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br818\Desktop\"/>
    </mc:Choice>
  </mc:AlternateContent>
  <bookViews>
    <workbookView xWindow="0" yWindow="0" windowWidth="20160" windowHeight="7752"/>
  </bookViews>
  <sheets>
    <sheet name="Introduction (16-17)" sheetId="3" r:id="rId1"/>
    <sheet name="Control Totals 2016-17" sheetId="4" r:id="rId2"/>
    <sheet name="Step 1 (16-17)" sheetId="7" r:id="rId3"/>
    <sheet name="Step 2 (16-17)" sheetId="10" r:id="rId4"/>
    <sheet name="RSG 2016-17" sheetId="17" r:id="rId5"/>
    <sheet name="CSP 2016-17" sheetId="18" r:id="rId6"/>
    <sheet name="Not used in Step 1 (16-17)" sheetId="19" r:id="rId7"/>
    <sheet name="Introduction (17-18)" sheetId="26" r:id="rId8"/>
    <sheet name="Control Totals 2017-18" sheetId="20" r:id="rId9"/>
    <sheet name="Step 1 (17-18)" sheetId="21" r:id="rId10"/>
    <sheet name="Step 2 (17-18)" sheetId="22" r:id="rId11"/>
    <sheet name="RSG 2017-18" sheetId="23" r:id="rId12"/>
    <sheet name="CSP 2017-18" sheetId="24" r:id="rId13"/>
    <sheet name="Not used in Step 1 (17-18)" sheetId="25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5" hidden="1">'CSP 2016-17'!$A$9:$S$390</definedName>
    <definedName name="_xlnm._FilterDatabase" localSheetId="12" hidden="1">'CSP 2017-18'!$A$9:$S$390</definedName>
    <definedName name="_xlnm._FilterDatabase" localSheetId="7" hidden="1">#REF!</definedName>
    <definedName name="_xlnm._FilterDatabase" localSheetId="4" hidden="1">'RSG 2016-17'!$D$1:$D$391</definedName>
    <definedName name="_xlnm._FilterDatabase" localSheetId="11" hidden="1">'RSG 2017-18'!$D$1:$D$391</definedName>
    <definedName name="_xlnm._FilterDatabase" localSheetId="3" hidden="1">'Step 2 (16-17)'!#REF!</definedName>
    <definedName name="_xlnm._FilterDatabase" localSheetId="10" hidden="1">'Step 2 (17-18)'!#REF!</definedName>
    <definedName name="_xlnm._FilterDatabase" hidden="1">#REF!</definedName>
    <definedName name="ADJ1516RSG" localSheetId="7">#REF!</definedName>
    <definedName name="ADJ1516RSG">#REF!</definedName>
    <definedName name="ADJFIREFUND1516BL" localSheetId="7">#REF!</definedName>
    <definedName name="ADJFIREFUND1516BL">#REF!</definedName>
    <definedName name="ADJFIREFUND1516RSG" localSheetId="7">#REF!</definedName>
    <definedName name="ADJFIREFUND1516RSG">#REF!</definedName>
    <definedName name="ADJGLAFUND1516BL" localSheetId="7">#REF!</definedName>
    <definedName name="ADJGLAFUND1516BL">#REF!</definedName>
    <definedName name="ADJGLAFUND1516RSG" localSheetId="7">#REF!</definedName>
    <definedName name="ADJGLAFUND1516RSG">#REF!</definedName>
    <definedName name="ADJLTFUND1516BL" localSheetId="7">#REF!</definedName>
    <definedName name="ADJLTFUND1516BL">#REF!</definedName>
    <definedName name="ADJLTFUND1516RSG" localSheetId="7">#REF!</definedName>
    <definedName name="ADJLTFUND1516RSG">#REF!</definedName>
    <definedName name="ADJPOLFUND1516BL" localSheetId="7">#REF!</definedName>
    <definedName name="ADJPOLFUND1516BL">#REF!</definedName>
    <definedName name="ADJPOLFUND1516RSG" localSheetId="7">#REF!</definedName>
    <definedName name="ADJPOLFUND1516RSG">#REF!</definedName>
    <definedName name="ADJSFAPY" localSheetId="7">#REF!</definedName>
    <definedName name="ADJSFAPY">#REF!</definedName>
    <definedName name="ADJUTFUND1516BL" localSheetId="7">#REF!</definedName>
    <definedName name="ADJUTFUND1516BL">#REF!</definedName>
    <definedName name="ADJUTFUND1516RSG" localSheetId="7">#REF!</definedName>
    <definedName name="ADJUTFUND1516RSG">#REF!</definedName>
    <definedName name="AuthorityList">'[1]LA Dropdown'!$N$4:$N$409</definedName>
    <definedName name="BSOG1516BL">'[2]1516 data'!$K:$K</definedName>
    <definedName name="CRC1516RSG">'[2]1516 data'!$AG:$AG</definedName>
    <definedName name="CTF_RSG">[1]Parameters!$B$15</definedName>
    <definedName name="CTF1314_RSG">[1]Parameters!#REF!</definedName>
    <definedName name="CTFREEZE11516BL">'[2]1516 data'!$G:$G</definedName>
    <definedName name="CTFREEZE11516RSG">'[2]1516 data'!$V:$V</definedName>
    <definedName name="CTFREEZE21516RSG">'[2]1516 data'!$AE:$AE</definedName>
    <definedName name="CTR_1516" localSheetId="7">#REF!</definedName>
    <definedName name="CTR_1516">#REF!</definedName>
    <definedName name="CTS_BL">#REF!</definedName>
    <definedName name="CTS_RSG">#REF!</definedName>
    <definedName name="EI_RSG">[1]Parameters!$B$16</definedName>
    <definedName name="EIF1516BL">'[2]1516 data'!$H:$H</definedName>
    <definedName name="EIF1516RSG">'[2]1516 data'!$W:$W</definedName>
    <definedName name="ESG_total">[1]Parameters!$B$21</definedName>
    <definedName name="ESG1415RSG">'[2]1516 data'!$AF:$AF</definedName>
    <definedName name="ESSSA_RSG">[1]Parameters!#REF!</definedName>
    <definedName name="FIREFUND1516BL">'[2]1516 data'!$F:$F</definedName>
    <definedName name="FIREFUND1516RSG">'[2]1516 data'!$U:$U</definedName>
    <definedName name="FIREFUND1617BL" localSheetId="7">#REF!</definedName>
    <definedName name="FIREFUND1617BL">#REF!</definedName>
    <definedName name="FIREFUND1617RSG" localSheetId="7">#REF!</definedName>
    <definedName name="FIREFUND1617RSG">#REF!</definedName>
    <definedName name="FIREFUND1718BL">'[2]1718 Calculations'!$L:$L</definedName>
    <definedName name="FIREFUND1718RSG">'[2]1718 Calculations'!$AI:$AI</definedName>
    <definedName name="FIREFUND1819BL">'[2]1819 Calculations'!$L:$L</definedName>
    <definedName name="FIREFUND1819RSG">'[2]1819 Calculations'!$AI:$AI</definedName>
    <definedName name="FR_SF1617">'[2]Calculation of Scaling Factors'!$D$25</definedName>
    <definedName name="FR_SF1718">'[2]Calculation of Scaling Factors'!$D$39</definedName>
    <definedName name="FR_SF1819">'[2]Calculation of Scaling Factors'!$D$53</definedName>
    <definedName name="FR_SF1920">'[2]Calculation of Scaling Factors'!$D$67</definedName>
    <definedName name="GLA_SF1617">'[2]Calculation of Scaling Factors'!$E$25</definedName>
    <definedName name="GLA_SF1718">'[2]Calculation of Scaling Factors'!$E$39</definedName>
    <definedName name="GLA_SF1819">'[2]Calculation of Scaling Factors'!$E$53</definedName>
    <definedName name="GLA_SF1920">'[2]Calculation of Scaling Factors'!$E$67</definedName>
    <definedName name="GLAFUND1617BL" localSheetId="7">#REF!</definedName>
    <definedName name="GLAFUND1617BL">#REF!</definedName>
    <definedName name="GLAFUND1617RSG" localSheetId="7">#REF!</definedName>
    <definedName name="GLAFUND1617RSG">#REF!</definedName>
    <definedName name="GLAFUND1718BL">'[2]1718 Calculations'!$N:$N</definedName>
    <definedName name="GLAFUND1718RSG">'[2]1718 Calculations'!$AJ:$AJ</definedName>
    <definedName name="GLAFUND1819BL">'[2]1819 Calculations'!$N:$N</definedName>
    <definedName name="GLAFUND1819RSG">'[2]1819 Calculations'!$AJ:$AJ</definedName>
    <definedName name="GLAGen_RSG">[1]Parameters!$B$17</definedName>
    <definedName name="GLAGEN1516BL">'[2]1516 data'!$I:$I</definedName>
    <definedName name="GLAGEN1516RSG">'[2]1516 data'!$X:$X</definedName>
    <definedName name="HLP_RSG">[1]Parameters!$B$18</definedName>
    <definedName name="HPF1516BL">'[2]1516 data'!$L:$L</definedName>
    <definedName name="HPF1516RSG">'[2]1516 data'!$Y:$Y</definedName>
    <definedName name="IoS_BL_1314">[3]Parameters!$B$7</definedName>
    <definedName name="IoS_BL_1415">[1]Parameters!$B$7</definedName>
    <definedName name="IoS_RSG">[1]Parameters!$B$12</definedName>
    <definedName name="IoS_RSG_1314">[3]Parameters!$B$8</definedName>
    <definedName name="LDHR_RSG">[1]Parameters!$B$20</definedName>
    <definedName name="LDHR1516BL">'[2]1516 data'!$N:$N</definedName>
    <definedName name="LDHR1516RSG">'[2]1516 data'!$AA:$AA</definedName>
    <definedName name="LLF_RSG">[1]Parameters!$B$19</definedName>
    <definedName name="LLFA1516BL">'[2]1516 data'!$M:$M</definedName>
    <definedName name="LLFA1516RSG">'[2]1516 data'!$Z:$Z</definedName>
    <definedName name="LT_RSG">[1]Parameters!$B$14</definedName>
    <definedName name="LT_SF1617">'[2]Calculation of Scaling Factors'!$C$25</definedName>
    <definedName name="LT_SF1718">'[2]Calculation of Scaling Factors'!$C$39</definedName>
    <definedName name="LT_SF1819">'[2]Calculation of Scaling Factors'!$C$53</definedName>
    <definedName name="LT_SF1920">'[2]Calculation of Scaling Factors'!$C$67</definedName>
    <definedName name="LTFUND1516BL">'[2]1516 data'!$E:$E</definedName>
    <definedName name="LTFUND1516RSG">'[2]1516 data'!$T:$T</definedName>
    <definedName name="LTFUND1617BL" localSheetId="7">#REF!</definedName>
    <definedName name="LTFUND1617BL">#REF!</definedName>
    <definedName name="LTFUND1617RSG" localSheetId="7">#REF!</definedName>
    <definedName name="LTFUND1617RSG">#REF!</definedName>
    <definedName name="LTFUND1718BL">'[2]1718 Calculations'!$J:$J</definedName>
    <definedName name="LTFUND1718RSG">'[2]1718 Calculations'!$AH:$AH</definedName>
    <definedName name="LTFUND1819BL">'[2]1819 Calculations'!$J:$J</definedName>
    <definedName name="LTFUND1819RSG">'[2]1819 Calculations'!$AH:$AH</definedName>
    <definedName name="LWP_RSG">[1]Parameters!$B$13</definedName>
    <definedName name="LWP1516RSG">'[2]1516 data'!$R:$R</definedName>
    <definedName name="NEG_A" localSheetId="5">[4]Parameters!$K$4</definedName>
    <definedName name="NEG_A" localSheetId="12">[4]Parameters!$K$4</definedName>
    <definedName name="NEG_A">[5]Parameters!$K$4</definedName>
    <definedName name="NEG_B" localSheetId="5">[4]Parameters!$K$7</definedName>
    <definedName name="NEG_B" localSheetId="12">[4]Parameters!$K$7</definedName>
    <definedName name="NEG_B">[5]Parameters!$K$7</definedName>
    <definedName name="NEG_C" localSheetId="5">[4]Parameters!$K$10</definedName>
    <definedName name="NEG_C" localSheetId="12">[4]Parameters!$K$10</definedName>
    <definedName name="NEG_C">[5]Parameters!$K$10</definedName>
    <definedName name="NEG_D" localSheetId="5">[4]Parameters!$K$13</definedName>
    <definedName name="NEG_D" localSheetId="12">[4]Parameters!$K$13</definedName>
    <definedName name="NEG_D">[5]Parameters!$K$13</definedName>
    <definedName name="POLFUND1617BL" localSheetId="7">#REF!</definedName>
    <definedName name="POLFUND1617BL">#REF!</definedName>
    <definedName name="POLFUND1617RSG" localSheetId="7">#REF!</definedName>
    <definedName name="POLFUND1617RSG">#REF!</definedName>
    <definedName name="POLFUND1718BL">'[2]1718 Calculations'!$P:$P</definedName>
    <definedName name="POLFUND1718RSG">'[2]1718 Calculations'!$AK:$AK</definedName>
    <definedName name="POLFUND1819BL">'[2]1819 Calculations'!$P:$P</definedName>
    <definedName name="POLFUND1819RSG">'[2]1819 Calculations'!$AK:$AK</definedName>
    <definedName name="_xlnm.Print_Titles" localSheetId="5">'CSP 2016-17'!$3:$5</definedName>
    <definedName name="_xlnm.Print_Titles" localSheetId="12">'CSP 2017-18'!$3:$5</definedName>
    <definedName name="Returned_Funding">[3]Parameters!$B$25</definedName>
    <definedName name="RPI_inc">[1]Parameters!$B$9</definedName>
    <definedName name="RPI_INC1718">'[2]Calculation of Scaling Factors'!$C$9</definedName>
    <definedName name="RPI_INC1819">'[2]Calculation of Scaling Factors'!$D$9</definedName>
    <definedName name="RPI_INC1920">'[2]Calculation of Scaling Factors'!$E$9</definedName>
    <definedName name="RSG_1617" localSheetId="7">#REF!</definedName>
    <definedName name="RSG_1617">#REF!</definedName>
    <definedName name="RSG_1718">'[2]1718 Calculations'!$AF:$AF</definedName>
    <definedName name="RSG_1819">'[2]1819 Calculations'!$AF:$AF</definedName>
    <definedName name="RSG_Proportion">[1]Parameters!#REF!</definedName>
    <definedName name="RURAL1516RSG">'[2]1516 data'!$AB:$AB</definedName>
    <definedName name="SBRR_INC">'[2]Calculation of Scaling Factors'!$B$4</definedName>
    <definedName name="SCF_1617" localSheetId="7">#REF!</definedName>
    <definedName name="SCF_1617">#REF!</definedName>
    <definedName name="SFA_1617" localSheetId="7">#REF!</definedName>
    <definedName name="SFA_1617">#REF!</definedName>
    <definedName name="SFA_1718">'[2]1718 Calculations'!$AE:$AE</definedName>
    <definedName name="SFA_1819">'[2]1819 Calculations'!$AE:$AE</definedName>
    <definedName name="TFL1516BL">'[2]1516 data'!$J:$J</definedName>
    <definedName name="UT_RSG">[1]Parameters!#REF!</definedName>
    <definedName name="UT_SF1617">'[2]Calculation of Scaling Factors'!$B$25</definedName>
    <definedName name="UT_SF1718">'[2]Calculation of Scaling Factors'!$B$39</definedName>
    <definedName name="UT_SF1819">'[2]Calculation of Scaling Factors'!$B$53</definedName>
    <definedName name="UT_SF1920">'[2]Calculation of Scaling Factors'!$B$67</definedName>
    <definedName name="UTFUND1516BL">'[2]1516 data'!$D:$D</definedName>
    <definedName name="UTFUND1516RSG">'[2]1516 data'!$S:$S</definedName>
    <definedName name="UTFUND1617BL" localSheetId="7">#REF!</definedName>
    <definedName name="UTFUND1617BL">#REF!</definedName>
    <definedName name="UTFUND1617RSG" localSheetId="7">#REF!</definedName>
    <definedName name="UTFUND1617RSG">#REF!</definedName>
    <definedName name="UTFUND1718BL">'[2]1718 Calculations'!$H:$H</definedName>
    <definedName name="UTFUND1718RSG">'[2]1718 Calculations'!$AG:$AG</definedName>
    <definedName name="UTFUND1819BL">'[2]1819 Calculations'!$H:$H</definedName>
    <definedName name="UTFUND1819RSG">'[2]1819 Calculations'!$AG:$AG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91" i="25" l="1"/>
  <c r="C391" i="25"/>
  <c r="N390" i="22"/>
  <c r="K390" i="22"/>
  <c r="J390" i="22"/>
  <c r="F390" i="22" s="1"/>
  <c r="G390" i="22" s="1"/>
  <c r="J389" i="22"/>
  <c r="J388" i="22"/>
  <c r="J387" i="22"/>
  <c r="N386" i="22"/>
  <c r="K386" i="22"/>
  <c r="J386" i="22"/>
  <c r="F386" i="22" s="1"/>
  <c r="G386" i="22" s="1"/>
  <c r="N385" i="22"/>
  <c r="K385" i="22"/>
  <c r="J385" i="22"/>
  <c r="G385" i="22"/>
  <c r="F385" i="22"/>
  <c r="N384" i="22"/>
  <c r="K384" i="22"/>
  <c r="J384" i="22"/>
  <c r="G384" i="22"/>
  <c r="F384" i="22"/>
  <c r="N383" i="22"/>
  <c r="K383" i="22"/>
  <c r="F383" i="22" s="1"/>
  <c r="G383" i="22" s="1"/>
  <c r="J383" i="22"/>
  <c r="N382" i="22"/>
  <c r="K382" i="22"/>
  <c r="J382" i="22"/>
  <c r="F382" i="22" s="1"/>
  <c r="G382" i="22" s="1"/>
  <c r="N381" i="22"/>
  <c r="K381" i="22"/>
  <c r="J381" i="22"/>
  <c r="F381" i="22" s="1"/>
  <c r="G381" i="22" s="1"/>
  <c r="N380" i="22"/>
  <c r="K380" i="22"/>
  <c r="J380" i="22"/>
  <c r="G380" i="22"/>
  <c r="F380" i="22"/>
  <c r="N379" i="22"/>
  <c r="K379" i="22"/>
  <c r="J379" i="22"/>
  <c r="F379" i="22"/>
  <c r="G379" i="22" s="1"/>
  <c r="N378" i="22"/>
  <c r="K378" i="22"/>
  <c r="J378" i="22"/>
  <c r="F378" i="22" s="1"/>
  <c r="G378" i="22" s="1"/>
  <c r="N377" i="22"/>
  <c r="K377" i="22"/>
  <c r="J377" i="22"/>
  <c r="F377" i="22" s="1"/>
  <c r="G377" i="22" s="1"/>
  <c r="N376" i="22"/>
  <c r="K376" i="22"/>
  <c r="J376" i="22"/>
  <c r="G376" i="22"/>
  <c r="F376" i="22"/>
  <c r="N375" i="22"/>
  <c r="K375" i="22"/>
  <c r="F375" i="22" s="1"/>
  <c r="G375" i="22" s="1"/>
  <c r="J375" i="22"/>
  <c r="N374" i="22"/>
  <c r="K374" i="22"/>
  <c r="J374" i="22"/>
  <c r="F374" i="22" s="1"/>
  <c r="G374" i="22" s="1"/>
  <c r="N373" i="22"/>
  <c r="K373" i="22"/>
  <c r="J373" i="22"/>
  <c r="F373" i="22" s="1"/>
  <c r="G373" i="22" s="1"/>
  <c r="N372" i="22"/>
  <c r="K372" i="22"/>
  <c r="J372" i="22"/>
  <c r="G372" i="22"/>
  <c r="F372" i="22"/>
  <c r="N371" i="22"/>
  <c r="K371" i="22"/>
  <c r="F371" i="22" s="1"/>
  <c r="G371" i="22" s="1"/>
  <c r="J371" i="22"/>
  <c r="N370" i="22"/>
  <c r="K370" i="22"/>
  <c r="J370" i="22"/>
  <c r="F370" i="22" s="1"/>
  <c r="G370" i="22" s="1"/>
  <c r="N369" i="22"/>
  <c r="K369" i="22"/>
  <c r="J369" i="22"/>
  <c r="F369" i="22" s="1"/>
  <c r="G369" i="22" s="1"/>
  <c r="N368" i="22"/>
  <c r="K368" i="22"/>
  <c r="J368" i="22"/>
  <c r="G368" i="22"/>
  <c r="F368" i="22"/>
  <c r="N367" i="22"/>
  <c r="K367" i="22"/>
  <c r="J367" i="22"/>
  <c r="F367" i="22"/>
  <c r="G367" i="22" s="1"/>
  <c r="N366" i="22"/>
  <c r="K366" i="22"/>
  <c r="J366" i="22"/>
  <c r="F366" i="22" s="1"/>
  <c r="G366" i="22" s="1"/>
  <c r="N365" i="22"/>
  <c r="K365" i="22"/>
  <c r="J365" i="22"/>
  <c r="F365" i="22" s="1"/>
  <c r="G365" i="22" s="1"/>
  <c r="N364" i="22"/>
  <c r="K364" i="22"/>
  <c r="J364" i="22"/>
  <c r="G364" i="22"/>
  <c r="F364" i="22"/>
  <c r="N363" i="22"/>
  <c r="K363" i="22"/>
  <c r="J363" i="22"/>
  <c r="F363" i="22"/>
  <c r="G363" i="22" s="1"/>
  <c r="N362" i="22"/>
  <c r="K362" i="22"/>
  <c r="J362" i="22"/>
  <c r="F362" i="22" s="1"/>
  <c r="G362" i="22" s="1"/>
  <c r="N361" i="22"/>
  <c r="K361" i="22"/>
  <c r="J361" i="22"/>
  <c r="F361" i="22" s="1"/>
  <c r="G361" i="22" s="1"/>
  <c r="N360" i="22"/>
  <c r="K360" i="22"/>
  <c r="J360" i="22"/>
  <c r="G360" i="22"/>
  <c r="F360" i="22"/>
  <c r="N359" i="22"/>
  <c r="K359" i="22"/>
  <c r="F359" i="22" s="1"/>
  <c r="G359" i="22" s="1"/>
  <c r="J359" i="22"/>
  <c r="N358" i="22"/>
  <c r="K358" i="22"/>
  <c r="J358" i="22"/>
  <c r="F358" i="22" s="1"/>
  <c r="G358" i="22" s="1"/>
  <c r="N357" i="22"/>
  <c r="K357" i="22"/>
  <c r="J357" i="22"/>
  <c r="F357" i="22" s="1"/>
  <c r="G357" i="22" s="1"/>
  <c r="N356" i="22"/>
  <c r="K356" i="22"/>
  <c r="J356" i="22"/>
  <c r="G356" i="22"/>
  <c r="F356" i="22"/>
  <c r="N355" i="22"/>
  <c r="K355" i="22"/>
  <c r="F355" i="22" s="1"/>
  <c r="G355" i="22" s="1"/>
  <c r="J355" i="22"/>
  <c r="N354" i="22"/>
  <c r="K354" i="22"/>
  <c r="J354" i="22"/>
  <c r="F354" i="22" s="1"/>
  <c r="G354" i="22" s="1"/>
  <c r="N353" i="22"/>
  <c r="K353" i="22"/>
  <c r="J353" i="22"/>
  <c r="F353" i="22" s="1"/>
  <c r="G353" i="22" s="1"/>
  <c r="N352" i="22"/>
  <c r="K352" i="22"/>
  <c r="J352" i="22"/>
  <c r="G352" i="22"/>
  <c r="F352" i="22"/>
  <c r="N351" i="22"/>
  <c r="K351" i="22"/>
  <c r="J351" i="22"/>
  <c r="F351" i="22"/>
  <c r="G351" i="22" s="1"/>
  <c r="N350" i="22"/>
  <c r="K350" i="22"/>
  <c r="J350" i="22"/>
  <c r="F350" i="22" s="1"/>
  <c r="G350" i="22" s="1"/>
  <c r="N349" i="22"/>
  <c r="K349" i="22"/>
  <c r="J349" i="22"/>
  <c r="F349" i="22" s="1"/>
  <c r="G349" i="22" s="1"/>
  <c r="N348" i="22"/>
  <c r="K348" i="22"/>
  <c r="J348" i="22"/>
  <c r="G348" i="22"/>
  <c r="F348" i="22"/>
  <c r="N347" i="22"/>
  <c r="K347" i="22"/>
  <c r="J347" i="22"/>
  <c r="F347" i="22"/>
  <c r="G347" i="22" s="1"/>
  <c r="N346" i="22"/>
  <c r="K346" i="22"/>
  <c r="J346" i="22"/>
  <c r="F346" i="22" s="1"/>
  <c r="G346" i="22" s="1"/>
  <c r="N345" i="22"/>
  <c r="K345" i="22"/>
  <c r="J345" i="22"/>
  <c r="F345" i="22" s="1"/>
  <c r="G345" i="22" s="1"/>
  <c r="N344" i="22"/>
  <c r="K344" i="22"/>
  <c r="J344" i="22"/>
  <c r="G344" i="22"/>
  <c r="F344" i="22"/>
  <c r="N343" i="22"/>
  <c r="K343" i="22"/>
  <c r="F343" i="22" s="1"/>
  <c r="G343" i="22" s="1"/>
  <c r="J343" i="22"/>
  <c r="N342" i="22"/>
  <c r="K342" i="22"/>
  <c r="J342" i="22"/>
  <c r="F342" i="22" s="1"/>
  <c r="G342" i="22" s="1"/>
  <c r="N341" i="22"/>
  <c r="K341" i="22"/>
  <c r="J341" i="22"/>
  <c r="F341" i="22" s="1"/>
  <c r="G341" i="22" s="1"/>
  <c r="N340" i="22"/>
  <c r="K340" i="22"/>
  <c r="J340" i="22"/>
  <c r="G340" i="22"/>
  <c r="F340" i="22"/>
  <c r="N339" i="22"/>
  <c r="K339" i="22"/>
  <c r="F339" i="22" s="1"/>
  <c r="G339" i="22" s="1"/>
  <c r="J339" i="22"/>
  <c r="N338" i="22"/>
  <c r="K338" i="22"/>
  <c r="J338" i="22"/>
  <c r="F338" i="22" s="1"/>
  <c r="G338" i="22" s="1"/>
  <c r="N337" i="22"/>
  <c r="K337" i="22"/>
  <c r="J337" i="22"/>
  <c r="F337" i="22" s="1"/>
  <c r="G337" i="22" s="1"/>
  <c r="N336" i="22"/>
  <c r="K336" i="22"/>
  <c r="J336" i="22"/>
  <c r="F336" i="22"/>
  <c r="G336" i="22" s="1"/>
  <c r="N335" i="22"/>
  <c r="K335" i="22"/>
  <c r="J335" i="22"/>
  <c r="F335" i="22" s="1"/>
  <c r="G335" i="22" s="1"/>
  <c r="N334" i="22"/>
  <c r="K334" i="22"/>
  <c r="F334" i="22" s="1"/>
  <c r="G334" i="22" s="1"/>
  <c r="J334" i="22"/>
  <c r="N333" i="22"/>
  <c r="K333" i="22"/>
  <c r="J333" i="22"/>
  <c r="F333" i="22" s="1"/>
  <c r="G333" i="22" s="1"/>
  <c r="N332" i="22"/>
  <c r="K332" i="22"/>
  <c r="F332" i="22" s="1"/>
  <c r="G332" i="22" s="1"/>
  <c r="J332" i="22"/>
  <c r="N331" i="22"/>
  <c r="K331" i="22"/>
  <c r="J331" i="22"/>
  <c r="F331" i="22" s="1"/>
  <c r="G331" i="22" s="1"/>
  <c r="N330" i="22"/>
  <c r="K330" i="22"/>
  <c r="F330" i="22" s="1"/>
  <c r="G330" i="22" s="1"/>
  <c r="J330" i="22"/>
  <c r="N329" i="22"/>
  <c r="K329" i="22"/>
  <c r="J329" i="22"/>
  <c r="F329" i="22" s="1"/>
  <c r="G329" i="22" s="1"/>
  <c r="N328" i="22"/>
  <c r="K328" i="22"/>
  <c r="J328" i="22"/>
  <c r="F328" i="22"/>
  <c r="G328" i="22" s="1"/>
  <c r="N327" i="22"/>
  <c r="K327" i="22"/>
  <c r="J327" i="22"/>
  <c r="F327" i="22" s="1"/>
  <c r="G327" i="22" s="1"/>
  <c r="N326" i="22"/>
  <c r="K326" i="22"/>
  <c r="F326" i="22" s="1"/>
  <c r="G326" i="22" s="1"/>
  <c r="J326" i="22"/>
  <c r="N325" i="22"/>
  <c r="K325" i="22"/>
  <c r="J325" i="22"/>
  <c r="F325" i="22" s="1"/>
  <c r="G325" i="22" s="1"/>
  <c r="N324" i="22"/>
  <c r="K324" i="22"/>
  <c r="F324" i="22" s="1"/>
  <c r="G324" i="22" s="1"/>
  <c r="J324" i="22"/>
  <c r="N323" i="22"/>
  <c r="K323" i="22"/>
  <c r="J323" i="22"/>
  <c r="F323" i="22" s="1"/>
  <c r="G323" i="22" s="1"/>
  <c r="N322" i="22"/>
  <c r="K322" i="22"/>
  <c r="F322" i="22" s="1"/>
  <c r="G322" i="22" s="1"/>
  <c r="J322" i="22"/>
  <c r="N321" i="22"/>
  <c r="K321" i="22"/>
  <c r="J321" i="22"/>
  <c r="F321" i="22" s="1"/>
  <c r="G321" i="22" s="1"/>
  <c r="N320" i="22"/>
  <c r="K320" i="22"/>
  <c r="J320" i="22"/>
  <c r="F320" i="22"/>
  <c r="G320" i="22" s="1"/>
  <c r="N319" i="22"/>
  <c r="K319" i="22"/>
  <c r="J319" i="22"/>
  <c r="F319" i="22" s="1"/>
  <c r="G319" i="22" s="1"/>
  <c r="N318" i="22"/>
  <c r="K318" i="22"/>
  <c r="F318" i="22" s="1"/>
  <c r="G318" i="22" s="1"/>
  <c r="J318" i="22"/>
  <c r="N317" i="22"/>
  <c r="K317" i="22"/>
  <c r="J317" i="22"/>
  <c r="F317" i="22" s="1"/>
  <c r="G317" i="22" s="1"/>
  <c r="N316" i="22"/>
  <c r="K316" i="22"/>
  <c r="F316" i="22" s="1"/>
  <c r="G316" i="22" s="1"/>
  <c r="J316" i="22"/>
  <c r="N315" i="22"/>
  <c r="K315" i="22"/>
  <c r="J315" i="22"/>
  <c r="F315" i="22" s="1"/>
  <c r="G315" i="22" s="1"/>
  <c r="N314" i="22"/>
  <c r="K314" i="22"/>
  <c r="J314" i="22"/>
  <c r="F314" i="22"/>
  <c r="G314" i="22" s="1"/>
  <c r="N313" i="22"/>
  <c r="K313" i="22"/>
  <c r="J313" i="22"/>
  <c r="F313" i="22" s="1"/>
  <c r="G313" i="22" s="1"/>
  <c r="N312" i="22"/>
  <c r="K312" i="22"/>
  <c r="F312" i="22" s="1"/>
  <c r="G312" i="22" s="1"/>
  <c r="J312" i="22"/>
  <c r="N311" i="22"/>
  <c r="K311" i="22"/>
  <c r="J311" i="22"/>
  <c r="N310" i="22"/>
  <c r="K310" i="22"/>
  <c r="F310" i="22" s="1"/>
  <c r="G310" i="22" s="1"/>
  <c r="J310" i="22"/>
  <c r="N309" i="22"/>
  <c r="K309" i="22"/>
  <c r="J309" i="22"/>
  <c r="F309" i="22" s="1"/>
  <c r="G309" i="22" s="1"/>
  <c r="N308" i="22"/>
  <c r="K308" i="22"/>
  <c r="F308" i="22" s="1"/>
  <c r="G308" i="22" s="1"/>
  <c r="J308" i="22"/>
  <c r="N307" i="22"/>
  <c r="K307" i="22"/>
  <c r="J307" i="22"/>
  <c r="F307" i="22" s="1"/>
  <c r="G307" i="22" s="1"/>
  <c r="N306" i="22"/>
  <c r="K306" i="22"/>
  <c r="F306" i="22" s="1"/>
  <c r="G306" i="22" s="1"/>
  <c r="J306" i="22"/>
  <c r="N305" i="22"/>
  <c r="K305" i="22"/>
  <c r="J305" i="22"/>
  <c r="F305" i="22"/>
  <c r="G305" i="22" s="1"/>
  <c r="N304" i="22"/>
  <c r="K304" i="22"/>
  <c r="J304" i="22"/>
  <c r="F304" i="22" s="1"/>
  <c r="G304" i="22" s="1"/>
  <c r="N303" i="22"/>
  <c r="K303" i="22"/>
  <c r="J303" i="22"/>
  <c r="F303" i="22" s="1"/>
  <c r="G303" i="22" s="1"/>
  <c r="N302" i="22"/>
  <c r="K302" i="22"/>
  <c r="F302" i="22" s="1"/>
  <c r="G302" i="22" s="1"/>
  <c r="J302" i="22"/>
  <c r="N301" i="22"/>
  <c r="K301" i="22"/>
  <c r="J301" i="22"/>
  <c r="F301" i="22"/>
  <c r="G301" i="22" s="1"/>
  <c r="N300" i="22"/>
  <c r="K300" i="22"/>
  <c r="J300" i="22"/>
  <c r="F300" i="22" s="1"/>
  <c r="G300" i="22" s="1"/>
  <c r="N299" i="22"/>
  <c r="K299" i="22"/>
  <c r="J299" i="22"/>
  <c r="F299" i="22" s="1"/>
  <c r="G299" i="22" s="1"/>
  <c r="N298" i="22"/>
  <c r="K298" i="22"/>
  <c r="F298" i="22" s="1"/>
  <c r="G298" i="22" s="1"/>
  <c r="J298" i="22"/>
  <c r="N297" i="22"/>
  <c r="K297" i="22"/>
  <c r="J297" i="22"/>
  <c r="F297" i="22"/>
  <c r="G297" i="22" s="1"/>
  <c r="N296" i="22"/>
  <c r="K296" i="22"/>
  <c r="J296" i="22"/>
  <c r="F296" i="22" s="1"/>
  <c r="G296" i="22" s="1"/>
  <c r="N295" i="22"/>
  <c r="K295" i="22"/>
  <c r="J295" i="22"/>
  <c r="F295" i="22" s="1"/>
  <c r="G295" i="22" s="1"/>
  <c r="N294" i="22"/>
  <c r="K294" i="22"/>
  <c r="F294" i="22" s="1"/>
  <c r="G294" i="22" s="1"/>
  <c r="J294" i="22"/>
  <c r="N293" i="22"/>
  <c r="K293" i="22"/>
  <c r="J293" i="22"/>
  <c r="F293" i="22"/>
  <c r="G293" i="22" s="1"/>
  <c r="N292" i="22"/>
  <c r="K292" i="22"/>
  <c r="J292" i="22"/>
  <c r="F292" i="22" s="1"/>
  <c r="G292" i="22" s="1"/>
  <c r="N291" i="22"/>
  <c r="K291" i="22"/>
  <c r="J291" i="22"/>
  <c r="F291" i="22" s="1"/>
  <c r="G291" i="22" s="1"/>
  <c r="N290" i="22"/>
  <c r="K290" i="22"/>
  <c r="F290" i="22" s="1"/>
  <c r="G290" i="22" s="1"/>
  <c r="J290" i="22"/>
  <c r="N289" i="22"/>
  <c r="K289" i="22"/>
  <c r="F289" i="22" s="1"/>
  <c r="G289" i="22" s="1"/>
  <c r="J289" i="22"/>
  <c r="N288" i="22"/>
  <c r="K288" i="22"/>
  <c r="J288" i="22"/>
  <c r="F288" i="22" s="1"/>
  <c r="G288" i="22" s="1"/>
  <c r="N287" i="22"/>
  <c r="K287" i="22"/>
  <c r="J287" i="22"/>
  <c r="F287" i="22" s="1"/>
  <c r="G287" i="22"/>
  <c r="N286" i="22"/>
  <c r="K286" i="22"/>
  <c r="F286" i="22" s="1"/>
  <c r="G286" i="22" s="1"/>
  <c r="J286" i="22"/>
  <c r="N285" i="22"/>
  <c r="K285" i="22"/>
  <c r="F285" i="22" s="1"/>
  <c r="G285" i="22" s="1"/>
  <c r="J285" i="22"/>
  <c r="N284" i="22"/>
  <c r="K284" i="22"/>
  <c r="J284" i="22"/>
  <c r="F284" i="22" s="1"/>
  <c r="G284" i="22" s="1"/>
  <c r="N283" i="22"/>
  <c r="K283" i="22"/>
  <c r="J283" i="22"/>
  <c r="F283" i="22" s="1"/>
  <c r="G283" i="22"/>
  <c r="N282" i="22"/>
  <c r="K282" i="22"/>
  <c r="F282" i="22" s="1"/>
  <c r="G282" i="22" s="1"/>
  <c r="J282" i="22"/>
  <c r="N281" i="22"/>
  <c r="K281" i="22"/>
  <c r="F281" i="22" s="1"/>
  <c r="G281" i="22" s="1"/>
  <c r="J281" i="22"/>
  <c r="N280" i="22"/>
  <c r="K280" i="22"/>
  <c r="J280" i="22"/>
  <c r="F280" i="22" s="1"/>
  <c r="G280" i="22" s="1"/>
  <c r="N279" i="22"/>
  <c r="K279" i="22"/>
  <c r="J279" i="22"/>
  <c r="F279" i="22" s="1"/>
  <c r="G279" i="22"/>
  <c r="N278" i="22"/>
  <c r="K278" i="22"/>
  <c r="F278" i="22" s="1"/>
  <c r="G278" i="22" s="1"/>
  <c r="J278" i="22"/>
  <c r="N277" i="22"/>
  <c r="K277" i="22"/>
  <c r="F277" i="22" s="1"/>
  <c r="G277" i="22" s="1"/>
  <c r="J277" i="22"/>
  <c r="N276" i="22"/>
  <c r="K276" i="22"/>
  <c r="J276" i="22"/>
  <c r="F276" i="22" s="1"/>
  <c r="G276" i="22" s="1"/>
  <c r="N275" i="22"/>
  <c r="K275" i="22"/>
  <c r="J275" i="22"/>
  <c r="F275" i="22" s="1"/>
  <c r="G275" i="22"/>
  <c r="N274" i="22"/>
  <c r="K274" i="22"/>
  <c r="F274" i="22" s="1"/>
  <c r="G274" i="22" s="1"/>
  <c r="J274" i="22"/>
  <c r="N273" i="22"/>
  <c r="K273" i="22"/>
  <c r="F273" i="22" s="1"/>
  <c r="G273" i="22" s="1"/>
  <c r="J273" i="22"/>
  <c r="N272" i="22"/>
  <c r="K272" i="22"/>
  <c r="J272" i="22"/>
  <c r="F272" i="22"/>
  <c r="G272" i="22" s="1"/>
  <c r="N271" i="22"/>
  <c r="K271" i="22"/>
  <c r="J271" i="22"/>
  <c r="F271" i="22" s="1"/>
  <c r="G271" i="22" s="1"/>
  <c r="N270" i="22"/>
  <c r="K270" i="22"/>
  <c r="J270" i="22"/>
  <c r="G270" i="22"/>
  <c r="F270" i="22"/>
  <c r="N269" i="22"/>
  <c r="K269" i="22"/>
  <c r="J269" i="22"/>
  <c r="N268" i="22"/>
  <c r="K268" i="22"/>
  <c r="J268" i="22"/>
  <c r="F268" i="22"/>
  <c r="G268" i="22" s="1"/>
  <c r="N267" i="22"/>
  <c r="K267" i="22"/>
  <c r="J267" i="22"/>
  <c r="F267" i="22" s="1"/>
  <c r="G267" i="22" s="1"/>
  <c r="N266" i="22"/>
  <c r="K266" i="22"/>
  <c r="J266" i="22"/>
  <c r="G266" i="22"/>
  <c r="F266" i="22"/>
  <c r="N265" i="22"/>
  <c r="K265" i="22"/>
  <c r="J265" i="22"/>
  <c r="N264" i="22"/>
  <c r="K264" i="22"/>
  <c r="J264" i="22"/>
  <c r="F264" i="22"/>
  <c r="G264" i="22" s="1"/>
  <c r="N263" i="22"/>
  <c r="K263" i="22"/>
  <c r="J263" i="22"/>
  <c r="F263" i="22" s="1"/>
  <c r="G263" i="22" s="1"/>
  <c r="N262" i="22"/>
  <c r="K262" i="22"/>
  <c r="J262" i="22"/>
  <c r="G262" i="22"/>
  <c r="F262" i="22"/>
  <c r="N261" i="22"/>
  <c r="K261" i="22"/>
  <c r="J261" i="22"/>
  <c r="N260" i="22"/>
  <c r="K260" i="22"/>
  <c r="J260" i="22"/>
  <c r="F260" i="22"/>
  <c r="G260" i="22" s="1"/>
  <c r="N259" i="22"/>
  <c r="K259" i="22"/>
  <c r="J259" i="22"/>
  <c r="F259" i="22" s="1"/>
  <c r="G259" i="22" s="1"/>
  <c r="N258" i="22"/>
  <c r="K258" i="22"/>
  <c r="J258" i="22"/>
  <c r="G258" i="22"/>
  <c r="F258" i="22"/>
  <c r="N257" i="22"/>
  <c r="K257" i="22"/>
  <c r="F257" i="22" s="1"/>
  <c r="G257" i="22" s="1"/>
  <c r="J257" i="22"/>
  <c r="N256" i="22"/>
  <c r="K256" i="22"/>
  <c r="J256" i="22"/>
  <c r="F256" i="22" s="1"/>
  <c r="G256" i="22" s="1"/>
  <c r="N255" i="22"/>
  <c r="K255" i="22"/>
  <c r="J255" i="22"/>
  <c r="F255" i="22" s="1"/>
  <c r="G255" i="22"/>
  <c r="N254" i="22"/>
  <c r="K254" i="22"/>
  <c r="F254" i="22" s="1"/>
  <c r="G254" i="22" s="1"/>
  <c r="J254" i="22"/>
  <c r="N253" i="22"/>
  <c r="K253" i="22"/>
  <c r="J253" i="22"/>
  <c r="F253" i="22" s="1"/>
  <c r="G253" i="22" s="1"/>
  <c r="N252" i="22"/>
  <c r="K252" i="22"/>
  <c r="J252" i="22"/>
  <c r="F252" i="22" s="1"/>
  <c r="G252" i="22" s="1"/>
  <c r="N251" i="22"/>
  <c r="K251" i="22"/>
  <c r="J251" i="22"/>
  <c r="F251" i="22" s="1"/>
  <c r="G251" i="22"/>
  <c r="N250" i="22"/>
  <c r="K250" i="22"/>
  <c r="F250" i="22" s="1"/>
  <c r="G250" i="22" s="1"/>
  <c r="J250" i="22"/>
  <c r="N249" i="22"/>
  <c r="K249" i="22"/>
  <c r="J249" i="22"/>
  <c r="F249" i="22" s="1"/>
  <c r="G249" i="22" s="1"/>
  <c r="N248" i="22"/>
  <c r="K248" i="22"/>
  <c r="J248" i="22"/>
  <c r="F248" i="22" s="1"/>
  <c r="G248" i="22" s="1"/>
  <c r="N247" i="22"/>
  <c r="K247" i="22"/>
  <c r="J247" i="22"/>
  <c r="F247" i="22" s="1"/>
  <c r="G247" i="22"/>
  <c r="N246" i="22"/>
  <c r="K246" i="22"/>
  <c r="F246" i="22" s="1"/>
  <c r="G246" i="22" s="1"/>
  <c r="J246" i="22"/>
  <c r="N245" i="22"/>
  <c r="K245" i="22"/>
  <c r="J245" i="22"/>
  <c r="N244" i="22"/>
  <c r="K244" i="22"/>
  <c r="J244" i="22"/>
  <c r="F244" i="22" s="1"/>
  <c r="G244" i="22" s="1"/>
  <c r="N243" i="22"/>
  <c r="K243" i="22"/>
  <c r="J243" i="22"/>
  <c r="F243" i="22" s="1"/>
  <c r="G243" i="22"/>
  <c r="N242" i="22"/>
  <c r="K242" i="22"/>
  <c r="F242" i="22" s="1"/>
  <c r="G242" i="22" s="1"/>
  <c r="J242" i="22"/>
  <c r="N241" i="22"/>
  <c r="K241" i="22"/>
  <c r="J241" i="22"/>
  <c r="F241" i="22" s="1"/>
  <c r="G241" i="22" s="1"/>
  <c r="N240" i="22"/>
  <c r="K240" i="22"/>
  <c r="J240" i="22"/>
  <c r="F240" i="22" s="1"/>
  <c r="G240" i="22" s="1"/>
  <c r="N239" i="22"/>
  <c r="K239" i="22"/>
  <c r="J239" i="22"/>
  <c r="F239" i="22" s="1"/>
  <c r="G239" i="22"/>
  <c r="N238" i="22"/>
  <c r="K238" i="22"/>
  <c r="F238" i="22" s="1"/>
  <c r="G238" i="22" s="1"/>
  <c r="J238" i="22"/>
  <c r="N237" i="22"/>
  <c r="K237" i="22"/>
  <c r="J237" i="22"/>
  <c r="N236" i="22"/>
  <c r="K236" i="22"/>
  <c r="J236" i="22"/>
  <c r="F236" i="22" s="1"/>
  <c r="G236" i="22" s="1"/>
  <c r="N235" i="22"/>
  <c r="K235" i="22"/>
  <c r="J235" i="22"/>
  <c r="F235" i="22" s="1"/>
  <c r="G235" i="22"/>
  <c r="N234" i="22"/>
  <c r="K234" i="22"/>
  <c r="F234" i="22" s="1"/>
  <c r="G234" i="22" s="1"/>
  <c r="J234" i="22"/>
  <c r="N233" i="22"/>
  <c r="K233" i="22"/>
  <c r="J233" i="22"/>
  <c r="F233" i="22"/>
  <c r="G233" i="22" s="1"/>
  <c r="N232" i="22"/>
  <c r="K232" i="22"/>
  <c r="J232" i="22"/>
  <c r="F232" i="22" s="1"/>
  <c r="G232" i="22" s="1"/>
  <c r="N231" i="22"/>
  <c r="K231" i="22"/>
  <c r="J231" i="22"/>
  <c r="F231" i="22" s="1"/>
  <c r="G231" i="22"/>
  <c r="N230" i="22"/>
  <c r="K230" i="22"/>
  <c r="J230" i="22"/>
  <c r="G230" i="22"/>
  <c r="F230" i="22"/>
  <c r="N229" i="22"/>
  <c r="K229" i="22"/>
  <c r="J229" i="22"/>
  <c r="F229" i="22"/>
  <c r="G229" i="22" s="1"/>
  <c r="N228" i="22"/>
  <c r="K228" i="22"/>
  <c r="J228" i="22"/>
  <c r="F228" i="22" s="1"/>
  <c r="G228" i="22" s="1"/>
  <c r="N227" i="22"/>
  <c r="K227" i="22"/>
  <c r="J227" i="22"/>
  <c r="F227" i="22" s="1"/>
  <c r="G227" i="22"/>
  <c r="N226" i="22"/>
  <c r="K226" i="22"/>
  <c r="J226" i="22"/>
  <c r="G226" i="22"/>
  <c r="F226" i="22"/>
  <c r="N225" i="22"/>
  <c r="K225" i="22"/>
  <c r="J225" i="22"/>
  <c r="F225" i="22"/>
  <c r="G225" i="22" s="1"/>
  <c r="N224" i="22"/>
  <c r="K224" i="22"/>
  <c r="J224" i="22"/>
  <c r="F224" i="22" s="1"/>
  <c r="G224" i="22" s="1"/>
  <c r="N223" i="22"/>
  <c r="K223" i="22"/>
  <c r="J223" i="22"/>
  <c r="F223" i="22" s="1"/>
  <c r="G223" i="22"/>
  <c r="N222" i="22"/>
  <c r="K222" i="22"/>
  <c r="J222" i="22"/>
  <c r="G222" i="22"/>
  <c r="F222" i="22"/>
  <c r="N221" i="22"/>
  <c r="K221" i="22"/>
  <c r="J221" i="22"/>
  <c r="F221" i="22"/>
  <c r="G221" i="22" s="1"/>
  <c r="N220" i="22"/>
  <c r="K220" i="22"/>
  <c r="J220" i="22"/>
  <c r="F220" i="22" s="1"/>
  <c r="G220" i="22" s="1"/>
  <c r="N219" i="22"/>
  <c r="K219" i="22"/>
  <c r="J219" i="22"/>
  <c r="F219" i="22" s="1"/>
  <c r="G219" i="22"/>
  <c r="N218" i="22"/>
  <c r="K218" i="22"/>
  <c r="J218" i="22"/>
  <c r="G218" i="22"/>
  <c r="F218" i="22"/>
  <c r="N217" i="22"/>
  <c r="K217" i="22"/>
  <c r="J217" i="22"/>
  <c r="F217" i="22"/>
  <c r="G217" i="22" s="1"/>
  <c r="N216" i="22"/>
  <c r="K216" i="22"/>
  <c r="J216" i="22"/>
  <c r="F216" i="22" s="1"/>
  <c r="G216" i="22" s="1"/>
  <c r="N215" i="22"/>
  <c r="K215" i="22"/>
  <c r="J215" i="22"/>
  <c r="F215" i="22" s="1"/>
  <c r="G215" i="22"/>
  <c r="N214" i="22"/>
  <c r="K214" i="22"/>
  <c r="J214" i="22"/>
  <c r="G214" i="22"/>
  <c r="F214" i="22"/>
  <c r="N213" i="22"/>
  <c r="K213" i="22"/>
  <c r="J213" i="22"/>
  <c r="F213" i="22"/>
  <c r="G213" i="22" s="1"/>
  <c r="N212" i="22"/>
  <c r="K212" i="22"/>
  <c r="J212" i="22"/>
  <c r="F212" i="22" s="1"/>
  <c r="G212" i="22" s="1"/>
  <c r="N211" i="22"/>
  <c r="K211" i="22"/>
  <c r="J211" i="22"/>
  <c r="F211" i="22" s="1"/>
  <c r="G211" i="22"/>
  <c r="N210" i="22"/>
  <c r="K210" i="22"/>
  <c r="J210" i="22"/>
  <c r="G210" i="22"/>
  <c r="F210" i="22"/>
  <c r="N209" i="22"/>
  <c r="K209" i="22"/>
  <c r="J209" i="22"/>
  <c r="F209" i="22"/>
  <c r="G209" i="22" s="1"/>
  <c r="N208" i="22"/>
  <c r="K208" i="22"/>
  <c r="J208" i="22"/>
  <c r="F208" i="22" s="1"/>
  <c r="G208" i="22" s="1"/>
  <c r="N207" i="22"/>
  <c r="K207" i="22"/>
  <c r="J207" i="22"/>
  <c r="F207" i="22" s="1"/>
  <c r="G207" i="22"/>
  <c r="N206" i="22"/>
  <c r="K206" i="22"/>
  <c r="J206" i="22"/>
  <c r="G206" i="22"/>
  <c r="F206" i="22"/>
  <c r="N205" i="22"/>
  <c r="K205" i="22"/>
  <c r="J205" i="22"/>
  <c r="G205" i="22"/>
  <c r="F205" i="22"/>
  <c r="N204" i="22"/>
  <c r="K204" i="22"/>
  <c r="J204" i="22"/>
  <c r="F204" i="22"/>
  <c r="G204" i="22" s="1"/>
  <c r="N203" i="22"/>
  <c r="K203" i="22"/>
  <c r="J203" i="22"/>
  <c r="F203" i="22" s="1"/>
  <c r="G203" i="22" s="1"/>
  <c r="N202" i="22"/>
  <c r="K202" i="22"/>
  <c r="J202" i="22"/>
  <c r="F202" i="22" s="1"/>
  <c r="G202" i="22" s="1"/>
  <c r="N201" i="22"/>
  <c r="K201" i="22"/>
  <c r="J201" i="22"/>
  <c r="G201" i="22"/>
  <c r="F201" i="22"/>
  <c r="N200" i="22"/>
  <c r="K200" i="22"/>
  <c r="J200" i="22"/>
  <c r="F200" i="22"/>
  <c r="G200" i="22" s="1"/>
  <c r="N199" i="22"/>
  <c r="K199" i="22"/>
  <c r="J199" i="22"/>
  <c r="F199" i="22" s="1"/>
  <c r="G199" i="22" s="1"/>
  <c r="N198" i="22"/>
  <c r="K198" i="22"/>
  <c r="J198" i="22"/>
  <c r="F198" i="22" s="1"/>
  <c r="G198" i="22" s="1"/>
  <c r="N197" i="22"/>
  <c r="K197" i="22"/>
  <c r="J197" i="22"/>
  <c r="G197" i="22"/>
  <c r="F197" i="22"/>
  <c r="N196" i="22"/>
  <c r="K196" i="22"/>
  <c r="F196" i="22" s="1"/>
  <c r="G196" i="22" s="1"/>
  <c r="J196" i="22"/>
  <c r="N195" i="22"/>
  <c r="K195" i="22"/>
  <c r="J195" i="22"/>
  <c r="F195" i="22" s="1"/>
  <c r="G195" i="22" s="1"/>
  <c r="N194" i="22"/>
  <c r="K194" i="22"/>
  <c r="J194" i="22"/>
  <c r="F194" i="22" s="1"/>
  <c r="G194" i="22" s="1"/>
  <c r="N193" i="22"/>
  <c r="K193" i="22"/>
  <c r="J193" i="22"/>
  <c r="G193" i="22"/>
  <c r="F193" i="22"/>
  <c r="N192" i="22"/>
  <c r="K192" i="22"/>
  <c r="F192" i="22" s="1"/>
  <c r="G192" i="22" s="1"/>
  <c r="J192" i="22"/>
  <c r="N191" i="22"/>
  <c r="K191" i="22"/>
  <c r="J191" i="22"/>
  <c r="F191" i="22" s="1"/>
  <c r="G191" i="22" s="1"/>
  <c r="N190" i="22"/>
  <c r="K190" i="22"/>
  <c r="J190" i="22"/>
  <c r="F190" i="22" s="1"/>
  <c r="G190" i="22" s="1"/>
  <c r="N189" i="22"/>
  <c r="K189" i="22"/>
  <c r="J189" i="22"/>
  <c r="G189" i="22"/>
  <c r="F189" i="22"/>
  <c r="N188" i="22"/>
  <c r="K188" i="22"/>
  <c r="J188" i="22"/>
  <c r="F188" i="22"/>
  <c r="G188" i="22" s="1"/>
  <c r="N187" i="22"/>
  <c r="K187" i="22"/>
  <c r="J187" i="22"/>
  <c r="F187" i="22" s="1"/>
  <c r="G187" i="22" s="1"/>
  <c r="N186" i="22"/>
  <c r="K186" i="22"/>
  <c r="J186" i="22"/>
  <c r="F186" i="22" s="1"/>
  <c r="G186" i="22" s="1"/>
  <c r="N185" i="22"/>
  <c r="K185" i="22"/>
  <c r="J185" i="22"/>
  <c r="G185" i="22"/>
  <c r="F185" i="22"/>
  <c r="N184" i="22"/>
  <c r="K184" i="22"/>
  <c r="J184" i="22"/>
  <c r="F184" i="22"/>
  <c r="G184" i="22" s="1"/>
  <c r="N183" i="22"/>
  <c r="K183" i="22"/>
  <c r="J183" i="22"/>
  <c r="F183" i="22" s="1"/>
  <c r="G183" i="22" s="1"/>
  <c r="N182" i="22"/>
  <c r="K182" i="22"/>
  <c r="J182" i="22"/>
  <c r="F182" i="22" s="1"/>
  <c r="G182" i="22" s="1"/>
  <c r="N181" i="22"/>
  <c r="K181" i="22"/>
  <c r="J181" i="22"/>
  <c r="G181" i="22"/>
  <c r="F181" i="22"/>
  <c r="N180" i="22"/>
  <c r="K180" i="22"/>
  <c r="F180" i="22" s="1"/>
  <c r="G180" i="22" s="1"/>
  <c r="J180" i="22"/>
  <c r="N179" i="22"/>
  <c r="K179" i="22"/>
  <c r="J179" i="22"/>
  <c r="F179" i="22" s="1"/>
  <c r="G179" i="22" s="1"/>
  <c r="N178" i="22"/>
  <c r="K178" i="22"/>
  <c r="J178" i="22"/>
  <c r="F178" i="22" s="1"/>
  <c r="G178" i="22" s="1"/>
  <c r="N177" i="22"/>
  <c r="K177" i="22"/>
  <c r="J177" i="22"/>
  <c r="G177" i="22"/>
  <c r="F177" i="22"/>
  <c r="N176" i="22"/>
  <c r="K176" i="22"/>
  <c r="F176" i="22" s="1"/>
  <c r="G176" i="22" s="1"/>
  <c r="J176" i="22"/>
  <c r="N175" i="22"/>
  <c r="K175" i="22"/>
  <c r="J175" i="22"/>
  <c r="F175" i="22" s="1"/>
  <c r="G175" i="22" s="1"/>
  <c r="N174" i="22"/>
  <c r="K174" i="22"/>
  <c r="J174" i="22"/>
  <c r="F174" i="22" s="1"/>
  <c r="G174" i="22" s="1"/>
  <c r="N173" i="22"/>
  <c r="K173" i="22"/>
  <c r="J173" i="22"/>
  <c r="G173" i="22"/>
  <c r="F173" i="22"/>
  <c r="N172" i="22"/>
  <c r="K172" i="22"/>
  <c r="J172" i="22"/>
  <c r="F172" i="22"/>
  <c r="G172" i="22" s="1"/>
  <c r="N171" i="22"/>
  <c r="K171" i="22"/>
  <c r="J171" i="22"/>
  <c r="F171" i="22" s="1"/>
  <c r="G171" i="22" s="1"/>
  <c r="N170" i="22"/>
  <c r="K170" i="22"/>
  <c r="J170" i="22"/>
  <c r="F170" i="22" s="1"/>
  <c r="G170" i="22" s="1"/>
  <c r="N169" i="22"/>
  <c r="K169" i="22"/>
  <c r="J169" i="22"/>
  <c r="G169" i="22"/>
  <c r="F169" i="22"/>
  <c r="N168" i="22"/>
  <c r="K168" i="22"/>
  <c r="J168" i="22"/>
  <c r="F168" i="22"/>
  <c r="G168" i="22" s="1"/>
  <c r="N167" i="22"/>
  <c r="K167" i="22"/>
  <c r="J167" i="22"/>
  <c r="F167" i="22" s="1"/>
  <c r="G167" i="22" s="1"/>
  <c r="N166" i="22"/>
  <c r="K166" i="22"/>
  <c r="J166" i="22"/>
  <c r="F166" i="22" s="1"/>
  <c r="G166" i="22" s="1"/>
  <c r="N165" i="22"/>
  <c r="K165" i="22"/>
  <c r="J165" i="22"/>
  <c r="G165" i="22"/>
  <c r="F165" i="22"/>
  <c r="N164" i="22"/>
  <c r="K164" i="22"/>
  <c r="F164" i="22" s="1"/>
  <c r="G164" i="22" s="1"/>
  <c r="J164" i="22"/>
  <c r="N163" i="22"/>
  <c r="K163" i="22"/>
  <c r="J163" i="22"/>
  <c r="F163" i="22" s="1"/>
  <c r="G163" i="22" s="1"/>
  <c r="N162" i="22"/>
  <c r="K162" i="22"/>
  <c r="J162" i="22"/>
  <c r="F162" i="22" s="1"/>
  <c r="G162" i="22" s="1"/>
  <c r="N161" i="22"/>
  <c r="K161" i="22"/>
  <c r="J161" i="22"/>
  <c r="G161" i="22"/>
  <c r="F161" i="22"/>
  <c r="N160" i="22"/>
  <c r="K160" i="22"/>
  <c r="F160" i="22" s="1"/>
  <c r="G160" i="22" s="1"/>
  <c r="J160" i="22"/>
  <c r="N159" i="22"/>
  <c r="K159" i="22"/>
  <c r="J159" i="22"/>
  <c r="F159" i="22" s="1"/>
  <c r="G159" i="22" s="1"/>
  <c r="N158" i="22"/>
  <c r="K158" i="22"/>
  <c r="J158" i="22"/>
  <c r="F158" i="22" s="1"/>
  <c r="G158" i="22" s="1"/>
  <c r="N157" i="22"/>
  <c r="K157" i="22"/>
  <c r="J157" i="22"/>
  <c r="G157" i="22"/>
  <c r="F157" i="22"/>
  <c r="N156" i="22"/>
  <c r="K156" i="22"/>
  <c r="J156" i="22"/>
  <c r="F156" i="22"/>
  <c r="G156" i="22" s="1"/>
  <c r="N155" i="22"/>
  <c r="K155" i="22"/>
  <c r="J155" i="22"/>
  <c r="F155" i="22"/>
  <c r="G155" i="22" s="1"/>
  <c r="N154" i="22"/>
  <c r="K154" i="22"/>
  <c r="J154" i="22"/>
  <c r="F154" i="22" s="1"/>
  <c r="G154" i="22" s="1"/>
  <c r="N153" i="22"/>
  <c r="K153" i="22"/>
  <c r="J153" i="22"/>
  <c r="G153" i="22"/>
  <c r="F153" i="22"/>
  <c r="N152" i="22"/>
  <c r="K152" i="22"/>
  <c r="J152" i="22"/>
  <c r="G152" i="22"/>
  <c r="F152" i="22"/>
  <c r="N151" i="22"/>
  <c r="K151" i="22"/>
  <c r="J151" i="22"/>
  <c r="F151" i="22" s="1"/>
  <c r="G151" i="22" s="1"/>
  <c r="N150" i="22"/>
  <c r="K150" i="22"/>
  <c r="J150" i="22"/>
  <c r="F150" i="22" s="1"/>
  <c r="G150" i="22" s="1"/>
  <c r="N149" i="22"/>
  <c r="K149" i="22"/>
  <c r="J149" i="22"/>
  <c r="G149" i="22"/>
  <c r="F149" i="22"/>
  <c r="N148" i="22"/>
  <c r="K148" i="22"/>
  <c r="J148" i="22"/>
  <c r="G148" i="22"/>
  <c r="F148" i="22"/>
  <c r="N147" i="22"/>
  <c r="K147" i="22"/>
  <c r="J147" i="22"/>
  <c r="N146" i="22"/>
  <c r="K146" i="22"/>
  <c r="J146" i="22"/>
  <c r="F146" i="22" s="1"/>
  <c r="G146" i="22" s="1"/>
  <c r="N145" i="22"/>
  <c r="K145" i="22"/>
  <c r="J145" i="22"/>
  <c r="G145" i="22"/>
  <c r="F145" i="22"/>
  <c r="N144" i="22"/>
  <c r="K144" i="22"/>
  <c r="F144" i="22" s="1"/>
  <c r="G144" i="22" s="1"/>
  <c r="J144" i="22"/>
  <c r="N143" i="22"/>
  <c r="K143" i="22"/>
  <c r="J143" i="22"/>
  <c r="F143" i="22" s="1"/>
  <c r="G143" i="22" s="1"/>
  <c r="N142" i="22"/>
  <c r="K142" i="22"/>
  <c r="J142" i="22"/>
  <c r="F142" i="22" s="1"/>
  <c r="G142" i="22" s="1"/>
  <c r="N141" i="22"/>
  <c r="K141" i="22"/>
  <c r="J141" i="22"/>
  <c r="G141" i="22"/>
  <c r="F141" i="22"/>
  <c r="N140" i="22"/>
  <c r="K140" i="22"/>
  <c r="J140" i="22"/>
  <c r="F140" i="22"/>
  <c r="G140" i="22" s="1"/>
  <c r="N139" i="22"/>
  <c r="K139" i="22"/>
  <c r="J139" i="22"/>
  <c r="F139" i="22"/>
  <c r="G139" i="22" s="1"/>
  <c r="N138" i="22"/>
  <c r="K138" i="22"/>
  <c r="J138" i="22"/>
  <c r="F138" i="22" s="1"/>
  <c r="G138" i="22" s="1"/>
  <c r="N137" i="22"/>
  <c r="K137" i="22"/>
  <c r="J137" i="22"/>
  <c r="G137" i="22"/>
  <c r="F137" i="22"/>
  <c r="N136" i="22"/>
  <c r="K136" i="22"/>
  <c r="J136" i="22"/>
  <c r="G136" i="22"/>
  <c r="F136" i="22"/>
  <c r="N135" i="22"/>
  <c r="K135" i="22"/>
  <c r="J135" i="22"/>
  <c r="F135" i="22" s="1"/>
  <c r="G135" i="22" s="1"/>
  <c r="N134" i="22"/>
  <c r="K134" i="22"/>
  <c r="J134" i="22"/>
  <c r="F134" i="22" s="1"/>
  <c r="G134" i="22" s="1"/>
  <c r="N133" i="22"/>
  <c r="K133" i="22"/>
  <c r="J133" i="22"/>
  <c r="G133" i="22"/>
  <c r="F133" i="22"/>
  <c r="N132" i="22"/>
  <c r="K132" i="22"/>
  <c r="J132" i="22"/>
  <c r="G132" i="22"/>
  <c r="F132" i="22"/>
  <c r="N131" i="22"/>
  <c r="K131" i="22"/>
  <c r="J131" i="22"/>
  <c r="F131" i="22" s="1"/>
  <c r="G131" i="22" s="1"/>
  <c r="N130" i="22"/>
  <c r="K130" i="22"/>
  <c r="J130" i="22"/>
  <c r="F130" i="22" s="1"/>
  <c r="G130" i="22" s="1"/>
  <c r="N129" i="22"/>
  <c r="K129" i="22"/>
  <c r="J129" i="22"/>
  <c r="G129" i="22"/>
  <c r="F129" i="22"/>
  <c r="N128" i="22"/>
  <c r="K128" i="22"/>
  <c r="F128" i="22" s="1"/>
  <c r="G128" i="22" s="1"/>
  <c r="J128" i="22"/>
  <c r="N127" i="22"/>
  <c r="K127" i="22"/>
  <c r="J127" i="22"/>
  <c r="F127" i="22" s="1"/>
  <c r="G127" i="22" s="1"/>
  <c r="N126" i="22"/>
  <c r="K126" i="22"/>
  <c r="J126" i="22"/>
  <c r="F126" i="22" s="1"/>
  <c r="G126" i="22" s="1"/>
  <c r="N125" i="22"/>
  <c r="K125" i="22"/>
  <c r="J125" i="22"/>
  <c r="G125" i="22"/>
  <c r="F125" i="22"/>
  <c r="N124" i="22"/>
  <c r="K124" i="22"/>
  <c r="J124" i="22"/>
  <c r="F124" i="22"/>
  <c r="G124" i="22" s="1"/>
  <c r="N123" i="22"/>
  <c r="K123" i="22"/>
  <c r="J123" i="22"/>
  <c r="F123" i="22"/>
  <c r="G123" i="22" s="1"/>
  <c r="N122" i="22"/>
  <c r="K122" i="22"/>
  <c r="J122" i="22"/>
  <c r="F122" i="22" s="1"/>
  <c r="G122" i="22" s="1"/>
  <c r="N121" i="22"/>
  <c r="K121" i="22"/>
  <c r="J121" i="22"/>
  <c r="F121" i="22"/>
  <c r="G121" i="22" s="1"/>
  <c r="N120" i="22"/>
  <c r="K120" i="22"/>
  <c r="J120" i="22"/>
  <c r="F120" i="22"/>
  <c r="G120" i="22" s="1"/>
  <c r="N119" i="22"/>
  <c r="K119" i="22"/>
  <c r="F119" i="22" s="1"/>
  <c r="G119" i="22" s="1"/>
  <c r="J119" i="22"/>
  <c r="N118" i="22"/>
  <c r="K118" i="22"/>
  <c r="J118" i="22"/>
  <c r="F118" i="22" s="1"/>
  <c r="G118" i="22" s="1"/>
  <c r="N117" i="22"/>
  <c r="K117" i="22"/>
  <c r="J117" i="22"/>
  <c r="F117" i="22"/>
  <c r="G117" i="22" s="1"/>
  <c r="N116" i="22"/>
  <c r="K116" i="22"/>
  <c r="J116" i="22"/>
  <c r="F116" i="22"/>
  <c r="G116" i="22" s="1"/>
  <c r="N115" i="22"/>
  <c r="K115" i="22"/>
  <c r="F115" i="22" s="1"/>
  <c r="G115" i="22" s="1"/>
  <c r="J115" i="22"/>
  <c r="N114" i="22"/>
  <c r="K114" i="22"/>
  <c r="J114" i="22"/>
  <c r="F114" i="22" s="1"/>
  <c r="G114" i="22" s="1"/>
  <c r="N113" i="22"/>
  <c r="K113" i="22"/>
  <c r="J113" i="22"/>
  <c r="F113" i="22"/>
  <c r="G113" i="22" s="1"/>
  <c r="N112" i="22"/>
  <c r="K112" i="22"/>
  <c r="J112" i="22"/>
  <c r="F112" i="22"/>
  <c r="G112" i="22" s="1"/>
  <c r="N111" i="22"/>
  <c r="K111" i="22"/>
  <c r="F111" i="22" s="1"/>
  <c r="G111" i="22" s="1"/>
  <c r="J111" i="22"/>
  <c r="N110" i="22"/>
  <c r="K110" i="22"/>
  <c r="J110" i="22"/>
  <c r="F110" i="22" s="1"/>
  <c r="G110" i="22" s="1"/>
  <c r="N109" i="22"/>
  <c r="K109" i="22"/>
  <c r="J109" i="22"/>
  <c r="F109" i="22"/>
  <c r="G109" i="22" s="1"/>
  <c r="N108" i="22"/>
  <c r="K108" i="22"/>
  <c r="J108" i="22"/>
  <c r="F108" i="22"/>
  <c r="G108" i="22" s="1"/>
  <c r="N107" i="22"/>
  <c r="K107" i="22"/>
  <c r="F107" i="22" s="1"/>
  <c r="G107" i="22" s="1"/>
  <c r="J107" i="22"/>
  <c r="N106" i="22"/>
  <c r="K106" i="22"/>
  <c r="J106" i="22"/>
  <c r="F106" i="22" s="1"/>
  <c r="G106" i="22" s="1"/>
  <c r="N105" i="22"/>
  <c r="K105" i="22"/>
  <c r="J105" i="22"/>
  <c r="F105" i="22"/>
  <c r="G105" i="22" s="1"/>
  <c r="N104" i="22"/>
  <c r="K104" i="22"/>
  <c r="J104" i="22"/>
  <c r="F104" i="22"/>
  <c r="G104" i="22" s="1"/>
  <c r="N103" i="22"/>
  <c r="K103" i="22"/>
  <c r="F103" i="22" s="1"/>
  <c r="G103" i="22" s="1"/>
  <c r="J103" i="22"/>
  <c r="N102" i="22"/>
  <c r="K102" i="22"/>
  <c r="J102" i="22"/>
  <c r="F102" i="22" s="1"/>
  <c r="G102" i="22" s="1"/>
  <c r="N101" i="22"/>
  <c r="K101" i="22"/>
  <c r="J101" i="22"/>
  <c r="F101" i="22"/>
  <c r="G101" i="22" s="1"/>
  <c r="N100" i="22"/>
  <c r="K100" i="22"/>
  <c r="J100" i="22"/>
  <c r="F100" i="22"/>
  <c r="G100" i="22" s="1"/>
  <c r="N99" i="22"/>
  <c r="K99" i="22"/>
  <c r="F99" i="22" s="1"/>
  <c r="G99" i="22" s="1"/>
  <c r="J99" i="22"/>
  <c r="N98" i="22"/>
  <c r="K98" i="22"/>
  <c r="J98" i="22"/>
  <c r="F98" i="22" s="1"/>
  <c r="G98" i="22" s="1"/>
  <c r="N97" i="22"/>
  <c r="K97" i="22"/>
  <c r="J97" i="22"/>
  <c r="F97" i="22"/>
  <c r="G97" i="22" s="1"/>
  <c r="N96" i="22"/>
  <c r="K96" i="22"/>
  <c r="J96" i="22"/>
  <c r="F96" i="22"/>
  <c r="G96" i="22" s="1"/>
  <c r="N95" i="22"/>
  <c r="K95" i="22"/>
  <c r="F95" i="22" s="1"/>
  <c r="G95" i="22" s="1"/>
  <c r="J95" i="22"/>
  <c r="N94" i="22"/>
  <c r="K94" i="22"/>
  <c r="J94" i="22"/>
  <c r="F94" i="22" s="1"/>
  <c r="G94" i="22" s="1"/>
  <c r="N93" i="22"/>
  <c r="K93" i="22"/>
  <c r="J93" i="22"/>
  <c r="F93" i="22"/>
  <c r="G93" i="22" s="1"/>
  <c r="N92" i="22"/>
  <c r="K92" i="22"/>
  <c r="J92" i="22"/>
  <c r="F92" i="22"/>
  <c r="G92" i="22" s="1"/>
  <c r="N91" i="22"/>
  <c r="K91" i="22"/>
  <c r="F91" i="22" s="1"/>
  <c r="G91" i="22" s="1"/>
  <c r="J91" i="22"/>
  <c r="N90" i="22"/>
  <c r="K90" i="22"/>
  <c r="J90" i="22"/>
  <c r="F90" i="22" s="1"/>
  <c r="G90" i="22" s="1"/>
  <c r="N89" i="22"/>
  <c r="K89" i="22"/>
  <c r="J89" i="22"/>
  <c r="F89" i="22"/>
  <c r="G89" i="22" s="1"/>
  <c r="N88" i="22"/>
  <c r="K88" i="22"/>
  <c r="J88" i="22"/>
  <c r="F88" i="22"/>
  <c r="G88" i="22" s="1"/>
  <c r="N87" i="22"/>
  <c r="K87" i="22"/>
  <c r="F87" i="22" s="1"/>
  <c r="G87" i="22" s="1"/>
  <c r="J87" i="22"/>
  <c r="N86" i="22"/>
  <c r="K86" i="22"/>
  <c r="J86" i="22"/>
  <c r="F86" i="22" s="1"/>
  <c r="G86" i="22" s="1"/>
  <c r="N85" i="22"/>
  <c r="K85" i="22"/>
  <c r="J85" i="22"/>
  <c r="F85" i="22"/>
  <c r="G85" i="22" s="1"/>
  <c r="N84" i="22"/>
  <c r="K84" i="22"/>
  <c r="J84" i="22"/>
  <c r="F84" i="22"/>
  <c r="G84" i="22" s="1"/>
  <c r="N83" i="22"/>
  <c r="K83" i="22"/>
  <c r="F83" i="22" s="1"/>
  <c r="G83" i="22" s="1"/>
  <c r="J83" i="22"/>
  <c r="N82" i="22"/>
  <c r="K82" i="22"/>
  <c r="J82" i="22"/>
  <c r="F82" i="22" s="1"/>
  <c r="G82" i="22" s="1"/>
  <c r="N81" i="22"/>
  <c r="K81" i="22"/>
  <c r="J81" i="22"/>
  <c r="F81" i="22"/>
  <c r="G81" i="22" s="1"/>
  <c r="N80" i="22"/>
  <c r="K80" i="22"/>
  <c r="J80" i="22"/>
  <c r="F80" i="22" s="1"/>
  <c r="G80" i="22"/>
  <c r="N79" i="22"/>
  <c r="K79" i="22"/>
  <c r="J79" i="22"/>
  <c r="F79" i="22"/>
  <c r="G79" i="22" s="1"/>
  <c r="N78" i="22"/>
  <c r="K78" i="22"/>
  <c r="J78" i="22"/>
  <c r="F78" i="22" s="1"/>
  <c r="G78" i="22" s="1"/>
  <c r="N77" i="22"/>
  <c r="K77" i="22"/>
  <c r="J77" i="22"/>
  <c r="F77" i="22"/>
  <c r="G77" i="22" s="1"/>
  <c r="N76" i="22"/>
  <c r="K76" i="22"/>
  <c r="J76" i="22"/>
  <c r="F76" i="22" s="1"/>
  <c r="G76" i="22" s="1"/>
  <c r="N75" i="22"/>
  <c r="K75" i="22"/>
  <c r="F75" i="22" s="1"/>
  <c r="G75" i="22" s="1"/>
  <c r="J75" i="22"/>
  <c r="N74" i="22"/>
  <c r="K74" i="22"/>
  <c r="J74" i="22"/>
  <c r="F74" i="22" s="1"/>
  <c r="G74" i="22" s="1"/>
  <c r="N73" i="22"/>
  <c r="K73" i="22"/>
  <c r="J73" i="22"/>
  <c r="F73" i="22"/>
  <c r="G73" i="22" s="1"/>
  <c r="N72" i="22"/>
  <c r="K72" i="22"/>
  <c r="J72" i="22"/>
  <c r="F72" i="22" s="1"/>
  <c r="G72" i="22" s="1"/>
  <c r="N71" i="22"/>
  <c r="K71" i="22"/>
  <c r="F71" i="22" s="1"/>
  <c r="G71" i="22" s="1"/>
  <c r="J71" i="22"/>
  <c r="N70" i="22"/>
  <c r="K70" i="22"/>
  <c r="J70" i="22"/>
  <c r="F70" i="22" s="1"/>
  <c r="G70" i="22" s="1"/>
  <c r="N69" i="22"/>
  <c r="K69" i="22"/>
  <c r="J69" i="22"/>
  <c r="F69" i="22"/>
  <c r="G69" i="22" s="1"/>
  <c r="N68" i="22"/>
  <c r="K68" i="22"/>
  <c r="J68" i="22"/>
  <c r="F68" i="22" s="1"/>
  <c r="G68" i="22"/>
  <c r="N67" i="22"/>
  <c r="K67" i="22"/>
  <c r="J67" i="22"/>
  <c r="F67" i="22"/>
  <c r="G67" i="22" s="1"/>
  <c r="N66" i="22"/>
  <c r="K66" i="22"/>
  <c r="J66" i="22"/>
  <c r="F66" i="22" s="1"/>
  <c r="G66" i="22" s="1"/>
  <c r="N65" i="22"/>
  <c r="K65" i="22"/>
  <c r="J65" i="22"/>
  <c r="G65" i="22"/>
  <c r="F65" i="22"/>
  <c r="N64" i="22"/>
  <c r="K64" i="22"/>
  <c r="J64" i="22"/>
  <c r="F64" i="22"/>
  <c r="G64" i="22" s="1"/>
  <c r="N63" i="22"/>
  <c r="K63" i="22"/>
  <c r="J63" i="22"/>
  <c r="F63" i="22"/>
  <c r="G63" i="22" s="1"/>
  <c r="N62" i="22"/>
  <c r="K62" i="22"/>
  <c r="J62" i="22"/>
  <c r="F62" i="22" s="1"/>
  <c r="G62" i="22" s="1"/>
  <c r="N61" i="22"/>
  <c r="K61" i="22"/>
  <c r="J61" i="22"/>
  <c r="G61" i="22"/>
  <c r="F61" i="22"/>
  <c r="N60" i="22"/>
  <c r="K60" i="22"/>
  <c r="J60" i="22"/>
  <c r="G60" i="22"/>
  <c r="F60" i="22"/>
  <c r="N59" i="22"/>
  <c r="K59" i="22"/>
  <c r="J59" i="22"/>
  <c r="F59" i="22" s="1"/>
  <c r="G59" i="22" s="1"/>
  <c r="N58" i="22"/>
  <c r="K58" i="22"/>
  <c r="J58" i="22"/>
  <c r="F58" i="22" s="1"/>
  <c r="G58" i="22" s="1"/>
  <c r="N57" i="22"/>
  <c r="K57" i="22"/>
  <c r="J57" i="22"/>
  <c r="G57" i="22"/>
  <c r="F57" i="22"/>
  <c r="N56" i="22"/>
  <c r="K56" i="22"/>
  <c r="F56" i="22" s="1"/>
  <c r="G56" i="22" s="1"/>
  <c r="J56" i="22"/>
  <c r="N55" i="22"/>
  <c r="K55" i="22"/>
  <c r="J55" i="22"/>
  <c r="F55" i="22" s="1"/>
  <c r="G55" i="22" s="1"/>
  <c r="N54" i="22"/>
  <c r="K54" i="22"/>
  <c r="J54" i="22"/>
  <c r="F54" i="22" s="1"/>
  <c r="G54" i="22" s="1"/>
  <c r="N53" i="22"/>
  <c r="K53" i="22"/>
  <c r="J53" i="22"/>
  <c r="G53" i="22"/>
  <c r="F53" i="22"/>
  <c r="N52" i="22"/>
  <c r="K52" i="22"/>
  <c r="F52" i="22" s="1"/>
  <c r="G52" i="22" s="1"/>
  <c r="J52" i="22"/>
  <c r="N51" i="22"/>
  <c r="K51" i="22"/>
  <c r="J51" i="22"/>
  <c r="F51" i="22"/>
  <c r="G51" i="22" s="1"/>
  <c r="N50" i="22"/>
  <c r="K50" i="22"/>
  <c r="J50" i="22"/>
  <c r="F50" i="22" s="1"/>
  <c r="G50" i="22" s="1"/>
  <c r="N49" i="22"/>
  <c r="K49" i="22"/>
  <c r="J49" i="22"/>
  <c r="G49" i="22"/>
  <c r="F49" i="22"/>
  <c r="N48" i="22"/>
  <c r="K48" i="22"/>
  <c r="J48" i="22"/>
  <c r="F48" i="22"/>
  <c r="G48" i="22" s="1"/>
  <c r="N47" i="22"/>
  <c r="K47" i="22"/>
  <c r="J47" i="22"/>
  <c r="F47" i="22"/>
  <c r="G47" i="22" s="1"/>
  <c r="N46" i="22"/>
  <c r="K46" i="22"/>
  <c r="J46" i="22"/>
  <c r="F46" i="22" s="1"/>
  <c r="G46" i="22" s="1"/>
  <c r="N45" i="22"/>
  <c r="K45" i="22"/>
  <c r="J45" i="22"/>
  <c r="G45" i="22"/>
  <c r="F45" i="22"/>
  <c r="N44" i="22"/>
  <c r="K44" i="22"/>
  <c r="J44" i="22"/>
  <c r="G44" i="22"/>
  <c r="F44" i="22"/>
  <c r="N43" i="22"/>
  <c r="K43" i="22"/>
  <c r="J43" i="22"/>
  <c r="F43" i="22" s="1"/>
  <c r="G43" i="22" s="1"/>
  <c r="N42" i="22"/>
  <c r="K42" i="22"/>
  <c r="J42" i="22"/>
  <c r="F42" i="22" s="1"/>
  <c r="G42" i="22" s="1"/>
  <c r="N41" i="22"/>
  <c r="K41" i="22"/>
  <c r="J41" i="22"/>
  <c r="G41" i="22"/>
  <c r="F41" i="22"/>
  <c r="N40" i="22"/>
  <c r="K40" i="22"/>
  <c r="F40" i="22" s="1"/>
  <c r="G40" i="22" s="1"/>
  <c r="J40" i="22"/>
  <c r="N39" i="22"/>
  <c r="K39" i="22"/>
  <c r="J39" i="22"/>
  <c r="F39" i="22" s="1"/>
  <c r="G39" i="22" s="1"/>
  <c r="N38" i="22"/>
  <c r="K38" i="22"/>
  <c r="J38" i="22"/>
  <c r="F38" i="22" s="1"/>
  <c r="G38" i="22" s="1"/>
  <c r="N37" i="22"/>
  <c r="K37" i="22"/>
  <c r="J37" i="22"/>
  <c r="G37" i="22"/>
  <c r="F37" i="22"/>
  <c r="N36" i="22"/>
  <c r="K36" i="22"/>
  <c r="F36" i="22" s="1"/>
  <c r="G36" i="22" s="1"/>
  <c r="J36" i="22"/>
  <c r="N35" i="22"/>
  <c r="K35" i="22"/>
  <c r="J35" i="22"/>
  <c r="F35" i="22"/>
  <c r="G35" i="22" s="1"/>
  <c r="N34" i="22"/>
  <c r="K34" i="22"/>
  <c r="J34" i="22"/>
  <c r="F34" i="22" s="1"/>
  <c r="G34" i="22" s="1"/>
  <c r="N33" i="22"/>
  <c r="K33" i="22"/>
  <c r="J33" i="22"/>
  <c r="G33" i="22"/>
  <c r="F33" i="22"/>
  <c r="N32" i="22"/>
  <c r="K32" i="22"/>
  <c r="J32" i="22"/>
  <c r="F32" i="22"/>
  <c r="G32" i="22" s="1"/>
  <c r="N31" i="22"/>
  <c r="K31" i="22"/>
  <c r="J31" i="22"/>
  <c r="F31" i="22"/>
  <c r="G31" i="22" s="1"/>
  <c r="N30" i="22"/>
  <c r="K30" i="22"/>
  <c r="J30" i="22"/>
  <c r="F30" i="22" s="1"/>
  <c r="G30" i="22" s="1"/>
  <c r="N29" i="22"/>
  <c r="K29" i="22"/>
  <c r="J29" i="22"/>
  <c r="G29" i="22"/>
  <c r="F29" i="22"/>
  <c r="N28" i="22"/>
  <c r="K28" i="22"/>
  <c r="J28" i="22"/>
  <c r="G28" i="22"/>
  <c r="F28" i="22"/>
  <c r="N27" i="22"/>
  <c r="K27" i="22"/>
  <c r="J27" i="22"/>
  <c r="F27" i="22" s="1"/>
  <c r="G27" i="22" s="1"/>
  <c r="N26" i="22"/>
  <c r="K26" i="22"/>
  <c r="J26" i="22"/>
  <c r="F26" i="22" s="1"/>
  <c r="G26" i="22" s="1"/>
  <c r="N25" i="22"/>
  <c r="K25" i="22"/>
  <c r="J25" i="22"/>
  <c r="G25" i="22"/>
  <c r="F25" i="22"/>
  <c r="N24" i="22"/>
  <c r="K24" i="22"/>
  <c r="F24" i="22" s="1"/>
  <c r="G24" i="22" s="1"/>
  <c r="J24" i="22"/>
  <c r="N23" i="22"/>
  <c r="K23" i="22"/>
  <c r="J23" i="22"/>
  <c r="F23" i="22" s="1"/>
  <c r="G23" i="22" s="1"/>
  <c r="N22" i="22"/>
  <c r="K22" i="22"/>
  <c r="J22" i="22"/>
  <c r="F22" i="22" s="1"/>
  <c r="G22" i="22" s="1"/>
  <c r="N21" i="22"/>
  <c r="K21" i="22"/>
  <c r="J21" i="22"/>
  <c r="G21" i="22"/>
  <c r="F21" i="22"/>
  <c r="N20" i="22"/>
  <c r="K20" i="22"/>
  <c r="F20" i="22" s="1"/>
  <c r="G20" i="22" s="1"/>
  <c r="J20" i="22"/>
  <c r="N19" i="22"/>
  <c r="K19" i="22"/>
  <c r="J19" i="22"/>
  <c r="F19" i="22"/>
  <c r="G19" i="22" s="1"/>
  <c r="N18" i="22"/>
  <c r="K18" i="22"/>
  <c r="J18" i="22"/>
  <c r="F18" i="22" s="1"/>
  <c r="G18" i="22" s="1"/>
  <c r="N17" i="22"/>
  <c r="K17" i="22"/>
  <c r="J17" i="22"/>
  <c r="G17" i="22"/>
  <c r="F17" i="22"/>
  <c r="N16" i="22"/>
  <c r="K16" i="22"/>
  <c r="J16" i="22"/>
  <c r="F16" i="22"/>
  <c r="G16" i="22" s="1"/>
  <c r="N15" i="22"/>
  <c r="K15" i="22"/>
  <c r="J15" i="22"/>
  <c r="F15" i="22"/>
  <c r="G15" i="22" s="1"/>
  <c r="N14" i="22"/>
  <c r="K14" i="22"/>
  <c r="J14" i="22"/>
  <c r="F14" i="22" s="1"/>
  <c r="G14" i="22" s="1"/>
  <c r="N13" i="22"/>
  <c r="K13" i="22"/>
  <c r="J13" i="22"/>
  <c r="G13" i="22"/>
  <c r="F13" i="22"/>
  <c r="N12" i="22"/>
  <c r="K12" i="22"/>
  <c r="J12" i="22"/>
  <c r="G12" i="22"/>
  <c r="F12" i="22"/>
  <c r="N11" i="22"/>
  <c r="K11" i="22"/>
  <c r="J11" i="22"/>
  <c r="F11" i="22" s="1"/>
  <c r="G11" i="22" s="1"/>
  <c r="N10" i="22"/>
  <c r="K10" i="22"/>
  <c r="J10" i="22"/>
  <c r="F10" i="22" s="1"/>
  <c r="G10" i="22" s="1"/>
  <c r="N9" i="22"/>
  <c r="K9" i="22"/>
  <c r="J9" i="22"/>
  <c r="G9" i="22"/>
  <c r="F9" i="22"/>
  <c r="N8" i="22"/>
  <c r="K8" i="22"/>
  <c r="F8" i="22" s="1"/>
  <c r="G8" i="22" s="1"/>
  <c r="J8" i="22"/>
  <c r="N7" i="22"/>
  <c r="K7" i="22"/>
  <c r="J7" i="22"/>
  <c r="F7" i="22" s="1"/>
  <c r="G7" i="22" s="1"/>
  <c r="N6" i="22"/>
  <c r="K6" i="22"/>
  <c r="J6" i="22"/>
  <c r="F6" i="22" s="1"/>
  <c r="G6" i="22" s="1"/>
  <c r="N5" i="22"/>
  <c r="K5" i="22"/>
  <c r="J5" i="22"/>
  <c r="G5" i="22"/>
  <c r="F5" i="22"/>
  <c r="N4" i="22"/>
  <c r="K4" i="22"/>
  <c r="F4" i="22" s="1"/>
  <c r="G4" i="22" s="1"/>
  <c r="J4" i="22"/>
  <c r="CO391" i="21"/>
  <c r="CH391" i="21"/>
  <c r="CC391" i="21"/>
  <c r="CD388" i="21" s="1"/>
  <c r="BX391" i="21"/>
  <c r="BY231" i="21" s="1"/>
  <c r="CA231" i="21" s="1"/>
  <c r="BS391" i="21"/>
  <c r="BN391" i="21"/>
  <c r="BI391" i="21"/>
  <c r="BJ388" i="21" s="1"/>
  <c r="BD391" i="21"/>
  <c r="AY391" i="21"/>
  <c r="AT391" i="21"/>
  <c r="AO391" i="21"/>
  <c r="AP388" i="21" s="1"/>
  <c r="AJ391" i="21"/>
  <c r="AK214" i="21" s="1"/>
  <c r="AE391" i="21"/>
  <c r="Z391" i="21"/>
  <c r="U391" i="21"/>
  <c r="V388" i="21" s="1"/>
  <c r="P391" i="21"/>
  <c r="K391" i="21"/>
  <c r="F391" i="21"/>
  <c r="CN390" i="21"/>
  <c r="CM390" i="21"/>
  <c r="CH390" i="21"/>
  <c r="CC390" i="21"/>
  <c r="CE388" i="21" s="1"/>
  <c r="BX390" i="21"/>
  <c r="BS390" i="21"/>
  <c r="BN390" i="21"/>
  <c r="BI390" i="21"/>
  <c r="BK388" i="21" s="1"/>
  <c r="BD390" i="21"/>
  <c r="AY390" i="21"/>
  <c r="AT390" i="21"/>
  <c r="AO390" i="21"/>
  <c r="AQ388" i="21" s="1"/>
  <c r="AJ390" i="21"/>
  <c r="AE390" i="21"/>
  <c r="Z390" i="21"/>
  <c r="U390" i="21"/>
  <c r="P390" i="21"/>
  <c r="K390" i="21"/>
  <c r="F390" i="21"/>
  <c r="CV389" i="21"/>
  <c r="CP388" i="21"/>
  <c r="CO388" i="21"/>
  <c r="CJ388" i="21"/>
  <c r="CI388" i="21"/>
  <c r="CK388" i="21" s="1"/>
  <c r="CF388" i="21"/>
  <c r="BU388" i="21"/>
  <c r="BV388" i="21" s="1"/>
  <c r="BT388" i="21"/>
  <c r="BP388" i="21"/>
  <c r="BO388" i="21"/>
  <c r="BQ388" i="21" s="1"/>
  <c r="BL388" i="21"/>
  <c r="BA388" i="21"/>
  <c r="AZ388" i="21"/>
  <c r="AV388" i="21"/>
  <c r="AU388" i="21"/>
  <c r="AW388" i="21" s="1"/>
  <c r="AR388" i="21"/>
  <c r="AL388" i="21"/>
  <c r="AG388" i="21"/>
  <c r="AF388" i="21"/>
  <c r="AB388" i="21"/>
  <c r="AA388" i="21"/>
  <c r="AC388" i="21" s="1"/>
  <c r="N388" i="21"/>
  <c r="L388" i="21"/>
  <c r="G388" i="21"/>
  <c r="I388" i="21" s="1"/>
  <c r="CP387" i="21"/>
  <c r="CO387" i="21"/>
  <c r="CJ387" i="21"/>
  <c r="CK387" i="21" s="1"/>
  <c r="CI387" i="21"/>
  <c r="CD387" i="21"/>
  <c r="BV387" i="21"/>
  <c r="BU387" i="21"/>
  <c r="BT387" i="21"/>
  <c r="BP387" i="21"/>
  <c r="BO387" i="21"/>
  <c r="BJ387" i="21"/>
  <c r="BA387" i="21"/>
  <c r="BB387" i="21" s="1"/>
  <c r="AZ387" i="21"/>
  <c r="AV387" i="21"/>
  <c r="AU387" i="21"/>
  <c r="AP387" i="21"/>
  <c r="AG387" i="21"/>
  <c r="AH387" i="21" s="1"/>
  <c r="AF387" i="21"/>
  <c r="AB387" i="21"/>
  <c r="AC387" i="21" s="1"/>
  <c r="AA387" i="21"/>
  <c r="V387" i="21"/>
  <c r="L387" i="21"/>
  <c r="N387" i="21" s="1"/>
  <c r="I387" i="21"/>
  <c r="G387" i="21"/>
  <c r="CP386" i="21"/>
  <c r="CO386" i="21"/>
  <c r="CK386" i="21"/>
  <c r="CJ386" i="21"/>
  <c r="CI386" i="21"/>
  <c r="CE386" i="21"/>
  <c r="CD386" i="21"/>
  <c r="BV386" i="21"/>
  <c r="BU386" i="21"/>
  <c r="BT386" i="21"/>
  <c r="BQ386" i="21"/>
  <c r="BP386" i="21"/>
  <c r="BO386" i="21"/>
  <c r="BK386" i="21"/>
  <c r="BL386" i="21" s="1"/>
  <c r="BJ386" i="21"/>
  <c r="BB386" i="21"/>
  <c r="BA386" i="21"/>
  <c r="AZ386" i="21"/>
  <c r="AV386" i="21"/>
  <c r="AW386" i="21" s="1"/>
  <c r="AU386" i="21"/>
  <c r="AQ386" i="21"/>
  <c r="AR386" i="21" s="1"/>
  <c r="AP386" i="21"/>
  <c r="AH386" i="21"/>
  <c r="AG386" i="21"/>
  <c r="AF386" i="21"/>
  <c r="AB386" i="21"/>
  <c r="AC386" i="21" s="1"/>
  <c r="AA386" i="21"/>
  <c r="V386" i="21"/>
  <c r="N386" i="21"/>
  <c r="L386" i="21"/>
  <c r="I386" i="21"/>
  <c r="G386" i="21"/>
  <c r="CP385" i="21"/>
  <c r="CO385" i="21"/>
  <c r="CK385" i="21"/>
  <c r="CJ385" i="21"/>
  <c r="CI385" i="21"/>
  <c r="CE385" i="21"/>
  <c r="CF385" i="21" s="1"/>
  <c r="CD385" i="21"/>
  <c r="BU385" i="21"/>
  <c r="BT385" i="21"/>
  <c r="BV385" i="21" s="1"/>
  <c r="BQ385" i="21"/>
  <c r="BP385" i="21"/>
  <c r="BO385" i="21"/>
  <c r="BL385" i="21"/>
  <c r="BK385" i="21"/>
  <c r="BJ385" i="21"/>
  <c r="BF385" i="21"/>
  <c r="BA385" i="21"/>
  <c r="AZ385" i="21"/>
  <c r="BB385" i="21" s="1"/>
  <c r="AW385" i="21"/>
  <c r="AV385" i="21"/>
  <c r="AU385" i="21"/>
  <c r="AQ385" i="21"/>
  <c r="AR385" i="21" s="1"/>
  <c r="AP385" i="21"/>
  <c r="AG385" i="21"/>
  <c r="AF385" i="21"/>
  <c r="AH385" i="21" s="1"/>
  <c r="AC385" i="21"/>
  <c r="AB385" i="21"/>
  <c r="AA385" i="21"/>
  <c r="X385" i="21"/>
  <c r="W385" i="21"/>
  <c r="V385" i="21"/>
  <c r="N385" i="21"/>
  <c r="L385" i="21"/>
  <c r="G385" i="21"/>
  <c r="I385" i="21" s="1"/>
  <c r="CP384" i="21"/>
  <c r="CO384" i="21"/>
  <c r="CJ384" i="21"/>
  <c r="CI384" i="21"/>
  <c r="CK384" i="21" s="1"/>
  <c r="CF384" i="21"/>
  <c r="CE384" i="21"/>
  <c r="CD384" i="21"/>
  <c r="BZ384" i="21"/>
  <c r="BU384" i="21"/>
  <c r="BT384" i="21"/>
  <c r="BP384" i="21"/>
  <c r="BO384" i="21"/>
  <c r="BQ384" i="21" s="1"/>
  <c r="BJ384" i="21"/>
  <c r="BF384" i="21"/>
  <c r="BA384" i="21"/>
  <c r="AZ384" i="21"/>
  <c r="AV384" i="21"/>
  <c r="AU384" i="21"/>
  <c r="AW384" i="21" s="1"/>
  <c r="AP384" i="21"/>
  <c r="AL384" i="21"/>
  <c r="AG384" i="21"/>
  <c r="AF384" i="21"/>
  <c r="AB384" i="21"/>
  <c r="AA384" i="21"/>
  <c r="AC384" i="21" s="1"/>
  <c r="V384" i="21"/>
  <c r="N384" i="21"/>
  <c r="L384" i="21"/>
  <c r="G384" i="21"/>
  <c r="I384" i="21" s="1"/>
  <c r="CP383" i="21"/>
  <c r="CO383" i="21"/>
  <c r="CJ383" i="21"/>
  <c r="CK383" i="21" s="1"/>
  <c r="CI383" i="21"/>
  <c r="CD383" i="21"/>
  <c r="BV383" i="21"/>
  <c r="BU383" i="21"/>
  <c r="BT383" i="21"/>
  <c r="BP383" i="21"/>
  <c r="BQ383" i="21" s="1"/>
  <c r="BO383" i="21"/>
  <c r="BJ383" i="21"/>
  <c r="BA383" i="21"/>
  <c r="BB383" i="21" s="1"/>
  <c r="AZ383" i="21"/>
  <c r="AV383" i="21"/>
  <c r="AU383" i="21"/>
  <c r="AP383" i="21"/>
  <c r="AG383" i="21"/>
  <c r="AH383" i="21" s="1"/>
  <c r="AF383" i="21"/>
  <c r="AB383" i="21"/>
  <c r="AA383" i="21"/>
  <c r="V383" i="21"/>
  <c r="L383" i="21"/>
  <c r="N383" i="21" s="1"/>
  <c r="I383" i="21"/>
  <c r="G383" i="21"/>
  <c r="CP382" i="21"/>
  <c r="CO382" i="21"/>
  <c r="CK382" i="21"/>
  <c r="CJ382" i="21"/>
  <c r="CI382" i="21"/>
  <c r="CE382" i="21"/>
  <c r="CF382" i="21" s="1"/>
  <c r="CD382" i="21"/>
  <c r="BV382" i="21"/>
  <c r="BU382" i="21"/>
  <c r="BT382" i="21"/>
  <c r="BP382" i="21"/>
  <c r="BQ382" i="21" s="1"/>
  <c r="BO382" i="21"/>
  <c r="BK382" i="21"/>
  <c r="BL382" i="21" s="1"/>
  <c r="BJ382" i="21"/>
  <c r="BB382" i="21"/>
  <c r="BA382" i="21"/>
  <c r="AZ382" i="21"/>
  <c r="AV382" i="21"/>
  <c r="AW382" i="21" s="1"/>
  <c r="AU382" i="21"/>
  <c r="AQ382" i="21"/>
  <c r="AP382" i="21"/>
  <c r="AH382" i="21"/>
  <c r="AG382" i="21"/>
  <c r="AF382" i="21"/>
  <c r="AC382" i="21"/>
  <c r="AB382" i="21"/>
  <c r="AA382" i="21"/>
  <c r="W382" i="21"/>
  <c r="V382" i="21"/>
  <c r="N382" i="21"/>
  <c r="L382" i="21"/>
  <c r="I382" i="21"/>
  <c r="G382" i="21"/>
  <c r="CP381" i="21"/>
  <c r="CO381" i="21"/>
  <c r="CK381" i="21"/>
  <c r="CJ381" i="21"/>
  <c r="CI381" i="21"/>
  <c r="CE381" i="21"/>
  <c r="CF381" i="21" s="1"/>
  <c r="CD381" i="21"/>
  <c r="BZ381" i="21"/>
  <c r="BU381" i="21"/>
  <c r="BT381" i="21"/>
  <c r="BV381" i="21" s="1"/>
  <c r="BQ381" i="21"/>
  <c r="BP381" i="21"/>
  <c r="BO381" i="21"/>
  <c r="BK381" i="21"/>
  <c r="BL381" i="21" s="1"/>
  <c r="BJ381" i="21"/>
  <c r="BF381" i="21"/>
  <c r="BA381" i="21"/>
  <c r="AZ381" i="21"/>
  <c r="BB381" i="21" s="1"/>
  <c r="AW381" i="21"/>
  <c r="AV381" i="21"/>
  <c r="AU381" i="21"/>
  <c r="AQ381" i="21"/>
  <c r="AR381" i="21" s="1"/>
  <c r="AP381" i="21"/>
  <c r="AG381" i="21"/>
  <c r="AF381" i="21"/>
  <c r="AH381" i="21" s="1"/>
  <c r="AC381" i="21"/>
  <c r="AB381" i="21"/>
  <c r="AA381" i="21"/>
  <c r="W381" i="21"/>
  <c r="X381" i="21" s="1"/>
  <c r="V381" i="21"/>
  <c r="N381" i="21"/>
  <c r="L381" i="21"/>
  <c r="G381" i="21"/>
  <c r="I381" i="21" s="1"/>
  <c r="CP380" i="21"/>
  <c r="CO380" i="21"/>
  <c r="CJ380" i="21"/>
  <c r="CI380" i="21"/>
  <c r="CK380" i="21" s="1"/>
  <c r="CF380" i="21"/>
  <c r="CE380" i="21"/>
  <c r="CD380" i="21"/>
  <c r="BU380" i="21"/>
  <c r="BT380" i="21"/>
  <c r="BP380" i="21"/>
  <c r="BO380" i="21"/>
  <c r="BQ380" i="21" s="1"/>
  <c r="BL380" i="21"/>
  <c r="BK380" i="21"/>
  <c r="BJ380" i="21"/>
  <c r="BF380" i="21"/>
  <c r="BA380" i="21"/>
  <c r="AZ380" i="21"/>
  <c r="AV380" i="21"/>
  <c r="AU380" i="21"/>
  <c r="AW380" i="21" s="1"/>
  <c r="AQ380" i="21"/>
  <c r="AR380" i="21" s="1"/>
  <c r="AP380" i="21"/>
  <c r="AL380" i="21"/>
  <c r="AG380" i="21"/>
  <c r="AF380" i="21"/>
  <c r="AC380" i="21"/>
  <c r="AB380" i="21"/>
  <c r="AA380" i="21"/>
  <c r="W380" i="21"/>
  <c r="X380" i="21" s="1"/>
  <c r="V380" i="21"/>
  <c r="N380" i="21"/>
  <c r="L380" i="21"/>
  <c r="G380" i="21"/>
  <c r="I380" i="21" s="1"/>
  <c r="CP379" i="21"/>
  <c r="CO379" i="21"/>
  <c r="CJ379" i="21"/>
  <c r="CK379" i="21" s="1"/>
  <c r="CI379" i="21"/>
  <c r="CE379" i="21"/>
  <c r="CD379" i="21"/>
  <c r="CF379" i="21" s="1"/>
  <c r="BU379" i="21"/>
  <c r="BT379" i="21"/>
  <c r="BP379" i="21"/>
  <c r="BO379" i="21"/>
  <c r="BL379" i="21"/>
  <c r="BK379" i="21"/>
  <c r="BJ379" i="21"/>
  <c r="BF379" i="21"/>
  <c r="BB379" i="21"/>
  <c r="BA379" i="21"/>
  <c r="AZ379" i="21"/>
  <c r="AV379" i="21"/>
  <c r="AW379" i="21" s="1"/>
  <c r="AU379" i="21"/>
  <c r="AP379" i="21"/>
  <c r="AL379" i="21"/>
  <c r="AG379" i="21"/>
  <c r="AF379" i="21"/>
  <c r="AB379" i="21"/>
  <c r="AC379" i="21" s="1"/>
  <c r="AA379" i="21"/>
  <c r="V379" i="21"/>
  <c r="L379" i="21"/>
  <c r="N379" i="21" s="1"/>
  <c r="I379" i="21"/>
  <c r="G379" i="21"/>
  <c r="CP378" i="21"/>
  <c r="CO378" i="21"/>
  <c r="CJ378" i="21"/>
  <c r="CK378" i="21" s="1"/>
  <c r="CI378" i="21"/>
  <c r="CE378" i="21"/>
  <c r="CF378" i="21" s="1"/>
  <c r="CD378" i="21"/>
  <c r="BV378" i="21"/>
  <c r="BU378" i="21"/>
  <c r="BT378" i="21"/>
  <c r="BQ378" i="21"/>
  <c r="BP378" i="21"/>
  <c r="BO378" i="21"/>
  <c r="BK378" i="21"/>
  <c r="BJ378" i="21"/>
  <c r="BB378" i="21"/>
  <c r="BA378" i="21"/>
  <c r="AZ378" i="21"/>
  <c r="AV378" i="21"/>
  <c r="AU378" i="21"/>
  <c r="AQ378" i="21"/>
  <c r="AP378" i="21"/>
  <c r="AH378" i="21"/>
  <c r="AG378" i="21"/>
  <c r="AF378" i="21"/>
  <c r="AB378" i="21"/>
  <c r="AA378" i="21"/>
  <c r="W378" i="21"/>
  <c r="V378" i="21"/>
  <c r="L378" i="21"/>
  <c r="N378" i="21" s="1"/>
  <c r="I378" i="21"/>
  <c r="G378" i="21"/>
  <c r="CP377" i="21"/>
  <c r="CO377" i="21"/>
  <c r="CJ377" i="21"/>
  <c r="CK377" i="21" s="1"/>
  <c r="CI377" i="21"/>
  <c r="CE377" i="21"/>
  <c r="CF377" i="21" s="1"/>
  <c r="CD377" i="21"/>
  <c r="BZ377" i="21"/>
  <c r="BV377" i="21"/>
  <c r="BU377" i="21"/>
  <c r="BT377" i="21"/>
  <c r="BP377" i="21"/>
  <c r="BQ377" i="21" s="1"/>
  <c r="BO377" i="21"/>
  <c r="BK377" i="21"/>
  <c r="BL377" i="21" s="1"/>
  <c r="BJ377" i="21"/>
  <c r="BF377" i="21"/>
  <c r="BB377" i="21"/>
  <c r="BA377" i="21"/>
  <c r="AZ377" i="21"/>
  <c r="AV377" i="21"/>
  <c r="AW377" i="21" s="1"/>
  <c r="AU377" i="21"/>
  <c r="AQ377" i="21"/>
  <c r="AR377" i="21" s="1"/>
  <c r="AP377" i="21"/>
  <c r="AL377" i="21"/>
  <c r="AH377" i="21"/>
  <c r="AG377" i="21"/>
  <c r="AF377" i="21"/>
  <c r="AB377" i="21"/>
  <c r="AC377" i="21" s="1"/>
  <c r="AA377" i="21"/>
  <c r="W377" i="21"/>
  <c r="X377" i="21" s="1"/>
  <c r="V377" i="21"/>
  <c r="N377" i="21"/>
  <c r="L377" i="21"/>
  <c r="G377" i="21"/>
  <c r="I377" i="21" s="1"/>
  <c r="CP376" i="21"/>
  <c r="CO376" i="21"/>
  <c r="CK376" i="21"/>
  <c r="CJ376" i="21"/>
  <c r="CI376" i="21"/>
  <c r="CF376" i="21"/>
  <c r="CE376" i="21"/>
  <c r="CD376" i="21"/>
  <c r="BZ376" i="21"/>
  <c r="BY376" i="21"/>
  <c r="BU376" i="21"/>
  <c r="BT376" i="21"/>
  <c r="BQ376" i="21"/>
  <c r="BP376" i="21"/>
  <c r="BO376" i="21"/>
  <c r="BL376" i="21"/>
  <c r="BK376" i="21"/>
  <c r="BJ376" i="21"/>
  <c r="BF376" i="21"/>
  <c r="BA376" i="21"/>
  <c r="AZ376" i="21"/>
  <c r="AW376" i="21"/>
  <c r="AV376" i="21"/>
  <c r="AU376" i="21"/>
  <c r="AR376" i="21"/>
  <c r="AQ376" i="21"/>
  <c r="AP376" i="21"/>
  <c r="AL376" i="21"/>
  <c r="AG376" i="21"/>
  <c r="AF376" i="21"/>
  <c r="AC376" i="21"/>
  <c r="AB376" i="21"/>
  <c r="AA376" i="21"/>
  <c r="X376" i="21"/>
  <c r="W376" i="21"/>
  <c r="V376" i="21"/>
  <c r="N376" i="21"/>
  <c r="L376" i="21"/>
  <c r="G376" i="21"/>
  <c r="I376" i="21" s="1"/>
  <c r="CP375" i="21"/>
  <c r="CO375" i="21"/>
  <c r="CJ375" i="21"/>
  <c r="CK375" i="21" s="1"/>
  <c r="CI375" i="21"/>
  <c r="CF375" i="21"/>
  <c r="CE375" i="21"/>
  <c r="CD375" i="21"/>
  <c r="BZ375" i="21"/>
  <c r="BU375" i="21"/>
  <c r="BT375" i="21"/>
  <c r="BP375" i="21"/>
  <c r="BO375" i="21"/>
  <c r="BL375" i="21"/>
  <c r="BK375" i="21"/>
  <c r="BJ375" i="21"/>
  <c r="BF375" i="21"/>
  <c r="BA375" i="21"/>
  <c r="BB375" i="21" s="1"/>
  <c r="AZ375" i="21"/>
  <c r="AV375" i="21"/>
  <c r="AW375" i="21" s="1"/>
  <c r="AU375" i="21"/>
  <c r="AR375" i="21"/>
  <c r="AQ375" i="21"/>
  <c r="AP375" i="21"/>
  <c r="AL375" i="21"/>
  <c r="AG375" i="21"/>
  <c r="AF375" i="21"/>
  <c r="AB375" i="21"/>
  <c r="AA375" i="21"/>
  <c r="X375" i="21"/>
  <c r="W375" i="21"/>
  <c r="V375" i="21"/>
  <c r="L375" i="21"/>
  <c r="N375" i="21" s="1"/>
  <c r="G375" i="21"/>
  <c r="I375" i="21" s="1"/>
  <c r="CP374" i="21"/>
  <c r="CO374" i="21"/>
  <c r="CJ374" i="21"/>
  <c r="CK374" i="21" s="1"/>
  <c r="CI374" i="21"/>
  <c r="CE374" i="21"/>
  <c r="CF374" i="21" s="1"/>
  <c r="CD374" i="21"/>
  <c r="BZ374" i="21"/>
  <c r="BV374" i="21"/>
  <c r="BU374" i="21"/>
  <c r="BT374" i="21"/>
  <c r="BP374" i="21"/>
  <c r="BO374" i="21"/>
  <c r="BK374" i="21"/>
  <c r="BJ374" i="21"/>
  <c r="BF374" i="21"/>
  <c r="BA374" i="21"/>
  <c r="BB374" i="21" s="1"/>
  <c r="AZ374" i="21"/>
  <c r="AV374" i="21"/>
  <c r="AW374" i="21" s="1"/>
  <c r="AU374" i="21"/>
  <c r="AQ374" i="21"/>
  <c r="AR374" i="21" s="1"/>
  <c r="AP374" i="21"/>
  <c r="AL374" i="21"/>
  <c r="AH374" i="21"/>
  <c r="AG374" i="21"/>
  <c r="AF374" i="21"/>
  <c r="AB374" i="21"/>
  <c r="AC374" i="21" s="1"/>
  <c r="AA374" i="21"/>
  <c r="W374" i="21"/>
  <c r="X374" i="21" s="1"/>
  <c r="V374" i="21"/>
  <c r="L374" i="21"/>
  <c r="N374" i="21" s="1"/>
  <c r="I374" i="21"/>
  <c r="G374" i="21"/>
  <c r="CP373" i="21"/>
  <c r="CO373" i="21"/>
  <c r="CK373" i="21"/>
  <c r="CJ373" i="21"/>
  <c r="CI373" i="21"/>
  <c r="CE373" i="21"/>
  <c r="CF373" i="21" s="1"/>
  <c r="CD373" i="21"/>
  <c r="BZ373" i="21"/>
  <c r="BV373" i="21"/>
  <c r="BU373" i="21"/>
  <c r="BT373" i="21"/>
  <c r="BP373" i="21"/>
  <c r="BQ373" i="21" s="1"/>
  <c r="BO373" i="21"/>
  <c r="BL373" i="21"/>
  <c r="BK373" i="21"/>
  <c r="BJ373" i="21"/>
  <c r="BF373" i="21"/>
  <c r="BB373" i="21"/>
  <c r="BA373" i="21"/>
  <c r="AZ373" i="21"/>
  <c r="AW373" i="21"/>
  <c r="AV373" i="21"/>
  <c r="AU373" i="21"/>
  <c r="AQ373" i="21"/>
  <c r="AR373" i="21" s="1"/>
  <c r="AP373" i="21"/>
  <c r="AL373" i="21"/>
  <c r="AG373" i="21"/>
  <c r="AF373" i="21"/>
  <c r="AH373" i="21" s="1"/>
  <c r="AB373" i="21"/>
  <c r="AC373" i="21" s="1"/>
  <c r="AA373" i="21"/>
  <c r="X373" i="21"/>
  <c r="W373" i="21"/>
  <c r="V373" i="21"/>
  <c r="N373" i="21"/>
  <c r="L373" i="21"/>
  <c r="G373" i="21"/>
  <c r="I373" i="21" s="1"/>
  <c r="CP372" i="21"/>
  <c r="CO372" i="21"/>
  <c r="CK372" i="21"/>
  <c r="CJ372" i="21"/>
  <c r="CI372" i="21"/>
  <c r="CF372" i="21"/>
  <c r="CE372" i="21"/>
  <c r="CD372" i="21"/>
  <c r="BZ372" i="21"/>
  <c r="BU372" i="21"/>
  <c r="BV372" i="21" s="1"/>
  <c r="BT372" i="21"/>
  <c r="BP372" i="21"/>
  <c r="BO372" i="21"/>
  <c r="BQ372" i="21" s="1"/>
  <c r="BK372" i="21"/>
  <c r="BL372" i="21" s="1"/>
  <c r="BJ372" i="21"/>
  <c r="BF372" i="21"/>
  <c r="BA372" i="21"/>
  <c r="AZ372" i="21"/>
  <c r="AV372" i="21"/>
  <c r="AU372" i="21"/>
  <c r="AW372" i="21" s="1"/>
  <c r="AR372" i="21"/>
  <c r="AQ372" i="21"/>
  <c r="AP372" i="21"/>
  <c r="AL372" i="21"/>
  <c r="AG372" i="21"/>
  <c r="AH372" i="21" s="1"/>
  <c r="AF372" i="21"/>
  <c r="AC372" i="21"/>
  <c r="AB372" i="21"/>
  <c r="AA372" i="21"/>
  <c r="W372" i="21"/>
  <c r="X372" i="21" s="1"/>
  <c r="V372" i="21"/>
  <c r="N372" i="21"/>
  <c r="L372" i="21"/>
  <c r="I372" i="21"/>
  <c r="G372" i="21"/>
  <c r="CP371" i="21"/>
  <c r="CO371" i="21"/>
  <c r="CK371" i="21"/>
  <c r="CJ371" i="21"/>
  <c r="CI371" i="21"/>
  <c r="CE371" i="21"/>
  <c r="CF371" i="21" s="1"/>
  <c r="CD371" i="21"/>
  <c r="BZ371" i="21"/>
  <c r="BU371" i="21"/>
  <c r="BV371" i="21" s="1"/>
  <c r="BT371" i="21"/>
  <c r="BP371" i="21"/>
  <c r="BO371" i="21"/>
  <c r="BQ371" i="21" s="1"/>
  <c r="BK371" i="21"/>
  <c r="BL371" i="21" s="1"/>
  <c r="BJ371" i="21"/>
  <c r="BF371" i="21"/>
  <c r="BA371" i="21"/>
  <c r="BB371" i="21" s="1"/>
  <c r="AZ371" i="21"/>
  <c r="AW371" i="21"/>
  <c r="AV371" i="21"/>
  <c r="AU371" i="21"/>
  <c r="AQ371" i="21"/>
  <c r="AR371" i="21" s="1"/>
  <c r="AP371" i="21"/>
  <c r="AL371" i="21"/>
  <c r="AG371" i="21"/>
  <c r="AH371" i="21" s="1"/>
  <c r="AF371" i="21"/>
  <c r="AB371" i="21"/>
  <c r="AA371" i="21"/>
  <c r="AC371" i="21" s="1"/>
  <c r="W371" i="21"/>
  <c r="X371" i="21" s="1"/>
  <c r="V371" i="21"/>
  <c r="N371" i="21"/>
  <c r="L371" i="21"/>
  <c r="I371" i="21"/>
  <c r="G371" i="21"/>
  <c r="CP370" i="21"/>
  <c r="CO370" i="21"/>
  <c r="CJ370" i="21"/>
  <c r="CI370" i="21"/>
  <c r="CE370" i="21"/>
  <c r="CD370" i="21"/>
  <c r="BZ370" i="21"/>
  <c r="BU370" i="21"/>
  <c r="BT370" i="21"/>
  <c r="BP370" i="21"/>
  <c r="BO370" i="21"/>
  <c r="BK370" i="21"/>
  <c r="BJ370" i="21"/>
  <c r="BF370" i="21"/>
  <c r="BA370" i="21"/>
  <c r="AZ370" i="21"/>
  <c r="AV370" i="21"/>
  <c r="AU370" i="21"/>
  <c r="AQ370" i="21"/>
  <c r="AP370" i="21"/>
  <c r="AL370" i="21"/>
  <c r="AG370" i="21"/>
  <c r="AF370" i="21"/>
  <c r="AB370" i="21"/>
  <c r="AC370" i="21" s="1"/>
  <c r="AA370" i="21"/>
  <c r="W370" i="21"/>
  <c r="V370" i="21"/>
  <c r="X370" i="21" s="1"/>
  <c r="L370" i="21"/>
  <c r="G370" i="21"/>
  <c r="CP369" i="21"/>
  <c r="CO369" i="21"/>
  <c r="CJ369" i="21"/>
  <c r="CK369" i="21" s="1"/>
  <c r="CI369" i="21"/>
  <c r="CE369" i="21"/>
  <c r="CD369" i="21"/>
  <c r="CF369" i="21" s="1"/>
  <c r="BZ369" i="21"/>
  <c r="BU369" i="21"/>
  <c r="BT369" i="21"/>
  <c r="BV369" i="21" s="1"/>
  <c r="BP369" i="21"/>
  <c r="BQ369" i="21" s="1"/>
  <c r="BO369" i="21"/>
  <c r="BK369" i="21"/>
  <c r="BJ369" i="21"/>
  <c r="BL369" i="21" s="1"/>
  <c r="BF369" i="21"/>
  <c r="BA369" i="21"/>
  <c r="AZ369" i="21"/>
  <c r="BB369" i="21" s="1"/>
  <c r="AV369" i="21"/>
  <c r="AW369" i="21" s="1"/>
  <c r="AU369" i="21"/>
  <c r="AR369" i="21"/>
  <c r="AQ369" i="21"/>
  <c r="AP369" i="21"/>
  <c r="AL369" i="21"/>
  <c r="AH369" i="21"/>
  <c r="AG369" i="21"/>
  <c r="AF369" i="21"/>
  <c r="AB369" i="21"/>
  <c r="AC369" i="21" s="1"/>
  <c r="AA369" i="21"/>
  <c r="X369" i="21"/>
  <c r="W369" i="21"/>
  <c r="V369" i="21"/>
  <c r="L369" i="21"/>
  <c r="N369" i="21" s="1"/>
  <c r="G369" i="21"/>
  <c r="I369" i="21" s="1"/>
  <c r="CP368" i="21"/>
  <c r="CO368" i="21"/>
  <c r="CJ368" i="21"/>
  <c r="CI368" i="21"/>
  <c r="CK368" i="21" s="1"/>
  <c r="CE368" i="21"/>
  <c r="CF368" i="21" s="1"/>
  <c r="CD368" i="21"/>
  <c r="BZ368" i="21"/>
  <c r="BU368" i="21"/>
  <c r="BV368" i="21" s="1"/>
  <c r="BT368" i="21"/>
  <c r="BQ368" i="21"/>
  <c r="BP368" i="21"/>
  <c r="BO368" i="21"/>
  <c r="BK368" i="21"/>
  <c r="BL368" i="21" s="1"/>
  <c r="BJ368" i="21"/>
  <c r="BF368" i="21"/>
  <c r="BA368" i="21"/>
  <c r="BB368" i="21" s="1"/>
  <c r="AZ368" i="21"/>
  <c r="AV368" i="21"/>
  <c r="AU368" i="21"/>
  <c r="AW368" i="21" s="1"/>
  <c r="AQ368" i="21"/>
  <c r="AR368" i="21" s="1"/>
  <c r="AP368" i="21"/>
  <c r="AL368" i="21"/>
  <c r="AG368" i="21"/>
  <c r="AH368" i="21" s="1"/>
  <c r="AF368" i="21"/>
  <c r="AC368" i="21"/>
  <c r="AB368" i="21"/>
  <c r="AA368" i="21"/>
  <c r="W368" i="21"/>
  <c r="X368" i="21" s="1"/>
  <c r="V368" i="21"/>
  <c r="N368" i="21"/>
  <c r="L368" i="21"/>
  <c r="I368" i="21"/>
  <c r="G368" i="21"/>
  <c r="CP367" i="21"/>
  <c r="CO367" i="21"/>
  <c r="CJ367" i="21"/>
  <c r="CK367" i="21" s="1"/>
  <c r="CI367" i="21"/>
  <c r="CF367" i="21"/>
  <c r="CE367" i="21"/>
  <c r="CD367" i="21"/>
  <c r="BZ367" i="21"/>
  <c r="BV367" i="21"/>
  <c r="BU367" i="21"/>
  <c r="BT367" i="21"/>
  <c r="BP367" i="21"/>
  <c r="BQ367" i="21" s="1"/>
  <c r="BO367" i="21"/>
  <c r="BL367" i="21"/>
  <c r="BK367" i="21"/>
  <c r="BJ367" i="21"/>
  <c r="BF367" i="21"/>
  <c r="BB367" i="21"/>
  <c r="BA367" i="21"/>
  <c r="AZ367" i="21"/>
  <c r="AV367" i="21"/>
  <c r="AW367" i="21" s="1"/>
  <c r="AU367" i="21"/>
  <c r="AQ367" i="21"/>
  <c r="AP367" i="21"/>
  <c r="AR367" i="21" s="1"/>
  <c r="AL367" i="21"/>
  <c r="AG367" i="21"/>
  <c r="AF367" i="21"/>
  <c r="AH367" i="21" s="1"/>
  <c r="AB367" i="21"/>
  <c r="AC367" i="21" s="1"/>
  <c r="AA367" i="21"/>
  <c r="W367" i="21"/>
  <c r="V367" i="21"/>
  <c r="X367" i="21" s="1"/>
  <c r="L367" i="21"/>
  <c r="N367" i="21" s="1"/>
  <c r="G367" i="21"/>
  <c r="I367" i="21" s="1"/>
  <c r="CP366" i="21"/>
  <c r="CO366" i="21"/>
  <c r="CJ366" i="21"/>
  <c r="CI366" i="21"/>
  <c r="CE366" i="21"/>
  <c r="CD366" i="21"/>
  <c r="BZ366" i="21"/>
  <c r="BU366" i="21"/>
  <c r="BT366" i="21"/>
  <c r="BP366" i="21"/>
  <c r="BO366" i="21"/>
  <c r="BK366" i="21"/>
  <c r="BJ366" i="21"/>
  <c r="BF366" i="21"/>
  <c r="BA366" i="21"/>
  <c r="AZ366" i="21"/>
  <c r="AV366" i="21"/>
  <c r="AU366" i="21"/>
  <c r="AQ366" i="21"/>
  <c r="AP366" i="21"/>
  <c r="AL366" i="21"/>
  <c r="AG366" i="21"/>
  <c r="AF366" i="21"/>
  <c r="AC366" i="21"/>
  <c r="AB366" i="21"/>
  <c r="AA366" i="21"/>
  <c r="W366" i="21"/>
  <c r="X366" i="21" s="1"/>
  <c r="V366" i="21"/>
  <c r="L366" i="21"/>
  <c r="G366" i="21"/>
  <c r="CP365" i="21"/>
  <c r="CO365" i="21"/>
  <c r="CK365" i="21"/>
  <c r="CJ365" i="21"/>
  <c r="CI365" i="21"/>
  <c r="CE365" i="21"/>
  <c r="CF365" i="21" s="1"/>
  <c r="CD365" i="21"/>
  <c r="BZ365" i="21"/>
  <c r="BU365" i="21"/>
  <c r="BV365" i="21" s="1"/>
  <c r="BT365" i="21"/>
  <c r="BP365" i="21"/>
  <c r="BO365" i="21"/>
  <c r="BQ365" i="21" s="1"/>
  <c r="BK365" i="21"/>
  <c r="BL365" i="21" s="1"/>
  <c r="BJ365" i="21"/>
  <c r="BF365" i="21"/>
  <c r="BA365" i="21"/>
  <c r="BB365" i="21" s="1"/>
  <c r="AZ365" i="21"/>
  <c r="AW365" i="21"/>
  <c r="AV365" i="21"/>
  <c r="AU365" i="21"/>
  <c r="AQ365" i="21"/>
  <c r="AR365" i="21" s="1"/>
  <c r="AP365" i="21"/>
  <c r="AL365" i="21"/>
  <c r="AG365" i="21"/>
  <c r="AH365" i="21" s="1"/>
  <c r="AF365" i="21"/>
  <c r="AB365" i="21"/>
  <c r="AA365" i="21"/>
  <c r="AC365" i="21" s="1"/>
  <c r="W365" i="21"/>
  <c r="X365" i="21" s="1"/>
  <c r="V365" i="21"/>
  <c r="N365" i="21"/>
  <c r="L365" i="21"/>
  <c r="I365" i="21"/>
  <c r="G365" i="21"/>
  <c r="CP364" i="21"/>
  <c r="CO364" i="21"/>
  <c r="CJ364" i="21"/>
  <c r="CK364" i="21" s="1"/>
  <c r="CI364" i="21"/>
  <c r="CE364" i="21"/>
  <c r="CD364" i="21"/>
  <c r="CF364" i="21" s="1"/>
  <c r="BZ364" i="21"/>
  <c r="BU364" i="21"/>
  <c r="BT364" i="21"/>
  <c r="BV364" i="21" s="1"/>
  <c r="BP364" i="21"/>
  <c r="BQ364" i="21" s="1"/>
  <c r="BO364" i="21"/>
  <c r="BK364" i="21"/>
  <c r="BJ364" i="21"/>
  <c r="BL364" i="21" s="1"/>
  <c r="BF364" i="21"/>
  <c r="BA364" i="21"/>
  <c r="AZ364" i="21"/>
  <c r="BB364" i="21" s="1"/>
  <c r="AV364" i="21"/>
  <c r="AW364" i="21" s="1"/>
  <c r="AU364" i="21"/>
  <c r="AR364" i="21"/>
  <c r="AQ364" i="21"/>
  <c r="AP364" i="21"/>
  <c r="AL364" i="21"/>
  <c r="AG364" i="21"/>
  <c r="AH364" i="21" s="1"/>
  <c r="AF364" i="21"/>
  <c r="AB364" i="21"/>
  <c r="AA364" i="21"/>
  <c r="X364" i="21"/>
  <c r="W364" i="21"/>
  <c r="V364" i="21"/>
  <c r="L364" i="21"/>
  <c r="N364" i="21" s="1"/>
  <c r="G364" i="21"/>
  <c r="I364" i="21" s="1"/>
  <c r="CP363" i="21"/>
  <c r="CO363" i="21"/>
  <c r="CK363" i="21"/>
  <c r="CJ363" i="21"/>
  <c r="CI363" i="21"/>
  <c r="CE363" i="21"/>
  <c r="CD363" i="21"/>
  <c r="BZ363" i="21"/>
  <c r="BV363" i="21"/>
  <c r="BU363" i="21"/>
  <c r="BT363" i="21"/>
  <c r="BP363" i="21"/>
  <c r="BQ363" i="21" s="1"/>
  <c r="BO363" i="21"/>
  <c r="BK363" i="21"/>
  <c r="BJ363" i="21"/>
  <c r="BF363" i="21"/>
  <c r="BA363" i="21"/>
  <c r="BB363" i="21" s="1"/>
  <c r="AZ363" i="21"/>
  <c r="AV363" i="21"/>
  <c r="AU363" i="21"/>
  <c r="AQ363" i="21"/>
  <c r="AP363" i="21"/>
  <c r="AL363" i="21"/>
  <c r="AG363" i="21"/>
  <c r="AF363" i="21"/>
  <c r="AB363" i="21"/>
  <c r="AC363" i="21" s="1"/>
  <c r="AA363" i="21"/>
  <c r="X363" i="21"/>
  <c r="W363" i="21"/>
  <c r="V363" i="21"/>
  <c r="L363" i="21"/>
  <c r="N363" i="21" s="1"/>
  <c r="G363" i="21"/>
  <c r="I363" i="21" s="1"/>
  <c r="CP362" i="21"/>
  <c r="CO362" i="21"/>
  <c r="CJ362" i="21"/>
  <c r="CI362" i="21"/>
  <c r="CE362" i="21"/>
  <c r="CF362" i="21" s="1"/>
  <c r="CD362" i="21"/>
  <c r="BZ362" i="21"/>
  <c r="BU362" i="21"/>
  <c r="BV362" i="21" s="1"/>
  <c r="BT362" i="21"/>
  <c r="BP362" i="21"/>
  <c r="BO362" i="21"/>
  <c r="BK362" i="21"/>
  <c r="BL362" i="21" s="1"/>
  <c r="BJ362" i="21"/>
  <c r="BF362" i="21"/>
  <c r="BA362" i="21"/>
  <c r="BB362" i="21" s="1"/>
  <c r="AZ362" i="21"/>
  <c r="AV362" i="21"/>
  <c r="AU362" i="21"/>
  <c r="AQ362" i="21"/>
  <c r="AR362" i="21" s="1"/>
  <c r="AP362" i="21"/>
  <c r="AL362" i="21"/>
  <c r="AG362" i="21"/>
  <c r="AH362" i="21" s="1"/>
  <c r="AF362" i="21"/>
  <c r="AB362" i="21"/>
  <c r="AA362" i="21"/>
  <c r="W362" i="21"/>
  <c r="X362" i="21" s="1"/>
  <c r="V362" i="21"/>
  <c r="L362" i="21"/>
  <c r="N362" i="21" s="1"/>
  <c r="I362" i="21"/>
  <c r="G362" i="21"/>
  <c r="CP361" i="21"/>
  <c r="CO361" i="21"/>
  <c r="CJ361" i="21"/>
  <c r="CK361" i="21" s="1"/>
  <c r="CI361" i="21"/>
  <c r="CE361" i="21"/>
  <c r="CF361" i="21" s="1"/>
  <c r="CD361" i="21"/>
  <c r="BZ361" i="21"/>
  <c r="BV361" i="21"/>
  <c r="BU361" i="21"/>
  <c r="BT361" i="21"/>
  <c r="BP361" i="21"/>
  <c r="BQ361" i="21" s="1"/>
  <c r="BO361" i="21"/>
  <c r="BK361" i="21"/>
  <c r="BL361" i="21" s="1"/>
  <c r="BJ361" i="21"/>
  <c r="BF361" i="21"/>
  <c r="BB361" i="21"/>
  <c r="BA361" i="21"/>
  <c r="AZ361" i="21"/>
  <c r="AV361" i="21"/>
  <c r="AW361" i="21" s="1"/>
  <c r="AU361" i="21"/>
  <c r="AQ361" i="21"/>
  <c r="AR361" i="21" s="1"/>
  <c r="AP361" i="21"/>
  <c r="AL361" i="21"/>
  <c r="AH361" i="21"/>
  <c r="AG361" i="21"/>
  <c r="AF361" i="21"/>
  <c r="AB361" i="21"/>
  <c r="AC361" i="21" s="1"/>
  <c r="AA361" i="21"/>
  <c r="W361" i="21"/>
  <c r="X361" i="21" s="1"/>
  <c r="V361" i="21"/>
  <c r="L361" i="21"/>
  <c r="N361" i="21" s="1"/>
  <c r="G361" i="21"/>
  <c r="I361" i="21" s="1"/>
  <c r="CP360" i="21"/>
  <c r="CO360" i="21"/>
  <c r="CK360" i="21"/>
  <c r="CJ360" i="21"/>
  <c r="CI360" i="21"/>
  <c r="CE360" i="21"/>
  <c r="CF360" i="21" s="1"/>
  <c r="CD360" i="21"/>
  <c r="BZ360" i="21"/>
  <c r="BU360" i="21"/>
  <c r="BV360" i="21" s="1"/>
  <c r="BT360" i="21"/>
  <c r="BQ360" i="21"/>
  <c r="BP360" i="21"/>
  <c r="BO360" i="21"/>
  <c r="BK360" i="21"/>
  <c r="BL360" i="21" s="1"/>
  <c r="BJ360" i="21"/>
  <c r="BF360" i="21"/>
  <c r="BA360" i="21"/>
  <c r="BB360" i="21" s="1"/>
  <c r="AZ360" i="21"/>
  <c r="AW360" i="21"/>
  <c r="AV360" i="21"/>
  <c r="AU360" i="21"/>
  <c r="AQ360" i="21"/>
  <c r="AR360" i="21" s="1"/>
  <c r="AP360" i="21"/>
  <c r="AL360" i="21"/>
  <c r="AG360" i="21"/>
  <c r="AH360" i="21" s="1"/>
  <c r="AF360" i="21"/>
  <c r="AC360" i="21"/>
  <c r="AB360" i="21"/>
  <c r="AA360" i="21"/>
  <c r="W360" i="21"/>
  <c r="X360" i="21" s="1"/>
  <c r="V360" i="21"/>
  <c r="N360" i="21"/>
  <c r="L360" i="21"/>
  <c r="G360" i="21"/>
  <c r="I360" i="21" s="1"/>
  <c r="CP359" i="21"/>
  <c r="CO359" i="21"/>
  <c r="CJ359" i="21"/>
  <c r="CK359" i="21" s="1"/>
  <c r="CI359" i="21"/>
  <c r="CF359" i="21"/>
  <c r="CE359" i="21"/>
  <c r="CD359" i="21"/>
  <c r="BZ359" i="21"/>
  <c r="BU359" i="21"/>
  <c r="BT359" i="21"/>
  <c r="BP359" i="21"/>
  <c r="BQ359" i="21" s="1"/>
  <c r="BO359" i="21"/>
  <c r="BL359" i="21"/>
  <c r="BK359" i="21"/>
  <c r="BJ359" i="21"/>
  <c r="BF359" i="21"/>
  <c r="BA359" i="21"/>
  <c r="AZ359" i="21"/>
  <c r="AV359" i="21"/>
  <c r="AW359" i="21" s="1"/>
  <c r="AU359" i="21"/>
  <c r="AR359" i="21"/>
  <c r="AQ359" i="21"/>
  <c r="AP359" i="21"/>
  <c r="AL359" i="21"/>
  <c r="AG359" i="21"/>
  <c r="AF359" i="21"/>
  <c r="AB359" i="21"/>
  <c r="AC359" i="21" s="1"/>
  <c r="AA359" i="21"/>
  <c r="X359" i="21"/>
  <c r="W359" i="21"/>
  <c r="V359" i="21"/>
  <c r="L359" i="21"/>
  <c r="N359" i="21" s="1"/>
  <c r="G359" i="21"/>
  <c r="I359" i="21" s="1"/>
  <c r="CP358" i="21"/>
  <c r="CO358" i="21"/>
  <c r="CJ358" i="21"/>
  <c r="CI358" i="21"/>
  <c r="CE358" i="21"/>
  <c r="CF358" i="21" s="1"/>
  <c r="CD358" i="21"/>
  <c r="BZ358" i="21"/>
  <c r="BU358" i="21"/>
  <c r="BV358" i="21" s="1"/>
  <c r="BT358" i="21"/>
  <c r="BP358" i="21"/>
  <c r="BO358" i="21"/>
  <c r="BK358" i="21"/>
  <c r="BL358" i="21" s="1"/>
  <c r="BJ358" i="21"/>
  <c r="BF358" i="21"/>
  <c r="BA358" i="21"/>
  <c r="BB358" i="21" s="1"/>
  <c r="AZ358" i="21"/>
  <c r="AV358" i="21"/>
  <c r="AU358" i="21"/>
  <c r="AQ358" i="21"/>
  <c r="AR358" i="21" s="1"/>
  <c r="AP358" i="21"/>
  <c r="AL358" i="21"/>
  <c r="AG358" i="21"/>
  <c r="AH358" i="21" s="1"/>
  <c r="AF358" i="21"/>
  <c r="AB358" i="21"/>
  <c r="AA358" i="21"/>
  <c r="W358" i="21"/>
  <c r="X358" i="21" s="1"/>
  <c r="V358" i="21"/>
  <c r="L358" i="21"/>
  <c r="N358" i="21" s="1"/>
  <c r="I358" i="21"/>
  <c r="G358" i="21"/>
  <c r="CP357" i="21"/>
  <c r="CO357" i="21"/>
  <c r="CJ357" i="21"/>
  <c r="CK357" i="21" s="1"/>
  <c r="CI357" i="21"/>
  <c r="CE357" i="21"/>
  <c r="CF357" i="21" s="1"/>
  <c r="CD357" i="21"/>
  <c r="BZ357" i="21"/>
  <c r="BV357" i="21"/>
  <c r="BU357" i="21"/>
  <c r="BT357" i="21"/>
  <c r="BP357" i="21"/>
  <c r="BQ357" i="21" s="1"/>
  <c r="BO357" i="21"/>
  <c r="BK357" i="21"/>
  <c r="BL357" i="21" s="1"/>
  <c r="BJ357" i="21"/>
  <c r="BF357" i="21"/>
  <c r="BB357" i="21"/>
  <c r="BA357" i="21"/>
  <c r="AZ357" i="21"/>
  <c r="AV357" i="21"/>
  <c r="AW357" i="21" s="1"/>
  <c r="AU357" i="21"/>
  <c r="AQ357" i="21"/>
  <c r="AR357" i="21" s="1"/>
  <c r="AP357" i="21"/>
  <c r="AL357" i="21"/>
  <c r="AH357" i="21"/>
  <c r="AG357" i="21"/>
  <c r="AF357" i="21"/>
  <c r="AB357" i="21"/>
  <c r="AC357" i="21" s="1"/>
  <c r="AA357" i="21"/>
  <c r="W357" i="21"/>
  <c r="X357" i="21" s="1"/>
  <c r="V357" i="21"/>
  <c r="L357" i="21"/>
  <c r="N357" i="21" s="1"/>
  <c r="G357" i="21"/>
  <c r="I357" i="21" s="1"/>
  <c r="CP356" i="21"/>
  <c r="CO356" i="21"/>
  <c r="CK356" i="21"/>
  <c r="CJ356" i="21"/>
  <c r="CI356" i="21"/>
  <c r="CE356" i="21"/>
  <c r="CF356" i="21" s="1"/>
  <c r="CD356" i="21"/>
  <c r="BZ356" i="21"/>
  <c r="BU356" i="21"/>
  <c r="BV356" i="21" s="1"/>
  <c r="BT356" i="21"/>
  <c r="BQ356" i="21"/>
  <c r="BP356" i="21"/>
  <c r="BO356" i="21"/>
  <c r="BK356" i="21"/>
  <c r="BL356" i="21" s="1"/>
  <c r="BJ356" i="21"/>
  <c r="BF356" i="21"/>
  <c r="BA356" i="21"/>
  <c r="BB356" i="21" s="1"/>
  <c r="AZ356" i="21"/>
  <c r="AW356" i="21"/>
  <c r="AV356" i="21"/>
  <c r="AU356" i="21"/>
  <c r="AQ356" i="21"/>
  <c r="AR356" i="21" s="1"/>
  <c r="AP356" i="21"/>
  <c r="AL356" i="21"/>
  <c r="AG356" i="21"/>
  <c r="AH356" i="21" s="1"/>
  <c r="AF356" i="21"/>
  <c r="AC356" i="21"/>
  <c r="AB356" i="21"/>
  <c r="AA356" i="21"/>
  <c r="W356" i="21"/>
  <c r="X356" i="21" s="1"/>
  <c r="V356" i="21"/>
  <c r="N356" i="21"/>
  <c r="L356" i="21"/>
  <c r="G356" i="21"/>
  <c r="I356" i="21" s="1"/>
  <c r="CP355" i="21"/>
  <c r="CO355" i="21"/>
  <c r="CJ355" i="21"/>
  <c r="CK355" i="21" s="1"/>
  <c r="CI355" i="21"/>
  <c r="CF355" i="21"/>
  <c r="CE355" i="21"/>
  <c r="CD355" i="21"/>
  <c r="BZ355" i="21"/>
  <c r="BU355" i="21"/>
  <c r="BT355" i="21"/>
  <c r="BP355" i="21"/>
  <c r="BQ355" i="21" s="1"/>
  <c r="BO355" i="21"/>
  <c r="BL355" i="21"/>
  <c r="BK355" i="21"/>
  <c r="BJ355" i="21"/>
  <c r="BF355" i="21"/>
  <c r="BA355" i="21"/>
  <c r="AZ355" i="21"/>
  <c r="AV355" i="21"/>
  <c r="AW355" i="21" s="1"/>
  <c r="AU355" i="21"/>
  <c r="AR355" i="21"/>
  <c r="AQ355" i="21"/>
  <c r="AP355" i="21"/>
  <c r="AL355" i="21"/>
  <c r="AG355" i="21"/>
  <c r="AF355" i="21"/>
  <c r="AB355" i="21"/>
  <c r="AC355" i="21" s="1"/>
  <c r="AA355" i="21"/>
  <c r="X355" i="21"/>
  <c r="W355" i="21"/>
  <c r="V355" i="21"/>
  <c r="L355" i="21"/>
  <c r="N355" i="21" s="1"/>
  <c r="G355" i="21"/>
  <c r="I355" i="21" s="1"/>
  <c r="CP354" i="21"/>
  <c r="CO354" i="21"/>
  <c r="CJ354" i="21"/>
  <c r="CI354" i="21"/>
  <c r="CE354" i="21"/>
  <c r="CF354" i="21" s="1"/>
  <c r="CD354" i="21"/>
  <c r="BZ354" i="21"/>
  <c r="BU354" i="21"/>
  <c r="BV354" i="21" s="1"/>
  <c r="BT354" i="21"/>
  <c r="BP354" i="21"/>
  <c r="BO354" i="21"/>
  <c r="BK354" i="21"/>
  <c r="BL354" i="21" s="1"/>
  <c r="BJ354" i="21"/>
  <c r="BF354" i="21"/>
  <c r="BA354" i="21"/>
  <c r="BB354" i="21" s="1"/>
  <c r="AZ354" i="21"/>
  <c r="AV354" i="21"/>
  <c r="AU354" i="21"/>
  <c r="AQ354" i="21"/>
  <c r="AR354" i="21" s="1"/>
  <c r="AP354" i="21"/>
  <c r="AL354" i="21"/>
  <c r="AG354" i="21"/>
  <c r="AH354" i="21" s="1"/>
  <c r="AF354" i="21"/>
  <c r="AB354" i="21"/>
  <c r="AA354" i="21"/>
  <c r="W354" i="21"/>
  <c r="X354" i="21" s="1"/>
  <c r="V354" i="21"/>
  <c r="L354" i="21"/>
  <c r="N354" i="21" s="1"/>
  <c r="I354" i="21"/>
  <c r="G354" i="21"/>
  <c r="CP353" i="21"/>
  <c r="CO353" i="21"/>
  <c r="CJ353" i="21"/>
  <c r="CK353" i="21" s="1"/>
  <c r="CI353" i="21"/>
  <c r="CE353" i="21"/>
  <c r="CF353" i="21" s="1"/>
  <c r="CD353" i="21"/>
  <c r="BZ353" i="21"/>
  <c r="BV353" i="21"/>
  <c r="BU353" i="21"/>
  <c r="BT353" i="21"/>
  <c r="BP353" i="21"/>
  <c r="BQ353" i="21" s="1"/>
  <c r="BO353" i="21"/>
  <c r="BK353" i="21"/>
  <c r="BL353" i="21" s="1"/>
  <c r="BJ353" i="21"/>
  <c r="BF353" i="21"/>
  <c r="BB353" i="21"/>
  <c r="BA353" i="21"/>
  <c r="AZ353" i="21"/>
  <c r="AV353" i="21"/>
  <c r="AW353" i="21" s="1"/>
  <c r="AU353" i="21"/>
  <c r="AQ353" i="21"/>
  <c r="AR353" i="21" s="1"/>
  <c r="AP353" i="21"/>
  <c r="AL353" i="21"/>
  <c r="AH353" i="21"/>
  <c r="AG353" i="21"/>
  <c r="AF353" i="21"/>
  <c r="AB353" i="21"/>
  <c r="AC353" i="21" s="1"/>
  <c r="AA353" i="21"/>
  <c r="W353" i="21"/>
  <c r="X353" i="21" s="1"/>
  <c r="V353" i="21"/>
  <c r="L353" i="21"/>
  <c r="N353" i="21" s="1"/>
  <c r="G353" i="21"/>
  <c r="I353" i="21" s="1"/>
  <c r="CP352" i="21"/>
  <c r="CO352" i="21"/>
  <c r="CK352" i="21"/>
  <c r="CJ352" i="21"/>
  <c r="CI352" i="21"/>
  <c r="CE352" i="21"/>
  <c r="CF352" i="21" s="1"/>
  <c r="CD352" i="21"/>
  <c r="BZ352" i="21"/>
  <c r="BU352" i="21"/>
  <c r="BV352" i="21" s="1"/>
  <c r="BT352" i="21"/>
  <c r="BQ352" i="21"/>
  <c r="BP352" i="21"/>
  <c r="BO352" i="21"/>
  <c r="BK352" i="21"/>
  <c r="BL352" i="21" s="1"/>
  <c r="BJ352" i="21"/>
  <c r="BF352" i="21"/>
  <c r="BA352" i="21"/>
  <c r="BB352" i="21" s="1"/>
  <c r="AZ352" i="21"/>
  <c r="AW352" i="21"/>
  <c r="AV352" i="21"/>
  <c r="AU352" i="21"/>
  <c r="AQ352" i="21"/>
  <c r="AR352" i="21" s="1"/>
  <c r="AP352" i="21"/>
  <c r="AL352" i="21"/>
  <c r="AG352" i="21"/>
  <c r="AH352" i="21" s="1"/>
  <c r="AF352" i="21"/>
  <c r="AC352" i="21"/>
  <c r="AB352" i="21"/>
  <c r="AA352" i="21"/>
  <c r="W352" i="21"/>
  <c r="X352" i="21" s="1"/>
  <c r="V352" i="21"/>
  <c r="N352" i="21"/>
  <c r="L352" i="21"/>
  <c r="G352" i="21"/>
  <c r="I352" i="21" s="1"/>
  <c r="CP351" i="21"/>
  <c r="CO351" i="21"/>
  <c r="CJ351" i="21"/>
  <c r="CK351" i="21" s="1"/>
  <c r="CI351" i="21"/>
  <c r="CF351" i="21"/>
  <c r="CE351" i="21"/>
  <c r="CD351" i="21"/>
  <c r="BZ351" i="21"/>
  <c r="BU351" i="21"/>
  <c r="BT351" i="21"/>
  <c r="BP351" i="21"/>
  <c r="BQ351" i="21" s="1"/>
  <c r="BO351" i="21"/>
  <c r="BL351" i="21"/>
  <c r="BK351" i="21"/>
  <c r="BJ351" i="21"/>
  <c r="BF351" i="21"/>
  <c r="BA351" i="21"/>
  <c r="AZ351" i="21"/>
  <c r="AV351" i="21"/>
  <c r="AW351" i="21" s="1"/>
  <c r="AU351" i="21"/>
  <c r="AR351" i="21"/>
  <c r="AQ351" i="21"/>
  <c r="AP351" i="21"/>
  <c r="AL351" i="21"/>
  <c r="AG351" i="21"/>
  <c r="AF351" i="21"/>
  <c r="AB351" i="21"/>
  <c r="AC351" i="21" s="1"/>
  <c r="AA351" i="21"/>
  <c r="X351" i="21"/>
  <c r="W351" i="21"/>
  <c r="V351" i="21"/>
  <c r="L351" i="21"/>
  <c r="N351" i="21" s="1"/>
  <c r="G351" i="21"/>
  <c r="I351" i="21" s="1"/>
  <c r="CP350" i="21"/>
  <c r="CO350" i="21"/>
  <c r="CJ350" i="21"/>
  <c r="CI350" i="21"/>
  <c r="CE350" i="21"/>
  <c r="CF350" i="21" s="1"/>
  <c r="CD350" i="21"/>
  <c r="BZ350" i="21"/>
  <c r="BU350" i="21"/>
  <c r="BV350" i="21" s="1"/>
  <c r="BT350" i="21"/>
  <c r="BP350" i="21"/>
  <c r="BO350" i="21"/>
  <c r="BK350" i="21"/>
  <c r="BL350" i="21" s="1"/>
  <c r="BJ350" i="21"/>
  <c r="BF350" i="21"/>
  <c r="BA350" i="21"/>
  <c r="BB350" i="21" s="1"/>
  <c r="AZ350" i="21"/>
  <c r="AV350" i="21"/>
  <c r="AU350" i="21"/>
  <c r="AQ350" i="21"/>
  <c r="AR350" i="21" s="1"/>
  <c r="AP350" i="21"/>
  <c r="AL350" i="21"/>
  <c r="AG350" i="21"/>
  <c r="AH350" i="21" s="1"/>
  <c r="AF350" i="21"/>
  <c r="AB350" i="21"/>
  <c r="AA350" i="21"/>
  <c r="W350" i="21"/>
  <c r="X350" i="21" s="1"/>
  <c r="V350" i="21"/>
  <c r="L350" i="21"/>
  <c r="N350" i="21" s="1"/>
  <c r="I350" i="21"/>
  <c r="G350" i="21"/>
  <c r="CP349" i="21"/>
  <c r="CO349" i="21"/>
  <c r="CJ349" i="21"/>
  <c r="CK349" i="21" s="1"/>
  <c r="CI349" i="21"/>
  <c r="CE349" i="21"/>
  <c r="CF349" i="21" s="1"/>
  <c r="CD349" i="21"/>
  <c r="BZ349" i="21"/>
  <c r="BV349" i="21"/>
  <c r="BU349" i="21"/>
  <c r="BT349" i="21"/>
  <c r="BP349" i="21"/>
  <c r="BQ349" i="21" s="1"/>
  <c r="BO349" i="21"/>
  <c r="BK349" i="21"/>
  <c r="BL349" i="21" s="1"/>
  <c r="BJ349" i="21"/>
  <c r="BF349" i="21"/>
  <c r="BB349" i="21"/>
  <c r="BA349" i="21"/>
  <c r="AZ349" i="21"/>
  <c r="AV349" i="21"/>
  <c r="AW349" i="21" s="1"/>
  <c r="AU349" i="21"/>
  <c r="AQ349" i="21"/>
  <c r="AR349" i="21" s="1"/>
  <c r="AP349" i="21"/>
  <c r="AL349" i="21"/>
  <c r="AH349" i="21"/>
  <c r="AG349" i="21"/>
  <c r="AF349" i="21"/>
  <c r="AB349" i="21"/>
  <c r="AC349" i="21" s="1"/>
  <c r="AA349" i="21"/>
  <c r="W349" i="21"/>
  <c r="X349" i="21" s="1"/>
  <c r="V349" i="21"/>
  <c r="L349" i="21"/>
  <c r="N349" i="21" s="1"/>
  <c r="G349" i="21"/>
  <c r="I349" i="21" s="1"/>
  <c r="CP348" i="21"/>
  <c r="CO348" i="21"/>
  <c r="CK348" i="21"/>
  <c r="CJ348" i="21"/>
  <c r="CI348" i="21"/>
  <c r="CE348" i="21"/>
  <c r="CF348" i="21" s="1"/>
  <c r="CD348" i="21"/>
  <c r="BZ348" i="21"/>
  <c r="BU348" i="21"/>
  <c r="BV348" i="21" s="1"/>
  <c r="BT348" i="21"/>
  <c r="BQ348" i="21"/>
  <c r="BP348" i="21"/>
  <c r="BO348" i="21"/>
  <c r="BK348" i="21"/>
  <c r="BL348" i="21" s="1"/>
  <c r="BJ348" i="21"/>
  <c r="BF348" i="21"/>
  <c r="BA348" i="21"/>
  <c r="BB348" i="21" s="1"/>
  <c r="AZ348" i="21"/>
  <c r="AW348" i="21"/>
  <c r="AV348" i="21"/>
  <c r="AU348" i="21"/>
  <c r="AQ348" i="21"/>
  <c r="AR348" i="21" s="1"/>
  <c r="AP348" i="21"/>
  <c r="AL348" i="21"/>
  <c r="AG348" i="21"/>
  <c r="AH348" i="21" s="1"/>
  <c r="AF348" i="21"/>
  <c r="AC348" i="21"/>
  <c r="AB348" i="21"/>
  <c r="AA348" i="21"/>
  <c r="W348" i="21"/>
  <c r="X348" i="21" s="1"/>
  <c r="V348" i="21"/>
  <c r="N348" i="21"/>
  <c r="L348" i="21"/>
  <c r="G348" i="21"/>
  <c r="I348" i="21" s="1"/>
  <c r="CP347" i="21"/>
  <c r="CO347" i="21"/>
  <c r="CJ347" i="21"/>
  <c r="CI347" i="21"/>
  <c r="CF347" i="21"/>
  <c r="CE347" i="21"/>
  <c r="CD347" i="21"/>
  <c r="BZ347" i="21"/>
  <c r="BU347" i="21"/>
  <c r="BV347" i="21" s="1"/>
  <c r="BT347" i="21"/>
  <c r="BP347" i="21"/>
  <c r="BO347" i="21"/>
  <c r="BL347" i="21"/>
  <c r="BK347" i="21"/>
  <c r="BJ347" i="21"/>
  <c r="BF347" i="21"/>
  <c r="BA347" i="21"/>
  <c r="AZ347" i="21"/>
  <c r="AV347" i="21"/>
  <c r="AU347" i="21"/>
  <c r="AR347" i="21"/>
  <c r="AQ347" i="21"/>
  <c r="AP347" i="21"/>
  <c r="AL347" i="21"/>
  <c r="AG347" i="21"/>
  <c r="AF347" i="21"/>
  <c r="AB347" i="21"/>
  <c r="AC347" i="21" s="1"/>
  <c r="AA347" i="21"/>
  <c r="X347" i="21"/>
  <c r="W347" i="21"/>
  <c r="V347" i="21"/>
  <c r="L347" i="21"/>
  <c r="N347" i="21" s="1"/>
  <c r="I347" i="21"/>
  <c r="G347" i="21"/>
  <c r="CP346" i="21"/>
  <c r="CO346" i="21"/>
  <c r="CJ346" i="21"/>
  <c r="CI346" i="21"/>
  <c r="CE346" i="21"/>
  <c r="CD346" i="21"/>
  <c r="BZ346" i="21"/>
  <c r="BU346" i="21"/>
  <c r="BV346" i="21" s="1"/>
  <c r="BT346" i="21"/>
  <c r="BP346" i="21"/>
  <c r="BO346" i="21"/>
  <c r="BK346" i="21"/>
  <c r="BL346" i="21" s="1"/>
  <c r="BJ346" i="21"/>
  <c r="BF346" i="21"/>
  <c r="BB346" i="21"/>
  <c r="BA346" i="21"/>
  <c r="AZ346" i="21"/>
  <c r="AV346" i="21"/>
  <c r="AU346" i="21"/>
  <c r="AQ346" i="21"/>
  <c r="AP346" i="21"/>
  <c r="AL346" i="21"/>
  <c r="AG346" i="21"/>
  <c r="AH346" i="21" s="1"/>
  <c r="AF346" i="21"/>
  <c r="AB346" i="21"/>
  <c r="AC346" i="21" s="1"/>
  <c r="AA346" i="21"/>
  <c r="W346" i="21"/>
  <c r="V346" i="21"/>
  <c r="L346" i="21"/>
  <c r="N346" i="21" s="1"/>
  <c r="I346" i="21"/>
  <c r="G346" i="21"/>
  <c r="CP345" i="21"/>
  <c r="CO345" i="21"/>
  <c r="CJ345" i="21"/>
  <c r="CI345" i="21"/>
  <c r="CE345" i="21"/>
  <c r="CD345" i="21"/>
  <c r="BZ345" i="21"/>
  <c r="BU345" i="21"/>
  <c r="BT345" i="21"/>
  <c r="BP345" i="21"/>
  <c r="BO345" i="21"/>
  <c r="BK345" i="21"/>
  <c r="BJ345" i="21"/>
  <c r="BF345" i="21"/>
  <c r="BA345" i="21"/>
  <c r="AZ345" i="21"/>
  <c r="AV345" i="21"/>
  <c r="AU345" i="21"/>
  <c r="AQ345" i="21"/>
  <c r="AP345" i="21"/>
  <c r="AL345" i="21"/>
  <c r="AG345" i="21"/>
  <c r="AF345" i="21"/>
  <c r="AC345" i="21"/>
  <c r="AB345" i="21"/>
  <c r="AA345" i="21"/>
  <c r="W345" i="21"/>
  <c r="X345" i="21" s="1"/>
  <c r="V345" i="21"/>
  <c r="L345" i="21"/>
  <c r="G345" i="21"/>
  <c r="CP344" i="21"/>
  <c r="CO344" i="21"/>
  <c r="CJ344" i="21"/>
  <c r="CI344" i="21"/>
  <c r="CF344" i="21"/>
  <c r="CE344" i="21"/>
  <c r="CD344" i="21"/>
  <c r="BZ344" i="21"/>
  <c r="BU344" i="21"/>
  <c r="BT344" i="21"/>
  <c r="BP344" i="21"/>
  <c r="BQ344" i="21" s="1"/>
  <c r="BO344" i="21"/>
  <c r="BL344" i="21"/>
  <c r="BK344" i="21"/>
  <c r="BJ344" i="21"/>
  <c r="BF344" i="21"/>
  <c r="BA344" i="21"/>
  <c r="AZ344" i="21"/>
  <c r="AV344" i="21"/>
  <c r="AW344" i="21" s="1"/>
  <c r="AU344" i="21"/>
  <c r="AR344" i="21"/>
  <c r="AQ344" i="21"/>
  <c r="AP344" i="21"/>
  <c r="AL344" i="21"/>
  <c r="AG344" i="21"/>
  <c r="AF344" i="21"/>
  <c r="AB344" i="21"/>
  <c r="AA344" i="21"/>
  <c r="X344" i="21"/>
  <c r="W344" i="21"/>
  <c r="V344" i="21"/>
  <c r="L344" i="21"/>
  <c r="N344" i="21" s="1"/>
  <c r="G344" i="21"/>
  <c r="I344" i="21" s="1"/>
  <c r="CP343" i="21"/>
  <c r="CO343" i="21"/>
  <c r="CJ343" i="21"/>
  <c r="CI343" i="21"/>
  <c r="CE343" i="21"/>
  <c r="CF343" i="21" s="1"/>
  <c r="CD343" i="21"/>
  <c r="BZ343" i="21"/>
  <c r="BV343" i="21"/>
  <c r="BU343" i="21"/>
  <c r="BT343" i="21"/>
  <c r="BP343" i="21"/>
  <c r="BQ343" i="21" s="1"/>
  <c r="BO343" i="21"/>
  <c r="BK343" i="21"/>
  <c r="BJ343" i="21"/>
  <c r="BF343" i="21"/>
  <c r="BA343" i="21"/>
  <c r="BB343" i="21" s="1"/>
  <c r="AZ343" i="21"/>
  <c r="AV343" i="21"/>
  <c r="AW343" i="21" s="1"/>
  <c r="AU343" i="21"/>
  <c r="AQ343" i="21"/>
  <c r="AP343" i="21"/>
  <c r="AL343" i="21"/>
  <c r="AG343" i="21"/>
  <c r="AH343" i="21" s="1"/>
  <c r="AF343" i="21"/>
  <c r="AB343" i="21"/>
  <c r="AA343" i="21"/>
  <c r="W343" i="21"/>
  <c r="X343" i="21" s="1"/>
  <c r="V343" i="21"/>
  <c r="L343" i="21"/>
  <c r="N343" i="21" s="1"/>
  <c r="I343" i="21"/>
  <c r="G343" i="21"/>
  <c r="CP342" i="21"/>
  <c r="CO342" i="21"/>
  <c r="CJ342" i="21"/>
  <c r="CK342" i="21" s="1"/>
  <c r="CI342" i="21"/>
  <c r="CE342" i="21"/>
  <c r="CF342" i="21" s="1"/>
  <c r="CD342" i="21"/>
  <c r="BZ342" i="21"/>
  <c r="BV342" i="21"/>
  <c r="BU342" i="21"/>
  <c r="BT342" i="21"/>
  <c r="BQ342" i="21"/>
  <c r="BP342" i="21"/>
  <c r="BO342" i="21"/>
  <c r="BK342" i="21"/>
  <c r="BJ342" i="21"/>
  <c r="BF342" i="21"/>
  <c r="BB342" i="21"/>
  <c r="BA342" i="21"/>
  <c r="AZ342" i="21"/>
  <c r="AV342" i="21"/>
  <c r="AW342" i="21" s="1"/>
  <c r="AU342" i="21"/>
  <c r="AQ342" i="21"/>
  <c r="AR342" i="21" s="1"/>
  <c r="AP342" i="21"/>
  <c r="AL342" i="21"/>
  <c r="AH342" i="21"/>
  <c r="AG342" i="21"/>
  <c r="AF342" i="21"/>
  <c r="AC342" i="21"/>
  <c r="AB342" i="21"/>
  <c r="AA342" i="21"/>
  <c r="W342" i="21"/>
  <c r="V342" i="21"/>
  <c r="L342" i="21"/>
  <c r="N342" i="21" s="1"/>
  <c r="G342" i="21"/>
  <c r="I342" i="21" s="1"/>
  <c r="CP341" i="21"/>
  <c r="CO341" i="21"/>
  <c r="CJ341" i="21"/>
  <c r="CI341" i="21"/>
  <c r="CK341" i="21" s="1"/>
  <c r="CF341" i="21"/>
  <c r="CE341" i="21"/>
  <c r="CD341" i="21"/>
  <c r="BZ341" i="21"/>
  <c r="BU341" i="21"/>
  <c r="BT341" i="21"/>
  <c r="BQ341" i="21"/>
  <c r="BP341" i="21"/>
  <c r="BO341" i="21"/>
  <c r="BL341" i="21"/>
  <c r="BK341" i="21"/>
  <c r="BJ341" i="21"/>
  <c r="BF341" i="21"/>
  <c r="BA341" i="21"/>
  <c r="AZ341" i="21"/>
  <c r="AW341" i="21"/>
  <c r="AV341" i="21"/>
  <c r="AU341" i="21"/>
  <c r="AQ341" i="21"/>
  <c r="AR341" i="21" s="1"/>
  <c r="AP341" i="21"/>
  <c r="AL341" i="21"/>
  <c r="AG341" i="21"/>
  <c r="AH341" i="21" s="1"/>
  <c r="AF341" i="21"/>
  <c r="AB341" i="21"/>
  <c r="AC341" i="21" s="1"/>
  <c r="AA341" i="21"/>
  <c r="W341" i="21"/>
  <c r="V341" i="21"/>
  <c r="L341" i="21"/>
  <c r="N341" i="21" s="1"/>
  <c r="I341" i="21"/>
  <c r="G341" i="21"/>
  <c r="CP340" i="21"/>
  <c r="CO340" i="21"/>
  <c r="CK340" i="21"/>
  <c r="CJ340" i="21"/>
  <c r="CI340" i="21"/>
  <c r="CE340" i="21"/>
  <c r="CF340" i="21" s="1"/>
  <c r="CD340" i="21"/>
  <c r="BZ340" i="21"/>
  <c r="BV340" i="21"/>
  <c r="BU340" i="21"/>
  <c r="BT340" i="21"/>
  <c r="BP340" i="21"/>
  <c r="BQ340" i="21" s="1"/>
  <c r="BO340" i="21"/>
  <c r="BK340" i="21"/>
  <c r="BL340" i="21" s="1"/>
  <c r="BJ340" i="21"/>
  <c r="BF340" i="21"/>
  <c r="BB340" i="21"/>
  <c r="BA340" i="21"/>
  <c r="AZ340" i="21"/>
  <c r="AW340" i="21"/>
  <c r="AV340" i="21"/>
  <c r="AU340" i="21"/>
  <c r="AQ340" i="21"/>
  <c r="AR340" i="21" s="1"/>
  <c r="AP340" i="21"/>
  <c r="AL340" i="21"/>
  <c r="AH340" i="21"/>
  <c r="AG340" i="21"/>
  <c r="AF340" i="21"/>
  <c r="AB340" i="21"/>
  <c r="AC340" i="21" s="1"/>
  <c r="AA340" i="21"/>
  <c r="W340" i="21"/>
  <c r="X340" i="21" s="1"/>
  <c r="V340" i="21"/>
  <c r="N340" i="21"/>
  <c r="L340" i="21"/>
  <c r="G340" i="21"/>
  <c r="I340" i="21" s="1"/>
  <c r="CP339" i="21"/>
  <c r="CO339" i="21"/>
  <c r="CK339" i="21"/>
  <c r="CJ339" i="21"/>
  <c r="CI339" i="21"/>
  <c r="CF339" i="21"/>
  <c r="CE339" i="21"/>
  <c r="CD339" i="21"/>
  <c r="BZ339" i="21"/>
  <c r="BU339" i="21"/>
  <c r="BT339" i="21"/>
  <c r="BQ339" i="21"/>
  <c r="BP339" i="21"/>
  <c r="BO339" i="21"/>
  <c r="BL339" i="21"/>
  <c r="BK339" i="21"/>
  <c r="BJ339" i="21"/>
  <c r="BF339" i="21"/>
  <c r="BA339" i="21"/>
  <c r="BB339" i="21" s="1"/>
  <c r="AZ339" i="21"/>
  <c r="AW339" i="21"/>
  <c r="AV339" i="21"/>
  <c r="AU339" i="21"/>
  <c r="AR339" i="21"/>
  <c r="AQ339" i="21"/>
  <c r="AP339" i="21"/>
  <c r="AL339" i="21"/>
  <c r="AG339" i="21"/>
  <c r="AF339" i="21"/>
  <c r="AC339" i="21"/>
  <c r="AB339" i="21"/>
  <c r="AA339" i="21"/>
  <c r="X339" i="21"/>
  <c r="W339" i="21"/>
  <c r="V339" i="21"/>
  <c r="N339" i="21"/>
  <c r="L339" i="21"/>
  <c r="G339" i="21"/>
  <c r="I339" i="21" s="1"/>
  <c r="CP338" i="21"/>
  <c r="CO338" i="21"/>
  <c r="CJ338" i="21"/>
  <c r="CK338" i="21" s="1"/>
  <c r="CI338" i="21"/>
  <c r="CF338" i="21"/>
  <c r="CE338" i="21"/>
  <c r="CD338" i="21"/>
  <c r="BZ338" i="21"/>
  <c r="BU338" i="21"/>
  <c r="BV338" i="21" s="1"/>
  <c r="BT338" i="21"/>
  <c r="BP338" i="21"/>
  <c r="BO338" i="21"/>
  <c r="BL338" i="21"/>
  <c r="BK338" i="21"/>
  <c r="BJ338" i="21"/>
  <c r="BF338" i="21"/>
  <c r="BA338" i="21"/>
  <c r="BB338" i="21" s="1"/>
  <c r="AZ338" i="21"/>
  <c r="AV338" i="21"/>
  <c r="AW338" i="21" s="1"/>
  <c r="AU338" i="21"/>
  <c r="AR338" i="21"/>
  <c r="AQ338" i="21"/>
  <c r="AP338" i="21"/>
  <c r="AL338" i="21"/>
  <c r="AG338" i="21"/>
  <c r="AF338" i="21"/>
  <c r="AB338" i="21"/>
  <c r="AC338" i="21" s="1"/>
  <c r="AA338" i="21"/>
  <c r="X338" i="21"/>
  <c r="W338" i="21"/>
  <c r="V338" i="21"/>
  <c r="L338" i="21"/>
  <c r="N338" i="21" s="1"/>
  <c r="I338" i="21"/>
  <c r="G338" i="21"/>
  <c r="CP337" i="21"/>
  <c r="CO337" i="21"/>
  <c r="CJ337" i="21"/>
  <c r="CK337" i="21" s="1"/>
  <c r="CI337" i="21"/>
  <c r="CE337" i="21"/>
  <c r="CF337" i="21" s="1"/>
  <c r="CD337" i="21"/>
  <c r="BZ337" i="21"/>
  <c r="BV337" i="21"/>
  <c r="BU337" i="21"/>
  <c r="BT337" i="21"/>
  <c r="BP337" i="21"/>
  <c r="BO337" i="21"/>
  <c r="BK337" i="21"/>
  <c r="BL337" i="21" s="1"/>
  <c r="BJ337" i="21"/>
  <c r="BF337" i="21"/>
  <c r="BB337" i="21"/>
  <c r="BA337" i="21"/>
  <c r="AZ337" i="21"/>
  <c r="AV337" i="21"/>
  <c r="AW337" i="21" s="1"/>
  <c r="AU337" i="21"/>
  <c r="AQ337" i="21"/>
  <c r="AR337" i="21" s="1"/>
  <c r="AP337" i="21"/>
  <c r="AL337" i="21"/>
  <c r="AH337" i="21"/>
  <c r="AG337" i="21"/>
  <c r="AF337" i="21"/>
  <c r="AB337" i="21"/>
  <c r="AC337" i="21" s="1"/>
  <c r="AA337" i="21"/>
  <c r="W337" i="21"/>
  <c r="V337" i="21"/>
  <c r="L337" i="21"/>
  <c r="N337" i="21" s="1"/>
  <c r="I337" i="21"/>
  <c r="G337" i="21"/>
  <c r="CP336" i="21"/>
  <c r="CO336" i="21"/>
  <c r="CK336" i="21"/>
  <c r="CJ336" i="21"/>
  <c r="CI336" i="21"/>
  <c r="CE336" i="21"/>
  <c r="CF336" i="21" s="1"/>
  <c r="CD336" i="21"/>
  <c r="BZ336" i="21"/>
  <c r="BV336" i="21"/>
  <c r="BU336" i="21"/>
  <c r="BT336" i="21"/>
  <c r="BP336" i="21"/>
  <c r="BQ336" i="21" s="1"/>
  <c r="BO336" i="21"/>
  <c r="BK336" i="21"/>
  <c r="BL336" i="21" s="1"/>
  <c r="BJ336" i="21"/>
  <c r="BF336" i="21"/>
  <c r="BB336" i="21"/>
  <c r="BA336" i="21"/>
  <c r="AZ336" i="21"/>
  <c r="AW336" i="21"/>
  <c r="AV336" i="21"/>
  <c r="AU336" i="21"/>
  <c r="AQ336" i="21"/>
  <c r="AR336" i="21" s="1"/>
  <c r="AP336" i="21"/>
  <c r="AL336" i="21"/>
  <c r="AH336" i="21"/>
  <c r="AG336" i="21"/>
  <c r="AF336" i="21"/>
  <c r="AB336" i="21"/>
  <c r="AC336" i="21" s="1"/>
  <c r="AA336" i="21"/>
  <c r="W336" i="21"/>
  <c r="X336" i="21" s="1"/>
  <c r="V336" i="21"/>
  <c r="N336" i="21"/>
  <c r="L336" i="21"/>
  <c r="G336" i="21"/>
  <c r="I336" i="21" s="1"/>
  <c r="CP335" i="21"/>
  <c r="CO335" i="21"/>
  <c r="CK335" i="21"/>
  <c r="CJ335" i="21"/>
  <c r="CI335" i="21"/>
  <c r="CF335" i="21"/>
  <c r="CE335" i="21"/>
  <c r="CD335" i="21"/>
  <c r="BZ335" i="21"/>
  <c r="BU335" i="21"/>
  <c r="BT335" i="21"/>
  <c r="BQ335" i="21"/>
  <c r="BP335" i="21"/>
  <c r="BO335" i="21"/>
  <c r="BL335" i="21"/>
  <c r="BK335" i="21"/>
  <c r="BJ335" i="21"/>
  <c r="BF335" i="21"/>
  <c r="BA335" i="21"/>
  <c r="BB335" i="21" s="1"/>
  <c r="AZ335" i="21"/>
  <c r="AW335" i="21"/>
  <c r="AV335" i="21"/>
  <c r="AU335" i="21"/>
  <c r="AR335" i="21"/>
  <c r="AQ335" i="21"/>
  <c r="AP335" i="21"/>
  <c r="AL335" i="21"/>
  <c r="AG335" i="21"/>
  <c r="AF335" i="21"/>
  <c r="AC335" i="21"/>
  <c r="AB335" i="21"/>
  <c r="AA335" i="21"/>
  <c r="X335" i="21"/>
  <c r="W335" i="21"/>
  <c r="V335" i="21"/>
  <c r="N335" i="21"/>
  <c r="L335" i="21"/>
  <c r="G335" i="21"/>
  <c r="I335" i="21" s="1"/>
  <c r="CP334" i="21"/>
  <c r="CO334" i="21"/>
  <c r="CJ334" i="21"/>
  <c r="CK334" i="21" s="1"/>
  <c r="CI334" i="21"/>
  <c r="CF334" i="21"/>
  <c r="CE334" i="21"/>
  <c r="CD334" i="21"/>
  <c r="BZ334" i="21"/>
  <c r="BU334" i="21"/>
  <c r="BV334" i="21" s="1"/>
  <c r="BT334" i="21"/>
  <c r="BP334" i="21"/>
  <c r="BO334" i="21"/>
  <c r="BL334" i="21"/>
  <c r="BK334" i="21"/>
  <c r="BJ334" i="21"/>
  <c r="BF334" i="21"/>
  <c r="BA334" i="21"/>
  <c r="BB334" i="21" s="1"/>
  <c r="AZ334" i="21"/>
  <c r="AV334" i="21"/>
  <c r="AU334" i="21"/>
  <c r="AR334" i="21"/>
  <c r="AQ334" i="21"/>
  <c r="AP334" i="21"/>
  <c r="AL334" i="21"/>
  <c r="AG334" i="21"/>
  <c r="AF334" i="21"/>
  <c r="AB334" i="21"/>
  <c r="AC334" i="21" s="1"/>
  <c r="AA334" i="21"/>
  <c r="X334" i="21"/>
  <c r="W334" i="21"/>
  <c r="V334" i="21"/>
  <c r="L334" i="21"/>
  <c r="N334" i="21" s="1"/>
  <c r="I334" i="21"/>
  <c r="G334" i="21"/>
  <c r="CP333" i="21"/>
  <c r="CO333" i="21"/>
  <c r="CJ333" i="21"/>
  <c r="CK333" i="21" s="1"/>
  <c r="CI333" i="21"/>
  <c r="CE333" i="21"/>
  <c r="CF333" i="21" s="1"/>
  <c r="CD333" i="21"/>
  <c r="BZ333" i="21"/>
  <c r="BU333" i="21"/>
  <c r="BV333" i="21" s="1"/>
  <c r="BT333" i="21"/>
  <c r="BP333" i="21"/>
  <c r="BO333" i="21"/>
  <c r="BK333" i="21"/>
  <c r="BL333" i="21" s="1"/>
  <c r="BJ333" i="21"/>
  <c r="BF333" i="21"/>
  <c r="BB333" i="21"/>
  <c r="BA333" i="21"/>
  <c r="AZ333" i="21"/>
  <c r="AV333" i="21"/>
  <c r="AW333" i="21" s="1"/>
  <c r="AU333" i="21"/>
  <c r="AQ333" i="21"/>
  <c r="AR333" i="21" s="1"/>
  <c r="AP333" i="21"/>
  <c r="AL333" i="21"/>
  <c r="AH333" i="21"/>
  <c r="AG333" i="21"/>
  <c r="AF333" i="21"/>
  <c r="AB333" i="21"/>
  <c r="AC333" i="21" s="1"/>
  <c r="AA333" i="21"/>
  <c r="W333" i="21"/>
  <c r="V333" i="21"/>
  <c r="L333" i="21"/>
  <c r="N333" i="21" s="1"/>
  <c r="I333" i="21"/>
  <c r="G333" i="21"/>
  <c r="CP332" i="21"/>
  <c r="CO332" i="21"/>
  <c r="CK332" i="21"/>
  <c r="CJ332" i="21"/>
  <c r="CI332" i="21"/>
  <c r="CE332" i="21"/>
  <c r="CD332" i="21"/>
  <c r="BZ332" i="21"/>
  <c r="BV332" i="21"/>
  <c r="BU332" i="21"/>
  <c r="BT332" i="21"/>
  <c r="BP332" i="21"/>
  <c r="BQ332" i="21" s="1"/>
  <c r="BO332" i="21"/>
  <c r="BK332" i="21"/>
  <c r="BL332" i="21" s="1"/>
  <c r="BJ332" i="21"/>
  <c r="BF332" i="21"/>
  <c r="BB332" i="21"/>
  <c r="BA332" i="21"/>
  <c r="AZ332" i="21"/>
  <c r="AW332" i="21"/>
  <c r="AV332" i="21"/>
  <c r="AU332" i="21"/>
  <c r="AQ332" i="21"/>
  <c r="AP332" i="21"/>
  <c r="AL332" i="21"/>
  <c r="AH332" i="21"/>
  <c r="AG332" i="21"/>
  <c r="AF332" i="21"/>
  <c r="AB332" i="21"/>
  <c r="AC332" i="21" s="1"/>
  <c r="AA332" i="21"/>
  <c r="W332" i="21"/>
  <c r="X332" i="21" s="1"/>
  <c r="V332" i="21"/>
  <c r="L332" i="21"/>
  <c r="N332" i="21" s="1"/>
  <c r="G332" i="21"/>
  <c r="I332" i="21" s="1"/>
  <c r="CP331" i="21"/>
  <c r="CO331" i="21"/>
  <c r="CK331" i="21"/>
  <c r="CJ331" i="21"/>
  <c r="CI331" i="21"/>
  <c r="CF331" i="21"/>
  <c r="CE331" i="21"/>
  <c r="CD331" i="21"/>
  <c r="BZ331" i="21"/>
  <c r="BU331" i="21"/>
  <c r="BT331" i="21"/>
  <c r="BQ331" i="21"/>
  <c r="BP331" i="21"/>
  <c r="BO331" i="21"/>
  <c r="BK331" i="21"/>
  <c r="BL331" i="21" s="1"/>
  <c r="BJ331" i="21"/>
  <c r="BF331" i="21"/>
  <c r="BA331" i="21"/>
  <c r="BB331" i="21" s="1"/>
  <c r="AZ331" i="21"/>
  <c r="AW331" i="21"/>
  <c r="AV331" i="21"/>
  <c r="AU331" i="21"/>
  <c r="AR331" i="21"/>
  <c r="AQ331" i="21"/>
  <c r="AP331" i="21"/>
  <c r="AL331" i="21"/>
  <c r="AG331" i="21"/>
  <c r="AF331" i="21"/>
  <c r="AC331" i="21"/>
  <c r="AB331" i="21"/>
  <c r="AA331" i="21"/>
  <c r="X331" i="21"/>
  <c r="W331" i="21"/>
  <c r="V331" i="21"/>
  <c r="N331" i="21"/>
  <c r="L331" i="21"/>
  <c r="G331" i="21"/>
  <c r="I331" i="21" s="1"/>
  <c r="CP330" i="21"/>
  <c r="CO330" i="21"/>
  <c r="CJ330" i="21"/>
  <c r="CK330" i="21" s="1"/>
  <c r="CI330" i="21"/>
  <c r="CF330" i="21"/>
  <c r="CE330" i="21"/>
  <c r="CD330" i="21"/>
  <c r="BZ330" i="21"/>
  <c r="BU330" i="21"/>
  <c r="BV330" i="21" s="1"/>
  <c r="BT330" i="21"/>
  <c r="BP330" i="21"/>
  <c r="BO330" i="21"/>
  <c r="BL330" i="21"/>
  <c r="BK330" i="21"/>
  <c r="BJ330" i="21"/>
  <c r="BF330" i="21"/>
  <c r="BA330" i="21"/>
  <c r="BB330" i="21" s="1"/>
  <c r="AZ330" i="21"/>
  <c r="AV330" i="21"/>
  <c r="AU330" i="21"/>
  <c r="AR330" i="21"/>
  <c r="AQ330" i="21"/>
  <c r="AP330" i="21"/>
  <c r="AL330" i="21"/>
  <c r="AG330" i="21"/>
  <c r="AF330" i="21"/>
  <c r="AB330" i="21"/>
  <c r="AC330" i="21" s="1"/>
  <c r="AA330" i="21"/>
  <c r="X330" i="21"/>
  <c r="W330" i="21"/>
  <c r="V330" i="21"/>
  <c r="L330" i="21"/>
  <c r="N330" i="21" s="1"/>
  <c r="I330" i="21"/>
  <c r="G330" i="21"/>
  <c r="CP329" i="21"/>
  <c r="CO329" i="21"/>
  <c r="CJ329" i="21"/>
  <c r="CK329" i="21" s="1"/>
  <c r="CI329" i="21"/>
  <c r="CE329" i="21"/>
  <c r="CF329" i="21" s="1"/>
  <c r="CD329" i="21"/>
  <c r="BZ329" i="21"/>
  <c r="BU329" i="21"/>
  <c r="BV329" i="21" s="1"/>
  <c r="BT329" i="21"/>
  <c r="BP329" i="21"/>
  <c r="BO329" i="21"/>
  <c r="BK329" i="21"/>
  <c r="BL329" i="21" s="1"/>
  <c r="BJ329" i="21"/>
  <c r="BF329" i="21"/>
  <c r="BB329" i="21"/>
  <c r="BA329" i="21"/>
  <c r="AZ329" i="21"/>
  <c r="AV329" i="21"/>
  <c r="AW329" i="21" s="1"/>
  <c r="AU329" i="21"/>
  <c r="AQ329" i="21"/>
  <c r="AR329" i="21" s="1"/>
  <c r="AP329" i="21"/>
  <c r="AL329" i="21"/>
  <c r="AH329" i="21"/>
  <c r="AG329" i="21"/>
  <c r="AF329" i="21"/>
  <c r="AB329" i="21"/>
  <c r="AC329" i="21" s="1"/>
  <c r="AA329" i="21"/>
  <c r="W329" i="21"/>
  <c r="V329" i="21"/>
  <c r="L329" i="21"/>
  <c r="N329" i="21" s="1"/>
  <c r="I329" i="21"/>
  <c r="G329" i="21"/>
  <c r="CP328" i="21"/>
  <c r="CO328" i="21"/>
  <c r="CK328" i="21"/>
  <c r="CJ328" i="21"/>
  <c r="CI328" i="21"/>
  <c r="CE328" i="21"/>
  <c r="CD328" i="21"/>
  <c r="BZ328" i="21"/>
  <c r="BV328" i="21"/>
  <c r="BU328" i="21"/>
  <c r="BT328" i="21"/>
  <c r="BP328" i="21"/>
  <c r="BQ328" i="21" s="1"/>
  <c r="BO328" i="21"/>
  <c r="BK328" i="21"/>
  <c r="BL328" i="21" s="1"/>
  <c r="BJ328" i="21"/>
  <c r="BF328" i="21"/>
  <c r="BB328" i="21"/>
  <c r="BA328" i="21"/>
  <c r="AZ328" i="21"/>
  <c r="AW328" i="21"/>
  <c r="AV328" i="21"/>
  <c r="AU328" i="21"/>
  <c r="AQ328" i="21"/>
  <c r="AP328" i="21"/>
  <c r="AL328" i="21"/>
  <c r="AH328" i="21"/>
  <c r="AG328" i="21"/>
  <c r="AF328" i="21"/>
  <c r="AB328" i="21"/>
  <c r="AC328" i="21" s="1"/>
  <c r="AA328" i="21"/>
  <c r="W328" i="21"/>
  <c r="X328" i="21" s="1"/>
  <c r="V328" i="21"/>
  <c r="L328" i="21"/>
  <c r="N328" i="21" s="1"/>
  <c r="G328" i="21"/>
  <c r="I328" i="21" s="1"/>
  <c r="CP327" i="21"/>
  <c r="CO327" i="21"/>
  <c r="CK327" i="21"/>
  <c r="CJ327" i="21"/>
  <c r="CI327" i="21"/>
  <c r="CF327" i="21"/>
  <c r="CE327" i="21"/>
  <c r="CD327" i="21"/>
  <c r="BZ327" i="21"/>
  <c r="BU327" i="21"/>
  <c r="BT327" i="21"/>
  <c r="BQ327" i="21"/>
  <c r="BP327" i="21"/>
  <c r="BO327" i="21"/>
  <c r="BK327" i="21"/>
  <c r="BL327" i="21" s="1"/>
  <c r="BJ327" i="21"/>
  <c r="BF327" i="21"/>
  <c r="BA327" i="21"/>
  <c r="BB327" i="21" s="1"/>
  <c r="AZ327" i="21"/>
  <c r="AW327" i="21"/>
  <c r="AV327" i="21"/>
  <c r="AU327" i="21"/>
  <c r="AR327" i="21"/>
  <c r="AQ327" i="21"/>
  <c r="AP327" i="21"/>
  <c r="AL327" i="21"/>
  <c r="AG327" i="21"/>
  <c r="AF327" i="21"/>
  <c r="AC327" i="21"/>
  <c r="AB327" i="21"/>
  <c r="AA327" i="21"/>
  <c r="X327" i="21"/>
  <c r="W327" i="21"/>
  <c r="V327" i="21"/>
  <c r="N327" i="21"/>
  <c r="L327" i="21"/>
  <c r="G327" i="21"/>
  <c r="I327" i="21" s="1"/>
  <c r="CP326" i="21"/>
  <c r="CO326" i="21"/>
  <c r="CJ326" i="21"/>
  <c r="CK326" i="21" s="1"/>
  <c r="CI326" i="21"/>
  <c r="CF326" i="21"/>
  <c r="CE326" i="21"/>
  <c r="CD326" i="21"/>
  <c r="BZ326" i="21"/>
  <c r="BU326" i="21"/>
  <c r="BV326" i="21" s="1"/>
  <c r="BT326" i="21"/>
  <c r="BP326" i="21"/>
  <c r="BO326" i="21"/>
  <c r="BL326" i="21"/>
  <c r="BK326" i="21"/>
  <c r="BJ326" i="21"/>
  <c r="BF326" i="21"/>
  <c r="BA326" i="21"/>
  <c r="BB326" i="21" s="1"/>
  <c r="AZ326" i="21"/>
  <c r="AV326" i="21"/>
  <c r="AU326" i="21"/>
  <c r="AR326" i="21"/>
  <c r="AQ326" i="21"/>
  <c r="AP326" i="21"/>
  <c r="AL326" i="21"/>
  <c r="AG326" i="21"/>
  <c r="AF326" i="21"/>
  <c r="AB326" i="21"/>
  <c r="AC326" i="21" s="1"/>
  <c r="AA326" i="21"/>
  <c r="X326" i="21"/>
  <c r="W326" i="21"/>
  <c r="V326" i="21"/>
  <c r="L326" i="21"/>
  <c r="N326" i="21" s="1"/>
  <c r="I326" i="21"/>
  <c r="G326" i="21"/>
  <c r="CP325" i="21"/>
  <c r="CO325" i="21"/>
  <c r="CJ325" i="21"/>
  <c r="CK325" i="21" s="1"/>
  <c r="CI325" i="21"/>
  <c r="CE325" i="21"/>
  <c r="CF325" i="21" s="1"/>
  <c r="CD325" i="21"/>
  <c r="BZ325" i="21"/>
  <c r="BU325" i="21"/>
  <c r="BV325" i="21" s="1"/>
  <c r="BT325" i="21"/>
  <c r="BP325" i="21"/>
  <c r="BO325" i="21"/>
  <c r="BK325" i="21"/>
  <c r="BL325" i="21" s="1"/>
  <c r="BJ325" i="21"/>
  <c r="BF325" i="21"/>
  <c r="BB325" i="21"/>
  <c r="BA325" i="21"/>
  <c r="AZ325" i="21"/>
  <c r="AV325" i="21"/>
  <c r="AW325" i="21" s="1"/>
  <c r="AU325" i="21"/>
  <c r="AQ325" i="21"/>
  <c r="AR325" i="21" s="1"/>
  <c r="AP325" i="21"/>
  <c r="AL325" i="21"/>
  <c r="AH325" i="21"/>
  <c r="AG325" i="21"/>
  <c r="AF325" i="21"/>
  <c r="AB325" i="21"/>
  <c r="AC325" i="21" s="1"/>
  <c r="AA325" i="21"/>
  <c r="W325" i="21"/>
  <c r="V325" i="21"/>
  <c r="L325" i="21"/>
  <c r="N325" i="21" s="1"/>
  <c r="I325" i="21"/>
  <c r="G325" i="21"/>
  <c r="CP324" i="21"/>
  <c r="CO324" i="21"/>
  <c r="CK324" i="21"/>
  <c r="CJ324" i="21"/>
  <c r="CI324" i="21"/>
  <c r="CE324" i="21"/>
  <c r="CD324" i="21"/>
  <c r="BZ324" i="21"/>
  <c r="BV324" i="21"/>
  <c r="BU324" i="21"/>
  <c r="BT324" i="21"/>
  <c r="BP324" i="21"/>
  <c r="BQ324" i="21" s="1"/>
  <c r="BO324" i="21"/>
  <c r="BK324" i="21"/>
  <c r="BL324" i="21" s="1"/>
  <c r="BJ324" i="21"/>
  <c r="BF324" i="21"/>
  <c r="BB324" i="21"/>
  <c r="BA324" i="21"/>
  <c r="AZ324" i="21"/>
  <c r="AW324" i="21"/>
  <c r="AV324" i="21"/>
  <c r="AU324" i="21"/>
  <c r="AQ324" i="21"/>
  <c r="AP324" i="21"/>
  <c r="AL324" i="21"/>
  <c r="AH324" i="21"/>
  <c r="AG324" i="21"/>
  <c r="AF324" i="21"/>
  <c r="AB324" i="21"/>
  <c r="AC324" i="21" s="1"/>
  <c r="AA324" i="21"/>
  <c r="W324" i="21"/>
  <c r="V324" i="21"/>
  <c r="X324" i="21" s="1"/>
  <c r="N324" i="21"/>
  <c r="L324" i="21"/>
  <c r="G324" i="21"/>
  <c r="I324" i="21" s="1"/>
  <c r="CP323" i="21"/>
  <c r="CO323" i="21"/>
  <c r="CK323" i="21"/>
  <c r="CJ323" i="21"/>
  <c r="CI323" i="21"/>
  <c r="CF323" i="21"/>
  <c r="CE323" i="21"/>
  <c r="CD323" i="21"/>
  <c r="BZ323" i="21"/>
  <c r="BU323" i="21"/>
  <c r="BV323" i="21" s="1"/>
  <c r="BT323" i="21"/>
  <c r="BQ323" i="21"/>
  <c r="BP323" i="21"/>
  <c r="BO323" i="21"/>
  <c r="BK323" i="21"/>
  <c r="BL323" i="21" s="1"/>
  <c r="BJ323" i="21"/>
  <c r="BF323" i="21"/>
  <c r="BA323" i="21"/>
  <c r="BB323" i="21" s="1"/>
  <c r="AZ323" i="21"/>
  <c r="AV323" i="21"/>
  <c r="AU323" i="21"/>
  <c r="AW323" i="21" s="1"/>
  <c r="AR323" i="21"/>
  <c r="AQ323" i="21"/>
  <c r="AP323" i="21"/>
  <c r="AL323" i="21"/>
  <c r="AG323" i="21"/>
  <c r="AH323" i="21" s="1"/>
  <c r="AF323" i="21"/>
  <c r="AB323" i="21"/>
  <c r="AA323" i="21"/>
  <c r="AC323" i="21" s="1"/>
  <c r="X323" i="21"/>
  <c r="W323" i="21"/>
  <c r="V323" i="21"/>
  <c r="N323" i="21"/>
  <c r="L323" i="21"/>
  <c r="G323" i="21"/>
  <c r="I323" i="21" s="1"/>
  <c r="CP322" i="21"/>
  <c r="CO322" i="21"/>
  <c r="CJ322" i="21"/>
  <c r="CK322" i="21" s="1"/>
  <c r="CI322" i="21"/>
  <c r="CF322" i="21"/>
  <c r="CE322" i="21"/>
  <c r="CD322" i="21"/>
  <c r="BZ322" i="21"/>
  <c r="BV322" i="21"/>
  <c r="BU322" i="21"/>
  <c r="BT322" i="21"/>
  <c r="BP322" i="21"/>
  <c r="BQ322" i="21" s="1"/>
  <c r="BO322" i="21"/>
  <c r="BK322" i="21"/>
  <c r="BJ322" i="21"/>
  <c r="BL322" i="21" s="1"/>
  <c r="BF322" i="21"/>
  <c r="BA322" i="21"/>
  <c r="BB322" i="21" s="1"/>
  <c r="AZ322" i="21"/>
  <c r="AV322" i="21"/>
  <c r="AW322" i="21" s="1"/>
  <c r="AU322" i="21"/>
  <c r="AR322" i="21"/>
  <c r="AQ322" i="21"/>
  <c r="AP322" i="21"/>
  <c r="AL322" i="21"/>
  <c r="AG322" i="21"/>
  <c r="AF322" i="21"/>
  <c r="AH322" i="21" s="1"/>
  <c r="AC322" i="21"/>
  <c r="AB322" i="21"/>
  <c r="AA322" i="21"/>
  <c r="X322" i="21"/>
  <c r="W322" i="21"/>
  <c r="V322" i="21"/>
  <c r="N322" i="21"/>
  <c r="L322" i="21"/>
  <c r="G322" i="21"/>
  <c r="I322" i="21" s="1"/>
  <c r="CP321" i="21"/>
  <c r="CO321" i="21"/>
  <c r="CJ321" i="21"/>
  <c r="CI321" i="21"/>
  <c r="CK321" i="21" s="1"/>
  <c r="CF321" i="21"/>
  <c r="CE321" i="21"/>
  <c r="CD321" i="21"/>
  <c r="BZ321" i="21"/>
  <c r="BU321" i="21"/>
  <c r="BV321" i="21" s="1"/>
  <c r="BT321" i="21"/>
  <c r="BP321" i="21"/>
  <c r="BO321" i="21"/>
  <c r="BQ321" i="21" s="1"/>
  <c r="BL321" i="21"/>
  <c r="BK321" i="21"/>
  <c r="BJ321" i="21"/>
  <c r="BF321" i="21"/>
  <c r="BA321" i="21"/>
  <c r="BB321" i="21" s="1"/>
  <c r="AZ321" i="21"/>
  <c r="AV321" i="21"/>
  <c r="AU321" i="21"/>
  <c r="AW321" i="21" s="1"/>
  <c r="AR321" i="21"/>
  <c r="AQ321" i="21"/>
  <c r="AP321" i="21"/>
  <c r="AL321" i="21"/>
  <c r="AG321" i="21"/>
  <c r="AF321" i="21"/>
  <c r="AB321" i="21"/>
  <c r="AA321" i="21"/>
  <c r="AC321" i="21" s="1"/>
  <c r="X321" i="21"/>
  <c r="W321" i="21"/>
  <c r="V321" i="21"/>
  <c r="N321" i="21"/>
  <c r="L321" i="21"/>
  <c r="I321" i="21"/>
  <c r="G321" i="21"/>
  <c r="CP320" i="21"/>
  <c r="CO320" i="21"/>
  <c r="CJ320" i="21"/>
  <c r="CI320" i="21"/>
  <c r="CE320" i="21"/>
  <c r="CD320" i="21"/>
  <c r="CF320" i="21" s="1"/>
  <c r="BZ320" i="21"/>
  <c r="BV320" i="21"/>
  <c r="BU320" i="21"/>
  <c r="BT320" i="21"/>
  <c r="BP320" i="21"/>
  <c r="BQ320" i="21" s="1"/>
  <c r="BO320" i="21"/>
  <c r="BK320" i="21"/>
  <c r="BJ320" i="21"/>
  <c r="BL320" i="21" s="1"/>
  <c r="BF320" i="21"/>
  <c r="BB320" i="21"/>
  <c r="BA320" i="21"/>
  <c r="AZ320" i="21"/>
  <c r="AV320" i="21"/>
  <c r="AW320" i="21" s="1"/>
  <c r="AU320" i="21"/>
  <c r="AQ320" i="21"/>
  <c r="AP320" i="21"/>
  <c r="AR320" i="21" s="1"/>
  <c r="AL320" i="21"/>
  <c r="AG320" i="21"/>
  <c r="AH320" i="21" s="1"/>
  <c r="AF320" i="21"/>
  <c r="AB320" i="21"/>
  <c r="AC320" i="21" s="1"/>
  <c r="AA320" i="21"/>
  <c r="W320" i="21"/>
  <c r="V320" i="21"/>
  <c r="X320" i="21" s="1"/>
  <c r="L320" i="21"/>
  <c r="N320" i="21" s="1"/>
  <c r="I320" i="21"/>
  <c r="G320" i="21"/>
  <c r="CP319" i="21"/>
  <c r="CO319" i="21"/>
  <c r="CK319" i="21"/>
  <c r="CJ319" i="21"/>
  <c r="CI319" i="21"/>
  <c r="CE319" i="21"/>
  <c r="CF319" i="21" s="1"/>
  <c r="CD319" i="21"/>
  <c r="BZ319" i="21"/>
  <c r="BV319" i="21"/>
  <c r="BU319" i="21"/>
  <c r="BT319" i="21"/>
  <c r="BQ319" i="21"/>
  <c r="BP319" i="21"/>
  <c r="BO319" i="21"/>
  <c r="BK319" i="21"/>
  <c r="BJ319" i="21"/>
  <c r="BF319" i="21"/>
  <c r="BB319" i="21"/>
  <c r="BA319" i="21"/>
  <c r="AZ319" i="21"/>
  <c r="AW319" i="21"/>
  <c r="AV319" i="21"/>
  <c r="AU319" i="21"/>
  <c r="AQ319" i="21"/>
  <c r="AR319" i="21" s="1"/>
  <c r="AP319" i="21"/>
  <c r="AL319" i="21"/>
  <c r="AH319" i="21"/>
  <c r="AG319" i="21"/>
  <c r="AF319" i="21"/>
  <c r="AC319" i="21"/>
  <c r="AB319" i="21"/>
  <c r="AA319" i="21"/>
  <c r="W319" i="21"/>
  <c r="V319" i="21"/>
  <c r="N319" i="21"/>
  <c r="L319" i="21"/>
  <c r="I319" i="21"/>
  <c r="G319" i="21"/>
  <c r="CP318" i="21"/>
  <c r="CO318" i="21"/>
  <c r="CK318" i="21"/>
  <c r="CJ318" i="21"/>
  <c r="CI318" i="21"/>
  <c r="CF318" i="21"/>
  <c r="CE318" i="21"/>
  <c r="CD318" i="21"/>
  <c r="BZ318" i="21"/>
  <c r="BU318" i="21"/>
  <c r="BT318" i="21"/>
  <c r="BV318" i="21" s="1"/>
  <c r="BQ318" i="21"/>
  <c r="BP318" i="21"/>
  <c r="BO318" i="21"/>
  <c r="BL318" i="21"/>
  <c r="BK318" i="21"/>
  <c r="BJ318" i="21"/>
  <c r="BF318" i="21"/>
  <c r="BA318" i="21"/>
  <c r="AZ318" i="21"/>
  <c r="BB318" i="21" s="1"/>
  <c r="AW318" i="21"/>
  <c r="AV318" i="21"/>
  <c r="AU318" i="21"/>
  <c r="AR318" i="21"/>
  <c r="AQ318" i="21"/>
  <c r="AP318" i="21"/>
  <c r="AL318" i="21"/>
  <c r="AG318" i="21"/>
  <c r="AF318" i="21"/>
  <c r="AH318" i="21" s="1"/>
  <c r="AC318" i="21"/>
  <c r="AB318" i="21"/>
  <c r="AA318" i="21"/>
  <c r="X318" i="21"/>
  <c r="W318" i="21"/>
  <c r="V318" i="21"/>
  <c r="N318" i="21"/>
  <c r="L318" i="21"/>
  <c r="G318" i="21"/>
  <c r="I318" i="21" s="1"/>
  <c r="CP317" i="21"/>
  <c r="CO317" i="21"/>
  <c r="CJ317" i="21"/>
  <c r="CI317" i="21"/>
  <c r="CK317" i="21" s="1"/>
  <c r="CF317" i="21"/>
  <c r="CE317" i="21"/>
  <c r="CD317" i="21"/>
  <c r="BZ317" i="21"/>
  <c r="BU317" i="21"/>
  <c r="BT317" i="21"/>
  <c r="BP317" i="21"/>
  <c r="BO317" i="21"/>
  <c r="BQ317" i="21" s="1"/>
  <c r="BL317" i="21"/>
  <c r="BK317" i="21"/>
  <c r="BJ317" i="21"/>
  <c r="BF317" i="21"/>
  <c r="BA317" i="21"/>
  <c r="BB317" i="21" s="1"/>
  <c r="AZ317" i="21"/>
  <c r="AV317" i="21"/>
  <c r="AU317" i="21"/>
  <c r="AW317" i="21" s="1"/>
  <c r="AR317" i="21"/>
  <c r="AQ317" i="21"/>
  <c r="AP317" i="21"/>
  <c r="AL317" i="21"/>
  <c r="AG317" i="21"/>
  <c r="AH317" i="21" s="1"/>
  <c r="AF317" i="21"/>
  <c r="AB317" i="21"/>
  <c r="AA317" i="21"/>
  <c r="AC317" i="21" s="1"/>
  <c r="X317" i="21"/>
  <c r="W317" i="21"/>
  <c r="V317" i="21"/>
  <c r="N317" i="21"/>
  <c r="L317" i="21"/>
  <c r="I317" i="21"/>
  <c r="G317" i="21"/>
  <c r="CP316" i="21"/>
  <c r="CO316" i="21"/>
  <c r="CJ316" i="21"/>
  <c r="CK316" i="21" s="1"/>
  <c r="CI316" i="21"/>
  <c r="CE316" i="21"/>
  <c r="CD316" i="21"/>
  <c r="CF316" i="21" s="1"/>
  <c r="BZ316" i="21"/>
  <c r="BU316" i="21"/>
  <c r="BV316" i="21" s="1"/>
  <c r="BT316" i="21"/>
  <c r="BP316" i="21"/>
  <c r="BQ316" i="21" s="1"/>
  <c r="BO316" i="21"/>
  <c r="BK316" i="21"/>
  <c r="BJ316" i="21"/>
  <c r="BL316" i="21" s="1"/>
  <c r="BF316" i="21"/>
  <c r="BB316" i="21"/>
  <c r="BA316" i="21"/>
  <c r="AZ316" i="21"/>
  <c r="AV316" i="21"/>
  <c r="AU316" i="21"/>
  <c r="AQ316" i="21"/>
  <c r="AP316" i="21"/>
  <c r="AR316" i="21" s="1"/>
  <c r="AL316" i="21"/>
  <c r="AH316" i="21"/>
  <c r="AG316" i="21"/>
  <c r="AF316" i="21"/>
  <c r="AB316" i="21"/>
  <c r="AC316" i="21" s="1"/>
  <c r="AA316" i="21"/>
  <c r="W316" i="21"/>
  <c r="V316" i="21"/>
  <c r="X316" i="21" s="1"/>
  <c r="L316" i="21"/>
  <c r="N316" i="21" s="1"/>
  <c r="I316" i="21"/>
  <c r="G316" i="21"/>
  <c r="CP315" i="21"/>
  <c r="CO315" i="21"/>
  <c r="CK315" i="21"/>
  <c r="CJ315" i="21"/>
  <c r="CI315" i="21"/>
  <c r="CE315" i="21"/>
  <c r="CD315" i="21"/>
  <c r="BZ315" i="21"/>
  <c r="BV315" i="21"/>
  <c r="BU315" i="21"/>
  <c r="BT315" i="21"/>
  <c r="BQ315" i="21"/>
  <c r="BP315" i="21"/>
  <c r="BO315" i="21"/>
  <c r="BK315" i="21"/>
  <c r="BL315" i="21" s="1"/>
  <c r="BJ315" i="21"/>
  <c r="BF315" i="21"/>
  <c r="BB315" i="21"/>
  <c r="BA315" i="21"/>
  <c r="AZ315" i="21"/>
  <c r="AW315" i="21"/>
  <c r="AV315" i="21"/>
  <c r="AU315" i="21"/>
  <c r="AQ315" i="21"/>
  <c r="AP315" i="21"/>
  <c r="AL315" i="21"/>
  <c r="AH315" i="21"/>
  <c r="AG315" i="21"/>
  <c r="AF315" i="21"/>
  <c r="AC315" i="21"/>
  <c r="AB315" i="21"/>
  <c r="AA315" i="21"/>
  <c r="W315" i="21"/>
  <c r="X315" i="21" s="1"/>
  <c r="V315" i="21"/>
  <c r="L315" i="21"/>
  <c r="N315" i="21" s="1"/>
  <c r="I315" i="21"/>
  <c r="G315" i="21"/>
  <c r="CP314" i="21"/>
  <c r="CO314" i="21"/>
  <c r="CK314" i="21"/>
  <c r="CJ314" i="21"/>
  <c r="CI314" i="21"/>
  <c r="CF314" i="21"/>
  <c r="CE314" i="21"/>
  <c r="CD314" i="21"/>
  <c r="BZ314" i="21"/>
  <c r="BU314" i="21"/>
  <c r="BT314" i="21"/>
  <c r="BV314" i="21" s="1"/>
  <c r="BQ314" i="21"/>
  <c r="BP314" i="21"/>
  <c r="BO314" i="21"/>
  <c r="BL314" i="21"/>
  <c r="BK314" i="21"/>
  <c r="BJ314" i="21"/>
  <c r="BF314" i="21"/>
  <c r="BA314" i="21"/>
  <c r="AZ314" i="21"/>
  <c r="BB314" i="21" s="1"/>
  <c r="AW314" i="21"/>
  <c r="AV314" i="21"/>
  <c r="AU314" i="21"/>
  <c r="AR314" i="21"/>
  <c r="AQ314" i="21"/>
  <c r="AP314" i="21"/>
  <c r="AL314" i="21"/>
  <c r="AG314" i="21"/>
  <c r="AF314" i="21"/>
  <c r="AH314" i="21" s="1"/>
  <c r="AC314" i="21"/>
  <c r="AB314" i="21"/>
  <c r="AA314" i="21"/>
  <c r="X314" i="21"/>
  <c r="W314" i="21"/>
  <c r="V314" i="21"/>
  <c r="N314" i="21"/>
  <c r="L314" i="21"/>
  <c r="G314" i="21"/>
  <c r="I314" i="21" s="1"/>
  <c r="CP313" i="21"/>
  <c r="CO313" i="21"/>
  <c r="CJ313" i="21"/>
  <c r="CI313" i="21"/>
  <c r="CK313" i="21" s="1"/>
  <c r="CF313" i="21"/>
  <c r="CE313" i="21"/>
  <c r="CD313" i="21"/>
  <c r="BZ313" i="21"/>
  <c r="BU313" i="21"/>
  <c r="BV313" i="21" s="1"/>
  <c r="BT313" i="21"/>
  <c r="BP313" i="21"/>
  <c r="BO313" i="21"/>
  <c r="BQ313" i="21" s="1"/>
  <c r="BL313" i="21"/>
  <c r="BK313" i="21"/>
  <c r="BJ313" i="21"/>
  <c r="BF313" i="21"/>
  <c r="BA313" i="21"/>
  <c r="BB313" i="21" s="1"/>
  <c r="AZ313" i="21"/>
  <c r="AV313" i="21"/>
  <c r="AU313" i="21"/>
  <c r="AW313" i="21" s="1"/>
  <c r="AR313" i="21"/>
  <c r="AQ313" i="21"/>
  <c r="AP313" i="21"/>
  <c r="AL313" i="21"/>
  <c r="AG313" i="21"/>
  <c r="AF313" i="21"/>
  <c r="AB313" i="21"/>
  <c r="AA313" i="21"/>
  <c r="AC313" i="21" s="1"/>
  <c r="X313" i="21"/>
  <c r="W313" i="21"/>
  <c r="V313" i="21"/>
  <c r="N313" i="21"/>
  <c r="L313" i="21"/>
  <c r="I313" i="21"/>
  <c r="G313" i="21"/>
  <c r="CP312" i="21"/>
  <c r="CO312" i="21"/>
  <c r="CJ312" i="21"/>
  <c r="CI312" i="21"/>
  <c r="CE312" i="21"/>
  <c r="CD312" i="21"/>
  <c r="CF312" i="21" s="1"/>
  <c r="BZ312" i="21"/>
  <c r="BV312" i="21"/>
  <c r="BU312" i="21"/>
  <c r="BT312" i="21"/>
  <c r="BP312" i="21"/>
  <c r="BQ312" i="21" s="1"/>
  <c r="BO312" i="21"/>
  <c r="BK312" i="21"/>
  <c r="BJ312" i="21"/>
  <c r="BL312" i="21" s="1"/>
  <c r="BF312" i="21"/>
  <c r="BB312" i="21"/>
  <c r="BA312" i="21"/>
  <c r="AZ312" i="21"/>
  <c r="AV312" i="21"/>
  <c r="AW312" i="21" s="1"/>
  <c r="AU312" i="21"/>
  <c r="AQ312" i="21"/>
  <c r="AP312" i="21"/>
  <c r="AR312" i="21" s="1"/>
  <c r="AL312" i="21"/>
  <c r="AG312" i="21"/>
  <c r="AH312" i="21" s="1"/>
  <c r="AF312" i="21"/>
  <c r="AB312" i="21"/>
  <c r="AC312" i="21" s="1"/>
  <c r="AA312" i="21"/>
  <c r="W312" i="21"/>
  <c r="V312" i="21"/>
  <c r="X312" i="21" s="1"/>
  <c r="L312" i="21"/>
  <c r="N312" i="21" s="1"/>
  <c r="I312" i="21"/>
  <c r="G312" i="21"/>
  <c r="CP311" i="21"/>
  <c r="CO311" i="21"/>
  <c r="CJ311" i="21"/>
  <c r="CI311" i="21"/>
  <c r="CK311" i="21" s="1"/>
  <c r="CE311" i="21"/>
  <c r="CF311" i="21" s="1"/>
  <c r="CD311" i="21"/>
  <c r="BZ311" i="21"/>
  <c r="BV311" i="21"/>
  <c r="BU311" i="21"/>
  <c r="BT311" i="21"/>
  <c r="BQ311" i="21"/>
  <c r="BP311" i="21"/>
  <c r="BO311" i="21"/>
  <c r="BK311" i="21"/>
  <c r="BL311" i="21" s="1"/>
  <c r="BJ311" i="21"/>
  <c r="BF311" i="21"/>
  <c r="BB311" i="21"/>
  <c r="BA311" i="21"/>
  <c r="AZ311" i="21"/>
  <c r="AW311" i="21"/>
  <c r="AV311" i="21"/>
  <c r="AU311" i="21"/>
  <c r="AQ311" i="21"/>
  <c r="AP311" i="21"/>
  <c r="AL311" i="21"/>
  <c r="AH311" i="21"/>
  <c r="AG311" i="21"/>
  <c r="AF311" i="21"/>
  <c r="AB311" i="21"/>
  <c r="AC311" i="21" s="1"/>
  <c r="AA311" i="21"/>
  <c r="W311" i="21"/>
  <c r="X311" i="21" s="1"/>
  <c r="V311" i="21"/>
  <c r="N311" i="21"/>
  <c r="L311" i="21"/>
  <c r="G311" i="21"/>
  <c r="I311" i="21" s="1"/>
  <c r="CP310" i="21"/>
  <c r="CO310" i="21"/>
  <c r="CJ310" i="21"/>
  <c r="CI310" i="21"/>
  <c r="CK310" i="21" s="1"/>
  <c r="CF310" i="21"/>
  <c r="CE310" i="21"/>
  <c r="CD310" i="21"/>
  <c r="BZ310" i="21"/>
  <c r="BU310" i="21"/>
  <c r="BV310" i="21" s="1"/>
  <c r="BT310" i="21"/>
  <c r="BP310" i="21"/>
  <c r="BO310" i="21"/>
  <c r="BQ310" i="21" s="1"/>
  <c r="BL310" i="21"/>
  <c r="BK310" i="21"/>
  <c r="BJ310" i="21"/>
  <c r="BF310" i="21"/>
  <c r="BA310" i="21"/>
  <c r="BB310" i="21" s="1"/>
  <c r="AZ310" i="21"/>
  <c r="AV310" i="21"/>
  <c r="AU310" i="21"/>
  <c r="AW310" i="21" s="1"/>
  <c r="AR310" i="21"/>
  <c r="AQ310" i="21"/>
  <c r="AP310" i="21"/>
  <c r="AL310" i="21"/>
  <c r="AG310" i="21"/>
  <c r="AH310" i="21" s="1"/>
  <c r="AF310" i="21"/>
  <c r="AB310" i="21"/>
  <c r="AA310" i="21"/>
  <c r="AC310" i="21" s="1"/>
  <c r="X310" i="21"/>
  <c r="W310" i="21"/>
  <c r="V310" i="21"/>
  <c r="N310" i="21"/>
  <c r="L310" i="21"/>
  <c r="I310" i="21"/>
  <c r="G310" i="21"/>
  <c r="CP309" i="21"/>
  <c r="CO309" i="21"/>
  <c r="CJ309" i="21"/>
  <c r="CK309" i="21" s="1"/>
  <c r="CI309" i="21"/>
  <c r="CE309" i="21"/>
  <c r="CD309" i="21"/>
  <c r="CF309" i="21" s="1"/>
  <c r="BZ309" i="21"/>
  <c r="BV309" i="21"/>
  <c r="BU309" i="21"/>
  <c r="BT309" i="21"/>
  <c r="BP309" i="21"/>
  <c r="BQ309" i="21" s="1"/>
  <c r="BO309" i="21"/>
  <c r="BK309" i="21"/>
  <c r="BJ309" i="21"/>
  <c r="BL309" i="21" s="1"/>
  <c r="BF309" i="21"/>
  <c r="BB309" i="21"/>
  <c r="BA309" i="21"/>
  <c r="AZ309" i="21"/>
  <c r="AV309" i="21"/>
  <c r="AW309" i="21" s="1"/>
  <c r="AU309" i="21"/>
  <c r="AQ309" i="21"/>
  <c r="AP309" i="21"/>
  <c r="AR309" i="21" s="1"/>
  <c r="AL309" i="21"/>
  <c r="AH309" i="21"/>
  <c r="AG309" i="21"/>
  <c r="AF309" i="21"/>
  <c r="AB309" i="21"/>
  <c r="AC309" i="21" s="1"/>
  <c r="AA309" i="21"/>
  <c r="W309" i="21"/>
  <c r="V309" i="21"/>
  <c r="X309" i="21" s="1"/>
  <c r="L309" i="21"/>
  <c r="N309" i="21" s="1"/>
  <c r="I309" i="21"/>
  <c r="G309" i="21"/>
  <c r="CP308" i="21"/>
  <c r="CO308" i="21"/>
  <c r="CK308" i="21"/>
  <c r="CJ308" i="21"/>
  <c r="CI308" i="21"/>
  <c r="CE308" i="21"/>
  <c r="CF308" i="21" s="1"/>
  <c r="CD308" i="21"/>
  <c r="BZ308" i="21"/>
  <c r="BV308" i="21"/>
  <c r="BU308" i="21"/>
  <c r="BT308" i="21"/>
  <c r="BQ308" i="21"/>
  <c r="BP308" i="21"/>
  <c r="BO308" i="21"/>
  <c r="BK308" i="21"/>
  <c r="BL308" i="21" s="1"/>
  <c r="BJ308" i="21"/>
  <c r="BF308" i="21"/>
  <c r="BB308" i="21"/>
  <c r="BA308" i="21"/>
  <c r="AZ308" i="21"/>
  <c r="AW308" i="21"/>
  <c r="AV308" i="21"/>
  <c r="AU308" i="21"/>
  <c r="AQ308" i="21"/>
  <c r="AR308" i="21" s="1"/>
  <c r="AP308" i="21"/>
  <c r="AL308" i="21"/>
  <c r="AH308" i="21"/>
  <c r="AG308" i="21"/>
  <c r="AF308" i="21"/>
  <c r="AC308" i="21"/>
  <c r="AB308" i="21"/>
  <c r="AA308" i="21"/>
  <c r="W308" i="21"/>
  <c r="X308" i="21" s="1"/>
  <c r="V308" i="21"/>
  <c r="N308" i="21"/>
  <c r="L308" i="21"/>
  <c r="I308" i="21"/>
  <c r="G308" i="21"/>
  <c r="CP307" i="21"/>
  <c r="CO307" i="21"/>
  <c r="CK307" i="21"/>
  <c r="CJ307" i="21"/>
  <c r="CI307" i="21"/>
  <c r="CF307" i="21"/>
  <c r="CE307" i="21"/>
  <c r="CD307" i="21"/>
  <c r="BZ307" i="21"/>
  <c r="BU307" i="21"/>
  <c r="BT307" i="21"/>
  <c r="BV307" i="21" s="1"/>
  <c r="BQ307" i="21"/>
  <c r="BP307" i="21"/>
  <c r="BO307" i="21"/>
  <c r="BL307" i="21"/>
  <c r="BK307" i="21"/>
  <c r="BJ307" i="21"/>
  <c r="BF307" i="21"/>
  <c r="BA307" i="21"/>
  <c r="AZ307" i="21"/>
  <c r="BB307" i="21" s="1"/>
  <c r="AW307" i="21"/>
  <c r="AV307" i="21"/>
  <c r="AU307" i="21"/>
  <c r="AR307" i="21"/>
  <c r="AQ307" i="21"/>
  <c r="AP307" i="21"/>
  <c r="AL307" i="21"/>
  <c r="AG307" i="21"/>
  <c r="AF307" i="21"/>
  <c r="AH307" i="21" s="1"/>
  <c r="AC307" i="21"/>
  <c r="AB307" i="21"/>
  <c r="AA307" i="21"/>
  <c r="X307" i="21"/>
  <c r="W307" i="21"/>
  <c r="V307" i="21"/>
  <c r="N307" i="21"/>
  <c r="L307" i="21"/>
  <c r="G307" i="21"/>
  <c r="I307" i="21" s="1"/>
  <c r="CP306" i="21"/>
  <c r="CO306" i="21"/>
  <c r="CJ306" i="21"/>
  <c r="CI306" i="21"/>
  <c r="CK306" i="21" s="1"/>
  <c r="CF306" i="21"/>
  <c r="CE306" i="21"/>
  <c r="CD306" i="21"/>
  <c r="BZ306" i="21"/>
  <c r="BU306" i="21"/>
  <c r="BV306" i="21" s="1"/>
  <c r="BT306" i="21"/>
  <c r="BP306" i="21"/>
  <c r="BO306" i="21"/>
  <c r="BQ306" i="21" s="1"/>
  <c r="BL306" i="21"/>
  <c r="BK306" i="21"/>
  <c r="BJ306" i="21"/>
  <c r="BF306" i="21"/>
  <c r="BA306" i="21"/>
  <c r="BB306" i="21" s="1"/>
  <c r="AZ306" i="21"/>
  <c r="AV306" i="21"/>
  <c r="AU306" i="21"/>
  <c r="AW306" i="21" s="1"/>
  <c r="AR306" i="21"/>
  <c r="AQ306" i="21"/>
  <c r="AP306" i="21"/>
  <c r="AL306" i="21"/>
  <c r="AG306" i="21"/>
  <c r="AH306" i="21" s="1"/>
  <c r="AF306" i="21"/>
  <c r="AB306" i="21"/>
  <c r="AA306" i="21"/>
  <c r="AC306" i="21" s="1"/>
  <c r="X306" i="21"/>
  <c r="W306" i="21"/>
  <c r="V306" i="21"/>
  <c r="N306" i="21"/>
  <c r="L306" i="21"/>
  <c r="I306" i="21"/>
  <c r="G306" i="21"/>
  <c r="CP305" i="21"/>
  <c r="CO305" i="21"/>
  <c r="CJ305" i="21"/>
  <c r="CK305" i="21" s="1"/>
  <c r="CI305" i="21"/>
  <c r="CE305" i="21"/>
  <c r="CD305" i="21"/>
  <c r="CF305" i="21" s="1"/>
  <c r="BZ305" i="21"/>
  <c r="BV305" i="21"/>
  <c r="BU305" i="21"/>
  <c r="BT305" i="21"/>
  <c r="BP305" i="21"/>
  <c r="BQ305" i="21" s="1"/>
  <c r="BO305" i="21"/>
  <c r="BK305" i="21"/>
  <c r="BJ305" i="21"/>
  <c r="BL305" i="21" s="1"/>
  <c r="BF305" i="21"/>
  <c r="BB305" i="21"/>
  <c r="BA305" i="21"/>
  <c r="AZ305" i="21"/>
  <c r="AV305" i="21"/>
  <c r="AW305" i="21" s="1"/>
  <c r="AU305" i="21"/>
  <c r="AQ305" i="21"/>
  <c r="AP305" i="21"/>
  <c r="AR305" i="21" s="1"/>
  <c r="AL305" i="21"/>
  <c r="AH305" i="21"/>
  <c r="AG305" i="21"/>
  <c r="AF305" i="21"/>
  <c r="AB305" i="21"/>
  <c r="AC305" i="21" s="1"/>
  <c r="AA305" i="21"/>
  <c r="W305" i="21"/>
  <c r="V305" i="21"/>
  <c r="X305" i="21" s="1"/>
  <c r="L305" i="21"/>
  <c r="N305" i="21" s="1"/>
  <c r="I305" i="21"/>
  <c r="G305" i="21"/>
  <c r="CP304" i="21"/>
  <c r="CO304" i="21"/>
  <c r="CK304" i="21"/>
  <c r="CJ304" i="21"/>
  <c r="CI304" i="21"/>
  <c r="CE304" i="21"/>
  <c r="CF304" i="21" s="1"/>
  <c r="CD304" i="21"/>
  <c r="BZ304" i="21"/>
  <c r="BV304" i="21"/>
  <c r="BU304" i="21"/>
  <c r="BT304" i="21"/>
  <c r="BQ304" i="21"/>
  <c r="BP304" i="21"/>
  <c r="BO304" i="21"/>
  <c r="BK304" i="21"/>
  <c r="BL304" i="21" s="1"/>
  <c r="BJ304" i="21"/>
  <c r="BF304" i="21"/>
  <c r="BB304" i="21"/>
  <c r="BA304" i="21"/>
  <c r="AZ304" i="21"/>
  <c r="AW304" i="21"/>
  <c r="AV304" i="21"/>
  <c r="AU304" i="21"/>
  <c r="AQ304" i="21"/>
  <c r="AR304" i="21" s="1"/>
  <c r="AP304" i="21"/>
  <c r="AL304" i="21"/>
  <c r="AH304" i="21"/>
  <c r="AG304" i="21"/>
  <c r="AF304" i="21"/>
  <c r="AC304" i="21"/>
  <c r="AB304" i="21"/>
  <c r="AA304" i="21"/>
  <c r="W304" i="21"/>
  <c r="X304" i="21" s="1"/>
  <c r="V304" i="21"/>
  <c r="N304" i="21"/>
  <c r="L304" i="21"/>
  <c r="I304" i="21"/>
  <c r="G304" i="21"/>
  <c r="CP303" i="21"/>
  <c r="CO303" i="21"/>
  <c r="CK303" i="21"/>
  <c r="CJ303" i="21"/>
  <c r="CI303" i="21"/>
  <c r="CF303" i="21"/>
  <c r="CE303" i="21"/>
  <c r="CD303" i="21"/>
  <c r="BZ303" i="21"/>
  <c r="BU303" i="21"/>
  <c r="BT303" i="21"/>
  <c r="BV303" i="21" s="1"/>
  <c r="BQ303" i="21"/>
  <c r="BP303" i="21"/>
  <c r="BO303" i="21"/>
  <c r="BL303" i="21"/>
  <c r="BK303" i="21"/>
  <c r="BJ303" i="21"/>
  <c r="BF303" i="21"/>
  <c r="BA303" i="21"/>
  <c r="AZ303" i="21"/>
  <c r="BB303" i="21" s="1"/>
  <c r="AW303" i="21"/>
  <c r="AV303" i="21"/>
  <c r="AU303" i="21"/>
  <c r="AR303" i="21"/>
  <c r="AQ303" i="21"/>
  <c r="AP303" i="21"/>
  <c r="AL303" i="21"/>
  <c r="AG303" i="21"/>
  <c r="AF303" i="21"/>
  <c r="AH303" i="21" s="1"/>
  <c r="AC303" i="21"/>
  <c r="AB303" i="21"/>
  <c r="AA303" i="21"/>
  <c r="X303" i="21"/>
  <c r="W303" i="21"/>
  <c r="V303" i="21"/>
  <c r="N303" i="21"/>
  <c r="L303" i="21"/>
  <c r="G303" i="21"/>
  <c r="I303" i="21" s="1"/>
  <c r="CP302" i="21"/>
  <c r="CO302" i="21"/>
  <c r="CJ302" i="21"/>
  <c r="CI302" i="21"/>
  <c r="CK302" i="21" s="1"/>
  <c r="CF302" i="21"/>
  <c r="CE302" i="21"/>
  <c r="CD302" i="21"/>
  <c r="BZ302" i="21"/>
  <c r="BU302" i="21"/>
  <c r="BV302" i="21" s="1"/>
  <c r="BT302" i="21"/>
  <c r="BP302" i="21"/>
  <c r="BO302" i="21"/>
  <c r="BQ302" i="21" s="1"/>
  <c r="BL302" i="21"/>
  <c r="BK302" i="21"/>
  <c r="BJ302" i="21"/>
  <c r="BF302" i="21"/>
  <c r="BA302" i="21"/>
  <c r="BB302" i="21" s="1"/>
  <c r="AZ302" i="21"/>
  <c r="AV302" i="21"/>
  <c r="AU302" i="21"/>
  <c r="AW302" i="21" s="1"/>
  <c r="AR302" i="21"/>
  <c r="AQ302" i="21"/>
  <c r="AP302" i="21"/>
  <c r="AL302" i="21"/>
  <c r="AG302" i="21"/>
  <c r="AH302" i="21" s="1"/>
  <c r="AF302" i="21"/>
  <c r="AB302" i="21"/>
  <c r="AA302" i="21"/>
  <c r="AC302" i="21" s="1"/>
  <c r="X302" i="21"/>
  <c r="W302" i="21"/>
  <c r="V302" i="21"/>
  <c r="N302" i="21"/>
  <c r="L302" i="21"/>
  <c r="I302" i="21"/>
  <c r="G302" i="21"/>
  <c r="CP301" i="21"/>
  <c r="CO301" i="21"/>
  <c r="CJ301" i="21"/>
  <c r="CI301" i="21"/>
  <c r="CE301" i="21"/>
  <c r="CD301" i="21"/>
  <c r="BZ301" i="21"/>
  <c r="BU301" i="21"/>
  <c r="BT301" i="21"/>
  <c r="BP301" i="21"/>
  <c r="BO301" i="21"/>
  <c r="BK301" i="21"/>
  <c r="BJ301" i="21"/>
  <c r="BF301" i="21"/>
  <c r="BA301" i="21"/>
  <c r="AZ301" i="21"/>
  <c r="AV301" i="21"/>
  <c r="AU301" i="21"/>
  <c r="AQ301" i="21"/>
  <c r="AP301" i="21"/>
  <c r="AL301" i="21"/>
  <c r="AG301" i="21"/>
  <c r="AF301" i="21"/>
  <c r="AB301" i="21"/>
  <c r="AC301" i="21" s="1"/>
  <c r="AA301" i="21"/>
  <c r="W301" i="21"/>
  <c r="V301" i="21"/>
  <c r="X301" i="21" s="1"/>
  <c r="L301" i="21"/>
  <c r="G301" i="21"/>
  <c r="CP300" i="21"/>
  <c r="CO300" i="21"/>
  <c r="CK300" i="21"/>
  <c r="CJ300" i="21"/>
  <c r="CI300" i="21"/>
  <c r="CF300" i="21"/>
  <c r="CE300" i="21"/>
  <c r="CD300" i="21"/>
  <c r="BZ300" i="21"/>
  <c r="BU300" i="21"/>
  <c r="BT300" i="21"/>
  <c r="BV300" i="21" s="1"/>
  <c r="BQ300" i="21"/>
  <c r="BP300" i="21"/>
  <c r="BO300" i="21"/>
  <c r="BL300" i="21"/>
  <c r="BK300" i="21"/>
  <c r="BJ300" i="21"/>
  <c r="BF300" i="21"/>
  <c r="BA300" i="21"/>
  <c r="AZ300" i="21"/>
  <c r="BB300" i="21" s="1"/>
  <c r="AW300" i="21"/>
  <c r="AV300" i="21"/>
  <c r="AU300" i="21"/>
  <c r="AR300" i="21"/>
  <c r="AQ300" i="21"/>
  <c r="AP300" i="21"/>
  <c r="AL300" i="21"/>
  <c r="AG300" i="21"/>
  <c r="AF300" i="21"/>
  <c r="AH300" i="21" s="1"/>
  <c r="AC300" i="21"/>
  <c r="AB300" i="21"/>
  <c r="AA300" i="21"/>
  <c r="X300" i="21"/>
  <c r="W300" i="21"/>
  <c r="V300" i="21"/>
  <c r="N300" i="21"/>
  <c r="L300" i="21"/>
  <c r="G300" i="21"/>
  <c r="I300" i="21" s="1"/>
  <c r="CP299" i="21"/>
  <c r="CO299" i="21"/>
  <c r="CJ299" i="21"/>
  <c r="CI299" i="21"/>
  <c r="CK299" i="21" s="1"/>
  <c r="CF299" i="21"/>
  <c r="CE299" i="21"/>
  <c r="CD299" i="21"/>
  <c r="BZ299" i="21"/>
  <c r="BU299" i="21"/>
  <c r="BV299" i="21" s="1"/>
  <c r="BT299" i="21"/>
  <c r="BP299" i="21"/>
  <c r="BO299" i="21"/>
  <c r="BQ299" i="21" s="1"/>
  <c r="BL299" i="21"/>
  <c r="BK299" i="21"/>
  <c r="BJ299" i="21"/>
  <c r="BF299" i="21"/>
  <c r="BA299" i="21"/>
  <c r="BB299" i="21" s="1"/>
  <c r="AZ299" i="21"/>
  <c r="AV299" i="21"/>
  <c r="AU299" i="21"/>
  <c r="AW299" i="21" s="1"/>
  <c r="AR299" i="21"/>
  <c r="AQ299" i="21"/>
  <c r="AP299" i="21"/>
  <c r="AL299" i="21"/>
  <c r="AG299" i="21"/>
  <c r="AH299" i="21" s="1"/>
  <c r="AF299" i="21"/>
  <c r="AB299" i="21"/>
  <c r="AA299" i="21"/>
  <c r="AC299" i="21" s="1"/>
  <c r="X299" i="21"/>
  <c r="W299" i="21"/>
  <c r="V299" i="21"/>
  <c r="N299" i="21"/>
  <c r="L299" i="21"/>
  <c r="I299" i="21"/>
  <c r="G299" i="21"/>
  <c r="CP298" i="21"/>
  <c r="CO298" i="21"/>
  <c r="CJ298" i="21"/>
  <c r="CK298" i="21" s="1"/>
  <c r="CI298" i="21"/>
  <c r="CE298" i="21"/>
  <c r="CD298" i="21"/>
  <c r="CF298" i="21" s="1"/>
  <c r="BZ298" i="21"/>
  <c r="BV298" i="21"/>
  <c r="BU298" i="21"/>
  <c r="BT298" i="21"/>
  <c r="BP298" i="21"/>
  <c r="BQ298" i="21" s="1"/>
  <c r="BO298" i="21"/>
  <c r="BK298" i="21"/>
  <c r="BJ298" i="21"/>
  <c r="BL298" i="21" s="1"/>
  <c r="BF298" i="21"/>
  <c r="BB298" i="21"/>
  <c r="BA298" i="21"/>
  <c r="AZ298" i="21"/>
  <c r="AV298" i="21"/>
  <c r="AW298" i="21" s="1"/>
  <c r="AU298" i="21"/>
  <c r="AQ298" i="21"/>
  <c r="AP298" i="21"/>
  <c r="AR298" i="21" s="1"/>
  <c r="AL298" i="21"/>
  <c r="AH298" i="21"/>
  <c r="AG298" i="21"/>
  <c r="AF298" i="21"/>
  <c r="AB298" i="21"/>
  <c r="AC298" i="21" s="1"/>
  <c r="AA298" i="21"/>
  <c r="W298" i="21"/>
  <c r="V298" i="21"/>
  <c r="X298" i="21" s="1"/>
  <c r="L298" i="21"/>
  <c r="N298" i="21" s="1"/>
  <c r="I298" i="21"/>
  <c r="G298" i="21"/>
  <c r="CP297" i="21"/>
  <c r="CO297" i="21"/>
  <c r="CK297" i="21"/>
  <c r="CJ297" i="21"/>
  <c r="CI297" i="21"/>
  <c r="CE297" i="21"/>
  <c r="CF297" i="21" s="1"/>
  <c r="CD297" i="21"/>
  <c r="BZ297" i="21"/>
  <c r="BV297" i="21"/>
  <c r="BU297" i="21"/>
  <c r="BT297" i="21"/>
  <c r="BQ297" i="21"/>
  <c r="BP297" i="21"/>
  <c r="BO297" i="21"/>
  <c r="BK297" i="21"/>
  <c r="BL297" i="21" s="1"/>
  <c r="BJ297" i="21"/>
  <c r="BF297" i="21"/>
  <c r="BB297" i="21"/>
  <c r="BA297" i="21"/>
  <c r="AZ297" i="21"/>
  <c r="AW297" i="21"/>
  <c r="AV297" i="21"/>
  <c r="AU297" i="21"/>
  <c r="AQ297" i="21"/>
  <c r="AR297" i="21" s="1"/>
  <c r="AP297" i="21"/>
  <c r="AL297" i="21"/>
  <c r="AH297" i="21"/>
  <c r="AG297" i="21"/>
  <c r="AF297" i="21"/>
  <c r="AC297" i="21"/>
  <c r="AB297" i="21"/>
  <c r="AA297" i="21"/>
  <c r="W297" i="21"/>
  <c r="X297" i="21" s="1"/>
  <c r="V297" i="21"/>
  <c r="N297" i="21"/>
  <c r="L297" i="21"/>
  <c r="I297" i="21"/>
  <c r="G297" i="21"/>
  <c r="CP296" i="21"/>
  <c r="CO296" i="21"/>
  <c r="CK296" i="21"/>
  <c r="CJ296" i="21"/>
  <c r="CI296" i="21"/>
  <c r="CF296" i="21"/>
  <c r="CE296" i="21"/>
  <c r="CD296" i="21"/>
  <c r="BZ296" i="21"/>
  <c r="BU296" i="21"/>
  <c r="BT296" i="21"/>
  <c r="BV296" i="21" s="1"/>
  <c r="BQ296" i="21"/>
  <c r="BP296" i="21"/>
  <c r="BO296" i="21"/>
  <c r="BL296" i="21"/>
  <c r="BK296" i="21"/>
  <c r="BJ296" i="21"/>
  <c r="BF296" i="21"/>
  <c r="BA296" i="21"/>
  <c r="AZ296" i="21"/>
  <c r="BB296" i="21" s="1"/>
  <c r="AW296" i="21"/>
  <c r="AV296" i="21"/>
  <c r="AU296" i="21"/>
  <c r="AR296" i="21"/>
  <c r="AQ296" i="21"/>
  <c r="AP296" i="21"/>
  <c r="AL296" i="21"/>
  <c r="AG296" i="21"/>
  <c r="AF296" i="21"/>
  <c r="AH296" i="21" s="1"/>
  <c r="AC296" i="21"/>
  <c r="AB296" i="21"/>
  <c r="AA296" i="21"/>
  <c r="X296" i="21"/>
  <c r="W296" i="21"/>
  <c r="V296" i="21"/>
  <c r="N296" i="21"/>
  <c r="L296" i="21"/>
  <c r="G296" i="21"/>
  <c r="I296" i="21" s="1"/>
  <c r="CP295" i="21"/>
  <c r="CO295" i="21"/>
  <c r="CJ295" i="21"/>
  <c r="CI295" i="21"/>
  <c r="CK295" i="21" s="1"/>
  <c r="CF295" i="21"/>
  <c r="CE295" i="21"/>
  <c r="CD295" i="21"/>
  <c r="BZ295" i="21"/>
  <c r="BU295" i="21"/>
  <c r="BV295" i="21" s="1"/>
  <c r="BT295" i="21"/>
  <c r="BP295" i="21"/>
  <c r="BO295" i="21"/>
  <c r="BQ295" i="21" s="1"/>
  <c r="BL295" i="21"/>
  <c r="BK295" i="21"/>
  <c r="BJ295" i="21"/>
  <c r="BF295" i="21"/>
  <c r="BA295" i="21"/>
  <c r="BB295" i="21" s="1"/>
  <c r="AZ295" i="21"/>
  <c r="AV295" i="21"/>
  <c r="AU295" i="21"/>
  <c r="AW295" i="21" s="1"/>
  <c r="AR295" i="21"/>
  <c r="AQ295" i="21"/>
  <c r="AP295" i="21"/>
  <c r="AL295" i="21"/>
  <c r="AG295" i="21"/>
  <c r="AH295" i="21" s="1"/>
  <c r="AF295" i="21"/>
  <c r="AB295" i="21"/>
  <c r="AA295" i="21"/>
  <c r="AC295" i="21" s="1"/>
  <c r="X295" i="21"/>
  <c r="W295" i="21"/>
  <c r="V295" i="21"/>
  <c r="N295" i="21"/>
  <c r="L295" i="21"/>
  <c r="I295" i="21"/>
  <c r="G295" i="21"/>
  <c r="CP294" i="21"/>
  <c r="CO294" i="21"/>
  <c r="CJ294" i="21"/>
  <c r="CK294" i="21" s="1"/>
  <c r="CI294" i="21"/>
  <c r="CE294" i="21"/>
  <c r="CD294" i="21"/>
  <c r="CF294" i="21" s="1"/>
  <c r="BZ294" i="21"/>
  <c r="BV294" i="21"/>
  <c r="BU294" i="21"/>
  <c r="BT294" i="21"/>
  <c r="BP294" i="21"/>
  <c r="BQ294" i="21" s="1"/>
  <c r="BO294" i="21"/>
  <c r="BK294" i="21"/>
  <c r="BJ294" i="21"/>
  <c r="BL294" i="21" s="1"/>
  <c r="BF294" i="21"/>
  <c r="BB294" i="21"/>
  <c r="BA294" i="21"/>
  <c r="AZ294" i="21"/>
  <c r="AV294" i="21"/>
  <c r="AW294" i="21" s="1"/>
  <c r="AU294" i="21"/>
  <c r="AQ294" i="21"/>
  <c r="AP294" i="21"/>
  <c r="AR294" i="21" s="1"/>
  <c r="AL294" i="21"/>
  <c r="AH294" i="21"/>
  <c r="AG294" i="21"/>
  <c r="AF294" i="21"/>
  <c r="AB294" i="21"/>
  <c r="AC294" i="21" s="1"/>
  <c r="AA294" i="21"/>
  <c r="W294" i="21"/>
  <c r="V294" i="21"/>
  <c r="X294" i="21" s="1"/>
  <c r="L294" i="21"/>
  <c r="N294" i="21" s="1"/>
  <c r="I294" i="21"/>
  <c r="G294" i="21"/>
  <c r="CP293" i="21"/>
  <c r="CO293" i="21"/>
  <c r="CK293" i="21"/>
  <c r="CJ293" i="21"/>
  <c r="CI293" i="21"/>
  <c r="CE293" i="21"/>
  <c r="CF293" i="21" s="1"/>
  <c r="CD293" i="21"/>
  <c r="BZ293" i="21"/>
  <c r="BV293" i="21"/>
  <c r="BU293" i="21"/>
  <c r="BT293" i="21"/>
  <c r="BQ293" i="21"/>
  <c r="BP293" i="21"/>
  <c r="BO293" i="21"/>
  <c r="BK293" i="21"/>
  <c r="BL293" i="21" s="1"/>
  <c r="BJ293" i="21"/>
  <c r="BF293" i="21"/>
  <c r="BB293" i="21"/>
  <c r="BA293" i="21"/>
  <c r="AZ293" i="21"/>
  <c r="AW293" i="21"/>
  <c r="AV293" i="21"/>
  <c r="AU293" i="21"/>
  <c r="AQ293" i="21"/>
  <c r="AR293" i="21" s="1"/>
  <c r="AP293" i="21"/>
  <c r="AL293" i="21"/>
  <c r="AH293" i="21"/>
  <c r="AG293" i="21"/>
  <c r="AF293" i="21"/>
  <c r="AC293" i="21"/>
  <c r="AB293" i="21"/>
  <c r="AA293" i="21"/>
  <c r="W293" i="21"/>
  <c r="X293" i="21" s="1"/>
  <c r="V293" i="21"/>
  <c r="N293" i="21"/>
  <c r="L293" i="21"/>
  <c r="I293" i="21"/>
  <c r="G293" i="21"/>
  <c r="CP292" i="21"/>
  <c r="CO292" i="21"/>
  <c r="CK292" i="21"/>
  <c r="CJ292" i="21"/>
  <c r="CI292" i="21"/>
  <c r="CF292" i="21"/>
  <c r="CE292" i="21"/>
  <c r="CD292" i="21"/>
  <c r="BZ292" i="21"/>
  <c r="BU292" i="21"/>
  <c r="BT292" i="21"/>
  <c r="BV292" i="21" s="1"/>
  <c r="BQ292" i="21"/>
  <c r="BP292" i="21"/>
  <c r="BO292" i="21"/>
  <c r="BL292" i="21"/>
  <c r="BK292" i="21"/>
  <c r="BJ292" i="21"/>
  <c r="BF292" i="21"/>
  <c r="BA292" i="21"/>
  <c r="AZ292" i="21"/>
  <c r="BB292" i="21" s="1"/>
  <c r="AW292" i="21"/>
  <c r="AV292" i="21"/>
  <c r="AU292" i="21"/>
  <c r="AR292" i="21"/>
  <c r="AQ292" i="21"/>
  <c r="AP292" i="21"/>
  <c r="AL292" i="21"/>
  <c r="AG292" i="21"/>
  <c r="AF292" i="21"/>
  <c r="AH292" i="21" s="1"/>
  <c r="AC292" i="21"/>
  <c r="AB292" i="21"/>
  <c r="AA292" i="21"/>
  <c r="X292" i="21"/>
  <c r="W292" i="21"/>
  <c r="V292" i="21"/>
  <c r="N292" i="21"/>
  <c r="L292" i="21"/>
  <c r="G292" i="21"/>
  <c r="I292" i="21" s="1"/>
  <c r="CP291" i="21"/>
  <c r="CO291" i="21"/>
  <c r="CJ291" i="21"/>
  <c r="CI291" i="21"/>
  <c r="CK291" i="21" s="1"/>
  <c r="CF291" i="21"/>
  <c r="CE291" i="21"/>
  <c r="CD291" i="21"/>
  <c r="BZ291" i="21"/>
  <c r="BU291" i="21"/>
  <c r="BT291" i="21"/>
  <c r="BP291" i="21"/>
  <c r="BO291" i="21"/>
  <c r="BQ291" i="21" s="1"/>
  <c r="BL291" i="21"/>
  <c r="BK291" i="21"/>
  <c r="BJ291" i="21"/>
  <c r="BF291" i="21"/>
  <c r="BA291" i="21"/>
  <c r="BB291" i="21" s="1"/>
  <c r="AZ291" i="21"/>
  <c r="AV291" i="21"/>
  <c r="AU291" i="21"/>
  <c r="AW291" i="21" s="1"/>
  <c r="AR291" i="21"/>
  <c r="AQ291" i="21"/>
  <c r="AP291" i="21"/>
  <c r="AL291" i="21"/>
  <c r="AG291" i="21"/>
  <c r="AH291" i="21" s="1"/>
  <c r="AF291" i="21"/>
  <c r="AB291" i="21"/>
  <c r="AA291" i="21"/>
  <c r="AC291" i="21" s="1"/>
  <c r="X291" i="21"/>
  <c r="W291" i="21"/>
  <c r="V291" i="21"/>
  <c r="N291" i="21"/>
  <c r="L291" i="21"/>
  <c r="I291" i="21"/>
  <c r="G291" i="21"/>
  <c r="CP290" i="21"/>
  <c r="CO290" i="21"/>
  <c r="CJ290" i="21"/>
  <c r="CK290" i="21" s="1"/>
  <c r="CI290" i="21"/>
  <c r="CE290" i="21"/>
  <c r="CD290" i="21"/>
  <c r="CF290" i="21" s="1"/>
  <c r="BZ290" i="21"/>
  <c r="BU290" i="21"/>
  <c r="BV290" i="21" s="1"/>
  <c r="BT290" i="21"/>
  <c r="BP290" i="21"/>
  <c r="BO290" i="21"/>
  <c r="BK290" i="21"/>
  <c r="BJ290" i="21"/>
  <c r="BL290" i="21" s="1"/>
  <c r="BF290" i="21"/>
  <c r="BB290" i="21"/>
  <c r="BA290" i="21"/>
  <c r="AZ290" i="21"/>
  <c r="AV290" i="21"/>
  <c r="AU290" i="21"/>
  <c r="AQ290" i="21"/>
  <c r="AP290" i="21"/>
  <c r="AR290" i="21" s="1"/>
  <c r="AL290" i="21"/>
  <c r="AH290" i="21"/>
  <c r="AG290" i="21"/>
  <c r="AF290" i="21"/>
  <c r="AB290" i="21"/>
  <c r="AC290" i="21" s="1"/>
  <c r="AA290" i="21"/>
  <c r="W290" i="21"/>
  <c r="V290" i="21"/>
  <c r="X290" i="21" s="1"/>
  <c r="L290" i="21"/>
  <c r="N290" i="21" s="1"/>
  <c r="I290" i="21"/>
  <c r="G290" i="21"/>
  <c r="CP289" i="21"/>
  <c r="CO289" i="21"/>
  <c r="CK289" i="21"/>
  <c r="CJ289" i="21"/>
  <c r="CI289" i="21"/>
  <c r="CE289" i="21"/>
  <c r="CD289" i="21"/>
  <c r="BZ289" i="21"/>
  <c r="BV289" i="21"/>
  <c r="BU289" i="21"/>
  <c r="BT289" i="21"/>
  <c r="BP289" i="21"/>
  <c r="BQ289" i="21" s="1"/>
  <c r="BO289" i="21"/>
  <c r="BK289" i="21"/>
  <c r="BL289" i="21" s="1"/>
  <c r="BJ289" i="21"/>
  <c r="BF289" i="21"/>
  <c r="BB289" i="21"/>
  <c r="BA289" i="21"/>
  <c r="AZ289" i="21"/>
  <c r="AW289" i="21"/>
  <c r="AV289" i="21"/>
  <c r="AU289" i="21"/>
  <c r="AQ289" i="21"/>
  <c r="AP289" i="21"/>
  <c r="AL289" i="21"/>
  <c r="AH289" i="21"/>
  <c r="AG289" i="21"/>
  <c r="AF289" i="21"/>
  <c r="AB289" i="21"/>
  <c r="AC289" i="21" s="1"/>
  <c r="AA289" i="21"/>
  <c r="W289" i="21"/>
  <c r="X289" i="21" s="1"/>
  <c r="V289" i="21"/>
  <c r="L289" i="21"/>
  <c r="N289" i="21" s="1"/>
  <c r="I289" i="21"/>
  <c r="G289" i="21"/>
  <c r="CP288" i="21"/>
  <c r="CO288" i="21"/>
  <c r="CK288" i="21"/>
  <c r="CJ288" i="21"/>
  <c r="CI288" i="21"/>
  <c r="CE288" i="21"/>
  <c r="CF288" i="21" s="1"/>
  <c r="CD288" i="21"/>
  <c r="BZ288" i="21"/>
  <c r="BU288" i="21"/>
  <c r="BT288" i="21"/>
  <c r="BV288" i="21" s="1"/>
  <c r="BQ288" i="21"/>
  <c r="BP288" i="21"/>
  <c r="BO288" i="21"/>
  <c r="BL288" i="21"/>
  <c r="BK288" i="21"/>
  <c r="BJ288" i="21"/>
  <c r="BF288" i="21"/>
  <c r="BA288" i="21"/>
  <c r="AZ288" i="21"/>
  <c r="BB288" i="21" s="1"/>
  <c r="AW288" i="21"/>
  <c r="AV288" i="21"/>
  <c r="AU288" i="21"/>
  <c r="AQ288" i="21"/>
  <c r="AR288" i="21" s="1"/>
  <c r="AP288" i="21"/>
  <c r="AL288" i="21"/>
  <c r="AG288" i="21"/>
  <c r="AF288" i="21"/>
  <c r="AH288" i="21" s="1"/>
  <c r="AC288" i="21"/>
  <c r="AB288" i="21"/>
  <c r="AA288" i="21"/>
  <c r="X288" i="21"/>
  <c r="W288" i="21"/>
  <c r="V288" i="21"/>
  <c r="N288" i="21"/>
  <c r="L288" i="21"/>
  <c r="G288" i="21"/>
  <c r="I288" i="21" s="1"/>
  <c r="CP287" i="21"/>
  <c r="CO287" i="21"/>
  <c r="CJ287" i="21"/>
  <c r="CI287" i="21"/>
  <c r="CK287" i="21" s="1"/>
  <c r="CF287" i="21"/>
  <c r="CE287" i="21"/>
  <c r="CD287" i="21"/>
  <c r="BZ287" i="21"/>
  <c r="BU287" i="21"/>
  <c r="BV287" i="21" s="1"/>
  <c r="BT287" i="21"/>
  <c r="BP287" i="21"/>
  <c r="BO287" i="21"/>
  <c r="BQ287" i="21" s="1"/>
  <c r="BL287" i="21"/>
  <c r="BK287" i="21"/>
  <c r="BJ287" i="21"/>
  <c r="BF287" i="21"/>
  <c r="BA287" i="21"/>
  <c r="AZ287" i="21"/>
  <c r="AV287" i="21"/>
  <c r="AU287" i="21"/>
  <c r="AW287" i="21" s="1"/>
  <c r="AR287" i="21"/>
  <c r="AQ287" i="21"/>
  <c r="AP287" i="21"/>
  <c r="AL287" i="21"/>
  <c r="AG287" i="21"/>
  <c r="AF287" i="21"/>
  <c r="AB287" i="21"/>
  <c r="AA287" i="21"/>
  <c r="AC287" i="21" s="1"/>
  <c r="X287" i="21"/>
  <c r="W287" i="21"/>
  <c r="V287" i="21"/>
  <c r="N287" i="21"/>
  <c r="L287" i="21"/>
  <c r="G287" i="21"/>
  <c r="I287" i="21" s="1"/>
  <c r="CP286" i="21"/>
  <c r="CO286" i="21"/>
  <c r="CJ286" i="21"/>
  <c r="CI286" i="21"/>
  <c r="CE286" i="21"/>
  <c r="CD286" i="21"/>
  <c r="CF286" i="21" s="1"/>
  <c r="BZ286" i="21"/>
  <c r="BV286" i="21"/>
  <c r="BU286" i="21"/>
  <c r="BT286" i="21"/>
  <c r="BP286" i="21"/>
  <c r="BQ286" i="21" s="1"/>
  <c r="BO286" i="21"/>
  <c r="BK286" i="21"/>
  <c r="BJ286" i="21"/>
  <c r="BL286" i="21" s="1"/>
  <c r="BF286" i="21"/>
  <c r="BA286" i="21"/>
  <c r="BB286" i="21" s="1"/>
  <c r="AZ286" i="21"/>
  <c r="AV286" i="21"/>
  <c r="AW286" i="21" s="1"/>
  <c r="AU286" i="21"/>
  <c r="AQ286" i="21"/>
  <c r="AP286" i="21"/>
  <c r="AR286" i="21" s="1"/>
  <c r="AL286" i="21"/>
  <c r="AG286" i="21"/>
  <c r="AH286" i="21" s="1"/>
  <c r="AF286" i="21"/>
  <c r="AB286" i="21"/>
  <c r="AA286" i="21"/>
  <c r="W286" i="21"/>
  <c r="V286" i="21"/>
  <c r="X286" i="21" s="1"/>
  <c r="L286" i="21"/>
  <c r="N286" i="21" s="1"/>
  <c r="I286" i="21"/>
  <c r="G286" i="21"/>
  <c r="CP285" i="21"/>
  <c r="CO285" i="21"/>
  <c r="CJ285" i="21"/>
  <c r="CK285" i="21" s="1"/>
  <c r="CI285" i="21"/>
  <c r="CE285" i="21"/>
  <c r="CF285" i="21" s="1"/>
  <c r="CD285" i="21"/>
  <c r="BZ285" i="21"/>
  <c r="BV285" i="21"/>
  <c r="BU285" i="21"/>
  <c r="BT285" i="21"/>
  <c r="BQ285" i="21"/>
  <c r="BP285" i="21"/>
  <c r="BO285" i="21"/>
  <c r="BK285" i="21"/>
  <c r="BJ285" i="21"/>
  <c r="BF285" i="21"/>
  <c r="BB285" i="21"/>
  <c r="BA285" i="21"/>
  <c r="AZ285" i="21"/>
  <c r="AV285" i="21"/>
  <c r="AW285" i="21" s="1"/>
  <c r="AU285" i="21"/>
  <c r="AQ285" i="21"/>
  <c r="AR285" i="21" s="1"/>
  <c r="AP285" i="21"/>
  <c r="AL285" i="21"/>
  <c r="AH285" i="21"/>
  <c r="AG285" i="21"/>
  <c r="AF285" i="21"/>
  <c r="AC285" i="21"/>
  <c r="AB285" i="21"/>
  <c r="AA285" i="21"/>
  <c r="W285" i="21"/>
  <c r="V285" i="21"/>
  <c r="N285" i="21"/>
  <c r="L285" i="21"/>
  <c r="I285" i="21"/>
  <c r="G285" i="21"/>
  <c r="CP284" i="21"/>
  <c r="CO284" i="21"/>
  <c r="CK284" i="21"/>
  <c r="CJ284" i="21"/>
  <c r="CI284" i="21"/>
  <c r="CF284" i="21"/>
  <c r="CE284" i="21"/>
  <c r="CD284" i="21"/>
  <c r="BZ284" i="21"/>
  <c r="BU284" i="21"/>
  <c r="BT284" i="21"/>
  <c r="BV284" i="21" s="1"/>
  <c r="BQ284" i="21"/>
  <c r="BP284" i="21"/>
  <c r="BO284" i="21"/>
  <c r="BK284" i="21"/>
  <c r="BL284" i="21" s="1"/>
  <c r="BJ284" i="21"/>
  <c r="BF284" i="21"/>
  <c r="BA284" i="21"/>
  <c r="AZ284" i="21"/>
  <c r="BB284" i="21" s="1"/>
  <c r="AW284" i="21"/>
  <c r="AV284" i="21"/>
  <c r="AU284" i="21"/>
  <c r="AR284" i="21"/>
  <c r="AQ284" i="21"/>
  <c r="AP284" i="21"/>
  <c r="AL284" i="21"/>
  <c r="AG284" i="21"/>
  <c r="AF284" i="21"/>
  <c r="AH284" i="21" s="1"/>
  <c r="AC284" i="21"/>
  <c r="AB284" i="21"/>
  <c r="AA284" i="21"/>
  <c r="W284" i="21"/>
  <c r="X284" i="21" s="1"/>
  <c r="V284" i="21"/>
  <c r="N284" i="21"/>
  <c r="L284" i="21"/>
  <c r="G284" i="21"/>
  <c r="I284" i="21" s="1"/>
  <c r="CP283" i="21"/>
  <c r="CO283" i="21"/>
  <c r="CJ283" i="21"/>
  <c r="CI283" i="21"/>
  <c r="CK283" i="21" s="1"/>
  <c r="CF283" i="21"/>
  <c r="CE283" i="21"/>
  <c r="CD283" i="21"/>
  <c r="BZ283" i="21"/>
  <c r="BU283" i="21"/>
  <c r="BT283" i="21"/>
  <c r="BP283" i="21"/>
  <c r="BO283" i="21"/>
  <c r="BQ283" i="21" s="1"/>
  <c r="BL283" i="21"/>
  <c r="BK283" i="21"/>
  <c r="BJ283" i="21"/>
  <c r="BF283" i="21"/>
  <c r="BA283" i="21"/>
  <c r="BB283" i="21" s="1"/>
  <c r="AZ283" i="21"/>
  <c r="AV283" i="21"/>
  <c r="AU283" i="21"/>
  <c r="AW283" i="21" s="1"/>
  <c r="AR283" i="21"/>
  <c r="AQ283" i="21"/>
  <c r="AP283" i="21"/>
  <c r="AL283" i="21"/>
  <c r="AG283" i="21"/>
  <c r="AH283" i="21" s="1"/>
  <c r="AF283" i="21"/>
  <c r="AB283" i="21"/>
  <c r="AA283" i="21"/>
  <c r="AC283" i="21" s="1"/>
  <c r="X283" i="21"/>
  <c r="W283" i="21"/>
  <c r="V283" i="21"/>
  <c r="N283" i="21"/>
  <c r="L283" i="21"/>
  <c r="I283" i="21"/>
  <c r="G283" i="21"/>
  <c r="CP282" i="21"/>
  <c r="CO282" i="21"/>
  <c r="CJ282" i="21"/>
  <c r="CK282" i="21" s="1"/>
  <c r="CI282" i="21"/>
  <c r="CE282" i="21"/>
  <c r="CD282" i="21"/>
  <c r="CF282" i="21" s="1"/>
  <c r="BZ282" i="21"/>
  <c r="BU282" i="21"/>
  <c r="BV282" i="21" s="1"/>
  <c r="BT282" i="21"/>
  <c r="BP282" i="21"/>
  <c r="BO282" i="21"/>
  <c r="BK282" i="21"/>
  <c r="BJ282" i="21"/>
  <c r="BL282" i="21" s="1"/>
  <c r="BF282" i="21"/>
  <c r="BB282" i="21"/>
  <c r="BA282" i="21"/>
  <c r="AZ282" i="21"/>
  <c r="AV282" i="21"/>
  <c r="AU282" i="21"/>
  <c r="AQ282" i="21"/>
  <c r="AP282" i="21"/>
  <c r="AR282" i="21" s="1"/>
  <c r="AL282" i="21"/>
  <c r="AH282" i="21"/>
  <c r="AG282" i="21"/>
  <c r="AF282" i="21"/>
  <c r="AB282" i="21"/>
  <c r="AC282" i="21" s="1"/>
  <c r="AA282" i="21"/>
  <c r="W282" i="21"/>
  <c r="V282" i="21"/>
  <c r="X282" i="21" s="1"/>
  <c r="L282" i="21"/>
  <c r="N282" i="21" s="1"/>
  <c r="I282" i="21"/>
  <c r="G282" i="21"/>
  <c r="CP281" i="21"/>
  <c r="CO281" i="21"/>
  <c r="CK281" i="21"/>
  <c r="CJ281" i="21"/>
  <c r="CI281" i="21"/>
  <c r="CE281" i="21"/>
  <c r="CD281" i="21"/>
  <c r="BZ281" i="21"/>
  <c r="BV281" i="21"/>
  <c r="BU281" i="21"/>
  <c r="BT281" i="21"/>
  <c r="BP281" i="21"/>
  <c r="BQ281" i="21" s="1"/>
  <c r="BO281" i="21"/>
  <c r="BK281" i="21"/>
  <c r="BL281" i="21" s="1"/>
  <c r="BJ281" i="21"/>
  <c r="BF281" i="21"/>
  <c r="BB281" i="21"/>
  <c r="BA281" i="21"/>
  <c r="AZ281" i="21"/>
  <c r="AW281" i="21"/>
  <c r="AV281" i="21"/>
  <c r="AU281" i="21"/>
  <c r="AQ281" i="21"/>
  <c r="AP281" i="21"/>
  <c r="AL281" i="21"/>
  <c r="AH281" i="21"/>
  <c r="AG281" i="21"/>
  <c r="AF281" i="21"/>
  <c r="AB281" i="21"/>
  <c r="AC281" i="21" s="1"/>
  <c r="AA281" i="21"/>
  <c r="W281" i="21"/>
  <c r="X281" i="21" s="1"/>
  <c r="V281" i="21"/>
  <c r="L281" i="21"/>
  <c r="N281" i="21" s="1"/>
  <c r="I281" i="21"/>
  <c r="G281" i="21"/>
  <c r="CP280" i="21"/>
  <c r="CO280" i="21"/>
  <c r="CK280" i="21"/>
  <c r="CJ280" i="21"/>
  <c r="CI280" i="21"/>
  <c r="CE280" i="21"/>
  <c r="CF280" i="21" s="1"/>
  <c r="CD280" i="21"/>
  <c r="BZ280" i="21"/>
  <c r="BU280" i="21"/>
  <c r="BT280" i="21"/>
  <c r="BV280" i="21" s="1"/>
  <c r="BQ280" i="21"/>
  <c r="BP280" i="21"/>
  <c r="BO280" i="21"/>
  <c r="BL280" i="21"/>
  <c r="BK280" i="21"/>
  <c r="BJ280" i="21"/>
  <c r="BF280" i="21"/>
  <c r="BA280" i="21"/>
  <c r="AZ280" i="21"/>
  <c r="BB280" i="21" s="1"/>
  <c r="AW280" i="21"/>
  <c r="AV280" i="21"/>
  <c r="AU280" i="21"/>
  <c r="AQ280" i="21"/>
  <c r="AR280" i="21" s="1"/>
  <c r="AP280" i="21"/>
  <c r="AL280" i="21"/>
  <c r="AG280" i="21"/>
  <c r="AF280" i="21"/>
  <c r="AH280" i="21" s="1"/>
  <c r="AC280" i="21"/>
  <c r="AB280" i="21"/>
  <c r="AA280" i="21"/>
  <c r="X280" i="21"/>
  <c r="W280" i="21"/>
  <c r="V280" i="21"/>
  <c r="N280" i="21"/>
  <c r="L280" i="21"/>
  <c r="G280" i="21"/>
  <c r="I280" i="21" s="1"/>
  <c r="CP279" i="21"/>
  <c r="CO279" i="21"/>
  <c r="CJ279" i="21"/>
  <c r="CI279" i="21"/>
  <c r="CK279" i="21" s="1"/>
  <c r="CF279" i="21"/>
  <c r="CE279" i="21"/>
  <c r="CD279" i="21"/>
  <c r="BZ279" i="21"/>
  <c r="BU279" i="21"/>
  <c r="BV279" i="21" s="1"/>
  <c r="BT279" i="21"/>
  <c r="BP279" i="21"/>
  <c r="BO279" i="21"/>
  <c r="BQ279" i="21" s="1"/>
  <c r="BL279" i="21"/>
  <c r="BK279" i="21"/>
  <c r="BJ279" i="21"/>
  <c r="BF279" i="21"/>
  <c r="BA279" i="21"/>
  <c r="AZ279" i="21"/>
  <c r="AV279" i="21"/>
  <c r="AU279" i="21"/>
  <c r="AW279" i="21" s="1"/>
  <c r="AR279" i="21"/>
  <c r="AQ279" i="21"/>
  <c r="AP279" i="21"/>
  <c r="AL279" i="21"/>
  <c r="AG279" i="21"/>
  <c r="AF279" i="21"/>
  <c r="AB279" i="21"/>
  <c r="AA279" i="21"/>
  <c r="AC279" i="21" s="1"/>
  <c r="X279" i="21"/>
  <c r="W279" i="21"/>
  <c r="V279" i="21"/>
  <c r="N279" i="21"/>
  <c r="L279" i="21"/>
  <c r="G279" i="21"/>
  <c r="I279" i="21" s="1"/>
  <c r="CP278" i="21"/>
  <c r="CO278" i="21"/>
  <c r="CJ278" i="21"/>
  <c r="CI278" i="21"/>
  <c r="CE278" i="21"/>
  <c r="CD278" i="21"/>
  <c r="CF278" i="21" s="1"/>
  <c r="BZ278" i="21"/>
  <c r="BV278" i="21"/>
  <c r="BU278" i="21"/>
  <c r="BT278" i="21"/>
  <c r="BP278" i="21"/>
  <c r="BQ278" i="21" s="1"/>
  <c r="BO278" i="21"/>
  <c r="BK278" i="21"/>
  <c r="BJ278" i="21"/>
  <c r="BL278" i="21" s="1"/>
  <c r="BF278" i="21"/>
  <c r="BA278" i="21"/>
  <c r="BB278" i="21" s="1"/>
  <c r="AZ278" i="21"/>
  <c r="AV278" i="21"/>
  <c r="AW278" i="21" s="1"/>
  <c r="AU278" i="21"/>
  <c r="AQ278" i="21"/>
  <c r="AP278" i="21"/>
  <c r="AR278" i="21" s="1"/>
  <c r="AL278" i="21"/>
  <c r="AG278" i="21"/>
  <c r="AH278" i="21" s="1"/>
  <c r="AF278" i="21"/>
  <c r="AB278" i="21"/>
  <c r="AA278" i="21"/>
  <c r="W278" i="21"/>
  <c r="V278" i="21"/>
  <c r="X278" i="21" s="1"/>
  <c r="L278" i="21"/>
  <c r="N278" i="21" s="1"/>
  <c r="I278" i="21"/>
  <c r="G278" i="21"/>
  <c r="CP277" i="21"/>
  <c r="CO277" i="21"/>
  <c r="CJ277" i="21"/>
  <c r="CK277" i="21" s="1"/>
  <c r="CI277" i="21"/>
  <c r="CE277" i="21"/>
  <c r="CF277" i="21" s="1"/>
  <c r="CD277" i="21"/>
  <c r="BZ277" i="21"/>
  <c r="BV277" i="21"/>
  <c r="BU277" i="21"/>
  <c r="BT277" i="21"/>
  <c r="BQ277" i="21"/>
  <c r="BP277" i="21"/>
  <c r="BO277" i="21"/>
  <c r="BK277" i="21"/>
  <c r="BJ277" i="21"/>
  <c r="BF277" i="21"/>
  <c r="BB277" i="21"/>
  <c r="BA277" i="21"/>
  <c r="AZ277" i="21"/>
  <c r="AV277" i="21"/>
  <c r="AW277" i="21" s="1"/>
  <c r="AU277" i="21"/>
  <c r="AQ277" i="21"/>
  <c r="AR277" i="21" s="1"/>
  <c r="AP277" i="21"/>
  <c r="AL277" i="21"/>
  <c r="AH277" i="21"/>
  <c r="AG277" i="21"/>
  <c r="AF277" i="21"/>
  <c r="AC277" i="21"/>
  <c r="AB277" i="21"/>
  <c r="AA277" i="21"/>
  <c r="W277" i="21"/>
  <c r="V277" i="21"/>
  <c r="N277" i="21"/>
  <c r="L277" i="21"/>
  <c r="I277" i="21"/>
  <c r="G277" i="21"/>
  <c r="CP276" i="21"/>
  <c r="CO276" i="21"/>
  <c r="CK276" i="21"/>
  <c r="CJ276" i="21"/>
  <c r="CI276" i="21"/>
  <c r="CF276" i="21"/>
  <c r="CE276" i="21"/>
  <c r="CD276" i="21"/>
  <c r="BZ276" i="21"/>
  <c r="BU276" i="21"/>
  <c r="BT276" i="21"/>
  <c r="BV276" i="21" s="1"/>
  <c r="BQ276" i="21"/>
  <c r="BP276" i="21"/>
  <c r="BO276" i="21"/>
  <c r="BK276" i="21"/>
  <c r="BL276" i="21" s="1"/>
  <c r="BJ276" i="21"/>
  <c r="BF276" i="21"/>
  <c r="BA276" i="21"/>
  <c r="AZ276" i="21"/>
  <c r="BB276" i="21" s="1"/>
  <c r="AW276" i="21"/>
  <c r="AV276" i="21"/>
  <c r="AU276" i="21"/>
  <c r="AR276" i="21"/>
  <c r="AQ276" i="21"/>
  <c r="AP276" i="21"/>
  <c r="AL276" i="21"/>
  <c r="AG276" i="21"/>
  <c r="AF276" i="21"/>
  <c r="AH276" i="21" s="1"/>
  <c r="AC276" i="21"/>
  <c r="AB276" i="21"/>
  <c r="AA276" i="21"/>
  <c r="W276" i="21"/>
  <c r="X276" i="21" s="1"/>
  <c r="V276" i="21"/>
  <c r="N276" i="21"/>
  <c r="L276" i="21"/>
  <c r="G276" i="21"/>
  <c r="I276" i="21" s="1"/>
  <c r="CP275" i="21"/>
  <c r="CO275" i="21"/>
  <c r="CJ275" i="21"/>
  <c r="CI275" i="21"/>
  <c r="CK275" i="21" s="1"/>
  <c r="CF275" i="21"/>
  <c r="CE275" i="21"/>
  <c r="CD275" i="21"/>
  <c r="BZ275" i="21"/>
  <c r="BU275" i="21"/>
  <c r="BT275" i="21"/>
  <c r="BP275" i="21"/>
  <c r="BO275" i="21"/>
  <c r="BQ275" i="21" s="1"/>
  <c r="BL275" i="21"/>
  <c r="BK275" i="21"/>
  <c r="BJ275" i="21"/>
  <c r="BF275" i="21"/>
  <c r="BA275" i="21"/>
  <c r="BB275" i="21" s="1"/>
  <c r="AZ275" i="21"/>
  <c r="AV275" i="21"/>
  <c r="AU275" i="21"/>
  <c r="AW275" i="21" s="1"/>
  <c r="AR275" i="21"/>
  <c r="AQ275" i="21"/>
  <c r="AP275" i="21"/>
  <c r="AL275" i="21"/>
  <c r="AG275" i="21"/>
  <c r="AH275" i="21" s="1"/>
  <c r="AF275" i="21"/>
  <c r="AB275" i="21"/>
  <c r="AA275" i="21"/>
  <c r="AC275" i="21" s="1"/>
  <c r="X275" i="21"/>
  <c r="W275" i="21"/>
  <c r="V275" i="21"/>
  <c r="N275" i="21"/>
  <c r="L275" i="21"/>
  <c r="I275" i="21"/>
  <c r="G275" i="21"/>
  <c r="CP274" i="21"/>
  <c r="CO274" i="21"/>
  <c r="CJ274" i="21"/>
  <c r="CK274" i="21" s="1"/>
  <c r="CI274" i="21"/>
  <c r="CE274" i="21"/>
  <c r="CD274" i="21"/>
  <c r="CF274" i="21" s="1"/>
  <c r="BZ274" i="21"/>
  <c r="BU274" i="21"/>
  <c r="BV274" i="21" s="1"/>
  <c r="BT274" i="21"/>
  <c r="BP274" i="21"/>
  <c r="BO274" i="21"/>
  <c r="BK274" i="21"/>
  <c r="BJ274" i="21"/>
  <c r="BL274" i="21" s="1"/>
  <c r="BF274" i="21"/>
  <c r="BB274" i="21"/>
  <c r="BA274" i="21"/>
  <c r="AZ274" i="21"/>
  <c r="AV274" i="21"/>
  <c r="AU274" i="21"/>
  <c r="AQ274" i="21"/>
  <c r="AP274" i="21"/>
  <c r="AR274" i="21" s="1"/>
  <c r="AL274" i="21"/>
  <c r="AH274" i="21"/>
  <c r="AG274" i="21"/>
  <c r="AF274" i="21"/>
  <c r="AB274" i="21"/>
  <c r="AC274" i="21" s="1"/>
  <c r="AA274" i="21"/>
  <c r="W274" i="21"/>
  <c r="V274" i="21"/>
  <c r="X274" i="21" s="1"/>
  <c r="L274" i="21"/>
  <c r="N274" i="21" s="1"/>
  <c r="I274" i="21"/>
  <c r="G274" i="21"/>
  <c r="CP273" i="21"/>
  <c r="CO273" i="21"/>
  <c r="CK273" i="21"/>
  <c r="CJ273" i="21"/>
  <c r="CI273" i="21"/>
  <c r="CE273" i="21"/>
  <c r="CD273" i="21"/>
  <c r="BZ273" i="21"/>
  <c r="BV273" i="21"/>
  <c r="BU273" i="21"/>
  <c r="BT273" i="21"/>
  <c r="BP273" i="21"/>
  <c r="BQ273" i="21" s="1"/>
  <c r="BO273" i="21"/>
  <c r="BK273" i="21"/>
  <c r="BL273" i="21" s="1"/>
  <c r="BJ273" i="21"/>
  <c r="BF273" i="21"/>
  <c r="BB273" i="21"/>
  <c r="BA273" i="21"/>
  <c r="AZ273" i="21"/>
  <c r="AW273" i="21"/>
  <c r="AV273" i="21"/>
  <c r="AU273" i="21"/>
  <c r="AQ273" i="21"/>
  <c r="AP273" i="21"/>
  <c r="AL273" i="21"/>
  <c r="AH273" i="21"/>
  <c r="AG273" i="21"/>
  <c r="AF273" i="21"/>
  <c r="AB273" i="21"/>
  <c r="AC273" i="21" s="1"/>
  <c r="AA273" i="21"/>
  <c r="W273" i="21"/>
  <c r="X273" i="21" s="1"/>
  <c r="V273" i="21"/>
  <c r="L273" i="21"/>
  <c r="N273" i="21" s="1"/>
  <c r="I273" i="21"/>
  <c r="G273" i="21"/>
  <c r="CP272" i="21"/>
  <c r="CO272" i="21"/>
  <c r="CK272" i="21"/>
  <c r="CJ272" i="21"/>
  <c r="CI272" i="21"/>
  <c r="CE272" i="21"/>
  <c r="CF272" i="21" s="1"/>
  <c r="CD272" i="21"/>
  <c r="BZ272" i="21"/>
  <c r="BU272" i="21"/>
  <c r="BT272" i="21"/>
  <c r="BV272" i="21" s="1"/>
  <c r="BQ272" i="21"/>
  <c r="BP272" i="21"/>
  <c r="BO272" i="21"/>
  <c r="BL272" i="21"/>
  <c r="BK272" i="21"/>
  <c r="BJ272" i="21"/>
  <c r="BF272" i="21"/>
  <c r="BA272" i="21"/>
  <c r="AZ272" i="21"/>
  <c r="BB272" i="21" s="1"/>
  <c r="AW272" i="21"/>
  <c r="AV272" i="21"/>
  <c r="AU272" i="21"/>
  <c r="AQ272" i="21"/>
  <c r="AR272" i="21" s="1"/>
  <c r="AP272" i="21"/>
  <c r="AL272" i="21"/>
  <c r="AG272" i="21"/>
  <c r="AF272" i="21"/>
  <c r="AH272" i="21" s="1"/>
  <c r="AC272" i="21"/>
  <c r="AB272" i="21"/>
  <c r="AA272" i="21"/>
  <c r="X272" i="21"/>
  <c r="W272" i="21"/>
  <c r="V272" i="21"/>
  <c r="N272" i="21"/>
  <c r="L272" i="21"/>
  <c r="G272" i="21"/>
  <c r="I272" i="21" s="1"/>
  <c r="CP271" i="21"/>
  <c r="CO271" i="21"/>
  <c r="CJ271" i="21"/>
  <c r="CI271" i="21"/>
  <c r="CK271" i="21" s="1"/>
  <c r="CF271" i="21"/>
  <c r="CE271" i="21"/>
  <c r="CD271" i="21"/>
  <c r="BZ271" i="21"/>
  <c r="BU271" i="21"/>
  <c r="BV271" i="21" s="1"/>
  <c r="BT271" i="21"/>
  <c r="BP271" i="21"/>
  <c r="BO271" i="21"/>
  <c r="BQ271" i="21" s="1"/>
  <c r="BL271" i="21"/>
  <c r="BK271" i="21"/>
  <c r="BJ271" i="21"/>
  <c r="BF271" i="21"/>
  <c r="BA271" i="21"/>
  <c r="AZ271" i="21"/>
  <c r="AV271" i="21"/>
  <c r="AU271" i="21"/>
  <c r="AW271" i="21" s="1"/>
  <c r="AR271" i="21"/>
  <c r="AQ271" i="21"/>
  <c r="AP271" i="21"/>
  <c r="AL271" i="21"/>
  <c r="AG271" i="21"/>
  <c r="AF271" i="21"/>
  <c r="AB271" i="21"/>
  <c r="AA271" i="21"/>
  <c r="AC271" i="21" s="1"/>
  <c r="X271" i="21"/>
  <c r="W271" i="21"/>
  <c r="V271" i="21"/>
  <c r="N271" i="21"/>
  <c r="L271" i="21"/>
  <c r="G271" i="21"/>
  <c r="I271" i="21" s="1"/>
  <c r="CP270" i="21"/>
  <c r="CO270" i="21"/>
  <c r="CJ270" i="21"/>
  <c r="CI270" i="21"/>
  <c r="CE270" i="21"/>
  <c r="CD270" i="21"/>
  <c r="CF270" i="21" s="1"/>
  <c r="BZ270" i="21"/>
  <c r="BV270" i="21"/>
  <c r="BU270" i="21"/>
  <c r="BT270" i="21"/>
  <c r="BP270" i="21"/>
  <c r="BQ270" i="21" s="1"/>
  <c r="BO270" i="21"/>
  <c r="BK270" i="21"/>
  <c r="BJ270" i="21"/>
  <c r="BL270" i="21" s="1"/>
  <c r="BF270" i="21"/>
  <c r="BA270" i="21"/>
  <c r="BB270" i="21" s="1"/>
  <c r="AZ270" i="21"/>
  <c r="AV270" i="21"/>
  <c r="AW270" i="21" s="1"/>
  <c r="AU270" i="21"/>
  <c r="AQ270" i="21"/>
  <c r="AP270" i="21"/>
  <c r="AR270" i="21" s="1"/>
  <c r="AL270" i="21"/>
  <c r="AH270" i="21"/>
  <c r="AG270" i="21"/>
  <c r="AF270" i="21"/>
  <c r="AB270" i="21"/>
  <c r="AA270" i="21"/>
  <c r="W270" i="21"/>
  <c r="V270" i="21"/>
  <c r="X270" i="21" s="1"/>
  <c r="L270" i="21"/>
  <c r="N270" i="21" s="1"/>
  <c r="I270" i="21"/>
  <c r="G270" i="21"/>
  <c r="CP269" i="21"/>
  <c r="CO269" i="21"/>
  <c r="CJ269" i="21"/>
  <c r="CK269" i="21" s="1"/>
  <c r="CI269" i="21"/>
  <c r="CE269" i="21"/>
  <c r="CF269" i="21" s="1"/>
  <c r="CD269" i="21"/>
  <c r="BZ269" i="21"/>
  <c r="BV269" i="21"/>
  <c r="BU269" i="21"/>
  <c r="BT269" i="21"/>
  <c r="BQ269" i="21"/>
  <c r="BP269" i="21"/>
  <c r="BO269" i="21"/>
  <c r="BK269" i="21"/>
  <c r="BJ269" i="21"/>
  <c r="BF269" i="21"/>
  <c r="BB269" i="21"/>
  <c r="BA269" i="21"/>
  <c r="AZ269" i="21"/>
  <c r="AV269" i="21"/>
  <c r="AW269" i="21" s="1"/>
  <c r="AU269" i="21"/>
  <c r="AQ269" i="21"/>
  <c r="AR269" i="21" s="1"/>
  <c r="AP269" i="21"/>
  <c r="AL269" i="21"/>
  <c r="AH269" i="21"/>
  <c r="AG269" i="21"/>
  <c r="AF269" i="21"/>
  <c r="AC269" i="21"/>
  <c r="AB269" i="21"/>
  <c r="AA269" i="21"/>
  <c r="W269" i="21"/>
  <c r="X269" i="21" s="1"/>
  <c r="V269" i="21"/>
  <c r="N269" i="21"/>
  <c r="L269" i="21"/>
  <c r="I269" i="21"/>
  <c r="G269" i="21"/>
  <c r="CP268" i="21"/>
  <c r="CO268" i="21"/>
  <c r="CK268" i="21"/>
  <c r="CJ268" i="21"/>
  <c r="CI268" i="21"/>
  <c r="CF268" i="21"/>
  <c r="CE268" i="21"/>
  <c r="CD268" i="21"/>
  <c r="BZ268" i="21"/>
  <c r="BU268" i="21"/>
  <c r="BT268" i="21"/>
  <c r="BV268" i="21" s="1"/>
  <c r="BQ268" i="21"/>
  <c r="BP268" i="21"/>
  <c r="BO268" i="21"/>
  <c r="BK268" i="21"/>
  <c r="BL268" i="21" s="1"/>
  <c r="BJ268" i="21"/>
  <c r="BF268" i="21"/>
  <c r="BA268" i="21"/>
  <c r="AZ268" i="21"/>
  <c r="BB268" i="21" s="1"/>
  <c r="AW268" i="21"/>
  <c r="AV268" i="21"/>
  <c r="AU268" i="21"/>
  <c r="AR268" i="21"/>
  <c r="AQ268" i="21"/>
  <c r="AP268" i="21"/>
  <c r="AL268" i="21"/>
  <c r="AG268" i="21"/>
  <c r="AF268" i="21"/>
  <c r="AH268" i="21" s="1"/>
  <c r="AC268" i="21"/>
  <c r="AB268" i="21"/>
  <c r="AA268" i="21"/>
  <c r="W268" i="21"/>
  <c r="X268" i="21" s="1"/>
  <c r="V268" i="21"/>
  <c r="N268" i="21"/>
  <c r="L268" i="21"/>
  <c r="G268" i="21"/>
  <c r="I268" i="21" s="1"/>
  <c r="CP267" i="21"/>
  <c r="CO267" i="21"/>
  <c r="CJ267" i="21"/>
  <c r="CI267" i="21"/>
  <c r="CK267" i="21" s="1"/>
  <c r="CF267" i="21"/>
  <c r="CE267" i="21"/>
  <c r="CD267" i="21"/>
  <c r="BZ267" i="21"/>
  <c r="BU267" i="21"/>
  <c r="BV267" i="21" s="1"/>
  <c r="BT267" i="21"/>
  <c r="BP267" i="21"/>
  <c r="BO267" i="21"/>
  <c r="BQ267" i="21" s="1"/>
  <c r="BL267" i="21"/>
  <c r="BK267" i="21"/>
  <c r="BJ267" i="21"/>
  <c r="BF267" i="21"/>
  <c r="BA267" i="21"/>
  <c r="BB267" i="21" s="1"/>
  <c r="AZ267" i="21"/>
  <c r="AV267" i="21"/>
  <c r="AU267" i="21"/>
  <c r="AW267" i="21" s="1"/>
  <c r="AR267" i="21"/>
  <c r="AQ267" i="21"/>
  <c r="AP267" i="21"/>
  <c r="AL267" i="21"/>
  <c r="AG267" i="21"/>
  <c r="AH267" i="21" s="1"/>
  <c r="AF267" i="21"/>
  <c r="AB267" i="21"/>
  <c r="AA267" i="21"/>
  <c r="AC267" i="21" s="1"/>
  <c r="X267" i="21"/>
  <c r="W267" i="21"/>
  <c r="V267" i="21"/>
  <c r="N267" i="21"/>
  <c r="L267" i="21"/>
  <c r="I267" i="21"/>
  <c r="G267" i="21"/>
  <c r="CP266" i="21"/>
  <c r="CO266" i="21"/>
  <c r="CJ266" i="21"/>
  <c r="CK266" i="21" s="1"/>
  <c r="CI266" i="21"/>
  <c r="CF266" i="21"/>
  <c r="CE266" i="21"/>
  <c r="CD266" i="21"/>
  <c r="BZ266" i="21"/>
  <c r="BV266" i="21"/>
  <c r="BU266" i="21"/>
  <c r="BT266" i="21"/>
  <c r="BP266" i="21"/>
  <c r="BQ266" i="21" s="1"/>
  <c r="BO266" i="21"/>
  <c r="BK266" i="21"/>
  <c r="BJ266" i="21"/>
  <c r="BL266" i="21" s="1"/>
  <c r="BF266" i="21"/>
  <c r="BA266" i="21"/>
  <c r="AZ266" i="21"/>
  <c r="AV266" i="21"/>
  <c r="AW266" i="21" s="1"/>
  <c r="AU266" i="21"/>
  <c r="AR266" i="21"/>
  <c r="AQ266" i="21"/>
  <c r="AP266" i="21"/>
  <c r="AL266" i="21"/>
  <c r="AH266" i="21"/>
  <c r="AG266" i="21"/>
  <c r="AF266" i="21"/>
  <c r="AB266" i="21"/>
  <c r="AA266" i="21"/>
  <c r="W266" i="21"/>
  <c r="V266" i="21"/>
  <c r="X266" i="21" s="1"/>
  <c r="L266" i="21"/>
  <c r="N266" i="21" s="1"/>
  <c r="I266" i="21"/>
  <c r="G266" i="21"/>
  <c r="CP265" i="21"/>
  <c r="CO265" i="21"/>
  <c r="CJ265" i="21"/>
  <c r="CI265" i="21"/>
  <c r="CK265" i="21" s="1"/>
  <c r="CE265" i="21"/>
  <c r="CF265" i="21" s="1"/>
  <c r="CD265" i="21"/>
  <c r="BZ265" i="21"/>
  <c r="BV265" i="21"/>
  <c r="BU265" i="21"/>
  <c r="BT265" i="21"/>
  <c r="BQ265" i="21"/>
  <c r="BP265" i="21"/>
  <c r="BO265" i="21"/>
  <c r="BK265" i="21"/>
  <c r="BL265" i="21" s="1"/>
  <c r="BJ265" i="21"/>
  <c r="BF265" i="21"/>
  <c r="BB265" i="21"/>
  <c r="BA265" i="21"/>
  <c r="AZ265" i="21"/>
  <c r="AW265" i="21"/>
  <c r="AV265" i="21"/>
  <c r="AU265" i="21"/>
  <c r="AQ265" i="21"/>
  <c r="AP265" i="21"/>
  <c r="AL265" i="21"/>
  <c r="AG265" i="21"/>
  <c r="AH265" i="21" s="1"/>
  <c r="AF265" i="21"/>
  <c r="AB265" i="21"/>
  <c r="AC265" i="21" s="1"/>
  <c r="AA265" i="21"/>
  <c r="W265" i="21"/>
  <c r="X265" i="21" s="1"/>
  <c r="V265" i="21"/>
  <c r="N265" i="21"/>
  <c r="L265" i="21"/>
  <c r="I265" i="21"/>
  <c r="G265" i="21"/>
  <c r="CP264" i="21"/>
  <c r="CO264" i="21"/>
  <c r="CK264" i="21"/>
  <c r="CJ264" i="21"/>
  <c r="CI264" i="21"/>
  <c r="CF264" i="21"/>
  <c r="CE264" i="21"/>
  <c r="CD264" i="21"/>
  <c r="BZ264" i="21"/>
  <c r="BU264" i="21"/>
  <c r="BT264" i="21"/>
  <c r="BV264" i="21" s="1"/>
  <c r="BQ264" i="21"/>
  <c r="BP264" i="21"/>
  <c r="BO264" i="21"/>
  <c r="BK264" i="21"/>
  <c r="BL264" i="21" s="1"/>
  <c r="BJ264" i="21"/>
  <c r="BF264" i="21"/>
  <c r="BB264" i="21"/>
  <c r="BA264" i="21"/>
  <c r="AZ264" i="21"/>
  <c r="AV264" i="21"/>
  <c r="AW264" i="21" s="1"/>
  <c r="AU264" i="21"/>
  <c r="AQ264" i="21"/>
  <c r="AR264" i="21" s="1"/>
  <c r="AP264" i="21"/>
  <c r="AL264" i="21"/>
  <c r="AH264" i="21"/>
  <c r="AG264" i="21"/>
  <c r="AF264" i="21"/>
  <c r="AB264" i="21"/>
  <c r="AC264" i="21" s="1"/>
  <c r="AA264" i="21"/>
  <c r="W264" i="21"/>
  <c r="V264" i="21"/>
  <c r="X264" i="21" s="1"/>
  <c r="N264" i="21"/>
  <c r="L264" i="21"/>
  <c r="G264" i="21"/>
  <c r="I264" i="21" s="1"/>
  <c r="CP263" i="21"/>
  <c r="CO263" i="21"/>
  <c r="CK263" i="21"/>
  <c r="CJ263" i="21"/>
  <c r="CI263" i="21"/>
  <c r="CF263" i="21"/>
  <c r="CE263" i="21"/>
  <c r="CD263" i="21"/>
  <c r="BZ263" i="21"/>
  <c r="BU263" i="21"/>
  <c r="BV263" i="21" s="1"/>
  <c r="BT263" i="21"/>
  <c r="BQ263" i="21"/>
  <c r="BP263" i="21"/>
  <c r="BO263" i="21"/>
  <c r="BK263" i="21"/>
  <c r="BL263" i="21" s="1"/>
  <c r="BJ263" i="21"/>
  <c r="BF263" i="21"/>
  <c r="BA263" i="21"/>
  <c r="BB263" i="21" s="1"/>
  <c r="AZ263" i="21"/>
  <c r="AV263" i="21"/>
  <c r="AU263" i="21"/>
  <c r="AW263" i="21" s="1"/>
  <c r="AR263" i="21"/>
  <c r="AQ263" i="21"/>
  <c r="AP263" i="21"/>
  <c r="AL263" i="21"/>
  <c r="AG263" i="21"/>
  <c r="AH263" i="21" s="1"/>
  <c r="AF263" i="21"/>
  <c r="AB263" i="21"/>
  <c r="AA263" i="21"/>
  <c r="AC263" i="21" s="1"/>
  <c r="X263" i="21"/>
  <c r="W263" i="21"/>
  <c r="V263" i="21"/>
  <c r="N263" i="21"/>
  <c r="L263" i="21"/>
  <c r="I263" i="21"/>
  <c r="G263" i="21"/>
  <c r="CP262" i="21"/>
  <c r="CO262" i="21"/>
  <c r="CJ262" i="21"/>
  <c r="CK262" i="21" s="1"/>
  <c r="CI262" i="21"/>
  <c r="CF262" i="21"/>
  <c r="CE262" i="21"/>
  <c r="CD262" i="21"/>
  <c r="BZ262" i="21"/>
  <c r="BV262" i="21"/>
  <c r="BU262" i="21"/>
  <c r="BT262" i="21"/>
  <c r="BP262" i="21"/>
  <c r="BQ262" i="21" s="1"/>
  <c r="BO262" i="21"/>
  <c r="BK262" i="21"/>
  <c r="BJ262" i="21"/>
  <c r="BL262" i="21" s="1"/>
  <c r="BF262" i="21"/>
  <c r="BA262" i="21"/>
  <c r="AZ262" i="21"/>
  <c r="AV262" i="21"/>
  <c r="AW262" i="21" s="1"/>
  <c r="AU262" i="21"/>
  <c r="AQ262" i="21"/>
  <c r="AR262" i="21" s="1"/>
  <c r="AP262" i="21"/>
  <c r="AL262" i="21"/>
  <c r="AG262" i="21"/>
  <c r="AF262" i="21"/>
  <c r="AH262" i="21" s="1"/>
  <c r="AC262" i="21"/>
  <c r="AB262" i="21"/>
  <c r="AA262" i="21"/>
  <c r="X262" i="21"/>
  <c r="W262" i="21"/>
  <c r="V262" i="21"/>
  <c r="N262" i="21"/>
  <c r="L262" i="21"/>
  <c r="G262" i="21"/>
  <c r="I262" i="21" s="1"/>
  <c r="CP261" i="21"/>
  <c r="CO261" i="21"/>
  <c r="CJ261" i="21"/>
  <c r="CI261" i="21"/>
  <c r="CK261" i="21" s="1"/>
  <c r="CF261" i="21"/>
  <c r="CE261" i="21"/>
  <c r="CD261" i="21"/>
  <c r="BZ261" i="21"/>
  <c r="BU261" i="21"/>
  <c r="BV261" i="21" s="1"/>
  <c r="BT261" i="21"/>
  <c r="BP261" i="21"/>
  <c r="BO261" i="21"/>
  <c r="BQ261" i="21" s="1"/>
  <c r="BL261" i="21"/>
  <c r="BK261" i="21"/>
  <c r="BJ261" i="21"/>
  <c r="BF261" i="21"/>
  <c r="BA261" i="21"/>
  <c r="AZ261" i="21"/>
  <c r="AV261" i="21"/>
  <c r="AU261" i="21"/>
  <c r="AW261" i="21" s="1"/>
  <c r="AR261" i="21"/>
  <c r="AQ261" i="21"/>
  <c r="AP261" i="21"/>
  <c r="AL261" i="21"/>
  <c r="AG261" i="21"/>
  <c r="AH261" i="21" s="1"/>
  <c r="AF261" i="21"/>
  <c r="AB261" i="21"/>
  <c r="AA261" i="21"/>
  <c r="AC261" i="21" s="1"/>
  <c r="X261" i="21"/>
  <c r="W261" i="21"/>
  <c r="V261" i="21"/>
  <c r="N261" i="21"/>
  <c r="L261" i="21"/>
  <c r="G261" i="21"/>
  <c r="I261" i="21" s="1"/>
  <c r="CP260" i="21"/>
  <c r="CO260" i="21"/>
  <c r="CJ260" i="21"/>
  <c r="CI260" i="21"/>
  <c r="CE260" i="21"/>
  <c r="CD260" i="21"/>
  <c r="CF260" i="21" s="1"/>
  <c r="BZ260" i="21"/>
  <c r="BV260" i="21"/>
  <c r="BU260" i="21"/>
  <c r="BT260" i="21"/>
  <c r="BP260" i="21"/>
  <c r="BQ260" i="21" s="1"/>
  <c r="BO260" i="21"/>
  <c r="BK260" i="21"/>
  <c r="BJ260" i="21"/>
  <c r="BL260" i="21" s="1"/>
  <c r="BF260" i="21"/>
  <c r="BA260" i="21"/>
  <c r="BB260" i="21" s="1"/>
  <c r="AZ260" i="21"/>
  <c r="AV260" i="21"/>
  <c r="AW260" i="21" s="1"/>
  <c r="AU260" i="21"/>
  <c r="AQ260" i="21"/>
  <c r="AP260" i="21"/>
  <c r="AR260" i="21" s="1"/>
  <c r="AL260" i="21"/>
  <c r="AH260" i="21"/>
  <c r="AG260" i="21"/>
  <c r="AF260" i="21"/>
  <c r="AB260" i="21"/>
  <c r="AA260" i="21"/>
  <c r="W260" i="21"/>
  <c r="V260" i="21"/>
  <c r="X260" i="21" s="1"/>
  <c r="L260" i="21"/>
  <c r="N260" i="21" s="1"/>
  <c r="I260" i="21"/>
  <c r="G260" i="21"/>
  <c r="CP259" i="21"/>
  <c r="CO259" i="21"/>
  <c r="CJ259" i="21"/>
  <c r="CK259" i="21" s="1"/>
  <c r="CI259" i="21"/>
  <c r="CE259" i="21"/>
  <c r="CF259" i="21" s="1"/>
  <c r="CD259" i="21"/>
  <c r="BZ259" i="21"/>
  <c r="BV259" i="21"/>
  <c r="BU259" i="21"/>
  <c r="BT259" i="21"/>
  <c r="BQ259" i="21"/>
  <c r="BP259" i="21"/>
  <c r="BO259" i="21"/>
  <c r="BK259" i="21"/>
  <c r="BL259" i="21" s="1"/>
  <c r="BJ259" i="21"/>
  <c r="BF259" i="21"/>
  <c r="BB259" i="21"/>
  <c r="BA259" i="21"/>
  <c r="AZ259" i="21"/>
  <c r="AV259" i="21"/>
  <c r="AW259" i="21" s="1"/>
  <c r="AU259" i="21"/>
  <c r="AQ259" i="21"/>
  <c r="AR259" i="21" s="1"/>
  <c r="AP259" i="21"/>
  <c r="AL259" i="21"/>
  <c r="AH259" i="21"/>
  <c r="AG259" i="21"/>
  <c r="AF259" i="21"/>
  <c r="AC259" i="21"/>
  <c r="AB259" i="21"/>
  <c r="AA259" i="21"/>
  <c r="W259" i="21"/>
  <c r="X259" i="21" s="1"/>
  <c r="V259" i="21"/>
  <c r="N259" i="21"/>
  <c r="L259" i="21"/>
  <c r="I259" i="21"/>
  <c r="G259" i="21"/>
  <c r="CP258" i="21"/>
  <c r="CO258" i="21"/>
  <c r="CK258" i="21"/>
  <c r="CJ258" i="21"/>
  <c r="CI258" i="21"/>
  <c r="CF258" i="21"/>
  <c r="CE258" i="21"/>
  <c r="CD258" i="21"/>
  <c r="BZ258" i="21"/>
  <c r="BU258" i="21"/>
  <c r="BT258" i="21"/>
  <c r="BV258" i="21" s="1"/>
  <c r="BQ258" i="21"/>
  <c r="BP258" i="21"/>
  <c r="BO258" i="21"/>
  <c r="BK258" i="21"/>
  <c r="BL258" i="21" s="1"/>
  <c r="BJ258" i="21"/>
  <c r="BF258" i="21"/>
  <c r="BA258" i="21"/>
  <c r="AZ258" i="21"/>
  <c r="BB258" i="21" s="1"/>
  <c r="AW258" i="21"/>
  <c r="AV258" i="21"/>
  <c r="AU258" i="21"/>
  <c r="AR258" i="21"/>
  <c r="AQ258" i="21"/>
  <c r="AP258" i="21"/>
  <c r="AL258" i="21"/>
  <c r="AG258" i="21"/>
  <c r="AF258" i="21"/>
  <c r="AH258" i="21" s="1"/>
  <c r="AC258" i="21"/>
  <c r="AB258" i="21"/>
  <c r="AA258" i="21"/>
  <c r="W258" i="21"/>
  <c r="X258" i="21" s="1"/>
  <c r="V258" i="21"/>
  <c r="N258" i="21"/>
  <c r="L258" i="21"/>
  <c r="G258" i="21"/>
  <c r="I258" i="21" s="1"/>
  <c r="CP257" i="21"/>
  <c r="CO257" i="21"/>
  <c r="CJ257" i="21"/>
  <c r="CI257" i="21"/>
  <c r="CK257" i="21" s="1"/>
  <c r="CF257" i="21"/>
  <c r="CE257" i="21"/>
  <c r="CD257" i="21"/>
  <c r="BZ257" i="21"/>
  <c r="BU257" i="21"/>
  <c r="BV257" i="21" s="1"/>
  <c r="BT257" i="21"/>
  <c r="BP257" i="21"/>
  <c r="BO257" i="21"/>
  <c r="BQ257" i="21" s="1"/>
  <c r="BL257" i="21"/>
  <c r="BK257" i="21"/>
  <c r="BJ257" i="21"/>
  <c r="BF257" i="21"/>
  <c r="BA257" i="21"/>
  <c r="BB257" i="21" s="1"/>
  <c r="AZ257" i="21"/>
  <c r="AV257" i="21"/>
  <c r="AU257" i="21"/>
  <c r="AW257" i="21" s="1"/>
  <c r="AR257" i="21"/>
  <c r="AQ257" i="21"/>
  <c r="AP257" i="21"/>
  <c r="AL257" i="21"/>
  <c r="AG257" i="21"/>
  <c r="AH257" i="21" s="1"/>
  <c r="AF257" i="21"/>
  <c r="AB257" i="21"/>
  <c r="AA257" i="21"/>
  <c r="AC257" i="21" s="1"/>
  <c r="X257" i="21"/>
  <c r="W257" i="21"/>
  <c r="V257" i="21"/>
  <c r="N257" i="21"/>
  <c r="L257" i="21"/>
  <c r="I257" i="21"/>
  <c r="G257" i="21"/>
  <c r="CP256" i="21"/>
  <c r="CO256" i="21"/>
  <c r="CJ256" i="21"/>
  <c r="CK256" i="21" s="1"/>
  <c r="CI256" i="21"/>
  <c r="CE256" i="21"/>
  <c r="CD256" i="21"/>
  <c r="CF256" i="21" s="1"/>
  <c r="BZ256" i="21"/>
  <c r="BU256" i="21"/>
  <c r="BV256" i="21" s="1"/>
  <c r="BT256" i="21"/>
  <c r="BP256" i="21"/>
  <c r="BO256" i="21"/>
  <c r="BK256" i="21"/>
  <c r="BJ256" i="21"/>
  <c r="BL256" i="21" s="1"/>
  <c r="BF256" i="21"/>
  <c r="BB256" i="21"/>
  <c r="BA256" i="21"/>
  <c r="AZ256" i="21"/>
  <c r="AV256" i="21"/>
  <c r="AU256" i="21"/>
  <c r="AQ256" i="21"/>
  <c r="AP256" i="21"/>
  <c r="AR256" i="21" s="1"/>
  <c r="AL256" i="21"/>
  <c r="AH256" i="21"/>
  <c r="AG256" i="21"/>
  <c r="AF256" i="21"/>
  <c r="AB256" i="21"/>
  <c r="AC256" i="21" s="1"/>
  <c r="AA256" i="21"/>
  <c r="W256" i="21"/>
  <c r="V256" i="21"/>
  <c r="X256" i="21" s="1"/>
  <c r="L256" i="21"/>
  <c r="N256" i="21" s="1"/>
  <c r="I256" i="21"/>
  <c r="G256" i="21"/>
  <c r="CP255" i="21"/>
  <c r="CO255" i="21"/>
  <c r="CK255" i="21"/>
  <c r="CJ255" i="21"/>
  <c r="CI255" i="21"/>
  <c r="CE255" i="21"/>
  <c r="CF255" i="21" s="1"/>
  <c r="CD255" i="21"/>
  <c r="BZ255" i="21"/>
  <c r="BV255" i="21"/>
  <c r="BU255" i="21"/>
  <c r="BT255" i="21"/>
  <c r="BP255" i="21"/>
  <c r="BQ255" i="21" s="1"/>
  <c r="BO255" i="21"/>
  <c r="BK255" i="21"/>
  <c r="BL255" i="21" s="1"/>
  <c r="BJ255" i="21"/>
  <c r="BF255" i="21"/>
  <c r="BB255" i="21"/>
  <c r="BA255" i="21"/>
  <c r="AZ255" i="21"/>
  <c r="AW255" i="21"/>
  <c r="AV255" i="21"/>
  <c r="AU255" i="21"/>
  <c r="AQ255" i="21"/>
  <c r="AP255" i="21"/>
  <c r="AL255" i="21"/>
  <c r="AH255" i="21"/>
  <c r="AG255" i="21"/>
  <c r="AF255" i="21"/>
  <c r="AB255" i="21"/>
  <c r="AC255" i="21" s="1"/>
  <c r="AA255" i="21"/>
  <c r="W255" i="21"/>
  <c r="X255" i="21" s="1"/>
  <c r="V255" i="21"/>
  <c r="N255" i="21"/>
  <c r="L255" i="21"/>
  <c r="I255" i="21"/>
  <c r="G255" i="21"/>
  <c r="CP254" i="21"/>
  <c r="CO254" i="21"/>
  <c r="CK254" i="21"/>
  <c r="CJ254" i="21"/>
  <c r="CI254" i="21"/>
  <c r="CE254" i="21"/>
  <c r="CF254" i="21" s="1"/>
  <c r="CD254" i="21"/>
  <c r="BZ254" i="21"/>
  <c r="BU254" i="21"/>
  <c r="BT254" i="21"/>
  <c r="BV254" i="21" s="1"/>
  <c r="BQ254" i="21"/>
  <c r="BP254" i="21"/>
  <c r="BO254" i="21"/>
  <c r="BL254" i="21"/>
  <c r="BK254" i="21"/>
  <c r="BJ254" i="21"/>
  <c r="BF254" i="21"/>
  <c r="BA254" i="21"/>
  <c r="AZ254" i="21"/>
  <c r="BB254" i="21" s="1"/>
  <c r="AW254" i="21"/>
  <c r="AV254" i="21"/>
  <c r="AU254" i="21"/>
  <c r="AQ254" i="21"/>
  <c r="AR254" i="21" s="1"/>
  <c r="AP254" i="21"/>
  <c r="AL254" i="21"/>
  <c r="AG254" i="21"/>
  <c r="AF254" i="21"/>
  <c r="AH254" i="21" s="1"/>
  <c r="AC254" i="21"/>
  <c r="AB254" i="21"/>
  <c r="AA254" i="21"/>
  <c r="X254" i="21"/>
  <c r="W254" i="21"/>
  <c r="V254" i="21"/>
  <c r="N254" i="21"/>
  <c r="L254" i="21"/>
  <c r="G254" i="21"/>
  <c r="I254" i="21" s="1"/>
  <c r="CP253" i="21"/>
  <c r="CO253" i="21"/>
  <c r="CJ253" i="21"/>
  <c r="CI253" i="21"/>
  <c r="CK253" i="21" s="1"/>
  <c r="CF253" i="21"/>
  <c r="CE253" i="21"/>
  <c r="CD253" i="21"/>
  <c r="BZ253" i="21"/>
  <c r="BU253" i="21"/>
  <c r="BV253" i="21" s="1"/>
  <c r="BT253" i="21"/>
  <c r="BP253" i="21"/>
  <c r="BO253" i="21"/>
  <c r="BQ253" i="21" s="1"/>
  <c r="BL253" i="21"/>
  <c r="BK253" i="21"/>
  <c r="BJ253" i="21"/>
  <c r="BF253" i="21"/>
  <c r="BA253" i="21"/>
  <c r="AZ253" i="21"/>
  <c r="AV253" i="21"/>
  <c r="AU253" i="21"/>
  <c r="AW253" i="21" s="1"/>
  <c r="AR253" i="21"/>
  <c r="AQ253" i="21"/>
  <c r="AP253" i="21"/>
  <c r="AL253" i="21"/>
  <c r="AG253" i="21"/>
  <c r="AH253" i="21" s="1"/>
  <c r="AF253" i="21"/>
  <c r="AB253" i="21"/>
  <c r="AA253" i="21"/>
  <c r="AC253" i="21" s="1"/>
  <c r="X253" i="21"/>
  <c r="W253" i="21"/>
  <c r="V253" i="21"/>
  <c r="N253" i="21"/>
  <c r="L253" i="21"/>
  <c r="G253" i="21"/>
  <c r="I253" i="21" s="1"/>
  <c r="CP252" i="21"/>
  <c r="CO252" i="21"/>
  <c r="CJ252" i="21"/>
  <c r="CI252" i="21"/>
  <c r="CE252" i="21"/>
  <c r="CD252" i="21"/>
  <c r="CF252" i="21" s="1"/>
  <c r="BZ252" i="21"/>
  <c r="BV252" i="21"/>
  <c r="BU252" i="21"/>
  <c r="BT252" i="21"/>
  <c r="BP252" i="21"/>
  <c r="BQ252" i="21" s="1"/>
  <c r="BO252" i="21"/>
  <c r="BK252" i="21"/>
  <c r="BJ252" i="21"/>
  <c r="BL252" i="21" s="1"/>
  <c r="BF252" i="21"/>
  <c r="BA252" i="21"/>
  <c r="BB252" i="21" s="1"/>
  <c r="AZ252" i="21"/>
  <c r="AV252" i="21"/>
  <c r="AW252" i="21" s="1"/>
  <c r="AU252" i="21"/>
  <c r="AQ252" i="21"/>
  <c r="AP252" i="21"/>
  <c r="AR252" i="21" s="1"/>
  <c r="AL252" i="21"/>
  <c r="AG252" i="21"/>
  <c r="AH252" i="21" s="1"/>
  <c r="AF252" i="21"/>
  <c r="AB252" i="21"/>
  <c r="AA252" i="21"/>
  <c r="W252" i="21"/>
  <c r="V252" i="21"/>
  <c r="X252" i="21" s="1"/>
  <c r="L252" i="21"/>
  <c r="N252" i="21" s="1"/>
  <c r="I252" i="21"/>
  <c r="G252" i="21"/>
  <c r="CP251" i="21"/>
  <c r="CO251" i="21"/>
  <c r="CJ251" i="21"/>
  <c r="CK251" i="21" s="1"/>
  <c r="CI251" i="21"/>
  <c r="CE251" i="21"/>
  <c r="CF251" i="21" s="1"/>
  <c r="CD251" i="21"/>
  <c r="BZ251" i="21"/>
  <c r="BV251" i="21"/>
  <c r="BU251" i="21"/>
  <c r="BT251" i="21"/>
  <c r="BQ251" i="21"/>
  <c r="BP251" i="21"/>
  <c r="BO251" i="21"/>
  <c r="BK251" i="21"/>
  <c r="BL251" i="21" s="1"/>
  <c r="BJ251" i="21"/>
  <c r="BF251" i="21"/>
  <c r="BB251" i="21"/>
  <c r="BA251" i="21"/>
  <c r="AZ251" i="21"/>
  <c r="AV251" i="21"/>
  <c r="AW251" i="21" s="1"/>
  <c r="AU251" i="21"/>
  <c r="AQ251" i="21"/>
  <c r="AR251" i="21" s="1"/>
  <c r="AP251" i="21"/>
  <c r="AL251" i="21"/>
  <c r="AH251" i="21"/>
  <c r="AG251" i="21"/>
  <c r="AF251" i="21"/>
  <c r="AC251" i="21"/>
  <c r="AB251" i="21"/>
  <c r="AA251" i="21"/>
  <c r="W251" i="21"/>
  <c r="X251" i="21" s="1"/>
  <c r="V251" i="21"/>
  <c r="N251" i="21"/>
  <c r="L251" i="21"/>
  <c r="I251" i="21"/>
  <c r="G251" i="21"/>
  <c r="CP250" i="21"/>
  <c r="CO250" i="21"/>
  <c r="CK250" i="21"/>
  <c r="CJ250" i="21"/>
  <c r="CI250" i="21"/>
  <c r="CF250" i="21"/>
  <c r="CE250" i="21"/>
  <c r="CD250" i="21"/>
  <c r="BZ250" i="21"/>
  <c r="BU250" i="21"/>
  <c r="BT250" i="21"/>
  <c r="BV250" i="21" s="1"/>
  <c r="BQ250" i="21"/>
  <c r="BP250" i="21"/>
  <c r="BO250" i="21"/>
  <c r="BK250" i="21"/>
  <c r="BL250" i="21" s="1"/>
  <c r="BJ250" i="21"/>
  <c r="BF250" i="21"/>
  <c r="BA250" i="21"/>
  <c r="AZ250" i="21"/>
  <c r="BB250" i="21" s="1"/>
  <c r="AW250" i="21"/>
  <c r="AV250" i="21"/>
  <c r="AU250" i="21"/>
  <c r="AR250" i="21"/>
  <c r="AQ250" i="21"/>
  <c r="AP250" i="21"/>
  <c r="AL250" i="21"/>
  <c r="AG250" i="21"/>
  <c r="AF250" i="21"/>
  <c r="AH250" i="21" s="1"/>
  <c r="AC250" i="21"/>
  <c r="AB250" i="21"/>
  <c r="AA250" i="21"/>
  <c r="W250" i="21"/>
  <c r="X250" i="21" s="1"/>
  <c r="V250" i="21"/>
  <c r="N250" i="21"/>
  <c r="L250" i="21"/>
  <c r="G250" i="21"/>
  <c r="I250" i="21" s="1"/>
  <c r="CP249" i="21"/>
  <c r="CO249" i="21"/>
  <c r="CJ249" i="21"/>
  <c r="CI249" i="21"/>
  <c r="CK249" i="21" s="1"/>
  <c r="CF249" i="21"/>
  <c r="CE249" i="21"/>
  <c r="CD249" i="21"/>
  <c r="BZ249" i="21"/>
  <c r="BU249" i="21"/>
  <c r="BV249" i="21" s="1"/>
  <c r="BT249" i="21"/>
  <c r="BP249" i="21"/>
  <c r="BO249" i="21"/>
  <c r="BQ249" i="21" s="1"/>
  <c r="BL249" i="21"/>
  <c r="BK249" i="21"/>
  <c r="BJ249" i="21"/>
  <c r="BF249" i="21"/>
  <c r="BA249" i="21"/>
  <c r="BB249" i="21" s="1"/>
  <c r="AZ249" i="21"/>
  <c r="AV249" i="21"/>
  <c r="AU249" i="21"/>
  <c r="AW249" i="21" s="1"/>
  <c r="AR249" i="21"/>
  <c r="AQ249" i="21"/>
  <c r="AP249" i="21"/>
  <c r="AL249" i="21"/>
  <c r="AG249" i="21"/>
  <c r="AH249" i="21" s="1"/>
  <c r="AF249" i="21"/>
  <c r="AB249" i="21"/>
  <c r="AA249" i="21"/>
  <c r="AC249" i="21" s="1"/>
  <c r="X249" i="21"/>
  <c r="W249" i="21"/>
  <c r="V249" i="21"/>
  <c r="N249" i="21"/>
  <c r="L249" i="21"/>
  <c r="I249" i="21"/>
  <c r="G249" i="21"/>
  <c r="CP248" i="21"/>
  <c r="CO248" i="21"/>
  <c r="CJ248" i="21"/>
  <c r="CK248" i="21" s="1"/>
  <c r="CI248" i="21"/>
  <c r="CE248" i="21"/>
  <c r="CD248" i="21"/>
  <c r="CF248" i="21" s="1"/>
  <c r="BZ248" i="21"/>
  <c r="BU248" i="21"/>
  <c r="BV248" i="21" s="1"/>
  <c r="BT248" i="21"/>
  <c r="BP248" i="21"/>
  <c r="BO248" i="21"/>
  <c r="BK248" i="21"/>
  <c r="BJ248" i="21"/>
  <c r="BL248" i="21" s="1"/>
  <c r="BF248" i="21"/>
  <c r="BB248" i="21"/>
  <c r="BA248" i="21"/>
  <c r="AZ248" i="21"/>
  <c r="AV248" i="21"/>
  <c r="AU248" i="21"/>
  <c r="AQ248" i="21"/>
  <c r="AP248" i="21"/>
  <c r="AR248" i="21" s="1"/>
  <c r="AL248" i="21"/>
  <c r="AH248" i="21"/>
  <c r="AG248" i="21"/>
  <c r="AF248" i="21"/>
  <c r="AB248" i="21"/>
  <c r="AC248" i="21" s="1"/>
  <c r="AA248" i="21"/>
  <c r="W248" i="21"/>
  <c r="V248" i="21"/>
  <c r="X248" i="21" s="1"/>
  <c r="L248" i="21"/>
  <c r="N248" i="21" s="1"/>
  <c r="I248" i="21"/>
  <c r="G248" i="21"/>
  <c r="CP247" i="21"/>
  <c r="CO247" i="21"/>
  <c r="CK247" i="21"/>
  <c r="CJ247" i="21"/>
  <c r="CI247" i="21"/>
  <c r="CE247" i="21"/>
  <c r="CF247" i="21" s="1"/>
  <c r="CD247" i="21"/>
  <c r="BZ247" i="21"/>
  <c r="BV247" i="21"/>
  <c r="BU247" i="21"/>
  <c r="BT247" i="21"/>
  <c r="BP247" i="21"/>
  <c r="BQ247" i="21" s="1"/>
  <c r="BO247" i="21"/>
  <c r="BK247" i="21"/>
  <c r="BL247" i="21" s="1"/>
  <c r="BJ247" i="21"/>
  <c r="BF247" i="21"/>
  <c r="BB247" i="21"/>
  <c r="BA247" i="21"/>
  <c r="AZ247" i="21"/>
  <c r="AW247" i="21"/>
  <c r="AV247" i="21"/>
  <c r="AU247" i="21"/>
  <c r="AQ247" i="21"/>
  <c r="AP247" i="21"/>
  <c r="AL247" i="21"/>
  <c r="AH247" i="21"/>
  <c r="AG247" i="21"/>
  <c r="AF247" i="21"/>
  <c r="AB247" i="21"/>
  <c r="AC247" i="21" s="1"/>
  <c r="AA247" i="21"/>
  <c r="W247" i="21"/>
  <c r="X247" i="21" s="1"/>
  <c r="V247" i="21"/>
  <c r="N247" i="21"/>
  <c r="L247" i="21"/>
  <c r="I247" i="21"/>
  <c r="G247" i="21"/>
  <c r="CP246" i="21"/>
  <c r="CO246" i="21"/>
  <c r="CK246" i="21"/>
  <c r="CJ246" i="21"/>
  <c r="CI246" i="21"/>
  <c r="CE246" i="21"/>
  <c r="CF246" i="21" s="1"/>
  <c r="CD246" i="21"/>
  <c r="BZ246" i="21"/>
  <c r="BU246" i="21"/>
  <c r="BT246" i="21"/>
  <c r="BV246" i="21" s="1"/>
  <c r="BQ246" i="21"/>
  <c r="BP246" i="21"/>
  <c r="BO246" i="21"/>
  <c r="BL246" i="21"/>
  <c r="BK246" i="21"/>
  <c r="BJ246" i="21"/>
  <c r="BF246" i="21"/>
  <c r="BA246" i="21"/>
  <c r="AZ246" i="21"/>
  <c r="BB246" i="21" s="1"/>
  <c r="AW246" i="21"/>
  <c r="AV246" i="21"/>
  <c r="AU246" i="21"/>
  <c r="AQ246" i="21"/>
  <c r="AR246" i="21" s="1"/>
  <c r="AP246" i="21"/>
  <c r="AL246" i="21"/>
  <c r="AG246" i="21"/>
  <c r="AF246" i="21"/>
  <c r="AH246" i="21" s="1"/>
  <c r="AC246" i="21"/>
  <c r="AB246" i="21"/>
  <c r="AA246" i="21"/>
  <c r="X246" i="21"/>
  <c r="W246" i="21"/>
  <c r="V246" i="21"/>
  <c r="N246" i="21"/>
  <c r="L246" i="21"/>
  <c r="G246" i="21"/>
  <c r="I246" i="21" s="1"/>
  <c r="CP245" i="21"/>
  <c r="CO245" i="21"/>
  <c r="CJ245" i="21"/>
  <c r="CI245" i="21"/>
  <c r="CK245" i="21" s="1"/>
  <c r="CF245" i="21"/>
  <c r="CE245" i="21"/>
  <c r="CD245" i="21"/>
  <c r="BZ245" i="21"/>
  <c r="BU245" i="21"/>
  <c r="BV245" i="21" s="1"/>
  <c r="BT245" i="21"/>
  <c r="BP245" i="21"/>
  <c r="BO245" i="21"/>
  <c r="BQ245" i="21" s="1"/>
  <c r="BL245" i="21"/>
  <c r="BK245" i="21"/>
  <c r="BJ245" i="21"/>
  <c r="BF245" i="21"/>
  <c r="BA245" i="21"/>
  <c r="AZ245" i="21"/>
  <c r="AV245" i="21"/>
  <c r="AU245" i="21"/>
  <c r="AW245" i="21" s="1"/>
  <c r="AR245" i="21"/>
  <c r="AQ245" i="21"/>
  <c r="AP245" i="21"/>
  <c r="AL245" i="21"/>
  <c r="AG245" i="21"/>
  <c r="AH245" i="21" s="1"/>
  <c r="AF245" i="21"/>
  <c r="AB245" i="21"/>
  <c r="AA245" i="21"/>
  <c r="AC245" i="21" s="1"/>
  <c r="X245" i="21"/>
  <c r="W245" i="21"/>
  <c r="V245" i="21"/>
  <c r="N245" i="21"/>
  <c r="L245" i="21"/>
  <c r="G245" i="21"/>
  <c r="I245" i="21" s="1"/>
  <c r="CP244" i="21"/>
  <c r="CO244" i="21"/>
  <c r="CJ244" i="21"/>
  <c r="CI244" i="21"/>
  <c r="CE244" i="21"/>
  <c r="CD244" i="21"/>
  <c r="CF244" i="21" s="1"/>
  <c r="BZ244" i="21"/>
  <c r="BV244" i="21"/>
  <c r="BU244" i="21"/>
  <c r="BT244" i="21"/>
  <c r="BP244" i="21"/>
  <c r="BQ244" i="21" s="1"/>
  <c r="BO244" i="21"/>
  <c r="BK244" i="21"/>
  <c r="BJ244" i="21"/>
  <c r="BL244" i="21" s="1"/>
  <c r="BF244" i="21"/>
  <c r="BA244" i="21"/>
  <c r="BB244" i="21" s="1"/>
  <c r="AZ244" i="21"/>
  <c r="AV244" i="21"/>
  <c r="AW244" i="21" s="1"/>
  <c r="AU244" i="21"/>
  <c r="AQ244" i="21"/>
  <c r="AP244" i="21"/>
  <c r="AR244" i="21" s="1"/>
  <c r="AL244" i="21"/>
  <c r="AG244" i="21"/>
  <c r="AH244" i="21" s="1"/>
  <c r="AF244" i="21"/>
  <c r="AB244" i="21"/>
  <c r="AA244" i="21"/>
  <c r="W244" i="21"/>
  <c r="V244" i="21"/>
  <c r="X244" i="21" s="1"/>
  <c r="L244" i="21"/>
  <c r="N244" i="21" s="1"/>
  <c r="I244" i="21"/>
  <c r="G244" i="21"/>
  <c r="CP243" i="21"/>
  <c r="CO243" i="21"/>
  <c r="CJ243" i="21"/>
  <c r="CK243" i="21" s="1"/>
  <c r="CI243" i="21"/>
  <c r="CE243" i="21"/>
  <c r="CF243" i="21" s="1"/>
  <c r="CD243" i="21"/>
  <c r="BZ243" i="21"/>
  <c r="BV243" i="21"/>
  <c r="BU243" i="21"/>
  <c r="BT243" i="21"/>
  <c r="BQ243" i="21"/>
  <c r="BP243" i="21"/>
  <c r="BO243" i="21"/>
  <c r="BK243" i="21"/>
  <c r="BL243" i="21" s="1"/>
  <c r="BJ243" i="21"/>
  <c r="BF243" i="21"/>
  <c r="BB243" i="21"/>
  <c r="BA243" i="21"/>
  <c r="AZ243" i="21"/>
  <c r="AV243" i="21"/>
  <c r="AW243" i="21" s="1"/>
  <c r="AU243" i="21"/>
  <c r="AQ243" i="21"/>
  <c r="AR243" i="21" s="1"/>
  <c r="AP243" i="21"/>
  <c r="AL243" i="21"/>
  <c r="AH243" i="21"/>
  <c r="AG243" i="21"/>
  <c r="AF243" i="21"/>
  <c r="AC243" i="21"/>
  <c r="AB243" i="21"/>
  <c r="AA243" i="21"/>
  <c r="W243" i="21"/>
  <c r="X243" i="21" s="1"/>
  <c r="V243" i="21"/>
  <c r="N243" i="21"/>
  <c r="L243" i="21"/>
  <c r="I243" i="21"/>
  <c r="G243" i="21"/>
  <c r="CP242" i="21"/>
  <c r="CO242" i="21"/>
  <c r="CK242" i="21"/>
  <c r="CJ242" i="21"/>
  <c r="CI242" i="21"/>
  <c r="CF242" i="21"/>
  <c r="CE242" i="21"/>
  <c r="CD242" i="21"/>
  <c r="BZ242" i="21"/>
  <c r="BU242" i="21"/>
  <c r="BT242" i="21"/>
  <c r="BV242" i="21" s="1"/>
  <c r="BQ242" i="21"/>
  <c r="BP242" i="21"/>
  <c r="BO242" i="21"/>
  <c r="BK242" i="21"/>
  <c r="BL242" i="21" s="1"/>
  <c r="BJ242" i="21"/>
  <c r="BF242" i="21"/>
  <c r="BA242" i="21"/>
  <c r="AZ242" i="21"/>
  <c r="BB242" i="21" s="1"/>
  <c r="AW242" i="21"/>
  <c r="AV242" i="21"/>
  <c r="AU242" i="21"/>
  <c r="AR242" i="21"/>
  <c r="AQ242" i="21"/>
  <c r="AP242" i="21"/>
  <c r="AL242" i="21"/>
  <c r="AG242" i="21"/>
  <c r="AF242" i="21"/>
  <c r="AH242" i="21" s="1"/>
  <c r="AC242" i="21"/>
  <c r="AB242" i="21"/>
  <c r="AA242" i="21"/>
  <c r="W242" i="21"/>
  <c r="X242" i="21" s="1"/>
  <c r="V242" i="21"/>
  <c r="N242" i="21"/>
  <c r="L242" i="21"/>
  <c r="G242" i="21"/>
  <c r="I242" i="21" s="1"/>
  <c r="CP241" i="21"/>
  <c r="CO241" i="21"/>
  <c r="CJ241" i="21"/>
  <c r="CI241" i="21"/>
  <c r="CK241" i="21" s="1"/>
  <c r="CF241" i="21"/>
  <c r="CE241" i="21"/>
  <c r="CD241" i="21"/>
  <c r="BZ241" i="21"/>
  <c r="BU241" i="21"/>
  <c r="BT241" i="21"/>
  <c r="BP241" i="21"/>
  <c r="BO241" i="21"/>
  <c r="BQ241" i="21" s="1"/>
  <c r="BL241" i="21"/>
  <c r="BK241" i="21"/>
  <c r="BJ241" i="21"/>
  <c r="BF241" i="21"/>
  <c r="BA241" i="21"/>
  <c r="BB241" i="21" s="1"/>
  <c r="AZ241" i="21"/>
  <c r="AV241" i="21"/>
  <c r="AU241" i="21"/>
  <c r="AW241" i="21" s="1"/>
  <c r="AR241" i="21"/>
  <c r="AQ241" i="21"/>
  <c r="AP241" i="21"/>
  <c r="AL241" i="21"/>
  <c r="AG241" i="21"/>
  <c r="AH241" i="21" s="1"/>
  <c r="AF241" i="21"/>
  <c r="AB241" i="21"/>
  <c r="AA241" i="21"/>
  <c r="AC241" i="21" s="1"/>
  <c r="X241" i="21"/>
  <c r="W241" i="21"/>
  <c r="V241" i="21"/>
  <c r="N241" i="21"/>
  <c r="L241" i="21"/>
  <c r="I241" i="21"/>
  <c r="G241" i="21"/>
  <c r="CP240" i="21"/>
  <c r="CO240" i="21"/>
  <c r="CJ240" i="21"/>
  <c r="CK240" i="21" s="1"/>
  <c r="CI240" i="21"/>
  <c r="CE240" i="21"/>
  <c r="CD240" i="21"/>
  <c r="CF240" i="21" s="1"/>
  <c r="BZ240" i="21"/>
  <c r="BU240" i="21"/>
  <c r="BV240" i="21" s="1"/>
  <c r="BT240" i="21"/>
  <c r="BP240" i="21"/>
  <c r="BO240" i="21"/>
  <c r="BK240" i="21"/>
  <c r="BJ240" i="21"/>
  <c r="BL240" i="21" s="1"/>
  <c r="BF240" i="21"/>
  <c r="BB240" i="21"/>
  <c r="BA240" i="21"/>
  <c r="AZ240" i="21"/>
  <c r="AV240" i="21"/>
  <c r="AU240" i="21"/>
  <c r="AQ240" i="21"/>
  <c r="AP240" i="21"/>
  <c r="AR240" i="21" s="1"/>
  <c r="AL240" i="21"/>
  <c r="AH240" i="21"/>
  <c r="AG240" i="21"/>
  <c r="AF240" i="21"/>
  <c r="AB240" i="21"/>
  <c r="AC240" i="21" s="1"/>
  <c r="AA240" i="21"/>
  <c r="W240" i="21"/>
  <c r="V240" i="21"/>
  <c r="X240" i="21" s="1"/>
  <c r="L240" i="21"/>
  <c r="N240" i="21" s="1"/>
  <c r="I240" i="21"/>
  <c r="G240" i="21"/>
  <c r="CP239" i="21"/>
  <c r="CO239" i="21"/>
  <c r="CK239" i="21"/>
  <c r="CJ239" i="21"/>
  <c r="CI239" i="21"/>
  <c r="CE239" i="21"/>
  <c r="CF239" i="21" s="1"/>
  <c r="CD239" i="21"/>
  <c r="BZ239" i="21"/>
  <c r="BV239" i="21"/>
  <c r="BU239" i="21"/>
  <c r="BT239" i="21"/>
  <c r="BP239" i="21"/>
  <c r="BQ239" i="21" s="1"/>
  <c r="BO239" i="21"/>
  <c r="BK239" i="21"/>
  <c r="BL239" i="21" s="1"/>
  <c r="BJ239" i="21"/>
  <c r="BF239" i="21"/>
  <c r="BB239" i="21"/>
  <c r="BA239" i="21"/>
  <c r="AZ239" i="21"/>
  <c r="AW239" i="21"/>
  <c r="AV239" i="21"/>
  <c r="AU239" i="21"/>
  <c r="AQ239" i="21"/>
  <c r="AP239" i="21"/>
  <c r="AL239" i="21"/>
  <c r="AH239" i="21"/>
  <c r="AG239" i="21"/>
  <c r="AF239" i="21"/>
  <c r="AB239" i="21"/>
  <c r="AC239" i="21" s="1"/>
  <c r="AA239" i="21"/>
  <c r="W239" i="21"/>
  <c r="X239" i="21" s="1"/>
  <c r="V239" i="21"/>
  <c r="N239" i="21"/>
  <c r="L239" i="21"/>
  <c r="I239" i="21"/>
  <c r="G239" i="21"/>
  <c r="CP238" i="21"/>
  <c r="CO238" i="21"/>
  <c r="CK238" i="21"/>
  <c r="CJ238" i="21"/>
  <c r="CI238" i="21"/>
  <c r="CE238" i="21"/>
  <c r="CF238" i="21" s="1"/>
  <c r="CD238" i="21"/>
  <c r="BZ238" i="21"/>
  <c r="BU238" i="21"/>
  <c r="BT238" i="21"/>
  <c r="BV238" i="21" s="1"/>
  <c r="BQ238" i="21"/>
  <c r="BP238" i="21"/>
  <c r="BO238" i="21"/>
  <c r="BL238" i="21"/>
  <c r="BK238" i="21"/>
  <c r="BJ238" i="21"/>
  <c r="BF238" i="21"/>
  <c r="BA238" i="21"/>
  <c r="AZ238" i="21"/>
  <c r="BB238" i="21" s="1"/>
  <c r="AW238" i="21"/>
  <c r="AV238" i="21"/>
  <c r="AU238" i="21"/>
  <c r="AQ238" i="21"/>
  <c r="AR238" i="21" s="1"/>
  <c r="AP238" i="21"/>
  <c r="AL238" i="21"/>
  <c r="AG238" i="21"/>
  <c r="AF238" i="21"/>
  <c r="AH238" i="21" s="1"/>
  <c r="AC238" i="21"/>
  <c r="AB238" i="21"/>
  <c r="AA238" i="21"/>
  <c r="X238" i="21"/>
  <c r="W238" i="21"/>
  <c r="V238" i="21"/>
  <c r="N238" i="21"/>
  <c r="L238" i="21"/>
  <c r="G238" i="21"/>
  <c r="I238" i="21" s="1"/>
  <c r="CP237" i="21"/>
  <c r="CO237" i="21"/>
  <c r="CJ237" i="21"/>
  <c r="CI237" i="21"/>
  <c r="CK237" i="21" s="1"/>
  <c r="CF237" i="21"/>
  <c r="CE237" i="21"/>
  <c r="CD237" i="21"/>
  <c r="BZ237" i="21"/>
  <c r="BU237" i="21"/>
  <c r="BV237" i="21" s="1"/>
  <c r="BT237" i="21"/>
  <c r="BP237" i="21"/>
  <c r="BO237" i="21"/>
  <c r="BQ237" i="21" s="1"/>
  <c r="BL237" i="21"/>
  <c r="BK237" i="21"/>
  <c r="BJ237" i="21"/>
  <c r="BF237" i="21"/>
  <c r="BA237" i="21"/>
  <c r="AZ237" i="21"/>
  <c r="AV237" i="21"/>
  <c r="AU237" i="21"/>
  <c r="AW237" i="21" s="1"/>
  <c r="AR237" i="21"/>
  <c r="AQ237" i="21"/>
  <c r="AP237" i="21"/>
  <c r="AL237" i="21"/>
  <c r="AG237" i="21"/>
  <c r="AH237" i="21" s="1"/>
  <c r="AF237" i="21"/>
  <c r="AB237" i="21"/>
  <c r="AA237" i="21"/>
  <c r="AC237" i="21" s="1"/>
  <c r="X237" i="21"/>
  <c r="W237" i="21"/>
  <c r="V237" i="21"/>
  <c r="N237" i="21"/>
  <c r="L237" i="21"/>
  <c r="G237" i="21"/>
  <c r="I237" i="21" s="1"/>
  <c r="CP236" i="21"/>
  <c r="CO236" i="21"/>
  <c r="CJ236" i="21"/>
  <c r="CI236" i="21"/>
  <c r="CE236" i="21"/>
  <c r="CD236" i="21"/>
  <c r="CF236" i="21" s="1"/>
  <c r="BZ236" i="21"/>
  <c r="BV236" i="21"/>
  <c r="BU236" i="21"/>
  <c r="BT236" i="21"/>
  <c r="BP236" i="21"/>
  <c r="BQ236" i="21" s="1"/>
  <c r="BO236" i="21"/>
  <c r="BK236" i="21"/>
  <c r="BJ236" i="21"/>
  <c r="BL236" i="21" s="1"/>
  <c r="BF236" i="21"/>
  <c r="BA236" i="21"/>
  <c r="BB236" i="21" s="1"/>
  <c r="AZ236" i="21"/>
  <c r="AV236" i="21"/>
  <c r="AW236" i="21" s="1"/>
  <c r="AU236" i="21"/>
  <c r="AQ236" i="21"/>
  <c r="AP236" i="21"/>
  <c r="AR236" i="21" s="1"/>
  <c r="AL236" i="21"/>
  <c r="AH236" i="21"/>
  <c r="AG236" i="21"/>
  <c r="AF236" i="21"/>
  <c r="AB236" i="21"/>
  <c r="AA236" i="21"/>
  <c r="W236" i="21"/>
  <c r="V236" i="21"/>
  <c r="X236" i="21" s="1"/>
  <c r="L236" i="21"/>
  <c r="N236" i="21" s="1"/>
  <c r="I236" i="21"/>
  <c r="G236" i="21"/>
  <c r="CP235" i="21"/>
  <c r="CO235" i="21"/>
  <c r="CJ235" i="21"/>
  <c r="CK235" i="21" s="1"/>
  <c r="CI235" i="21"/>
  <c r="CE235" i="21"/>
  <c r="CF235" i="21" s="1"/>
  <c r="CD235" i="21"/>
  <c r="BZ235" i="21"/>
  <c r="BV235" i="21"/>
  <c r="BU235" i="21"/>
  <c r="BT235" i="21"/>
  <c r="BQ235" i="21"/>
  <c r="BP235" i="21"/>
  <c r="BO235" i="21"/>
  <c r="BK235" i="21"/>
  <c r="BL235" i="21" s="1"/>
  <c r="BJ235" i="21"/>
  <c r="BF235" i="21"/>
  <c r="BA235" i="21"/>
  <c r="BB235" i="21" s="1"/>
  <c r="AZ235" i="21"/>
  <c r="AV235" i="21"/>
  <c r="AW235" i="21" s="1"/>
  <c r="AU235" i="21"/>
  <c r="AQ235" i="21"/>
  <c r="AR235" i="21" s="1"/>
  <c r="AP235" i="21"/>
  <c r="AL235" i="21"/>
  <c r="AG235" i="21"/>
  <c r="AH235" i="21" s="1"/>
  <c r="AF235" i="21"/>
  <c r="AB235" i="21"/>
  <c r="AA235" i="21"/>
  <c r="AC235" i="21" s="1"/>
  <c r="W235" i="21"/>
  <c r="X235" i="21" s="1"/>
  <c r="V235" i="21"/>
  <c r="N235" i="21"/>
  <c r="L235" i="21"/>
  <c r="I235" i="21"/>
  <c r="G235" i="21"/>
  <c r="CP234" i="21"/>
  <c r="CO234" i="21"/>
  <c r="CK234" i="21"/>
  <c r="CJ234" i="21"/>
  <c r="CI234" i="21"/>
  <c r="CE234" i="21"/>
  <c r="CF234" i="21" s="1"/>
  <c r="CD234" i="21"/>
  <c r="BZ234" i="21"/>
  <c r="BV234" i="21"/>
  <c r="BU234" i="21"/>
  <c r="BT234" i="21"/>
  <c r="BP234" i="21"/>
  <c r="BQ234" i="21" s="1"/>
  <c r="BO234" i="21"/>
  <c r="BK234" i="21"/>
  <c r="BL234" i="21" s="1"/>
  <c r="BJ234" i="21"/>
  <c r="BF234" i="21"/>
  <c r="BB234" i="21"/>
  <c r="BA234" i="21"/>
  <c r="AZ234" i="21"/>
  <c r="AV234" i="21"/>
  <c r="AW234" i="21" s="1"/>
  <c r="AU234" i="21"/>
  <c r="AQ234" i="21"/>
  <c r="AP234" i="21"/>
  <c r="AR234" i="21" s="1"/>
  <c r="AL234" i="21"/>
  <c r="AG234" i="21"/>
  <c r="AF234" i="21"/>
  <c r="AH234" i="21" s="1"/>
  <c r="AC234" i="21"/>
  <c r="AB234" i="21"/>
  <c r="AA234" i="21"/>
  <c r="X234" i="21"/>
  <c r="W234" i="21"/>
  <c r="V234" i="21"/>
  <c r="N234" i="21"/>
  <c r="L234" i="21"/>
  <c r="G234" i="21"/>
  <c r="I234" i="21" s="1"/>
  <c r="CP233" i="21"/>
  <c r="CO233" i="21"/>
  <c r="CK233" i="21"/>
  <c r="CJ233" i="21"/>
  <c r="CI233" i="21"/>
  <c r="CE233" i="21"/>
  <c r="CF233" i="21" s="1"/>
  <c r="CD233" i="21"/>
  <c r="BZ233" i="21"/>
  <c r="BU233" i="21"/>
  <c r="BV233" i="21" s="1"/>
  <c r="BT233" i="21"/>
  <c r="BP233" i="21"/>
  <c r="BO233" i="21"/>
  <c r="BQ233" i="21" s="1"/>
  <c r="BL233" i="21"/>
  <c r="BK233" i="21"/>
  <c r="BJ233" i="21"/>
  <c r="BF233" i="21"/>
  <c r="BA233" i="21"/>
  <c r="BB233" i="21" s="1"/>
  <c r="AZ233" i="21"/>
  <c r="AV233" i="21"/>
  <c r="AU233" i="21"/>
  <c r="AW233" i="21" s="1"/>
  <c r="AR233" i="21"/>
  <c r="AQ233" i="21"/>
  <c r="AP233" i="21"/>
  <c r="AL233" i="21"/>
  <c r="AG233" i="21"/>
  <c r="AF233" i="21"/>
  <c r="AC233" i="21"/>
  <c r="AB233" i="21"/>
  <c r="AA233" i="21"/>
  <c r="W233" i="21"/>
  <c r="X233" i="21" s="1"/>
  <c r="V233" i="21"/>
  <c r="N233" i="21"/>
  <c r="L233" i="21"/>
  <c r="G233" i="21"/>
  <c r="I233" i="21" s="1"/>
  <c r="CP232" i="21"/>
  <c r="CO232" i="21"/>
  <c r="CJ232" i="21"/>
  <c r="CK232" i="21" s="1"/>
  <c r="CI232" i="21"/>
  <c r="CE232" i="21"/>
  <c r="CD232" i="21"/>
  <c r="CF232" i="21" s="1"/>
  <c r="BZ232" i="21"/>
  <c r="BV232" i="21"/>
  <c r="BU232" i="21"/>
  <c r="BT232" i="21"/>
  <c r="BP232" i="21"/>
  <c r="BO232" i="21"/>
  <c r="BL232" i="21"/>
  <c r="BK232" i="21"/>
  <c r="BJ232" i="21"/>
  <c r="BF232" i="21"/>
  <c r="BA232" i="21"/>
  <c r="AZ232" i="21"/>
  <c r="BB232" i="21" s="1"/>
  <c r="AV232" i="21"/>
  <c r="AW232" i="21" s="1"/>
  <c r="AU232" i="21"/>
  <c r="AQ232" i="21"/>
  <c r="AP232" i="21"/>
  <c r="AR232" i="21" s="1"/>
  <c r="AL232" i="21"/>
  <c r="AG232" i="21"/>
  <c r="AH232" i="21" s="1"/>
  <c r="AF232" i="21"/>
  <c r="AB232" i="21"/>
  <c r="AA232" i="21"/>
  <c r="X232" i="21"/>
  <c r="W232" i="21"/>
  <c r="V232" i="21"/>
  <c r="L232" i="21"/>
  <c r="N232" i="21" s="1"/>
  <c r="G232" i="21"/>
  <c r="I232" i="21" s="1"/>
  <c r="CP231" i="21"/>
  <c r="CO231" i="21"/>
  <c r="CK231" i="21"/>
  <c r="CJ231" i="21"/>
  <c r="CI231" i="21"/>
  <c r="CE231" i="21"/>
  <c r="CF231" i="21" s="1"/>
  <c r="CD231" i="21"/>
  <c r="BZ231" i="21"/>
  <c r="BV231" i="21"/>
  <c r="BU231" i="21"/>
  <c r="BT231" i="21"/>
  <c r="BQ231" i="21"/>
  <c r="BP231" i="21"/>
  <c r="BO231" i="21"/>
  <c r="BK231" i="21"/>
  <c r="BJ231" i="21"/>
  <c r="BF231" i="21"/>
  <c r="BA231" i="21"/>
  <c r="BB231" i="21" s="1"/>
  <c r="AZ231" i="21"/>
  <c r="AV231" i="21"/>
  <c r="AW231" i="21" s="1"/>
  <c r="AU231" i="21"/>
  <c r="AQ231" i="21"/>
  <c r="AR231" i="21" s="1"/>
  <c r="AP231" i="21"/>
  <c r="AL231" i="21"/>
  <c r="AG231" i="21"/>
  <c r="AH231" i="21" s="1"/>
  <c r="AF231" i="21"/>
  <c r="AB231" i="21"/>
  <c r="AA231" i="21"/>
  <c r="AC231" i="21" s="1"/>
  <c r="W231" i="21"/>
  <c r="X231" i="21" s="1"/>
  <c r="V231" i="21"/>
  <c r="N231" i="21"/>
  <c r="L231" i="21"/>
  <c r="I231" i="21"/>
  <c r="G231" i="21"/>
  <c r="CP230" i="21"/>
  <c r="CO230" i="21"/>
  <c r="CK230" i="21"/>
  <c r="CJ230" i="21"/>
  <c r="CI230" i="21"/>
  <c r="CE230" i="21"/>
  <c r="CF230" i="21" s="1"/>
  <c r="CD230" i="21"/>
  <c r="BZ230" i="21"/>
  <c r="BV230" i="21"/>
  <c r="BU230" i="21"/>
  <c r="BT230" i="21"/>
  <c r="BP230" i="21"/>
  <c r="BQ230" i="21" s="1"/>
  <c r="BO230" i="21"/>
  <c r="BK230" i="21"/>
  <c r="BJ230" i="21"/>
  <c r="BF230" i="21"/>
  <c r="BB230" i="21"/>
  <c r="BA230" i="21"/>
  <c r="AZ230" i="21"/>
  <c r="AV230" i="21"/>
  <c r="AW230" i="21" s="1"/>
  <c r="AU230" i="21"/>
  <c r="AQ230" i="21"/>
  <c r="AP230" i="21"/>
  <c r="AR230" i="21" s="1"/>
  <c r="AL230" i="21"/>
  <c r="AG230" i="21"/>
  <c r="AF230" i="21"/>
  <c r="AH230" i="21" s="1"/>
  <c r="AC230" i="21"/>
  <c r="AB230" i="21"/>
  <c r="AA230" i="21"/>
  <c r="X230" i="21"/>
  <c r="W230" i="21"/>
  <c r="V230" i="21"/>
  <c r="N230" i="21"/>
  <c r="L230" i="21"/>
  <c r="G230" i="21"/>
  <c r="I230" i="21" s="1"/>
  <c r="CP229" i="21"/>
  <c r="CO229" i="21"/>
  <c r="CJ229" i="21"/>
  <c r="CI229" i="21"/>
  <c r="CK229" i="21" s="1"/>
  <c r="CF229" i="21"/>
  <c r="CE229" i="21"/>
  <c r="CD229" i="21"/>
  <c r="BZ229" i="21"/>
  <c r="BU229" i="21"/>
  <c r="BV229" i="21" s="1"/>
  <c r="BT229" i="21"/>
  <c r="BP229" i="21"/>
  <c r="BO229" i="21"/>
  <c r="BQ229" i="21" s="1"/>
  <c r="BL229" i="21"/>
  <c r="BK229" i="21"/>
  <c r="BJ229" i="21"/>
  <c r="BF229" i="21"/>
  <c r="BA229" i="21"/>
  <c r="BB229" i="21" s="1"/>
  <c r="AZ229" i="21"/>
  <c r="AV229" i="21"/>
  <c r="AU229" i="21"/>
  <c r="AW229" i="21" s="1"/>
  <c r="AR229" i="21"/>
  <c r="AQ229" i="21"/>
  <c r="AP229" i="21"/>
  <c r="AL229" i="21"/>
  <c r="AG229" i="21"/>
  <c r="AF229" i="21"/>
  <c r="AB229" i="21"/>
  <c r="AA229" i="21"/>
  <c r="AC229" i="21" s="1"/>
  <c r="X229" i="21"/>
  <c r="W229" i="21"/>
  <c r="V229" i="21"/>
  <c r="N229" i="21"/>
  <c r="L229" i="21"/>
  <c r="I229" i="21"/>
  <c r="G229" i="21"/>
  <c r="CP228" i="21"/>
  <c r="CO228" i="21"/>
  <c r="CJ228" i="21"/>
  <c r="CI228" i="21"/>
  <c r="CE228" i="21"/>
  <c r="CD228" i="21"/>
  <c r="CF228" i="21" s="1"/>
  <c r="BZ228" i="21"/>
  <c r="BU228" i="21"/>
  <c r="BV228" i="21" s="1"/>
  <c r="BT228" i="21"/>
  <c r="BP228" i="21"/>
  <c r="BQ228" i="21" s="1"/>
  <c r="BO228" i="21"/>
  <c r="BK228" i="21"/>
  <c r="BJ228" i="21"/>
  <c r="BL228" i="21" s="1"/>
  <c r="BF228" i="21"/>
  <c r="BB228" i="21"/>
  <c r="BA228" i="21"/>
  <c r="AZ228" i="21"/>
  <c r="AV228" i="21"/>
  <c r="AU228" i="21"/>
  <c r="AQ228" i="21"/>
  <c r="AP228" i="21"/>
  <c r="AR228" i="21" s="1"/>
  <c r="AL228" i="21"/>
  <c r="AG228" i="21"/>
  <c r="AH228" i="21" s="1"/>
  <c r="AF228" i="21"/>
  <c r="AB228" i="21"/>
  <c r="AC228" i="21" s="1"/>
  <c r="AA228" i="21"/>
  <c r="W228" i="21"/>
  <c r="V228" i="21"/>
  <c r="X228" i="21" s="1"/>
  <c r="L228" i="21"/>
  <c r="N228" i="21" s="1"/>
  <c r="I228" i="21"/>
  <c r="G228" i="21"/>
  <c r="CP227" i="21"/>
  <c r="CO227" i="21"/>
  <c r="CK227" i="21"/>
  <c r="CJ227" i="21"/>
  <c r="CI227" i="21"/>
  <c r="CE227" i="21"/>
  <c r="CD227" i="21"/>
  <c r="BZ227" i="21"/>
  <c r="BV227" i="21"/>
  <c r="BU227" i="21"/>
  <c r="BT227" i="21"/>
  <c r="BP227" i="21"/>
  <c r="BQ227" i="21" s="1"/>
  <c r="BO227" i="21"/>
  <c r="BK227" i="21"/>
  <c r="BJ227" i="21"/>
  <c r="BF227" i="21"/>
  <c r="BB227" i="21"/>
  <c r="BA227" i="21"/>
  <c r="AZ227" i="21"/>
  <c r="AW227" i="21"/>
  <c r="AV227" i="21"/>
  <c r="AU227" i="21"/>
  <c r="AQ227" i="21"/>
  <c r="AR227" i="21" s="1"/>
  <c r="AP227" i="21"/>
  <c r="AL227" i="21"/>
  <c r="AH227" i="21"/>
  <c r="AG227" i="21"/>
  <c r="AF227" i="21"/>
  <c r="AB227" i="21"/>
  <c r="AC227" i="21" s="1"/>
  <c r="AA227" i="21"/>
  <c r="W227" i="21"/>
  <c r="V227" i="21"/>
  <c r="L227" i="21"/>
  <c r="N227" i="21" s="1"/>
  <c r="I227" i="21"/>
  <c r="G227" i="21"/>
  <c r="CP226" i="21"/>
  <c r="CO226" i="21"/>
  <c r="CK226" i="21"/>
  <c r="CJ226" i="21"/>
  <c r="CI226" i="21"/>
  <c r="CE226" i="21"/>
  <c r="CF226" i="21" s="1"/>
  <c r="CD226" i="21"/>
  <c r="BZ226" i="21"/>
  <c r="BU226" i="21"/>
  <c r="BT226" i="21"/>
  <c r="BV226" i="21" s="1"/>
  <c r="BQ226" i="21"/>
  <c r="BP226" i="21"/>
  <c r="BO226" i="21"/>
  <c r="BL226" i="21"/>
  <c r="BK226" i="21"/>
  <c r="BJ226" i="21"/>
  <c r="BF226" i="21"/>
  <c r="BA226" i="21"/>
  <c r="AZ226" i="21"/>
  <c r="BB226" i="21" s="1"/>
  <c r="AW226" i="21"/>
  <c r="AV226" i="21"/>
  <c r="AU226" i="21"/>
  <c r="AQ226" i="21"/>
  <c r="AR226" i="21" s="1"/>
  <c r="AP226" i="21"/>
  <c r="AL226" i="21"/>
  <c r="AG226" i="21"/>
  <c r="AF226" i="21"/>
  <c r="AH226" i="21" s="1"/>
  <c r="AC226" i="21"/>
  <c r="AB226" i="21"/>
  <c r="AA226" i="21"/>
  <c r="X226" i="21"/>
  <c r="W226" i="21"/>
  <c r="V226" i="21"/>
  <c r="N226" i="21"/>
  <c r="L226" i="21"/>
  <c r="G226" i="21"/>
  <c r="I226" i="21" s="1"/>
  <c r="CP225" i="21"/>
  <c r="CO225" i="21"/>
  <c r="CJ225" i="21"/>
  <c r="CI225" i="21"/>
  <c r="CK225" i="21" s="1"/>
  <c r="CF225" i="21"/>
  <c r="CE225" i="21"/>
  <c r="CD225" i="21"/>
  <c r="BZ225" i="21"/>
  <c r="BU225" i="21"/>
  <c r="BT225" i="21"/>
  <c r="BP225" i="21"/>
  <c r="BO225" i="21"/>
  <c r="BQ225" i="21" s="1"/>
  <c r="BL225" i="21"/>
  <c r="BK225" i="21"/>
  <c r="BJ225" i="21"/>
  <c r="BF225" i="21"/>
  <c r="BA225" i="21"/>
  <c r="AZ225" i="21"/>
  <c r="AV225" i="21"/>
  <c r="AU225" i="21"/>
  <c r="AW225" i="21" s="1"/>
  <c r="AR225" i="21"/>
  <c r="AQ225" i="21"/>
  <c r="AP225" i="21"/>
  <c r="AL225" i="21"/>
  <c r="AG225" i="21"/>
  <c r="AF225" i="21"/>
  <c r="AB225" i="21"/>
  <c r="AA225" i="21"/>
  <c r="AC225" i="21" s="1"/>
  <c r="X225" i="21"/>
  <c r="W225" i="21"/>
  <c r="V225" i="21"/>
  <c r="N225" i="21"/>
  <c r="L225" i="21"/>
  <c r="G225" i="21"/>
  <c r="I225" i="21" s="1"/>
  <c r="CP224" i="21"/>
  <c r="CO224" i="21"/>
  <c r="CJ224" i="21"/>
  <c r="CI224" i="21"/>
  <c r="CE224" i="21"/>
  <c r="CD224" i="21"/>
  <c r="CF224" i="21" s="1"/>
  <c r="BZ224" i="21"/>
  <c r="BU224" i="21"/>
  <c r="BV224" i="21" s="1"/>
  <c r="BT224" i="21"/>
  <c r="BP224" i="21"/>
  <c r="BQ224" i="21" s="1"/>
  <c r="BO224" i="21"/>
  <c r="BK224" i="21"/>
  <c r="BJ224" i="21"/>
  <c r="BL224" i="21" s="1"/>
  <c r="BF224" i="21"/>
  <c r="BB224" i="21"/>
  <c r="BA224" i="21"/>
  <c r="AZ224" i="21"/>
  <c r="AV224" i="21"/>
  <c r="AU224" i="21"/>
  <c r="AQ224" i="21"/>
  <c r="AP224" i="21"/>
  <c r="AR224" i="21" s="1"/>
  <c r="AL224" i="21"/>
  <c r="AH224" i="21"/>
  <c r="AG224" i="21"/>
  <c r="AF224" i="21"/>
  <c r="AB224" i="21"/>
  <c r="AA224" i="21"/>
  <c r="W224" i="21"/>
  <c r="V224" i="21"/>
  <c r="X224" i="21" s="1"/>
  <c r="L224" i="21"/>
  <c r="N224" i="21" s="1"/>
  <c r="I224" i="21"/>
  <c r="G224" i="21"/>
  <c r="CP223" i="21"/>
  <c r="CO223" i="21"/>
  <c r="CJ223" i="21"/>
  <c r="CK223" i="21" s="1"/>
  <c r="CI223" i="21"/>
  <c r="CE223" i="21"/>
  <c r="CD223" i="21"/>
  <c r="BZ223" i="21"/>
  <c r="BV223" i="21"/>
  <c r="BU223" i="21"/>
  <c r="BT223" i="21"/>
  <c r="BQ223" i="21"/>
  <c r="BP223" i="21"/>
  <c r="BO223" i="21"/>
  <c r="BK223" i="21"/>
  <c r="BL223" i="21" s="1"/>
  <c r="BJ223" i="21"/>
  <c r="BF223" i="21"/>
  <c r="BB223" i="21"/>
  <c r="BA223" i="21"/>
  <c r="AZ223" i="21"/>
  <c r="AW223" i="21"/>
  <c r="AV223" i="21"/>
  <c r="AU223" i="21"/>
  <c r="AQ223" i="21"/>
  <c r="AP223" i="21"/>
  <c r="AL223" i="21"/>
  <c r="AH223" i="21"/>
  <c r="AG223" i="21"/>
  <c r="AF223" i="21"/>
  <c r="AC223" i="21"/>
  <c r="AB223" i="21"/>
  <c r="AA223" i="21"/>
  <c r="W223" i="21"/>
  <c r="X223" i="21" s="1"/>
  <c r="V223" i="21"/>
  <c r="L223" i="21"/>
  <c r="N223" i="21" s="1"/>
  <c r="I223" i="21"/>
  <c r="G223" i="21"/>
  <c r="CP222" i="21"/>
  <c r="CO222" i="21"/>
  <c r="CK222" i="21"/>
  <c r="CJ222" i="21"/>
  <c r="CI222" i="21"/>
  <c r="CF222" i="21"/>
  <c r="CE222" i="21"/>
  <c r="CD222" i="21"/>
  <c r="BZ222" i="21"/>
  <c r="BU222" i="21"/>
  <c r="BT222" i="21"/>
  <c r="BV222" i="21" s="1"/>
  <c r="BQ222" i="21"/>
  <c r="BP222" i="21"/>
  <c r="BO222" i="21"/>
  <c r="BK222" i="21"/>
  <c r="BL222" i="21" s="1"/>
  <c r="BJ222" i="21"/>
  <c r="BF222" i="21"/>
  <c r="BA222" i="21"/>
  <c r="AZ222" i="21"/>
  <c r="BB222" i="21" s="1"/>
  <c r="AW222" i="21"/>
  <c r="AV222" i="21"/>
  <c r="AU222" i="21"/>
  <c r="AR222" i="21"/>
  <c r="AQ222" i="21"/>
  <c r="AP222" i="21"/>
  <c r="AL222" i="21"/>
  <c r="AG222" i="21"/>
  <c r="AF222" i="21"/>
  <c r="AH222" i="21" s="1"/>
  <c r="AC222" i="21"/>
  <c r="AB222" i="21"/>
  <c r="AA222" i="21"/>
  <c r="W222" i="21"/>
  <c r="X222" i="21" s="1"/>
  <c r="V222" i="21"/>
  <c r="N222" i="21"/>
  <c r="L222" i="21"/>
  <c r="G222" i="21"/>
  <c r="I222" i="21" s="1"/>
  <c r="CP221" i="21"/>
  <c r="CO221" i="21"/>
  <c r="CJ221" i="21"/>
  <c r="CI221" i="21"/>
  <c r="CK221" i="21" s="1"/>
  <c r="CF221" i="21"/>
  <c r="CE221" i="21"/>
  <c r="CD221" i="21"/>
  <c r="BZ221" i="21"/>
  <c r="BU221" i="21"/>
  <c r="BV221" i="21" s="1"/>
  <c r="BT221" i="21"/>
  <c r="BP221" i="21"/>
  <c r="BO221" i="21"/>
  <c r="BQ221" i="21" s="1"/>
  <c r="BL221" i="21"/>
  <c r="BK221" i="21"/>
  <c r="BJ221" i="21"/>
  <c r="BF221" i="21"/>
  <c r="BA221" i="21"/>
  <c r="BB221" i="21" s="1"/>
  <c r="AZ221" i="21"/>
  <c r="AV221" i="21"/>
  <c r="AU221" i="21"/>
  <c r="AW221" i="21" s="1"/>
  <c r="AR221" i="21"/>
  <c r="AQ221" i="21"/>
  <c r="AP221" i="21"/>
  <c r="AL221" i="21"/>
  <c r="AG221" i="21"/>
  <c r="AF221" i="21"/>
  <c r="AB221" i="21"/>
  <c r="AA221" i="21"/>
  <c r="AC221" i="21" s="1"/>
  <c r="X221" i="21"/>
  <c r="W221" i="21"/>
  <c r="V221" i="21"/>
  <c r="N221" i="21"/>
  <c r="L221" i="21"/>
  <c r="I221" i="21"/>
  <c r="G221" i="21"/>
  <c r="CP220" i="21"/>
  <c r="CO220" i="21"/>
  <c r="CJ220" i="21"/>
  <c r="CI220" i="21"/>
  <c r="CE220" i="21"/>
  <c r="CD220" i="21"/>
  <c r="CF220" i="21" s="1"/>
  <c r="BZ220" i="21"/>
  <c r="BU220" i="21"/>
  <c r="BV220" i="21" s="1"/>
  <c r="BT220" i="21"/>
  <c r="BP220" i="21"/>
  <c r="BQ220" i="21" s="1"/>
  <c r="BO220" i="21"/>
  <c r="BK220" i="21"/>
  <c r="BJ220" i="21"/>
  <c r="BL220" i="21" s="1"/>
  <c r="BF220" i="21"/>
  <c r="BB220" i="21"/>
  <c r="BA220" i="21"/>
  <c r="AZ220" i="21"/>
  <c r="AV220" i="21"/>
  <c r="AU220" i="21"/>
  <c r="AQ220" i="21"/>
  <c r="AP220" i="21"/>
  <c r="AR220" i="21" s="1"/>
  <c r="AL220" i="21"/>
  <c r="AG220" i="21"/>
  <c r="AH220" i="21" s="1"/>
  <c r="AF220" i="21"/>
  <c r="AB220" i="21"/>
  <c r="AC220" i="21" s="1"/>
  <c r="AA220" i="21"/>
  <c r="W220" i="21"/>
  <c r="V220" i="21"/>
  <c r="X220" i="21" s="1"/>
  <c r="L220" i="21"/>
  <c r="N220" i="21" s="1"/>
  <c r="I220" i="21"/>
  <c r="G220" i="21"/>
  <c r="CP219" i="21"/>
  <c r="CO219" i="21"/>
  <c r="CK219" i="21"/>
  <c r="CJ219" i="21"/>
  <c r="CI219" i="21"/>
  <c r="CE219" i="21"/>
  <c r="CD219" i="21"/>
  <c r="BZ219" i="21"/>
  <c r="BV219" i="21"/>
  <c r="BU219" i="21"/>
  <c r="BT219" i="21"/>
  <c r="BP219" i="21"/>
  <c r="BQ219" i="21" s="1"/>
  <c r="BO219" i="21"/>
  <c r="BK219" i="21"/>
  <c r="BJ219" i="21"/>
  <c r="BF219" i="21"/>
  <c r="BB219" i="21"/>
  <c r="BA219" i="21"/>
  <c r="AZ219" i="21"/>
  <c r="AW219" i="21"/>
  <c r="AV219" i="21"/>
  <c r="AU219" i="21"/>
  <c r="AQ219" i="21"/>
  <c r="AR219" i="21" s="1"/>
  <c r="AP219" i="21"/>
  <c r="AL219" i="21"/>
  <c r="AH219" i="21"/>
  <c r="AG219" i="21"/>
  <c r="AF219" i="21"/>
  <c r="AB219" i="21"/>
  <c r="AC219" i="21" s="1"/>
  <c r="AA219" i="21"/>
  <c r="W219" i="21"/>
  <c r="V219" i="21"/>
  <c r="L219" i="21"/>
  <c r="N219" i="21" s="1"/>
  <c r="I219" i="21"/>
  <c r="G219" i="21"/>
  <c r="CP218" i="21"/>
  <c r="CO218" i="21"/>
  <c r="CK218" i="21"/>
  <c r="CJ218" i="21"/>
  <c r="CI218" i="21"/>
  <c r="CE218" i="21"/>
  <c r="CF218" i="21" s="1"/>
  <c r="CD218" i="21"/>
  <c r="BZ218" i="21"/>
  <c r="BU218" i="21"/>
  <c r="BT218" i="21"/>
  <c r="BV218" i="21" s="1"/>
  <c r="BQ218" i="21"/>
  <c r="BP218" i="21"/>
  <c r="BO218" i="21"/>
  <c r="BL218" i="21"/>
  <c r="BK218" i="21"/>
  <c r="BJ218" i="21"/>
  <c r="BF218" i="21"/>
  <c r="BA218" i="21"/>
  <c r="AZ218" i="21"/>
  <c r="BB218" i="21" s="1"/>
  <c r="AW218" i="21"/>
  <c r="AV218" i="21"/>
  <c r="AU218" i="21"/>
  <c r="AQ218" i="21"/>
  <c r="AR218" i="21" s="1"/>
  <c r="AP218" i="21"/>
  <c r="AL218" i="21"/>
  <c r="AG218" i="21"/>
  <c r="AF218" i="21"/>
  <c r="AH218" i="21" s="1"/>
  <c r="AC218" i="21"/>
  <c r="AB218" i="21"/>
  <c r="AA218" i="21"/>
  <c r="X218" i="21"/>
  <c r="W218" i="21"/>
  <c r="V218" i="21"/>
  <c r="N218" i="21"/>
  <c r="L218" i="21"/>
  <c r="G218" i="21"/>
  <c r="I218" i="21" s="1"/>
  <c r="CP217" i="21"/>
  <c r="CO217" i="21"/>
  <c r="CJ217" i="21"/>
  <c r="CI217" i="21"/>
  <c r="CK217" i="21" s="1"/>
  <c r="CF217" i="21"/>
  <c r="CE217" i="21"/>
  <c r="CD217" i="21"/>
  <c r="BZ217" i="21"/>
  <c r="BU217" i="21"/>
  <c r="BT217" i="21"/>
  <c r="BP217" i="21"/>
  <c r="BO217" i="21"/>
  <c r="BQ217" i="21" s="1"/>
  <c r="BL217" i="21"/>
  <c r="BK217" i="21"/>
  <c r="BJ217" i="21"/>
  <c r="BF217" i="21"/>
  <c r="BA217" i="21"/>
  <c r="AZ217" i="21"/>
  <c r="AV217" i="21"/>
  <c r="AU217" i="21"/>
  <c r="AW217" i="21" s="1"/>
  <c r="AR217" i="21"/>
  <c r="AQ217" i="21"/>
  <c r="AP217" i="21"/>
  <c r="AL217" i="21"/>
  <c r="AG217" i="21"/>
  <c r="AF217" i="21"/>
  <c r="AB217" i="21"/>
  <c r="AA217" i="21"/>
  <c r="AC217" i="21" s="1"/>
  <c r="X217" i="21"/>
  <c r="W217" i="21"/>
  <c r="V217" i="21"/>
  <c r="N217" i="21"/>
  <c r="L217" i="21"/>
  <c r="G217" i="21"/>
  <c r="I217" i="21" s="1"/>
  <c r="CP216" i="21"/>
  <c r="CO216" i="21"/>
  <c r="CJ216" i="21"/>
  <c r="CI216" i="21"/>
  <c r="CE216" i="21"/>
  <c r="CD216" i="21"/>
  <c r="CF216" i="21" s="1"/>
  <c r="BZ216" i="21"/>
  <c r="BU216" i="21"/>
  <c r="BV216" i="21" s="1"/>
  <c r="BT216" i="21"/>
  <c r="BP216" i="21"/>
  <c r="BQ216" i="21" s="1"/>
  <c r="BO216" i="21"/>
  <c r="BK216" i="21"/>
  <c r="BJ216" i="21"/>
  <c r="BL216" i="21" s="1"/>
  <c r="BF216" i="21"/>
  <c r="BB216" i="21"/>
  <c r="BA216" i="21"/>
  <c r="AZ216" i="21"/>
  <c r="AV216" i="21"/>
  <c r="AU216" i="21"/>
  <c r="AQ216" i="21"/>
  <c r="AP216" i="21"/>
  <c r="AR216" i="21" s="1"/>
  <c r="AL216" i="21"/>
  <c r="AH216" i="21"/>
  <c r="AG216" i="21"/>
  <c r="AF216" i="21"/>
  <c r="AB216" i="21"/>
  <c r="AC216" i="21" s="1"/>
  <c r="AA216" i="21"/>
  <c r="W216" i="21"/>
  <c r="V216" i="21"/>
  <c r="X216" i="21" s="1"/>
  <c r="L216" i="21"/>
  <c r="N216" i="21" s="1"/>
  <c r="I216" i="21"/>
  <c r="G216" i="21"/>
  <c r="CP215" i="21"/>
  <c r="CO215" i="21"/>
  <c r="CK215" i="21"/>
  <c r="CJ215" i="21"/>
  <c r="CI215" i="21"/>
  <c r="CE215" i="21"/>
  <c r="CD215" i="21"/>
  <c r="BZ215" i="21"/>
  <c r="BV215" i="21"/>
  <c r="BU215" i="21"/>
  <c r="BT215" i="21"/>
  <c r="BQ215" i="21"/>
  <c r="BP215" i="21"/>
  <c r="BO215" i="21"/>
  <c r="BK215" i="21"/>
  <c r="BL215" i="21" s="1"/>
  <c r="BJ215" i="21"/>
  <c r="BF215" i="21"/>
  <c r="BE215" i="21"/>
  <c r="BG215" i="21" s="1"/>
  <c r="BB215" i="21"/>
  <c r="BA215" i="21"/>
  <c r="AZ215" i="21"/>
  <c r="AW215" i="21"/>
  <c r="AV215" i="21"/>
  <c r="AU215" i="21"/>
  <c r="AQ215" i="21"/>
  <c r="AP215" i="21"/>
  <c r="AL215" i="21"/>
  <c r="AH215" i="21"/>
  <c r="AG215" i="21"/>
  <c r="AF215" i="21"/>
  <c r="AC215" i="21"/>
  <c r="AB215" i="21"/>
  <c r="AA215" i="21"/>
  <c r="W215" i="21"/>
  <c r="X215" i="21" s="1"/>
  <c r="V215" i="21"/>
  <c r="L215" i="21"/>
  <c r="N215" i="21" s="1"/>
  <c r="I215" i="21"/>
  <c r="G215" i="21"/>
  <c r="CP214" i="21"/>
  <c r="CO214" i="21"/>
  <c r="CK214" i="21"/>
  <c r="CJ214" i="21"/>
  <c r="CI214" i="21"/>
  <c r="CF214" i="21"/>
  <c r="CE214" i="21"/>
  <c r="CD214" i="21"/>
  <c r="BZ214" i="21"/>
  <c r="BU214" i="21"/>
  <c r="BT214" i="21"/>
  <c r="BV214" i="21" s="1"/>
  <c r="BQ214" i="21"/>
  <c r="BP214" i="21"/>
  <c r="BO214" i="21"/>
  <c r="BK214" i="21"/>
  <c r="BL214" i="21" s="1"/>
  <c r="BJ214" i="21"/>
  <c r="BF214" i="21"/>
  <c r="BA214" i="21"/>
  <c r="AZ214" i="21"/>
  <c r="BB214" i="21" s="1"/>
  <c r="AW214" i="21"/>
  <c r="AV214" i="21"/>
  <c r="AU214" i="21"/>
  <c r="AR214" i="21"/>
  <c r="AQ214" i="21"/>
  <c r="AP214" i="21"/>
  <c r="AL214" i="21"/>
  <c r="AG214" i="21"/>
  <c r="AF214" i="21"/>
  <c r="AH214" i="21" s="1"/>
  <c r="AC214" i="21"/>
  <c r="AB214" i="21"/>
  <c r="AA214" i="21"/>
  <c r="W214" i="21"/>
  <c r="X214" i="21" s="1"/>
  <c r="V214" i="21"/>
  <c r="N214" i="21"/>
  <c r="L214" i="21"/>
  <c r="G214" i="21"/>
  <c r="I214" i="21" s="1"/>
  <c r="CP213" i="21"/>
  <c r="CO213" i="21"/>
  <c r="CJ213" i="21"/>
  <c r="CI213" i="21"/>
  <c r="CK213" i="21" s="1"/>
  <c r="CF213" i="21"/>
  <c r="CE213" i="21"/>
  <c r="CD213" i="21"/>
  <c r="BZ213" i="21"/>
  <c r="BU213" i="21"/>
  <c r="BT213" i="21"/>
  <c r="BP213" i="21"/>
  <c r="BO213" i="21"/>
  <c r="BQ213" i="21" s="1"/>
  <c r="BL213" i="21"/>
  <c r="BK213" i="21"/>
  <c r="BJ213" i="21"/>
  <c r="BF213" i="21"/>
  <c r="BA213" i="21"/>
  <c r="BB213" i="21" s="1"/>
  <c r="AZ213" i="21"/>
  <c r="AV213" i="21"/>
  <c r="AU213" i="21"/>
  <c r="AW213" i="21" s="1"/>
  <c r="AR213" i="21"/>
  <c r="AQ213" i="21"/>
  <c r="AP213" i="21"/>
  <c r="AL213" i="21"/>
  <c r="AG213" i="21"/>
  <c r="AF213" i="21"/>
  <c r="AB213" i="21"/>
  <c r="AA213" i="21"/>
  <c r="AC213" i="21" s="1"/>
  <c r="X213" i="21"/>
  <c r="W213" i="21"/>
  <c r="V213" i="21"/>
  <c r="N213" i="21"/>
  <c r="L213" i="21"/>
  <c r="I213" i="21"/>
  <c r="G213" i="21"/>
  <c r="CP212" i="21"/>
  <c r="CO212" i="21"/>
  <c r="CJ212" i="21"/>
  <c r="CI212" i="21"/>
  <c r="CE212" i="21"/>
  <c r="CD212" i="21"/>
  <c r="CF212" i="21" s="1"/>
  <c r="BZ212" i="21"/>
  <c r="BU212" i="21"/>
  <c r="BV212" i="21" s="1"/>
  <c r="BT212" i="21"/>
  <c r="BP212" i="21"/>
  <c r="BQ212" i="21" s="1"/>
  <c r="BO212" i="21"/>
  <c r="BK212" i="21"/>
  <c r="BJ212" i="21"/>
  <c r="BL212" i="21" s="1"/>
  <c r="BF212" i="21"/>
  <c r="BB212" i="21"/>
  <c r="BA212" i="21"/>
  <c r="AZ212" i="21"/>
  <c r="AV212" i="21"/>
  <c r="AU212" i="21"/>
  <c r="AQ212" i="21"/>
  <c r="AP212" i="21"/>
  <c r="AR212" i="21" s="1"/>
  <c r="AL212" i="21"/>
  <c r="AG212" i="21"/>
  <c r="AH212" i="21" s="1"/>
  <c r="AF212" i="21"/>
  <c r="AB212" i="21"/>
  <c r="AC212" i="21" s="1"/>
  <c r="AA212" i="21"/>
  <c r="W212" i="21"/>
  <c r="V212" i="21"/>
  <c r="X212" i="21" s="1"/>
  <c r="L212" i="21"/>
  <c r="N212" i="21" s="1"/>
  <c r="I212" i="21"/>
  <c r="G212" i="21"/>
  <c r="CP211" i="21"/>
  <c r="CO211" i="21"/>
  <c r="CK211" i="21"/>
  <c r="CJ211" i="21"/>
  <c r="CI211" i="21"/>
  <c r="CE211" i="21"/>
  <c r="CF211" i="21" s="1"/>
  <c r="CD211" i="21"/>
  <c r="BZ211" i="21"/>
  <c r="BV211" i="21"/>
  <c r="BU211" i="21"/>
  <c r="BT211" i="21"/>
  <c r="BP211" i="21"/>
  <c r="BQ211" i="21" s="1"/>
  <c r="BO211" i="21"/>
  <c r="BK211" i="21"/>
  <c r="BJ211" i="21"/>
  <c r="BF211" i="21"/>
  <c r="BE211" i="21"/>
  <c r="BG211" i="21" s="1"/>
  <c r="BB211" i="21"/>
  <c r="BA211" i="21"/>
  <c r="AZ211" i="21"/>
  <c r="AW211" i="21"/>
  <c r="AV211" i="21"/>
  <c r="AU211" i="21"/>
  <c r="AQ211" i="21"/>
  <c r="AP211" i="21"/>
  <c r="AL211" i="21"/>
  <c r="AH211" i="21"/>
  <c r="AG211" i="21"/>
  <c r="AF211" i="21"/>
  <c r="AB211" i="21"/>
  <c r="AC211" i="21" s="1"/>
  <c r="AA211" i="21"/>
  <c r="W211" i="21"/>
  <c r="V211" i="21"/>
  <c r="N211" i="21"/>
  <c r="L211" i="21"/>
  <c r="I211" i="21"/>
  <c r="G211" i="21"/>
  <c r="CP210" i="21"/>
  <c r="CO210" i="21"/>
  <c r="CK210" i="21"/>
  <c r="CJ210" i="21"/>
  <c r="CI210" i="21"/>
  <c r="CE210" i="21"/>
  <c r="CF210" i="21" s="1"/>
  <c r="CD210" i="21"/>
  <c r="BZ210" i="21"/>
  <c r="BU210" i="21"/>
  <c r="BT210" i="21"/>
  <c r="BV210" i="21" s="1"/>
  <c r="BQ210" i="21"/>
  <c r="BP210" i="21"/>
  <c r="BO210" i="21"/>
  <c r="BL210" i="21"/>
  <c r="BK210" i="21"/>
  <c r="BJ210" i="21"/>
  <c r="BF210" i="21"/>
  <c r="BA210" i="21"/>
  <c r="AZ210" i="21"/>
  <c r="BB210" i="21" s="1"/>
  <c r="AW210" i="21"/>
  <c r="AV210" i="21"/>
  <c r="AU210" i="21"/>
  <c r="AQ210" i="21"/>
  <c r="AR210" i="21" s="1"/>
  <c r="AP210" i="21"/>
  <c r="AL210" i="21"/>
  <c r="AG210" i="21"/>
  <c r="AF210" i="21"/>
  <c r="AH210" i="21" s="1"/>
  <c r="AC210" i="21"/>
  <c r="AB210" i="21"/>
  <c r="AA210" i="21"/>
  <c r="X210" i="21"/>
  <c r="W210" i="21"/>
  <c r="V210" i="21"/>
  <c r="N210" i="21"/>
  <c r="L210" i="21"/>
  <c r="G210" i="21"/>
  <c r="I210" i="21" s="1"/>
  <c r="CP209" i="21"/>
  <c r="CO209" i="21"/>
  <c r="CJ209" i="21"/>
  <c r="CI209" i="21"/>
  <c r="CK209" i="21" s="1"/>
  <c r="CF209" i="21"/>
  <c r="CE209" i="21"/>
  <c r="CD209" i="21"/>
  <c r="BZ209" i="21"/>
  <c r="BU209" i="21"/>
  <c r="BT209" i="21"/>
  <c r="BP209" i="21"/>
  <c r="BO209" i="21"/>
  <c r="BQ209" i="21" s="1"/>
  <c r="BL209" i="21"/>
  <c r="BK209" i="21"/>
  <c r="BJ209" i="21"/>
  <c r="BF209" i="21"/>
  <c r="BA209" i="21"/>
  <c r="AZ209" i="21"/>
  <c r="AV209" i="21"/>
  <c r="AU209" i="21"/>
  <c r="AW209" i="21" s="1"/>
  <c r="AR209" i="21"/>
  <c r="AQ209" i="21"/>
  <c r="AP209" i="21"/>
  <c r="AL209" i="21"/>
  <c r="AG209" i="21"/>
  <c r="AF209" i="21"/>
  <c r="AB209" i="21"/>
  <c r="AA209" i="21"/>
  <c r="AC209" i="21" s="1"/>
  <c r="X209" i="21"/>
  <c r="W209" i="21"/>
  <c r="V209" i="21"/>
  <c r="N209" i="21"/>
  <c r="L209" i="21"/>
  <c r="G209" i="21"/>
  <c r="I209" i="21" s="1"/>
  <c r="CP208" i="21"/>
  <c r="CO208" i="21"/>
  <c r="CJ208" i="21"/>
  <c r="CI208" i="21"/>
  <c r="CE208" i="21"/>
  <c r="CD208" i="21"/>
  <c r="CF208" i="21" s="1"/>
  <c r="BZ208" i="21"/>
  <c r="BU208" i="21"/>
  <c r="BV208" i="21" s="1"/>
  <c r="BT208" i="21"/>
  <c r="BP208" i="21"/>
  <c r="BQ208" i="21" s="1"/>
  <c r="BO208" i="21"/>
  <c r="BK208" i="21"/>
  <c r="BJ208" i="21"/>
  <c r="BL208" i="21" s="1"/>
  <c r="BF208" i="21"/>
  <c r="BB208" i="21"/>
  <c r="BA208" i="21"/>
  <c r="AZ208" i="21"/>
  <c r="AV208" i="21"/>
  <c r="AU208" i="21"/>
  <c r="AQ208" i="21"/>
  <c r="AP208" i="21"/>
  <c r="AR208" i="21" s="1"/>
  <c r="AL208" i="21"/>
  <c r="AH208" i="21"/>
  <c r="AG208" i="21"/>
  <c r="AF208" i="21"/>
  <c r="AB208" i="21"/>
  <c r="AC208" i="21" s="1"/>
  <c r="AA208" i="21"/>
  <c r="W208" i="21"/>
  <c r="V208" i="21"/>
  <c r="X208" i="21" s="1"/>
  <c r="L208" i="21"/>
  <c r="N208" i="21" s="1"/>
  <c r="I208" i="21"/>
  <c r="G208" i="21"/>
  <c r="CP207" i="21"/>
  <c r="CO207" i="21"/>
  <c r="CK207" i="21"/>
  <c r="CJ207" i="21"/>
  <c r="CI207" i="21"/>
  <c r="CE207" i="21"/>
  <c r="CD207" i="21"/>
  <c r="BZ207" i="21"/>
  <c r="BV207" i="21"/>
  <c r="BU207" i="21"/>
  <c r="BT207" i="21"/>
  <c r="BQ207" i="21"/>
  <c r="BP207" i="21"/>
  <c r="BO207" i="21"/>
  <c r="BK207" i="21"/>
  <c r="BL207" i="21" s="1"/>
  <c r="BJ207" i="21"/>
  <c r="BF207" i="21"/>
  <c r="BB207" i="21"/>
  <c r="BA207" i="21"/>
  <c r="AZ207" i="21"/>
  <c r="AV207" i="21"/>
  <c r="AW207" i="21" s="1"/>
  <c r="AU207" i="21"/>
  <c r="AQ207" i="21"/>
  <c r="AP207" i="21"/>
  <c r="AL207" i="21"/>
  <c r="AH207" i="21"/>
  <c r="AG207" i="21"/>
  <c r="AF207" i="21"/>
  <c r="AC207" i="21"/>
  <c r="AB207" i="21"/>
  <c r="AA207" i="21"/>
  <c r="W207" i="21"/>
  <c r="X207" i="21" s="1"/>
  <c r="V207" i="21"/>
  <c r="L207" i="21"/>
  <c r="N207" i="21" s="1"/>
  <c r="I207" i="21"/>
  <c r="G207" i="21"/>
  <c r="CP206" i="21"/>
  <c r="CO206" i="21"/>
  <c r="CJ206" i="21"/>
  <c r="CI206" i="21"/>
  <c r="CE206" i="21"/>
  <c r="CD206" i="21"/>
  <c r="BZ206" i="21"/>
  <c r="BU206" i="21"/>
  <c r="BT206" i="21"/>
  <c r="BP206" i="21"/>
  <c r="BO206" i="21"/>
  <c r="BK206" i="21"/>
  <c r="BJ206" i="21"/>
  <c r="BF206" i="21"/>
  <c r="BA206" i="21"/>
  <c r="AZ206" i="21"/>
  <c r="AV206" i="21"/>
  <c r="AU206" i="21"/>
  <c r="AQ206" i="21"/>
  <c r="AP206" i="21"/>
  <c r="AL206" i="21"/>
  <c r="AG206" i="21"/>
  <c r="AF206" i="21"/>
  <c r="AC206" i="21"/>
  <c r="AB206" i="21"/>
  <c r="AA206" i="21"/>
  <c r="W206" i="21"/>
  <c r="X206" i="21" s="1"/>
  <c r="V206" i="21"/>
  <c r="L206" i="21"/>
  <c r="G206" i="21"/>
  <c r="CP205" i="21"/>
  <c r="CO205" i="21"/>
  <c r="CJ205" i="21"/>
  <c r="CI205" i="21"/>
  <c r="CE205" i="21"/>
  <c r="CD205" i="21"/>
  <c r="CF205" i="21" s="1"/>
  <c r="BZ205" i="21"/>
  <c r="BV205" i="21"/>
  <c r="BU205" i="21"/>
  <c r="BT205" i="21"/>
  <c r="BP205" i="21"/>
  <c r="BQ205" i="21" s="1"/>
  <c r="BO205" i="21"/>
  <c r="BK205" i="21"/>
  <c r="BJ205" i="21"/>
  <c r="BL205" i="21" s="1"/>
  <c r="BF205" i="21"/>
  <c r="BB205" i="21"/>
  <c r="BA205" i="21"/>
  <c r="AZ205" i="21"/>
  <c r="AV205" i="21"/>
  <c r="AW205" i="21" s="1"/>
  <c r="AU205" i="21"/>
  <c r="AQ205" i="21"/>
  <c r="AP205" i="21"/>
  <c r="AR205" i="21" s="1"/>
  <c r="AL205" i="21"/>
  <c r="AG205" i="21"/>
  <c r="AH205" i="21" s="1"/>
  <c r="AF205" i="21"/>
  <c r="AB205" i="21"/>
  <c r="AC205" i="21" s="1"/>
  <c r="AA205" i="21"/>
  <c r="W205" i="21"/>
  <c r="V205" i="21"/>
  <c r="X205" i="21" s="1"/>
  <c r="L205" i="21"/>
  <c r="N205" i="21" s="1"/>
  <c r="I205" i="21"/>
  <c r="G205" i="21"/>
  <c r="CP204" i="21"/>
  <c r="CO204" i="21"/>
  <c r="CK204" i="21"/>
  <c r="CJ204" i="21"/>
  <c r="CI204" i="21"/>
  <c r="CE204" i="21"/>
  <c r="CD204" i="21"/>
  <c r="BZ204" i="21"/>
  <c r="BV204" i="21"/>
  <c r="BU204" i="21"/>
  <c r="BT204" i="21"/>
  <c r="BP204" i="21"/>
  <c r="BQ204" i="21" s="1"/>
  <c r="BO204" i="21"/>
  <c r="BK204" i="21"/>
  <c r="BJ204" i="21"/>
  <c r="BF204" i="21"/>
  <c r="BB204" i="21"/>
  <c r="BA204" i="21"/>
  <c r="AZ204" i="21"/>
  <c r="AW204" i="21"/>
  <c r="AV204" i="21"/>
  <c r="AU204" i="21"/>
  <c r="AQ204" i="21"/>
  <c r="AP204" i="21"/>
  <c r="AL204" i="21"/>
  <c r="AH204" i="21"/>
  <c r="AG204" i="21"/>
  <c r="AF204" i="21"/>
  <c r="AB204" i="21"/>
  <c r="AC204" i="21" s="1"/>
  <c r="AA204" i="21"/>
  <c r="W204" i="21"/>
  <c r="V204" i="21"/>
  <c r="L204" i="21"/>
  <c r="N204" i="21" s="1"/>
  <c r="I204" i="21"/>
  <c r="G204" i="21"/>
  <c r="CP203" i="21"/>
  <c r="CO203" i="21"/>
  <c r="CK203" i="21"/>
  <c r="CJ203" i="21"/>
  <c r="CI203" i="21"/>
  <c r="CE203" i="21"/>
  <c r="CF203" i="21" s="1"/>
  <c r="CD203" i="21"/>
  <c r="BZ203" i="21"/>
  <c r="BU203" i="21"/>
  <c r="BT203" i="21"/>
  <c r="BV203" i="21" s="1"/>
  <c r="BQ203" i="21"/>
  <c r="BP203" i="21"/>
  <c r="BO203" i="21"/>
  <c r="BL203" i="21"/>
  <c r="BK203" i="21"/>
  <c r="BJ203" i="21"/>
  <c r="BF203" i="21"/>
  <c r="BA203" i="21"/>
  <c r="AZ203" i="21"/>
  <c r="BB203" i="21" s="1"/>
  <c r="AW203" i="21"/>
  <c r="AV203" i="21"/>
  <c r="AU203" i="21"/>
  <c r="AQ203" i="21"/>
  <c r="AR203" i="21" s="1"/>
  <c r="AP203" i="21"/>
  <c r="AL203" i="21"/>
  <c r="AG203" i="21"/>
  <c r="AF203" i="21"/>
  <c r="AH203" i="21" s="1"/>
  <c r="AC203" i="21"/>
  <c r="AB203" i="21"/>
  <c r="AA203" i="21"/>
  <c r="X203" i="21"/>
  <c r="W203" i="21"/>
  <c r="V203" i="21"/>
  <c r="N203" i="21"/>
  <c r="L203" i="21"/>
  <c r="G203" i="21"/>
  <c r="I203" i="21" s="1"/>
  <c r="CP202" i="21"/>
  <c r="CO202" i="21"/>
  <c r="CJ202" i="21"/>
  <c r="CI202" i="21"/>
  <c r="CK202" i="21" s="1"/>
  <c r="CF202" i="21"/>
  <c r="CE202" i="21"/>
  <c r="CD202" i="21"/>
  <c r="BZ202" i="21"/>
  <c r="BU202" i="21"/>
  <c r="BT202" i="21"/>
  <c r="BP202" i="21"/>
  <c r="BO202" i="21"/>
  <c r="BQ202" i="21" s="1"/>
  <c r="BL202" i="21"/>
  <c r="BK202" i="21"/>
  <c r="BJ202" i="21"/>
  <c r="BF202" i="21"/>
  <c r="BA202" i="21"/>
  <c r="AZ202" i="21"/>
  <c r="AV202" i="21"/>
  <c r="AU202" i="21"/>
  <c r="AW202" i="21" s="1"/>
  <c r="AR202" i="21"/>
  <c r="AQ202" i="21"/>
  <c r="AP202" i="21"/>
  <c r="AL202" i="21"/>
  <c r="AG202" i="21"/>
  <c r="AF202" i="21"/>
  <c r="AB202" i="21"/>
  <c r="AA202" i="21"/>
  <c r="AC202" i="21" s="1"/>
  <c r="X202" i="21"/>
  <c r="W202" i="21"/>
  <c r="V202" i="21"/>
  <c r="N202" i="21"/>
  <c r="L202" i="21"/>
  <c r="I202" i="21"/>
  <c r="G202" i="21"/>
  <c r="CP201" i="21"/>
  <c r="CO201" i="21"/>
  <c r="CJ201" i="21"/>
  <c r="CI201" i="21"/>
  <c r="CE201" i="21"/>
  <c r="CD201" i="21"/>
  <c r="CF201" i="21" s="1"/>
  <c r="BZ201" i="21"/>
  <c r="BU201" i="21"/>
  <c r="BV201" i="21" s="1"/>
  <c r="BT201" i="21"/>
  <c r="BP201" i="21"/>
  <c r="BQ201" i="21" s="1"/>
  <c r="BO201" i="21"/>
  <c r="BK201" i="21"/>
  <c r="BJ201" i="21"/>
  <c r="BL201" i="21" s="1"/>
  <c r="BF201" i="21"/>
  <c r="BB201" i="21"/>
  <c r="BA201" i="21"/>
  <c r="AZ201" i="21"/>
  <c r="AV201" i="21"/>
  <c r="AU201" i="21"/>
  <c r="AQ201" i="21"/>
  <c r="AP201" i="21"/>
  <c r="AR201" i="21" s="1"/>
  <c r="AL201" i="21"/>
  <c r="AH201" i="21"/>
  <c r="AG201" i="21"/>
  <c r="AF201" i="21"/>
  <c r="AB201" i="21"/>
  <c r="AA201" i="21"/>
  <c r="W201" i="21"/>
  <c r="V201" i="21"/>
  <c r="X201" i="21" s="1"/>
  <c r="L201" i="21"/>
  <c r="N201" i="21" s="1"/>
  <c r="I201" i="21"/>
  <c r="G201" i="21"/>
  <c r="CP200" i="21"/>
  <c r="CO200" i="21"/>
  <c r="CJ200" i="21"/>
  <c r="CK200" i="21" s="1"/>
  <c r="CI200" i="21"/>
  <c r="CE200" i="21"/>
  <c r="CD200" i="21"/>
  <c r="BZ200" i="21"/>
  <c r="BV200" i="21"/>
  <c r="BU200" i="21"/>
  <c r="BT200" i="21"/>
  <c r="BQ200" i="21"/>
  <c r="BP200" i="21"/>
  <c r="BO200" i="21"/>
  <c r="BK200" i="21"/>
  <c r="BL200" i="21" s="1"/>
  <c r="BJ200" i="21"/>
  <c r="BF200" i="21"/>
  <c r="BB200" i="21"/>
  <c r="BA200" i="21"/>
  <c r="AZ200" i="21"/>
  <c r="AV200" i="21"/>
  <c r="AW200" i="21" s="1"/>
  <c r="AU200" i="21"/>
  <c r="AQ200" i="21"/>
  <c r="AP200" i="21"/>
  <c r="AL200" i="21"/>
  <c r="AH200" i="21"/>
  <c r="AG200" i="21"/>
  <c r="AF200" i="21"/>
  <c r="AC200" i="21"/>
  <c r="AB200" i="21"/>
  <c r="AA200" i="21"/>
  <c r="W200" i="21"/>
  <c r="V200" i="21"/>
  <c r="L200" i="21"/>
  <c r="N200" i="21" s="1"/>
  <c r="I200" i="21"/>
  <c r="G200" i="21"/>
  <c r="CP199" i="21"/>
  <c r="CO199" i="21"/>
  <c r="CK199" i="21"/>
  <c r="CJ199" i="21"/>
  <c r="CI199" i="21"/>
  <c r="CF199" i="21"/>
  <c r="CE199" i="21"/>
  <c r="CD199" i="21"/>
  <c r="BZ199" i="21"/>
  <c r="BU199" i="21"/>
  <c r="BT199" i="21"/>
  <c r="BV199" i="21" s="1"/>
  <c r="BQ199" i="21"/>
  <c r="BP199" i="21"/>
  <c r="BO199" i="21"/>
  <c r="BL199" i="21"/>
  <c r="BK199" i="21"/>
  <c r="BJ199" i="21"/>
  <c r="BF199" i="21"/>
  <c r="BA199" i="21"/>
  <c r="AZ199" i="21"/>
  <c r="BB199" i="21" s="1"/>
  <c r="AW199" i="21"/>
  <c r="AV199" i="21"/>
  <c r="AU199" i="21"/>
  <c r="AR199" i="21"/>
  <c r="AQ199" i="21"/>
  <c r="AP199" i="21"/>
  <c r="AL199" i="21"/>
  <c r="AG199" i="21"/>
  <c r="AF199" i="21"/>
  <c r="AH199" i="21" s="1"/>
  <c r="AC199" i="21"/>
  <c r="AB199" i="21"/>
  <c r="AA199" i="21"/>
  <c r="X199" i="21"/>
  <c r="W199" i="21"/>
  <c r="V199" i="21"/>
  <c r="N199" i="21"/>
  <c r="L199" i="21"/>
  <c r="G199" i="21"/>
  <c r="I199" i="21" s="1"/>
  <c r="CP198" i="21"/>
  <c r="CO198" i="21"/>
  <c r="CJ198" i="21"/>
  <c r="CI198" i="21"/>
  <c r="CK198" i="21" s="1"/>
  <c r="CF198" i="21"/>
  <c r="CE198" i="21"/>
  <c r="CD198" i="21"/>
  <c r="BZ198" i="21"/>
  <c r="BU198" i="21"/>
  <c r="BT198" i="21"/>
  <c r="BP198" i="21"/>
  <c r="BO198" i="21"/>
  <c r="BQ198" i="21" s="1"/>
  <c r="BL198" i="21"/>
  <c r="BK198" i="21"/>
  <c r="BJ198" i="21"/>
  <c r="BF198" i="21"/>
  <c r="BA198" i="21"/>
  <c r="BB198" i="21" s="1"/>
  <c r="AZ198" i="21"/>
  <c r="AV198" i="21"/>
  <c r="AU198" i="21"/>
  <c r="AW198" i="21" s="1"/>
  <c r="AR198" i="21"/>
  <c r="AQ198" i="21"/>
  <c r="AP198" i="21"/>
  <c r="AL198" i="21"/>
  <c r="AG198" i="21"/>
  <c r="AF198" i="21"/>
  <c r="AB198" i="21"/>
  <c r="AA198" i="21"/>
  <c r="AC198" i="21" s="1"/>
  <c r="X198" i="21"/>
  <c r="W198" i="21"/>
  <c r="V198" i="21"/>
  <c r="N198" i="21"/>
  <c r="L198" i="21"/>
  <c r="I198" i="21"/>
  <c r="G198" i="21"/>
  <c r="CP197" i="21"/>
  <c r="CO197" i="21"/>
  <c r="CJ197" i="21"/>
  <c r="CI197" i="21"/>
  <c r="CE197" i="21"/>
  <c r="CD197" i="21"/>
  <c r="CF197" i="21" s="1"/>
  <c r="BZ197" i="21"/>
  <c r="BV197" i="21"/>
  <c r="BU197" i="21"/>
  <c r="BT197" i="21"/>
  <c r="BP197" i="21"/>
  <c r="BO197" i="21"/>
  <c r="BK197" i="21"/>
  <c r="BJ197" i="21"/>
  <c r="BL197" i="21" s="1"/>
  <c r="BF197" i="21"/>
  <c r="BB197" i="21"/>
  <c r="BA197" i="21"/>
  <c r="AZ197" i="21"/>
  <c r="AV197" i="21"/>
  <c r="AW197" i="21" s="1"/>
  <c r="AU197" i="21"/>
  <c r="AQ197" i="21"/>
  <c r="AP197" i="21"/>
  <c r="AR197" i="21" s="1"/>
  <c r="AL197" i="21"/>
  <c r="AG197" i="21"/>
  <c r="AH197" i="21" s="1"/>
  <c r="AF197" i="21"/>
  <c r="AB197" i="21"/>
  <c r="AC197" i="21" s="1"/>
  <c r="AA197" i="21"/>
  <c r="W197" i="21"/>
  <c r="V197" i="21"/>
  <c r="X197" i="21" s="1"/>
  <c r="L197" i="21"/>
  <c r="N197" i="21" s="1"/>
  <c r="I197" i="21"/>
  <c r="G197" i="21"/>
  <c r="CP196" i="21"/>
  <c r="CO196" i="21"/>
  <c r="CK196" i="21"/>
  <c r="CJ196" i="21"/>
  <c r="CI196" i="21"/>
  <c r="CE196" i="21"/>
  <c r="CD196" i="21"/>
  <c r="BZ196" i="21"/>
  <c r="BV196" i="21"/>
  <c r="BU196" i="21"/>
  <c r="BT196" i="21"/>
  <c r="BP196" i="21"/>
  <c r="BQ196" i="21" s="1"/>
  <c r="BO196" i="21"/>
  <c r="BK196" i="21"/>
  <c r="BJ196" i="21"/>
  <c r="BF196" i="21"/>
  <c r="BB196" i="21"/>
  <c r="BA196" i="21"/>
  <c r="AZ196" i="21"/>
  <c r="AW196" i="21"/>
  <c r="AV196" i="21"/>
  <c r="AU196" i="21"/>
  <c r="AQ196" i="21"/>
  <c r="AP196" i="21"/>
  <c r="AL196" i="21"/>
  <c r="AH196" i="21"/>
  <c r="AG196" i="21"/>
  <c r="AF196" i="21"/>
  <c r="AB196" i="21"/>
  <c r="AC196" i="21" s="1"/>
  <c r="AA196" i="21"/>
  <c r="W196" i="21"/>
  <c r="V196" i="21"/>
  <c r="L196" i="21"/>
  <c r="N196" i="21" s="1"/>
  <c r="I196" i="21"/>
  <c r="G196" i="21"/>
  <c r="CP195" i="21"/>
  <c r="CO195" i="21"/>
  <c r="CK195" i="21"/>
  <c r="CJ195" i="21"/>
  <c r="CI195" i="21"/>
  <c r="CE195" i="21"/>
  <c r="CF195" i="21" s="1"/>
  <c r="CD195" i="21"/>
  <c r="BZ195" i="21"/>
  <c r="BU195" i="21"/>
  <c r="BT195" i="21"/>
  <c r="BV195" i="21" s="1"/>
  <c r="BQ195" i="21"/>
  <c r="BP195" i="21"/>
  <c r="BO195" i="21"/>
  <c r="BL195" i="21"/>
  <c r="BK195" i="21"/>
  <c r="BJ195" i="21"/>
  <c r="BF195" i="21"/>
  <c r="BA195" i="21"/>
  <c r="AZ195" i="21"/>
  <c r="BB195" i="21" s="1"/>
  <c r="AW195" i="21"/>
  <c r="AV195" i="21"/>
  <c r="AU195" i="21"/>
  <c r="AQ195" i="21"/>
  <c r="AR195" i="21" s="1"/>
  <c r="AP195" i="21"/>
  <c r="AL195" i="21"/>
  <c r="AG195" i="21"/>
  <c r="AF195" i="21"/>
  <c r="AH195" i="21" s="1"/>
  <c r="AC195" i="21"/>
  <c r="AB195" i="21"/>
  <c r="AA195" i="21"/>
  <c r="X195" i="21"/>
  <c r="W195" i="21"/>
  <c r="V195" i="21"/>
  <c r="N195" i="21"/>
  <c r="L195" i="21"/>
  <c r="G195" i="21"/>
  <c r="I195" i="21" s="1"/>
  <c r="CP194" i="21"/>
  <c r="CO194" i="21"/>
  <c r="CJ194" i="21"/>
  <c r="CI194" i="21"/>
  <c r="CK194" i="21" s="1"/>
  <c r="CF194" i="21"/>
  <c r="CE194" i="21"/>
  <c r="CD194" i="21"/>
  <c r="BZ194" i="21"/>
  <c r="BU194" i="21"/>
  <c r="BT194" i="21"/>
  <c r="BP194" i="21"/>
  <c r="BO194" i="21"/>
  <c r="BQ194" i="21" s="1"/>
  <c r="BL194" i="21"/>
  <c r="BK194" i="21"/>
  <c r="BJ194" i="21"/>
  <c r="BF194" i="21"/>
  <c r="BA194" i="21"/>
  <c r="AZ194" i="21"/>
  <c r="AV194" i="21"/>
  <c r="AU194" i="21"/>
  <c r="AW194" i="21" s="1"/>
  <c r="AR194" i="21"/>
  <c r="AQ194" i="21"/>
  <c r="AP194" i="21"/>
  <c r="AL194" i="21"/>
  <c r="AG194" i="21"/>
  <c r="AF194" i="21"/>
  <c r="AB194" i="21"/>
  <c r="AA194" i="21"/>
  <c r="AC194" i="21" s="1"/>
  <c r="X194" i="21"/>
  <c r="W194" i="21"/>
  <c r="V194" i="21"/>
  <c r="N194" i="21"/>
  <c r="L194" i="21"/>
  <c r="I194" i="21"/>
  <c r="G194" i="21"/>
  <c r="CP193" i="21"/>
  <c r="CO193" i="21"/>
  <c r="CJ193" i="21"/>
  <c r="CI193" i="21"/>
  <c r="CE193" i="21"/>
  <c r="CD193" i="21"/>
  <c r="CF193" i="21" s="1"/>
  <c r="BZ193" i="21"/>
  <c r="BU193" i="21"/>
  <c r="BV193" i="21" s="1"/>
  <c r="BT193" i="21"/>
  <c r="BP193" i="21"/>
  <c r="BQ193" i="21" s="1"/>
  <c r="BO193" i="21"/>
  <c r="BK193" i="21"/>
  <c r="BJ193" i="21"/>
  <c r="BL193" i="21" s="1"/>
  <c r="BF193" i="21"/>
  <c r="BA193" i="21"/>
  <c r="BB193" i="21" s="1"/>
  <c r="AZ193" i="21"/>
  <c r="AV193" i="21"/>
  <c r="AU193" i="21"/>
  <c r="AQ193" i="21"/>
  <c r="AP193" i="21"/>
  <c r="AR193" i="21" s="1"/>
  <c r="AL193" i="21"/>
  <c r="AG193" i="21"/>
  <c r="AH193" i="21" s="1"/>
  <c r="AF193" i="21"/>
  <c r="AB193" i="21"/>
  <c r="AA193" i="21"/>
  <c r="W193" i="21"/>
  <c r="V193" i="21"/>
  <c r="X193" i="21" s="1"/>
  <c r="L193" i="21"/>
  <c r="N193" i="21" s="1"/>
  <c r="I193" i="21"/>
  <c r="G193" i="21"/>
  <c r="CP192" i="21"/>
  <c r="CO192" i="21"/>
  <c r="CJ192" i="21"/>
  <c r="CK192" i="21" s="1"/>
  <c r="CI192" i="21"/>
  <c r="CE192" i="21"/>
  <c r="CD192" i="21"/>
  <c r="BZ192" i="21"/>
  <c r="BV192" i="21"/>
  <c r="BU192" i="21"/>
  <c r="BT192" i="21"/>
  <c r="BQ192" i="21"/>
  <c r="BP192" i="21"/>
  <c r="BO192" i="21"/>
  <c r="BK192" i="21"/>
  <c r="BJ192" i="21"/>
  <c r="BF192" i="21"/>
  <c r="BB192" i="21"/>
  <c r="BA192" i="21"/>
  <c r="AZ192" i="21"/>
  <c r="AV192" i="21"/>
  <c r="AW192" i="21" s="1"/>
  <c r="AU192" i="21"/>
  <c r="AQ192" i="21"/>
  <c r="AP192" i="21"/>
  <c r="AL192" i="21"/>
  <c r="AH192" i="21"/>
  <c r="AG192" i="21"/>
  <c r="AF192" i="21"/>
  <c r="AC192" i="21"/>
  <c r="AB192" i="21"/>
  <c r="AA192" i="21"/>
  <c r="W192" i="21"/>
  <c r="X192" i="21" s="1"/>
  <c r="V192" i="21"/>
  <c r="L192" i="21"/>
  <c r="N192" i="21" s="1"/>
  <c r="I192" i="21"/>
  <c r="G192" i="21"/>
  <c r="CP191" i="21"/>
  <c r="CO191" i="21"/>
  <c r="CK191" i="21"/>
  <c r="CJ191" i="21"/>
  <c r="CI191" i="21"/>
  <c r="CF191" i="21"/>
  <c r="CE191" i="21"/>
  <c r="CD191" i="21"/>
  <c r="BZ191" i="21"/>
  <c r="BU191" i="21"/>
  <c r="BT191" i="21"/>
  <c r="BV191" i="21" s="1"/>
  <c r="BQ191" i="21"/>
  <c r="BP191" i="21"/>
  <c r="BO191" i="21"/>
  <c r="BL191" i="21"/>
  <c r="BK191" i="21"/>
  <c r="BJ191" i="21"/>
  <c r="BF191" i="21"/>
  <c r="BA191" i="21"/>
  <c r="AZ191" i="21"/>
  <c r="BB191" i="21" s="1"/>
  <c r="AW191" i="21"/>
  <c r="AV191" i="21"/>
  <c r="AU191" i="21"/>
  <c r="AR191" i="21"/>
  <c r="AQ191" i="21"/>
  <c r="AP191" i="21"/>
  <c r="AL191" i="21"/>
  <c r="AG191" i="21"/>
  <c r="AF191" i="21"/>
  <c r="AH191" i="21" s="1"/>
  <c r="AC191" i="21"/>
  <c r="AB191" i="21"/>
  <c r="AA191" i="21"/>
  <c r="X191" i="21"/>
  <c r="W191" i="21"/>
  <c r="V191" i="21"/>
  <c r="N191" i="21"/>
  <c r="L191" i="21"/>
  <c r="G191" i="21"/>
  <c r="I191" i="21" s="1"/>
  <c r="CP190" i="21"/>
  <c r="CO190" i="21"/>
  <c r="CJ190" i="21"/>
  <c r="CI190" i="21"/>
  <c r="CK190" i="21" s="1"/>
  <c r="CF190" i="21"/>
  <c r="CE190" i="21"/>
  <c r="CD190" i="21"/>
  <c r="BZ190" i="21"/>
  <c r="BU190" i="21"/>
  <c r="BT190" i="21"/>
  <c r="BP190" i="21"/>
  <c r="BO190" i="21"/>
  <c r="BQ190" i="21" s="1"/>
  <c r="BL190" i="21"/>
  <c r="BK190" i="21"/>
  <c r="BJ190" i="21"/>
  <c r="BF190" i="21"/>
  <c r="BA190" i="21"/>
  <c r="BB190" i="21" s="1"/>
  <c r="AZ190" i="21"/>
  <c r="AV190" i="21"/>
  <c r="AU190" i="21"/>
  <c r="AW190" i="21" s="1"/>
  <c r="AQ190" i="21"/>
  <c r="AR190" i="21" s="1"/>
  <c r="AP190" i="21"/>
  <c r="AL190" i="21"/>
  <c r="AG190" i="21"/>
  <c r="AF190" i="21"/>
  <c r="AB190" i="21"/>
  <c r="AA190" i="21"/>
  <c r="AC190" i="21" s="1"/>
  <c r="X190" i="21"/>
  <c r="W190" i="21"/>
  <c r="V190" i="21"/>
  <c r="N190" i="21"/>
  <c r="L190" i="21"/>
  <c r="I190" i="21"/>
  <c r="G190" i="21"/>
  <c r="CP189" i="21"/>
  <c r="CO189" i="21"/>
  <c r="CJ189" i="21"/>
  <c r="CI189" i="21"/>
  <c r="CF189" i="21"/>
  <c r="CE189" i="21"/>
  <c r="CD189" i="21"/>
  <c r="BZ189" i="21"/>
  <c r="BV189" i="21"/>
  <c r="BU189" i="21"/>
  <c r="BT189" i="21"/>
  <c r="BP189" i="21"/>
  <c r="BQ189" i="21" s="1"/>
  <c r="BO189" i="21"/>
  <c r="BK189" i="21"/>
  <c r="BJ189" i="21"/>
  <c r="BL189" i="21" s="1"/>
  <c r="BF189" i="21"/>
  <c r="BA189" i="21"/>
  <c r="AZ189" i="21"/>
  <c r="AV189" i="21"/>
  <c r="AU189" i="21"/>
  <c r="AR189" i="21"/>
  <c r="AQ189" i="21"/>
  <c r="AP189" i="21"/>
  <c r="AL189" i="21"/>
  <c r="AH189" i="21"/>
  <c r="AG189" i="21"/>
  <c r="AF189" i="21"/>
  <c r="AB189" i="21"/>
  <c r="AA189" i="21"/>
  <c r="W189" i="21"/>
  <c r="V189" i="21"/>
  <c r="X189" i="21" s="1"/>
  <c r="L189" i="21"/>
  <c r="N189" i="21" s="1"/>
  <c r="I189" i="21"/>
  <c r="G189" i="21"/>
  <c r="CP188" i="21"/>
  <c r="CO188" i="21"/>
  <c r="CJ188" i="21"/>
  <c r="CI188" i="21"/>
  <c r="CE188" i="21"/>
  <c r="CF188" i="21" s="1"/>
  <c r="CD188" i="21"/>
  <c r="BZ188" i="21"/>
  <c r="BU188" i="21"/>
  <c r="BV188" i="21" s="1"/>
  <c r="BT188" i="21"/>
  <c r="BP188" i="21"/>
  <c r="BO188" i="21"/>
  <c r="BQ188" i="21" s="1"/>
  <c r="BK188" i="21"/>
  <c r="BJ188" i="21"/>
  <c r="BF188" i="21"/>
  <c r="BB188" i="21"/>
  <c r="BA188" i="21"/>
  <c r="AZ188" i="21"/>
  <c r="AW188" i="21"/>
  <c r="AV188" i="21"/>
  <c r="AU188" i="21"/>
  <c r="AQ188" i="21"/>
  <c r="AP188" i="21"/>
  <c r="AL188" i="21"/>
  <c r="AH188" i="21"/>
  <c r="AG188" i="21"/>
  <c r="AF188" i="21"/>
  <c r="AB188" i="21"/>
  <c r="AC188" i="21" s="1"/>
  <c r="AA188" i="21"/>
  <c r="W188" i="21"/>
  <c r="V188" i="21"/>
  <c r="N188" i="21"/>
  <c r="L188" i="21"/>
  <c r="I188" i="21"/>
  <c r="G188" i="21"/>
  <c r="CP187" i="21"/>
  <c r="CO187" i="21"/>
  <c r="CJ187" i="21"/>
  <c r="CK187" i="21" s="1"/>
  <c r="CI187" i="21"/>
  <c r="CF187" i="21"/>
  <c r="CE187" i="21"/>
  <c r="CD187" i="21"/>
  <c r="BZ187" i="21"/>
  <c r="BY187" i="21"/>
  <c r="BU187" i="21"/>
  <c r="BT187" i="21"/>
  <c r="BV187" i="21" s="1"/>
  <c r="BQ187" i="21"/>
  <c r="BP187" i="21"/>
  <c r="BO187" i="21"/>
  <c r="BK187" i="21"/>
  <c r="BL187" i="21" s="1"/>
  <c r="BJ187" i="21"/>
  <c r="BF187" i="21"/>
  <c r="BA187" i="21"/>
  <c r="AZ187" i="21"/>
  <c r="BB187" i="21" s="1"/>
  <c r="AV187" i="21"/>
  <c r="AW187" i="21" s="1"/>
  <c r="AU187" i="21"/>
  <c r="AR187" i="21"/>
  <c r="AQ187" i="21"/>
  <c r="AP187" i="21"/>
  <c r="AL187" i="21"/>
  <c r="AH187" i="21"/>
  <c r="AG187" i="21"/>
  <c r="AF187" i="21"/>
  <c r="AC187" i="21"/>
  <c r="AB187" i="21"/>
  <c r="AA187" i="21"/>
  <c r="W187" i="21"/>
  <c r="X187" i="21" s="1"/>
  <c r="V187" i="21"/>
  <c r="L187" i="21"/>
  <c r="N187" i="21" s="1"/>
  <c r="G187" i="21"/>
  <c r="I187" i="21" s="1"/>
  <c r="CP186" i="21"/>
  <c r="CO186" i="21"/>
  <c r="CK186" i="21"/>
  <c r="CJ186" i="21"/>
  <c r="CI186" i="21"/>
  <c r="CE186" i="21"/>
  <c r="CF186" i="21" s="1"/>
  <c r="CD186" i="21"/>
  <c r="BZ186" i="21"/>
  <c r="BU186" i="21"/>
  <c r="BT186" i="21"/>
  <c r="BQ186" i="21"/>
  <c r="BP186" i="21"/>
  <c r="BO186" i="21"/>
  <c r="BK186" i="21"/>
  <c r="BL186" i="21" s="1"/>
  <c r="BJ186" i="21"/>
  <c r="BF186" i="21"/>
  <c r="BA186" i="21"/>
  <c r="BB186" i="21" s="1"/>
  <c r="AZ186" i="21"/>
  <c r="AW186" i="21"/>
  <c r="AV186" i="21"/>
  <c r="AU186" i="21"/>
  <c r="AQ186" i="21"/>
  <c r="AR186" i="21" s="1"/>
  <c r="AP186" i="21"/>
  <c r="AL186" i="21"/>
  <c r="AG186" i="21"/>
  <c r="AH186" i="21" s="1"/>
  <c r="AF186" i="21"/>
  <c r="AB186" i="21"/>
  <c r="AA186" i="21"/>
  <c r="AC186" i="21" s="1"/>
  <c r="X186" i="21"/>
  <c r="W186" i="21"/>
  <c r="V186" i="21"/>
  <c r="N186" i="21"/>
  <c r="L186" i="21"/>
  <c r="G186" i="21"/>
  <c r="I186" i="21" s="1"/>
  <c r="CP185" i="21"/>
  <c r="CO185" i="21"/>
  <c r="CJ185" i="21"/>
  <c r="CI185" i="21"/>
  <c r="CF185" i="21"/>
  <c r="CE185" i="21"/>
  <c r="CD185" i="21"/>
  <c r="BZ185" i="21"/>
  <c r="BV185" i="21"/>
  <c r="BU185" i="21"/>
  <c r="BT185" i="21"/>
  <c r="BP185" i="21"/>
  <c r="BO185" i="21"/>
  <c r="BK185" i="21"/>
  <c r="BJ185" i="21"/>
  <c r="BL185" i="21" s="1"/>
  <c r="BF185" i="21"/>
  <c r="BB185" i="21"/>
  <c r="BA185" i="21"/>
  <c r="AZ185" i="21"/>
  <c r="AV185" i="21"/>
  <c r="AU185" i="21"/>
  <c r="AR185" i="21"/>
  <c r="AQ185" i="21"/>
  <c r="AP185" i="21"/>
  <c r="AL185" i="21"/>
  <c r="AG185" i="21"/>
  <c r="AF185" i="21"/>
  <c r="AH185" i="21" s="1"/>
  <c r="AB185" i="21"/>
  <c r="AA185" i="21"/>
  <c r="W185" i="21"/>
  <c r="V185" i="21"/>
  <c r="X185" i="21" s="1"/>
  <c r="L185" i="21"/>
  <c r="N185" i="21" s="1"/>
  <c r="I185" i="21"/>
  <c r="G185" i="21"/>
  <c r="CP184" i="21"/>
  <c r="CO184" i="21"/>
  <c r="CJ184" i="21"/>
  <c r="CK184" i="21" s="1"/>
  <c r="CI184" i="21"/>
  <c r="CE184" i="21"/>
  <c r="CF184" i="21" s="1"/>
  <c r="CD184" i="21"/>
  <c r="BZ184" i="21"/>
  <c r="BU184" i="21"/>
  <c r="BV184" i="21" s="1"/>
  <c r="BT184" i="21"/>
  <c r="BP184" i="21"/>
  <c r="BO184" i="21"/>
  <c r="BQ184" i="21" s="1"/>
  <c r="BK184" i="21"/>
  <c r="BL184" i="21" s="1"/>
  <c r="BJ184" i="21"/>
  <c r="BF184" i="21"/>
  <c r="BB184" i="21"/>
  <c r="BA184" i="21"/>
  <c r="AZ184" i="21"/>
  <c r="AV184" i="21"/>
  <c r="AW184" i="21" s="1"/>
  <c r="AU184" i="21"/>
  <c r="AQ184" i="21"/>
  <c r="AP184" i="21"/>
  <c r="AL184" i="21"/>
  <c r="AH184" i="21"/>
  <c r="AG184" i="21"/>
  <c r="AF184" i="21"/>
  <c r="AB184" i="21"/>
  <c r="AC184" i="21" s="1"/>
  <c r="AA184" i="21"/>
  <c r="W184" i="21"/>
  <c r="V184" i="21"/>
  <c r="N184" i="21"/>
  <c r="L184" i="21"/>
  <c r="I184" i="21"/>
  <c r="G184" i="21"/>
  <c r="CP183" i="21"/>
  <c r="CO183" i="21"/>
  <c r="CJ183" i="21"/>
  <c r="CK183" i="21" s="1"/>
  <c r="CI183" i="21"/>
  <c r="CE183" i="21"/>
  <c r="CD183" i="21"/>
  <c r="CF183" i="21" s="1"/>
  <c r="BZ183" i="21"/>
  <c r="BU183" i="21"/>
  <c r="BT183" i="21"/>
  <c r="BV183" i="21" s="1"/>
  <c r="BQ183" i="21"/>
  <c r="BP183" i="21"/>
  <c r="BO183" i="21"/>
  <c r="BL183" i="21"/>
  <c r="BK183" i="21"/>
  <c r="BJ183" i="21"/>
  <c r="BF183" i="21"/>
  <c r="BA183" i="21"/>
  <c r="AZ183" i="21"/>
  <c r="BB183" i="21" s="1"/>
  <c r="AW183" i="21"/>
  <c r="AV183" i="21"/>
  <c r="AU183" i="21"/>
  <c r="AR183" i="21"/>
  <c r="AQ183" i="21"/>
  <c r="AP183" i="21"/>
  <c r="AL183" i="21"/>
  <c r="AK183" i="21"/>
  <c r="AH183" i="21"/>
  <c r="AG183" i="21"/>
  <c r="AF183" i="21"/>
  <c r="AC183" i="21"/>
  <c r="AB183" i="21"/>
  <c r="AA183" i="21"/>
  <c r="W183" i="21"/>
  <c r="V183" i="21"/>
  <c r="L183" i="21"/>
  <c r="N183" i="21" s="1"/>
  <c r="G183" i="21"/>
  <c r="I183" i="21" s="1"/>
  <c r="CP182" i="21"/>
  <c r="CO182" i="21"/>
  <c r="CJ182" i="21"/>
  <c r="CI182" i="21"/>
  <c r="CK182" i="21" s="1"/>
  <c r="CE182" i="21"/>
  <c r="CF182" i="21" s="1"/>
  <c r="CD182" i="21"/>
  <c r="BZ182" i="21"/>
  <c r="BU182" i="21"/>
  <c r="BT182" i="21"/>
  <c r="BQ182" i="21"/>
  <c r="BP182" i="21"/>
  <c r="BO182" i="21"/>
  <c r="BL182" i="21"/>
  <c r="BK182" i="21"/>
  <c r="BJ182" i="21"/>
  <c r="BF182" i="21"/>
  <c r="BA182" i="21"/>
  <c r="BB182" i="21" s="1"/>
  <c r="AZ182" i="21"/>
  <c r="AW182" i="21"/>
  <c r="AV182" i="21"/>
  <c r="AU182" i="21"/>
  <c r="AQ182" i="21"/>
  <c r="AR182" i="21" s="1"/>
  <c r="AP182" i="21"/>
  <c r="AL182" i="21"/>
  <c r="AG182" i="21"/>
  <c r="AH182" i="21" s="1"/>
  <c r="AF182" i="21"/>
  <c r="AB182" i="21"/>
  <c r="AA182" i="21"/>
  <c r="AC182" i="21" s="1"/>
  <c r="X182" i="21"/>
  <c r="W182" i="21"/>
  <c r="V182" i="21"/>
  <c r="N182" i="21"/>
  <c r="L182" i="21"/>
  <c r="G182" i="21"/>
  <c r="I182" i="21" s="1"/>
  <c r="CP181" i="21"/>
  <c r="CO181" i="21"/>
  <c r="CJ181" i="21"/>
  <c r="CI181" i="21"/>
  <c r="CF181" i="21"/>
  <c r="CE181" i="21"/>
  <c r="CD181" i="21"/>
  <c r="BZ181" i="21"/>
  <c r="BU181" i="21"/>
  <c r="BT181" i="21"/>
  <c r="BV181" i="21" s="1"/>
  <c r="BP181" i="21"/>
  <c r="BO181" i="21"/>
  <c r="BK181" i="21"/>
  <c r="BJ181" i="21"/>
  <c r="BL181" i="21" s="1"/>
  <c r="BF181" i="21"/>
  <c r="BB181" i="21"/>
  <c r="BA181" i="21"/>
  <c r="AZ181" i="21"/>
  <c r="AV181" i="21"/>
  <c r="AU181" i="21"/>
  <c r="AR181" i="21"/>
  <c r="AQ181" i="21"/>
  <c r="AP181" i="21"/>
  <c r="AL181" i="21"/>
  <c r="AG181" i="21"/>
  <c r="AF181" i="21"/>
  <c r="AH181" i="21" s="1"/>
  <c r="AB181" i="21"/>
  <c r="AC181" i="21" s="1"/>
  <c r="AA181" i="21"/>
  <c r="W181" i="21"/>
  <c r="V181" i="21"/>
  <c r="X181" i="21" s="1"/>
  <c r="L181" i="21"/>
  <c r="N181" i="21" s="1"/>
  <c r="G181" i="21"/>
  <c r="I181" i="21" s="1"/>
  <c r="CP180" i="21"/>
  <c r="CO180" i="21"/>
  <c r="CJ180" i="21"/>
  <c r="CI180" i="21"/>
  <c r="CE180" i="21"/>
  <c r="CF180" i="21" s="1"/>
  <c r="CD180" i="21"/>
  <c r="BZ180" i="21"/>
  <c r="BU180" i="21"/>
  <c r="BV180" i="21" s="1"/>
  <c r="BT180" i="21"/>
  <c r="BQ180" i="21"/>
  <c r="BP180" i="21"/>
  <c r="BO180" i="21"/>
  <c r="BK180" i="21"/>
  <c r="BL180" i="21" s="1"/>
  <c r="BJ180" i="21"/>
  <c r="BF180" i="21"/>
  <c r="BB180" i="21"/>
  <c r="BA180" i="21"/>
  <c r="AZ180" i="21"/>
  <c r="AV180" i="21"/>
  <c r="AW180" i="21" s="1"/>
  <c r="AU180" i="21"/>
  <c r="AQ180" i="21"/>
  <c r="AP180" i="21"/>
  <c r="AL180" i="21"/>
  <c r="AG180" i="21"/>
  <c r="AH180" i="21" s="1"/>
  <c r="AF180" i="21"/>
  <c r="AB180" i="21"/>
  <c r="AA180" i="21"/>
  <c r="W180" i="21"/>
  <c r="V180" i="21"/>
  <c r="N180" i="21"/>
  <c r="L180" i="21"/>
  <c r="I180" i="21"/>
  <c r="G180" i="21"/>
  <c r="CP179" i="21"/>
  <c r="CO179" i="21"/>
  <c r="CJ179" i="21"/>
  <c r="CK179" i="21" s="1"/>
  <c r="CI179" i="21"/>
  <c r="CE179" i="21"/>
  <c r="CD179" i="21"/>
  <c r="CF179" i="21" s="1"/>
  <c r="BZ179" i="21"/>
  <c r="BU179" i="21"/>
  <c r="BT179" i="21"/>
  <c r="BV179" i="21" s="1"/>
  <c r="BQ179" i="21"/>
  <c r="BP179" i="21"/>
  <c r="BO179" i="21"/>
  <c r="BL179" i="21"/>
  <c r="BK179" i="21"/>
  <c r="BJ179" i="21"/>
  <c r="BF179" i="21"/>
  <c r="BB179" i="21"/>
  <c r="BA179" i="21"/>
  <c r="AZ179" i="21"/>
  <c r="AW179" i="21"/>
  <c r="AV179" i="21"/>
  <c r="AU179" i="21"/>
  <c r="AQ179" i="21"/>
  <c r="AR179" i="21" s="1"/>
  <c r="AP179" i="21"/>
  <c r="AL179" i="21"/>
  <c r="AH179" i="21"/>
  <c r="AG179" i="21"/>
  <c r="AF179" i="21"/>
  <c r="AB179" i="21"/>
  <c r="AC179" i="21" s="1"/>
  <c r="AA179" i="21"/>
  <c r="W179" i="21"/>
  <c r="V179" i="21"/>
  <c r="L179" i="21"/>
  <c r="N179" i="21" s="1"/>
  <c r="G179" i="21"/>
  <c r="I179" i="21" s="1"/>
  <c r="CP178" i="21"/>
  <c r="CO178" i="21"/>
  <c r="CJ178" i="21"/>
  <c r="CI178" i="21"/>
  <c r="CK178" i="21" s="1"/>
  <c r="CF178" i="21"/>
  <c r="CE178" i="21"/>
  <c r="CD178" i="21"/>
  <c r="BZ178" i="21"/>
  <c r="BU178" i="21"/>
  <c r="BT178" i="21"/>
  <c r="BQ178" i="21"/>
  <c r="BP178" i="21"/>
  <c r="BO178" i="21"/>
  <c r="BK178" i="21"/>
  <c r="BL178" i="21" s="1"/>
  <c r="BJ178" i="21"/>
  <c r="BF178" i="21"/>
  <c r="BA178" i="21"/>
  <c r="BB178" i="21" s="1"/>
  <c r="AZ178" i="21"/>
  <c r="AV178" i="21"/>
  <c r="AU178" i="21"/>
  <c r="AW178" i="21" s="1"/>
  <c r="AQ178" i="21"/>
  <c r="AR178" i="21" s="1"/>
  <c r="AP178" i="21"/>
  <c r="AL178" i="21"/>
  <c r="AG178" i="21"/>
  <c r="AF178" i="21"/>
  <c r="AB178" i="21"/>
  <c r="AA178" i="21"/>
  <c r="AC178" i="21" s="1"/>
  <c r="X178" i="21"/>
  <c r="W178" i="21"/>
  <c r="V178" i="21"/>
  <c r="N178" i="21"/>
  <c r="L178" i="21"/>
  <c r="G178" i="21"/>
  <c r="I178" i="21" s="1"/>
  <c r="CP177" i="21"/>
  <c r="CO177" i="21"/>
  <c r="CJ177" i="21"/>
  <c r="CI177" i="21"/>
  <c r="CF177" i="21"/>
  <c r="CE177" i="21"/>
  <c r="CD177" i="21"/>
  <c r="BZ177" i="21"/>
  <c r="BU177" i="21"/>
  <c r="BT177" i="21"/>
  <c r="BQ177" i="21"/>
  <c r="BP177" i="21"/>
  <c r="BO177" i="21"/>
  <c r="BL177" i="21"/>
  <c r="BK177" i="21"/>
  <c r="BJ177" i="21"/>
  <c r="BF177" i="21"/>
  <c r="BA177" i="21"/>
  <c r="AZ177" i="21"/>
  <c r="AW177" i="21"/>
  <c r="AV177" i="21"/>
  <c r="AU177" i="21"/>
  <c r="AQ177" i="21"/>
  <c r="AR177" i="21" s="1"/>
  <c r="AP177" i="21"/>
  <c r="AL177" i="21"/>
  <c r="AG177" i="21"/>
  <c r="AH177" i="21" s="1"/>
  <c r="AF177" i="21"/>
  <c r="AB177" i="21"/>
  <c r="AA177" i="21"/>
  <c r="AC177" i="21" s="1"/>
  <c r="W177" i="21"/>
  <c r="X177" i="21" s="1"/>
  <c r="V177" i="21"/>
  <c r="N177" i="21"/>
  <c r="L177" i="21"/>
  <c r="I177" i="21"/>
  <c r="G177" i="21"/>
  <c r="CP176" i="21"/>
  <c r="CO176" i="21"/>
  <c r="CJ176" i="21"/>
  <c r="CI176" i="21"/>
  <c r="CF176" i="21"/>
  <c r="CE176" i="21"/>
  <c r="CD176" i="21"/>
  <c r="BZ176" i="21"/>
  <c r="BU176" i="21"/>
  <c r="BV176" i="21" s="1"/>
  <c r="BT176" i="21"/>
  <c r="BP176" i="21"/>
  <c r="BQ176" i="21" s="1"/>
  <c r="BO176" i="21"/>
  <c r="BK176" i="21"/>
  <c r="BJ176" i="21"/>
  <c r="BL176" i="21" s="1"/>
  <c r="BF176" i="21"/>
  <c r="BA176" i="21"/>
  <c r="BB176" i="21" s="1"/>
  <c r="AZ176" i="21"/>
  <c r="AV176" i="21"/>
  <c r="AU176" i="21"/>
  <c r="AR176" i="21"/>
  <c r="AQ176" i="21"/>
  <c r="AP176" i="21"/>
  <c r="AL176" i="21"/>
  <c r="AG176" i="21"/>
  <c r="AH176" i="21" s="1"/>
  <c r="AF176" i="21"/>
  <c r="AB176" i="21"/>
  <c r="AC176" i="21" s="1"/>
  <c r="AA176" i="21"/>
  <c r="W176" i="21"/>
  <c r="V176" i="21"/>
  <c r="X176" i="21" s="1"/>
  <c r="L176" i="21"/>
  <c r="N176" i="21" s="1"/>
  <c r="I176" i="21"/>
  <c r="G176" i="21"/>
  <c r="CP175" i="21"/>
  <c r="CO175" i="21"/>
  <c r="CJ175" i="21"/>
  <c r="CK175" i="21" s="1"/>
  <c r="CI175" i="21"/>
  <c r="CE175" i="21"/>
  <c r="CD175" i="21"/>
  <c r="BZ175" i="21"/>
  <c r="BU175" i="21"/>
  <c r="BV175" i="21" s="1"/>
  <c r="BT175" i="21"/>
  <c r="BP175" i="21"/>
  <c r="BQ175" i="21" s="1"/>
  <c r="BO175" i="21"/>
  <c r="BK175" i="21"/>
  <c r="BL175" i="21" s="1"/>
  <c r="BJ175" i="21"/>
  <c r="BF175" i="21"/>
  <c r="BA175" i="21"/>
  <c r="BB175" i="21" s="1"/>
  <c r="AZ175" i="21"/>
  <c r="AW175" i="21"/>
  <c r="AV175" i="21"/>
  <c r="AU175" i="21"/>
  <c r="AQ175" i="21"/>
  <c r="AR175" i="21" s="1"/>
  <c r="AP175" i="21"/>
  <c r="AL175" i="21"/>
  <c r="AH175" i="21"/>
  <c r="AG175" i="21"/>
  <c r="AF175" i="21"/>
  <c r="AB175" i="21"/>
  <c r="AC175" i="21" s="1"/>
  <c r="AA175" i="21"/>
  <c r="W175" i="21"/>
  <c r="V175" i="21"/>
  <c r="L175" i="21"/>
  <c r="N175" i="21" s="1"/>
  <c r="I175" i="21"/>
  <c r="G175" i="21"/>
  <c r="CP174" i="21"/>
  <c r="CO174" i="21"/>
  <c r="CJ174" i="21"/>
  <c r="CK174" i="21" s="1"/>
  <c r="CI174" i="21"/>
  <c r="CE174" i="21"/>
  <c r="CF174" i="21" s="1"/>
  <c r="CD174" i="21"/>
  <c r="BZ174" i="21"/>
  <c r="BU174" i="21"/>
  <c r="BT174" i="21"/>
  <c r="BV174" i="21" s="1"/>
  <c r="BP174" i="21"/>
  <c r="BQ174" i="21" s="1"/>
  <c r="BO174" i="21"/>
  <c r="BL174" i="21"/>
  <c r="BK174" i="21"/>
  <c r="BJ174" i="21"/>
  <c r="BF174" i="21"/>
  <c r="BA174" i="21"/>
  <c r="AZ174" i="21"/>
  <c r="BB174" i="21" s="1"/>
  <c r="AW174" i="21"/>
  <c r="AV174" i="21"/>
  <c r="AU174" i="21"/>
  <c r="AQ174" i="21"/>
  <c r="AR174" i="21" s="1"/>
  <c r="AP174" i="21"/>
  <c r="AL174" i="21"/>
  <c r="AH174" i="21"/>
  <c r="AG174" i="21"/>
  <c r="AF174" i="21"/>
  <c r="AB174" i="21"/>
  <c r="AC174" i="21" s="1"/>
  <c r="AA174" i="21"/>
  <c r="W174" i="21"/>
  <c r="X174" i="21" s="1"/>
  <c r="V174" i="21"/>
  <c r="L174" i="21"/>
  <c r="N174" i="21" s="1"/>
  <c r="G174" i="21"/>
  <c r="I174" i="21" s="1"/>
  <c r="CP173" i="21"/>
  <c r="CO173" i="21"/>
  <c r="CJ173" i="21"/>
  <c r="CI173" i="21"/>
  <c r="CK173" i="21" s="1"/>
  <c r="CF173" i="21"/>
  <c r="CE173" i="21"/>
  <c r="CD173" i="21"/>
  <c r="BZ173" i="21"/>
  <c r="BU173" i="21"/>
  <c r="BT173" i="21"/>
  <c r="BQ173" i="21"/>
  <c r="BP173" i="21"/>
  <c r="BO173" i="21"/>
  <c r="BK173" i="21"/>
  <c r="BL173" i="21" s="1"/>
  <c r="BJ173" i="21"/>
  <c r="BF173" i="21"/>
  <c r="BA173" i="21"/>
  <c r="AZ173" i="21"/>
  <c r="AW173" i="21"/>
  <c r="AV173" i="21"/>
  <c r="AU173" i="21"/>
  <c r="AQ173" i="21"/>
  <c r="AR173" i="21" s="1"/>
  <c r="AP173" i="21"/>
  <c r="AL173" i="21"/>
  <c r="AG173" i="21"/>
  <c r="AH173" i="21" s="1"/>
  <c r="AF173" i="21"/>
  <c r="AB173" i="21"/>
  <c r="AA173" i="21"/>
  <c r="AC173" i="21" s="1"/>
  <c r="W173" i="21"/>
  <c r="X173" i="21" s="1"/>
  <c r="V173" i="21"/>
  <c r="N173" i="21"/>
  <c r="L173" i="21"/>
  <c r="I173" i="21"/>
  <c r="G173" i="21"/>
  <c r="CP172" i="21"/>
  <c r="CO172" i="21"/>
  <c r="CJ172" i="21"/>
  <c r="CI172" i="21"/>
  <c r="CF172" i="21"/>
  <c r="CE172" i="21"/>
  <c r="CD172" i="21"/>
  <c r="BZ172" i="21"/>
  <c r="BU172" i="21"/>
  <c r="BT172" i="21"/>
  <c r="BP172" i="21"/>
  <c r="BQ172" i="21" s="1"/>
  <c r="BO172" i="21"/>
  <c r="BK172" i="21"/>
  <c r="BJ172" i="21"/>
  <c r="BL172" i="21" s="1"/>
  <c r="BF172" i="21"/>
  <c r="BB172" i="21"/>
  <c r="BA172" i="21"/>
  <c r="AZ172" i="21"/>
  <c r="AV172" i="21"/>
  <c r="AU172" i="21"/>
  <c r="AR172" i="21"/>
  <c r="AQ172" i="21"/>
  <c r="AP172" i="21"/>
  <c r="AL172" i="21"/>
  <c r="AG172" i="21"/>
  <c r="AF172" i="21"/>
  <c r="AB172" i="21"/>
  <c r="AC172" i="21" s="1"/>
  <c r="AA172" i="21"/>
  <c r="W172" i="21"/>
  <c r="V172" i="21"/>
  <c r="X172" i="21" s="1"/>
  <c r="L172" i="21"/>
  <c r="N172" i="21" s="1"/>
  <c r="I172" i="21"/>
  <c r="G172" i="21"/>
  <c r="CV171" i="21"/>
  <c r="CP171" i="21"/>
  <c r="CO171" i="21"/>
  <c r="CK171" i="21"/>
  <c r="CJ171" i="21"/>
  <c r="CI171" i="21"/>
  <c r="CE171" i="21"/>
  <c r="CD171" i="21"/>
  <c r="BZ171" i="21"/>
  <c r="BV171" i="21"/>
  <c r="BU171" i="21"/>
  <c r="BT171" i="21"/>
  <c r="BP171" i="21"/>
  <c r="BO171" i="21"/>
  <c r="BK171" i="21"/>
  <c r="BJ171" i="21"/>
  <c r="BF171" i="21"/>
  <c r="BA171" i="21"/>
  <c r="BB171" i="21" s="1"/>
  <c r="AZ171" i="21"/>
  <c r="AV171" i="21"/>
  <c r="AU171" i="21"/>
  <c r="AQ171" i="21"/>
  <c r="AR171" i="21" s="1"/>
  <c r="AP171" i="21"/>
  <c r="AL171" i="21"/>
  <c r="AG171" i="21"/>
  <c r="AH171" i="21" s="1"/>
  <c r="AF171" i="21"/>
  <c r="AC171" i="21"/>
  <c r="AB171" i="21"/>
  <c r="AA171" i="21"/>
  <c r="W171" i="21"/>
  <c r="V171" i="21"/>
  <c r="L171" i="21"/>
  <c r="N171" i="21" s="1"/>
  <c r="I171" i="21"/>
  <c r="G171" i="21"/>
  <c r="CP170" i="21"/>
  <c r="CO170" i="21"/>
  <c r="CJ170" i="21"/>
  <c r="CK170" i="21" s="1"/>
  <c r="CI170" i="21"/>
  <c r="CE170" i="21"/>
  <c r="CD170" i="21"/>
  <c r="BZ170" i="21"/>
  <c r="BV170" i="21"/>
  <c r="BU170" i="21"/>
  <c r="BT170" i="21"/>
  <c r="BP170" i="21"/>
  <c r="BQ170" i="21" s="1"/>
  <c r="BO170" i="21"/>
  <c r="BK170" i="21"/>
  <c r="BJ170" i="21"/>
  <c r="BF170" i="21"/>
  <c r="BA170" i="21"/>
  <c r="AZ170" i="21"/>
  <c r="BB170" i="21" s="1"/>
  <c r="AV170" i="21"/>
  <c r="AW170" i="21" s="1"/>
  <c r="AU170" i="21"/>
  <c r="AR170" i="21"/>
  <c r="AQ170" i="21"/>
  <c r="AP170" i="21"/>
  <c r="AL170" i="21"/>
  <c r="AG170" i="21"/>
  <c r="AF170" i="21"/>
  <c r="AH170" i="21" s="1"/>
  <c r="AC170" i="21"/>
  <c r="AB170" i="21"/>
  <c r="AA170" i="21"/>
  <c r="W170" i="21"/>
  <c r="X170" i="21" s="1"/>
  <c r="V170" i="21"/>
  <c r="L170" i="21"/>
  <c r="N170" i="21" s="1"/>
  <c r="G170" i="21"/>
  <c r="I170" i="21" s="1"/>
  <c r="CP169" i="21"/>
  <c r="CO169" i="21"/>
  <c r="CJ169" i="21"/>
  <c r="CI169" i="21"/>
  <c r="CK169" i="21" s="1"/>
  <c r="CE169" i="21"/>
  <c r="CF169" i="21" s="1"/>
  <c r="CD169" i="21"/>
  <c r="BZ169" i="21"/>
  <c r="BU169" i="21"/>
  <c r="BT169" i="21"/>
  <c r="BP169" i="21"/>
  <c r="BO169" i="21"/>
  <c r="BQ169" i="21" s="1"/>
  <c r="BL169" i="21"/>
  <c r="BK169" i="21"/>
  <c r="BJ169" i="21"/>
  <c r="BF169" i="21"/>
  <c r="BA169" i="21"/>
  <c r="AZ169" i="21"/>
  <c r="AW169" i="21"/>
  <c r="AV169" i="21"/>
  <c r="AU169" i="21"/>
  <c r="AR169" i="21"/>
  <c r="AQ169" i="21"/>
  <c r="AP169" i="21"/>
  <c r="AL169" i="21"/>
  <c r="AK169" i="21"/>
  <c r="AG169" i="21"/>
  <c r="AF169" i="21"/>
  <c r="AC169" i="21"/>
  <c r="AB169" i="21"/>
  <c r="AA169" i="21"/>
  <c r="W169" i="21"/>
  <c r="X169" i="21" s="1"/>
  <c r="V169" i="21"/>
  <c r="N169" i="21"/>
  <c r="L169" i="21"/>
  <c r="G169" i="21"/>
  <c r="I169" i="21" s="1"/>
  <c r="CP168" i="21"/>
  <c r="CO168" i="21"/>
  <c r="CJ168" i="21"/>
  <c r="CI168" i="21"/>
  <c r="CE168" i="21"/>
  <c r="CD168" i="21"/>
  <c r="CF168" i="21" s="1"/>
  <c r="BZ168" i="21"/>
  <c r="BU168" i="21"/>
  <c r="BV168" i="21" s="1"/>
  <c r="BT168" i="21"/>
  <c r="BP168" i="21"/>
  <c r="BO168" i="21"/>
  <c r="BL168" i="21"/>
  <c r="BK168" i="21"/>
  <c r="BJ168" i="21"/>
  <c r="BF168" i="21"/>
  <c r="BB168" i="21"/>
  <c r="BA168" i="21"/>
  <c r="AZ168" i="21"/>
  <c r="AV168" i="21"/>
  <c r="AW168" i="21" s="1"/>
  <c r="AU168" i="21"/>
  <c r="AQ168" i="21"/>
  <c r="AP168" i="21"/>
  <c r="AR168" i="21" s="1"/>
  <c r="AL168" i="21"/>
  <c r="AG168" i="21"/>
  <c r="AF168" i="21"/>
  <c r="AB168" i="21"/>
  <c r="AA168" i="21"/>
  <c r="X168" i="21"/>
  <c r="W168" i="21"/>
  <c r="V168" i="21"/>
  <c r="L168" i="21"/>
  <c r="N168" i="21" s="1"/>
  <c r="G168" i="21"/>
  <c r="I168" i="21" s="1"/>
  <c r="CP167" i="21"/>
  <c r="CO167" i="21"/>
  <c r="CK167" i="21"/>
  <c r="CJ167" i="21"/>
  <c r="CI167" i="21"/>
  <c r="CE167" i="21"/>
  <c r="CD167" i="21"/>
  <c r="BZ167" i="21"/>
  <c r="BU167" i="21"/>
  <c r="BV167" i="21" s="1"/>
  <c r="BT167" i="21"/>
  <c r="BP167" i="21"/>
  <c r="BO167" i="21"/>
  <c r="BK167" i="21"/>
  <c r="BJ167" i="21"/>
  <c r="BF167" i="21"/>
  <c r="BA167" i="21"/>
  <c r="BB167" i="21" s="1"/>
  <c r="AZ167" i="21"/>
  <c r="AV167" i="21"/>
  <c r="AU167" i="21"/>
  <c r="AQ167" i="21"/>
  <c r="AR167" i="21" s="1"/>
  <c r="AP167" i="21"/>
  <c r="AL167" i="21"/>
  <c r="AG167" i="21"/>
  <c r="AH167" i="21" s="1"/>
  <c r="AF167" i="21"/>
  <c r="AC167" i="21"/>
  <c r="AB167" i="21"/>
  <c r="AA167" i="21"/>
  <c r="W167" i="21"/>
  <c r="X167" i="21" s="1"/>
  <c r="V167" i="21"/>
  <c r="L167" i="21"/>
  <c r="N167" i="21" s="1"/>
  <c r="I167" i="21"/>
  <c r="G167" i="21"/>
  <c r="CP166" i="21"/>
  <c r="CO166" i="21"/>
  <c r="CJ166" i="21"/>
  <c r="CK166" i="21" s="1"/>
  <c r="CI166" i="21"/>
  <c r="CE166" i="21"/>
  <c r="CF166" i="21" s="1"/>
  <c r="CD166" i="21"/>
  <c r="BZ166" i="21"/>
  <c r="BV166" i="21"/>
  <c r="BU166" i="21"/>
  <c r="BT166" i="21"/>
  <c r="BP166" i="21"/>
  <c r="BQ166" i="21" s="1"/>
  <c r="BO166" i="21"/>
  <c r="BK166" i="21"/>
  <c r="BL166" i="21" s="1"/>
  <c r="BJ166" i="21"/>
  <c r="BF166" i="21"/>
  <c r="BA166" i="21"/>
  <c r="AZ166" i="21"/>
  <c r="BB166" i="21" s="1"/>
  <c r="AV166" i="21"/>
  <c r="AW166" i="21" s="1"/>
  <c r="AU166" i="21"/>
  <c r="AR166" i="21"/>
  <c r="AQ166" i="21"/>
  <c r="AP166" i="21"/>
  <c r="AL166" i="21"/>
  <c r="AG166" i="21"/>
  <c r="AF166" i="21"/>
  <c r="AH166" i="21" s="1"/>
  <c r="AC166" i="21"/>
  <c r="AB166" i="21"/>
  <c r="AA166" i="21"/>
  <c r="W166" i="21"/>
  <c r="X166" i="21" s="1"/>
  <c r="V166" i="21"/>
  <c r="N166" i="21"/>
  <c r="L166" i="21"/>
  <c r="G166" i="21"/>
  <c r="I166" i="21" s="1"/>
  <c r="CP165" i="21"/>
  <c r="CO165" i="21"/>
  <c r="CJ165" i="21"/>
  <c r="CI165" i="21"/>
  <c r="CK165" i="21" s="1"/>
  <c r="CE165" i="21"/>
  <c r="CF165" i="21" s="1"/>
  <c r="CD165" i="21"/>
  <c r="BZ165" i="21"/>
  <c r="BU165" i="21"/>
  <c r="BV165" i="21" s="1"/>
  <c r="BT165" i="21"/>
  <c r="BP165" i="21"/>
  <c r="BO165" i="21"/>
  <c r="BQ165" i="21" s="1"/>
  <c r="BL165" i="21"/>
  <c r="BK165" i="21"/>
  <c r="BJ165" i="21"/>
  <c r="BF165" i="21"/>
  <c r="BA165" i="21"/>
  <c r="AZ165" i="21"/>
  <c r="AW165" i="21"/>
  <c r="AV165" i="21"/>
  <c r="AU165" i="21"/>
  <c r="AQ165" i="21"/>
  <c r="AR165" i="21" s="1"/>
  <c r="AP165" i="21"/>
  <c r="AL165" i="21"/>
  <c r="AG165" i="21"/>
  <c r="AF165" i="21"/>
  <c r="AC165" i="21"/>
  <c r="AB165" i="21"/>
  <c r="AA165" i="21"/>
  <c r="W165" i="21"/>
  <c r="X165" i="21" s="1"/>
  <c r="V165" i="21"/>
  <c r="N165" i="21"/>
  <c r="L165" i="21"/>
  <c r="G165" i="21"/>
  <c r="I165" i="21" s="1"/>
  <c r="CP164" i="21"/>
  <c r="CO164" i="21"/>
  <c r="CJ164" i="21"/>
  <c r="CI164" i="21"/>
  <c r="CE164" i="21"/>
  <c r="CD164" i="21"/>
  <c r="CF164" i="21" s="1"/>
  <c r="BZ164" i="21"/>
  <c r="BU164" i="21"/>
  <c r="BV164" i="21" s="1"/>
  <c r="BT164" i="21"/>
  <c r="BP164" i="21"/>
  <c r="BO164" i="21"/>
  <c r="BL164" i="21"/>
  <c r="BK164" i="21"/>
  <c r="BJ164" i="21"/>
  <c r="BF164" i="21"/>
  <c r="BB164" i="21"/>
  <c r="BA164" i="21"/>
  <c r="AZ164" i="21"/>
  <c r="AV164" i="21"/>
  <c r="AU164" i="21"/>
  <c r="AQ164" i="21"/>
  <c r="AP164" i="21"/>
  <c r="AR164" i="21" s="1"/>
  <c r="AL164" i="21"/>
  <c r="AG164" i="21"/>
  <c r="AH164" i="21" s="1"/>
  <c r="AF164" i="21"/>
  <c r="AB164" i="21"/>
  <c r="AA164" i="21"/>
  <c r="X164" i="21"/>
  <c r="W164" i="21"/>
  <c r="V164" i="21"/>
  <c r="L164" i="21"/>
  <c r="N164" i="21" s="1"/>
  <c r="G164" i="21"/>
  <c r="I164" i="21" s="1"/>
  <c r="CP163" i="21"/>
  <c r="CO163" i="21"/>
  <c r="CJ163" i="21"/>
  <c r="CK163" i="21" s="1"/>
  <c r="CI163" i="21"/>
  <c r="CE163" i="21"/>
  <c r="CD163" i="21"/>
  <c r="BZ163" i="21"/>
  <c r="BU163" i="21"/>
  <c r="BV163" i="21" s="1"/>
  <c r="BT163" i="21"/>
  <c r="BP163" i="21"/>
  <c r="BQ163" i="21" s="1"/>
  <c r="BO163" i="21"/>
  <c r="BK163" i="21"/>
  <c r="BJ163" i="21"/>
  <c r="BF163" i="21"/>
  <c r="BA163" i="21"/>
  <c r="BB163" i="21" s="1"/>
  <c r="AZ163" i="21"/>
  <c r="AV163" i="21"/>
  <c r="AW163" i="21" s="1"/>
  <c r="AU163" i="21"/>
  <c r="AQ163" i="21"/>
  <c r="AR163" i="21" s="1"/>
  <c r="AP163" i="21"/>
  <c r="AL163" i="21"/>
  <c r="AG163" i="21"/>
  <c r="AH163" i="21" s="1"/>
  <c r="AF163" i="21"/>
  <c r="AC163" i="21"/>
  <c r="AB163" i="21"/>
  <c r="AA163" i="21"/>
  <c r="W163" i="21"/>
  <c r="X163" i="21" s="1"/>
  <c r="V163" i="21"/>
  <c r="L163" i="21"/>
  <c r="N163" i="21" s="1"/>
  <c r="I163" i="21"/>
  <c r="G163" i="21"/>
  <c r="CP162" i="21"/>
  <c r="CO162" i="21"/>
  <c r="CK162" i="21"/>
  <c r="CJ162" i="21"/>
  <c r="CI162" i="21"/>
  <c r="CE162" i="21"/>
  <c r="CF162" i="21" s="1"/>
  <c r="CD162" i="21"/>
  <c r="BZ162" i="21"/>
  <c r="BV162" i="21"/>
  <c r="BU162" i="21"/>
  <c r="BT162" i="21"/>
  <c r="BP162" i="21"/>
  <c r="BQ162" i="21" s="1"/>
  <c r="BO162" i="21"/>
  <c r="BK162" i="21"/>
  <c r="BL162" i="21" s="1"/>
  <c r="BJ162" i="21"/>
  <c r="BF162" i="21"/>
  <c r="BA162" i="21"/>
  <c r="AZ162" i="21"/>
  <c r="BB162" i="21" s="1"/>
  <c r="AV162" i="21"/>
  <c r="AW162" i="21" s="1"/>
  <c r="AU162" i="21"/>
  <c r="AR162" i="21"/>
  <c r="AQ162" i="21"/>
  <c r="AP162" i="21"/>
  <c r="AL162" i="21"/>
  <c r="AG162" i="21"/>
  <c r="AF162" i="21"/>
  <c r="AH162" i="21" s="1"/>
  <c r="AC162" i="21"/>
  <c r="AB162" i="21"/>
  <c r="AA162" i="21"/>
  <c r="X162" i="21"/>
  <c r="W162" i="21"/>
  <c r="V162" i="21"/>
  <c r="N162" i="21"/>
  <c r="L162" i="21"/>
  <c r="G162" i="21"/>
  <c r="I162" i="21" s="1"/>
  <c r="CP161" i="21"/>
  <c r="CO161" i="21"/>
  <c r="CJ161" i="21"/>
  <c r="CI161" i="21"/>
  <c r="CK161" i="21" s="1"/>
  <c r="CE161" i="21"/>
  <c r="CF161" i="21" s="1"/>
  <c r="CD161" i="21"/>
  <c r="BZ161" i="21"/>
  <c r="BU161" i="21"/>
  <c r="BV161" i="21" s="1"/>
  <c r="BT161" i="21"/>
  <c r="BP161" i="21"/>
  <c r="BO161" i="21"/>
  <c r="BQ161" i="21" s="1"/>
  <c r="BL161" i="21"/>
  <c r="BK161" i="21"/>
  <c r="BJ161" i="21"/>
  <c r="BF161" i="21"/>
  <c r="BA161" i="21"/>
  <c r="AZ161" i="21"/>
  <c r="AW161" i="21"/>
  <c r="AV161" i="21"/>
  <c r="AU161" i="21"/>
  <c r="AQ161" i="21"/>
  <c r="AR161" i="21" s="1"/>
  <c r="AP161" i="21"/>
  <c r="AL161" i="21"/>
  <c r="AG161" i="21"/>
  <c r="AF161" i="21"/>
  <c r="AC161" i="21"/>
  <c r="AB161" i="21"/>
  <c r="AA161" i="21"/>
  <c r="W161" i="21"/>
  <c r="X161" i="21" s="1"/>
  <c r="V161" i="21"/>
  <c r="N161" i="21"/>
  <c r="L161" i="21"/>
  <c r="G161" i="21"/>
  <c r="I161" i="21" s="1"/>
  <c r="CP160" i="21"/>
  <c r="CO160" i="21"/>
  <c r="CJ160" i="21"/>
  <c r="CK160" i="21" s="1"/>
  <c r="CI160" i="21"/>
  <c r="CE160" i="21"/>
  <c r="CD160" i="21"/>
  <c r="CF160" i="21" s="1"/>
  <c r="BZ160" i="21"/>
  <c r="BU160" i="21"/>
  <c r="BT160" i="21"/>
  <c r="BP160" i="21"/>
  <c r="BO160" i="21"/>
  <c r="BL160" i="21"/>
  <c r="BK160" i="21"/>
  <c r="BJ160" i="21"/>
  <c r="BF160" i="21"/>
  <c r="BB160" i="21"/>
  <c r="BA160" i="21"/>
  <c r="AZ160" i="21"/>
  <c r="AV160" i="21"/>
  <c r="AU160" i="21"/>
  <c r="AQ160" i="21"/>
  <c r="AP160" i="21"/>
  <c r="AR160" i="21" s="1"/>
  <c r="AL160" i="21"/>
  <c r="AG160" i="21"/>
  <c r="AH160" i="21" s="1"/>
  <c r="AF160" i="21"/>
  <c r="AB160" i="21"/>
  <c r="AA160" i="21"/>
  <c r="X160" i="21"/>
  <c r="W160" i="21"/>
  <c r="V160" i="21"/>
  <c r="L160" i="21"/>
  <c r="N160" i="21" s="1"/>
  <c r="G160" i="21"/>
  <c r="I160" i="21" s="1"/>
  <c r="CP159" i="21"/>
  <c r="CO159" i="21"/>
  <c r="CJ159" i="21"/>
  <c r="CK159" i="21" s="1"/>
  <c r="CI159" i="21"/>
  <c r="CE159" i="21"/>
  <c r="CD159" i="21"/>
  <c r="BZ159" i="21"/>
  <c r="BV159" i="21"/>
  <c r="BU159" i="21"/>
  <c r="BT159" i="21"/>
  <c r="BP159" i="21"/>
  <c r="BQ159" i="21" s="1"/>
  <c r="BO159" i="21"/>
  <c r="BK159" i="21"/>
  <c r="BJ159" i="21"/>
  <c r="BF159" i="21"/>
  <c r="BA159" i="21"/>
  <c r="BB159" i="21" s="1"/>
  <c r="AZ159" i="21"/>
  <c r="AV159" i="21"/>
  <c r="AW159" i="21" s="1"/>
  <c r="AU159" i="21"/>
  <c r="AQ159" i="21"/>
  <c r="AR159" i="21" s="1"/>
  <c r="AP159" i="21"/>
  <c r="AL159" i="21"/>
  <c r="AG159" i="21"/>
  <c r="AH159" i="21" s="1"/>
  <c r="AF159" i="21"/>
  <c r="AC159" i="21"/>
  <c r="AB159" i="21"/>
  <c r="AA159" i="21"/>
  <c r="W159" i="21"/>
  <c r="V159" i="21"/>
  <c r="L159" i="21"/>
  <c r="N159" i="21" s="1"/>
  <c r="I159" i="21"/>
  <c r="G159" i="21"/>
  <c r="CP158" i="21"/>
  <c r="CO158" i="21"/>
  <c r="CK158" i="21"/>
  <c r="CJ158" i="21"/>
  <c r="CI158" i="21"/>
  <c r="CE158" i="21"/>
  <c r="CD158" i="21"/>
  <c r="BZ158" i="21"/>
  <c r="BV158" i="21"/>
  <c r="BU158" i="21"/>
  <c r="BT158" i="21"/>
  <c r="BP158" i="21"/>
  <c r="BQ158" i="21" s="1"/>
  <c r="BO158" i="21"/>
  <c r="BK158" i="21"/>
  <c r="BJ158" i="21"/>
  <c r="BF158" i="21"/>
  <c r="BA158" i="21"/>
  <c r="AZ158" i="21"/>
  <c r="BB158" i="21" s="1"/>
  <c r="AV158" i="21"/>
  <c r="AW158" i="21" s="1"/>
  <c r="AU158" i="21"/>
  <c r="AR158" i="21"/>
  <c r="AQ158" i="21"/>
  <c r="AP158" i="21"/>
  <c r="AL158" i="21"/>
  <c r="AG158" i="21"/>
  <c r="AF158" i="21"/>
  <c r="AH158" i="21" s="1"/>
  <c r="AC158" i="21"/>
  <c r="AB158" i="21"/>
  <c r="AA158" i="21"/>
  <c r="X158" i="21"/>
  <c r="W158" i="21"/>
  <c r="V158" i="21"/>
  <c r="L158" i="21"/>
  <c r="N158" i="21" s="1"/>
  <c r="G158" i="21"/>
  <c r="I158" i="21" s="1"/>
  <c r="CP157" i="21"/>
  <c r="CO157" i="21"/>
  <c r="CJ157" i="21"/>
  <c r="CI157" i="21"/>
  <c r="CK157" i="21" s="1"/>
  <c r="CE157" i="21"/>
  <c r="CF157" i="21" s="1"/>
  <c r="CD157" i="21"/>
  <c r="BZ157" i="21"/>
  <c r="BU157" i="21"/>
  <c r="BT157" i="21"/>
  <c r="BP157" i="21"/>
  <c r="BO157" i="21"/>
  <c r="BQ157" i="21" s="1"/>
  <c r="BL157" i="21"/>
  <c r="BK157" i="21"/>
  <c r="BJ157" i="21"/>
  <c r="BF157" i="21"/>
  <c r="BA157" i="21"/>
  <c r="AZ157" i="21"/>
  <c r="AW157" i="21"/>
  <c r="AV157" i="21"/>
  <c r="AU157" i="21"/>
  <c r="AR157" i="21"/>
  <c r="AQ157" i="21"/>
  <c r="AP157" i="21"/>
  <c r="AL157" i="21"/>
  <c r="AG157" i="21"/>
  <c r="AF157" i="21"/>
  <c r="AC157" i="21"/>
  <c r="AB157" i="21"/>
  <c r="AA157" i="21"/>
  <c r="W157" i="21"/>
  <c r="X157" i="21" s="1"/>
  <c r="V157" i="21"/>
  <c r="N157" i="21"/>
  <c r="L157" i="21"/>
  <c r="G157" i="21"/>
  <c r="I157" i="21" s="1"/>
  <c r="CP156" i="21"/>
  <c r="CO156" i="21"/>
  <c r="CJ156" i="21"/>
  <c r="CK156" i="21" s="1"/>
  <c r="CI156" i="21"/>
  <c r="CE156" i="21"/>
  <c r="CD156" i="21"/>
  <c r="CF156" i="21" s="1"/>
  <c r="BZ156" i="21"/>
  <c r="BU156" i="21"/>
  <c r="BT156" i="21"/>
  <c r="BP156" i="21"/>
  <c r="BO156" i="21"/>
  <c r="BL156" i="21"/>
  <c r="BK156" i="21"/>
  <c r="BJ156" i="21"/>
  <c r="BF156" i="21"/>
  <c r="BB156" i="21"/>
  <c r="BA156" i="21"/>
  <c r="AZ156" i="21"/>
  <c r="AV156" i="21"/>
  <c r="AW156" i="21" s="1"/>
  <c r="AU156" i="21"/>
  <c r="AQ156" i="21"/>
  <c r="AP156" i="21"/>
  <c r="AR156" i="21" s="1"/>
  <c r="AL156" i="21"/>
  <c r="AG156" i="21"/>
  <c r="AF156" i="21"/>
  <c r="AB156" i="21"/>
  <c r="AA156" i="21"/>
  <c r="X156" i="21"/>
  <c r="W156" i="21"/>
  <c r="V156" i="21"/>
  <c r="L156" i="21"/>
  <c r="N156" i="21" s="1"/>
  <c r="G156" i="21"/>
  <c r="I156" i="21" s="1"/>
  <c r="CP155" i="21"/>
  <c r="CO155" i="21"/>
  <c r="CK155" i="21"/>
  <c r="CJ155" i="21"/>
  <c r="CI155" i="21"/>
  <c r="CE155" i="21"/>
  <c r="CD155" i="21"/>
  <c r="BZ155" i="21"/>
  <c r="BV155" i="21"/>
  <c r="BU155" i="21"/>
  <c r="BT155" i="21"/>
  <c r="BP155" i="21"/>
  <c r="BO155" i="21"/>
  <c r="BK155" i="21"/>
  <c r="BJ155" i="21"/>
  <c r="BF155" i="21"/>
  <c r="BA155" i="21"/>
  <c r="BB155" i="21" s="1"/>
  <c r="AZ155" i="21"/>
  <c r="AV155" i="21"/>
  <c r="AU155" i="21"/>
  <c r="AQ155" i="21"/>
  <c r="AR155" i="21" s="1"/>
  <c r="AP155" i="21"/>
  <c r="AL155" i="21"/>
  <c r="AK155" i="21"/>
  <c r="AM155" i="21" s="1"/>
  <c r="AG155" i="21"/>
  <c r="AH155" i="21" s="1"/>
  <c r="AF155" i="21"/>
  <c r="AC155" i="21"/>
  <c r="AB155" i="21"/>
  <c r="AA155" i="21"/>
  <c r="W155" i="21"/>
  <c r="V155" i="21"/>
  <c r="L155" i="21"/>
  <c r="N155" i="21" s="1"/>
  <c r="I155" i="21"/>
  <c r="G155" i="21"/>
  <c r="CP154" i="21"/>
  <c r="CO154" i="21"/>
  <c r="CJ154" i="21"/>
  <c r="CK154" i="21" s="1"/>
  <c r="CI154" i="21"/>
  <c r="CE154" i="21"/>
  <c r="CD154" i="21"/>
  <c r="BZ154" i="21"/>
  <c r="BV154" i="21"/>
  <c r="BU154" i="21"/>
  <c r="BT154" i="21"/>
  <c r="BP154" i="21"/>
  <c r="BQ154" i="21" s="1"/>
  <c r="BO154" i="21"/>
  <c r="BK154" i="21"/>
  <c r="BJ154" i="21"/>
  <c r="BF154" i="21"/>
  <c r="BA154" i="21"/>
  <c r="AZ154" i="21"/>
  <c r="BB154" i="21" s="1"/>
  <c r="AV154" i="21"/>
  <c r="AW154" i="21" s="1"/>
  <c r="AU154" i="21"/>
  <c r="AR154" i="21"/>
  <c r="AQ154" i="21"/>
  <c r="AP154" i="21"/>
  <c r="AL154" i="21"/>
  <c r="AG154" i="21"/>
  <c r="AF154" i="21"/>
  <c r="AH154" i="21" s="1"/>
  <c r="AC154" i="21"/>
  <c r="AB154" i="21"/>
  <c r="AA154" i="21"/>
  <c r="W154" i="21"/>
  <c r="X154" i="21" s="1"/>
  <c r="V154" i="21"/>
  <c r="L154" i="21"/>
  <c r="N154" i="21" s="1"/>
  <c r="G154" i="21"/>
  <c r="I154" i="21" s="1"/>
  <c r="CP153" i="21"/>
  <c r="CO153" i="21"/>
  <c r="CJ153" i="21"/>
  <c r="CI153" i="21"/>
  <c r="CK153" i="21" s="1"/>
  <c r="CE153" i="21"/>
  <c r="CF153" i="21" s="1"/>
  <c r="CD153" i="21"/>
  <c r="BZ153" i="21"/>
  <c r="BU153" i="21"/>
  <c r="BT153" i="21"/>
  <c r="BP153" i="21"/>
  <c r="BO153" i="21"/>
  <c r="BQ153" i="21" s="1"/>
  <c r="BL153" i="21"/>
  <c r="BK153" i="21"/>
  <c r="BJ153" i="21"/>
  <c r="BF153" i="21"/>
  <c r="BA153" i="21"/>
  <c r="AZ153" i="21"/>
  <c r="AW153" i="21"/>
  <c r="AV153" i="21"/>
  <c r="AU153" i="21"/>
  <c r="AR153" i="21"/>
  <c r="AQ153" i="21"/>
  <c r="AP153" i="21"/>
  <c r="AL153" i="21"/>
  <c r="AG153" i="21"/>
  <c r="AF153" i="21"/>
  <c r="AC153" i="21"/>
  <c r="AB153" i="21"/>
  <c r="AA153" i="21"/>
  <c r="W153" i="21"/>
  <c r="X153" i="21" s="1"/>
  <c r="V153" i="21"/>
  <c r="N153" i="21"/>
  <c r="L153" i="21"/>
  <c r="G153" i="21"/>
  <c r="I153" i="21" s="1"/>
  <c r="CP152" i="21"/>
  <c r="CO152" i="21"/>
  <c r="CJ152" i="21"/>
  <c r="CI152" i="21"/>
  <c r="CE152" i="21"/>
  <c r="CD152" i="21"/>
  <c r="CF152" i="21" s="1"/>
  <c r="BZ152" i="21"/>
  <c r="BU152" i="21"/>
  <c r="BV152" i="21" s="1"/>
  <c r="BT152" i="21"/>
  <c r="BP152" i="21"/>
  <c r="BO152" i="21"/>
  <c r="BL152" i="21"/>
  <c r="BK152" i="21"/>
  <c r="BJ152" i="21"/>
  <c r="BF152" i="21"/>
  <c r="BB152" i="21"/>
  <c r="BA152" i="21"/>
  <c r="AZ152" i="21"/>
  <c r="AV152" i="21"/>
  <c r="AW152" i="21" s="1"/>
  <c r="AU152" i="21"/>
  <c r="AQ152" i="21"/>
  <c r="AP152" i="21"/>
  <c r="AR152" i="21" s="1"/>
  <c r="AL152" i="21"/>
  <c r="AG152" i="21"/>
  <c r="AF152" i="21"/>
  <c r="AB152" i="21"/>
  <c r="AA152" i="21"/>
  <c r="X152" i="21"/>
  <c r="W152" i="21"/>
  <c r="V152" i="21"/>
  <c r="L152" i="21"/>
  <c r="N152" i="21" s="1"/>
  <c r="G152" i="21"/>
  <c r="I152" i="21" s="1"/>
  <c r="CP151" i="21"/>
  <c r="CO151" i="21"/>
  <c r="CK151" i="21"/>
  <c r="CJ151" i="21"/>
  <c r="CI151" i="21"/>
  <c r="CE151" i="21"/>
  <c r="CD151" i="21"/>
  <c r="BZ151" i="21"/>
  <c r="BU151" i="21"/>
  <c r="BV151" i="21" s="1"/>
  <c r="BT151" i="21"/>
  <c r="BP151" i="21"/>
  <c r="BO151" i="21"/>
  <c r="BK151" i="21"/>
  <c r="BJ151" i="21"/>
  <c r="BF151" i="21"/>
  <c r="BA151" i="21"/>
  <c r="BB151" i="21" s="1"/>
  <c r="AZ151" i="21"/>
  <c r="AV151" i="21"/>
  <c r="AU151" i="21"/>
  <c r="AQ151" i="21"/>
  <c r="AR151" i="21" s="1"/>
  <c r="AP151" i="21"/>
  <c r="AL151" i="21"/>
  <c r="AG151" i="21"/>
  <c r="AH151" i="21" s="1"/>
  <c r="AF151" i="21"/>
  <c r="AC151" i="21"/>
  <c r="AB151" i="21"/>
  <c r="AA151" i="21"/>
  <c r="W151" i="21"/>
  <c r="X151" i="21" s="1"/>
  <c r="V151" i="21"/>
  <c r="L151" i="21"/>
  <c r="N151" i="21" s="1"/>
  <c r="I151" i="21"/>
  <c r="G151" i="21"/>
  <c r="CP150" i="21"/>
  <c r="CO150" i="21"/>
  <c r="CJ150" i="21"/>
  <c r="CK150" i="21" s="1"/>
  <c r="CI150" i="21"/>
  <c r="CE150" i="21"/>
  <c r="CF150" i="21" s="1"/>
  <c r="CD150" i="21"/>
  <c r="BZ150" i="21"/>
  <c r="BV150" i="21"/>
  <c r="BU150" i="21"/>
  <c r="BT150" i="21"/>
  <c r="BP150" i="21"/>
  <c r="BQ150" i="21" s="1"/>
  <c r="BO150" i="21"/>
  <c r="BK150" i="21"/>
  <c r="BL150" i="21" s="1"/>
  <c r="BJ150" i="21"/>
  <c r="BF150" i="21"/>
  <c r="BA150" i="21"/>
  <c r="AZ150" i="21"/>
  <c r="BB150" i="21" s="1"/>
  <c r="AV150" i="21"/>
  <c r="AW150" i="21" s="1"/>
  <c r="AU150" i="21"/>
  <c r="AR150" i="21"/>
  <c r="AQ150" i="21"/>
  <c r="AP150" i="21"/>
  <c r="AL150" i="21"/>
  <c r="AG150" i="21"/>
  <c r="AF150" i="21"/>
  <c r="AH150" i="21" s="1"/>
  <c r="AC150" i="21"/>
  <c r="AB150" i="21"/>
  <c r="AA150" i="21"/>
  <c r="W150" i="21"/>
  <c r="X150" i="21" s="1"/>
  <c r="V150" i="21"/>
  <c r="N150" i="21"/>
  <c r="L150" i="21"/>
  <c r="G150" i="21"/>
  <c r="I150" i="21" s="1"/>
  <c r="CP149" i="21"/>
  <c r="CO149" i="21"/>
  <c r="CJ149" i="21"/>
  <c r="CI149" i="21"/>
  <c r="CK149" i="21" s="1"/>
  <c r="CE149" i="21"/>
  <c r="CF149" i="21" s="1"/>
  <c r="CD149" i="21"/>
  <c r="BZ149" i="21"/>
  <c r="BU149" i="21"/>
  <c r="BV149" i="21" s="1"/>
  <c r="BT149" i="21"/>
  <c r="BP149" i="21"/>
  <c r="BO149" i="21"/>
  <c r="BQ149" i="21" s="1"/>
  <c r="BL149" i="21"/>
  <c r="BK149" i="21"/>
  <c r="BJ149" i="21"/>
  <c r="BF149" i="21"/>
  <c r="BA149" i="21"/>
  <c r="AZ149" i="21"/>
  <c r="AW149" i="21"/>
  <c r="AV149" i="21"/>
  <c r="AU149" i="21"/>
  <c r="AQ149" i="21"/>
  <c r="AR149" i="21" s="1"/>
  <c r="AP149" i="21"/>
  <c r="AL149" i="21"/>
  <c r="AG149" i="21"/>
  <c r="AF149" i="21"/>
  <c r="AC149" i="21"/>
  <c r="AB149" i="21"/>
  <c r="AA149" i="21"/>
  <c r="W149" i="21"/>
  <c r="X149" i="21" s="1"/>
  <c r="V149" i="21"/>
  <c r="N149" i="21"/>
  <c r="L149" i="21"/>
  <c r="G149" i="21"/>
  <c r="I149" i="21" s="1"/>
  <c r="CP148" i="21"/>
  <c r="CO148" i="21"/>
  <c r="CJ148" i="21"/>
  <c r="CI148" i="21"/>
  <c r="CE148" i="21"/>
  <c r="CD148" i="21"/>
  <c r="CF148" i="21" s="1"/>
  <c r="BZ148" i="21"/>
  <c r="BU148" i="21"/>
  <c r="BV148" i="21" s="1"/>
  <c r="BT148" i="21"/>
  <c r="BP148" i="21"/>
  <c r="BO148" i="21"/>
  <c r="BL148" i="21"/>
  <c r="BK148" i="21"/>
  <c r="BJ148" i="21"/>
  <c r="BF148" i="21"/>
  <c r="BB148" i="21"/>
  <c r="BA148" i="21"/>
  <c r="AZ148" i="21"/>
  <c r="AV148" i="21"/>
  <c r="AU148" i="21"/>
  <c r="AQ148" i="21"/>
  <c r="AP148" i="21"/>
  <c r="AR148" i="21" s="1"/>
  <c r="AL148" i="21"/>
  <c r="AG148" i="21"/>
  <c r="AH148" i="21" s="1"/>
  <c r="AF148" i="21"/>
  <c r="AB148" i="21"/>
  <c r="AA148" i="21"/>
  <c r="X148" i="21"/>
  <c r="W148" i="21"/>
  <c r="V148" i="21"/>
  <c r="L148" i="21"/>
  <c r="N148" i="21" s="1"/>
  <c r="G148" i="21"/>
  <c r="I148" i="21" s="1"/>
  <c r="CP147" i="21"/>
  <c r="CO147" i="21"/>
  <c r="CJ147" i="21"/>
  <c r="CK147" i="21" s="1"/>
  <c r="CI147" i="21"/>
  <c r="CE147" i="21"/>
  <c r="CD147" i="21"/>
  <c r="BZ147" i="21"/>
  <c r="BU147" i="21"/>
  <c r="BV147" i="21" s="1"/>
  <c r="BT147" i="21"/>
  <c r="BP147" i="21"/>
  <c r="BQ147" i="21" s="1"/>
  <c r="BO147" i="21"/>
  <c r="BK147" i="21"/>
  <c r="BJ147" i="21"/>
  <c r="BF147" i="21"/>
  <c r="BA147" i="21"/>
  <c r="BB147" i="21" s="1"/>
  <c r="AZ147" i="21"/>
  <c r="AV147" i="21"/>
  <c r="AW147" i="21" s="1"/>
  <c r="AU147" i="21"/>
  <c r="AQ147" i="21"/>
  <c r="AR147" i="21" s="1"/>
  <c r="AP147" i="21"/>
  <c r="AL147" i="21"/>
  <c r="AG147" i="21"/>
  <c r="AH147" i="21" s="1"/>
  <c r="AF147" i="21"/>
  <c r="AC147" i="21"/>
  <c r="AB147" i="21"/>
  <c r="AA147" i="21"/>
  <c r="W147" i="21"/>
  <c r="X147" i="21" s="1"/>
  <c r="V147" i="21"/>
  <c r="L147" i="21"/>
  <c r="N147" i="21" s="1"/>
  <c r="I147" i="21"/>
  <c r="G147" i="21"/>
  <c r="CP146" i="21"/>
  <c r="CO146" i="21"/>
  <c r="CK146" i="21"/>
  <c r="CJ146" i="21"/>
  <c r="CI146" i="21"/>
  <c r="CE146" i="21"/>
  <c r="CF146" i="21" s="1"/>
  <c r="CD146" i="21"/>
  <c r="BZ146" i="21"/>
  <c r="BV146" i="21"/>
  <c r="BU146" i="21"/>
  <c r="BT146" i="21"/>
  <c r="BP146" i="21"/>
  <c r="BQ146" i="21" s="1"/>
  <c r="BO146" i="21"/>
  <c r="BK146" i="21"/>
  <c r="BL146" i="21" s="1"/>
  <c r="BJ146" i="21"/>
  <c r="BF146" i="21"/>
  <c r="BA146" i="21"/>
  <c r="AZ146" i="21"/>
  <c r="BB146" i="21" s="1"/>
  <c r="AV146" i="21"/>
  <c r="AW146" i="21" s="1"/>
  <c r="AU146" i="21"/>
  <c r="AR146" i="21"/>
  <c r="AQ146" i="21"/>
  <c r="AP146" i="21"/>
  <c r="AL146" i="21"/>
  <c r="AG146" i="21"/>
  <c r="AF146" i="21"/>
  <c r="AH146" i="21" s="1"/>
  <c r="AC146" i="21"/>
  <c r="AB146" i="21"/>
  <c r="AA146" i="21"/>
  <c r="X146" i="21"/>
  <c r="W146" i="21"/>
  <c r="V146" i="21"/>
  <c r="N146" i="21"/>
  <c r="L146" i="21"/>
  <c r="G146" i="21"/>
  <c r="I146" i="21" s="1"/>
  <c r="CP145" i="21"/>
  <c r="CO145" i="21"/>
  <c r="CJ145" i="21"/>
  <c r="CI145" i="21"/>
  <c r="CK145" i="21" s="1"/>
  <c r="CE145" i="21"/>
  <c r="CF145" i="21" s="1"/>
  <c r="CD145" i="21"/>
  <c r="BZ145" i="21"/>
  <c r="BU145" i="21"/>
  <c r="BV145" i="21" s="1"/>
  <c r="BT145" i="21"/>
  <c r="BP145" i="21"/>
  <c r="BO145" i="21"/>
  <c r="BQ145" i="21" s="1"/>
  <c r="BL145" i="21"/>
  <c r="BK145" i="21"/>
  <c r="BJ145" i="21"/>
  <c r="BF145" i="21"/>
  <c r="BA145" i="21"/>
  <c r="AZ145" i="21"/>
  <c r="AW145" i="21"/>
  <c r="AV145" i="21"/>
  <c r="AU145" i="21"/>
  <c r="AQ145" i="21"/>
  <c r="AR145" i="21" s="1"/>
  <c r="AP145" i="21"/>
  <c r="AL145" i="21"/>
  <c r="AG145" i="21"/>
  <c r="AF145" i="21"/>
  <c r="AC145" i="21"/>
  <c r="AB145" i="21"/>
  <c r="AA145" i="21"/>
  <c r="W145" i="21"/>
  <c r="X145" i="21" s="1"/>
  <c r="V145" i="21"/>
  <c r="N145" i="21"/>
  <c r="L145" i="21"/>
  <c r="G145" i="21"/>
  <c r="I145" i="21" s="1"/>
  <c r="CP144" i="21"/>
  <c r="CO144" i="21"/>
  <c r="CJ144" i="21"/>
  <c r="CK144" i="21" s="1"/>
  <c r="CI144" i="21"/>
  <c r="CE144" i="21"/>
  <c r="CD144" i="21"/>
  <c r="CF144" i="21" s="1"/>
  <c r="BZ144" i="21"/>
  <c r="BU144" i="21"/>
  <c r="BT144" i="21"/>
  <c r="BP144" i="21"/>
  <c r="BO144" i="21"/>
  <c r="BL144" i="21"/>
  <c r="BK144" i="21"/>
  <c r="BJ144" i="21"/>
  <c r="BF144" i="21"/>
  <c r="BB144" i="21"/>
  <c r="BA144" i="21"/>
  <c r="AZ144" i="21"/>
  <c r="AV144" i="21"/>
  <c r="AU144" i="21"/>
  <c r="AQ144" i="21"/>
  <c r="AP144" i="21"/>
  <c r="AR144" i="21" s="1"/>
  <c r="AL144" i="21"/>
  <c r="AG144" i="21"/>
  <c r="AH144" i="21" s="1"/>
  <c r="AF144" i="21"/>
  <c r="AB144" i="21"/>
  <c r="AA144" i="21"/>
  <c r="X144" i="21"/>
  <c r="W144" i="21"/>
  <c r="V144" i="21"/>
  <c r="L144" i="21"/>
  <c r="N144" i="21" s="1"/>
  <c r="G144" i="21"/>
  <c r="I144" i="21" s="1"/>
  <c r="CP143" i="21"/>
  <c r="CO143" i="21"/>
  <c r="CJ143" i="21"/>
  <c r="CK143" i="21" s="1"/>
  <c r="CI143" i="21"/>
  <c r="CE143" i="21"/>
  <c r="CD143" i="21"/>
  <c r="BZ143" i="21"/>
  <c r="BV143" i="21"/>
  <c r="BU143" i="21"/>
  <c r="BT143" i="21"/>
  <c r="BP143" i="21"/>
  <c r="BQ143" i="21" s="1"/>
  <c r="BO143" i="21"/>
  <c r="BK143" i="21"/>
  <c r="BJ143" i="21"/>
  <c r="BF143" i="21"/>
  <c r="BA143" i="21"/>
  <c r="BB143" i="21" s="1"/>
  <c r="AZ143" i="21"/>
  <c r="AV143" i="21"/>
  <c r="AW143" i="21" s="1"/>
  <c r="AU143" i="21"/>
  <c r="AQ143" i="21"/>
  <c r="AR143" i="21" s="1"/>
  <c r="AP143" i="21"/>
  <c r="AL143" i="21"/>
  <c r="AG143" i="21"/>
  <c r="AH143" i="21" s="1"/>
  <c r="AF143" i="21"/>
  <c r="AC143" i="21"/>
  <c r="AB143" i="21"/>
  <c r="AA143" i="21"/>
  <c r="W143" i="21"/>
  <c r="V143" i="21"/>
  <c r="L143" i="21"/>
  <c r="N143" i="21" s="1"/>
  <c r="I143" i="21"/>
  <c r="G143" i="21"/>
  <c r="CP142" i="21"/>
  <c r="CO142" i="21"/>
  <c r="CK142" i="21"/>
  <c r="CJ142" i="21"/>
  <c r="CI142" i="21"/>
  <c r="CE142" i="21"/>
  <c r="CD142" i="21"/>
  <c r="BZ142" i="21"/>
  <c r="BV142" i="21"/>
  <c r="BU142" i="21"/>
  <c r="BT142" i="21"/>
  <c r="BP142" i="21"/>
  <c r="BQ142" i="21" s="1"/>
  <c r="BO142" i="21"/>
  <c r="BK142" i="21"/>
  <c r="BJ142" i="21"/>
  <c r="BF142" i="21"/>
  <c r="BA142" i="21"/>
  <c r="AZ142" i="21"/>
  <c r="BB142" i="21" s="1"/>
  <c r="AV142" i="21"/>
  <c r="AW142" i="21" s="1"/>
  <c r="AU142" i="21"/>
  <c r="AR142" i="21"/>
  <c r="AQ142" i="21"/>
  <c r="AP142" i="21"/>
  <c r="AL142" i="21"/>
  <c r="AG142" i="21"/>
  <c r="AF142" i="21"/>
  <c r="AH142" i="21" s="1"/>
  <c r="AC142" i="21"/>
  <c r="AB142" i="21"/>
  <c r="AA142" i="21"/>
  <c r="X142" i="21"/>
  <c r="W142" i="21"/>
  <c r="V142" i="21"/>
  <c r="L142" i="21"/>
  <c r="N142" i="21" s="1"/>
  <c r="G142" i="21"/>
  <c r="I142" i="21" s="1"/>
  <c r="CP141" i="21"/>
  <c r="CO141" i="21"/>
  <c r="CJ141" i="21"/>
  <c r="CI141" i="21"/>
  <c r="CK141" i="21" s="1"/>
  <c r="CE141" i="21"/>
  <c r="CF141" i="21" s="1"/>
  <c r="CD141" i="21"/>
  <c r="BZ141" i="21"/>
  <c r="BU141" i="21"/>
  <c r="BT141" i="21"/>
  <c r="BP141" i="21"/>
  <c r="BO141" i="21"/>
  <c r="BQ141" i="21" s="1"/>
  <c r="BL141" i="21"/>
  <c r="BK141" i="21"/>
  <c r="BJ141" i="21"/>
  <c r="BF141" i="21"/>
  <c r="BA141" i="21"/>
  <c r="AZ141" i="21"/>
  <c r="AW141" i="21"/>
  <c r="AV141" i="21"/>
  <c r="AU141" i="21"/>
  <c r="AR141" i="21"/>
  <c r="AQ141" i="21"/>
  <c r="AP141" i="21"/>
  <c r="AL141" i="21"/>
  <c r="AG141" i="21"/>
  <c r="AF141" i="21"/>
  <c r="AC141" i="21"/>
  <c r="AB141" i="21"/>
  <c r="AA141" i="21"/>
  <c r="W141" i="21"/>
  <c r="X141" i="21" s="1"/>
  <c r="V141" i="21"/>
  <c r="N141" i="21"/>
  <c r="L141" i="21"/>
  <c r="G141" i="21"/>
  <c r="I141" i="21" s="1"/>
  <c r="CP140" i="21"/>
  <c r="CO140" i="21"/>
  <c r="CJ140" i="21"/>
  <c r="CK140" i="21" s="1"/>
  <c r="CI140" i="21"/>
  <c r="CE140" i="21"/>
  <c r="CD140" i="21"/>
  <c r="CF140" i="21" s="1"/>
  <c r="BZ140" i="21"/>
  <c r="BU140" i="21"/>
  <c r="BT140" i="21"/>
  <c r="BP140" i="21"/>
  <c r="BO140" i="21"/>
  <c r="BL140" i="21"/>
  <c r="BK140" i="21"/>
  <c r="BJ140" i="21"/>
  <c r="BF140" i="21"/>
  <c r="BB140" i="21"/>
  <c r="BA140" i="21"/>
  <c r="AZ140" i="21"/>
  <c r="AV140" i="21"/>
  <c r="AW140" i="21" s="1"/>
  <c r="AU140" i="21"/>
  <c r="AQ140" i="21"/>
  <c r="AP140" i="21"/>
  <c r="AR140" i="21" s="1"/>
  <c r="AL140" i="21"/>
  <c r="AG140" i="21"/>
  <c r="AF140" i="21"/>
  <c r="AB140" i="21"/>
  <c r="AA140" i="21"/>
  <c r="X140" i="21"/>
  <c r="W140" i="21"/>
  <c r="V140" i="21"/>
  <c r="L140" i="21"/>
  <c r="N140" i="21" s="1"/>
  <c r="G140" i="21"/>
  <c r="I140" i="21" s="1"/>
  <c r="CP139" i="21"/>
  <c r="CO139" i="21"/>
  <c r="CJ139" i="21"/>
  <c r="CI139" i="21"/>
  <c r="CE139" i="21"/>
  <c r="CD139" i="21"/>
  <c r="BZ139" i="21"/>
  <c r="BU139" i="21"/>
  <c r="BT139" i="21"/>
  <c r="BP139" i="21"/>
  <c r="BO139" i="21"/>
  <c r="BK139" i="21"/>
  <c r="BJ139" i="21"/>
  <c r="BF139" i="21"/>
  <c r="BA139" i="21"/>
  <c r="AZ139" i="21"/>
  <c r="AV139" i="21"/>
  <c r="AU139" i="21"/>
  <c r="AQ139" i="21"/>
  <c r="AP139" i="21"/>
  <c r="AL139" i="21"/>
  <c r="AG139" i="21"/>
  <c r="AF139" i="21"/>
  <c r="AC139" i="21"/>
  <c r="AB139" i="21"/>
  <c r="AA139" i="21"/>
  <c r="W139" i="21"/>
  <c r="V139" i="21"/>
  <c r="L139" i="21"/>
  <c r="G139" i="21"/>
  <c r="CP138" i="21"/>
  <c r="CO138" i="21"/>
  <c r="CK138" i="21"/>
  <c r="CJ138" i="21"/>
  <c r="CI138" i="21"/>
  <c r="CE138" i="21"/>
  <c r="CF138" i="21" s="1"/>
  <c r="CD138" i="21"/>
  <c r="BZ138" i="21"/>
  <c r="BU138" i="21"/>
  <c r="BV138" i="21" s="1"/>
  <c r="BT138" i="21"/>
  <c r="BP138" i="21"/>
  <c r="BO138" i="21"/>
  <c r="BQ138" i="21" s="1"/>
  <c r="BK138" i="21"/>
  <c r="BL138" i="21" s="1"/>
  <c r="BJ138" i="21"/>
  <c r="BF138" i="21"/>
  <c r="BA138" i="21"/>
  <c r="BB138" i="21" s="1"/>
  <c r="AZ138" i="21"/>
  <c r="AV138" i="21"/>
  <c r="AU138" i="21"/>
  <c r="AW138" i="21" s="1"/>
  <c r="AR138" i="21"/>
  <c r="AQ138" i="21"/>
  <c r="AP138" i="21"/>
  <c r="AL138" i="21"/>
  <c r="AG138" i="21"/>
  <c r="AF138" i="21"/>
  <c r="AC138" i="21"/>
  <c r="AB138" i="21"/>
  <c r="AA138" i="21"/>
  <c r="W138" i="21"/>
  <c r="X138" i="21" s="1"/>
  <c r="V138" i="21"/>
  <c r="N138" i="21"/>
  <c r="L138" i="21"/>
  <c r="G138" i="21"/>
  <c r="I138" i="21" s="1"/>
  <c r="CP137" i="21"/>
  <c r="CO137" i="21"/>
  <c r="CJ137" i="21"/>
  <c r="CK137" i="21" s="1"/>
  <c r="CI137" i="21"/>
  <c r="CE137" i="21"/>
  <c r="CD137" i="21"/>
  <c r="CF137" i="21" s="1"/>
  <c r="BZ137" i="21"/>
  <c r="BV137" i="21"/>
  <c r="BU137" i="21"/>
  <c r="BT137" i="21"/>
  <c r="BP137" i="21"/>
  <c r="BO137" i="21"/>
  <c r="BL137" i="21"/>
  <c r="BK137" i="21"/>
  <c r="BJ137" i="21"/>
  <c r="BF137" i="21"/>
  <c r="BA137" i="21"/>
  <c r="AZ137" i="21"/>
  <c r="AV137" i="21"/>
  <c r="AW137" i="21" s="1"/>
  <c r="AU137" i="21"/>
  <c r="AQ137" i="21"/>
  <c r="AP137" i="21"/>
  <c r="AR137" i="21" s="1"/>
  <c r="AL137" i="21"/>
  <c r="AG137" i="21"/>
  <c r="AH137" i="21" s="1"/>
  <c r="AF137" i="21"/>
  <c r="AB137" i="21"/>
  <c r="AA137" i="21"/>
  <c r="X137" i="21"/>
  <c r="W137" i="21"/>
  <c r="V137" i="21"/>
  <c r="L137" i="21"/>
  <c r="N137" i="21" s="1"/>
  <c r="G137" i="21"/>
  <c r="I137" i="21" s="1"/>
  <c r="CP136" i="21"/>
  <c r="CO136" i="21"/>
  <c r="CK136" i="21"/>
  <c r="CJ136" i="21"/>
  <c r="CI136" i="21"/>
  <c r="CE136" i="21"/>
  <c r="CF136" i="21" s="1"/>
  <c r="CD136" i="21"/>
  <c r="BZ136" i="21"/>
  <c r="BV136" i="21"/>
  <c r="BU136" i="21"/>
  <c r="BT136" i="21"/>
  <c r="BP136" i="21"/>
  <c r="BQ136" i="21" s="1"/>
  <c r="BO136" i="21"/>
  <c r="BK136" i="21"/>
  <c r="BJ136" i="21"/>
  <c r="BF136" i="21"/>
  <c r="BA136" i="21"/>
  <c r="BB136" i="21" s="1"/>
  <c r="AZ136" i="21"/>
  <c r="AV136" i="21"/>
  <c r="AW136" i="21" s="1"/>
  <c r="AU136" i="21"/>
  <c r="AQ136" i="21"/>
  <c r="AP136" i="21"/>
  <c r="AL136" i="21"/>
  <c r="AG136" i="21"/>
  <c r="AH136" i="21" s="1"/>
  <c r="AF136" i="21"/>
  <c r="AB136" i="21"/>
  <c r="AC136" i="21" s="1"/>
  <c r="AA136" i="21"/>
  <c r="W136" i="21"/>
  <c r="X136" i="21" s="1"/>
  <c r="V136" i="21"/>
  <c r="N136" i="21"/>
  <c r="L136" i="21"/>
  <c r="I136" i="21"/>
  <c r="G136" i="21"/>
  <c r="CP135" i="21"/>
  <c r="CO135" i="21"/>
  <c r="CK135" i="21"/>
  <c r="CJ135" i="21"/>
  <c r="CI135" i="21"/>
  <c r="CF135" i="21"/>
  <c r="CE135" i="21"/>
  <c r="CD135" i="21"/>
  <c r="BZ135" i="21"/>
  <c r="BY135" i="21"/>
  <c r="BV135" i="21"/>
  <c r="BU135" i="21"/>
  <c r="BT135" i="21"/>
  <c r="BQ135" i="21"/>
  <c r="BP135" i="21"/>
  <c r="BO135" i="21"/>
  <c r="BK135" i="21"/>
  <c r="BJ135" i="21"/>
  <c r="BF135" i="21"/>
  <c r="BB135" i="21"/>
  <c r="BA135" i="21"/>
  <c r="AZ135" i="21"/>
  <c r="AV135" i="21"/>
  <c r="AW135" i="21" s="1"/>
  <c r="AU135" i="21"/>
  <c r="AQ135" i="21"/>
  <c r="AP135" i="21"/>
  <c r="AL135" i="21"/>
  <c r="AG135" i="21"/>
  <c r="AF135" i="21"/>
  <c r="AH135" i="21" s="1"/>
  <c r="AB135" i="21"/>
  <c r="AC135" i="21" s="1"/>
  <c r="AA135" i="21"/>
  <c r="X135" i="21"/>
  <c r="W135" i="21"/>
  <c r="V135" i="21"/>
  <c r="N135" i="21"/>
  <c r="L135" i="21"/>
  <c r="G135" i="21"/>
  <c r="I135" i="21" s="1"/>
  <c r="CP134" i="21"/>
  <c r="CO134" i="21"/>
  <c r="CK134" i="21"/>
  <c r="CJ134" i="21"/>
  <c r="CI134" i="21"/>
  <c r="CE134" i="21"/>
  <c r="CF134" i="21" s="1"/>
  <c r="CD134" i="21"/>
  <c r="BZ134" i="21"/>
  <c r="BU134" i="21"/>
  <c r="BV134" i="21" s="1"/>
  <c r="BT134" i="21"/>
  <c r="BP134" i="21"/>
  <c r="BO134" i="21"/>
  <c r="BQ134" i="21" s="1"/>
  <c r="BK134" i="21"/>
  <c r="BL134" i="21" s="1"/>
  <c r="BJ134" i="21"/>
  <c r="BF134" i="21"/>
  <c r="BA134" i="21"/>
  <c r="BB134" i="21" s="1"/>
  <c r="AZ134" i="21"/>
  <c r="AV134" i="21"/>
  <c r="AU134" i="21"/>
  <c r="AW134" i="21" s="1"/>
  <c r="AR134" i="21"/>
  <c r="AQ134" i="21"/>
  <c r="AP134" i="21"/>
  <c r="AL134" i="21"/>
  <c r="AG134" i="21"/>
  <c r="AF134" i="21"/>
  <c r="AC134" i="21"/>
  <c r="AB134" i="21"/>
  <c r="AA134" i="21"/>
  <c r="W134" i="21"/>
  <c r="X134" i="21" s="1"/>
  <c r="V134" i="21"/>
  <c r="N134" i="21"/>
  <c r="L134" i="21"/>
  <c r="G134" i="21"/>
  <c r="I134" i="21" s="1"/>
  <c r="CP133" i="21"/>
  <c r="CO133" i="21"/>
  <c r="CJ133" i="21"/>
  <c r="CK133" i="21" s="1"/>
  <c r="CI133" i="21"/>
  <c r="CE133" i="21"/>
  <c r="CD133" i="21"/>
  <c r="CF133" i="21" s="1"/>
  <c r="BZ133" i="21"/>
  <c r="BV133" i="21"/>
  <c r="BU133" i="21"/>
  <c r="BT133" i="21"/>
  <c r="BP133" i="21"/>
  <c r="BO133" i="21"/>
  <c r="BL133" i="21"/>
  <c r="BK133" i="21"/>
  <c r="BJ133" i="21"/>
  <c r="BF133" i="21"/>
  <c r="BA133" i="21"/>
  <c r="AZ133" i="21"/>
  <c r="AV133" i="21"/>
  <c r="AW133" i="21" s="1"/>
  <c r="AU133" i="21"/>
  <c r="AQ133" i="21"/>
  <c r="AP133" i="21"/>
  <c r="AR133" i="21" s="1"/>
  <c r="AL133" i="21"/>
  <c r="AG133" i="21"/>
  <c r="AH133" i="21" s="1"/>
  <c r="AF133" i="21"/>
  <c r="AB133" i="21"/>
  <c r="AA133" i="21"/>
  <c r="X133" i="21"/>
  <c r="W133" i="21"/>
  <c r="V133" i="21"/>
  <c r="L133" i="21"/>
  <c r="N133" i="21" s="1"/>
  <c r="G133" i="21"/>
  <c r="I133" i="21" s="1"/>
  <c r="CP132" i="21"/>
  <c r="CO132" i="21"/>
  <c r="CJ132" i="21"/>
  <c r="CI132" i="21"/>
  <c r="CE132" i="21"/>
  <c r="CD132" i="21"/>
  <c r="BZ132" i="21"/>
  <c r="BU132" i="21"/>
  <c r="BT132" i="21"/>
  <c r="BP132" i="21"/>
  <c r="BO132" i="21"/>
  <c r="BK132" i="21"/>
  <c r="BJ132" i="21"/>
  <c r="BF132" i="21"/>
  <c r="BA132" i="21"/>
  <c r="AZ132" i="21"/>
  <c r="AV132" i="21"/>
  <c r="AU132" i="21"/>
  <c r="AQ132" i="21"/>
  <c r="AP132" i="21"/>
  <c r="AL132" i="21"/>
  <c r="AG132" i="21"/>
  <c r="AF132" i="21"/>
  <c r="AB132" i="21"/>
  <c r="AC132" i="21" s="1"/>
  <c r="AA132" i="21"/>
  <c r="X132" i="21"/>
  <c r="W132" i="21"/>
  <c r="V132" i="21"/>
  <c r="L132" i="21"/>
  <c r="G132" i="21"/>
  <c r="CP131" i="21"/>
  <c r="CO131" i="21"/>
  <c r="CJ131" i="21"/>
  <c r="CI131" i="21"/>
  <c r="CF131" i="21"/>
  <c r="CE131" i="21"/>
  <c r="CD131" i="21"/>
  <c r="BZ131" i="21"/>
  <c r="BV131" i="21"/>
  <c r="BU131" i="21"/>
  <c r="BT131" i="21"/>
  <c r="BP131" i="21"/>
  <c r="BQ131" i="21" s="1"/>
  <c r="BO131" i="21"/>
  <c r="BK131" i="21"/>
  <c r="BJ131" i="21"/>
  <c r="BL131" i="21" s="1"/>
  <c r="BF131" i="21"/>
  <c r="BA131" i="21"/>
  <c r="AZ131" i="21"/>
  <c r="AV131" i="21"/>
  <c r="AU131" i="21"/>
  <c r="AR131" i="21"/>
  <c r="AQ131" i="21"/>
  <c r="AP131" i="21"/>
  <c r="AL131" i="21"/>
  <c r="AH131" i="21"/>
  <c r="AG131" i="21"/>
  <c r="AF131" i="21"/>
  <c r="AB131" i="21"/>
  <c r="AA131" i="21"/>
  <c r="W131" i="21"/>
  <c r="V131" i="21"/>
  <c r="X131" i="21" s="1"/>
  <c r="L131" i="21"/>
  <c r="N131" i="21" s="1"/>
  <c r="I131" i="21"/>
  <c r="G131" i="21"/>
  <c r="CP130" i="21"/>
  <c r="CO130" i="21"/>
  <c r="CJ130" i="21"/>
  <c r="CK130" i="21" s="1"/>
  <c r="CI130" i="21"/>
  <c r="CE130" i="21"/>
  <c r="CF130" i="21" s="1"/>
  <c r="CD130" i="21"/>
  <c r="BZ130" i="21"/>
  <c r="BU130" i="21"/>
  <c r="BV130" i="21" s="1"/>
  <c r="BT130" i="21"/>
  <c r="BQ130" i="21"/>
  <c r="BP130" i="21"/>
  <c r="BO130" i="21"/>
  <c r="BK130" i="21"/>
  <c r="BJ130" i="21"/>
  <c r="BF130" i="21"/>
  <c r="BB130" i="21"/>
  <c r="BA130" i="21"/>
  <c r="AZ130" i="21"/>
  <c r="AV130" i="21"/>
  <c r="AW130" i="21" s="1"/>
  <c r="AU130" i="21"/>
  <c r="AQ130" i="21"/>
  <c r="AP130" i="21"/>
  <c r="AL130" i="21"/>
  <c r="AH130" i="21"/>
  <c r="AG130" i="21"/>
  <c r="AF130" i="21"/>
  <c r="AB130" i="21"/>
  <c r="AC130" i="21" s="1"/>
  <c r="AA130" i="21"/>
  <c r="W130" i="21"/>
  <c r="V130" i="21"/>
  <c r="N130" i="21"/>
  <c r="L130" i="21"/>
  <c r="I130" i="21"/>
  <c r="G130" i="21"/>
  <c r="CP129" i="21"/>
  <c r="CO129" i="21"/>
  <c r="CJ129" i="21"/>
  <c r="CK129" i="21" s="1"/>
  <c r="CI129" i="21"/>
  <c r="CF129" i="21"/>
  <c r="CE129" i="21"/>
  <c r="CD129" i="21"/>
  <c r="BZ129" i="21"/>
  <c r="BU129" i="21"/>
  <c r="BT129" i="21"/>
  <c r="BV129" i="21" s="1"/>
  <c r="BQ129" i="21"/>
  <c r="BP129" i="21"/>
  <c r="BO129" i="21"/>
  <c r="BL129" i="21"/>
  <c r="BK129" i="21"/>
  <c r="BJ129" i="21"/>
  <c r="BF129" i="21"/>
  <c r="BB129" i="21"/>
  <c r="BA129" i="21"/>
  <c r="AZ129" i="21"/>
  <c r="AW129" i="21"/>
  <c r="AV129" i="21"/>
  <c r="AU129" i="21"/>
  <c r="AQ129" i="21"/>
  <c r="AP129" i="21"/>
  <c r="AL129" i="21"/>
  <c r="AH129" i="21"/>
  <c r="AG129" i="21"/>
  <c r="AF129" i="21"/>
  <c r="AB129" i="21"/>
  <c r="AC129" i="21" s="1"/>
  <c r="AA129" i="21"/>
  <c r="W129" i="21"/>
  <c r="V129" i="21"/>
  <c r="L129" i="21"/>
  <c r="N129" i="21" s="1"/>
  <c r="G129" i="21"/>
  <c r="I129" i="21" s="1"/>
  <c r="CP128" i="21"/>
  <c r="CO128" i="21"/>
  <c r="CK128" i="21"/>
  <c r="CJ128" i="21"/>
  <c r="CI128" i="21"/>
  <c r="CE128" i="21"/>
  <c r="CF128" i="21" s="1"/>
  <c r="CD128" i="21"/>
  <c r="BZ128" i="21"/>
  <c r="BU128" i="21"/>
  <c r="BT128" i="21"/>
  <c r="BQ128" i="21"/>
  <c r="BP128" i="21"/>
  <c r="BO128" i="21"/>
  <c r="BK128" i="21"/>
  <c r="BL128" i="21" s="1"/>
  <c r="BJ128" i="21"/>
  <c r="BF128" i="21"/>
  <c r="BA128" i="21"/>
  <c r="BB128" i="21" s="1"/>
  <c r="AZ128" i="21"/>
  <c r="AV128" i="21"/>
  <c r="AU128" i="21"/>
  <c r="AW128" i="21" s="1"/>
  <c r="AQ128" i="21"/>
  <c r="AR128" i="21" s="1"/>
  <c r="AP128" i="21"/>
  <c r="AL128" i="21"/>
  <c r="AG128" i="21"/>
  <c r="AH128" i="21" s="1"/>
  <c r="AF128" i="21"/>
  <c r="AB128" i="21"/>
  <c r="AA128" i="21"/>
  <c r="AC128" i="21" s="1"/>
  <c r="X128" i="21"/>
  <c r="W128" i="21"/>
  <c r="V128" i="21"/>
  <c r="N128" i="21"/>
  <c r="L128" i="21"/>
  <c r="G128" i="21"/>
  <c r="I128" i="21" s="1"/>
  <c r="CP127" i="21"/>
  <c r="CO127" i="21"/>
  <c r="CJ127" i="21"/>
  <c r="CI127" i="21"/>
  <c r="CF127" i="21"/>
  <c r="CE127" i="21"/>
  <c r="CD127" i="21"/>
  <c r="BZ127" i="21"/>
  <c r="BV127" i="21"/>
  <c r="BU127" i="21"/>
  <c r="BT127" i="21"/>
  <c r="BP127" i="21"/>
  <c r="BQ127" i="21" s="1"/>
  <c r="BO127" i="21"/>
  <c r="BK127" i="21"/>
  <c r="BJ127" i="21"/>
  <c r="BL127" i="21" s="1"/>
  <c r="BF127" i="21"/>
  <c r="BA127" i="21"/>
  <c r="AZ127" i="21"/>
  <c r="AV127" i="21"/>
  <c r="AU127" i="21"/>
  <c r="AR127" i="21"/>
  <c r="AQ127" i="21"/>
  <c r="AP127" i="21"/>
  <c r="AL127" i="21"/>
  <c r="AH127" i="21"/>
  <c r="AG127" i="21"/>
  <c r="AF127" i="21"/>
  <c r="AB127" i="21"/>
  <c r="AC127" i="21" s="1"/>
  <c r="AA127" i="21"/>
  <c r="W127" i="21"/>
  <c r="V127" i="21"/>
  <c r="X127" i="21" s="1"/>
  <c r="L127" i="21"/>
  <c r="N127" i="21" s="1"/>
  <c r="G127" i="21"/>
  <c r="I127" i="21" s="1"/>
  <c r="CP126" i="21"/>
  <c r="CO126" i="21"/>
  <c r="CJ126" i="21"/>
  <c r="CI126" i="21"/>
  <c r="CE126" i="21"/>
  <c r="CF126" i="21" s="1"/>
  <c r="CD126" i="21"/>
  <c r="BZ126" i="21"/>
  <c r="BY126" i="21"/>
  <c r="CA126" i="21" s="1"/>
  <c r="BU126" i="21"/>
  <c r="BV126" i="21" s="1"/>
  <c r="BT126" i="21"/>
  <c r="BQ126" i="21"/>
  <c r="BP126" i="21"/>
  <c r="BO126" i="21"/>
  <c r="BK126" i="21"/>
  <c r="BJ126" i="21"/>
  <c r="BF126" i="21"/>
  <c r="BB126" i="21"/>
  <c r="BA126" i="21"/>
  <c r="AZ126" i="21"/>
  <c r="AW126" i="21"/>
  <c r="AV126" i="21"/>
  <c r="AU126" i="21"/>
  <c r="AQ126" i="21"/>
  <c r="AP126" i="21"/>
  <c r="AL126" i="21"/>
  <c r="AH126" i="21"/>
  <c r="AG126" i="21"/>
  <c r="AF126" i="21"/>
  <c r="AB126" i="21"/>
  <c r="AA126" i="21"/>
  <c r="W126" i="21"/>
  <c r="V126" i="21"/>
  <c r="N126" i="21"/>
  <c r="L126" i="21"/>
  <c r="I126" i="21"/>
  <c r="G126" i="21"/>
  <c r="CP125" i="21"/>
  <c r="CO125" i="21"/>
  <c r="CJ125" i="21"/>
  <c r="CK125" i="21" s="1"/>
  <c r="CI125" i="21"/>
  <c r="CF125" i="21"/>
  <c r="CE125" i="21"/>
  <c r="CD125" i="21"/>
  <c r="BZ125" i="21"/>
  <c r="BU125" i="21"/>
  <c r="BT125" i="21"/>
  <c r="BV125" i="21" s="1"/>
  <c r="BQ125" i="21"/>
  <c r="BP125" i="21"/>
  <c r="BO125" i="21"/>
  <c r="BK125" i="21"/>
  <c r="BL125" i="21" s="1"/>
  <c r="BJ125" i="21"/>
  <c r="BF125" i="21"/>
  <c r="BB125" i="21"/>
  <c r="BA125" i="21"/>
  <c r="AZ125" i="21"/>
  <c r="AV125" i="21"/>
  <c r="AW125" i="21" s="1"/>
  <c r="AU125" i="21"/>
  <c r="AQ125" i="21"/>
  <c r="AP125" i="21"/>
  <c r="AL125" i="21"/>
  <c r="AH125" i="21"/>
  <c r="AG125" i="21"/>
  <c r="AF125" i="21"/>
  <c r="AB125" i="21"/>
  <c r="AC125" i="21" s="1"/>
  <c r="AA125" i="21"/>
  <c r="W125" i="21"/>
  <c r="V125" i="21"/>
  <c r="L125" i="21"/>
  <c r="N125" i="21" s="1"/>
  <c r="G125" i="21"/>
  <c r="I125" i="21" s="1"/>
  <c r="CP124" i="21"/>
  <c r="CO124" i="21"/>
  <c r="CK124" i="21"/>
  <c r="CJ124" i="21"/>
  <c r="CI124" i="21"/>
  <c r="CF124" i="21"/>
  <c r="CE124" i="21"/>
  <c r="CD124" i="21"/>
  <c r="BZ124" i="21"/>
  <c r="BU124" i="21"/>
  <c r="BT124" i="21"/>
  <c r="BQ124" i="21"/>
  <c r="BP124" i="21"/>
  <c r="BO124" i="21"/>
  <c r="BK124" i="21"/>
  <c r="BL124" i="21" s="1"/>
  <c r="BJ124" i="21"/>
  <c r="BF124" i="21"/>
  <c r="BA124" i="21"/>
  <c r="BB124" i="21" s="1"/>
  <c r="AZ124" i="21"/>
  <c r="AV124" i="21"/>
  <c r="AU124" i="21"/>
  <c r="AW124" i="21" s="1"/>
  <c r="AQ124" i="21"/>
  <c r="AR124" i="21" s="1"/>
  <c r="AP124" i="21"/>
  <c r="AL124" i="21"/>
  <c r="AG124" i="21"/>
  <c r="AF124" i="21"/>
  <c r="AB124" i="21"/>
  <c r="AA124" i="21"/>
  <c r="AC124" i="21" s="1"/>
  <c r="X124" i="21"/>
  <c r="W124" i="21"/>
  <c r="V124" i="21"/>
  <c r="N124" i="21"/>
  <c r="L124" i="21"/>
  <c r="G124" i="21"/>
  <c r="I124" i="21" s="1"/>
  <c r="CP123" i="21"/>
  <c r="CO123" i="21"/>
  <c r="CJ123" i="21"/>
  <c r="CI123" i="21"/>
  <c r="CF123" i="21"/>
  <c r="CE123" i="21"/>
  <c r="CD123" i="21"/>
  <c r="BZ123" i="21"/>
  <c r="BV123" i="21"/>
  <c r="BU123" i="21"/>
  <c r="BT123" i="21"/>
  <c r="BP123" i="21"/>
  <c r="BO123" i="21"/>
  <c r="BK123" i="21"/>
  <c r="BJ123" i="21"/>
  <c r="BL123" i="21" s="1"/>
  <c r="BF123" i="21"/>
  <c r="BA123" i="21"/>
  <c r="BB123" i="21" s="1"/>
  <c r="AZ123" i="21"/>
  <c r="AV123" i="21"/>
  <c r="AU123" i="21"/>
  <c r="AR123" i="21"/>
  <c r="AQ123" i="21"/>
  <c r="AP123" i="21"/>
  <c r="AL123" i="21"/>
  <c r="AH123" i="21"/>
  <c r="AG123" i="21"/>
  <c r="AF123" i="21"/>
  <c r="AB123" i="21"/>
  <c r="AC123" i="21" s="1"/>
  <c r="AA123" i="21"/>
  <c r="W123" i="21"/>
  <c r="V123" i="21"/>
  <c r="X123" i="21" s="1"/>
  <c r="L123" i="21"/>
  <c r="N123" i="21" s="1"/>
  <c r="G123" i="21"/>
  <c r="I123" i="21" s="1"/>
  <c r="CP122" i="21"/>
  <c r="CO122" i="21"/>
  <c r="CJ122" i="21"/>
  <c r="CI122" i="21"/>
  <c r="CE122" i="21"/>
  <c r="CF122" i="21" s="1"/>
  <c r="CD122" i="21"/>
  <c r="BZ122" i="21"/>
  <c r="BU122" i="21"/>
  <c r="BV122" i="21" s="1"/>
  <c r="BT122" i="21"/>
  <c r="BQ122" i="21"/>
  <c r="BP122" i="21"/>
  <c r="BO122" i="21"/>
  <c r="BK122" i="21"/>
  <c r="BL122" i="21" s="1"/>
  <c r="BJ122" i="21"/>
  <c r="BF122" i="21"/>
  <c r="BB122" i="21"/>
  <c r="BA122" i="21"/>
  <c r="AZ122" i="21"/>
  <c r="AW122" i="21"/>
  <c r="AV122" i="21"/>
  <c r="AU122" i="21"/>
  <c r="AQ122" i="21"/>
  <c r="AP122" i="21"/>
  <c r="AL122" i="21"/>
  <c r="AG122" i="21"/>
  <c r="AH122" i="21" s="1"/>
  <c r="AF122" i="21"/>
  <c r="AB122" i="21"/>
  <c r="AA122" i="21"/>
  <c r="W122" i="21"/>
  <c r="V122" i="21"/>
  <c r="N122" i="21"/>
  <c r="L122" i="21"/>
  <c r="I122" i="21"/>
  <c r="G122" i="21"/>
  <c r="CP121" i="21"/>
  <c r="CO121" i="21"/>
  <c r="CJ121" i="21"/>
  <c r="CK121" i="21" s="1"/>
  <c r="CI121" i="21"/>
  <c r="CF121" i="21"/>
  <c r="CE121" i="21"/>
  <c r="CD121" i="21"/>
  <c r="BZ121" i="21"/>
  <c r="BU121" i="21"/>
  <c r="BT121" i="21"/>
  <c r="BV121" i="21" s="1"/>
  <c r="BQ121" i="21"/>
  <c r="BP121" i="21"/>
  <c r="BO121" i="21"/>
  <c r="BK121" i="21"/>
  <c r="BL121" i="21" s="1"/>
  <c r="BJ121" i="21"/>
  <c r="BF121" i="21"/>
  <c r="BB121" i="21"/>
  <c r="BA121" i="21"/>
  <c r="AZ121" i="21"/>
  <c r="AV121" i="21"/>
  <c r="AW121" i="21" s="1"/>
  <c r="AU121" i="21"/>
  <c r="AQ121" i="21"/>
  <c r="AR121" i="21" s="1"/>
  <c r="AP121" i="21"/>
  <c r="AL121" i="21"/>
  <c r="AH121" i="21"/>
  <c r="AG121" i="21"/>
  <c r="AF121" i="21"/>
  <c r="AB121" i="21"/>
  <c r="AC121" i="21" s="1"/>
  <c r="AA121" i="21"/>
  <c r="W121" i="21"/>
  <c r="X121" i="21" s="1"/>
  <c r="V121" i="21"/>
  <c r="L121" i="21"/>
  <c r="N121" i="21" s="1"/>
  <c r="G121" i="21"/>
  <c r="I121" i="21" s="1"/>
  <c r="CP120" i="21"/>
  <c r="CO120" i="21"/>
  <c r="CK120" i="21"/>
  <c r="CJ120" i="21"/>
  <c r="CI120" i="21"/>
  <c r="CF120" i="21"/>
  <c r="CE120" i="21"/>
  <c r="CD120" i="21"/>
  <c r="BZ120" i="21"/>
  <c r="BU120" i="21"/>
  <c r="BT120" i="21"/>
  <c r="BQ120" i="21"/>
  <c r="BP120" i="21"/>
  <c r="BO120" i="21"/>
  <c r="BK120" i="21"/>
  <c r="BL120" i="21" s="1"/>
  <c r="BJ120" i="21"/>
  <c r="BF120" i="21"/>
  <c r="BA120" i="21"/>
  <c r="BB120" i="21" s="1"/>
  <c r="AZ120" i="21"/>
  <c r="AV120" i="21"/>
  <c r="AU120" i="21"/>
  <c r="AW120" i="21" s="1"/>
  <c r="AQ120" i="21"/>
  <c r="AR120" i="21" s="1"/>
  <c r="AP120" i="21"/>
  <c r="AL120" i="21"/>
  <c r="AG120" i="21"/>
  <c r="AF120" i="21"/>
  <c r="AB120" i="21"/>
  <c r="AA120" i="21"/>
  <c r="AC120" i="21" s="1"/>
  <c r="X120" i="21"/>
  <c r="W120" i="21"/>
  <c r="V120" i="21"/>
  <c r="N120" i="21"/>
  <c r="L120" i="21"/>
  <c r="I120" i="21"/>
  <c r="G120" i="21"/>
  <c r="CP119" i="21"/>
  <c r="CO119" i="21"/>
  <c r="CJ119" i="21"/>
  <c r="CI119" i="21"/>
  <c r="CF119" i="21"/>
  <c r="CE119" i="21"/>
  <c r="CD119" i="21"/>
  <c r="BZ119" i="21"/>
  <c r="BV119" i="21"/>
  <c r="BU119" i="21"/>
  <c r="BT119" i="21"/>
  <c r="BP119" i="21"/>
  <c r="BO119" i="21"/>
  <c r="BK119" i="21"/>
  <c r="BJ119" i="21"/>
  <c r="BL119" i="21" s="1"/>
  <c r="BF119" i="21"/>
  <c r="BA119" i="21"/>
  <c r="BB119" i="21" s="1"/>
  <c r="AZ119" i="21"/>
  <c r="AV119" i="21"/>
  <c r="AU119" i="21"/>
  <c r="AR119" i="21"/>
  <c r="AQ119" i="21"/>
  <c r="AP119" i="21"/>
  <c r="AL119" i="21"/>
  <c r="AH119" i="21"/>
  <c r="AG119" i="21"/>
  <c r="AF119" i="21"/>
  <c r="AB119" i="21"/>
  <c r="AA119" i="21"/>
  <c r="W119" i="21"/>
  <c r="V119" i="21"/>
  <c r="X119" i="21" s="1"/>
  <c r="L119" i="21"/>
  <c r="N119" i="21" s="1"/>
  <c r="I119" i="21"/>
  <c r="G119" i="21"/>
  <c r="CP118" i="21"/>
  <c r="CO118" i="21"/>
  <c r="CJ118" i="21"/>
  <c r="CK118" i="21" s="1"/>
  <c r="CI118" i="21"/>
  <c r="CE118" i="21"/>
  <c r="CF118" i="21" s="1"/>
  <c r="CD118" i="21"/>
  <c r="BZ118" i="21"/>
  <c r="BU118" i="21"/>
  <c r="BV118" i="21" s="1"/>
  <c r="BT118" i="21"/>
  <c r="BQ118" i="21"/>
  <c r="BP118" i="21"/>
  <c r="BO118" i="21"/>
  <c r="BK118" i="21"/>
  <c r="BL118" i="21" s="1"/>
  <c r="BJ118" i="21"/>
  <c r="BF118" i="21"/>
  <c r="BB118" i="21"/>
  <c r="BA118" i="21"/>
  <c r="AZ118" i="21"/>
  <c r="AV118" i="21"/>
  <c r="AW118" i="21" s="1"/>
  <c r="AU118" i="21"/>
  <c r="AQ118" i="21"/>
  <c r="AP118" i="21"/>
  <c r="AL118" i="21"/>
  <c r="AG118" i="21"/>
  <c r="AH118" i="21" s="1"/>
  <c r="AF118" i="21"/>
  <c r="AB118" i="21"/>
  <c r="AC118" i="21" s="1"/>
  <c r="AA118" i="21"/>
  <c r="W118" i="21"/>
  <c r="V118" i="21"/>
  <c r="N118" i="21"/>
  <c r="L118" i="21"/>
  <c r="I118" i="21"/>
  <c r="G118" i="21"/>
  <c r="CP117" i="21"/>
  <c r="CO117" i="21"/>
  <c r="CJ117" i="21"/>
  <c r="CK117" i="21" s="1"/>
  <c r="CI117" i="21"/>
  <c r="CF117" i="21"/>
  <c r="CE117" i="21"/>
  <c r="CD117" i="21"/>
  <c r="BZ117" i="21"/>
  <c r="BU117" i="21"/>
  <c r="BT117" i="21"/>
  <c r="BV117" i="21" s="1"/>
  <c r="BQ117" i="21"/>
  <c r="BP117" i="21"/>
  <c r="BO117" i="21"/>
  <c r="BL117" i="21"/>
  <c r="BK117" i="21"/>
  <c r="BJ117" i="21"/>
  <c r="BF117" i="21"/>
  <c r="BB117" i="21"/>
  <c r="BA117" i="21"/>
  <c r="AZ117" i="21"/>
  <c r="AW117" i="21"/>
  <c r="AV117" i="21"/>
  <c r="AU117" i="21"/>
  <c r="AQ117" i="21"/>
  <c r="AR117" i="21" s="1"/>
  <c r="AP117" i="21"/>
  <c r="AL117" i="21"/>
  <c r="AH117" i="21"/>
  <c r="AG117" i="21"/>
  <c r="AF117" i="21"/>
  <c r="AB117" i="21"/>
  <c r="AC117" i="21" s="1"/>
  <c r="AA117" i="21"/>
  <c r="W117" i="21"/>
  <c r="X117" i="21" s="1"/>
  <c r="V117" i="21"/>
  <c r="L117" i="21"/>
  <c r="N117" i="21" s="1"/>
  <c r="G117" i="21"/>
  <c r="I117" i="21" s="1"/>
  <c r="CP116" i="21"/>
  <c r="CO116" i="21"/>
  <c r="CK116" i="21"/>
  <c r="CJ116" i="21"/>
  <c r="CI116" i="21"/>
  <c r="CE116" i="21"/>
  <c r="CF116" i="21" s="1"/>
  <c r="CD116" i="21"/>
  <c r="BZ116" i="21"/>
  <c r="BU116" i="21"/>
  <c r="BT116" i="21"/>
  <c r="BQ116" i="21"/>
  <c r="BP116" i="21"/>
  <c r="BO116" i="21"/>
  <c r="BK116" i="21"/>
  <c r="BL116" i="21" s="1"/>
  <c r="BJ116" i="21"/>
  <c r="BF116" i="21"/>
  <c r="BA116" i="21"/>
  <c r="BB116" i="21" s="1"/>
  <c r="AZ116" i="21"/>
  <c r="AV116" i="21"/>
  <c r="AU116" i="21"/>
  <c r="AW116" i="21" s="1"/>
  <c r="AQ116" i="21"/>
  <c r="AR116" i="21" s="1"/>
  <c r="AP116" i="21"/>
  <c r="AL116" i="21"/>
  <c r="AG116" i="21"/>
  <c r="AH116" i="21" s="1"/>
  <c r="AF116" i="21"/>
  <c r="AB116" i="21"/>
  <c r="AA116" i="21"/>
  <c r="AC116" i="21" s="1"/>
  <c r="X116" i="21"/>
  <c r="W116" i="21"/>
  <c r="V116" i="21"/>
  <c r="N116" i="21"/>
  <c r="L116" i="21"/>
  <c r="I116" i="21"/>
  <c r="G116" i="21"/>
  <c r="CP115" i="21"/>
  <c r="CO115" i="21"/>
  <c r="CJ115" i="21"/>
  <c r="CI115" i="21"/>
  <c r="CF115" i="21"/>
  <c r="CE115" i="21"/>
  <c r="CD115" i="21"/>
  <c r="BZ115" i="21"/>
  <c r="BV115" i="21"/>
  <c r="BU115" i="21"/>
  <c r="BT115" i="21"/>
  <c r="BP115" i="21"/>
  <c r="BQ115" i="21" s="1"/>
  <c r="BO115" i="21"/>
  <c r="BK115" i="21"/>
  <c r="BJ115" i="21"/>
  <c r="BL115" i="21" s="1"/>
  <c r="BF115" i="21"/>
  <c r="BA115" i="21"/>
  <c r="AZ115" i="21"/>
  <c r="AV115" i="21"/>
  <c r="AU115" i="21"/>
  <c r="AR115" i="21"/>
  <c r="AQ115" i="21"/>
  <c r="AP115" i="21"/>
  <c r="AL115" i="21"/>
  <c r="AH115" i="21"/>
  <c r="AG115" i="21"/>
  <c r="AF115" i="21"/>
  <c r="AB115" i="21"/>
  <c r="AA115" i="21"/>
  <c r="W115" i="21"/>
  <c r="V115" i="21"/>
  <c r="X115" i="21" s="1"/>
  <c r="L115" i="21"/>
  <c r="N115" i="21" s="1"/>
  <c r="I115" i="21"/>
  <c r="G115" i="21"/>
  <c r="CP114" i="21"/>
  <c r="CO114" i="21"/>
  <c r="CJ114" i="21"/>
  <c r="CK114" i="21" s="1"/>
  <c r="CI114" i="21"/>
  <c r="CE114" i="21"/>
  <c r="CF114" i="21" s="1"/>
  <c r="CD114" i="21"/>
  <c r="BZ114" i="21"/>
  <c r="BU114" i="21"/>
  <c r="BV114" i="21" s="1"/>
  <c r="BT114" i="21"/>
  <c r="BQ114" i="21"/>
  <c r="BP114" i="21"/>
  <c r="BO114" i="21"/>
  <c r="BK114" i="21"/>
  <c r="BJ114" i="21"/>
  <c r="BF114" i="21"/>
  <c r="BB114" i="21"/>
  <c r="BA114" i="21"/>
  <c r="AZ114" i="21"/>
  <c r="AV114" i="21"/>
  <c r="AW114" i="21" s="1"/>
  <c r="AU114" i="21"/>
  <c r="AQ114" i="21"/>
  <c r="AP114" i="21"/>
  <c r="AL114" i="21"/>
  <c r="AH114" i="21"/>
  <c r="AG114" i="21"/>
  <c r="AF114" i="21"/>
  <c r="AB114" i="21"/>
  <c r="AC114" i="21" s="1"/>
  <c r="AA114" i="21"/>
  <c r="W114" i="21"/>
  <c r="V114" i="21"/>
  <c r="N114" i="21"/>
  <c r="L114" i="21"/>
  <c r="I114" i="21"/>
  <c r="G114" i="21"/>
  <c r="CP113" i="21"/>
  <c r="CO113" i="21"/>
  <c r="CJ113" i="21"/>
  <c r="CK113" i="21" s="1"/>
  <c r="CI113" i="21"/>
  <c r="CF113" i="21"/>
  <c r="CE113" i="21"/>
  <c r="CD113" i="21"/>
  <c r="BZ113" i="21"/>
  <c r="BU113" i="21"/>
  <c r="BT113" i="21"/>
  <c r="BV113" i="21" s="1"/>
  <c r="BQ113" i="21"/>
  <c r="BP113" i="21"/>
  <c r="BO113" i="21"/>
  <c r="BL113" i="21"/>
  <c r="BK113" i="21"/>
  <c r="BJ113" i="21"/>
  <c r="BF113" i="21"/>
  <c r="BB113" i="21"/>
  <c r="BA113" i="21"/>
  <c r="AZ113" i="21"/>
  <c r="AW113" i="21"/>
  <c r="AV113" i="21"/>
  <c r="AU113" i="21"/>
  <c r="AQ113" i="21"/>
  <c r="AP113" i="21"/>
  <c r="AL113" i="21"/>
  <c r="AH113" i="21"/>
  <c r="AG113" i="21"/>
  <c r="AF113" i="21"/>
  <c r="AB113" i="21"/>
  <c r="AC113" i="21" s="1"/>
  <c r="AA113" i="21"/>
  <c r="W113" i="21"/>
  <c r="V113" i="21"/>
  <c r="L113" i="21"/>
  <c r="N113" i="21" s="1"/>
  <c r="G113" i="21"/>
  <c r="I113" i="21" s="1"/>
  <c r="CP112" i="21"/>
  <c r="CO112" i="21"/>
  <c r="CK112" i="21"/>
  <c r="CJ112" i="21"/>
  <c r="CI112" i="21"/>
  <c r="CE112" i="21"/>
  <c r="CF112" i="21" s="1"/>
  <c r="CD112" i="21"/>
  <c r="BZ112" i="21"/>
  <c r="BU112" i="21"/>
  <c r="BT112" i="21"/>
  <c r="BQ112" i="21"/>
  <c r="BP112" i="21"/>
  <c r="BO112" i="21"/>
  <c r="BK112" i="21"/>
  <c r="BL112" i="21" s="1"/>
  <c r="BJ112" i="21"/>
  <c r="BF112" i="21"/>
  <c r="BA112" i="21"/>
  <c r="BB112" i="21" s="1"/>
  <c r="AZ112" i="21"/>
  <c r="AV112" i="21"/>
  <c r="AU112" i="21"/>
  <c r="AW112" i="21" s="1"/>
  <c r="AQ112" i="21"/>
  <c r="AR112" i="21" s="1"/>
  <c r="AP112" i="21"/>
  <c r="AL112" i="21"/>
  <c r="AG112" i="21"/>
  <c r="AH112" i="21" s="1"/>
  <c r="AF112" i="21"/>
  <c r="AB112" i="21"/>
  <c r="AA112" i="21"/>
  <c r="AC112" i="21" s="1"/>
  <c r="X112" i="21"/>
  <c r="W112" i="21"/>
  <c r="V112" i="21"/>
  <c r="N112" i="21"/>
  <c r="L112" i="21"/>
  <c r="G112" i="21"/>
  <c r="I112" i="21" s="1"/>
  <c r="CP111" i="21"/>
  <c r="CO111" i="21"/>
  <c r="CJ111" i="21"/>
  <c r="CI111" i="21"/>
  <c r="CF111" i="21"/>
  <c r="CE111" i="21"/>
  <c r="CD111" i="21"/>
  <c r="BZ111" i="21"/>
  <c r="BV111" i="21"/>
  <c r="BU111" i="21"/>
  <c r="BT111" i="21"/>
  <c r="BP111" i="21"/>
  <c r="BQ111" i="21" s="1"/>
  <c r="BO111" i="21"/>
  <c r="BK111" i="21"/>
  <c r="BJ111" i="21"/>
  <c r="BL111" i="21" s="1"/>
  <c r="BF111" i="21"/>
  <c r="BA111" i="21"/>
  <c r="AZ111" i="21"/>
  <c r="AV111" i="21"/>
  <c r="AU111" i="21"/>
  <c r="AR111" i="21"/>
  <c r="AQ111" i="21"/>
  <c r="AP111" i="21"/>
  <c r="AL111" i="21"/>
  <c r="AH111" i="21"/>
  <c r="AG111" i="21"/>
  <c r="AF111" i="21"/>
  <c r="AB111" i="21"/>
  <c r="AC111" i="21" s="1"/>
  <c r="AA111" i="21"/>
  <c r="W111" i="21"/>
  <c r="V111" i="21"/>
  <c r="X111" i="21" s="1"/>
  <c r="L111" i="21"/>
  <c r="N111" i="21" s="1"/>
  <c r="G111" i="21"/>
  <c r="I111" i="21" s="1"/>
  <c r="CP110" i="21"/>
  <c r="CO110" i="21"/>
  <c r="CJ110" i="21"/>
  <c r="CI110" i="21"/>
  <c r="CE110" i="21"/>
  <c r="CF110" i="21" s="1"/>
  <c r="CD110" i="21"/>
  <c r="BZ110" i="21"/>
  <c r="BU110" i="21"/>
  <c r="BV110" i="21" s="1"/>
  <c r="BT110" i="21"/>
  <c r="BQ110" i="21"/>
  <c r="BP110" i="21"/>
  <c r="BO110" i="21"/>
  <c r="BK110" i="21"/>
  <c r="BJ110" i="21"/>
  <c r="BF110" i="21"/>
  <c r="BB110" i="21"/>
  <c r="BA110" i="21"/>
  <c r="AZ110" i="21"/>
  <c r="AW110" i="21"/>
  <c r="AV110" i="21"/>
  <c r="AU110" i="21"/>
  <c r="AQ110" i="21"/>
  <c r="AP110" i="21"/>
  <c r="AL110" i="21"/>
  <c r="AH110" i="21"/>
  <c r="AG110" i="21"/>
  <c r="AF110" i="21"/>
  <c r="AB110" i="21"/>
  <c r="AA110" i="21"/>
  <c r="W110" i="21"/>
  <c r="V110" i="21"/>
  <c r="N110" i="21"/>
  <c r="L110" i="21"/>
  <c r="I110" i="21"/>
  <c r="G110" i="21"/>
  <c r="CP109" i="21"/>
  <c r="CO109" i="21"/>
  <c r="CJ109" i="21"/>
  <c r="CK109" i="21" s="1"/>
  <c r="CI109" i="21"/>
  <c r="CF109" i="21"/>
  <c r="CE109" i="21"/>
  <c r="CD109" i="21"/>
  <c r="BZ109" i="21"/>
  <c r="BU109" i="21"/>
  <c r="BT109" i="21"/>
  <c r="BV109" i="21" s="1"/>
  <c r="BQ109" i="21"/>
  <c r="BP109" i="21"/>
  <c r="BO109" i="21"/>
  <c r="BK109" i="21"/>
  <c r="BL109" i="21" s="1"/>
  <c r="BJ109" i="21"/>
  <c r="BF109" i="21"/>
  <c r="BB109" i="21"/>
  <c r="BA109" i="21"/>
  <c r="AZ109" i="21"/>
  <c r="AV109" i="21"/>
  <c r="AW109" i="21" s="1"/>
  <c r="AU109" i="21"/>
  <c r="AQ109" i="21"/>
  <c r="AP109" i="21"/>
  <c r="AL109" i="21"/>
  <c r="AH109" i="21"/>
  <c r="AG109" i="21"/>
  <c r="AF109" i="21"/>
  <c r="AB109" i="21"/>
  <c r="AC109" i="21" s="1"/>
  <c r="AA109" i="21"/>
  <c r="W109" i="21"/>
  <c r="V109" i="21"/>
  <c r="L109" i="21"/>
  <c r="N109" i="21" s="1"/>
  <c r="G109" i="21"/>
  <c r="I109" i="21" s="1"/>
  <c r="CP108" i="21"/>
  <c r="CO108" i="21"/>
  <c r="CK108" i="21"/>
  <c r="CJ108" i="21"/>
  <c r="CI108" i="21"/>
  <c r="CF108" i="21"/>
  <c r="CE108" i="21"/>
  <c r="CD108" i="21"/>
  <c r="BZ108" i="21"/>
  <c r="BU108" i="21"/>
  <c r="BT108" i="21"/>
  <c r="BQ108" i="21"/>
  <c r="BP108" i="21"/>
  <c r="BO108" i="21"/>
  <c r="BK108" i="21"/>
  <c r="BL108" i="21" s="1"/>
  <c r="BJ108" i="21"/>
  <c r="BF108" i="21"/>
  <c r="BA108" i="21"/>
  <c r="BB108" i="21" s="1"/>
  <c r="AZ108" i="21"/>
  <c r="AV108" i="21"/>
  <c r="AU108" i="21"/>
  <c r="AW108" i="21" s="1"/>
  <c r="AQ108" i="21"/>
  <c r="AR108" i="21" s="1"/>
  <c r="AP108" i="21"/>
  <c r="AL108" i="21"/>
  <c r="AG108" i="21"/>
  <c r="AF108" i="21"/>
  <c r="AB108" i="21"/>
  <c r="AC108" i="21" s="1"/>
  <c r="AA108" i="21"/>
  <c r="X108" i="21"/>
  <c r="W108" i="21"/>
  <c r="V108" i="21"/>
  <c r="L108" i="21"/>
  <c r="N108" i="21" s="1"/>
  <c r="I108" i="21"/>
  <c r="G108" i="21"/>
  <c r="CP107" i="21"/>
  <c r="CO107" i="21"/>
  <c r="CJ107" i="21"/>
  <c r="CI107" i="21"/>
  <c r="CE107" i="21"/>
  <c r="CF107" i="21" s="1"/>
  <c r="CD107" i="21"/>
  <c r="BZ107" i="21"/>
  <c r="BV107" i="21"/>
  <c r="BU107" i="21"/>
  <c r="BT107" i="21"/>
  <c r="BP107" i="21"/>
  <c r="BO107" i="21"/>
  <c r="BK107" i="21"/>
  <c r="BL107" i="21" s="1"/>
  <c r="BJ107" i="21"/>
  <c r="BF107" i="21"/>
  <c r="BB107" i="21"/>
  <c r="BA107" i="21"/>
  <c r="AZ107" i="21"/>
  <c r="AV107" i="21"/>
  <c r="AW107" i="21" s="1"/>
  <c r="AU107" i="21"/>
  <c r="AQ107" i="21"/>
  <c r="AP107" i="21"/>
  <c r="AL107" i="21"/>
  <c r="AG107" i="21"/>
  <c r="AH107" i="21" s="1"/>
  <c r="AF107" i="21"/>
  <c r="AB107" i="21"/>
  <c r="AC107" i="21" s="1"/>
  <c r="AA107" i="21"/>
  <c r="W107" i="21"/>
  <c r="V107" i="21"/>
  <c r="L107" i="21"/>
  <c r="N107" i="21" s="1"/>
  <c r="I107" i="21"/>
  <c r="G107" i="21"/>
  <c r="CP106" i="21"/>
  <c r="CO106" i="21"/>
  <c r="CK106" i="21"/>
  <c r="CJ106" i="21"/>
  <c r="CI106" i="21"/>
  <c r="CE106" i="21"/>
  <c r="CF106" i="21" s="1"/>
  <c r="CD106" i="21"/>
  <c r="BZ106" i="21"/>
  <c r="BV106" i="21"/>
  <c r="BU106" i="21"/>
  <c r="BT106" i="21"/>
  <c r="BP106" i="21"/>
  <c r="BQ106" i="21" s="1"/>
  <c r="BO106" i="21"/>
  <c r="BK106" i="21"/>
  <c r="BJ106" i="21"/>
  <c r="BF106" i="21"/>
  <c r="BB106" i="21"/>
  <c r="BA106" i="21"/>
  <c r="AZ106" i="21"/>
  <c r="AW106" i="21"/>
  <c r="AV106" i="21"/>
  <c r="AU106" i="21"/>
  <c r="AQ106" i="21"/>
  <c r="AR106" i="21" s="1"/>
  <c r="AP106" i="21"/>
  <c r="AL106" i="21"/>
  <c r="AH106" i="21"/>
  <c r="AG106" i="21"/>
  <c r="AF106" i="21"/>
  <c r="AB106" i="21"/>
  <c r="AC106" i="21" s="1"/>
  <c r="AA106" i="21"/>
  <c r="W106" i="21"/>
  <c r="V106" i="21"/>
  <c r="N106" i="21"/>
  <c r="L106" i="21"/>
  <c r="G106" i="21"/>
  <c r="I106" i="21" s="1"/>
  <c r="CP105" i="21"/>
  <c r="CO105" i="21"/>
  <c r="CK105" i="21"/>
  <c r="CJ105" i="21"/>
  <c r="CI105" i="21"/>
  <c r="CE105" i="21"/>
  <c r="CF105" i="21" s="1"/>
  <c r="CD105" i="21"/>
  <c r="BZ105" i="21"/>
  <c r="BU105" i="21"/>
  <c r="BT105" i="21"/>
  <c r="BQ105" i="21"/>
  <c r="BP105" i="21"/>
  <c r="BO105" i="21"/>
  <c r="BL105" i="21"/>
  <c r="BK105" i="21"/>
  <c r="BJ105" i="21"/>
  <c r="BF105" i="21"/>
  <c r="BA105" i="21"/>
  <c r="BB105" i="21" s="1"/>
  <c r="AZ105" i="21"/>
  <c r="AW105" i="21"/>
  <c r="AV105" i="21"/>
  <c r="AU105" i="21"/>
  <c r="AQ105" i="21"/>
  <c r="AR105" i="21" s="1"/>
  <c r="AP105" i="21"/>
  <c r="AL105" i="21"/>
  <c r="AG105" i="21"/>
  <c r="AF105" i="21"/>
  <c r="AC105" i="21"/>
  <c r="AB105" i="21"/>
  <c r="AA105" i="21"/>
  <c r="X105" i="21"/>
  <c r="W105" i="21"/>
  <c r="V105" i="21"/>
  <c r="N105" i="21"/>
  <c r="L105" i="21"/>
  <c r="G105" i="21"/>
  <c r="I105" i="21" s="1"/>
  <c r="CP104" i="21"/>
  <c r="CO104" i="21"/>
  <c r="CJ104" i="21"/>
  <c r="CI104" i="21"/>
  <c r="CF104" i="21"/>
  <c r="CE104" i="21"/>
  <c r="CD104" i="21"/>
  <c r="BZ104" i="21"/>
  <c r="BU104" i="21"/>
  <c r="BV104" i="21" s="1"/>
  <c r="BT104" i="21"/>
  <c r="BP104" i="21"/>
  <c r="BO104" i="21"/>
  <c r="BL104" i="21"/>
  <c r="BK104" i="21"/>
  <c r="BJ104" i="21"/>
  <c r="BF104" i="21"/>
  <c r="BA104" i="21"/>
  <c r="AZ104" i="21"/>
  <c r="AV104" i="21"/>
  <c r="AW104" i="21" s="1"/>
  <c r="AU104" i="21"/>
  <c r="AR104" i="21"/>
  <c r="AQ104" i="21"/>
  <c r="AP104" i="21"/>
  <c r="AL104" i="21"/>
  <c r="AG104" i="21"/>
  <c r="AF104" i="21"/>
  <c r="AB104" i="21"/>
  <c r="AC104" i="21" s="1"/>
  <c r="AA104" i="21"/>
  <c r="X104" i="21"/>
  <c r="W104" i="21"/>
  <c r="V104" i="21"/>
  <c r="L104" i="21"/>
  <c r="N104" i="21" s="1"/>
  <c r="I104" i="21"/>
  <c r="G104" i="21"/>
  <c r="CP103" i="21"/>
  <c r="CO103" i="21"/>
  <c r="CJ103" i="21"/>
  <c r="CI103" i="21"/>
  <c r="CE103" i="21"/>
  <c r="CF103" i="21" s="1"/>
  <c r="CD103" i="21"/>
  <c r="BZ103" i="21"/>
  <c r="BV103" i="21"/>
  <c r="BU103" i="21"/>
  <c r="BT103" i="21"/>
  <c r="BP103" i="21"/>
  <c r="BO103" i="21"/>
  <c r="BK103" i="21"/>
  <c r="BL103" i="21" s="1"/>
  <c r="BJ103" i="21"/>
  <c r="BF103" i="21"/>
  <c r="BB103" i="21"/>
  <c r="BA103" i="21"/>
  <c r="AZ103" i="21"/>
  <c r="AV103" i="21"/>
  <c r="AW103" i="21" s="1"/>
  <c r="AU103" i="21"/>
  <c r="AQ103" i="21"/>
  <c r="AP103" i="21"/>
  <c r="AL103" i="21"/>
  <c r="AG103" i="21"/>
  <c r="AH103" i="21" s="1"/>
  <c r="AF103" i="21"/>
  <c r="AB103" i="21"/>
  <c r="AC103" i="21" s="1"/>
  <c r="AA103" i="21"/>
  <c r="W103" i="21"/>
  <c r="V103" i="21"/>
  <c r="L103" i="21"/>
  <c r="N103" i="21" s="1"/>
  <c r="I103" i="21"/>
  <c r="G103" i="21"/>
  <c r="CP102" i="21"/>
  <c r="CO102" i="21"/>
  <c r="CK102" i="21"/>
  <c r="CJ102" i="21"/>
  <c r="CI102" i="21"/>
  <c r="CE102" i="21"/>
  <c r="CF102" i="21" s="1"/>
  <c r="CD102" i="21"/>
  <c r="BZ102" i="21"/>
  <c r="BV102" i="21"/>
  <c r="BU102" i="21"/>
  <c r="BT102" i="21"/>
  <c r="BP102" i="21"/>
  <c r="BQ102" i="21" s="1"/>
  <c r="BO102" i="21"/>
  <c r="BK102" i="21"/>
  <c r="BJ102" i="21"/>
  <c r="BF102" i="21"/>
  <c r="BB102" i="21"/>
  <c r="BA102" i="21"/>
  <c r="AZ102" i="21"/>
  <c r="AW102" i="21"/>
  <c r="AV102" i="21"/>
  <c r="AU102" i="21"/>
  <c r="AQ102" i="21"/>
  <c r="AR102" i="21" s="1"/>
  <c r="AP102" i="21"/>
  <c r="AL102" i="21"/>
  <c r="AH102" i="21"/>
  <c r="AG102" i="21"/>
  <c r="AF102" i="21"/>
  <c r="AB102" i="21"/>
  <c r="AC102" i="21" s="1"/>
  <c r="AA102" i="21"/>
  <c r="W102" i="21"/>
  <c r="V102" i="21"/>
  <c r="N102" i="21"/>
  <c r="L102" i="21"/>
  <c r="G102" i="21"/>
  <c r="I102" i="21" s="1"/>
  <c r="CP101" i="21"/>
  <c r="CO101" i="21"/>
  <c r="CK101" i="21"/>
  <c r="CJ101" i="21"/>
  <c r="CI101" i="21"/>
  <c r="CE101" i="21"/>
  <c r="CF101" i="21" s="1"/>
  <c r="CD101" i="21"/>
  <c r="BZ101" i="21"/>
  <c r="BU101" i="21"/>
  <c r="BT101" i="21"/>
  <c r="BQ101" i="21"/>
  <c r="BP101" i="21"/>
  <c r="BO101" i="21"/>
  <c r="BL101" i="21"/>
  <c r="BK101" i="21"/>
  <c r="BJ101" i="21"/>
  <c r="BF101" i="21"/>
  <c r="BA101" i="21"/>
  <c r="BB101" i="21" s="1"/>
  <c r="AZ101" i="21"/>
  <c r="AW101" i="21"/>
  <c r="AV101" i="21"/>
  <c r="AU101" i="21"/>
  <c r="AQ101" i="21"/>
  <c r="AR101" i="21" s="1"/>
  <c r="AP101" i="21"/>
  <c r="AL101" i="21"/>
  <c r="AG101" i="21"/>
  <c r="AF101" i="21"/>
  <c r="AC101" i="21"/>
  <c r="AB101" i="21"/>
  <c r="AA101" i="21"/>
  <c r="X101" i="21"/>
  <c r="W101" i="21"/>
  <c r="V101" i="21"/>
  <c r="N101" i="21"/>
  <c r="L101" i="21"/>
  <c r="G101" i="21"/>
  <c r="I101" i="21" s="1"/>
  <c r="CP100" i="21"/>
  <c r="CO100" i="21"/>
  <c r="CJ100" i="21"/>
  <c r="CI100" i="21"/>
  <c r="CF100" i="21"/>
  <c r="CE100" i="21"/>
  <c r="CD100" i="21"/>
  <c r="BZ100" i="21"/>
  <c r="BU100" i="21"/>
  <c r="BV100" i="21" s="1"/>
  <c r="BT100" i="21"/>
  <c r="BP100" i="21"/>
  <c r="BO100" i="21"/>
  <c r="BL100" i="21"/>
  <c r="BK100" i="21"/>
  <c r="BJ100" i="21"/>
  <c r="BF100" i="21"/>
  <c r="BA100" i="21"/>
  <c r="AZ100" i="21"/>
  <c r="AV100" i="21"/>
  <c r="AW100" i="21" s="1"/>
  <c r="AU100" i="21"/>
  <c r="AR100" i="21"/>
  <c r="AQ100" i="21"/>
  <c r="AP100" i="21"/>
  <c r="AL100" i="21"/>
  <c r="AG100" i="21"/>
  <c r="AF100" i="21"/>
  <c r="AB100" i="21"/>
  <c r="AC100" i="21" s="1"/>
  <c r="AA100" i="21"/>
  <c r="X100" i="21"/>
  <c r="W100" i="21"/>
  <c r="V100" i="21"/>
  <c r="L100" i="21"/>
  <c r="N100" i="21" s="1"/>
  <c r="I100" i="21"/>
  <c r="G100" i="21"/>
  <c r="CP99" i="21"/>
  <c r="CO99" i="21"/>
  <c r="CJ99" i="21"/>
  <c r="CI99" i="21"/>
  <c r="CE99" i="21"/>
  <c r="CF99" i="21" s="1"/>
  <c r="CD99" i="21"/>
  <c r="BZ99" i="21"/>
  <c r="BV99" i="21"/>
  <c r="BU99" i="21"/>
  <c r="BT99" i="21"/>
  <c r="BP99" i="21"/>
  <c r="BO99" i="21"/>
  <c r="BK99" i="21"/>
  <c r="BL99" i="21" s="1"/>
  <c r="BJ99" i="21"/>
  <c r="BF99" i="21"/>
  <c r="BB99" i="21"/>
  <c r="BA99" i="21"/>
  <c r="AZ99" i="21"/>
  <c r="AV99" i="21"/>
  <c r="AW99" i="21" s="1"/>
  <c r="AU99" i="21"/>
  <c r="AQ99" i="21"/>
  <c r="AP99" i="21"/>
  <c r="AL99" i="21"/>
  <c r="AG99" i="21"/>
  <c r="AH99" i="21" s="1"/>
  <c r="AF99" i="21"/>
  <c r="AB99" i="21"/>
  <c r="AC99" i="21" s="1"/>
  <c r="AA99" i="21"/>
  <c r="W99" i="21"/>
  <c r="V99" i="21"/>
  <c r="L99" i="21"/>
  <c r="N99" i="21" s="1"/>
  <c r="I99" i="21"/>
  <c r="G99" i="21"/>
  <c r="CP98" i="21"/>
  <c r="CO98" i="21"/>
  <c r="CK98" i="21"/>
  <c r="CJ98" i="21"/>
  <c r="CI98" i="21"/>
  <c r="CE98" i="21"/>
  <c r="CF98" i="21" s="1"/>
  <c r="CD98" i="21"/>
  <c r="BZ98" i="21"/>
  <c r="BV98" i="21"/>
  <c r="BU98" i="21"/>
  <c r="BT98" i="21"/>
  <c r="BP98" i="21"/>
  <c r="BQ98" i="21" s="1"/>
  <c r="BO98" i="21"/>
  <c r="BK98" i="21"/>
  <c r="BJ98" i="21"/>
  <c r="BF98" i="21"/>
  <c r="BB98" i="21"/>
  <c r="BA98" i="21"/>
  <c r="AZ98" i="21"/>
  <c r="AW98" i="21"/>
  <c r="AV98" i="21"/>
  <c r="AU98" i="21"/>
  <c r="AQ98" i="21"/>
  <c r="AR98" i="21" s="1"/>
  <c r="AP98" i="21"/>
  <c r="AL98" i="21"/>
  <c r="AH98" i="21"/>
  <c r="AG98" i="21"/>
  <c r="AF98" i="21"/>
  <c r="AB98" i="21"/>
  <c r="AC98" i="21" s="1"/>
  <c r="AA98" i="21"/>
  <c r="W98" i="21"/>
  <c r="V98" i="21"/>
  <c r="N98" i="21"/>
  <c r="L98" i="21"/>
  <c r="G98" i="21"/>
  <c r="I98" i="21" s="1"/>
  <c r="CP97" i="21"/>
  <c r="CO97" i="21"/>
  <c r="CK97" i="21"/>
  <c r="CJ97" i="21"/>
  <c r="CI97" i="21"/>
  <c r="CE97" i="21"/>
  <c r="CF97" i="21" s="1"/>
  <c r="CD97" i="21"/>
  <c r="BZ97" i="21"/>
  <c r="BU97" i="21"/>
  <c r="BT97" i="21"/>
  <c r="BQ97" i="21"/>
  <c r="BP97" i="21"/>
  <c r="BO97" i="21"/>
  <c r="BL97" i="21"/>
  <c r="BK97" i="21"/>
  <c r="BJ97" i="21"/>
  <c r="BF97" i="21"/>
  <c r="BE97" i="21"/>
  <c r="BA97" i="21"/>
  <c r="BB97" i="21" s="1"/>
  <c r="AZ97" i="21"/>
  <c r="AW97" i="21"/>
  <c r="AV97" i="21"/>
  <c r="AU97" i="21"/>
  <c r="AQ97" i="21"/>
  <c r="AR97" i="21" s="1"/>
  <c r="AP97" i="21"/>
  <c r="AL97" i="21"/>
  <c r="AG97" i="21"/>
  <c r="AF97" i="21"/>
  <c r="AC97" i="21"/>
  <c r="AB97" i="21"/>
  <c r="AA97" i="21"/>
  <c r="X97" i="21"/>
  <c r="W97" i="21"/>
  <c r="V97" i="21"/>
  <c r="N97" i="21"/>
  <c r="L97" i="21"/>
  <c r="G97" i="21"/>
  <c r="I97" i="21" s="1"/>
  <c r="CP96" i="21"/>
  <c r="CO96" i="21"/>
  <c r="CJ96" i="21"/>
  <c r="CI96" i="21"/>
  <c r="CF96" i="21"/>
  <c r="CE96" i="21"/>
  <c r="CD96" i="21"/>
  <c r="BZ96" i="21"/>
  <c r="BU96" i="21"/>
  <c r="BV96" i="21" s="1"/>
  <c r="BT96" i="21"/>
  <c r="BP96" i="21"/>
  <c r="BO96" i="21"/>
  <c r="BL96" i="21"/>
  <c r="BK96" i="21"/>
  <c r="BJ96" i="21"/>
  <c r="BF96" i="21"/>
  <c r="BA96" i="21"/>
  <c r="AZ96" i="21"/>
  <c r="AV96" i="21"/>
  <c r="AW96" i="21" s="1"/>
  <c r="AU96" i="21"/>
  <c r="AR96" i="21"/>
  <c r="AQ96" i="21"/>
  <c r="AP96" i="21"/>
  <c r="AL96" i="21"/>
  <c r="AG96" i="21"/>
  <c r="AF96" i="21"/>
  <c r="AB96" i="21"/>
  <c r="AC96" i="21" s="1"/>
  <c r="AA96" i="21"/>
  <c r="X96" i="21"/>
  <c r="W96" i="21"/>
  <c r="V96" i="21"/>
  <c r="L96" i="21"/>
  <c r="N96" i="21" s="1"/>
  <c r="I96" i="21"/>
  <c r="G96" i="21"/>
  <c r="CP95" i="21"/>
  <c r="CO95" i="21"/>
  <c r="CJ95" i="21"/>
  <c r="CI95" i="21"/>
  <c r="CE95" i="21"/>
  <c r="CF95" i="21" s="1"/>
  <c r="CD95" i="21"/>
  <c r="BZ95" i="21"/>
  <c r="BV95" i="21"/>
  <c r="BU95" i="21"/>
  <c r="BT95" i="21"/>
  <c r="BP95" i="21"/>
  <c r="BO95" i="21"/>
  <c r="BK95" i="21"/>
  <c r="BL95" i="21" s="1"/>
  <c r="BJ95" i="21"/>
  <c r="BF95" i="21"/>
  <c r="BB95" i="21"/>
  <c r="BA95" i="21"/>
  <c r="AZ95" i="21"/>
  <c r="AV95" i="21"/>
  <c r="AW95" i="21" s="1"/>
  <c r="AU95" i="21"/>
  <c r="AQ95" i="21"/>
  <c r="AP95" i="21"/>
  <c r="AL95" i="21"/>
  <c r="AG95" i="21"/>
  <c r="AH95" i="21" s="1"/>
  <c r="AF95" i="21"/>
  <c r="AB95" i="21"/>
  <c r="AC95" i="21" s="1"/>
  <c r="AA95" i="21"/>
  <c r="W95" i="21"/>
  <c r="V95" i="21"/>
  <c r="L95" i="21"/>
  <c r="N95" i="21" s="1"/>
  <c r="I95" i="21"/>
  <c r="G95" i="21"/>
  <c r="CP94" i="21"/>
  <c r="CO94" i="21"/>
  <c r="CK94" i="21"/>
  <c r="CJ94" i="21"/>
  <c r="CI94" i="21"/>
  <c r="CE94" i="21"/>
  <c r="CF94" i="21" s="1"/>
  <c r="CD94" i="21"/>
  <c r="BZ94" i="21"/>
  <c r="BV94" i="21"/>
  <c r="BU94" i="21"/>
  <c r="BT94" i="21"/>
  <c r="BP94" i="21"/>
  <c r="BQ94" i="21" s="1"/>
  <c r="BO94" i="21"/>
  <c r="BK94" i="21"/>
  <c r="BJ94" i="21"/>
  <c r="BF94" i="21"/>
  <c r="BB94" i="21"/>
  <c r="BA94" i="21"/>
  <c r="AZ94" i="21"/>
  <c r="AW94" i="21"/>
  <c r="AV94" i="21"/>
  <c r="AU94" i="21"/>
  <c r="AQ94" i="21"/>
  <c r="AR94" i="21" s="1"/>
  <c r="AP94" i="21"/>
  <c r="AL94" i="21"/>
  <c r="AH94" i="21"/>
  <c r="AG94" i="21"/>
  <c r="AF94" i="21"/>
  <c r="AB94" i="21"/>
  <c r="AC94" i="21" s="1"/>
  <c r="AA94" i="21"/>
  <c r="W94" i="21"/>
  <c r="V94" i="21"/>
  <c r="N94" i="21"/>
  <c r="L94" i="21"/>
  <c r="G94" i="21"/>
  <c r="I94" i="21" s="1"/>
  <c r="CP93" i="21"/>
  <c r="CO93" i="21"/>
  <c r="CK93" i="21"/>
  <c r="CJ93" i="21"/>
  <c r="CI93" i="21"/>
  <c r="CE93" i="21"/>
  <c r="CF93" i="21" s="1"/>
  <c r="CD93" i="21"/>
  <c r="BZ93" i="21"/>
  <c r="BU93" i="21"/>
  <c r="BT93" i="21"/>
  <c r="BQ93" i="21"/>
  <c r="BP93" i="21"/>
  <c r="BO93" i="21"/>
  <c r="BL93" i="21"/>
  <c r="BK93" i="21"/>
  <c r="BJ93" i="21"/>
  <c r="BF93" i="21"/>
  <c r="BA93" i="21"/>
  <c r="BB93" i="21" s="1"/>
  <c r="AZ93" i="21"/>
  <c r="AW93" i="21"/>
  <c r="AV93" i="21"/>
  <c r="AU93" i="21"/>
  <c r="AQ93" i="21"/>
  <c r="AR93" i="21" s="1"/>
  <c r="AP93" i="21"/>
  <c r="AL93" i="21"/>
  <c r="AG93" i="21"/>
  <c r="AF93" i="21"/>
  <c r="AC93" i="21"/>
  <c r="AB93" i="21"/>
  <c r="AA93" i="21"/>
  <c r="X93" i="21"/>
  <c r="W93" i="21"/>
  <c r="V93" i="21"/>
  <c r="N93" i="21"/>
  <c r="L93" i="21"/>
  <c r="G93" i="21"/>
  <c r="I93" i="21" s="1"/>
  <c r="CP92" i="21"/>
  <c r="CO92" i="21"/>
  <c r="CJ92" i="21"/>
  <c r="CI92" i="21"/>
  <c r="CF92" i="21"/>
  <c r="CE92" i="21"/>
  <c r="CD92" i="21"/>
  <c r="BZ92" i="21"/>
  <c r="BU92" i="21"/>
  <c r="BV92" i="21" s="1"/>
  <c r="BT92" i="21"/>
  <c r="BP92" i="21"/>
  <c r="BO92" i="21"/>
  <c r="BL92" i="21"/>
  <c r="BK92" i="21"/>
  <c r="BJ92" i="21"/>
  <c r="BF92" i="21"/>
  <c r="BA92" i="21"/>
  <c r="AZ92" i="21"/>
  <c r="AV92" i="21"/>
  <c r="AW92" i="21" s="1"/>
  <c r="AU92" i="21"/>
  <c r="AR92" i="21"/>
  <c r="AQ92" i="21"/>
  <c r="AP92" i="21"/>
  <c r="AL92" i="21"/>
  <c r="AG92" i="21"/>
  <c r="AF92" i="21"/>
  <c r="AB92" i="21"/>
  <c r="AC92" i="21" s="1"/>
  <c r="AA92" i="21"/>
  <c r="X92" i="21"/>
  <c r="W92" i="21"/>
  <c r="V92" i="21"/>
  <c r="L92" i="21"/>
  <c r="N92" i="21" s="1"/>
  <c r="I92" i="21"/>
  <c r="G92" i="21"/>
  <c r="CP91" i="21"/>
  <c r="CO91" i="21"/>
  <c r="CJ91" i="21"/>
  <c r="CI91" i="21"/>
  <c r="CE91" i="21"/>
  <c r="CF91" i="21" s="1"/>
  <c r="CD91" i="21"/>
  <c r="BZ91" i="21"/>
  <c r="BV91" i="21"/>
  <c r="BU91" i="21"/>
  <c r="BT91" i="21"/>
  <c r="BP91" i="21"/>
  <c r="BO91" i="21"/>
  <c r="BK91" i="21"/>
  <c r="BL91" i="21" s="1"/>
  <c r="BJ91" i="21"/>
  <c r="BF91" i="21"/>
  <c r="BB91" i="21"/>
  <c r="BA91" i="21"/>
  <c r="AZ91" i="21"/>
  <c r="AV91" i="21"/>
  <c r="AW91" i="21" s="1"/>
  <c r="AU91" i="21"/>
  <c r="AQ91" i="21"/>
  <c r="AP91" i="21"/>
  <c r="AL91" i="21"/>
  <c r="AG91" i="21"/>
  <c r="AH91" i="21" s="1"/>
  <c r="AF91" i="21"/>
  <c r="AB91" i="21"/>
  <c r="AC91" i="21" s="1"/>
  <c r="AA91" i="21"/>
  <c r="W91" i="21"/>
  <c r="V91" i="21"/>
  <c r="L91" i="21"/>
  <c r="N91" i="21" s="1"/>
  <c r="I91" i="21"/>
  <c r="G91" i="21"/>
  <c r="CP90" i="21"/>
  <c r="CO90" i="21"/>
  <c r="CK90" i="21"/>
  <c r="CJ90" i="21"/>
  <c r="CI90" i="21"/>
  <c r="CE90" i="21"/>
  <c r="CF90" i="21" s="1"/>
  <c r="CD90" i="21"/>
  <c r="BZ90" i="21"/>
  <c r="BV90" i="21"/>
  <c r="BU90" i="21"/>
  <c r="BT90" i="21"/>
  <c r="BP90" i="21"/>
  <c r="BQ90" i="21" s="1"/>
  <c r="BO90" i="21"/>
  <c r="BK90" i="21"/>
  <c r="BJ90" i="21"/>
  <c r="BF90" i="21"/>
  <c r="BB90" i="21"/>
  <c r="BA90" i="21"/>
  <c r="AZ90" i="21"/>
  <c r="AW90" i="21"/>
  <c r="AV90" i="21"/>
  <c r="AU90" i="21"/>
  <c r="AQ90" i="21"/>
  <c r="AR90" i="21" s="1"/>
  <c r="AP90" i="21"/>
  <c r="AL90" i="21"/>
  <c r="AH90" i="21"/>
  <c r="AG90" i="21"/>
  <c r="AF90" i="21"/>
  <c r="AB90" i="21"/>
  <c r="AC90" i="21" s="1"/>
  <c r="AA90" i="21"/>
  <c r="W90" i="21"/>
  <c r="V90" i="21"/>
  <c r="N90" i="21"/>
  <c r="L90" i="21"/>
  <c r="G90" i="21"/>
  <c r="I90" i="21" s="1"/>
  <c r="CP89" i="21"/>
  <c r="CO89" i="21"/>
  <c r="CK89" i="21"/>
  <c r="CJ89" i="21"/>
  <c r="CI89" i="21"/>
  <c r="CE89" i="21"/>
  <c r="CF89" i="21" s="1"/>
  <c r="CD89" i="21"/>
  <c r="BZ89" i="21"/>
  <c r="BU89" i="21"/>
  <c r="BT89" i="21"/>
  <c r="BQ89" i="21"/>
  <c r="BP89" i="21"/>
  <c r="BO89" i="21"/>
  <c r="BL89" i="21"/>
  <c r="BK89" i="21"/>
  <c r="BJ89" i="21"/>
  <c r="BF89" i="21"/>
  <c r="BA89" i="21"/>
  <c r="BB89" i="21" s="1"/>
  <c r="AZ89" i="21"/>
  <c r="AW89" i="21"/>
  <c r="AV89" i="21"/>
  <c r="AU89" i="21"/>
  <c r="AQ89" i="21"/>
  <c r="AR89" i="21" s="1"/>
  <c r="AP89" i="21"/>
  <c r="AL89" i="21"/>
  <c r="AG89" i="21"/>
  <c r="AF89" i="21"/>
  <c r="AC89" i="21"/>
  <c r="AB89" i="21"/>
  <c r="AA89" i="21"/>
  <c r="X89" i="21"/>
  <c r="W89" i="21"/>
  <c r="V89" i="21"/>
  <c r="N89" i="21"/>
  <c r="L89" i="21"/>
  <c r="G89" i="21"/>
  <c r="I89" i="21" s="1"/>
  <c r="CP88" i="21"/>
  <c r="CO88" i="21"/>
  <c r="CJ88" i="21"/>
  <c r="CI88" i="21"/>
  <c r="CF88" i="21"/>
  <c r="CE88" i="21"/>
  <c r="CD88" i="21"/>
  <c r="BZ88" i="21"/>
  <c r="BU88" i="21"/>
  <c r="BV88" i="21" s="1"/>
  <c r="BT88" i="21"/>
  <c r="BP88" i="21"/>
  <c r="BO88" i="21"/>
  <c r="BL88" i="21"/>
  <c r="BK88" i="21"/>
  <c r="BJ88" i="21"/>
  <c r="BF88" i="21"/>
  <c r="BA88" i="21"/>
  <c r="AZ88" i="21"/>
  <c r="AV88" i="21"/>
  <c r="AW88" i="21" s="1"/>
  <c r="AU88" i="21"/>
  <c r="AR88" i="21"/>
  <c r="AQ88" i="21"/>
  <c r="AP88" i="21"/>
  <c r="AL88" i="21"/>
  <c r="AG88" i="21"/>
  <c r="AF88" i="21"/>
  <c r="AB88" i="21"/>
  <c r="AC88" i="21" s="1"/>
  <c r="AA88" i="21"/>
  <c r="X88" i="21"/>
  <c r="W88" i="21"/>
  <c r="V88" i="21"/>
  <c r="L88" i="21"/>
  <c r="N88" i="21" s="1"/>
  <c r="I88" i="21"/>
  <c r="G88" i="21"/>
  <c r="CP87" i="21"/>
  <c r="CO87" i="21"/>
  <c r="CJ87" i="21"/>
  <c r="CI87" i="21"/>
  <c r="CE87" i="21"/>
  <c r="CF87" i="21" s="1"/>
  <c r="CD87" i="21"/>
  <c r="BZ87" i="21"/>
  <c r="BV87" i="21"/>
  <c r="BU87" i="21"/>
  <c r="BT87" i="21"/>
  <c r="BP87" i="21"/>
  <c r="BQ87" i="21" s="1"/>
  <c r="BO87" i="21"/>
  <c r="BK87" i="21"/>
  <c r="BJ87" i="21"/>
  <c r="BF87" i="21"/>
  <c r="BA87" i="21"/>
  <c r="BB87" i="21" s="1"/>
  <c r="AZ87" i="21"/>
  <c r="AV87" i="21"/>
  <c r="AU87" i="21"/>
  <c r="AQ87" i="21"/>
  <c r="AR87" i="21" s="1"/>
  <c r="AP87" i="21"/>
  <c r="AL87" i="21"/>
  <c r="AG87" i="21"/>
  <c r="AH87" i="21" s="1"/>
  <c r="AF87" i="21"/>
  <c r="AB87" i="21"/>
  <c r="AA87" i="21"/>
  <c r="AC87" i="21" s="1"/>
  <c r="W87" i="21"/>
  <c r="X87" i="21" s="1"/>
  <c r="V87" i="21"/>
  <c r="L87" i="21"/>
  <c r="N87" i="21" s="1"/>
  <c r="I87" i="21"/>
  <c r="G87" i="21"/>
  <c r="CP86" i="21"/>
  <c r="CO86" i="21"/>
  <c r="CK86" i="21"/>
  <c r="CJ86" i="21"/>
  <c r="CI86" i="21"/>
  <c r="CE86" i="21"/>
  <c r="CF86" i="21" s="1"/>
  <c r="CD86" i="21"/>
  <c r="BZ86" i="21"/>
  <c r="BV86" i="21"/>
  <c r="BU86" i="21"/>
  <c r="BT86" i="21"/>
  <c r="BP86" i="21"/>
  <c r="BQ86" i="21" s="1"/>
  <c r="BO86" i="21"/>
  <c r="BK86" i="21"/>
  <c r="BJ86" i="21"/>
  <c r="BF86" i="21"/>
  <c r="BB86" i="21"/>
  <c r="BA86" i="21"/>
  <c r="AZ86" i="21"/>
  <c r="AV86" i="21"/>
  <c r="AW86" i="21" s="1"/>
  <c r="AU86" i="21"/>
  <c r="AQ86" i="21"/>
  <c r="AP86" i="21"/>
  <c r="AR86" i="21" s="1"/>
  <c r="AL86" i="21"/>
  <c r="AG86" i="21"/>
  <c r="AF86" i="21"/>
  <c r="AH86" i="21" s="1"/>
  <c r="AC86" i="21"/>
  <c r="AB86" i="21"/>
  <c r="AA86" i="21"/>
  <c r="X86" i="21"/>
  <c r="W86" i="21"/>
  <c r="V86" i="21"/>
  <c r="N86" i="21"/>
  <c r="L86" i="21"/>
  <c r="G86" i="21"/>
  <c r="I86" i="21" s="1"/>
  <c r="CP85" i="21"/>
  <c r="CO85" i="21"/>
  <c r="CK85" i="21"/>
  <c r="CJ85" i="21"/>
  <c r="CI85" i="21"/>
  <c r="CE85" i="21"/>
  <c r="CF85" i="21" s="1"/>
  <c r="CD85" i="21"/>
  <c r="BZ85" i="21"/>
  <c r="BU85" i="21"/>
  <c r="BV85" i="21" s="1"/>
  <c r="BT85" i="21"/>
  <c r="BP85" i="21"/>
  <c r="BO85" i="21"/>
  <c r="BQ85" i="21" s="1"/>
  <c r="BL85" i="21"/>
  <c r="BK85" i="21"/>
  <c r="BJ85" i="21"/>
  <c r="BF85" i="21"/>
  <c r="BA85" i="21"/>
  <c r="AZ85" i="21"/>
  <c r="AV85" i="21"/>
  <c r="AU85" i="21"/>
  <c r="AW85" i="21" s="1"/>
  <c r="AR85" i="21"/>
  <c r="AQ85" i="21"/>
  <c r="AP85" i="21"/>
  <c r="AL85" i="21"/>
  <c r="AG85" i="21"/>
  <c r="AF85" i="21"/>
  <c r="AC85" i="21"/>
  <c r="AB85" i="21"/>
  <c r="AA85" i="21"/>
  <c r="W85" i="21"/>
  <c r="X85" i="21" s="1"/>
  <c r="V85" i="21"/>
  <c r="N85" i="21"/>
  <c r="L85" i="21"/>
  <c r="G85" i="21"/>
  <c r="I85" i="21" s="1"/>
  <c r="CP84" i="21"/>
  <c r="CO84" i="21"/>
  <c r="CJ84" i="21"/>
  <c r="CK84" i="21" s="1"/>
  <c r="CI84" i="21"/>
  <c r="CE84" i="21"/>
  <c r="CD84" i="21"/>
  <c r="CF84" i="21" s="1"/>
  <c r="BZ84" i="21"/>
  <c r="BU84" i="21"/>
  <c r="BV84" i="21" s="1"/>
  <c r="BT84" i="21"/>
  <c r="BP84" i="21"/>
  <c r="BO84" i="21"/>
  <c r="BL84" i="21"/>
  <c r="BK84" i="21"/>
  <c r="BJ84" i="21"/>
  <c r="BF84" i="21"/>
  <c r="BA84" i="21"/>
  <c r="AZ84" i="21"/>
  <c r="BB84" i="21" s="1"/>
  <c r="AV84" i="21"/>
  <c r="AW84" i="21" s="1"/>
  <c r="AU84" i="21"/>
  <c r="AQ84" i="21"/>
  <c r="AP84" i="21"/>
  <c r="AR84" i="21" s="1"/>
  <c r="AL84" i="21"/>
  <c r="AG84" i="21"/>
  <c r="AH84" i="21" s="1"/>
  <c r="AF84" i="21"/>
  <c r="AB84" i="21"/>
  <c r="AA84" i="21"/>
  <c r="X84" i="21"/>
  <c r="W84" i="21"/>
  <c r="V84" i="21"/>
  <c r="L84" i="21"/>
  <c r="N84" i="21" s="1"/>
  <c r="G84" i="21"/>
  <c r="I84" i="21" s="1"/>
  <c r="CP83" i="21"/>
  <c r="CO83" i="21"/>
  <c r="CK83" i="21"/>
  <c r="CJ83" i="21"/>
  <c r="CI83" i="21"/>
  <c r="CE83" i="21"/>
  <c r="CD83" i="21"/>
  <c r="BZ83" i="21"/>
  <c r="BV83" i="21"/>
  <c r="BU83" i="21"/>
  <c r="BT83" i="21"/>
  <c r="BP83" i="21"/>
  <c r="BQ83" i="21" s="1"/>
  <c r="BO83" i="21"/>
  <c r="BK83" i="21"/>
  <c r="BJ83" i="21"/>
  <c r="BF83" i="21"/>
  <c r="BA83" i="21"/>
  <c r="BB83" i="21" s="1"/>
  <c r="AZ83" i="21"/>
  <c r="AV83" i="21"/>
  <c r="AU83" i="21"/>
  <c r="AQ83" i="21"/>
  <c r="AR83" i="21" s="1"/>
  <c r="AP83" i="21"/>
  <c r="AL83" i="21"/>
  <c r="AG83" i="21"/>
  <c r="AH83" i="21" s="1"/>
  <c r="AF83" i="21"/>
  <c r="AB83" i="21"/>
  <c r="AA83" i="21"/>
  <c r="AC83" i="21" s="1"/>
  <c r="W83" i="21"/>
  <c r="X83" i="21" s="1"/>
  <c r="V83" i="21"/>
  <c r="L83" i="21"/>
  <c r="N83" i="21" s="1"/>
  <c r="I83" i="21"/>
  <c r="G83" i="21"/>
  <c r="CP82" i="21"/>
  <c r="CO82" i="21"/>
  <c r="CK82" i="21"/>
  <c r="CJ82" i="21"/>
  <c r="CI82" i="21"/>
  <c r="CE82" i="21"/>
  <c r="CF82" i="21" s="1"/>
  <c r="CD82" i="21"/>
  <c r="BZ82" i="21"/>
  <c r="BV82" i="21"/>
  <c r="BU82" i="21"/>
  <c r="BT82" i="21"/>
  <c r="BP82" i="21"/>
  <c r="BQ82" i="21" s="1"/>
  <c r="BO82" i="21"/>
  <c r="BK82" i="21"/>
  <c r="BJ82" i="21"/>
  <c r="BF82" i="21"/>
  <c r="BB82" i="21"/>
  <c r="BA82" i="21"/>
  <c r="AZ82" i="21"/>
  <c r="AV82" i="21"/>
  <c r="AW82" i="21" s="1"/>
  <c r="AU82" i="21"/>
  <c r="AQ82" i="21"/>
  <c r="AP82" i="21"/>
  <c r="AR82" i="21" s="1"/>
  <c r="AL82" i="21"/>
  <c r="AG82" i="21"/>
  <c r="AF82" i="21"/>
  <c r="AH82" i="21" s="1"/>
  <c r="AC82" i="21"/>
  <c r="AB82" i="21"/>
  <c r="AA82" i="21"/>
  <c r="X82" i="21"/>
  <c r="W82" i="21"/>
  <c r="V82" i="21"/>
  <c r="N82" i="21"/>
  <c r="L82" i="21"/>
  <c r="G82" i="21"/>
  <c r="I82" i="21" s="1"/>
  <c r="CP81" i="21"/>
  <c r="CO81" i="21"/>
  <c r="CK81" i="21"/>
  <c r="CJ81" i="21"/>
  <c r="CI81" i="21"/>
  <c r="CE81" i="21"/>
  <c r="CF81" i="21" s="1"/>
  <c r="CD81" i="21"/>
  <c r="BZ81" i="21"/>
  <c r="BU81" i="21"/>
  <c r="BV81" i="21" s="1"/>
  <c r="BT81" i="21"/>
  <c r="BP81" i="21"/>
  <c r="BO81" i="21"/>
  <c r="BQ81" i="21" s="1"/>
  <c r="BL81" i="21"/>
  <c r="BK81" i="21"/>
  <c r="BJ81" i="21"/>
  <c r="BF81" i="21"/>
  <c r="BA81" i="21"/>
  <c r="AZ81" i="21"/>
  <c r="AV81" i="21"/>
  <c r="AU81" i="21"/>
  <c r="AW81" i="21" s="1"/>
  <c r="AR81" i="21"/>
  <c r="AQ81" i="21"/>
  <c r="AP81" i="21"/>
  <c r="AL81" i="21"/>
  <c r="AG81" i="21"/>
  <c r="AF81" i="21"/>
  <c r="AC81" i="21"/>
  <c r="AB81" i="21"/>
  <c r="AA81" i="21"/>
  <c r="W81" i="21"/>
  <c r="X81" i="21" s="1"/>
  <c r="V81" i="21"/>
  <c r="N81" i="21"/>
  <c r="L81" i="21"/>
  <c r="G81" i="21"/>
  <c r="I81" i="21" s="1"/>
  <c r="CP80" i="21"/>
  <c r="CO80" i="21"/>
  <c r="CJ80" i="21"/>
  <c r="CK80" i="21" s="1"/>
  <c r="CI80" i="21"/>
  <c r="CE80" i="21"/>
  <c r="CD80" i="21"/>
  <c r="CF80" i="21" s="1"/>
  <c r="BZ80" i="21"/>
  <c r="BU80" i="21"/>
  <c r="BV80" i="21" s="1"/>
  <c r="BT80" i="21"/>
  <c r="BP80" i="21"/>
  <c r="BO80" i="21"/>
  <c r="BL80" i="21"/>
  <c r="BK80" i="21"/>
  <c r="BJ80" i="21"/>
  <c r="BF80" i="21"/>
  <c r="BA80" i="21"/>
  <c r="AZ80" i="21"/>
  <c r="BB80" i="21" s="1"/>
  <c r="AV80" i="21"/>
  <c r="AW80" i="21" s="1"/>
  <c r="AU80" i="21"/>
  <c r="AQ80" i="21"/>
  <c r="AP80" i="21"/>
  <c r="AR80" i="21" s="1"/>
  <c r="AL80" i="21"/>
  <c r="AG80" i="21"/>
  <c r="AH80" i="21" s="1"/>
  <c r="AF80" i="21"/>
  <c r="AB80" i="21"/>
  <c r="AA80" i="21"/>
  <c r="X80" i="21"/>
  <c r="W80" i="21"/>
  <c r="V80" i="21"/>
  <c r="L80" i="21"/>
  <c r="N80" i="21" s="1"/>
  <c r="G80" i="21"/>
  <c r="I80" i="21" s="1"/>
  <c r="CP79" i="21"/>
  <c r="CO79" i="21"/>
  <c r="CK79" i="21"/>
  <c r="CJ79" i="21"/>
  <c r="CI79" i="21"/>
  <c r="CE79" i="21"/>
  <c r="CD79" i="21"/>
  <c r="BZ79" i="21"/>
  <c r="BV79" i="21"/>
  <c r="BU79" i="21"/>
  <c r="BT79" i="21"/>
  <c r="BP79" i="21"/>
  <c r="BQ79" i="21" s="1"/>
  <c r="BO79" i="21"/>
  <c r="BK79" i="21"/>
  <c r="BJ79" i="21"/>
  <c r="BF79" i="21"/>
  <c r="BA79" i="21"/>
  <c r="BB79" i="21" s="1"/>
  <c r="AZ79" i="21"/>
  <c r="AV79" i="21"/>
  <c r="AW79" i="21" s="1"/>
  <c r="AU79" i="21"/>
  <c r="AQ79" i="21"/>
  <c r="AR79" i="21" s="1"/>
  <c r="AP79" i="21"/>
  <c r="AL79" i="21"/>
  <c r="AG79" i="21"/>
  <c r="AH79" i="21" s="1"/>
  <c r="AF79" i="21"/>
  <c r="AB79" i="21"/>
  <c r="AA79" i="21"/>
  <c r="AC79" i="21" s="1"/>
  <c r="W79" i="21"/>
  <c r="X79" i="21" s="1"/>
  <c r="V79" i="21"/>
  <c r="L79" i="21"/>
  <c r="N79" i="21" s="1"/>
  <c r="I79" i="21"/>
  <c r="G79" i="21"/>
  <c r="CP78" i="21"/>
  <c r="CO78" i="21"/>
  <c r="CK78" i="21"/>
  <c r="CJ78" i="21"/>
  <c r="CI78" i="21"/>
  <c r="CE78" i="21"/>
  <c r="CF78" i="21" s="1"/>
  <c r="CD78" i="21"/>
  <c r="BZ78" i="21"/>
  <c r="BV78" i="21"/>
  <c r="BU78" i="21"/>
  <c r="BT78" i="21"/>
  <c r="BP78" i="21"/>
  <c r="BQ78" i="21" s="1"/>
  <c r="BO78" i="21"/>
  <c r="BK78" i="21"/>
  <c r="BL78" i="21" s="1"/>
  <c r="BJ78" i="21"/>
  <c r="BF78" i="21"/>
  <c r="BB78" i="21"/>
  <c r="BA78" i="21"/>
  <c r="AZ78" i="21"/>
  <c r="AV78" i="21"/>
  <c r="AW78" i="21" s="1"/>
  <c r="AU78" i="21"/>
  <c r="AQ78" i="21"/>
  <c r="AP78" i="21"/>
  <c r="AR78" i="21" s="1"/>
  <c r="AL78" i="21"/>
  <c r="AG78" i="21"/>
  <c r="AF78" i="21"/>
  <c r="AH78" i="21" s="1"/>
  <c r="AC78" i="21"/>
  <c r="AB78" i="21"/>
  <c r="AA78" i="21"/>
  <c r="X78" i="21"/>
  <c r="W78" i="21"/>
  <c r="V78" i="21"/>
  <c r="N78" i="21"/>
  <c r="L78" i="21"/>
  <c r="G78" i="21"/>
  <c r="I78" i="21" s="1"/>
  <c r="CP77" i="21"/>
  <c r="CO77" i="21"/>
  <c r="CK77" i="21"/>
  <c r="CJ77" i="21"/>
  <c r="CI77" i="21"/>
  <c r="CE77" i="21"/>
  <c r="CF77" i="21" s="1"/>
  <c r="CD77" i="21"/>
  <c r="BZ77" i="21"/>
  <c r="BU77" i="21"/>
  <c r="BV77" i="21" s="1"/>
  <c r="BT77" i="21"/>
  <c r="BP77" i="21"/>
  <c r="BO77" i="21"/>
  <c r="BQ77" i="21" s="1"/>
  <c r="BL77" i="21"/>
  <c r="BK77" i="21"/>
  <c r="BJ77" i="21"/>
  <c r="BF77" i="21"/>
  <c r="BA77" i="21"/>
  <c r="AZ77" i="21"/>
  <c r="AV77" i="21"/>
  <c r="AU77" i="21"/>
  <c r="AW77" i="21" s="1"/>
  <c r="AR77" i="21"/>
  <c r="AQ77" i="21"/>
  <c r="AP77" i="21"/>
  <c r="AL77" i="21"/>
  <c r="AG77" i="21"/>
  <c r="AF77" i="21"/>
  <c r="AC77" i="21"/>
  <c r="AB77" i="21"/>
  <c r="AA77" i="21"/>
  <c r="W77" i="21"/>
  <c r="X77" i="21" s="1"/>
  <c r="V77" i="21"/>
  <c r="N77" i="21"/>
  <c r="L77" i="21"/>
  <c r="G77" i="21"/>
  <c r="I77" i="21" s="1"/>
  <c r="CP76" i="21"/>
  <c r="CO76" i="21"/>
  <c r="CJ76" i="21"/>
  <c r="CK76" i="21" s="1"/>
  <c r="CI76" i="21"/>
  <c r="CE76" i="21"/>
  <c r="CD76" i="21"/>
  <c r="CF76" i="21" s="1"/>
  <c r="BZ76" i="21"/>
  <c r="BU76" i="21"/>
  <c r="BV76" i="21" s="1"/>
  <c r="BT76" i="21"/>
  <c r="BP76" i="21"/>
  <c r="BO76" i="21"/>
  <c r="BL76" i="21"/>
  <c r="BK76" i="21"/>
  <c r="BJ76" i="21"/>
  <c r="BF76" i="21"/>
  <c r="BA76" i="21"/>
  <c r="AZ76" i="21"/>
  <c r="BB76" i="21" s="1"/>
  <c r="AV76" i="21"/>
  <c r="AW76" i="21" s="1"/>
  <c r="AU76" i="21"/>
  <c r="AQ76" i="21"/>
  <c r="AP76" i="21"/>
  <c r="AR76" i="21" s="1"/>
  <c r="AL76" i="21"/>
  <c r="AG76" i="21"/>
  <c r="AH76" i="21" s="1"/>
  <c r="AF76" i="21"/>
  <c r="AB76" i="21"/>
  <c r="AA76" i="21"/>
  <c r="X76" i="21"/>
  <c r="W76" i="21"/>
  <c r="V76" i="21"/>
  <c r="L76" i="21"/>
  <c r="N76" i="21" s="1"/>
  <c r="G76" i="21"/>
  <c r="I76" i="21" s="1"/>
  <c r="CP75" i="21"/>
  <c r="CO75" i="21"/>
  <c r="CK75" i="21"/>
  <c r="CJ75" i="21"/>
  <c r="CI75" i="21"/>
  <c r="CE75" i="21"/>
  <c r="CD75" i="21"/>
  <c r="BZ75" i="21"/>
  <c r="BV75" i="21"/>
  <c r="BU75" i="21"/>
  <c r="BT75" i="21"/>
  <c r="BP75" i="21"/>
  <c r="BQ75" i="21" s="1"/>
  <c r="BO75" i="21"/>
  <c r="BK75" i="21"/>
  <c r="BJ75" i="21"/>
  <c r="BF75" i="21"/>
  <c r="BA75" i="21"/>
  <c r="BB75" i="21" s="1"/>
  <c r="AZ75" i="21"/>
  <c r="AV75" i="21"/>
  <c r="AW75" i="21" s="1"/>
  <c r="AU75" i="21"/>
  <c r="AQ75" i="21"/>
  <c r="AR75" i="21" s="1"/>
  <c r="AP75" i="21"/>
  <c r="AL75" i="21"/>
  <c r="AG75" i="21"/>
  <c r="AH75" i="21" s="1"/>
  <c r="AF75" i="21"/>
  <c r="AB75" i="21"/>
  <c r="AA75" i="21"/>
  <c r="AC75" i="21" s="1"/>
  <c r="W75" i="21"/>
  <c r="X75" i="21" s="1"/>
  <c r="V75" i="21"/>
  <c r="L75" i="21"/>
  <c r="N75" i="21" s="1"/>
  <c r="I75" i="21"/>
  <c r="G75" i="21"/>
  <c r="CP74" i="21"/>
  <c r="CO74" i="21"/>
  <c r="CK74" i="21"/>
  <c r="CJ74" i="21"/>
  <c r="CI74" i="21"/>
  <c r="CE74" i="21"/>
  <c r="CF74" i="21" s="1"/>
  <c r="CD74" i="21"/>
  <c r="BZ74" i="21"/>
  <c r="BV74" i="21"/>
  <c r="BU74" i="21"/>
  <c r="BT74" i="21"/>
  <c r="BP74" i="21"/>
  <c r="BQ74" i="21" s="1"/>
  <c r="BO74" i="21"/>
  <c r="BK74" i="21"/>
  <c r="BL74" i="21" s="1"/>
  <c r="BJ74" i="21"/>
  <c r="BF74" i="21"/>
  <c r="BB74" i="21"/>
  <c r="BA74" i="21"/>
  <c r="AZ74" i="21"/>
  <c r="AV74" i="21"/>
  <c r="AW74" i="21" s="1"/>
  <c r="AU74" i="21"/>
  <c r="AQ74" i="21"/>
  <c r="AP74" i="21"/>
  <c r="AR74" i="21" s="1"/>
  <c r="AL74" i="21"/>
  <c r="AG74" i="21"/>
  <c r="AF74" i="21"/>
  <c r="AH74" i="21" s="1"/>
  <c r="AC74" i="21"/>
  <c r="AB74" i="21"/>
  <c r="AA74" i="21"/>
  <c r="X74" i="21"/>
  <c r="W74" i="21"/>
  <c r="V74" i="21"/>
  <c r="N74" i="21"/>
  <c r="L74" i="21"/>
  <c r="G74" i="21"/>
  <c r="I74" i="21" s="1"/>
  <c r="CP73" i="21"/>
  <c r="CO73" i="21"/>
  <c r="CK73" i="21"/>
  <c r="CJ73" i="21"/>
  <c r="CI73" i="21"/>
  <c r="CE73" i="21"/>
  <c r="CF73" i="21" s="1"/>
  <c r="CD73" i="21"/>
  <c r="BZ73" i="21"/>
  <c r="BU73" i="21"/>
  <c r="BV73" i="21" s="1"/>
  <c r="BT73" i="21"/>
  <c r="BP73" i="21"/>
  <c r="BO73" i="21"/>
  <c r="BQ73" i="21" s="1"/>
  <c r="BL73" i="21"/>
  <c r="BK73" i="21"/>
  <c r="BJ73" i="21"/>
  <c r="BF73" i="21"/>
  <c r="BA73" i="21"/>
  <c r="AZ73" i="21"/>
  <c r="AV73" i="21"/>
  <c r="AU73" i="21"/>
  <c r="AW73" i="21" s="1"/>
  <c r="AR73" i="21"/>
  <c r="AQ73" i="21"/>
  <c r="AP73" i="21"/>
  <c r="AL73" i="21"/>
  <c r="AG73" i="21"/>
  <c r="AF73" i="21"/>
  <c r="AC73" i="21"/>
  <c r="AB73" i="21"/>
  <c r="AA73" i="21"/>
  <c r="W73" i="21"/>
  <c r="X73" i="21" s="1"/>
  <c r="V73" i="21"/>
  <c r="N73" i="21"/>
  <c r="L73" i="21"/>
  <c r="G73" i="21"/>
  <c r="I73" i="21" s="1"/>
  <c r="CP72" i="21"/>
  <c r="CO72" i="21"/>
  <c r="CJ72" i="21"/>
  <c r="CK72" i="21" s="1"/>
  <c r="CI72" i="21"/>
  <c r="CE72" i="21"/>
  <c r="CD72" i="21"/>
  <c r="CF72" i="21" s="1"/>
  <c r="BZ72" i="21"/>
  <c r="BU72" i="21"/>
  <c r="BV72" i="21" s="1"/>
  <c r="BT72" i="21"/>
  <c r="BP72" i="21"/>
  <c r="BO72" i="21"/>
  <c r="BL72" i="21"/>
  <c r="BK72" i="21"/>
  <c r="BJ72" i="21"/>
  <c r="BF72" i="21"/>
  <c r="BA72" i="21"/>
  <c r="AZ72" i="21"/>
  <c r="BB72" i="21" s="1"/>
  <c r="AV72" i="21"/>
  <c r="AW72" i="21" s="1"/>
  <c r="AU72" i="21"/>
  <c r="AQ72" i="21"/>
  <c r="AP72" i="21"/>
  <c r="AR72" i="21" s="1"/>
  <c r="AL72" i="21"/>
  <c r="AG72" i="21"/>
  <c r="AH72" i="21" s="1"/>
  <c r="AF72" i="21"/>
  <c r="AB72" i="21"/>
  <c r="AA72" i="21"/>
  <c r="X72" i="21"/>
  <c r="W72" i="21"/>
  <c r="V72" i="21"/>
  <c r="Q72" i="21"/>
  <c r="S72" i="21" s="1"/>
  <c r="L72" i="21"/>
  <c r="N72" i="21" s="1"/>
  <c r="G72" i="21"/>
  <c r="I72" i="21" s="1"/>
  <c r="CP71" i="21"/>
  <c r="CO71" i="21"/>
  <c r="CK71" i="21"/>
  <c r="CJ71" i="21"/>
  <c r="CI71" i="21"/>
  <c r="CE71" i="21"/>
  <c r="CD71" i="21"/>
  <c r="BZ71" i="21"/>
  <c r="BV71" i="21"/>
  <c r="BU71" i="21"/>
  <c r="BT71" i="21"/>
  <c r="BP71" i="21"/>
  <c r="BQ71" i="21" s="1"/>
  <c r="BO71" i="21"/>
  <c r="BK71" i="21"/>
  <c r="BJ71" i="21"/>
  <c r="BF71" i="21"/>
  <c r="BA71" i="21"/>
  <c r="BB71" i="21" s="1"/>
  <c r="AZ71" i="21"/>
  <c r="AV71" i="21"/>
  <c r="AU71" i="21"/>
  <c r="AQ71" i="21"/>
  <c r="AR71" i="21" s="1"/>
  <c r="AP71" i="21"/>
  <c r="AL71" i="21"/>
  <c r="AG71" i="21"/>
  <c r="AH71" i="21" s="1"/>
  <c r="AF71" i="21"/>
  <c r="AB71" i="21"/>
  <c r="AA71" i="21"/>
  <c r="AC71" i="21" s="1"/>
  <c r="W71" i="21"/>
  <c r="X71" i="21" s="1"/>
  <c r="V71" i="21"/>
  <c r="L71" i="21"/>
  <c r="N71" i="21" s="1"/>
  <c r="I71" i="21"/>
  <c r="G71" i="21"/>
  <c r="CP70" i="21"/>
  <c r="CO70" i="21"/>
  <c r="CK70" i="21"/>
  <c r="CJ70" i="21"/>
  <c r="CI70" i="21"/>
  <c r="CE70" i="21"/>
  <c r="CF70" i="21" s="1"/>
  <c r="CD70" i="21"/>
  <c r="BZ70" i="21"/>
  <c r="BV70" i="21"/>
  <c r="BU70" i="21"/>
  <c r="BT70" i="21"/>
  <c r="BP70" i="21"/>
  <c r="BQ70" i="21" s="1"/>
  <c r="BO70" i="21"/>
  <c r="BK70" i="21"/>
  <c r="BJ70" i="21"/>
  <c r="BF70" i="21"/>
  <c r="BB70" i="21"/>
  <c r="BA70" i="21"/>
  <c r="AZ70" i="21"/>
  <c r="AV70" i="21"/>
  <c r="AW70" i="21" s="1"/>
  <c r="AU70" i="21"/>
  <c r="AQ70" i="21"/>
  <c r="AP70" i="21"/>
  <c r="AR70" i="21" s="1"/>
  <c r="AL70" i="21"/>
  <c r="AG70" i="21"/>
  <c r="AF70" i="21"/>
  <c r="AH70" i="21" s="1"/>
  <c r="AC70" i="21"/>
  <c r="AB70" i="21"/>
  <c r="AA70" i="21"/>
  <c r="X70" i="21"/>
  <c r="W70" i="21"/>
  <c r="V70" i="21"/>
  <c r="N70" i="21"/>
  <c r="L70" i="21"/>
  <c r="G70" i="21"/>
  <c r="I70" i="21" s="1"/>
  <c r="CP69" i="21"/>
  <c r="CO69" i="21"/>
  <c r="CK69" i="21"/>
  <c r="CJ69" i="21"/>
  <c r="CI69" i="21"/>
  <c r="CE69" i="21"/>
  <c r="CF69" i="21" s="1"/>
  <c r="CD69" i="21"/>
  <c r="BZ69" i="21"/>
  <c r="BU69" i="21"/>
  <c r="BV69" i="21" s="1"/>
  <c r="BT69" i="21"/>
  <c r="BP69" i="21"/>
  <c r="BO69" i="21"/>
  <c r="BQ69" i="21" s="1"/>
  <c r="BL69" i="21"/>
  <c r="BK69" i="21"/>
  <c r="BJ69" i="21"/>
  <c r="BF69" i="21"/>
  <c r="BA69" i="21"/>
  <c r="AZ69" i="21"/>
  <c r="AV69" i="21"/>
  <c r="AU69" i="21"/>
  <c r="AW69" i="21" s="1"/>
  <c r="AR69" i="21"/>
  <c r="AQ69" i="21"/>
  <c r="AP69" i="21"/>
  <c r="AL69" i="21"/>
  <c r="AG69" i="21"/>
  <c r="AF69" i="21"/>
  <c r="AC69" i="21"/>
  <c r="AB69" i="21"/>
  <c r="AA69" i="21"/>
  <c r="W69" i="21"/>
  <c r="X69" i="21" s="1"/>
  <c r="V69" i="21"/>
  <c r="N69" i="21"/>
  <c r="L69" i="21"/>
  <c r="G69" i="21"/>
  <c r="I69" i="21" s="1"/>
  <c r="CP68" i="21"/>
  <c r="CO68" i="21"/>
  <c r="CJ68" i="21"/>
  <c r="CK68" i="21" s="1"/>
  <c r="CI68" i="21"/>
  <c r="CE68" i="21"/>
  <c r="CD68" i="21"/>
  <c r="CF68" i="21" s="1"/>
  <c r="BZ68" i="21"/>
  <c r="BU68" i="21"/>
  <c r="BV68" i="21" s="1"/>
  <c r="BT68" i="21"/>
  <c r="BP68" i="21"/>
  <c r="BO68" i="21"/>
  <c r="BL68" i="21"/>
  <c r="BK68" i="21"/>
  <c r="BJ68" i="21"/>
  <c r="BF68" i="21"/>
  <c r="BA68" i="21"/>
  <c r="AZ68" i="21"/>
  <c r="BB68" i="21" s="1"/>
  <c r="AV68" i="21"/>
  <c r="AW68" i="21" s="1"/>
  <c r="AU68" i="21"/>
  <c r="AQ68" i="21"/>
  <c r="AP68" i="21"/>
  <c r="AR68" i="21" s="1"/>
  <c r="AL68" i="21"/>
  <c r="AG68" i="21"/>
  <c r="AH68" i="21" s="1"/>
  <c r="AF68" i="21"/>
  <c r="AB68" i="21"/>
  <c r="AA68" i="21"/>
  <c r="X68" i="21"/>
  <c r="W68" i="21"/>
  <c r="V68" i="21"/>
  <c r="L68" i="21"/>
  <c r="N68" i="21" s="1"/>
  <c r="G68" i="21"/>
  <c r="I68" i="21" s="1"/>
  <c r="CP67" i="21"/>
  <c r="CO67" i="21"/>
  <c r="CK67" i="21"/>
  <c r="CJ67" i="21"/>
  <c r="CI67" i="21"/>
  <c r="CE67" i="21"/>
  <c r="CD67" i="21"/>
  <c r="BZ67" i="21"/>
  <c r="BV67" i="21"/>
  <c r="BU67" i="21"/>
  <c r="BT67" i="21"/>
  <c r="BP67" i="21"/>
  <c r="BQ67" i="21" s="1"/>
  <c r="BO67" i="21"/>
  <c r="BK67" i="21"/>
  <c r="BJ67" i="21"/>
  <c r="BF67" i="21"/>
  <c r="BA67" i="21"/>
  <c r="BB67" i="21" s="1"/>
  <c r="AZ67" i="21"/>
  <c r="AV67" i="21"/>
  <c r="AU67" i="21"/>
  <c r="AQ67" i="21"/>
  <c r="AR67" i="21" s="1"/>
  <c r="AP67" i="21"/>
  <c r="AL67" i="21"/>
  <c r="AG67" i="21"/>
  <c r="AH67" i="21" s="1"/>
  <c r="AF67" i="21"/>
  <c r="AB67" i="21"/>
  <c r="AA67" i="21"/>
  <c r="AC67" i="21" s="1"/>
  <c r="W67" i="21"/>
  <c r="X67" i="21" s="1"/>
  <c r="V67" i="21"/>
  <c r="L67" i="21"/>
  <c r="N67" i="21" s="1"/>
  <c r="I67" i="21"/>
  <c r="G67" i="21"/>
  <c r="CP66" i="21"/>
  <c r="CO66" i="21"/>
  <c r="CK66" i="21"/>
  <c r="CJ66" i="21"/>
  <c r="CI66" i="21"/>
  <c r="CE66" i="21"/>
  <c r="CF66" i="21" s="1"/>
  <c r="CD66" i="21"/>
  <c r="BZ66" i="21"/>
  <c r="BV66" i="21"/>
  <c r="BU66" i="21"/>
  <c r="BT66" i="21"/>
  <c r="BP66" i="21"/>
  <c r="BQ66" i="21" s="1"/>
  <c r="BO66" i="21"/>
  <c r="BK66" i="21"/>
  <c r="BJ66" i="21"/>
  <c r="BF66" i="21"/>
  <c r="BB66" i="21"/>
  <c r="BA66" i="21"/>
  <c r="AZ66" i="21"/>
  <c r="AV66" i="21"/>
  <c r="AW66" i="21" s="1"/>
  <c r="AU66" i="21"/>
  <c r="AQ66" i="21"/>
  <c r="AP66" i="21"/>
  <c r="AR66" i="21" s="1"/>
  <c r="AL66" i="21"/>
  <c r="AG66" i="21"/>
  <c r="AF66" i="21"/>
  <c r="AH66" i="21" s="1"/>
  <c r="AC66" i="21"/>
  <c r="AB66" i="21"/>
  <c r="AA66" i="21"/>
  <c r="X66" i="21"/>
  <c r="W66" i="21"/>
  <c r="V66" i="21"/>
  <c r="N66" i="21"/>
  <c r="L66" i="21"/>
  <c r="G66" i="21"/>
  <c r="I66" i="21" s="1"/>
  <c r="CP65" i="21"/>
  <c r="CO65" i="21"/>
  <c r="CK65" i="21"/>
  <c r="CJ65" i="21"/>
  <c r="CI65" i="21"/>
  <c r="CE65" i="21"/>
  <c r="CF65" i="21" s="1"/>
  <c r="CD65" i="21"/>
  <c r="BZ65" i="21"/>
  <c r="BU65" i="21"/>
  <c r="BV65" i="21" s="1"/>
  <c r="BT65" i="21"/>
  <c r="BP65" i="21"/>
  <c r="BO65" i="21"/>
  <c r="BQ65" i="21" s="1"/>
  <c r="BL65" i="21"/>
  <c r="BK65" i="21"/>
  <c r="BJ65" i="21"/>
  <c r="BF65" i="21"/>
  <c r="BA65" i="21"/>
  <c r="AZ65" i="21"/>
  <c r="AV65" i="21"/>
  <c r="AU65" i="21"/>
  <c r="AW65" i="21" s="1"/>
  <c r="AR65" i="21"/>
  <c r="AQ65" i="21"/>
  <c r="AP65" i="21"/>
  <c r="AL65" i="21"/>
  <c r="AG65" i="21"/>
  <c r="AF65" i="21"/>
  <c r="AC65" i="21"/>
  <c r="AB65" i="21"/>
  <c r="AA65" i="21"/>
  <c r="W65" i="21"/>
  <c r="X65" i="21" s="1"/>
  <c r="V65" i="21"/>
  <c r="N65" i="21"/>
  <c r="L65" i="21"/>
  <c r="G65" i="21"/>
  <c r="I65" i="21" s="1"/>
  <c r="CP64" i="21"/>
  <c r="CO64" i="21"/>
  <c r="CJ64" i="21"/>
  <c r="CK64" i="21" s="1"/>
  <c r="CI64" i="21"/>
  <c r="CE64" i="21"/>
  <c r="CD64" i="21"/>
  <c r="CF64" i="21" s="1"/>
  <c r="BZ64" i="21"/>
  <c r="BU64" i="21"/>
  <c r="BV64" i="21" s="1"/>
  <c r="BT64" i="21"/>
  <c r="BP64" i="21"/>
  <c r="BO64" i="21"/>
  <c r="BL64" i="21"/>
  <c r="BK64" i="21"/>
  <c r="BJ64" i="21"/>
  <c r="BF64" i="21"/>
  <c r="BA64" i="21"/>
  <c r="AZ64" i="21"/>
  <c r="BB64" i="21" s="1"/>
  <c r="AV64" i="21"/>
  <c r="AW64" i="21" s="1"/>
  <c r="AU64" i="21"/>
  <c r="AQ64" i="21"/>
  <c r="AP64" i="21"/>
  <c r="AR64" i="21" s="1"/>
  <c r="AL64" i="21"/>
  <c r="AG64" i="21"/>
  <c r="AH64" i="21" s="1"/>
  <c r="AF64" i="21"/>
  <c r="AB64" i="21"/>
  <c r="AA64" i="21"/>
  <c r="X64" i="21"/>
  <c r="W64" i="21"/>
  <c r="V64" i="21"/>
  <c r="L64" i="21"/>
  <c r="N64" i="21" s="1"/>
  <c r="G64" i="21"/>
  <c r="I64" i="21" s="1"/>
  <c r="CP63" i="21"/>
  <c r="CO63" i="21"/>
  <c r="CK63" i="21"/>
  <c r="CJ63" i="21"/>
  <c r="CI63" i="21"/>
  <c r="CE63" i="21"/>
  <c r="CD63" i="21"/>
  <c r="BZ63" i="21"/>
  <c r="BV63" i="21"/>
  <c r="BU63" i="21"/>
  <c r="BT63" i="21"/>
  <c r="BP63" i="21"/>
  <c r="BQ63" i="21" s="1"/>
  <c r="BO63" i="21"/>
  <c r="BK63" i="21"/>
  <c r="BJ63" i="21"/>
  <c r="BF63" i="21"/>
  <c r="BA63" i="21"/>
  <c r="BB63" i="21" s="1"/>
  <c r="AZ63" i="21"/>
  <c r="AV63" i="21"/>
  <c r="AW63" i="21" s="1"/>
  <c r="AU63" i="21"/>
  <c r="AQ63" i="21"/>
  <c r="AR63" i="21" s="1"/>
  <c r="AP63" i="21"/>
  <c r="AL63" i="21"/>
  <c r="AG63" i="21"/>
  <c r="AH63" i="21" s="1"/>
  <c r="AF63" i="21"/>
  <c r="AB63" i="21"/>
  <c r="AA63" i="21"/>
  <c r="AC63" i="21" s="1"/>
  <c r="W63" i="21"/>
  <c r="X63" i="21" s="1"/>
  <c r="V63" i="21"/>
  <c r="L63" i="21"/>
  <c r="N63" i="21" s="1"/>
  <c r="I63" i="21"/>
  <c r="G63" i="21"/>
  <c r="CP62" i="21"/>
  <c r="CO62" i="21"/>
  <c r="CK62" i="21"/>
  <c r="CJ62" i="21"/>
  <c r="CI62" i="21"/>
  <c r="CE62" i="21"/>
  <c r="CF62" i="21" s="1"/>
  <c r="CD62" i="21"/>
  <c r="BZ62" i="21"/>
  <c r="BV62" i="21"/>
  <c r="BU62" i="21"/>
  <c r="BT62" i="21"/>
  <c r="BP62" i="21"/>
  <c r="BQ62" i="21" s="1"/>
  <c r="BO62" i="21"/>
  <c r="BK62" i="21"/>
  <c r="BJ62" i="21"/>
  <c r="BF62" i="21"/>
  <c r="BB62" i="21"/>
  <c r="BA62" i="21"/>
  <c r="AZ62" i="21"/>
  <c r="AV62" i="21"/>
  <c r="AW62" i="21" s="1"/>
  <c r="AU62" i="21"/>
  <c r="AQ62" i="21"/>
  <c r="AP62" i="21"/>
  <c r="AR62" i="21" s="1"/>
  <c r="AL62" i="21"/>
  <c r="AG62" i="21"/>
  <c r="AF62" i="21"/>
  <c r="AH62" i="21" s="1"/>
  <c r="AC62" i="21"/>
  <c r="AB62" i="21"/>
  <c r="AA62" i="21"/>
  <c r="X62" i="21"/>
  <c r="W62" i="21"/>
  <c r="V62" i="21"/>
  <c r="N62" i="21"/>
  <c r="L62" i="21"/>
  <c r="G62" i="21"/>
  <c r="I62" i="21" s="1"/>
  <c r="CP61" i="21"/>
  <c r="CO61" i="21"/>
  <c r="CK61" i="21"/>
  <c r="CJ61" i="21"/>
  <c r="CI61" i="21"/>
  <c r="CE61" i="21"/>
  <c r="CF61" i="21" s="1"/>
  <c r="CD61" i="21"/>
  <c r="BZ61" i="21"/>
  <c r="BU61" i="21"/>
  <c r="BV61" i="21" s="1"/>
  <c r="BT61" i="21"/>
  <c r="BP61" i="21"/>
  <c r="BO61" i="21"/>
  <c r="BQ61" i="21" s="1"/>
  <c r="BL61" i="21"/>
  <c r="BK61" i="21"/>
  <c r="BJ61" i="21"/>
  <c r="BF61" i="21"/>
  <c r="BA61" i="21"/>
  <c r="AZ61" i="21"/>
  <c r="AV61" i="21"/>
  <c r="AU61" i="21"/>
  <c r="AW61" i="21" s="1"/>
  <c r="AR61" i="21"/>
  <c r="AQ61" i="21"/>
  <c r="AP61" i="21"/>
  <c r="AL61" i="21"/>
  <c r="AG61" i="21"/>
  <c r="AF61" i="21"/>
  <c r="AC61" i="21"/>
  <c r="AB61" i="21"/>
  <c r="AA61" i="21"/>
  <c r="W61" i="21"/>
  <c r="X61" i="21" s="1"/>
  <c r="V61" i="21"/>
  <c r="N61" i="21"/>
  <c r="L61" i="21"/>
  <c r="G61" i="21"/>
  <c r="I61" i="21" s="1"/>
  <c r="CP60" i="21"/>
  <c r="CO60" i="21"/>
  <c r="CJ60" i="21"/>
  <c r="CK60" i="21" s="1"/>
  <c r="CI60" i="21"/>
  <c r="CE60" i="21"/>
  <c r="CD60" i="21"/>
  <c r="CF60" i="21" s="1"/>
  <c r="BZ60" i="21"/>
  <c r="BU60" i="21"/>
  <c r="BV60" i="21" s="1"/>
  <c r="BT60" i="21"/>
  <c r="BP60" i="21"/>
  <c r="BO60" i="21"/>
  <c r="BL60" i="21"/>
  <c r="BK60" i="21"/>
  <c r="BJ60" i="21"/>
  <c r="BF60" i="21"/>
  <c r="BA60" i="21"/>
  <c r="AZ60" i="21"/>
  <c r="BB60" i="21" s="1"/>
  <c r="AV60" i="21"/>
  <c r="AW60" i="21" s="1"/>
  <c r="AU60" i="21"/>
  <c r="AQ60" i="21"/>
  <c r="AP60" i="21"/>
  <c r="AR60" i="21" s="1"/>
  <c r="AL60" i="21"/>
  <c r="AG60" i="21"/>
  <c r="AH60" i="21" s="1"/>
  <c r="AF60" i="21"/>
  <c r="AB60" i="21"/>
  <c r="AA60" i="21"/>
  <c r="X60" i="21"/>
  <c r="W60" i="21"/>
  <c r="V60" i="21"/>
  <c r="L60" i="21"/>
  <c r="N60" i="21" s="1"/>
  <c r="G60" i="21"/>
  <c r="I60" i="21" s="1"/>
  <c r="CP59" i="21"/>
  <c r="CO59" i="21"/>
  <c r="CK59" i="21"/>
  <c r="CJ59" i="21"/>
  <c r="CI59" i="21"/>
  <c r="CE59" i="21"/>
  <c r="CD59" i="21"/>
  <c r="BZ59" i="21"/>
  <c r="BV59" i="21"/>
  <c r="BU59" i="21"/>
  <c r="BT59" i="21"/>
  <c r="BP59" i="21"/>
  <c r="BQ59" i="21" s="1"/>
  <c r="BO59" i="21"/>
  <c r="BK59" i="21"/>
  <c r="BJ59" i="21"/>
  <c r="BF59" i="21"/>
  <c r="BA59" i="21"/>
  <c r="BB59" i="21" s="1"/>
  <c r="AZ59" i="21"/>
  <c r="AV59" i="21"/>
  <c r="AW59" i="21" s="1"/>
  <c r="AU59" i="21"/>
  <c r="AQ59" i="21"/>
  <c r="AR59" i="21" s="1"/>
  <c r="AP59" i="21"/>
  <c r="AL59" i="21"/>
  <c r="AG59" i="21"/>
  <c r="AH59" i="21" s="1"/>
  <c r="AF59" i="21"/>
  <c r="AB59" i="21"/>
  <c r="AA59" i="21"/>
  <c r="AC59" i="21" s="1"/>
  <c r="W59" i="21"/>
  <c r="X59" i="21" s="1"/>
  <c r="V59" i="21"/>
  <c r="L59" i="21"/>
  <c r="N59" i="21" s="1"/>
  <c r="I59" i="21"/>
  <c r="G59" i="21"/>
  <c r="CP58" i="21"/>
  <c r="CO58" i="21"/>
  <c r="CK58" i="21"/>
  <c r="CJ58" i="21"/>
  <c r="CI58" i="21"/>
  <c r="CE58" i="21"/>
  <c r="CF58" i="21" s="1"/>
  <c r="CD58" i="21"/>
  <c r="BZ58" i="21"/>
  <c r="BV58" i="21"/>
  <c r="BU58" i="21"/>
  <c r="BT58" i="21"/>
  <c r="BP58" i="21"/>
  <c r="BQ58" i="21" s="1"/>
  <c r="BO58" i="21"/>
  <c r="BK58" i="21"/>
  <c r="BL58" i="21" s="1"/>
  <c r="BJ58" i="21"/>
  <c r="BF58" i="21"/>
  <c r="BB58" i="21"/>
  <c r="BA58" i="21"/>
  <c r="AZ58" i="21"/>
  <c r="AV58" i="21"/>
  <c r="AW58" i="21" s="1"/>
  <c r="AU58" i="21"/>
  <c r="AQ58" i="21"/>
  <c r="AP58" i="21"/>
  <c r="AR58" i="21" s="1"/>
  <c r="AL58" i="21"/>
  <c r="AG58" i="21"/>
  <c r="AF58" i="21"/>
  <c r="AH58" i="21" s="1"/>
  <c r="AC58" i="21"/>
  <c r="AB58" i="21"/>
  <c r="AA58" i="21"/>
  <c r="X58" i="21"/>
  <c r="W58" i="21"/>
  <c r="V58" i="21"/>
  <c r="N58" i="21"/>
  <c r="L58" i="21"/>
  <c r="G58" i="21"/>
  <c r="I58" i="21" s="1"/>
  <c r="CP57" i="21"/>
  <c r="CO57" i="21"/>
  <c r="CK57" i="21"/>
  <c r="CJ57" i="21"/>
  <c r="CI57" i="21"/>
  <c r="CE57" i="21"/>
  <c r="CF57" i="21" s="1"/>
  <c r="CD57" i="21"/>
  <c r="BZ57" i="21"/>
  <c r="BU57" i="21"/>
  <c r="BV57" i="21" s="1"/>
  <c r="BT57" i="21"/>
  <c r="BP57" i="21"/>
  <c r="BO57" i="21"/>
  <c r="BQ57" i="21" s="1"/>
  <c r="BL57" i="21"/>
  <c r="BK57" i="21"/>
  <c r="BJ57" i="21"/>
  <c r="BF57" i="21"/>
  <c r="BA57" i="21"/>
  <c r="AZ57" i="21"/>
  <c r="AV57" i="21"/>
  <c r="AU57" i="21"/>
  <c r="AW57" i="21" s="1"/>
  <c r="AR57" i="21"/>
  <c r="AQ57" i="21"/>
  <c r="AP57" i="21"/>
  <c r="AL57" i="21"/>
  <c r="AG57" i="21"/>
  <c r="AF57" i="21"/>
  <c r="AC57" i="21"/>
  <c r="AB57" i="21"/>
  <c r="AA57" i="21"/>
  <c r="W57" i="21"/>
  <c r="X57" i="21" s="1"/>
  <c r="V57" i="21"/>
  <c r="N57" i="21"/>
  <c r="L57" i="21"/>
  <c r="G57" i="21"/>
  <c r="I57" i="21" s="1"/>
  <c r="CP56" i="21"/>
  <c r="CO56" i="21"/>
  <c r="CJ56" i="21"/>
  <c r="CK56" i="21" s="1"/>
  <c r="CI56" i="21"/>
  <c r="CE56" i="21"/>
  <c r="CD56" i="21"/>
  <c r="CF56" i="21" s="1"/>
  <c r="BZ56" i="21"/>
  <c r="BU56" i="21"/>
  <c r="BV56" i="21" s="1"/>
  <c r="BT56" i="21"/>
  <c r="BP56" i="21"/>
  <c r="BO56" i="21"/>
  <c r="BL56" i="21"/>
  <c r="BK56" i="21"/>
  <c r="BJ56" i="21"/>
  <c r="BF56" i="21"/>
  <c r="BA56" i="21"/>
  <c r="AZ56" i="21"/>
  <c r="BB56" i="21" s="1"/>
  <c r="AV56" i="21"/>
  <c r="AW56" i="21" s="1"/>
  <c r="AU56" i="21"/>
  <c r="AQ56" i="21"/>
  <c r="AP56" i="21"/>
  <c r="AR56" i="21" s="1"/>
  <c r="AL56" i="21"/>
  <c r="AG56" i="21"/>
  <c r="AH56" i="21" s="1"/>
  <c r="AF56" i="21"/>
  <c r="AB56" i="21"/>
  <c r="AA56" i="21"/>
  <c r="X56" i="21"/>
  <c r="W56" i="21"/>
  <c r="V56" i="21"/>
  <c r="Q56" i="21"/>
  <c r="S56" i="21" s="1"/>
  <c r="L56" i="21"/>
  <c r="N56" i="21" s="1"/>
  <c r="G56" i="21"/>
  <c r="I56" i="21" s="1"/>
  <c r="CP55" i="21"/>
  <c r="CO55" i="21"/>
  <c r="CK55" i="21"/>
  <c r="CJ55" i="21"/>
  <c r="CI55" i="21"/>
  <c r="CE55" i="21"/>
  <c r="CD55" i="21"/>
  <c r="BZ55" i="21"/>
  <c r="BV55" i="21"/>
  <c r="BU55" i="21"/>
  <c r="BT55" i="21"/>
  <c r="BP55" i="21"/>
  <c r="BQ55" i="21" s="1"/>
  <c r="BO55" i="21"/>
  <c r="BK55" i="21"/>
  <c r="BJ55" i="21"/>
  <c r="BF55" i="21"/>
  <c r="BA55" i="21"/>
  <c r="BB55" i="21" s="1"/>
  <c r="AZ55" i="21"/>
  <c r="AV55" i="21"/>
  <c r="AU55" i="21"/>
  <c r="AQ55" i="21"/>
  <c r="AR55" i="21" s="1"/>
  <c r="AP55" i="21"/>
  <c r="AL55" i="21"/>
  <c r="AG55" i="21"/>
  <c r="AH55" i="21" s="1"/>
  <c r="AF55" i="21"/>
  <c r="AB55" i="21"/>
  <c r="AA55" i="21"/>
  <c r="AC55" i="21" s="1"/>
  <c r="W55" i="21"/>
  <c r="X55" i="21" s="1"/>
  <c r="V55" i="21"/>
  <c r="L55" i="21"/>
  <c r="N55" i="21" s="1"/>
  <c r="I55" i="21"/>
  <c r="G55" i="21"/>
  <c r="CP54" i="21"/>
  <c r="CO54" i="21"/>
  <c r="CK54" i="21"/>
  <c r="CJ54" i="21"/>
  <c r="CI54" i="21"/>
  <c r="CE54" i="21"/>
  <c r="CF54" i="21" s="1"/>
  <c r="CD54" i="21"/>
  <c r="BZ54" i="21"/>
  <c r="BV54" i="21"/>
  <c r="BU54" i="21"/>
  <c r="BT54" i="21"/>
  <c r="BP54" i="21"/>
  <c r="BQ54" i="21" s="1"/>
  <c r="BO54" i="21"/>
  <c r="BK54" i="21"/>
  <c r="BJ54" i="21"/>
  <c r="BF54" i="21"/>
  <c r="BB54" i="21"/>
  <c r="BA54" i="21"/>
  <c r="AZ54" i="21"/>
  <c r="AV54" i="21"/>
  <c r="AW54" i="21" s="1"/>
  <c r="AU54" i="21"/>
  <c r="AQ54" i="21"/>
  <c r="AP54" i="21"/>
  <c r="AR54" i="21" s="1"/>
  <c r="AL54" i="21"/>
  <c r="AG54" i="21"/>
  <c r="AF54" i="21"/>
  <c r="AH54" i="21" s="1"/>
  <c r="AC54" i="21"/>
  <c r="AB54" i="21"/>
  <c r="AA54" i="21"/>
  <c r="X54" i="21"/>
  <c r="W54" i="21"/>
  <c r="V54" i="21"/>
  <c r="N54" i="21"/>
  <c r="L54" i="21"/>
  <c r="G54" i="21"/>
  <c r="I54" i="21" s="1"/>
  <c r="CP53" i="21"/>
  <c r="CO53" i="21"/>
  <c r="CK53" i="21"/>
  <c r="CJ53" i="21"/>
  <c r="CI53" i="21"/>
  <c r="CE53" i="21"/>
  <c r="CF53" i="21" s="1"/>
  <c r="CD53" i="21"/>
  <c r="BZ53" i="21"/>
  <c r="BU53" i="21"/>
  <c r="BV53" i="21" s="1"/>
  <c r="BT53" i="21"/>
  <c r="BP53" i="21"/>
  <c r="BO53" i="21"/>
  <c r="BQ53" i="21" s="1"/>
  <c r="BL53" i="21"/>
  <c r="BK53" i="21"/>
  <c r="BJ53" i="21"/>
  <c r="BF53" i="21"/>
  <c r="BA53" i="21"/>
  <c r="AZ53" i="21"/>
  <c r="AV53" i="21"/>
  <c r="AU53" i="21"/>
  <c r="AW53" i="21" s="1"/>
  <c r="AR53" i="21"/>
  <c r="AQ53" i="21"/>
  <c r="AP53" i="21"/>
  <c r="AL53" i="21"/>
  <c r="AG53" i="21"/>
  <c r="AF53" i="21"/>
  <c r="AC53" i="21"/>
  <c r="AB53" i="21"/>
  <c r="AA53" i="21"/>
  <c r="W53" i="21"/>
  <c r="X53" i="21" s="1"/>
  <c r="V53" i="21"/>
  <c r="N53" i="21"/>
  <c r="L53" i="21"/>
  <c r="G53" i="21"/>
  <c r="I53" i="21" s="1"/>
  <c r="CP52" i="21"/>
  <c r="CO52" i="21"/>
  <c r="CJ52" i="21"/>
  <c r="CK52" i="21" s="1"/>
  <c r="CI52" i="21"/>
  <c r="CE52" i="21"/>
  <c r="CD52" i="21"/>
  <c r="CF52" i="21" s="1"/>
  <c r="BZ52" i="21"/>
  <c r="BU52" i="21"/>
  <c r="BV52" i="21" s="1"/>
  <c r="BT52" i="21"/>
  <c r="BP52" i="21"/>
  <c r="BO52" i="21"/>
  <c r="BL52" i="21"/>
  <c r="BK52" i="21"/>
  <c r="BJ52" i="21"/>
  <c r="BF52" i="21"/>
  <c r="BA52" i="21"/>
  <c r="AZ52" i="21"/>
  <c r="BB52" i="21" s="1"/>
  <c r="AV52" i="21"/>
  <c r="AW52" i="21" s="1"/>
  <c r="AU52" i="21"/>
  <c r="AQ52" i="21"/>
  <c r="AP52" i="21"/>
  <c r="AR52" i="21" s="1"/>
  <c r="AL52" i="21"/>
  <c r="AG52" i="21"/>
  <c r="AH52" i="21" s="1"/>
  <c r="AF52" i="21"/>
  <c r="AB52" i="21"/>
  <c r="AA52" i="21"/>
  <c r="X52" i="21"/>
  <c r="W52" i="21"/>
  <c r="V52" i="21"/>
  <c r="L52" i="21"/>
  <c r="N52" i="21" s="1"/>
  <c r="G52" i="21"/>
  <c r="I52" i="21" s="1"/>
  <c r="CP51" i="21"/>
  <c r="CO51" i="21"/>
  <c r="CK51" i="21"/>
  <c r="CJ51" i="21"/>
  <c r="CI51" i="21"/>
  <c r="CE51" i="21"/>
  <c r="CD51" i="21"/>
  <c r="BZ51" i="21"/>
  <c r="BV51" i="21"/>
  <c r="BU51" i="21"/>
  <c r="BT51" i="21"/>
  <c r="BP51" i="21"/>
  <c r="BQ51" i="21" s="1"/>
  <c r="BO51" i="21"/>
  <c r="BK51" i="21"/>
  <c r="BJ51" i="21"/>
  <c r="BF51" i="21"/>
  <c r="BA51" i="21"/>
  <c r="BB51" i="21" s="1"/>
  <c r="AZ51" i="21"/>
  <c r="AV51" i="21"/>
  <c r="AU51" i="21"/>
  <c r="AQ51" i="21"/>
  <c r="AR51" i="21" s="1"/>
  <c r="AP51" i="21"/>
  <c r="AL51" i="21"/>
  <c r="AG51" i="21"/>
  <c r="AH51" i="21" s="1"/>
  <c r="AF51" i="21"/>
  <c r="AB51" i="21"/>
  <c r="AA51" i="21"/>
  <c r="AC51" i="21" s="1"/>
  <c r="W51" i="21"/>
  <c r="X51" i="21" s="1"/>
  <c r="V51" i="21"/>
  <c r="L51" i="21"/>
  <c r="N51" i="21" s="1"/>
  <c r="I51" i="21"/>
  <c r="G51" i="21"/>
  <c r="CP50" i="21"/>
  <c r="CO50" i="21"/>
  <c r="CK50" i="21"/>
  <c r="CJ50" i="21"/>
  <c r="CI50" i="21"/>
  <c r="CE50" i="21"/>
  <c r="CF50" i="21" s="1"/>
  <c r="CD50" i="21"/>
  <c r="BZ50" i="21"/>
  <c r="BV50" i="21"/>
  <c r="BU50" i="21"/>
  <c r="BT50" i="21"/>
  <c r="BP50" i="21"/>
  <c r="BQ50" i="21" s="1"/>
  <c r="BO50" i="21"/>
  <c r="BK50" i="21"/>
  <c r="BJ50" i="21"/>
  <c r="BF50" i="21"/>
  <c r="BB50" i="21"/>
  <c r="BA50" i="21"/>
  <c r="AZ50" i="21"/>
  <c r="AV50" i="21"/>
  <c r="AW50" i="21" s="1"/>
  <c r="AU50" i="21"/>
  <c r="AQ50" i="21"/>
  <c r="AP50" i="21"/>
  <c r="AR50" i="21" s="1"/>
  <c r="AL50" i="21"/>
  <c r="AG50" i="21"/>
  <c r="AF50" i="21"/>
  <c r="AH50" i="21" s="1"/>
  <c r="AC50" i="21"/>
  <c r="AB50" i="21"/>
  <c r="AA50" i="21"/>
  <c r="X50" i="21"/>
  <c r="W50" i="21"/>
  <c r="V50" i="21"/>
  <c r="N50" i="21"/>
  <c r="L50" i="21"/>
  <c r="G50" i="21"/>
  <c r="I50" i="21" s="1"/>
  <c r="CP49" i="21"/>
  <c r="CO49" i="21"/>
  <c r="CK49" i="21"/>
  <c r="CJ49" i="21"/>
  <c r="CI49" i="21"/>
  <c r="CE49" i="21"/>
  <c r="CF49" i="21" s="1"/>
  <c r="CD49" i="21"/>
  <c r="BZ49" i="21"/>
  <c r="BU49" i="21"/>
  <c r="BV49" i="21" s="1"/>
  <c r="BT49" i="21"/>
  <c r="BP49" i="21"/>
  <c r="BO49" i="21"/>
  <c r="BQ49" i="21" s="1"/>
  <c r="BL49" i="21"/>
  <c r="BK49" i="21"/>
  <c r="BJ49" i="21"/>
  <c r="BF49" i="21"/>
  <c r="BA49" i="21"/>
  <c r="AZ49" i="21"/>
  <c r="AV49" i="21"/>
  <c r="AU49" i="21"/>
  <c r="AW49" i="21" s="1"/>
  <c r="AR49" i="21"/>
  <c r="AQ49" i="21"/>
  <c r="AP49" i="21"/>
  <c r="AL49" i="21"/>
  <c r="AG49" i="21"/>
  <c r="AF49" i="21"/>
  <c r="AC49" i="21"/>
  <c r="AB49" i="21"/>
  <c r="AA49" i="21"/>
  <c r="W49" i="21"/>
  <c r="X49" i="21" s="1"/>
  <c r="V49" i="21"/>
  <c r="N49" i="21"/>
  <c r="L49" i="21"/>
  <c r="G49" i="21"/>
  <c r="I49" i="21" s="1"/>
  <c r="CP48" i="21"/>
  <c r="CO48" i="21"/>
  <c r="CJ48" i="21"/>
  <c r="CK48" i="21" s="1"/>
  <c r="CI48" i="21"/>
  <c r="CE48" i="21"/>
  <c r="CD48" i="21"/>
  <c r="CF48" i="21" s="1"/>
  <c r="BZ48" i="21"/>
  <c r="BU48" i="21"/>
  <c r="BV48" i="21" s="1"/>
  <c r="BT48" i="21"/>
  <c r="BP48" i="21"/>
  <c r="BO48" i="21"/>
  <c r="BL48" i="21"/>
  <c r="BK48" i="21"/>
  <c r="BJ48" i="21"/>
  <c r="BF48" i="21"/>
  <c r="BA48" i="21"/>
  <c r="AZ48" i="21"/>
  <c r="BB48" i="21" s="1"/>
  <c r="AV48" i="21"/>
  <c r="AW48" i="21" s="1"/>
  <c r="AU48" i="21"/>
  <c r="AQ48" i="21"/>
  <c r="AP48" i="21"/>
  <c r="AR48" i="21" s="1"/>
  <c r="AL48" i="21"/>
  <c r="AG48" i="21"/>
  <c r="AH48" i="21" s="1"/>
  <c r="AF48" i="21"/>
  <c r="AB48" i="21"/>
  <c r="AA48" i="21"/>
  <c r="X48" i="21"/>
  <c r="W48" i="21"/>
  <c r="V48" i="21"/>
  <c r="L48" i="21"/>
  <c r="N48" i="21" s="1"/>
  <c r="G48" i="21"/>
  <c r="I48" i="21" s="1"/>
  <c r="CP47" i="21"/>
  <c r="CO47" i="21"/>
  <c r="CK47" i="21"/>
  <c r="CJ47" i="21"/>
  <c r="CI47" i="21"/>
  <c r="CE47" i="21"/>
  <c r="CD47" i="21"/>
  <c r="BZ47" i="21"/>
  <c r="BV47" i="21"/>
  <c r="BU47" i="21"/>
  <c r="BT47" i="21"/>
  <c r="BP47" i="21"/>
  <c r="BQ47" i="21" s="1"/>
  <c r="BO47" i="21"/>
  <c r="BK47" i="21"/>
  <c r="BJ47" i="21"/>
  <c r="BF47" i="21"/>
  <c r="BA47" i="21"/>
  <c r="BB47" i="21" s="1"/>
  <c r="AZ47" i="21"/>
  <c r="AV47" i="21"/>
  <c r="AW47" i="21" s="1"/>
  <c r="AU47" i="21"/>
  <c r="AQ47" i="21"/>
  <c r="AR47" i="21" s="1"/>
  <c r="AP47" i="21"/>
  <c r="AL47" i="21"/>
  <c r="AG47" i="21"/>
  <c r="AH47" i="21" s="1"/>
  <c r="AF47" i="21"/>
  <c r="AB47" i="21"/>
  <c r="AA47" i="21"/>
  <c r="AC47" i="21" s="1"/>
  <c r="W47" i="21"/>
  <c r="X47" i="21" s="1"/>
  <c r="V47" i="21"/>
  <c r="L47" i="21"/>
  <c r="N47" i="21" s="1"/>
  <c r="I47" i="21"/>
  <c r="G47" i="21"/>
  <c r="CP46" i="21"/>
  <c r="CO46" i="21"/>
  <c r="CK46" i="21"/>
  <c r="CJ46" i="21"/>
  <c r="CI46" i="21"/>
  <c r="CE46" i="21"/>
  <c r="CF46" i="21" s="1"/>
  <c r="CD46" i="21"/>
  <c r="BZ46" i="21"/>
  <c r="BV46" i="21"/>
  <c r="BU46" i="21"/>
  <c r="BT46" i="21"/>
  <c r="BP46" i="21"/>
  <c r="BQ46" i="21" s="1"/>
  <c r="BO46" i="21"/>
  <c r="BK46" i="21"/>
  <c r="BJ46" i="21"/>
  <c r="BF46" i="21"/>
  <c r="BB46" i="21"/>
  <c r="BA46" i="21"/>
  <c r="AZ46" i="21"/>
  <c r="AV46" i="21"/>
  <c r="AW46" i="21" s="1"/>
  <c r="AU46" i="21"/>
  <c r="AQ46" i="21"/>
  <c r="AP46" i="21"/>
  <c r="AR46" i="21" s="1"/>
  <c r="AL46" i="21"/>
  <c r="AG46" i="21"/>
  <c r="AF46" i="21"/>
  <c r="AH46" i="21" s="1"/>
  <c r="AC46" i="21"/>
  <c r="AB46" i="21"/>
  <c r="AA46" i="21"/>
  <c r="X46" i="21"/>
  <c r="W46" i="21"/>
  <c r="V46" i="21"/>
  <c r="N46" i="21"/>
  <c r="L46" i="21"/>
  <c r="G46" i="21"/>
  <c r="I46" i="21" s="1"/>
  <c r="CP45" i="21"/>
  <c r="CO45" i="21"/>
  <c r="CK45" i="21"/>
  <c r="CJ45" i="21"/>
  <c r="CI45" i="21"/>
  <c r="CE45" i="21"/>
  <c r="CF45" i="21" s="1"/>
  <c r="CD45" i="21"/>
  <c r="BZ45" i="21"/>
  <c r="BU45" i="21"/>
  <c r="BV45" i="21" s="1"/>
  <c r="BT45" i="21"/>
  <c r="BP45" i="21"/>
  <c r="BO45" i="21"/>
  <c r="BQ45" i="21" s="1"/>
  <c r="BL45" i="21"/>
  <c r="BK45" i="21"/>
  <c r="BJ45" i="21"/>
  <c r="BF45" i="21"/>
  <c r="BA45" i="21"/>
  <c r="AZ45" i="21"/>
  <c r="AV45" i="21"/>
  <c r="AU45" i="21"/>
  <c r="AW45" i="21" s="1"/>
  <c r="AR45" i="21"/>
  <c r="AQ45" i="21"/>
  <c r="AP45" i="21"/>
  <c r="AL45" i="21"/>
  <c r="AG45" i="21"/>
  <c r="AF45" i="21"/>
  <c r="AC45" i="21"/>
  <c r="AB45" i="21"/>
  <c r="AA45" i="21"/>
  <c r="W45" i="21"/>
  <c r="X45" i="21" s="1"/>
  <c r="V45" i="21"/>
  <c r="N45" i="21"/>
  <c r="L45" i="21"/>
  <c r="G45" i="21"/>
  <c r="I45" i="21" s="1"/>
  <c r="CP44" i="21"/>
  <c r="CO44" i="21"/>
  <c r="CJ44" i="21"/>
  <c r="CK44" i="21" s="1"/>
  <c r="CI44" i="21"/>
  <c r="CE44" i="21"/>
  <c r="CD44" i="21"/>
  <c r="CF44" i="21" s="1"/>
  <c r="BZ44" i="21"/>
  <c r="BU44" i="21"/>
  <c r="BV44" i="21" s="1"/>
  <c r="BT44" i="21"/>
  <c r="BP44" i="21"/>
  <c r="BO44" i="21"/>
  <c r="BL44" i="21"/>
  <c r="BK44" i="21"/>
  <c r="BJ44" i="21"/>
  <c r="BF44" i="21"/>
  <c r="BA44" i="21"/>
  <c r="AZ44" i="21"/>
  <c r="BB44" i="21" s="1"/>
  <c r="AV44" i="21"/>
  <c r="AW44" i="21" s="1"/>
  <c r="AU44" i="21"/>
  <c r="AQ44" i="21"/>
  <c r="AP44" i="21"/>
  <c r="AR44" i="21" s="1"/>
  <c r="AL44" i="21"/>
  <c r="AG44" i="21"/>
  <c r="AH44" i="21" s="1"/>
  <c r="AF44" i="21"/>
  <c r="AB44" i="21"/>
  <c r="AA44" i="21"/>
  <c r="X44" i="21"/>
  <c r="W44" i="21"/>
  <c r="V44" i="21"/>
  <c r="L44" i="21"/>
  <c r="N44" i="21" s="1"/>
  <c r="G44" i="21"/>
  <c r="I44" i="21" s="1"/>
  <c r="CP43" i="21"/>
  <c r="CO43" i="21"/>
  <c r="CK43" i="21"/>
  <c r="CJ43" i="21"/>
  <c r="CI43" i="21"/>
  <c r="CE43" i="21"/>
  <c r="CD43" i="21"/>
  <c r="BZ43" i="21"/>
  <c r="BV43" i="21"/>
  <c r="BU43" i="21"/>
  <c r="BT43" i="21"/>
  <c r="BP43" i="21"/>
  <c r="BQ43" i="21" s="1"/>
  <c r="BO43" i="21"/>
  <c r="BK43" i="21"/>
  <c r="BJ43" i="21"/>
  <c r="BF43" i="21"/>
  <c r="BA43" i="21"/>
  <c r="BB43" i="21" s="1"/>
  <c r="AZ43" i="21"/>
  <c r="AV43" i="21"/>
  <c r="AW43" i="21" s="1"/>
  <c r="AU43" i="21"/>
  <c r="AQ43" i="21"/>
  <c r="AR43" i="21" s="1"/>
  <c r="AP43" i="21"/>
  <c r="AL43" i="21"/>
  <c r="AG43" i="21"/>
  <c r="AH43" i="21" s="1"/>
  <c r="AF43" i="21"/>
  <c r="AB43" i="21"/>
  <c r="AA43" i="21"/>
  <c r="AC43" i="21" s="1"/>
  <c r="W43" i="21"/>
  <c r="X43" i="21" s="1"/>
  <c r="V43" i="21"/>
  <c r="L43" i="21"/>
  <c r="N43" i="21" s="1"/>
  <c r="I43" i="21"/>
  <c r="G43" i="21"/>
  <c r="CP42" i="21"/>
  <c r="CO42" i="21"/>
  <c r="CK42" i="21"/>
  <c r="CJ42" i="21"/>
  <c r="CI42" i="21"/>
  <c r="CE42" i="21"/>
  <c r="CF42" i="21" s="1"/>
  <c r="CD42" i="21"/>
  <c r="BZ42" i="21"/>
  <c r="BV42" i="21"/>
  <c r="BU42" i="21"/>
  <c r="BT42" i="21"/>
  <c r="BP42" i="21"/>
  <c r="BQ42" i="21" s="1"/>
  <c r="BO42" i="21"/>
  <c r="BK42" i="21"/>
  <c r="BL42" i="21" s="1"/>
  <c r="BJ42" i="21"/>
  <c r="BF42" i="21"/>
  <c r="BB42" i="21"/>
  <c r="BA42" i="21"/>
  <c r="AZ42" i="21"/>
  <c r="AV42" i="21"/>
  <c r="AW42" i="21" s="1"/>
  <c r="AU42" i="21"/>
  <c r="AQ42" i="21"/>
  <c r="AP42" i="21"/>
  <c r="AR42" i="21" s="1"/>
  <c r="AL42" i="21"/>
  <c r="AG42" i="21"/>
  <c r="AF42" i="21"/>
  <c r="AH42" i="21" s="1"/>
  <c r="AC42" i="21"/>
  <c r="AB42" i="21"/>
  <c r="AA42" i="21"/>
  <c r="X42" i="21"/>
  <c r="W42" i="21"/>
  <c r="V42" i="21"/>
  <c r="N42" i="21"/>
  <c r="L42" i="21"/>
  <c r="G42" i="21"/>
  <c r="I42" i="21" s="1"/>
  <c r="CP41" i="21"/>
  <c r="CO41" i="21"/>
  <c r="CK41" i="21"/>
  <c r="CJ41" i="21"/>
  <c r="CI41" i="21"/>
  <c r="CE41" i="21"/>
  <c r="CF41" i="21" s="1"/>
  <c r="CD41" i="21"/>
  <c r="BZ41" i="21"/>
  <c r="BU41" i="21"/>
  <c r="BV41" i="21" s="1"/>
  <c r="BT41" i="21"/>
  <c r="BP41" i="21"/>
  <c r="BO41" i="21"/>
  <c r="BQ41" i="21" s="1"/>
  <c r="BL41" i="21"/>
  <c r="BK41" i="21"/>
  <c r="BJ41" i="21"/>
  <c r="BF41" i="21"/>
  <c r="BA41" i="21"/>
  <c r="AZ41" i="21"/>
  <c r="AV41" i="21"/>
  <c r="AU41" i="21"/>
  <c r="AW41" i="21" s="1"/>
  <c r="AR41" i="21"/>
  <c r="AQ41" i="21"/>
  <c r="AP41" i="21"/>
  <c r="AL41" i="21"/>
  <c r="AG41" i="21"/>
  <c r="AF41" i="21"/>
  <c r="AC41" i="21"/>
  <c r="AB41" i="21"/>
  <c r="AA41" i="21"/>
  <c r="W41" i="21"/>
  <c r="X41" i="21" s="1"/>
  <c r="V41" i="21"/>
  <c r="N41" i="21"/>
  <c r="L41" i="21"/>
  <c r="G41" i="21"/>
  <c r="I41" i="21" s="1"/>
  <c r="CP40" i="21"/>
  <c r="CO40" i="21"/>
  <c r="CJ40" i="21"/>
  <c r="CK40" i="21" s="1"/>
  <c r="CI40" i="21"/>
  <c r="CE40" i="21"/>
  <c r="CD40" i="21"/>
  <c r="CF40" i="21" s="1"/>
  <c r="BZ40" i="21"/>
  <c r="BU40" i="21"/>
  <c r="BV40" i="21" s="1"/>
  <c r="BT40" i="21"/>
  <c r="BP40" i="21"/>
  <c r="BO40" i="21"/>
  <c r="BL40" i="21"/>
  <c r="BK40" i="21"/>
  <c r="BJ40" i="21"/>
  <c r="BF40" i="21"/>
  <c r="BA40" i="21"/>
  <c r="AZ40" i="21"/>
  <c r="BB40" i="21" s="1"/>
  <c r="AV40" i="21"/>
  <c r="AW40" i="21" s="1"/>
  <c r="AU40" i="21"/>
  <c r="AQ40" i="21"/>
  <c r="AP40" i="21"/>
  <c r="AR40" i="21" s="1"/>
  <c r="AL40" i="21"/>
  <c r="AG40" i="21"/>
  <c r="AH40" i="21" s="1"/>
  <c r="AF40" i="21"/>
  <c r="AB40" i="21"/>
  <c r="AA40" i="21"/>
  <c r="X40" i="21"/>
  <c r="W40" i="21"/>
  <c r="V40" i="21"/>
  <c r="Q40" i="21"/>
  <c r="S40" i="21" s="1"/>
  <c r="L40" i="21"/>
  <c r="N40" i="21" s="1"/>
  <c r="G40" i="21"/>
  <c r="I40" i="21" s="1"/>
  <c r="CP39" i="21"/>
  <c r="CO39" i="21"/>
  <c r="CK39" i="21"/>
  <c r="CJ39" i="21"/>
  <c r="CI39" i="21"/>
  <c r="CE39" i="21"/>
  <c r="CD39" i="21"/>
  <c r="BZ39" i="21"/>
  <c r="BV39" i="21"/>
  <c r="BU39" i="21"/>
  <c r="BT39" i="21"/>
  <c r="BP39" i="21"/>
  <c r="BQ39" i="21" s="1"/>
  <c r="BO39" i="21"/>
  <c r="BK39" i="21"/>
  <c r="BJ39" i="21"/>
  <c r="BF39" i="21"/>
  <c r="BA39" i="21"/>
  <c r="BB39" i="21" s="1"/>
  <c r="AZ39" i="21"/>
  <c r="AV39" i="21"/>
  <c r="AU39" i="21"/>
  <c r="AQ39" i="21"/>
  <c r="AR39" i="21" s="1"/>
  <c r="AP39" i="21"/>
  <c r="AL39" i="21"/>
  <c r="AG39" i="21"/>
  <c r="AH39" i="21" s="1"/>
  <c r="AF39" i="21"/>
  <c r="AB39" i="21"/>
  <c r="AA39" i="21"/>
  <c r="AC39" i="21" s="1"/>
  <c r="W39" i="21"/>
  <c r="X39" i="21" s="1"/>
  <c r="V39" i="21"/>
  <c r="L39" i="21"/>
  <c r="N39" i="21" s="1"/>
  <c r="I39" i="21"/>
  <c r="G39" i="21"/>
  <c r="CP38" i="21"/>
  <c r="CO38" i="21"/>
  <c r="CK38" i="21"/>
  <c r="CJ38" i="21"/>
  <c r="CI38" i="21"/>
  <c r="CE38" i="21"/>
  <c r="CF38" i="21" s="1"/>
  <c r="CD38" i="21"/>
  <c r="BZ38" i="21"/>
  <c r="BV38" i="21"/>
  <c r="BU38" i="21"/>
  <c r="BT38" i="21"/>
  <c r="BP38" i="21"/>
  <c r="BQ38" i="21" s="1"/>
  <c r="BO38" i="21"/>
  <c r="BK38" i="21"/>
  <c r="BJ38" i="21"/>
  <c r="BF38" i="21"/>
  <c r="BB38" i="21"/>
  <c r="BA38" i="21"/>
  <c r="AZ38" i="21"/>
  <c r="AV38" i="21"/>
  <c r="AW38" i="21" s="1"/>
  <c r="AU38" i="21"/>
  <c r="AQ38" i="21"/>
  <c r="AP38" i="21"/>
  <c r="AR38" i="21" s="1"/>
  <c r="AL38" i="21"/>
  <c r="AG38" i="21"/>
  <c r="AF38" i="21"/>
  <c r="AH38" i="21" s="1"/>
  <c r="AC38" i="21"/>
  <c r="AB38" i="21"/>
  <c r="AA38" i="21"/>
  <c r="X38" i="21"/>
  <c r="W38" i="21"/>
  <c r="V38" i="21"/>
  <c r="N38" i="21"/>
  <c r="L38" i="21"/>
  <c r="G38" i="21"/>
  <c r="I38" i="21" s="1"/>
  <c r="CP37" i="21"/>
  <c r="CO37" i="21"/>
  <c r="CK37" i="21"/>
  <c r="CJ37" i="21"/>
  <c r="CI37" i="21"/>
  <c r="CE37" i="21"/>
  <c r="CF37" i="21" s="1"/>
  <c r="CD37" i="21"/>
  <c r="BZ37" i="21"/>
  <c r="BU37" i="21"/>
  <c r="BV37" i="21" s="1"/>
  <c r="BT37" i="21"/>
  <c r="BP37" i="21"/>
  <c r="BO37" i="21"/>
  <c r="BQ37" i="21" s="1"/>
  <c r="BL37" i="21"/>
  <c r="BK37" i="21"/>
  <c r="BJ37" i="21"/>
  <c r="BF37" i="21"/>
  <c r="BA37" i="21"/>
  <c r="AZ37" i="21"/>
  <c r="AV37" i="21"/>
  <c r="AU37" i="21"/>
  <c r="AW37" i="21" s="1"/>
  <c r="AR37" i="21"/>
  <c r="AQ37" i="21"/>
  <c r="AP37" i="21"/>
  <c r="AL37" i="21"/>
  <c r="AG37" i="21"/>
  <c r="AF37" i="21"/>
  <c r="AC37" i="21"/>
  <c r="AB37" i="21"/>
  <c r="AA37" i="21"/>
  <c r="W37" i="21"/>
  <c r="X37" i="21" s="1"/>
  <c r="V37" i="21"/>
  <c r="N37" i="21"/>
  <c r="L37" i="21"/>
  <c r="G37" i="21"/>
  <c r="I37" i="21" s="1"/>
  <c r="CP36" i="21"/>
  <c r="CO36" i="21"/>
  <c r="CJ36" i="21"/>
  <c r="CK36" i="21" s="1"/>
  <c r="CI36" i="21"/>
  <c r="CE36" i="21"/>
  <c r="CD36" i="21"/>
  <c r="CF36" i="21" s="1"/>
  <c r="BZ36" i="21"/>
  <c r="BU36" i="21"/>
  <c r="BV36" i="21" s="1"/>
  <c r="BT36" i="21"/>
  <c r="BP36" i="21"/>
  <c r="BO36" i="21"/>
  <c r="BL36" i="21"/>
  <c r="BK36" i="21"/>
  <c r="BJ36" i="21"/>
  <c r="BF36" i="21"/>
  <c r="BA36" i="21"/>
  <c r="AZ36" i="21"/>
  <c r="BB36" i="21" s="1"/>
  <c r="AV36" i="21"/>
  <c r="AW36" i="21" s="1"/>
  <c r="AU36" i="21"/>
  <c r="AQ36" i="21"/>
  <c r="AP36" i="21"/>
  <c r="AR36" i="21" s="1"/>
  <c r="AL36" i="21"/>
  <c r="AG36" i="21"/>
  <c r="AH36" i="21" s="1"/>
  <c r="AF36" i="21"/>
  <c r="AB36" i="21"/>
  <c r="AA36" i="21"/>
  <c r="X36" i="21"/>
  <c r="W36" i="21"/>
  <c r="V36" i="21"/>
  <c r="L36" i="21"/>
  <c r="N36" i="21" s="1"/>
  <c r="G36" i="21"/>
  <c r="I36" i="21" s="1"/>
  <c r="CP35" i="21"/>
  <c r="CO35" i="21"/>
  <c r="CK35" i="21"/>
  <c r="CJ35" i="21"/>
  <c r="CI35" i="21"/>
  <c r="CE35" i="21"/>
  <c r="CD35" i="21"/>
  <c r="BZ35" i="21"/>
  <c r="BV35" i="21"/>
  <c r="BU35" i="21"/>
  <c r="BT35" i="21"/>
  <c r="BP35" i="21"/>
  <c r="BQ35" i="21" s="1"/>
  <c r="BO35" i="21"/>
  <c r="BK35" i="21"/>
  <c r="BJ35" i="21"/>
  <c r="BF35" i="21"/>
  <c r="BA35" i="21"/>
  <c r="BB35" i="21" s="1"/>
  <c r="AZ35" i="21"/>
  <c r="AV35" i="21"/>
  <c r="AU35" i="21"/>
  <c r="AQ35" i="21"/>
  <c r="AR35" i="21" s="1"/>
  <c r="AP35" i="21"/>
  <c r="AL35" i="21"/>
  <c r="AG35" i="21"/>
  <c r="AH35" i="21" s="1"/>
  <c r="AF35" i="21"/>
  <c r="AB35" i="21"/>
  <c r="AA35" i="21"/>
  <c r="AC35" i="21" s="1"/>
  <c r="W35" i="21"/>
  <c r="X35" i="21" s="1"/>
  <c r="V35" i="21"/>
  <c r="L35" i="21"/>
  <c r="N35" i="21" s="1"/>
  <c r="I35" i="21"/>
  <c r="G35" i="21"/>
  <c r="CP34" i="21"/>
  <c r="CO34" i="21"/>
  <c r="CK34" i="21"/>
  <c r="CJ34" i="21"/>
  <c r="CI34" i="21"/>
  <c r="CE34" i="21"/>
  <c r="CF34" i="21" s="1"/>
  <c r="CD34" i="21"/>
  <c r="BZ34" i="21"/>
  <c r="BV34" i="21"/>
  <c r="BU34" i="21"/>
  <c r="BT34" i="21"/>
  <c r="BP34" i="21"/>
  <c r="BQ34" i="21" s="1"/>
  <c r="BO34" i="21"/>
  <c r="BK34" i="21"/>
  <c r="BJ34" i="21"/>
  <c r="BF34" i="21"/>
  <c r="BB34" i="21"/>
  <c r="BA34" i="21"/>
  <c r="AZ34" i="21"/>
  <c r="AV34" i="21"/>
  <c r="AW34" i="21" s="1"/>
  <c r="AU34" i="21"/>
  <c r="AQ34" i="21"/>
  <c r="AP34" i="21"/>
  <c r="AR34" i="21" s="1"/>
  <c r="AL34" i="21"/>
  <c r="AG34" i="21"/>
  <c r="AF34" i="21"/>
  <c r="AH34" i="21" s="1"/>
  <c r="AC34" i="21"/>
  <c r="AB34" i="21"/>
  <c r="AA34" i="21"/>
  <c r="X34" i="21"/>
  <c r="W34" i="21"/>
  <c r="V34" i="21"/>
  <c r="N34" i="21"/>
  <c r="L34" i="21"/>
  <c r="G34" i="21"/>
  <c r="I34" i="21" s="1"/>
  <c r="CP33" i="21"/>
  <c r="CO33" i="21"/>
  <c r="CK33" i="21"/>
  <c r="CJ33" i="21"/>
  <c r="CI33" i="21"/>
  <c r="CE33" i="21"/>
  <c r="CF33" i="21" s="1"/>
  <c r="CD33" i="21"/>
  <c r="BZ33" i="21"/>
  <c r="BU33" i="21"/>
  <c r="BV33" i="21" s="1"/>
  <c r="BT33" i="21"/>
  <c r="BP33" i="21"/>
  <c r="BO33" i="21"/>
  <c r="BQ33" i="21" s="1"/>
  <c r="BL33" i="21"/>
  <c r="BK33" i="21"/>
  <c r="BJ33" i="21"/>
  <c r="BF33" i="21"/>
  <c r="BA33" i="21"/>
  <c r="AZ33" i="21"/>
  <c r="AV33" i="21"/>
  <c r="AU33" i="21"/>
  <c r="AW33" i="21" s="1"/>
  <c r="AR33" i="21"/>
  <c r="AQ33" i="21"/>
  <c r="AP33" i="21"/>
  <c r="AL33" i="21"/>
  <c r="AG33" i="21"/>
  <c r="AF33" i="21"/>
  <c r="AC33" i="21"/>
  <c r="AB33" i="21"/>
  <c r="AA33" i="21"/>
  <c r="W33" i="21"/>
  <c r="X33" i="21" s="1"/>
  <c r="V33" i="21"/>
  <c r="N33" i="21"/>
  <c r="L33" i="21"/>
  <c r="G33" i="21"/>
  <c r="I33" i="21" s="1"/>
  <c r="CP32" i="21"/>
  <c r="CO32" i="21"/>
  <c r="CJ32" i="21"/>
  <c r="CK32" i="21" s="1"/>
  <c r="CI32" i="21"/>
  <c r="CE32" i="21"/>
  <c r="CD32" i="21"/>
  <c r="CF32" i="21" s="1"/>
  <c r="BZ32" i="21"/>
  <c r="BU32" i="21"/>
  <c r="BV32" i="21" s="1"/>
  <c r="BT32" i="21"/>
  <c r="BP32" i="21"/>
  <c r="BO32" i="21"/>
  <c r="BL32" i="21"/>
  <c r="BK32" i="21"/>
  <c r="BJ32" i="21"/>
  <c r="BF32" i="21"/>
  <c r="BA32" i="21"/>
  <c r="AZ32" i="21"/>
  <c r="BB32" i="21" s="1"/>
  <c r="AV32" i="21"/>
  <c r="AW32" i="21" s="1"/>
  <c r="AU32" i="21"/>
  <c r="AQ32" i="21"/>
  <c r="AP32" i="21"/>
  <c r="AR32" i="21" s="1"/>
  <c r="AL32" i="21"/>
  <c r="AG32" i="21"/>
  <c r="AH32" i="21" s="1"/>
  <c r="AF32" i="21"/>
  <c r="AB32" i="21"/>
  <c r="AA32" i="21"/>
  <c r="X32" i="21"/>
  <c r="W32" i="21"/>
  <c r="V32" i="21"/>
  <c r="L32" i="21"/>
  <c r="N32" i="21" s="1"/>
  <c r="G32" i="21"/>
  <c r="I32" i="21" s="1"/>
  <c r="CP31" i="21"/>
  <c r="CO31" i="21"/>
  <c r="CK31" i="21"/>
  <c r="CJ31" i="21"/>
  <c r="CI31" i="21"/>
  <c r="CE31" i="21"/>
  <c r="CD31" i="21"/>
  <c r="BZ31" i="21"/>
  <c r="BV31" i="21"/>
  <c r="BU31" i="21"/>
  <c r="BT31" i="21"/>
  <c r="BP31" i="21"/>
  <c r="BQ31" i="21" s="1"/>
  <c r="BO31" i="21"/>
  <c r="BK31" i="21"/>
  <c r="BJ31" i="21"/>
  <c r="BF31" i="21"/>
  <c r="BA31" i="21"/>
  <c r="BB31" i="21" s="1"/>
  <c r="AZ31" i="21"/>
  <c r="AV31" i="21"/>
  <c r="AW31" i="21" s="1"/>
  <c r="AU31" i="21"/>
  <c r="AQ31" i="21"/>
  <c r="AR31" i="21" s="1"/>
  <c r="AP31" i="21"/>
  <c r="AL31" i="21"/>
  <c r="AG31" i="21"/>
  <c r="AH31" i="21" s="1"/>
  <c r="AF31" i="21"/>
  <c r="AB31" i="21"/>
  <c r="AA31" i="21"/>
  <c r="AC31" i="21" s="1"/>
  <c r="W31" i="21"/>
  <c r="X31" i="21" s="1"/>
  <c r="V31" i="21"/>
  <c r="L31" i="21"/>
  <c r="N31" i="21" s="1"/>
  <c r="I31" i="21"/>
  <c r="G31" i="21"/>
  <c r="CP30" i="21"/>
  <c r="CO30" i="21"/>
  <c r="CK30" i="21"/>
  <c r="CJ30" i="21"/>
  <c r="CI30" i="21"/>
  <c r="CE30" i="21"/>
  <c r="CF30" i="21" s="1"/>
  <c r="CD30" i="21"/>
  <c r="BZ30" i="21"/>
  <c r="BV30" i="21"/>
  <c r="BU30" i="21"/>
  <c r="BT30" i="21"/>
  <c r="BP30" i="21"/>
  <c r="BQ30" i="21" s="1"/>
  <c r="BO30" i="21"/>
  <c r="BK30" i="21"/>
  <c r="BL30" i="21" s="1"/>
  <c r="BJ30" i="21"/>
  <c r="BF30" i="21"/>
  <c r="BB30" i="21"/>
  <c r="BA30" i="21"/>
  <c r="AZ30" i="21"/>
  <c r="AV30" i="21"/>
  <c r="AW30" i="21" s="1"/>
  <c r="AU30" i="21"/>
  <c r="AQ30" i="21"/>
  <c r="AP30" i="21"/>
  <c r="AR30" i="21" s="1"/>
  <c r="AL30" i="21"/>
  <c r="AG30" i="21"/>
  <c r="AF30" i="21"/>
  <c r="AH30" i="21" s="1"/>
  <c r="AC30" i="21"/>
  <c r="AB30" i="21"/>
  <c r="AA30" i="21"/>
  <c r="X30" i="21"/>
  <c r="W30" i="21"/>
  <c r="V30" i="21"/>
  <c r="N30" i="21"/>
  <c r="L30" i="21"/>
  <c r="G30" i="21"/>
  <c r="I30" i="21" s="1"/>
  <c r="CP29" i="21"/>
  <c r="CO29" i="21"/>
  <c r="CK29" i="21"/>
  <c r="CJ29" i="21"/>
  <c r="CI29" i="21"/>
  <c r="CE29" i="21"/>
  <c r="CF29" i="21" s="1"/>
  <c r="CD29" i="21"/>
  <c r="BZ29" i="21"/>
  <c r="BU29" i="21"/>
  <c r="BV29" i="21" s="1"/>
  <c r="BT29" i="21"/>
  <c r="BP29" i="21"/>
  <c r="BO29" i="21"/>
  <c r="BQ29" i="21" s="1"/>
  <c r="BL29" i="21"/>
  <c r="BK29" i="21"/>
  <c r="BJ29" i="21"/>
  <c r="BF29" i="21"/>
  <c r="BA29" i="21"/>
  <c r="AZ29" i="21"/>
  <c r="AV29" i="21"/>
  <c r="AU29" i="21"/>
  <c r="AW29" i="21" s="1"/>
  <c r="AR29" i="21"/>
  <c r="AQ29" i="21"/>
  <c r="AP29" i="21"/>
  <c r="AL29" i="21"/>
  <c r="AG29" i="21"/>
  <c r="AF29" i="21"/>
  <c r="AC29" i="21"/>
  <c r="AB29" i="21"/>
  <c r="AA29" i="21"/>
  <c r="W29" i="21"/>
  <c r="X29" i="21" s="1"/>
  <c r="V29" i="21"/>
  <c r="N29" i="21"/>
  <c r="L29" i="21"/>
  <c r="G29" i="21"/>
  <c r="I29" i="21" s="1"/>
  <c r="CP28" i="21"/>
  <c r="CO28" i="21"/>
  <c r="CJ28" i="21"/>
  <c r="CK28" i="21" s="1"/>
  <c r="CI28" i="21"/>
  <c r="CE28" i="21"/>
  <c r="CD28" i="21"/>
  <c r="CF28" i="21" s="1"/>
  <c r="BZ28" i="21"/>
  <c r="BU28" i="21"/>
  <c r="BV28" i="21" s="1"/>
  <c r="BT28" i="21"/>
  <c r="BP28" i="21"/>
  <c r="BO28" i="21"/>
  <c r="BL28" i="21"/>
  <c r="BK28" i="21"/>
  <c r="BJ28" i="21"/>
  <c r="BF28" i="21"/>
  <c r="BA28" i="21"/>
  <c r="AZ28" i="21"/>
  <c r="BB28" i="21" s="1"/>
  <c r="AV28" i="21"/>
  <c r="AW28" i="21" s="1"/>
  <c r="AU28" i="21"/>
  <c r="AQ28" i="21"/>
  <c r="AP28" i="21"/>
  <c r="AR28" i="21" s="1"/>
  <c r="AL28" i="21"/>
  <c r="AG28" i="21"/>
  <c r="AH28" i="21" s="1"/>
  <c r="AF28" i="21"/>
  <c r="AB28" i="21"/>
  <c r="AA28" i="21"/>
  <c r="X28" i="21"/>
  <c r="W28" i="21"/>
  <c r="V28" i="21"/>
  <c r="L28" i="21"/>
  <c r="N28" i="21" s="1"/>
  <c r="G28" i="21"/>
  <c r="I28" i="21" s="1"/>
  <c r="CP27" i="21"/>
  <c r="CO27" i="21"/>
  <c r="CK27" i="21"/>
  <c r="CJ27" i="21"/>
  <c r="CI27" i="21"/>
  <c r="CE27" i="21"/>
  <c r="CD27" i="21"/>
  <c r="BZ27" i="21"/>
  <c r="BV27" i="21"/>
  <c r="BU27" i="21"/>
  <c r="BT27" i="21"/>
  <c r="BP27" i="21"/>
  <c r="BQ27" i="21" s="1"/>
  <c r="BO27" i="21"/>
  <c r="BK27" i="21"/>
  <c r="BJ27" i="21"/>
  <c r="BF27" i="21"/>
  <c r="BA27" i="21"/>
  <c r="BB27" i="21" s="1"/>
  <c r="AZ27" i="21"/>
  <c r="AV27" i="21"/>
  <c r="AW27" i="21" s="1"/>
  <c r="AU27" i="21"/>
  <c r="AQ27" i="21"/>
  <c r="AR27" i="21" s="1"/>
  <c r="AP27" i="21"/>
  <c r="AL27" i="21"/>
  <c r="AG27" i="21"/>
  <c r="AH27" i="21" s="1"/>
  <c r="AF27" i="21"/>
  <c r="AB27" i="21"/>
  <c r="AA27" i="21"/>
  <c r="AC27" i="21" s="1"/>
  <c r="W27" i="21"/>
  <c r="X27" i="21" s="1"/>
  <c r="V27" i="21"/>
  <c r="L27" i="21"/>
  <c r="N27" i="21" s="1"/>
  <c r="I27" i="21"/>
  <c r="G27" i="21"/>
  <c r="CP26" i="21"/>
  <c r="CO26" i="21"/>
  <c r="CK26" i="21"/>
  <c r="CJ26" i="21"/>
  <c r="CI26" i="21"/>
  <c r="CE26" i="21"/>
  <c r="CF26" i="21" s="1"/>
  <c r="CD26" i="21"/>
  <c r="BZ26" i="21"/>
  <c r="BV26" i="21"/>
  <c r="BU26" i="21"/>
  <c r="BT26" i="21"/>
  <c r="BP26" i="21"/>
  <c r="BQ26" i="21" s="1"/>
  <c r="BO26" i="21"/>
  <c r="BK26" i="21"/>
  <c r="BL26" i="21" s="1"/>
  <c r="BJ26" i="21"/>
  <c r="BF26" i="21"/>
  <c r="BB26" i="21"/>
  <c r="BA26" i="21"/>
  <c r="AZ26" i="21"/>
  <c r="AV26" i="21"/>
  <c r="AW26" i="21" s="1"/>
  <c r="AU26" i="21"/>
  <c r="AQ26" i="21"/>
  <c r="AP26" i="21"/>
  <c r="AR26" i="21" s="1"/>
  <c r="AL26" i="21"/>
  <c r="AG26" i="21"/>
  <c r="AF26" i="21"/>
  <c r="AH26" i="21" s="1"/>
  <c r="AC26" i="21"/>
  <c r="AB26" i="21"/>
  <c r="AA26" i="21"/>
  <c r="X26" i="21"/>
  <c r="W26" i="21"/>
  <c r="V26" i="21"/>
  <c r="N26" i="21"/>
  <c r="L26" i="21"/>
  <c r="G26" i="21"/>
  <c r="I26" i="21" s="1"/>
  <c r="CP25" i="21"/>
  <c r="CO25" i="21"/>
  <c r="CK25" i="21"/>
  <c r="CJ25" i="21"/>
  <c r="CI25" i="21"/>
  <c r="CE25" i="21"/>
  <c r="CF25" i="21" s="1"/>
  <c r="CD25" i="21"/>
  <c r="BZ25" i="21"/>
  <c r="BU25" i="21"/>
  <c r="BV25" i="21" s="1"/>
  <c r="BT25" i="21"/>
  <c r="BP25" i="21"/>
  <c r="BO25" i="21"/>
  <c r="BQ25" i="21" s="1"/>
  <c r="BL25" i="21"/>
  <c r="BK25" i="21"/>
  <c r="BJ25" i="21"/>
  <c r="BF25" i="21"/>
  <c r="BA25" i="21"/>
  <c r="AZ25" i="21"/>
  <c r="AV25" i="21"/>
  <c r="AU25" i="21"/>
  <c r="AW25" i="21" s="1"/>
  <c r="AR25" i="21"/>
  <c r="AQ25" i="21"/>
  <c r="AP25" i="21"/>
  <c r="AL25" i="21"/>
  <c r="AG25" i="21"/>
  <c r="AF25" i="21"/>
  <c r="AC25" i="21"/>
  <c r="AB25" i="21"/>
  <c r="AA25" i="21"/>
  <c r="W25" i="21"/>
  <c r="X25" i="21" s="1"/>
  <c r="V25" i="21"/>
  <c r="N25" i="21"/>
  <c r="L25" i="21"/>
  <c r="G25" i="21"/>
  <c r="I25" i="21" s="1"/>
  <c r="CP24" i="21"/>
  <c r="CO24" i="21"/>
  <c r="CJ24" i="21"/>
  <c r="CK24" i="21" s="1"/>
  <c r="CI24" i="21"/>
  <c r="CE24" i="21"/>
  <c r="CD24" i="21"/>
  <c r="CF24" i="21" s="1"/>
  <c r="BZ24" i="21"/>
  <c r="BU24" i="21"/>
  <c r="BV24" i="21" s="1"/>
  <c r="BT24" i="21"/>
  <c r="BP24" i="21"/>
  <c r="BO24" i="21"/>
  <c r="BL24" i="21"/>
  <c r="BK24" i="21"/>
  <c r="BJ24" i="21"/>
  <c r="BF24" i="21"/>
  <c r="BA24" i="21"/>
  <c r="AZ24" i="21"/>
  <c r="BB24" i="21" s="1"/>
  <c r="AV24" i="21"/>
  <c r="AW24" i="21" s="1"/>
  <c r="AU24" i="21"/>
  <c r="AQ24" i="21"/>
  <c r="AP24" i="21"/>
  <c r="AR24" i="21" s="1"/>
  <c r="AL24" i="21"/>
  <c r="AG24" i="21"/>
  <c r="AH24" i="21" s="1"/>
  <c r="AF24" i="21"/>
  <c r="AB24" i="21"/>
  <c r="AA24" i="21"/>
  <c r="X24" i="21"/>
  <c r="W24" i="21"/>
  <c r="V24" i="21"/>
  <c r="Q24" i="21"/>
  <c r="S24" i="21" s="1"/>
  <c r="L24" i="21"/>
  <c r="N24" i="21" s="1"/>
  <c r="G24" i="21"/>
  <c r="I24" i="21" s="1"/>
  <c r="CP23" i="21"/>
  <c r="CO23" i="21"/>
  <c r="CK23" i="21"/>
  <c r="CJ23" i="21"/>
  <c r="CI23" i="21"/>
  <c r="CE23" i="21"/>
  <c r="CD23" i="21"/>
  <c r="BZ23" i="21"/>
  <c r="BV23" i="21"/>
  <c r="BU23" i="21"/>
  <c r="BT23" i="21"/>
  <c r="BP23" i="21"/>
  <c r="BQ23" i="21" s="1"/>
  <c r="BO23" i="21"/>
  <c r="BK23" i="21"/>
  <c r="BJ23" i="21"/>
  <c r="BF23" i="21"/>
  <c r="BA23" i="21"/>
  <c r="BB23" i="21" s="1"/>
  <c r="AZ23" i="21"/>
  <c r="AV23" i="21"/>
  <c r="AU23" i="21"/>
  <c r="AQ23" i="21"/>
  <c r="AR23" i="21" s="1"/>
  <c r="AP23" i="21"/>
  <c r="AL23" i="21"/>
  <c r="AG23" i="21"/>
  <c r="AH23" i="21" s="1"/>
  <c r="AF23" i="21"/>
  <c r="AB23" i="21"/>
  <c r="AA23" i="21"/>
  <c r="AC23" i="21" s="1"/>
  <c r="W23" i="21"/>
  <c r="X23" i="21" s="1"/>
  <c r="V23" i="21"/>
  <c r="L23" i="21"/>
  <c r="N23" i="21" s="1"/>
  <c r="I23" i="21"/>
  <c r="G23" i="21"/>
  <c r="CP22" i="21"/>
  <c r="CO22" i="21"/>
  <c r="CK22" i="21"/>
  <c r="CJ22" i="21"/>
  <c r="CI22" i="21"/>
  <c r="CF22" i="21"/>
  <c r="CE22" i="21"/>
  <c r="CD22" i="21"/>
  <c r="BZ22" i="21"/>
  <c r="BY22" i="21"/>
  <c r="BV22" i="21"/>
  <c r="BU22" i="21"/>
  <c r="BT22" i="21"/>
  <c r="BQ22" i="21"/>
  <c r="BP22" i="21"/>
  <c r="BO22" i="21"/>
  <c r="BK22" i="21"/>
  <c r="BJ22" i="21"/>
  <c r="BF22" i="21"/>
  <c r="BB22" i="21"/>
  <c r="BA22" i="21"/>
  <c r="AZ22" i="21"/>
  <c r="AV22" i="21"/>
  <c r="AW22" i="21" s="1"/>
  <c r="AU22" i="21"/>
  <c r="AQ22" i="21"/>
  <c r="AP22" i="21"/>
  <c r="AR22" i="21" s="1"/>
  <c r="AL22" i="21"/>
  <c r="AG22" i="21"/>
  <c r="AF22" i="21"/>
  <c r="AH22" i="21" s="1"/>
  <c r="AC22" i="21"/>
  <c r="AB22" i="21"/>
  <c r="AA22" i="21"/>
  <c r="X22" i="21"/>
  <c r="W22" i="21"/>
  <c r="V22" i="21"/>
  <c r="N22" i="21"/>
  <c r="L22" i="21"/>
  <c r="G22" i="21"/>
  <c r="I22" i="21" s="1"/>
  <c r="CP21" i="21"/>
  <c r="CO21" i="21"/>
  <c r="CK21" i="21"/>
  <c r="CJ21" i="21"/>
  <c r="CI21" i="21"/>
  <c r="CE21" i="21"/>
  <c r="CF21" i="21" s="1"/>
  <c r="CD21" i="21"/>
  <c r="BZ21" i="21"/>
  <c r="BY21" i="21"/>
  <c r="CA21" i="21" s="1"/>
  <c r="BU21" i="21"/>
  <c r="BV21" i="21" s="1"/>
  <c r="BT21" i="21"/>
  <c r="BP21" i="21"/>
  <c r="BO21" i="21"/>
  <c r="BQ21" i="21" s="1"/>
  <c r="BL21" i="21"/>
  <c r="BK21" i="21"/>
  <c r="BJ21" i="21"/>
  <c r="BF21" i="21"/>
  <c r="BA21" i="21"/>
  <c r="AZ21" i="21"/>
  <c r="AV21" i="21"/>
  <c r="AU21" i="21"/>
  <c r="AW21" i="21" s="1"/>
  <c r="AR21" i="21"/>
  <c r="AQ21" i="21"/>
  <c r="AP21" i="21"/>
  <c r="AL21" i="21"/>
  <c r="AG21" i="21"/>
  <c r="AF21" i="21"/>
  <c r="AC21" i="21"/>
  <c r="AB21" i="21"/>
  <c r="AA21" i="21"/>
  <c r="X21" i="21"/>
  <c r="W21" i="21"/>
  <c r="V21" i="21"/>
  <c r="N21" i="21"/>
  <c r="L21" i="21"/>
  <c r="G21" i="21"/>
  <c r="I21" i="21" s="1"/>
  <c r="CP20" i="21"/>
  <c r="CO20" i="21"/>
  <c r="CJ20" i="21"/>
  <c r="CK20" i="21" s="1"/>
  <c r="CI20" i="21"/>
  <c r="CE20" i="21"/>
  <c r="CD20" i="21"/>
  <c r="CF20" i="21" s="1"/>
  <c r="BZ20" i="21"/>
  <c r="BU20" i="21"/>
  <c r="BV20" i="21" s="1"/>
  <c r="BT20" i="21"/>
  <c r="BP20" i="21"/>
  <c r="BO20" i="21"/>
  <c r="BL20" i="21"/>
  <c r="BK20" i="21"/>
  <c r="BJ20" i="21"/>
  <c r="BF20" i="21"/>
  <c r="BA20" i="21"/>
  <c r="AZ20" i="21"/>
  <c r="BB20" i="21" s="1"/>
  <c r="AV20" i="21"/>
  <c r="AW20" i="21" s="1"/>
  <c r="AU20" i="21"/>
  <c r="AQ20" i="21"/>
  <c r="AP20" i="21"/>
  <c r="AR20" i="21" s="1"/>
  <c r="AL20" i="21"/>
  <c r="AH20" i="21"/>
  <c r="AG20" i="21"/>
  <c r="AF20" i="21"/>
  <c r="AB20" i="21"/>
  <c r="AA20" i="21"/>
  <c r="X20" i="21"/>
  <c r="W20" i="21"/>
  <c r="V20" i="21"/>
  <c r="L20" i="21"/>
  <c r="N20" i="21" s="1"/>
  <c r="G20" i="21"/>
  <c r="I20" i="21" s="1"/>
  <c r="CP19" i="21"/>
  <c r="CO19" i="21"/>
  <c r="CK19" i="21"/>
  <c r="CJ19" i="21"/>
  <c r="CI19" i="21"/>
  <c r="CE19" i="21"/>
  <c r="CD19" i="21"/>
  <c r="BZ19" i="21"/>
  <c r="BV19" i="21"/>
  <c r="BU19" i="21"/>
  <c r="BT19" i="21"/>
  <c r="BP19" i="21"/>
  <c r="BQ19" i="21" s="1"/>
  <c r="BO19" i="21"/>
  <c r="BK19" i="21"/>
  <c r="BJ19" i="21"/>
  <c r="BF19" i="21"/>
  <c r="BB19" i="21"/>
  <c r="BA19" i="21"/>
  <c r="AZ19" i="21"/>
  <c r="AV19" i="21"/>
  <c r="AU19" i="21"/>
  <c r="AQ19" i="21"/>
  <c r="AR19" i="21" s="1"/>
  <c r="AP19" i="21"/>
  <c r="AL19" i="21"/>
  <c r="AG19" i="21"/>
  <c r="AH19" i="21" s="1"/>
  <c r="AF19" i="21"/>
  <c r="AB19" i="21"/>
  <c r="AA19" i="21"/>
  <c r="AC19" i="21" s="1"/>
  <c r="W19" i="21"/>
  <c r="X19" i="21" s="1"/>
  <c r="V19" i="21"/>
  <c r="L19" i="21"/>
  <c r="N19" i="21" s="1"/>
  <c r="I19" i="21"/>
  <c r="G19" i="21"/>
  <c r="CP18" i="21"/>
  <c r="CO18" i="21"/>
  <c r="CK18" i="21"/>
  <c r="CJ18" i="21"/>
  <c r="CI18" i="21"/>
  <c r="CE18" i="21"/>
  <c r="CF18" i="21" s="1"/>
  <c r="CD18" i="21"/>
  <c r="BZ18" i="21"/>
  <c r="BV18" i="21"/>
  <c r="BU18" i="21"/>
  <c r="BT18" i="21"/>
  <c r="BP18" i="21"/>
  <c r="BQ18" i="21" s="1"/>
  <c r="BO18" i="21"/>
  <c r="BK18" i="21"/>
  <c r="BL18" i="21" s="1"/>
  <c r="BJ18" i="21"/>
  <c r="BF18" i="21"/>
  <c r="BB18" i="21"/>
  <c r="BA18" i="21"/>
  <c r="AZ18" i="21"/>
  <c r="AV18" i="21"/>
  <c r="AW18" i="21" s="1"/>
  <c r="AU18" i="21"/>
  <c r="AQ18" i="21"/>
  <c r="AP18" i="21"/>
  <c r="AR18" i="21" s="1"/>
  <c r="AL18" i="21"/>
  <c r="AG18" i="21"/>
  <c r="AF18" i="21"/>
  <c r="AH18" i="21" s="1"/>
  <c r="AC18" i="21"/>
  <c r="AB18" i="21"/>
  <c r="AA18" i="21"/>
  <c r="X18" i="21"/>
  <c r="W18" i="21"/>
  <c r="V18" i="21"/>
  <c r="Q18" i="21"/>
  <c r="S18" i="21" s="1"/>
  <c r="N18" i="21"/>
  <c r="L18" i="21"/>
  <c r="G18" i="21"/>
  <c r="I18" i="21" s="1"/>
  <c r="CP17" i="21"/>
  <c r="CO17" i="21"/>
  <c r="CK17" i="21"/>
  <c r="CJ17" i="21"/>
  <c r="CI17" i="21"/>
  <c r="CE17" i="21"/>
  <c r="CF17" i="21" s="1"/>
  <c r="CD17" i="21"/>
  <c r="BZ17" i="21"/>
  <c r="BU17" i="21"/>
  <c r="BV17" i="21" s="1"/>
  <c r="BT17" i="21"/>
  <c r="BP17" i="21"/>
  <c r="BO17" i="21"/>
  <c r="BQ17" i="21" s="1"/>
  <c r="BL17" i="21"/>
  <c r="BK17" i="21"/>
  <c r="BJ17" i="21"/>
  <c r="BF17" i="21"/>
  <c r="BA17" i="21"/>
  <c r="BB17" i="21" s="1"/>
  <c r="AZ17" i="21"/>
  <c r="AV17" i="21"/>
  <c r="AU17" i="21"/>
  <c r="AW17" i="21" s="1"/>
  <c r="AR17" i="21"/>
  <c r="AQ17" i="21"/>
  <c r="AP17" i="21"/>
  <c r="AL17" i="21"/>
  <c r="AG17" i="21"/>
  <c r="AF17" i="21"/>
  <c r="AC17" i="21"/>
  <c r="AB17" i="21"/>
  <c r="AA17" i="21"/>
  <c r="W17" i="21"/>
  <c r="X17" i="21" s="1"/>
  <c r="V17" i="21"/>
  <c r="N17" i="21"/>
  <c r="L17" i="21"/>
  <c r="G17" i="21"/>
  <c r="I17" i="21" s="1"/>
  <c r="CP16" i="21"/>
  <c r="CO16" i="21"/>
  <c r="CK16" i="21"/>
  <c r="CJ16" i="21"/>
  <c r="CI16" i="21"/>
  <c r="CE16" i="21"/>
  <c r="CF16" i="21" s="1"/>
  <c r="CD16" i="21"/>
  <c r="BZ16" i="21"/>
  <c r="BU16" i="21"/>
  <c r="BT16" i="21"/>
  <c r="BV16" i="21" s="1"/>
  <c r="BQ16" i="21"/>
  <c r="BP16" i="21"/>
  <c r="BO16" i="21"/>
  <c r="BL16" i="21"/>
  <c r="BK16" i="21"/>
  <c r="BJ16" i="21"/>
  <c r="BF16" i="21"/>
  <c r="BA16" i="21"/>
  <c r="AZ16" i="21"/>
  <c r="BB16" i="21" s="1"/>
  <c r="AW16" i="21"/>
  <c r="AV16" i="21"/>
  <c r="AU16" i="21"/>
  <c r="AQ16" i="21"/>
  <c r="AR16" i="21" s="1"/>
  <c r="AP16" i="21"/>
  <c r="AL16" i="21"/>
  <c r="AG16" i="21"/>
  <c r="AF16" i="21"/>
  <c r="AH16" i="21" s="1"/>
  <c r="AC16" i="21"/>
  <c r="AB16" i="21"/>
  <c r="AA16" i="21"/>
  <c r="X16" i="21"/>
  <c r="W16" i="21"/>
  <c r="V16" i="21"/>
  <c r="Q16" i="21"/>
  <c r="S16" i="21" s="1"/>
  <c r="N16" i="21"/>
  <c r="L16" i="21"/>
  <c r="G16" i="21"/>
  <c r="I16" i="21" s="1"/>
  <c r="CP15" i="21"/>
  <c r="CO15" i="21"/>
  <c r="CJ15" i="21"/>
  <c r="CI15" i="21"/>
  <c r="CK15" i="21" s="1"/>
  <c r="CF15" i="21"/>
  <c r="CE15" i="21"/>
  <c r="CD15" i="21"/>
  <c r="BZ15" i="21"/>
  <c r="BU15" i="21"/>
  <c r="BT15" i="21"/>
  <c r="BP15" i="21"/>
  <c r="BO15" i="21"/>
  <c r="BQ15" i="21" s="1"/>
  <c r="BL15" i="21"/>
  <c r="BK15" i="21"/>
  <c r="BJ15" i="21"/>
  <c r="BF15" i="21"/>
  <c r="BA15" i="21"/>
  <c r="AZ15" i="21"/>
  <c r="AV15" i="21"/>
  <c r="AU15" i="21"/>
  <c r="AW15" i="21" s="1"/>
  <c r="AQ15" i="21"/>
  <c r="AR15" i="21" s="1"/>
  <c r="AP15" i="21"/>
  <c r="AL15" i="21"/>
  <c r="AM15" i="21" s="1"/>
  <c r="AK15" i="21"/>
  <c r="AG15" i="21"/>
  <c r="AH15" i="21" s="1"/>
  <c r="AF15" i="21"/>
  <c r="AC15" i="21"/>
  <c r="AB15" i="21"/>
  <c r="AA15" i="21"/>
  <c r="W15" i="21"/>
  <c r="X15" i="21" s="1"/>
  <c r="V15" i="21"/>
  <c r="N15" i="21"/>
  <c r="L15" i="21"/>
  <c r="I15" i="21"/>
  <c r="G15" i="21"/>
  <c r="CP14" i="21"/>
  <c r="CO14" i="21"/>
  <c r="CJ14" i="21"/>
  <c r="CI14" i="21"/>
  <c r="CE14" i="21"/>
  <c r="CD14" i="21"/>
  <c r="CF14" i="21" s="1"/>
  <c r="BZ14" i="21"/>
  <c r="BU14" i="21"/>
  <c r="BV14" i="21" s="1"/>
  <c r="BT14" i="21"/>
  <c r="BP14" i="21"/>
  <c r="BQ14" i="21" s="1"/>
  <c r="BO14" i="21"/>
  <c r="BL14" i="21"/>
  <c r="BK14" i="21"/>
  <c r="BJ14" i="21"/>
  <c r="BF14" i="21"/>
  <c r="BB14" i="21"/>
  <c r="BA14" i="21"/>
  <c r="AZ14" i="21"/>
  <c r="AV14" i="21"/>
  <c r="AU14" i="21"/>
  <c r="AQ14" i="21"/>
  <c r="AP14" i="21"/>
  <c r="AR14" i="21" s="1"/>
  <c r="AL14" i="21"/>
  <c r="AG14" i="21"/>
  <c r="AH14" i="21" s="1"/>
  <c r="AF14" i="21"/>
  <c r="AB14" i="21"/>
  <c r="AC14" i="21" s="1"/>
  <c r="AA14" i="21"/>
  <c r="X14" i="21"/>
  <c r="W14" i="21"/>
  <c r="V14" i="21"/>
  <c r="L14" i="21"/>
  <c r="N14" i="21" s="1"/>
  <c r="I14" i="21"/>
  <c r="G14" i="21"/>
  <c r="CP13" i="21"/>
  <c r="CO13" i="21"/>
  <c r="CJ13" i="21"/>
  <c r="CK13" i="21" s="1"/>
  <c r="CI13" i="21"/>
  <c r="CE13" i="21"/>
  <c r="CD13" i="21"/>
  <c r="BZ13" i="21"/>
  <c r="BU13" i="21"/>
  <c r="BV13" i="21" s="1"/>
  <c r="BT13" i="21"/>
  <c r="BP13" i="21"/>
  <c r="BQ13" i="21" s="1"/>
  <c r="BO13" i="21"/>
  <c r="BK13" i="21"/>
  <c r="BL13" i="21" s="1"/>
  <c r="BJ13" i="21"/>
  <c r="BF13" i="21"/>
  <c r="BA13" i="21"/>
  <c r="BB13" i="21" s="1"/>
  <c r="AZ13" i="21"/>
  <c r="AV13" i="21"/>
  <c r="AU13" i="21"/>
  <c r="AW13" i="21" s="1"/>
  <c r="AQ13" i="21"/>
  <c r="AR13" i="21" s="1"/>
  <c r="AP13" i="21"/>
  <c r="AL13" i="21"/>
  <c r="AK13" i="21"/>
  <c r="AM13" i="21" s="1"/>
  <c r="AH13" i="21"/>
  <c r="AG13" i="21"/>
  <c r="AF13" i="21"/>
  <c r="AC13" i="21"/>
  <c r="AB13" i="21"/>
  <c r="AA13" i="21"/>
  <c r="W13" i="21"/>
  <c r="V13" i="21"/>
  <c r="L13" i="21"/>
  <c r="N13" i="21" s="1"/>
  <c r="I13" i="21"/>
  <c r="G13" i="21"/>
  <c r="CP12" i="21"/>
  <c r="CO12" i="21"/>
  <c r="CJ12" i="21"/>
  <c r="CK12" i="21" s="1"/>
  <c r="CI12" i="21"/>
  <c r="CE12" i="21"/>
  <c r="CF12" i="21" s="1"/>
  <c r="CD12" i="21"/>
  <c r="BZ12" i="21"/>
  <c r="BV12" i="21"/>
  <c r="BU12" i="21"/>
  <c r="BT12" i="21"/>
  <c r="BP12" i="21"/>
  <c r="BQ12" i="21" s="1"/>
  <c r="BO12" i="21"/>
  <c r="BK12" i="21"/>
  <c r="BJ12" i="21"/>
  <c r="BL12" i="21" s="1"/>
  <c r="BF12" i="21"/>
  <c r="BA12" i="21"/>
  <c r="AZ12" i="21"/>
  <c r="BB12" i="21" s="1"/>
  <c r="AW12" i="21"/>
  <c r="AV12" i="21"/>
  <c r="AU12" i="21"/>
  <c r="AR12" i="21"/>
  <c r="AQ12" i="21"/>
  <c r="AP12" i="21"/>
  <c r="AL12" i="21"/>
  <c r="AK12" i="21"/>
  <c r="AG12" i="21"/>
  <c r="AF12" i="21"/>
  <c r="AH12" i="21" s="1"/>
  <c r="AC12" i="21"/>
  <c r="AB12" i="21"/>
  <c r="AA12" i="21"/>
  <c r="W12" i="21"/>
  <c r="X12" i="21" s="1"/>
  <c r="V12" i="21"/>
  <c r="L12" i="21"/>
  <c r="N12" i="21" s="1"/>
  <c r="G12" i="21"/>
  <c r="I12" i="21" s="1"/>
  <c r="CP11" i="21"/>
  <c r="CO11" i="21"/>
  <c r="CJ11" i="21"/>
  <c r="CI11" i="21"/>
  <c r="CK11" i="21" s="1"/>
  <c r="CF11" i="21"/>
  <c r="CE11" i="21"/>
  <c r="CD11" i="21"/>
  <c r="BZ11" i="21"/>
  <c r="BU11" i="21"/>
  <c r="BT11" i="21"/>
  <c r="BP11" i="21"/>
  <c r="BO11" i="21"/>
  <c r="BQ11" i="21" s="1"/>
  <c r="BL11" i="21"/>
  <c r="BK11" i="21"/>
  <c r="BJ11" i="21"/>
  <c r="BF11" i="21"/>
  <c r="BA11" i="21"/>
  <c r="AZ11" i="21"/>
  <c r="AW11" i="21"/>
  <c r="AV11" i="21"/>
  <c r="AU11" i="21"/>
  <c r="AQ11" i="21"/>
  <c r="AR11" i="21" s="1"/>
  <c r="AP11" i="21"/>
  <c r="AL11" i="21"/>
  <c r="AM11" i="21" s="1"/>
  <c r="AK11" i="21"/>
  <c r="AG11" i="21"/>
  <c r="AH11" i="21" s="1"/>
  <c r="AF11" i="21"/>
  <c r="AC11" i="21"/>
  <c r="AB11" i="21"/>
  <c r="AA11" i="21"/>
  <c r="W11" i="21"/>
  <c r="X11" i="21" s="1"/>
  <c r="V11" i="21"/>
  <c r="N11" i="21"/>
  <c r="L11" i="21"/>
  <c r="I11" i="21"/>
  <c r="G11" i="21"/>
  <c r="CP10" i="21"/>
  <c r="CO10" i="21"/>
  <c r="CJ10" i="21"/>
  <c r="CI10" i="21"/>
  <c r="CE10" i="21"/>
  <c r="CD10" i="21"/>
  <c r="CF10" i="21" s="1"/>
  <c r="BZ10" i="21"/>
  <c r="BU10" i="21"/>
  <c r="BV10" i="21" s="1"/>
  <c r="BT10" i="21"/>
  <c r="BP10" i="21"/>
  <c r="BQ10" i="21" s="1"/>
  <c r="BO10" i="21"/>
  <c r="BL10" i="21"/>
  <c r="BK10" i="21"/>
  <c r="BJ10" i="21"/>
  <c r="BF10" i="21"/>
  <c r="BB10" i="21"/>
  <c r="BA10" i="21"/>
  <c r="AZ10" i="21"/>
  <c r="AV10" i="21"/>
  <c r="AU10" i="21"/>
  <c r="AQ10" i="21"/>
  <c r="AP10" i="21"/>
  <c r="AR10" i="21" s="1"/>
  <c r="AL10" i="21"/>
  <c r="AG10" i="21"/>
  <c r="AH10" i="21" s="1"/>
  <c r="AF10" i="21"/>
  <c r="AB10" i="21"/>
  <c r="AC10" i="21" s="1"/>
  <c r="AA10" i="21"/>
  <c r="X10" i="21"/>
  <c r="W10" i="21"/>
  <c r="V10" i="21"/>
  <c r="L10" i="21"/>
  <c r="N10" i="21" s="1"/>
  <c r="I10" i="21"/>
  <c r="G10" i="21"/>
  <c r="CP9" i="21"/>
  <c r="CO9" i="21"/>
  <c r="CJ9" i="21"/>
  <c r="CK9" i="21" s="1"/>
  <c r="CI9" i="21"/>
  <c r="CE9" i="21"/>
  <c r="CD9" i="21"/>
  <c r="BZ9" i="21"/>
  <c r="BU9" i="21"/>
  <c r="BV9" i="21" s="1"/>
  <c r="BT9" i="21"/>
  <c r="BP9" i="21"/>
  <c r="BQ9" i="21" s="1"/>
  <c r="BO9" i="21"/>
  <c r="BK9" i="21"/>
  <c r="BL9" i="21" s="1"/>
  <c r="BJ9" i="21"/>
  <c r="BF9" i="21"/>
  <c r="BA9" i="21"/>
  <c r="BB9" i="21" s="1"/>
  <c r="AZ9" i="21"/>
  <c r="AV9" i="21"/>
  <c r="AU9" i="21"/>
  <c r="AW9" i="21" s="1"/>
  <c r="AQ9" i="21"/>
  <c r="AR9" i="21" s="1"/>
  <c r="AP9" i="21"/>
  <c r="AL9" i="21"/>
  <c r="AK9" i="21"/>
  <c r="AM9" i="21" s="1"/>
  <c r="AH9" i="21"/>
  <c r="AG9" i="21"/>
  <c r="AF9" i="21"/>
  <c r="AC9" i="21"/>
  <c r="AB9" i="21"/>
  <c r="AA9" i="21"/>
  <c r="W9" i="21"/>
  <c r="V9" i="21"/>
  <c r="L9" i="21"/>
  <c r="N9" i="21" s="1"/>
  <c r="I9" i="21"/>
  <c r="G9" i="21"/>
  <c r="CP8" i="21"/>
  <c r="CO8" i="21"/>
  <c r="CJ8" i="21"/>
  <c r="CK8" i="21" s="1"/>
  <c r="CI8" i="21"/>
  <c r="CE8" i="21"/>
  <c r="CF8" i="21" s="1"/>
  <c r="CD8" i="21"/>
  <c r="BZ8" i="21"/>
  <c r="BV8" i="21"/>
  <c r="BU8" i="21"/>
  <c r="BT8" i="21"/>
  <c r="BP8" i="21"/>
  <c r="BQ8" i="21" s="1"/>
  <c r="BO8" i="21"/>
  <c r="BK8" i="21"/>
  <c r="BJ8" i="21"/>
  <c r="BL8" i="21" s="1"/>
  <c r="BF8" i="21"/>
  <c r="BA8" i="21"/>
  <c r="AZ8" i="21"/>
  <c r="BB8" i="21" s="1"/>
  <c r="AW8" i="21"/>
  <c r="AV8" i="21"/>
  <c r="AU8" i="21"/>
  <c r="AR8" i="21"/>
  <c r="AQ8" i="21"/>
  <c r="AP8" i="21"/>
  <c r="AL8" i="21"/>
  <c r="AK8" i="21"/>
  <c r="AG8" i="21"/>
  <c r="AF8" i="21"/>
  <c r="AH8" i="21" s="1"/>
  <c r="AC8" i="21"/>
  <c r="AB8" i="21"/>
  <c r="AA8" i="21"/>
  <c r="W8" i="21"/>
  <c r="X8" i="21" s="1"/>
  <c r="V8" i="21"/>
  <c r="L8" i="21"/>
  <c r="N8" i="21" s="1"/>
  <c r="G8" i="21"/>
  <c r="I8" i="21" s="1"/>
  <c r="CP7" i="21"/>
  <c r="CO7" i="21"/>
  <c r="CJ7" i="21"/>
  <c r="CI7" i="21"/>
  <c r="CK7" i="21" s="1"/>
  <c r="CF7" i="21"/>
  <c r="CE7" i="21"/>
  <c r="CD7" i="21"/>
  <c r="BZ7" i="21"/>
  <c r="BU7" i="21"/>
  <c r="BT7" i="21"/>
  <c r="BP7" i="21"/>
  <c r="BO7" i="21"/>
  <c r="BQ7" i="21" s="1"/>
  <c r="BL7" i="21"/>
  <c r="BK7" i="21"/>
  <c r="BJ7" i="21"/>
  <c r="BF7" i="21"/>
  <c r="BA7" i="21"/>
  <c r="AZ7" i="21"/>
  <c r="AW7" i="21"/>
  <c r="AV7" i="21"/>
  <c r="AU7" i="21"/>
  <c r="AQ7" i="21"/>
  <c r="AR7" i="21" s="1"/>
  <c r="AP7" i="21"/>
  <c r="AL7" i="21"/>
  <c r="AM7" i="21" s="1"/>
  <c r="AK7" i="21"/>
  <c r="AG7" i="21"/>
  <c r="AH7" i="21" s="1"/>
  <c r="AF7" i="21"/>
  <c r="AC7" i="21"/>
  <c r="AB7" i="21"/>
  <c r="AA7" i="21"/>
  <c r="W7" i="21"/>
  <c r="X7" i="21" s="1"/>
  <c r="V7" i="21"/>
  <c r="N7" i="21"/>
  <c r="L7" i="21"/>
  <c r="I7" i="21"/>
  <c r="G7" i="21"/>
  <c r="CP6" i="21"/>
  <c r="CO6" i="21"/>
  <c r="CJ6" i="21"/>
  <c r="CI6" i="21"/>
  <c r="CE6" i="21"/>
  <c r="CD6" i="21"/>
  <c r="CF6" i="21" s="1"/>
  <c r="BZ6" i="21"/>
  <c r="BU6" i="21"/>
  <c r="BV6" i="21" s="1"/>
  <c r="BT6" i="21"/>
  <c r="BP6" i="21"/>
  <c r="BQ6" i="21" s="1"/>
  <c r="BO6" i="21"/>
  <c r="BL6" i="21"/>
  <c r="BK6" i="21"/>
  <c r="BJ6" i="21"/>
  <c r="BF6" i="21"/>
  <c r="BB6" i="21"/>
  <c r="BA6" i="21"/>
  <c r="AZ6" i="21"/>
  <c r="AV6" i="21"/>
  <c r="AU6" i="21"/>
  <c r="AQ6" i="21"/>
  <c r="AP6" i="21"/>
  <c r="AR6" i="21" s="1"/>
  <c r="AL6" i="21"/>
  <c r="AG6" i="21"/>
  <c r="AH6" i="21" s="1"/>
  <c r="AF6" i="21"/>
  <c r="AB6" i="21"/>
  <c r="AC6" i="21" s="1"/>
  <c r="AA6" i="21"/>
  <c r="X6" i="21"/>
  <c r="W6" i="21"/>
  <c r="V6" i="21"/>
  <c r="L6" i="21"/>
  <c r="N6" i="21" s="1"/>
  <c r="I6" i="21"/>
  <c r="G6" i="21"/>
  <c r="CP5" i="21"/>
  <c r="CO5" i="21"/>
  <c r="CJ5" i="21"/>
  <c r="CK5" i="21" s="1"/>
  <c r="CI5" i="21"/>
  <c r="CE5" i="21"/>
  <c r="CD5" i="21"/>
  <c r="BZ5" i="21"/>
  <c r="BU5" i="21"/>
  <c r="BV5" i="21" s="1"/>
  <c r="BT5" i="21"/>
  <c r="BP5" i="21"/>
  <c r="BQ5" i="21" s="1"/>
  <c r="BO5" i="21"/>
  <c r="BK5" i="21"/>
  <c r="BL5" i="21" s="1"/>
  <c r="BJ5" i="21"/>
  <c r="BF5" i="21"/>
  <c r="BA5" i="21"/>
  <c r="BB5" i="21" s="1"/>
  <c r="AZ5" i="21"/>
  <c r="AV5" i="21"/>
  <c r="AU5" i="21"/>
  <c r="AW5" i="21" s="1"/>
  <c r="AQ5" i="21"/>
  <c r="AR5" i="21" s="1"/>
  <c r="AP5" i="21"/>
  <c r="AL5" i="21"/>
  <c r="AK5" i="21"/>
  <c r="AM5" i="21" s="1"/>
  <c r="AH5" i="21"/>
  <c r="AG5" i="21"/>
  <c r="AF5" i="21"/>
  <c r="AC5" i="21"/>
  <c r="AB5" i="21"/>
  <c r="AA5" i="21"/>
  <c r="W5" i="21"/>
  <c r="V5" i="21"/>
  <c r="L5" i="21"/>
  <c r="N5" i="21" s="1"/>
  <c r="I5" i="21"/>
  <c r="G5" i="21"/>
  <c r="CP4" i="21"/>
  <c r="CO4" i="21"/>
  <c r="CJ4" i="21"/>
  <c r="CK4" i="21" s="1"/>
  <c r="CI4" i="21"/>
  <c r="CE4" i="21"/>
  <c r="CF4" i="21" s="1"/>
  <c r="CD4" i="21"/>
  <c r="BZ4" i="21"/>
  <c r="BV4" i="21"/>
  <c r="BU4" i="21"/>
  <c r="BT4" i="21"/>
  <c r="BP4" i="21"/>
  <c r="BQ4" i="21" s="1"/>
  <c r="BO4" i="21"/>
  <c r="BK4" i="21"/>
  <c r="BL4" i="21" s="1"/>
  <c r="BJ4" i="21"/>
  <c r="BF4" i="21"/>
  <c r="BA4" i="21"/>
  <c r="AZ4" i="21"/>
  <c r="BB4" i="21" s="1"/>
  <c r="AV4" i="21"/>
  <c r="AW4" i="21" s="1"/>
  <c r="AU4" i="21"/>
  <c r="AR4" i="21"/>
  <c r="AQ4" i="21"/>
  <c r="AP4" i="21"/>
  <c r="AL4" i="21"/>
  <c r="AK4" i="21"/>
  <c r="AG4" i="21"/>
  <c r="AF4" i="21"/>
  <c r="AH4" i="21" s="1"/>
  <c r="AC4" i="21"/>
  <c r="AB4" i="21"/>
  <c r="AA4" i="21"/>
  <c r="W4" i="21"/>
  <c r="X4" i="21" s="1"/>
  <c r="V4" i="21"/>
  <c r="R4" i="21"/>
  <c r="N4" i="21"/>
  <c r="M4" i="21"/>
  <c r="L4" i="21"/>
  <c r="H4" i="21"/>
  <c r="I4" i="21" s="1"/>
  <c r="G4" i="21"/>
  <c r="I20" i="20"/>
  <c r="N7" i="10"/>
  <c r="F147" i="22" l="1"/>
  <c r="G147" i="22" s="1"/>
  <c r="N391" i="22"/>
  <c r="F237" i="22"/>
  <c r="G237" i="22" s="1"/>
  <c r="F245" i="22"/>
  <c r="G245" i="22" s="1"/>
  <c r="F261" i="22"/>
  <c r="G261" i="22" s="1"/>
  <c r="F265" i="22"/>
  <c r="G265" i="22" s="1"/>
  <c r="F269" i="22"/>
  <c r="G269" i="22" s="1"/>
  <c r="F311" i="22"/>
  <c r="G311" i="22" s="1"/>
  <c r="BG10" i="21"/>
  <c r="BG11" i="21"/>
  <c r="AM66" i="21"/>
  <c r="CA92" i="21"/>
  <c r="Q387" i="21"/>
  <c r="S387" i="21" s="1"/>
  <c r="Q383" i="21"/>
  <c r="S383" i="21" s="1"/>
  <c r="Q386" i="21"/>
  <c r="S386" i="21" s="1"/>
  <c r="Q382" i="21"/>
  <c r="S382" i="21" s="1"/>
  <c r="Q379" i="21"/>
  <c r="S379" i="21" s="1"/>
  <c r="Q378" i="21"/>
  <c r="S378" i="21" s="1"/>
  <c r="Q374" i="21"/>
  <c r="S374" i="21" s="1"/>
  <c r="Q380" i="21"/>
  <c r="S380" i="21" s="1"/>
  <c r="Q377" i="21"/>
  <c r="S377" i="21" s="1"/>
  <c r="Q376" i="21"/>
  <c r="S376" i="21" s="1"/>
  <c r="Q375" i="21"/>
  <c r="S375" i="21" s="1"/>
  <c r="Q373" i="21"/>
  <c r="S373" i="21" s="1"/>
  <c r="Q372" i="21"/>
  <c r="S372" i="21" s="1"/>
  <c r="Q371" i="21"/>
  <c r="S371" i="21" s="1"/>
  <c r="Q370" i="21"/>
  <c r="Q368" i="21"/>
  <c r="S368" i="21" s="1"/>
  <c r="Q365" i="21"/>
  <c r="S365" i="21" s="1"/>
  <c r="Q388" i="21"/>
  <c r="S388" i="21" s="1"/>
  <c r="Q385" i="21"/>
  <c r="S385" i="21" s="1"/>
  <c r="Q367" i="21"/>
  <c r="S367" i="21" s="1"/>
  <c r="Q366" i="21"/>
  <c r="Q362" i="21"/>
  <c r="S362" i="21" s="1"/>
  <c r="Q358" i="21"/>
  <c r="S358" i="21" s="1"/>
  <c r="Q354" i="21"/>
  <c r="S354" i="21" s="1"/>
  <c r="Q350" i="21"/>
  <c r="S350" i="21" s="1"/>
  <c r="Q346" i="21"/>
  <c r="S346" i="21" s="1"/>
  <c r="Q345" i="21"/>
  <c r="Q343" i="21"/>
  <c r="S343" i="21" s="1"/>
  <c r="Q381" i="21"/>
  <c r="S381" i="21" s="1"/>
  <c r="Q361" i="21"/>
  <c r="S361" i="21" s="1"/>
  <c r="Q357" i="21"/>
  <c r="S357" i="21" s="1"/>
  <c r="Q353" i="21"/>
  <c r="S353" i="21" s="1"/>
  <c r="Q349" i="21"/>
  <c r="S349" i="21" s="1"/>
  <c r="Q369" i="21"/>
  <c r="S369" i="21" s="1"/>
  <c r="Q360" i="21"/>
  <c r="S360" i="21" s="1"/>
  <c r="Q356" i="21"/>
  <c r="S356" i="21" s="1"/>
  <c r="Q352" i="21"/>
  <c r="S352" i="21" s="1"/>
  <c r="Q348" i="21"/>
  <c r="S348" i="21" s="1"/>
  <c r="Q384" i="21"/>
  <c r="S384" i="21" s="1"/>
  <c r="Q342" i="21"/>
  <c r="S342" i="21" s="1"/>
  <c r="Q341" i="21"/>
  <c r="S341" i="21" s="1"/>
  <c r="Q337" i="21"/>
  <c r="S337" i="21" s="1"/>
  <c r="Q333" i="21"/>
  <c r="S333" i="21" s="1"/>
  <c r="Q329" i="21"/>
  <c r="S329" i="21" s="1"/>
  <c r="Q325" i="21"/>
  <c r="S325" i="21" s="1"/>
  <c r="Q363" i="21"/>
  <c r="S363" i="21" s="1"/>
  <c r="Q359" i="21"/>
  <c r="S359" i="21" s="1"/>
  <c r="Q355" i="21"/>
  <c r="S355" i="21" s="1"/>
  <c r="Q351" i="21"/>
  <c r="S351" i="21" s="1"/>
  <c r="Q347" i="21"/>
  <c r="S347" i="21" s="1"/>
  <c r="Q340" i="21"/>
  <c r="S340" i="21" s="1"/>
  <c r="Q336" i="21"/>
  <c r="S336" i="21" s="1"/>
  <c r="Q332" i="21"/>
  <c r="S332" i="21" s="1"/>
  <c r="Q328" i="21"/>
  <c r="S328" i="21" s="1"/>
  <c r="Q364" i="21"/>
  <c r="S364" i="21" s="1"/>
  <c r="Q344" i="21"/>
  <c r="S344" i="21" s="1"/>
  <c r="Q320" i="21"/>
  <c r="S320" i="21" s="1"/>
  <c r="Q316" i="21"/>
  <c r="S316" i="21" s="1"/>
  <c r="Q312" i="21"/>
  <c r="S312" i="21" s="1"/>
  <c r="Q339" i="21"/>
  <c r="S339" i="21" s="1"/>
  <c r="Q338" i="21"/>
  <c r="S338" i="21" s="1"/>
  <c r="Q335" i="21"/>
  <c r="S335" i="21" s="1"/>
  <c r="Q334" i="21"/>
  <c r="S334" i="21" s="1"/>
  <c r="Q331" i="21"/>
  <c r="S331" i="21" s="1"/>
  <c r="Q330" i="21"/>
  <c r="S330" i="21" s="1"/>
  <c r="Q327" i="21"/>
  <c r="S327" i="21" s="1"/>
  <c r="Q326" i="21"/>
  <c r="S326" i="21" s="1"/>
  <c r="Q319" i="21"/>
  <c r="S319" i="21" s="1"/>
  <c r="Q315" i="21"/>
  <c r="S315" i="21" s="1"/>
  <c r="Q311" i="21"/>
  <c r="S311" i="21" s="1"/>
  <c r="Q318" i="21"/>
  <c r="S318" i="21" s="1"/>
  <c r="Q317" i="21"/>
  <c r="S317" i="21" s="1"/>
  <c r="Q310" i="21"/>
  <c r="S310" i="21" s="1"/>
  <c r="Q306" i="21"/>
  <c r="S306" i="21" s="1"/>
  <c r="Q302" i="21"/>
  <c r="S302" i="21" s="1"/>
  <c r="Q301" i="21"/>
  <c r="Q299" i="21"/>
  <c r="S299" i="21" s="1"/>
  <c r="Q295" i="21"/>
  <c r="S295" i="21" s="1"/>
  <c r="Q309" i="21"/>
  <c r="S309" i="21" s="1"/>
  <c r="Q305" i="21"/>
  <c r="S305" i="21" s="1"/>
  <c r="Q298" i="21"/>
  <c r="S298" i="21" s="1"/>
  <c r="Q294" i="21"/>
  <c r="S294" i="21" s="1"/>
  <c r="Q290" i="21"/>
  <c r="S290" i="21" s="1"/>
  <c r="Q286" i="21"/>
  <c r="S286" i="21" s="1"/>
  <c r="Q282" i="21"/>
  <c r="S282" i="21" s="1"/>
  <c r="Q278" i="21"/>
  <c r="S278" i="21" s="1"/>
  <c r="Q274" i="21"/>
  <c r="S274" i="21" s="1"/>
  <c r="Q270" i="21"/>
  <c r="S270" i="21" s="1"/>
  <c r="Q324" i="21"/>
  <c r="S324" i="21" s="1"/>
  <c r="Q322" i="21"/>
  <c r="S322" i="21" s="1"/>
  <c r="Q321" i="21"/>
  <c r="S321" i="21" s="1"/>
  <c r="Q314" i="21"/>
  <c r="S314" i="21" s="1"/>
  <c r="Q313" i="21"/>
  <c r="S313" i="21" s="1"/>
  <c r="Q308" i="21"/>
  <c r="S308" i="21" s="1"/>
  <c r="Q304" i="21"/>
  <c r="S304" i="21" s="1"/>
  <c r="Q297" i="21"/>
  <c r="S297" i="21" s="1"/>
  <c r="Q293" i="21"/>
  <c r="S293" i="21" s="1"/>
  <c r="Q289" i="21"/>
  <c r="S289" i="21" s="1"/>
  <c r="Q285" i="21"/>
  <c r="S285" i="21" s="1"/>
  <c r="Q281" i="21"/>
  <c r="S281" i="21" s="1"/>
  <c r="Q277" i="21"/>
  <c r="S277" i="21" s="1"/>
  <c r="Q273" i="21"/>
  <c r="S273" i="21" s="1"/>
  <c r="Q269" i="21"/>
  <c r="S269" i="21" s="1"/>
  <c r="Q265" i="21"/>
  <c r="S265" i="21" s="1"/>
  <c r="Q323" i="21"/>
  <c r="S323" i="21" s="1"/>
  <c r="Q307" i="21"/>
  <c r="S307" i="21" s="1"/>
  <c r="Q291" i="21"/>
  <c r="S291" i="21" s="1"/>
  <c r="Q284" i="21"/>
  <c r="S284" i="21" s="1"/>
  <c r="Q283" i="21"/>
  <c r="S283" i="21" s="1"/>
  <c r="Q276" i="21"/>
  <c r="S276" i="21" s="1"/>
  <c r="Q275" i="21"/>
  <c r="S275" i="21" s="1"/>
  <c r="Q268" i="21"/>
  <c r="S268" i="21" s="1"/>
  <c r="Q266" i="21"/>
  <c r="S266" i="21" s="1"/>
  <c r="Q260" i="21"/>
  <c r="S260" i="21" s="1"/>
  <c r="Q256" i="21"/>
  <c r="S256" i="21" s="1"/>
  <c r="Q252" i="21"/>
  <c r="S252" i="21" s="1"/>
  <c r="Q248" i="21"/>
  <c r="S248" i="21" s="1"/>
  <c r="Q244" i="21"/>
  <c r="S244" i="21" s="1"/>
  <c r="Q240" i="21"/>
  <c r="S240" i="21" s="1"/>
  <c r="Q236" i="21"/>
  <c r="S236" i="21" s="1"/>
  <c r="Q292" i="21"/>
  <c r="S292" i="21" s="1"/>
  <c r="Q259" i="21"/>
  <c r="S259" i="21" s="1"/>
  <c r="Q255" i="21"/>
  <c r="S255" i="21" s="1"/>
  <c r="Q251" i="21"/>
  <c r="S251" i="21" s="1"/>
  <c r="Q247" i="21"/>
  <c r="S247" i="21" s="1"/>
  <c r="Q243" i="21"/>
  <c r="S243" i="21" s="1"/>
  <c r="Q239" i="21"/>
  <c r="S239" i="21" s="1"/>
  <c r="Q235" i="21"/>
  <c r="S235" i="21" s="1"/>
  <c r="Q231" i="21"/>
  <c r="S231" i="21" s="1"/>
  <c r="Q296" i="21"/>
  <c r="S296" i="21" s="1"/>
  <c r="Q288" i="21"/>
  <c r="S288" i="21" s="1"/>
  <c r="Q287" i="21"/>
  <c r="S287" i="21" s="1"/>
  <c r="Q280" i="21"/>
  <c r="S280" i="21" s="1"/>
  <c r="Q279" i="21"/>
  <c r="S279" i="21" s="1"/>
  <c r="Q272" i="21"/>
  <c r="S272" i="21" s="1"/>
  <c r="Q271" i="21"/>
  <c r="S271" i="21" s="1"/>
  <c r="Q303" i="21"/>
  <c r="S303" i="21" s="1"/>
  <c r="Q267" i="21"/>
  <c r="S267" i="21" s="1"/>
  <c r="Q258" i="21"/>
  <c r="S258" i="21" s="1"/>
  <c r="Q257" i="21"/>
  <c r="S257" i="21" s="1"/>
  <c r="Q250" i="21"/>
  <c r="S250" i="21" s="1"/>
  <c r="Q249" i="21"/>
  <c r="S249" i="21" s="1"/>
  <c r="Q242" i="21"/>
  <c r="S242" i="21" s="1"/>
  <c r="Q241" i="21"/>
  <c r="S241" i="21" s="1"/>
  <c r="Q228" i="21"/>
  <c r="S228" i="21" s="1"/>
  <c r="Q224" i="21"/>
  <c r="S224" i="21" s="1"/>
  <c r="Q220" i="21"/>
  <c r="S220" i="21" s="1"/>
  <c r="Q216" i="21"/>
  <c r="S216" i="21" s="1"/>
  <c r="Q212" i="21"/>
  <c r="S212" i="21" s="1"/>
  <c r="Q208" i="21"/>
  <c r="S208" i="21" s="1"/>
  <c r="Q205" i="21"/>
  <c r="S205" i="21" s="1"/>
  <c r="Q201" i="21"/>
  <c r="S201" i="21" s="1"/>
  <c r="Q197" i="21"/>
  <c r="S197" i="21" s="1"/>
  <c r="Q193" i="21"/>
  <c r="S193" i="21" s="1"/>
  <c r="Q300" i="21"/>
  <c r="S300" i="21" s="1"/>
  <c r="Q227" i="21"/>
  <c r="S227" i="21" s="1"/>
  <c r="Q223" i="21"/>
  <c r="S223" i="21" s="1"/>
  <c r="Q219" i="21"/>
  <c r="S219" i="21" s="1"/>
  <c r="Q215" i="21"/>
  <c r="S215" i="21" s="1"/>
  <c r="Q211" i="21"/>
  <c r="S211" i="21" s="1"/>
  <c r="Q207" i="21"/>
  <c r="S207" i="21" s="1"/>
  <c r="Q206" i="21"/>
  <c r="Q204" i="21"/>
  <c r="S204" i="21" s="1"/>
  <c r="Q200" i="21"/>
  <c r="S200" i="21" s="1"/>
  <c r="Q196" i="21"/>
  <c r="S196" i="21" s="1"/>
  <c r="Q192" i="21"/>
  <c r="S192" i="21" s="1"/>
  <c r="Q188" i="21"/>
  <c r="S188" i="21" s="1"/>
  <c r="Q184" i="21"/>
  <c r="S184" i="21" s="1"/>
  <c r="Q180" i="21"/>
  <c r="S180" i="21" s="1"/>
  <c r="Q264" i="21"/>
  <c r="S264" i="21" s="1"/>
  <c r="Q230" i="21"/>
  <c r="S230" i="21" s="1"/>
  <c r="Q229" i="21"/>
  <c r="S229" i="21" s="1"/>
  <c r="Q222" i="21"/>
  <c r="S222" i="21" s="1"/>
  <c r="Q221" i="21"/>
  <c r="S221" i="21" s="1"/>
  <c r="Q214" i="21"/>
  <c r="S214" i="21" s="1"/>
  <c r="Q213" i="21"/>
  <c r="S213" i="21" s="1"/>
  <c r="Q199" i="21"/>
  <c r="S199" i="21" s="1"/>
  <c r="Q198" i="21"/>
  <c r="S198" i="21" s="1"/>
  <c r="Q191" i="21"/>
  <c r="S191" i="21" s="1"/>
  <c r="Q189" i="21"/>
  <c r="S189" i="21" s="1"/>
  <c r="Q185" i="21"/>
  <c r="S185" i="21" s="1"/>
  <c r="Q181" i="21"/>
  <c r="S181" i="21" s="1"/>
  <c r="Q175" i="21"/>
  <c r="S175" i="21" s="1"/>
  <c r="Q171" i="21"/>
  <c r="S171" i="21" s="1"/>
  <c r="Q167" i="21"/>
  <c r="S167" i="21" s="1"/>
  <c r="Q163" i="21"/>
  <c r="S163" i="21" s="1"/>
  <c r="Q159" i="21"/>
  <c r="S159" i="21" s="1"/>
  <c r="Q155" i="21"/>
  <c r="S155" i="21" s="1"/>
  <c r="Q151" i="21"/>
  <c r="S151" i="21" s="1"/>
  <c r="Q147" i="21"/>
  <c r="S147" i="21" s="1"/>
  <c r="Q143" i="21"/>
  <c r="S143" i="21" s="1"/>
  <c r="Q136" i="21"/>
  <c r="S136" i="21" s="1"/>
  <c r="Q132" i="21"/>
  <c r="Q130" i="21"/>
  <c r="S130" i="21" s="1"/>
  <c r="Q126" i="21"/>
  <c r="S126" i="21" s="1"/>
  <c r="Q122" i="21"/>
  <c r="S122" i="21" s="1"/>
  <c r="Q118" i="21"/>
  <c r="S118" i="21" s="1"/>
  <c r="Q114" i="21"/>
  <c r="S114" i="21" s="1"/>
  <c r="Q110" i="21"/>
  <c r="S110" i="21" s="1"/>
  <c r="Q263" i="21"/>
  <c r="S263" i="21" s="1"/>
  <c r="Q202" i="21"/>
  <c r="S202" i="21" s="1"/>
  <c r="Q194" i="21"/>
  <c r="S194" i="21" s="1"/>
  <c r="Q190" i="21"/>
  <c r="S190" i="21" s="1"/>
  <c r="Q187" i="21"/>
  <c r="S187" i="21" s="1"/>
  <c r="Q177" i="21"/>
  <c r="S177" i="21" s="1"/>
  <c r="Q174" i="21"/>
  <c r="S174" i="21" s="1"/>
  <c r="Q173" i="21"/>
  <c r="S173" i="21" s="1"/>
  <c r="Q131" i="21"/>
  <c r="S131" i="21" s="1"/>
  <c r="Q127" i="21"/>
  <c r="S127" i="21" s="1"/>
  <c r="Q123" i="21"/>
  <c r="S123" i="21" s="1"/>
  <c r="Q119" i="21"/>
  <c r="S119" i="21" s="1"/>
  <c r="Q115" i="21"/>
  <c r="S115" i="21" s="1"/>
  <c r="Q111" i="21"/>
  <c r="S111" i="21" s="1"/>
  <c r="Q107" i="21"/>
  <c r="S107" i="21" s="1"/>
  <c r="Q103" i="21"/>
  <c r="S103" i="21" s="1"/>
  <c r="Q99" i="21"/>
  <c r="S99" i="21" s="1"/>
  <c r="Q95" i="21"/>
  <c r="S95" i="21" s="1"/>
  <c r="Q91" i="21"/>
  <c r="S91" i="21" s="1"/>
  <c r="Q87" i="21"/>
  <c r="S87" i="21" s="1"/>
  <c r="Q83" i="21"/>
  <c r="S83" i="21" s="1"/>
  <c r="Q79" i="21"/>
  <c r="S79" i="21" s="1"/>
  <c r="Q75" i="21"/>
  <c r="S75" i="21" s="1"/>
  <c r="Q71" i="21"/>
  <c r="S71" i="21" s="1"/>
  <c r="Q67" i="21"/>
  <c r="S67" i="21" s="1"/>
  <c r="Q63" i="21"/>
  <c r="S63" i="21" s="1"/>
  <c r="Q59" i="21"/>
  <c r="S59" i="21" s="1"/>
  <c r="Q55" i="21"/>
  <c r="S55" i="21" s="1"/>
  <c r="Q51" i="21"/>
  <c r="S51" i="21" s="1"/>
  <c r="Q47" i="21"/>
  <c r="S47" i="21" s="1"/>
  <c r="Q43" i="21"/>
  <c r="S43" i="21" s="1"/>
  <c r="Q39" i="21"/>
  <c r="S39" i="21" s="1"/>
  <c r="Q35" i="21"/>
  <c r="S35" i="21" s="1"/>
  <c r="Q31" i="21"/>
  <c r="S31" i="21" s="1"/>
  <c r="Q27" i="21"/>
  <c r="S27" i="21" s="1"/>
  <c r="Q23" i="21"/>
  <c r="S23" i="21" s="1"/>
  <c r="Q19" i="21"/>
  <c r="S19" i="21" s="1"/>
  <c r="Q262" i="21"/>
  <c r="S262" i="21" s="1"/>
  <c r="Q254" i="21"/>
  <c r="S254" i="21" s="1"/>
  <c r="Q246" i="21"/>
  <c r="S246" i="21" s="1"/>
  <c r="Q238" i="21"/>
  <c r="S238" i="21" s="1"/>
  <c r="Q234" i="21"/>
  <c r="S234" i="21" s="1"/>
  <c r="Q225" i="21"/>
  <c r="S225" i="21" s="1"/>
  <c r="Q217" i="21"/>
  <c r="S217" i="21" s="1"/>
  <c r="Q209" i="21"/>
  <c r="S209" i="21" s="1"/>
  <c r="Q203" i="21"/>
  <c r="S203" i="21" s="1"/>
  <c r="Q195" i="21"/>
  <c r="S195" i="21" s="1"/>
  <c r="Q178" i="21"/>
  <c r="S178" i="21" s="1"/>
  <c r="Q176" i="21"/>
  <c r="S176" i="21" s="1"/>
  <c r="Q172" i="21"/>
  <c r="S172" i="21" s="1"/>
  <c r="Q170" i="21"/>
  <c r="S170" i="21" s="1"/>
  <c r="Q169" i="21"/>
  <c r="S169" i="21" s="1"/>
  <c r="Q166" i="21"/>
  <c r="S166" i="21" s="1"/>
  <c r="Q165" i="21"/>
  <c r="S165" i="21" s="1"/>
  <c r="Q162" i="21"/>
  <c r="S162" i="21" s="1"/>
  <c r="Q161" i="21"/>
  <c r="S161" i="21" s="1"/>
  <c r="Q158" i="21"/>
  <c r="S158" i="21" s="1"/>
  <c r="Q157" i="21"/>
  <c r="S157" i="21" s="1"/>
  <c r="Q154" i="21"/>
  <c r="S154" i="21" s="1"/>
  <c r="Q153" i="21"/>
  <c r="S153" i="21" s="1"/>
  <c r="Q150" i="21"/>
  <c r="S150" i="21" s="1"/>
  <c r="Q149" i="21"/>
  <c r="S149" i="21" s="1"/>
  <c r="Q146" i="21"/>
  <c r="S146" i="21" s="1"/>
  <c r="Q145" i="21"/>
  <c r="S145" i="21" s="1"/>
  <c r="Q142" i="21"/>
  <c r="S142" i="21" s="1"/>
  <c r="Q141" i="21"/>
  <c r="S141" i="21" s="1"/>
  <c r="Q106" i="21"/>
  <c r="S106" i="21" s="1"/>
  <c r="Q102" i="21"/>
  <c r="S102" i="21" s="1"/>
  <c r="Q98" i="21"/>
  <c r="S98" i="21" s="1"/>
  <c r="Q94" i="21"/>
  <c r="S94" i="21" s="1"/>
  <c r="Q90" i="21"/>
  <c r="S90" i="21" s="1"/>
  <c r="Q237" i="21"/>
  <c r="S237" i="21" s="1"/>
  <c r="Q233" i="21"/>
  <c r="S233" i="21" s="1"/>
  <c r="Q232" i="21"/>
  <c r="S232" i="21" s="1"/>
  <c r="Q210" i="21"/>
  <c r="S210" i="21" s="1"/>
  <c r="Q183" i="21"/>
  <c r="S183" i="21" s="1"/>
  <c r="Q168" i="21"/>
  <c r="S168" i="21" s="1"/>
  <c r="Q152" i="21"/>
  <c r="S152" i="21" s="1"/>
  <c r="Q138" i="21"/>
  <c r="S138" i="21" s="1"/>
  <c r="Q135" i="21"/>
  <c r="S135" i="21" s="1"/>
  <c r="Q134" i="21"/>
  <c r="S134" i="21" s="1"/>
  <c r="Q129" i="21"/>
  <c r="S129" i="21" s="1"/>
  <c r="Q116" i="21"/>
  <c r="S116" i="21" s="1"/>
  <c r="Q113" i="21"/>
  <c r="S113" i="21" s="1"/>
  <c r="Q261" i="21"/>
  <c r="S261" i="21" s="1"/>
  <c r="Q218" i="21"/>
  <c r="S218" i="21" s="1"/>
  <c r="Q179" i="21"/>
  <c r="S179" i="21" s="1"/>
  <c r="Q156" i="21"/>
  <c r="S156" i="21" s="1"/>
  <c r="Q140" i="21"/>
  <c r="S140" i="21" s="1"/>
  <c r="Q139" i="21"/>
  <c r="Q120" i="21"/>
  <c r="S120" i="21" s="1"/>
  <c r="Q117" i="21"/>
  <c r="S117" i="21" s="1"/>
  <c r="Q13" i="21"/>
  <c r="S13" i="21" s="1"/>
  <c r="Q9" i="21"/>
  <c r="S9" i="21" s="1"/>
  <c r="Q5" i="21"/>
  <c r="S5" i="21" s="1"/>
  <c r="Q25" i="21"/>
  <c r="S25" i="21" s="1"/>
  <c r="Q253" i="21"/>
  <c r="S253" i="21" s="1"/>
  <c r="Q226" i="21"/>
  <c r="S226" i="21" s="1"/>
  <c r="Q186" i="21"/>
  <c r="S186" i="21" s="1"/>
  <c r="Q182" i="21"/>
  <c r="S182" i="21" s="1"/>
  <c r="Q160" i="21"/>
  <c r="S160" i="21" s="1"/>
  <c r="Q144" i="21"/>
  <c r="S144" i="21" s="1"/>
  <c r="Q137" i="21"/>
  <c r="S137" i="21" s="1"/>
  <c r="Q133" i="21"/>
  <c r="S133" i="21" s="1"/>
  <c r="Q124" i="21"/>
  <c r="S124" i="21" s="1"/>
  <c r="Q121" i="21"/>
  <c r="S121" i="21" s="1"/>
  <c r="Q108" i="21"/>
  <c r="S108" i="21" s="1"/>
  <c r="Q105" i="21"/>
  <c r="S105" i="21" s="1"/>
  <c r="Q104" i="21"/>
  <c r="S104" i="21" s="1"/>
  <c r="Q101" i="21"/>
  <c r="S101" i="21" s="1"/>
  <c r="Q100" i="21"/>
  <c r="S100" i="21" s="1"/>
  <c r="Q97" i="21"/>
  <c r="S97" i="21" s="1"/>
  <c r="Q96" i="21"/>
  <c r="S96" i="21" s="1"/>
  <c r="Q93" i="21"/>
  <c r="S93" i="21" s="1"/>
  <c r="Q92" i="21"/>
  <c r="S92" i="21" s="1"/>
  <c r="Q89" i="21"/>
  <c r="S89" i="21" s="1"/>
  <c r="Q88" i="21"/>
  <c r="S88" i="21" s="1"/>
  <c r="Q86" i="21"/>
  <c r="S86" i="21" s="1"/>
  <c r="Q85" i="21"/>
  <c r="S85" i="21" s="1"/>
  <c r="Q82" i="21"/>
  <c r="S82" i="21" s="1"/>
  <c r="Q81" i="21"/>
  <c r="S81" i="21" s="1"/>
  <c r="Q78" i="21"/>
  <c r="S78" i="21" s="1"/>
  <c r="Q77" i="21"/>
  <c r="S77" i="21" s="1"/>
  <c r="Q74" i="21"/>
  <c r="S74" i="21" s="1"/>
  <c r="Q73" i="21"/>
  <c r="S73" i="21" s="1"/>
  <c r="Q70" i="21"/>
  <c r="S70" i="21" s="1"/>
  <c r="Q69" i="21"/>
  <c r="S69" i="21" s="1"/>
  <c r="Q66" i="21"/>
  <c r="S66" i="21" s="1"/>
  <c r="Q65" i="21"/>
  <c r="S65" i="21" s="1"/>
  <c r="Q62" i="21"/>
  <c r="S62" i="21" s="1"/>
  <c r="Q61" i="21"/>
  <c r="S61" i="21" s="1"/>
  <c r="Q58" i="21"/>
  <c r="S58" i="21" s="1"/>
  <c r="Q57" i="21"/>
  <c r="S57" i="21" s="1"/>
  <c r="Q54" i="21"/>
  <c r="S54" i="21" s="1"/>
  <c r="Q53" i="21"/>
  <c r="S53" i="21" s="1"/>
  <c r="Q50" i="21"/>
  <c r="S50" i="21" s="1"/>
  <c r="Q49" i="21"/>
  <c r="S49" i="21" s="1"/>
  <c r="Q46" i="21"/>
  <c r="S46" i="21" s="1"/>
  <c r="Q45" i="21"/>
  <c r="S45" i="21" s="1"/>
  <c r="Q42" i="21"/>
  <c r="S42" i="21" s="1"/>
  <c r="Q41" i="21"/>
  <c r="S41" i="21" s="1"/>
  <c r="Q38" i="21"/>
  <c r="S38" i="21" s="1"/>
  <c r="Q37" i="21"/>
  <c r="S37" i="21" s="1"/>
  <c r="Q34" i="21"/>
  <c r="S34" i="21" s="1"/>
  <c r="Q33" i="21"/>
  <c r="S33" i="21" s="1"/>
  <c r="Q30" i="21"/>
  <c r="S30" i="21" s="1"/>
  <c r="Q29" i="21"/>
  <c r="S29" i="21" s="1"/>
  <c r="Q26" i="21"/>
  <c r="S26" i="21" s="1"/>
  <c r="BE388" i="21"/>
  <c r="BE384" i="21"/>
  <c r="BG384" i="21" s="1"/>
  <c r="BE380" i="21"/>
  <c r="BE387" i="21"/>
  <c r="BE383" i="21"/>
  <c r="BE379" i="21"/>
  <c r="BG379" i="21" s="1"/>
  <c r="BE386" i="21"/>
  <c r="BE381" i="21"/>
  <c r="BE375" i="21"/>
  <c r="BG375" i="21" s="1"/>
  <c r="BE382" i="21"/>
  <c r="BE378" i="21"/>
  <c r="BE374" i="21"/>
  <c r="BG374" i="21" s="1"/>
  <c r="BE369" i="21"/>
  <c r="BE366" i="21"/>
  <c r="BE385" i="21"/>
  <c r="BE377" i="21"/>
  <c r="BE367" i="21"/>
  <c r="BE364" i="21"/>
  <c r="BG364" i="21" s="1"/>
  <c r="BE371" i="21"/>
  <c r="BG371" i="21" s="1"/>
  <c r="BE370" i="21"/>
  <c r="BE359" i="21"/>
  <c r="BE355" i="21"/>
  <c r="BG355" i="21" s="1"/>
  <c r="BE351" i="21"/>
  <c r="BE347" i="21"/>
  <c r="BE344" i="21"/>
  <c r="BG344" i="21" s="1"/>
  <c r="BE376" i="21"/>
  <c r="BG376" i="21" s="1"/>
  <c r="BE368" i="21"/>
  <c r="BG368" i="21" s="1"/>
  <c r="BE363" i="21"/>
  <c r="BG363" i="21" s="1"/>
  <c r="BE362" i="21"/>
  <c r="BG362" i="21" s="1"/>
  <c r="BE358" i="21"/>
  <c r="BG358" i="21" s="1"/>
  <c r="BE354" i="21"/>
  <c r="BG354" i="21" s="1"/>
  <c r="BE350" i="21"/>
  <c r="BG350" i="21" s="1"/>
  <c r="BE346" i="21"/>
  <c r="BG346" i="21" s="1"/>
  <c r="BE343" i="21"/>
  <c r="BG343" i="21" s="1"/>
  <c r="BE361" i="21"/>
  <c r="BE357" i="21"/>
  <c r="BE353" i="21"/>
  <c r="BE349" i="21"/>
  <c r="BG349" i="21" s="1"/>
  <c r="BE365" i="21"/>
  <c r="BG365" i="21" s="1"/>
  <c r="BE345" i="21"/>
  <c r="BE342" i="21"/>
  <c r="BE338" i="21"/>
  <c r="BG338" i="21" s="1"/>
  <c r="BE334" i="21"/>
  <c r="BG334" i="21" s="1"/>
  <c r="BE330" i="21"/>
  <c r="BE326" i="21"/>
  <c r="BE322" i="21"/>
  <c r="BG322" i="21" s="1"/>
  <c r="BE373" i="21"/>
  <c r="BE372" i="21"/>
  <c r="BG372" i="21" s="1"/>
  <c r="BE360" i="21"/>
  <c r="BE356" i="21"/>
  <c r="BE352" i="21"/>
  <c r="BE348" i="21"/>
  <c r="BE337" i="21"/>
  <c r="BG337" i="21" s="1"/>
  <c r="BE333" i="21"/>
  <c r="BG333" i="21" s="1"/>
  <c r="BE329" i="21"/>
  <c r="BG329" i="21" s="1"/>
  <c r="BE325" i="21"/>
  <c r="BG325" i="21" s="1"/>
  <c r="BE341" i="21"/>
  <c r="BE340" i="21"/>
  <c r="BG340" i="21" s="1"/>
  <c r="BE336" i="21"/>
  <c r="BE321" i="21"/>
  <c r="BG321" i="21" s="1"/>
  <c r="BE317" i="21"/>
  <c r="BG317" i="21" s="1"/>
  <c r="BE313" i="21"/>
  <c r="BG313" i="21" s="1"/>
  <c r="BE320" i="21"/>
  <c r="BG320" i="21" s="1"/>
  <c r="BE316" i="21"/>
  <c r="BG316" i="21" s="1"/>
  <c r="BE312" i="21"/>
  <c r="BG312" i="21" s="1"/>
  <c r="BE339" i="21"/>
  <c r="BG339" i="21" s="1"/>
  <c r="BE335" i="21"/>
  <c r="BE331" i="21"/>
  <c r="BE327" i="21"/>
  <c r="BE307" i="21"/>
  <c r="BE303" i="21"/>
  <c r="BE300" i="21"/>
  <c r="BE296" i="21"/>
  <c r="BE292" i="21"/>
  <c r="BG292" i="21" s="1"/>
  <c r="BE332" i="21"/>
  <c r="BE328" i="21"/>
  <c r="BE324" i="21"/>
  <c r="BE323" i="21"/>
  <c r="BG323" i="21" s="1"/>
  <c r="BE319" i="21"/>
  <c r="BG319" i="21" s="1"/>
  <c r="BE318" i="21"/>
  <c r="BE310" i="21"/>
  <c r="BG310" i="21" s="1"/>
  <c r="BE306" i="21"/>
  <c r="BG306" i="21" s="1"/>
  <c r="BE302" i="21"/>
  <c r="BG302" i="21" s="1"/>
  <c r="BE299" i="21"/>
  <c r="BG299" i="21" s="1"/>
  <c r="BE295" i="21"/>
  <c r="BG295" i="21" s="1"/>
  <c r="BE291" i="21"/>
  <c r="BG291" i="21" s="1"/>
  <c r="BE287" i="21"/>
  <c r="BG287" i="21" s="1"/>
  <c r="BE283" i="21"/>
  <c r="BE279" i="21"/>
  <c r="BG279" i="21" s="1"/>
  <c r="BE275" i="21"/>
  <c r="BG275" i="21" s="1"/>
  <c r="BE271" i="21"/>
  <c r="BG271" i="21" s="1"/>
  <c r="BE267" i="21"/>
  <c r="BE309" i="21"/>
  <c r="BG309" i="21" s="1"/>
  <c r="BE305" i="21"/>
  <c r="BG305" i="21" s="1"/>
  <c r="BE298" i="21"/>
  <c r="BG298" i="21" s="1"/>
  <c r="BE294" i="21"/>
  <c r="BG294" i="21" s="1"/>
  <c r="BE290" i="21"/>
  <c r="BG290" i="21" s="1"/>
  <c r="BE286" i="21"/>
  <c r="BG286" i="21" s="1"/>
  <c r="BE282" i="21"/>
  <c r="BG282" i="21" s="1"/>
  <c r="BE278" i="21"/>
  <c r="BG278" i="21" s="1"/>
  <c r="BE274" i="21"/>
  <c r="BG274" i="21" s="1"/>
  <c r="BE270" i="21"/>
  <c r="BG270" i="21" s="1"/>
  <c r="BE266" i="21"/>
  <c r="BG266" i="21" s="1"/>
  <c r="BE262" i="21"/>
  <c r="BG262" i="21" s="1"/>
  <c r="BE311" i="21"/>
  <c r="BG311" i="21" s="1"/>
  <c r="BE304" i="21"/>
  <c r="BG304" i="21" s="1"/>
  <c r="BE261" i="21"/>
  <c r="BG261" i="21" s="1"/>
  <c r="BE257" i="21"/>
  <c r="BE253" i="21"/>
  <c r="BG253" i="21" s="1"/>
  <c r="BE249" i="21"/>
  <c r="BG249" i="21" s="1"/>
  <c r="BE245" i="21"/>
  <c r="BG245" i="21" s="1"/>
  <c r="BE241" i="21"/>
  <c r="BE237" i="21"/>
  <c r="BG237" i="21" s="1"/>
  <c r="BE315" i="21"/>
  <c r="BG315" i="21" s="1"/>
  <c r="BE314" i="21"/>
  <c r="BE308" i="21"/>
  <c r="BG308" i="21" s="1"/>
  <c r="BE285" i="21"/>
  <c r="BG285" i="21" s="1"/>
  <c r="BE284" i="21"/>
  <c r="BE277" i="21"/>
  <c r="BG277" i="21" s="1"/>
  <c r="BE276" i="21"/>
  <c r="BE269" i="21"/>
  <c r="BG269" i="21" s="1"/>
  <c r="BE268" i="21"/>
  <c r="BG268" i="21" s="1"/>
  <c r="BE260" i="21"/>
  <c r="BG260" i="21" s="1"/>
  <c r="BE256" i="21"/>
  <c r="BG256" i="21" s="1"/>
  <c r="BE252" i="21"/>
  <c r="BG252" i="21" s="1"/>
  <c r="BE248" i="21"/>
  <c r="BG248" i="21" s="1"/>
  <c r="BE244" i="21"/>
  <c r="BG244" i="21" s="1"/>
  <c r="BE240" i="21"/>
  <c r="BG240" i="21" s="1"/>
  <c r="BE236" i="21"/>
  <c r="BG236" i="21" s="1"/>
  <c r="BE232" i="21"/>
  <c r="BG232" i="21" s="1"/>
  <c r="BE301" i="21"/>
  <c r="BE293" i="21"/>
  <c r="BG293" i="21" s="1"/>
  <c r="BE229" i="21"/>
  <c r="BE225" i="21"/>
  <c r="BG225" i="21" s="1"/>
  <c r="BE221" i="21"/>
  <c r="BE217" i="21"/>
  <c r="BG217" i="21" s="1"/>
  <c r="BE213" i="21"/>
  <c r="BE209" i="21"/>
  <c r="BG209" i="21" s="1"/>
  <c r="BE206" i="21"/>
  <c r="BE202" i="21"/>
  <c r="BG202" i="21" s="1"/>
  <c r="BE198" i="21"/>
  <c r="BE194" i="21"/>
  <c r="BG194" i="21" s="1"/>
  <c r="BE190" i="21"/>
  <c r="BE288" i="21"/>
  <c r="BE280" i="21"/>
  <c r="BE272" i="21"/>
  <c r="BE264" i="21"/>
  <c r="BE263" i="21"/>
  <c r="BG263" i="21" s="1"/>
  <c r="BE259" i="21"/>
  <c r="BG259" i="21" s="1"/>
  <c r="BE258" i="21"/>
  <c r="BE251" i="21"/>
  <c r="BG251" i="21" s="1"/>
  <c r="BE250" i="21"/>
  <c r="BE243" i="21"/>
  <c r="BG243" i="21" s="1"/>
  <c r="BE242" i="21"/>
  <c r="BG242" i="21" s="1"/>
  <c r="BE235" i="21"/>
  <c r="BG235" i="21" s="1"/>
  <c r="BE234" i="21"/>
  <c r="BE233" i="21"/>
  <c r="BG233" i="21" s="1"/>
  <c r="BE231" i="21"/>
  <c r="BG231" i="21" s="1"/>
  <c r="BE230" i="21"/>
  <c r="BE228" i="21"/>
  <c r="BG228" i="21" s="1"/>
  <c r="BE224" i="21"/>
  <c r="BG224" i="21" s="1"/>
  <c r="BE220" i="21"/>
  <c r="BG220" i="21" s="1"/>
  <c r="BE216" i="21"/>
  <c r="BG216" i="21" s="1"/>
  <c r="BE212" i="21"/>
  <c r="BG212" i="21" s="1"/>
  <c r="BE208" i="21"/>
  <c r="BG208" i="21" s="1"/>
  <c r="BE205" i="21"/>
  <c r="BG205" i="21" s="1"/>
  <c r="BE201" i="21"/>
  <c r="BG201" i="21" s="1"/>
  <c r="BE197" i="21"/>
  <c r="BG197" i="21" s="1"/>
  <c r="BE193" i="21"/>
  <c r="BG193" i="21" s="1"/>
  <c r="BE189" i="21"/>
  <c r="BG189" i="21" s="1"/>
  <c r="BE185" i="21"/>
  <c r="BG185" i="21" s="1"/>
  <c r="BE181" i="21"/>
  <c r="BG181" i="21" s="1"/>
  <c r="BE273" i="21"/>
  <c r="BG273" i="21" s="1"/>
  <c r="BE176" i="21"/>
  <c r="BG176" i="21" s="1"/>
  <c r="BE172" i="21"/>
  <c r="BE168" i="21"/>
  <c r="BE164" i="21"/>
  <c r="BE160" i="21"/>
  <c r="BG160" i="21" s="1"/>
  <c r="BE156" i="21"/>
  <c r="BE152" i="21"/>
  <c r="BE148" i="21"/>
  <c r="BE144" i="21"/>
  <c r="BG144" i="21" s="1"/>
  <c r="BE140" i="21"/>
  <c r="BE137" i="21"/>
  <c r="BG137" i="21" s="1"/>
  <c r="BE133" i="21"/>
  <c r="BG133" i="21" s="1"/>
  <c r="BE131" i="21"/>
  <c r="BG131" i="21" s="1"/>
  <c r="BE127" i="21"/>
  <c r="BG127" i="21" s="1"/>
  <c r="BE123" i="21"/>
  <c r="BG123" i="21" s="1"/>
  <c r="BE119" i="21"/>
  <c r="BG119" i="21" s="1"/>
  <c r="BE115" i="21"/>
  <c r="BG115" i="21" s="1"/>
  <c r="BE111" i="21"/>
  <c r="BG111" i="21" s="1"/>
  <c r="BE297" i="21"/>
  <c r="BG297" i="21" s="1"/>
  <c r="BE281" i="21"/>
  <c r="BG281" i="21" s="1"/>
  <c r="BE254" i="21"/>
  <c r="BG254" i="21" s="1"/>
  <c r="BE246" i="21"/>
  <c r="BE238" i="21"/>
  <c r="BE222" i="21"/>
  <c r="BE214" i="21"/>
  <c r="BG214" i="21" s="1"/>
  <c r="BE187" i="21"/>
  <c r="BG187" i="21" s="1"/>
  <c r="BE186" i="21"/>
  <c r="BE171" i="21"/>
  <c r="BG171" i="21" s="1"/>
  <c r="BE170" i="21"/>
  <c r="BG170" i="21" s="1"/>
  <c r="BE169" i="21"/>
  <c r="BG169" i="21" s="1"/>
  <c r="BE167" i="21"/>
  <c r="BG167" i="21" s="1"/>
  <c r="BE166" i="21"/>
  <c r="BE165" i="21"/>
  <c r="BG165" i="21" s="1"/>
  <c r="BE163" i="21"/>
  <c r="BG163" i="21" s="1"/>
  <c r="BE162" i="21"/>
  <c r="BE161" i="21"/>
  <c r="BE159" i="21"/>
  <c r="BG159" i="21" s="1"/>
  <c r="BE158" i="21"/>
  <c r="BE157" i="21"/>
  <c r="BE155" i="21"/>
  <c r="BG155" i="21" s="1"/>
  <c r="BE154" i="21"/>
  <c r="BG154" i="21" s="1"/>
  <c r="BE153" i="21"/>
  <c r="BG153" i="21" s="1"/>
  <c r="BE151" i="21"/>
  <c r="BG151" i="21" s="1"/>
  <c r="BE150" i="21"/>
  <c r="BE149" i="21"/>
  <c r="BG149" i="21" s="1"/>
  <c r="BE147" i="21"/>
  <c r="BG147" i="21" s="1"/>
  <c r="BE146" i="21"/>
  <c r="BE145" i="21"/>
  <c r="BE143" i="21"/>
  <c r="BG143" i="21" s="1"/>
  <c r="BE142" i="21"/>
  <c r="BE141" i="21"/>
  <c r="BG141" i="21" s="1"/>
  <c r="BE132" i="21"/>
  <c r="BE104" i="21"/>
  <c r="BG104" i="21" s="1"/>
  <c r="BE100" i="21"/>
  <c r="BG100" i="21" s="1"/>
  <c r="BE96" i="21"/>
  <c r="BG96" i="21" s="1"/>
  <c r="BE92" i="21"/>
  <c r="BG92" i="21" s="1"/>
  <c r="BE88" i="21"/>
  <c r="BG88" i="21" s="1"/>
  <c r="BE84" i="21"/>
  <c r="BG84" i="21" s="1"/>
  <c r="BE80" i="21"/>
  <c r="BE76" i="21"/>
  <c r="BE72" i="21"/>
  <c r="BG72" i="21" s="1"/>
  <c r="BE68" i="21"/>
  <c r="BG68" i="21" s="1"/>
  <c r="BE64" i="21"/>
  <c r="BE60" i="21"/>
  <c r="BE56" i="21"/>
  <c r="BG56" i="21" s="1"/>
  <c r="BE52" i="21"/>
  <c r="BE48" i="21"/>
  <c r="BE44" i="21"/>
  <c r="BE40" i="21"/>
  <c r="BG40" i="21" s="1"/>
  <c r="BE36" i="21"/>
  <c r="BE32" i="21"/>
  <c r="BE28" i="21"/>
  <c r="BE24" i="21"/>
  <c r="BG24" i="21" s="1"/>
  <c r="BE20" i="21"/>
  <c r="BG20" i="21" s="1"/>
  <c r="BE255" i="21"/>
  <c r="BG255" i="21" s="1"/>
  <c r="BE247" i="21"/>
  <c r="BG247" i="21" s="1"/>
  <c r="BE239" i="21"/>
  <c r="BG239" i="21" s="1"/>
  <c r="BE200" i="21"/>
  <c r="BG200" i="21" s="1"/>
  <c r="BE192" i="21"/>
  <c r="BG192" i="21" s="1"/>
  <c r="BE180" i="21"/>
  <c r="BG180" i="21" s="1"/>
  <c r="BE138" i="21"/>
  <c r="BG138" i="21" s="1"/>
  <c r="BE136" i="21"/>
  <c r="BG136" i="21" s="1"/>
  <c r="BE135" i="21"/>
  <c r="BE134" i="21"/>
  <c r="BG134" i="21" s="1"/>
  <c r="BE107" i="21"/>
  <c r="BG107" i="21" s="1"/>
  <c r="BE103" i="21"/>
  <c r="BG103" i="21" s="1"/>
  <c r="BE99" i="21"/>
  <c r="BG99" i="21" s="1"/>
  <c r="BE95" i="21"/>
  <c r="BG95" i="21" s="1"/>
  <c r="BE91" i="21"/>
  <c r="BG91" i="21" s="1"/>
  <c r="BE265" i="21"/>
  <c r="BG265" i="21" s="1"/>
  <c r="BE223" i="21"/>
  <c r="BG223" i="21" s="1"/>
  <c r="BE219" i="21"/>
  <c r="BG219" i="21" s="1"/>
  <c r="BE218" i="21"/>
  <c r="BG218" i="21" s="1"/>
  <c r="BE203" i="21"/>
  <c r="BE196" i="21"/>
  <c r="BG196" i="21" s="1"/>
  <c r="BE191" i="21"/>
  <c r="BE179" i="21"/>
  <c r="BG179" i="21" s="1"/>
  <c r="BE177" i="21"/>
  <c r="BE126" i="21"/>
  <c r="BG126" i="21" s="1"/>
  <c r="BE120" i="21"/>
  <c r="BE117" i="21"/>
  <c r="BG117" i="21" s="1"/>
  <c r="BE110" i="21"/>
  <c r="BG110" i="21" s="1"/>
  <c r="BE106" i="21"/>
  <c r="BE102" i="21"/>
  <c r="BE98" i="21"/>
  <c r="BG98" i="21" s="1"/>
  <c r="BE94" i="21"/>
  <c r="BG94" i="21" s="1"/>
  <c r="BE90" i="21"/>
  <c r="BG90" i="21" s="1"/>
  <c r="BE15" i="21"/>
  <c r="BG15" i="21" s="1"/>
  <c r="BE227" i="21"/>
  <c r="BG227" i="21" s="1"/>
  <c r="BE226" i="21"/>
  <c r="BE184" i="21"/>
  <c r="BG184" i="21" s="1"/>
  <c r="BE183" i="21"/>
  <c r="BE182" i="21"/>
  <c r="BE175" i="21"/>
  <c r="BG175" i="21" s="1"/>
  <c r="BE139" i="21"/>
  <c r="BE130" i="21"/>
  <c r="BG130" i="21" s="1"/>
  <c r="BE124" i="21"/>
  <c r="BG124" i="21" s="1"/>
  <c r="BE121" i="21"/>
  <c r="BE114" i="21"/>
  <c r="BG114" i="21" s="1"/>
  <c r="BE108" i="21"/>
  <c r="BE87" i="21"/>
  <c r="BG87" i="21" s="1"/>
  <c r="BE86" i="21"/>
  <c r="BE85" i="21"/>
  <c r="BG85" i="21" s="1"/>
  <c r="BE83" i="21"/>
  <c r="BG83" i="21" s="1"/>
  <c r="BE82" i="21"/>
  <c r="BG82" i="21" s="1"/>
  <c r="BE81" i="21"/>
  <c r="BG81" i="21" s="1"/>
  <c r="BE79" i="21"/>
  <c r="BG79" i="21" s="1"/>
  <c r="BE78" i="21"/>
  <c r="BE77" i="21"/>
  <c r="BG77" i="21" s="1"/>
  <c r="BE75" i="21"/>
  <c r="BG75" i="21" s="1"/>
  <c r="BE74" i="21"/>
  <c r="BE73" i="21"/>
  <c r="BG73" i="21" s="1"/>
  <c r="BE71" i="21"/>
  <c r="BG71" i="21" s="1"/>
  <c r="BE70" i="21"/>
  <c r="BE69" i="21"/>
  <c r="BG69" i="21" s="1"/>
  <c r="BE67" i="21"/>
  <c r="BG67" i="21" s="1"/>
  <c r="BE66" i="21"/>
  <c r="BG66" i="21" s="1"/>
  <c r="BE65" i="21"/>
  <c r="BG65" i="21" s="1"/>
  <c r="BE63" i="21"/>
  <c r="BG63" i="21" s="1"/>
  <c r="BE62" i="21"/>
  <c r="BE61" i="21"/>
  <c r="BG61" i="21" s="1"/>
  <c r="BE59" i="21"/>
  <c r="BG59" i="21" s="1"/>
  <c r="BE58" i="21"/>
  <c r="BE57" i="21"/>
  <c r="BG57" i="21" s="1"/>
  <c r="BE55" i="21"/>
  <c r="BG55" i="21" s="1"/>
  <c r="BE54" i="21"/>
  <c r="BE53" i="21"/>
  <c r="BG53" i="21" s="1"/>
  <c r="BE51" i="21"/>
  <c r="BG51" i="21" s="1"/>
  <c r="BE50" i="21"/>
  <c r="BG50" i="21" s="1"/>
  <c r="BE49" i="21"/>
  <c r="BG49" i="21" s="1"/>
  <c r="BE47" i="21"/>
  <c r="BG47" i="21" s="1"/>
  <c r="BE46" i="21"/>
  <c r="BE45" i="21"/>
  <c r="BG45" i="21" s="1"/>
  <c r="BE43" i="21"/>
  <c r="BG43" i="21" s="1"/>
  <c r="BE42" i="21"/>
  <c r="BE41" i="21"/>
  <c r="BG41" i="21" s="1"/>
  <c r="BE39" i="21"/>
  <c r="BG39" i="21" s="1"/>
  <c r="BE38" i="21"/>
  <c r="BE37" i="21"/>
  <c r="BG37" i="21" s="1"/>
  <c r="BE35" i="21"/>
  <c r="BG35" i="21" s="1"/>
  <c r="BE34" i="21"/>
  <c r="BG34" i="21" s="1"/>
  <c r="BE33" i="21"/>
  <c r="BG33" i="21" s="1"/>
  <c r="BE31" i="21"/>
  <c r="BG31" i="21" s="1"/>
  <c r="BE30" i="21"/>
  <c r="BE29" i="21"/>
  <c r="BG29" i="21" s="1"/>
  <c r="BE27" i="21"/>
  <c r="BG27" i="21" s="1"/>
  <c r="BE26" i="21"/>
  <c r="BE25" i="21"/>
  <c r="BG25" i="21" s="1"/>
  <c r="BE23" i="21"/>
  <c r="BG23" i="21" s="1"/>
  <c r="BE22" i="21"/>
  <c r="BE21" i="21"/>
  <c r="BG21" i="21" s="1"/>
  <c r="BE19" i="21"/>
  <c r="BG19" i="21" s="1"/>
  <c r="BE18" i="21"/>
  <c r="BG18" i="21" s="1"/>
  <c r="BE17" i="21"/>
  <c r="BG17" i="21" s="1"/>
  <c r="BE14" i="21"/>
  <c r="BG14" i="21" s="1"/>
  <c r="BE10" i="21"/>
  <c r="BE6" i="21"/>
  <c r="BG6" i="21" s="1"/>
  <c r="BE289" i="21"/>
  <c r="BG289" i="21" s="1"/>
  <c r="BE207" i="21"/>
  <c r="BG207" i="21" s="1"/>
  <c r="BE204" i="21"/>
  <c r="BG204" i="21" s="1"/>
  <c r="BE199" i="21"/>
  <c r="BG199" i="21" s="1"/>
  <c r="BE195" i="21"/>
  <c r="BE178" i="21"/>
  <c r="BE173" i="21"/>
  <c r="BE128" i="21"/>
  <c r="BG128" i="21" s="1"/>
  <c r="BE125" i="21"/>
  <c r="BE118" i="21"/>
  <c r="BG118" i="21" s="1"/>
  <c r="BE112" i="21"/>
  <c r="BE109" i="21"/>
  <c r="BV7" i="21"/>
  <c r="AM8" i="21"/>
  <c r="X9" i="21"/>
  <c r="Q10" i="21"/>
  <c r="S10" i="21" s="1"/>
  <c r="AW10" i="21"/>
  <c r="CK10" i="21"/>
  <c r="BV11" i="21"/>
  <c r="AM12" i="21"/>
  <c r="X13" i="21"/>
  <c r="Q14" i="21"/>
  <c r="S14" i="21" s="1"/>
  <c r="AW14" i="21"/>
  <c r="CK14" i="21"/>
  <c r="BB15" i="21"/>
  <c r="AK16" i="21"/>
  <c r="BY16" i="21"/>
  <c r="AW19" i="21"/>
  <c r="Q21" i="21"/>
  <c r="S21" i="21" s="1"/>
  <c r="BL22" i="21"/>
  <c r="AW23" i="21"/>
  <c r="AM30" i="21"/>
  <c r="BG32" i="21"/>
  <c r="Q36" i="21"/>
  <c r="S36" i="21" s="1"/>
  <c r="BL38" i="21"/>
  <c r="AW39" i="21"/>
  <c r="AM46" i="21"/>
  <c r="BG48" i="21"/>
  <c r="Q52" i="21"/>
  <c r="S52" i="21" s="1"/>
  <c r="BL54" i="21"/>
  <c r="AW55" i="21"/>
  <c r="AM62" i="21"/>
  <c r="BG64" i="21"/>
  <c r="Q68" i="21"/>
  <c r="S68" i="21" s="1"/>
  <c r="BL70" i="21"/>
  <c r="AW71" i="21"/>
  <c r="AM78" i="21"/>
  <c r="BG80" i="21"/>
  <c r="Q84" i="21"/>
  <c r="S84" i="21" s="1"/>
  <c r="BL86" i="21"/>
  <c r="AW87" i="21"/>
  <c r="CA96" i="21"/>
  <c r="BE101" i="21"/>
  <c r="Q109" i="21"/>
  <c r="S109" i="21" s="1"/>
  <c r="BE113" i="21"/>
  <c r="BY121" i="21"/>
  <c r="BE122" i="21"/>
  <c r="BG122" i="21" s="1"/>
  <c r="Q128" i="21"/>
  <c r="S128" i="21" s="1"/>
  <c r="BG145" i="21"/>
  <c r="BG152" i="21"/>
  <c r="BG157" i="21"/>
  <c r="AK171" i="21"/>
  <c r="AM171" i="21" s="1"/>
  <c r="BE188" i="21"/>
  <c r="BG188" i="21" s="1"/>
  <c r="BY188" i="21"/>
  <c r="CA188" i="21" s="1"/>
  <c r="AK200" i="21"/>
  <c r="AM200" i="21" s="1"/>
  <c r="BG229" i="21"/>
  <c r="Q245" i="21"/>
  <c r="S245" i="21" s="1"/>
  <c r="BG106" i="21"/>
  <c r="BG172" i="21"/>
  <c r="AK388" i="21"/>
  <c r="AM388" i="21" s="1"/>
  <c r="AK384" i="21"/>
  <c r="AM384" i="21" s="1"/>
  <c r="AK387" i="21"/>
  <c r="AK383" i="21"/>
  <c r="AK379" i="21"/>
  <c r="AK375" i="21"/>
  <c r="AM375" i="21" s="1"/>
  <c r="AK386" i="21"/>
  <c r="AK385" i="21"/>
  <c r="AK378" i="21"/>
  <c r="AK374" i="21"/>
  <c r="AM374" i="21" s="1"/>
  <c r="AK377" i="21"/>
  <c r="AK369" i="21"/>
  <c r="AK366" i="21"/>
  <c r="AK382" i="21"/>
  <c r="AK380" i="21"/>
  <c r="AK373" i="21"/>
  <c r="AK372" i="21"/>
  <c r="AK367" i="21"/>
  <c r="AM367" i="21" s="1"/>
  <c r="AK364" i="21"/>
  <c r="AK370" i="21"/>
  <c r="AK363" i="21"/>
  <c r="AK359" i="21"/>
  <c r="AM359" i="21" s="1"/>
  <c r="AK355" i="21"/>
  <c r="AK351" i="21"/>
  <c r="AK347" i="21"/>
  <c r="AM347" i="21" s="1"/>
  <c r="AK344" i="21"/>
  <c r="AM344" i="21" s="1"/>
  <c r="AK381" i="21"/>
  <c r="AK365" i="21"/>
  <c r="AM365" i="21" s="1"/>
  <c r="AK362" i="21"/>
  <c r="AM362" i="21" s="1"/>
  <c r="AK358" i="21"/>
  <c r="AM358" i="21" s="1"/>
  <c r="AK354" i="21"/>
  <c r="AM354" i="21" s="1"/>
  <c r="AK350" i="21"/>
  <c r="AM350" i="21" s="1"/>
  <c r="AK346" i="21"/>
  <c r="AM346" i="21" s="1"/>
  <c r="AK343" i="21"/>
  <c r="AM343" i="21" s="1"/>
  <c r="AK371" i="21"/>
  <c r="AM371" i="21" s="1"/>
  <c r="AK361" i="21"/>
  <c r="AK357" i="21"/>
  <c r="AK353" i="21"/>
  <c r="AM353" i="21" s="1"/>
  <c r="AK349" i="21"/>
  <c r="AK345" i="21"/>
  <c r="AK338" i="21"/>
  <c r="AM338" i="21" s="1"/>
  <c r="AK334" i="21"/>
  <c r="AM334" i="21" s="1"/>
  <c r="AK330" i="21"/>
  <c r="AM330" i="21" s="1"/>
  <c r="AK326" i="21"/>
  <c r="AM326" i="21" s="1"/>
  <c r="AK337" i="21"/>
  <c r="AM337" i="21" s="1"/>
  <c r="AK333" i="21"/>
  <c r="AM333" i="21" s="1"/>
  <c r="AK329" i="21"/>
  <c r="AM329" i="21" s="1"/>
  <c r="AK325" i="21"/>
  <c r="AM325" i="21" s="1"/>
  <c r="AK376" i="21"/>
  <c r="AK368" i="21"/>
  <c r="AM368" i="21" s="1"/>
  <c r="AK360" i="21"/>
  <c r="AK356" i="21"/>
  <c r="AK352" i="21"/>
  <c r="AK348" i="21"/>
  <c r="AM348" i="21" s="1"/>
  <c r="AK341" i="21"/>
  <c r="AK339" i="21"/>
  <c r="AK335" i="21"/>
  <c r="AK331" i="21"/>
  <c r="AK327" i="21"/>
  <c r="AK321" i="21"/>
  <c r="AM321" i="21" s="1"/>
  <c r="AK317" i="21"/>
  <c r="AK313" i="21"/>
  <c r="AM313" i="21" s="1"/>
  <c r="AK340" i="21"/>
  <c r="AK336" i="21"/>
  <c r="AK332" i="21"/>
  <c r="AK328" i="21"/>
  <c r="AM328" i="21" s="1"/>
  <c r="AK324" i="21"/>
  <c r="AK323" i="21"/>
  <c r="AM323" i="21" s="1"/>
  <c r="AK320" i="21"/>
  <c r="AM320" i="21" s="1"/>
  <c r="AK316" i="21"/>
  <c r="AM316" i="21" s="1"/>
  <c r="AK312" i="21"/>
  <c r="AM312" i="21" s="1"/>
  <c r="AK307" i="21"/>
  <c r="AK303" i="21"/>
  <c r="AK300" i="21"/>
  <c r="AM300" i="21" s="1"/>
  <c r="AK296" i="21"/>
  <c r="AK292" i="21"/>
  <c r="AK342" i="21"/>
  <c r="AK322" i="21"/>
  <c r="AM322" i="21" s="1"/>
  <c r="AK315" i="21"/>
  <c r="AM315" i="21" s="1"/>
  <c r="AK314" i="21"/>
  <c r="AK310" i="21"/>
  <c r="AM310" i="21" s="1"/>
  <c r="AK306" i="21"/>
  <c r="AM306" i="21" s="1"/>
  <c r="AK302" i="21"/>
  <c r="AM302" i="21" s="1"/>
  <c r="AK299" i="21"/>
  <c r="AM299" i="21" s="1"/>
  <c r="AK295" i="21"/>
  <c r="AM295" i="21" s="1"/>
  <c r="AK291" i="21"/>
  <c r="AM291" i="21" s="1"/>
  <c r="AK287" i="21"/>
  <c r="AM287" i="21" s="1"/>
  <c r="AK283" i="21"/>
  <c r="AK279" i="21"/>
  <c r="AM279" i="21" s="1"/>
  <c r="AK275" i="21"/>
  <c r="AK271" i="21"/>
  <c r="AM271" i="21" s="1"/>
  <c r="AK311" i="21"/>
  <c r="AM311" i="21" s="1"/>
  <c r="AK309" i="21"/>
  <c r="AM309" i="21" s="1"/>
  <c r="AK305" i="21"/>
  <c r="AM305" i="21" s="1"/>
  <c r="AK298" i="21"/>
  <c r="AM298" i="21" s="1"/>
  <c r="AK294" i="21"/>
  <c r="AM294" i="21" s="1"/>
  <c r="AK290" i="21"/>
  <c r="AM290" i="21" s="1"/>
  <c r="AK286" i="21"/>
  <c r="AM286" i="21" s="1"/>
  <c r="AK282" i="21"/>
  <c r="AM282" i="21" s="1"/>
  <c r="AK278" i="21"/>
  <c r="AM278" i="21" s="1"/>
  <c r="AK274" i="21"/>
  <c r="AM274" i="21" s="1"/>
  <c r="AK270" i="21"/>
  <c r="AM270" i="21" s="1"/>
  <c r="AK266" i="21"/>
  <c r="AK293" i="21"/>
  <c r="AM293" i="21" s="1"/>
  <c r="AK261" i="21"/>
  <c r="AM261" i="21" s="1"/>
  <c r="AK257" i="21"/>
  <c r="AK253" i="21"/>
  <c r="AM253" i="21" s="1"/>
  <c r="AK249" i="21"/>
  <c r="AK245" i="21"/>
  <c r="AM245" i="21" s="1"/>
  <c r="AK241" i="21"/>
  <c r="AK237" i="21"/>
  <c r="AM237" i="21" s="1"/>
  <c r="AK319" i="21"/>
  <c r="AM319" i="21" s="1"/>
  <c r="AK297" i="21"/>
  <c r="AM297" i="21" s="1"/>
  <c r="AK289" i="21"/>
  <c r="AM289" i="21" s="1"/>
  <c r="AK288" i="21"/>
  <c r="AK281" i="21"/>
  <c r="AM281" i="21" s="1"/>
  <c r="AK280" i="21"/>
  <c r="AK273" i="21"/>
  <c r="AM273" i="21" s="1"/>
  <c r="AK272" i="21"/>
  <c r="AK267" i="21"/>
  <c r="AM267" i="21" s="1"/>
  <c r="AK265" i="21"/>
  <c r="AM265" i="21" s="1"/>
  <c r="AK264" i="21"/>
  <c r="AM264" i="21" s="1"/>
  <c r="AK263" i="21"/>
  <c r="AM263" i="21" s="1"/>
  <c r="AK260" i="21"/>
  <c r="AM260" i="21" s="1"/>
  <c r="AK256" i="21"/>
  <c r="AM256" i="21" s="1"/>
  <c r="AK252" i="21"/>
  <c r="AM252" i="21" s="1"/>
  <c r="AK248" i="21"/>
  <c r="AM248" i="21" s="1"/>
  <c r="AK244" i="21"/>
  <c r="AM244" i="21" s="1"/>
  <c r="AK240" i="21"/>
  <c r="AM240" i="21" s="1"/>
  <c r="AK236" i="21"/>
  <c r="AM236" i="21" s="1"/>
  <c r="AK232" i="21"/>
  <c r="AM232" i="21" s="1"/>
  <c r="AK318" i="21"/>
  <c r="AK304" i="21"/>
  <c r="AM304" i="21" s="1"/>
  <c r="AK301" i="21"/>
  <c r="AK269" i="21"/>
  <c r="AM269" i="21" s="1"/>
  <c r="AK268" i="21"/>
  <c r="AK235" i="21"/>
  <c r="AM235" i="21" s="1"/>
  <c r="AK234" i="21"/>
  <c r="AM234" i="21" s="1"/>
  <c r="AK233" i="21"/>
  <c r="AM233" i="21" s="1"/>
  <c r="AK231" i="21"/>
  <c r="AM231" i="21" s="1"/>
  <c r="AK230" i="21"/>
  <c r="AK229" i="21"/>
  <c r="AM229" i="21" s="1"/>
  <c r="AK225" i="21"/>
  <c r="AK221" i="21"/>
  <c r="AK217" i="21"/>
  <c r="AK213" i="21"/>
  <c r="AM213" i="21" s="1"/>
  <c r="AK209" i="21"/>
  <c r="AK206" i="21"/>
  <c r="AK202" i="21"/>
  <c r="AK198" i="21"/>
  <c r="AK194" i="21"/>
  <c r="AK308" i="21"/>
  <c r="AM308" i="21" s="1"/>
  <c r="AK262" i="21"/>
  <c r="AK255" i="21"/>
  <c r="AM255" i="21" s="1"/>
  <c r="AK254" i="21"/>
  <c r="AK247" i="21"/>
  <c r="AM247" i="21" s="1"/>
  <c r="AK246" i="21"/>
  <c r="AK239" i="21"/>
  <c r="AM239" i="21" s="1"/>
  <c r="AK238" i="21"/>
  <c r="AK228" i="21"/>
  <c r="AM228" i="21" s="1"/>
  <c r="AK224" i="21"/>
  <c r="AM224" i="21" s="1"/>
  <c r="AK220" i="21"/>
  <c r="AM220" i="21" s="1"/>
  <c r="AK216" i="21"/>
  <c r="AM216" i="21" s="1"/>
  <c r="AK212" i="21"/>
  <c r="AM212" i="21" s="1"/>
  <c r="AK208" i="21"/>
  <c r="AM208" i="21" s="1"/>
  <c r="AK205" i="21"/>
  <c r="AM205" i="21" s="1"/>
  <c r="AK201" i="21"/>
  <c r="AM201" i="21" s="1"/>
  <c r="AK197" i="21"/>
  <c r="AM197" i="21" s="1"/>
  <c r="AK193" i="21"/>
  <c r="AM193" i="21" s="1"/>
  <c r="AK189" i="21"/>
  <c r="AM189" i="21" s="1"/>
  <c r="AK185" i="21"/>
  <c r="AM185" i="21" s="1"/>
  <c r="AK181" i="21"/>
  <c r="AM181" i="21" s="1"/>
  <c r="AK285" i="21"/>
  <c r="AM285" i="21" s="1"/>
  <c r="AK276" i="21"/>
  <c r="AM276" i="21" s="1"/>
  <c r="AK176" i="21"/>
  <c r="AM176" i="21" s="1"/>
  <c r="AK172" i="21"/>
  <c r="AM172" i="21" s="1"/>
  <c r="AK168" i="21"/>
  <c r="AM168" i="21" s="1"/>
  <c r="AK164" i="21"/>
  <c r="AM164" i="21" s="1"/>
  <c r="AK160" i="21"/>
  <c r="AM160" i="21" s="1"/>
  <c r="AK156" i="21"/>
  <c r="AM156" i="21" s="1"/>
  <c r="AK152" i="21"/>
  <c r="AM152" i="21" s="1"/>
  <c r="AK148" i="21"/>
  <c r="AM148" i="21" s="1"/>
  <c r="AK144" i="21"/>
  <c r="AM144" i="21" s="1"/>
  <c r="AK140" i="21"/>
  <c r="AM140" i="21" s="1"/>
  <c r="AK137" i="21"/>
  <c r="AK133" i="21"/>
  <c r="AM133" i="21" s="1"/>
  <c r="AK131" i="21"/>
  <c r="AK127" i="21"/>
  <c r="AK123" i="21"/>
  <c r="AK119" i="21"/>
  <c r="AM119" i="21" s="1"/>
  <c r="AK115" i="21"/>
  <c r="AK111" i="21"/>
  <c r="AK284" i="21"/>
  <c r="AK259" i="21"/>
  <c r="AM259" i="21" s="1"/>
  <c r="AK251" i="21"/>
  <c r="AM251" i="21" s="1"/>
  <c r="AK243" i="21"/>
  <c r="AM243" i="21" s="1"/>
  <c r="AK223" i="21"/>
  <c r="AM223" i="21" s="1"/>
  <c r="AK215" i="21"/>
  <c r="AM215" i="21" s="1"/>
  <c r="AK207" i="21"/>
  <c r="AM207" i="21" s="1"/>
  <c r="AK204" i="21"/>
  <c r="AM204" i="21" s="1"/>
  <c r="AK203" i="21"/>
  <c r="AK196" i="21"/>
  <c r="AM196" i="21" s="1"/>
  <c r="AK195" i="21"/>
  <c r="AK180" i="21"/>
  <c r="AM180" i="21" s="1"/>
  <c r="AK178" i="21"/>
  <c r="AM178" i="21" s="1"/>
  <c r="AK138" i="21"/>
  <c r="AM138" i="21" s="1"/>
  <c r="AK136" i="21"/>
  <c r="AM136" i="21" s="1"/>
  <c r="AK135" i="21"/>
  <c r="AK134" i="21"/>
  <c r="AK104" i="21"/>
  <c r="AM104" i="21" s="1"/>
  <c r="AK100" i="21"/>
  <c r="AM100" i="21" s="1"/>
  <c r="AK96" i="21"/>
  <c r="AM96" i="21" s="1"/>
  <c r="AK92" i="21"/>
  <c r="AM92" i="21" s="1"/>
  <c r="AK88" i="21"/>
  <c r="AM88" i="21" s="1"/>
  <c r="AK84" i="21"/>
  <c r="AM84" i="21" s="1"/>
  <c r="AK80" i="21"/>
  <c r="AM80" i="21" s="1"/>
  <c r="AK76" i="21"/>
  <c r="AM76" i="21" s="1"/>
  <c r="AK72" i="21"/>
  <c r="AM72" i="21" s="1"/>
  <c r="AK68" i="21"/>
  <c r="AM68" i="21" s="1"/>
  <c r="AK64" i="21"/>
  <c r="AM64" i="21" s="1"/>
  <c r="AK60" i="21"/>
  <c r="AM60" i="21" s="1"/>
  <c r="AK56" i="21"/>
  <c r="AM56" i="21" s="1"/>
  <c r="AK52" i="21"/>
  <c r="AM52" i="21" s="1"/>
  <c r="AK48" i="21"/>
  <c r="AM48" i="21" s="1"/>
  <c r="AK44" i="21"/>
  <c r="AM44" i="21" s="1"/>
  <c r="AK40" i="21"/>
  <c r="AM40" i="21" s="1"/>
  <c r="AK36" i="21"/>
  <c r="AM36" i="21" s="1"/>
  <c r="AK32" i="21"/>
  <c r="AM32" i="21" s="1"/>
  <c r="AK28" i="21"/>
  <c r="AM28" i="21" s="1"/>
  <c r="AK24" i="21"/>
  <c r="AM24" i="21" s="1"/>
  <c r="AK20" i="21"/>
  <c r="AM20" i="21" s="1"/>
  <c r="AK227" i="21"/>
  <c r="AM227" i="21" s="1"/>
  <c r="AK226" i="21"/>
  <c r="AK219" i="21"/>
  <c r="AM219" i="21" s="1"/>
  <c r="AK218" i="21"/>
  <c r="AK211" i="21"/>
  <c r="AM211" i="21" s="1"/>
  <c r="AK210" i="21"/>
  <c r="AK199" i="21"/>
  <c r="AM199" i="21" s="1"/>
  <c r="AK191" i="21"/>
  <c r="AK184" i="21"/>
  <c r="AM184" i="21" s="1"/>
  <c r="AK182" i="21"/>
  <c r="AM182" i="21" s="1"/>
  <c r="AK179" i="21"/>
  <c r="AM179" i="21" s="1"/>
  <c r="AK132" i="21"/>
  <c r="AM132" i="21" s="1"/>
  <c r="AK130" i="21"/>
  <c r="AM130" i="21" s="1"/>
  <c r="AK129" i="21"/>
  <c r="AK128" i="21"/>
  <c r="AM128" i="21" s="1"/>
  <c r="AK126" i="21"/>
  <c r="AM126" i="21" s="1"/>
  <c r="AK125" i="21"/>
  <c r="AK124" i="21"/>
  <c r="AM124" i="21" s="1"/>
  <c r="AK122" i="21"/>
  <c r="AM122" i="21" s="1"/>
  <c r="AK121" i="21"/>
  <c r="AK120" i="21"/>
  <c r="AM120" i="21" s="1"/>
  <c r="AK118" i="21"/>
  <c r="AM118" i="21" s="1"/>
  <c r="AK117" i="21"/>
  <c r="AM117" i="21" s="1"/>
  <c r="AK116" i="21"/>
  <c r="AM116" i="21" s="1"/>
  <c r="AK114" i="21"/>
  <c r="AM114" i="21" s="1"/>
  <c r="AK113" i="21"/>
  <c r="AK112" i="21"/>
  <c r="AM112" i="21" s="1"/>
  <c r="AK110" i="21"/>
  <c r="AM110" i="21" s="1"/>
  <c r="AK109" i="21"/>
  <c r="AK108" i="21"/>
  <c r="AM108" i="21" s="1"/>
  <c r="AK107" i="21"/>
  <c r="AM107" i="21" s="1"/>
  <c r="AK103" i="21"/>
  <c r="AM103" i="21" s="1"/>
  <c r="AK99" i="21"/>
  <c r="AM99" i="21" s="1"/>
  <c r="AK95" i="21"/>
  <c r="AM95" i="21" s="1"/>
  <c r="AK91" i="21"/>
  <c r="AM91" i="21" s="1"/>
  <c r="AK258" i="21"/>
  <c r="AK222" i="21"/>
  <c r="AK190" i="21"/>
  <c r="AM190" i="21" s="1"/>
  <c r="AK187" i="21"/>
  <c r="AM187" i="21" s="1"/>
  <c r="AK170" i="21"/>
  <c r="AK159" i="21"/>
  <c r="AM159" i="21" s="1"/>
  <c r="AK157" i="21"/>
  <c r="AK154" i="21"/>
  <c r="AM154" i="21" s="1"/>
  <c r="AK143" i="21"/>
  <c r="AM143" i="21" s="1"/>
  <c r="AK141" i="21"/>
  <c r="AK87" i="21"/>
  <c r="AM87" i="21" s="1"/>
  <c r="AK86" i="21"/>
  <c r="AM86" i="21" s="1"/>
  <c r="AK85" i="21"/>
  <c r="AK83" i="21"/>
  <c r="AM83" i="21" s="1"/>
  <c r="AK82" i="21"/>
  <c r="AK81" i="21"/>
  <c r="AK79" i="21"/>
  <c r="AM79" i="21" s="1"/>
  <c r="AK78" i="21"/>
  <c r="AK77" i="21"/>
  <c r="AM77" i="21" s="1"/>
  <c r="AK75" i="21"/>
  <c r="AM75" i="21" s="1"/>
  <c r="AK74" i="21"/>
  <c r="AM74" i="21" s="1"/>
  <c r="AK73" i="21"/>
  <c r="AM73" i="21" s="1"/>
  <c r="AK71" i="21"/>
  <c r="AM71" i="21" s="1"/>
  <c r="AK70" i="21"/>
  <c r="AK69" i="21"/>
  <c r="AK67" i="21"/>
  <c r="AM67" i="21" s="1"/>
  <c r="AK66" i="21"/>
  <c r="AK65" i="21"/>
  <c r="AM65" i="21" s="1"/>
  <c r="AK63" i="21"/>
  <c r="AM63" i="21" s="1"/>
  <c r="AK62" i="21"/>
  <c r="AK61" i="21"/>
  <c r="AK59" i="21"/>
  <c r="AM59" i="21" s="1"/>
  <c r="AK58" i="21"/>
  <c r="AM58" i="21" s="1"/>
  <c r="AK57" i="21"/>
  <c r="AM57" i="21" s="1"/>
  <c r="AK55" i="21"/>
  <c r="AM55" i="21" s="1"/>
  <c r="AK54" i="21"/>
  <c r="AM54" i="21" s="1"/>
  <c r="AK53" i="21"/>
  <c r="AK51" i="21"/>
  <c r="AM51" i="21" s="1"/>
  <c r="AK50" i="21"/>
  <c r="AM50" i="21" s="1"/>
  <c r="AK49" i="21"/>
  <c r="AM49" i="21" s="1"/>
  <c r="AK47" i="21"/>
  <c r="AM47" i="21" s="1"/>
  <c r="AK46" i="21"/>
  <c r="AK45" i="21"/>
  <c r="AM45" i="21" s="1"/>
  <c r="AK43" i="21"/>
  <c r="AM43" i="21" s="1"/>
  <c r="AK42" i="21"/>
  <c r="AM42" i="21" s="1"/>
  <c r="AK41" i="21"/>
  <c r="AM41" i="21" s="1"/>
  <c r="AK39" i="21"/>
  <c r="AM39" i="21" s="1"/>
  <c r="AK38" i="21"/>
  <c r="AM38" i="21" s="1"/>
  <c r="AK37" i="21"/>
  <c r="AK35" i="21"/>
  <c r="AM35" i="21" s="1"/>
  <c r="AK34" i="21"/>
  <c r="AM34" i="21" s="1"/>
  <c r="AK33" i="21"/>
  <c r="AK31" i="21"/>
  <c r="AM31" i="21" s="1"/>
  <c r="AK30" i="21"/>
  <c r="AK29" i="21"/>
  <c r="AK27" i="21"/>
  <c r="AM27" i="21" s="1"/>
  <c r="AK26" i="21"/>
  <c r="AM26" i="21" s="1"/>
  <c r="AK25" i="21"/>
  <c r="AM25" i="21" s="1"/>
  <c r="AK23" i="21"/>
  <c r="AM23" i="21" s="1"/>
  <c r="AK22" i="21"/>
  <c r="AK21" i="21"/>
  <c r="AM21" i="21" s="1"/>
  <c r="AK19" i="21"/>
  <c r="AM19" i="21" s="1"/>
  <c r="AK18" i="21"/>
  <c r="AM18" i="21" s="1"/>
  <c r="AK17" i="21"/>
  <c r="AM17" i="21" s="1"/>
  <c r="AK277" i="21"/>
  <c r="AM277" i="21" s="1"/>
  <c r="AK250" i="21"/>
  <c r="AK192" i="21"/>
  <c r="AM192" i="21" s="1"/>
  <c r="AK188" i="21"/>
  <c r="AM188" i="21" s="1"/>
  <c r="AK186" i="21"/>
  <c r="AM186" i="21" s="1"/>
  <c r="AK177" i="21"/>
  <c r="AK174" i="21"/>
  <c r="AK163" i="21"/>
  <c r="AM163" i="21" s="1"/>
  <c r="AK161" i="21"/>
  <c r="AK158" i="21"/>
  <c r="AK147" i="21"/>
  <c r="AM147" i="21" s="1"/>
  <c r="AK145" i="21"/>
  <c r="AK142" i="21"/>
  <c r="AK139" i="21"/>
  <c r="AK105" i="21"/>
  <c r="AK101" i="21"/>
  <c r="AM101" i="21" s="1"/>
  <c r="AK97" i="21"/>
  <c r="AK93" i="21"/>
  <c r="AK89" i="21"/>
  <c r="AK14" i="21"/>
  <c r="AM14" i="21" s="1"/>
  <c r="AK10" i="21"/>
  <c r="AM10" i="21" s="1"/>
  <c r="AK6" i="21"/>
  <c r="AM6" i="21" s="1"/>
  <c r="AK242" i="21"/>
  <c r="AK175" i="21"/>
  <c r="AM175" i="21" s="1"/>
  <c r="AK167" i="21"/>
  <c r="AM167" i="21" s="1"/>
  <c r="AK165" i="21"/>
  <c r="AK162" i="21"/>
  <c r="AK151" i="21"/>
  <c r="AM151" i="21" s="1"/>
  <c r="AK149" i="21"/>
  <c r="AK146" i="21"/>
  <c r="AK106" i="21"/>
  <c r="AK102" i="21"/>
  <c r="AM102" i="21" s="1"/>
  <c r="AK98" i="21"/>
  <c r="AK94" i="21"/>
  <c r="AK90" i="21"/>
  <c r="AM4" i="21"/>
  <c r="X5" i="21"/>
  <c r="BY4" i="21"/>
  <c r="CO390" i="21"/>
  <c r="BY5" i="21"/>
  <c r="CA5" i="21" s="1"/>
  <c r="CF5" i="21"/>
  <c r="Q7" i="21"/>
  <c r="S7" i="21" s="1"/>
  <c r="BB7" i="21"/>
  <c r="BY7" i="21"/>
  <c r="CA7" i="21" s="1"/>
  <c r="Q8" i="21"/>
  <c r="S8" i="21" s="1"/>
  <c r="BY8" i="21"/>
  <c r="CA8" i="21" s="1"/>
  <c r="BY9" i="21"/>
  <c r="CA9" i="21" s="1"/>
  <c r="CF9" i="21"/>
  <c r="Q11" i="21"/>
  <c r="S11" i="21" s="1"/>
  <c r="BB11" i="21"/>
  <c r="BY11" i="21"/>
  <c r="CA11" i="21" s="1"/>
  <c r="Q12" i="21"/>
  <c r="S12" i="21" s="1"/>
  <c r="BY12" i="21"/>
  <c r="CA12" i="21" s="1"/>
  <c r="BY13" i="21"/>
  <c r="CA13" i="21" s="1"/>
  <c r="CF13" i="21"/>
  <c r="Q15" i="21"/>
  <c r="S15" i="21" s="1"/>
  <c r="BV15" i="21"/>
  <c r="AM16" i="21"/>
  <c r="CA16" i="21"/>
  <c r="BY17" i="21"/>
  <c r="CA17" i="21" s="1"/>
  <c r="BY18" i="21"/>
  <c r="CF19" i="21"/>
  <c r="BB21" i="21"/>
  <c r="Q22" i="21"/>
  <c r="S22" i="21" s="1"/>
  <c r="BG28" i="21"/>
  <c r="Q32" i="21"/>
  <c r="S32" i="21" s="1"/>
  <c r="BL34" i="21"/>
  <c r="AW35" i="21"/>
  <c r="AM37" i="21"/>
  <c r="BG44" i="21"/>
  <c r="Q48" i="21"/>
  <c r="S48" i="21" s="1"/>
  <c r="BL50" i="21"/>
  <c r="AW51" i="21"/>
  <c r="AM53" i="21"/>
  <c r="BG60" i="21"/>
  <c r="Q64" i="21"/>
  <c r="S64" i="21" s="1"/>
  <c r="BL66" i="21"/>
  <c r="AW67" i="21"/>
  <c r="AM69" i="21"/>
  <c r="BG76" i="21"/>
  <c r="Q80" i="21"/>
  <c r="S80" i="21" s="1"/>
  <c r="BL82" i="21"/>
  <c r="AW83" i="21"/>
  <c r="AM85" i="21"/>
  <c r="BE89" i="21"/>
  <c r="BE105" i="21"/>
  <c r="BG105" i="21" s="1"/>
  <c r="CA108" i="21"/>
  <c r="BY110" i="21"/>
  <c r="CA110" i="21" s="1"/>
  <c r="BG120" i="21"/>
  <c r="BY120" i="21"/>
  <c r="AM134" i="21"/>
  <c r="Q148" i="21"/>
  <c r="S148" i="21" s="1"/>
  <c r="AK150" i="21"/>
  <c r="AM150" i="21" s="1"/>
  <c r="BG161" i="21"/>
  <c r="BG168" i="21"/>
  <c r="BE174" i="21"/>
  <c r="BG177" i="21"/>
  <c r="CA202" i="21"/>
  <c r="BE210" i="21"/>
  <c r="AM221" i="21"/>
  <c r="AM29" i="21"/>
  <c r="BG36" i="21"/>
  <c r="BG52" i="21"/>
  <c r="AM61" i="21"/>
  <c r="AM82" i="21"/>
  <c r="AM157" i="21"/>
  <c r="CA176" i="21"/>
  <c r="CA217" i="21"/>
  <c r="BY388" i="21"/>
  <c r="BY384" i="21"/>
  <c r="CA384" i="21" s="1"/>
  <c r="BY380" i="21"/>
  <c r="BY387" i="21"/>
  <c r="BY383" i="21"/>
  <c r="BY379" i="21"/>
  <c r="BY382" i="21"/>
  <c r="BY375" i="21"/>
  <c r="BY385" i="21"/>
  <c r="BY374" i="21"/>
  <c r="CA374" i="21" s="1"/>
  <c r="BY381" i="21"/>
  <c r="BY377" i="21"/>
  <c r="BY373" i="21"/>
  <c r="BY372" i="21"/>
  <c r="CA372" i="21" s="1"/>
  <c r="BY369" i="21"/>
  <c r="BY366" i="21"/>
  <c r="BY386" i="21"/>
  <c r="BY367" i="21"/>
  <c r="BY364" i="21"/>
  <c r="BY370" i="21"/>
  <c r="BY359" i="21"/>
  <c r="BY355" i="21"/>
  <c r="CA355" i="21" s="1"/>
  <c r="BY351" i="21"/>
  <c r="BY347" i="21"/>
  <c r="BY344" i="21"/>
  <c r="CA344" i="21" s="1"/>
  <c r="BY378" i="21"/>
  <c r="BY365" i="21"/>
  <c r="CA365" i="21" s="1"/>
  <c r="BY362" i="21"/>
  <c r="CA362" i="21" s="1"/>
  <c r="BY358" i="21"/>
  <c r="CA358" i="21" s="1"/>
  <c r="BY354" i="21"/>
  <c r="CA354" i="21" s="1"/>
  <c r="BY350" i="21"/>
  <c r="CA350" i="21" s="1"/>
  <c r="BY346" i="21"/>
  <c r="CA346" i="21" s="1"/>
  <c r="BY343" i="21"/>
  <c r="CA343" i="21" s="1"/>
  <c r="BY371" i="21"/>
  <c r="CA371" i="21" s="1"/>
  <c r="BY363" i="21"/>
  <c r="CA363" i="21" s="1"/>
  <c r="BY361" i="21"/>
  <c r="BY357" i="21"/>
  <c r="BY353" i="21"/>
  <c r="CA353" i="21" s="1"/>
  <c r="BY349" i="21"/>
  <c r="BY360" i="21"/>
  <c r="BY356" i="21"/>
  <c r="BY352" i="21"/>
  <c r="CA352" i="21" s="1"/>
  <c r="BY348" i="21"/>
  <c r="BY345" i="21"/>
  <c r="BY341" i="21"/>
  <c r="CA341" i="21" s="1"/>
  <c r="BY338" i="21"/>
  <c r="CA338" i="21" s="1"/>
  <c r="BY334" i="21"/>
  <c r="BY330" i="21"/>
  <c r="BY326" i="21"/>
  <c r="BY322" i="21"/>
  <c r="BY368" i="21"/>
  <c r="CA368" i="21" s="1"/>
  <c r="BY337" i="21"/>
  <c r="CA337" i="21" s="1"/>
  <c r="BY333" i="21"/>
  <c r="CA333" i="21" s="1"/>
  <c r="BY329" i="21"/>
  <c r="CA329" i="21" s="1"/>
  <c r="BY325" i="21"/>
  <c r="CA325" i="21" s="1"/>
  <c r="BY342" i="21"/>
  <c r="BY339" i="21"/>
  <c r="BY335" i="21"/>
  <c r="CA335" i="21" s="1"/>
  <c r="BY331" i="21"/>
  <c r="BY327" i="21"/>
  <c r="BY321" i="21"/>
  <c r="BY317" i="21"/>
  <c r="CA317" i="21" s="1"/>
  <c r="BY313" i="21"/>
  <c r="BY340" i="21"/>
  <c r="BY336" i="21"/>
  <c r="BY332" i="21"/>
  <c r="CA332" i="21" s="1"/>
  <c r="BY328" i="21"/>
  <c r="BY324" i="21"/>
  <c r="BY320" i="21"/>
  <c r="CA320" i="21" s="1"/>
  <c r="BY316" i="21"/>
  <c r="CA316" i="21" s="1"/>
  <c r="BY312" i="21"/>
  <c r="CA312" i="21" s="1"/>
  <c r="BY323" i="21"/>
  <c r="BY311" i="21"/>
  <c r="CA311" i="21" s="1"/>
  <c r="BY307" i="21"/>
  <c r="CA307" i="21" s="1"/>
  <c r="BY303" i="21"/>
  <c r="BY300" i="21"/>
  <c r="BY296" i="21"/>
  <c r="BY292" i="21"/>
  <c r="BY315" i="21"/>
  <c r="CA315" i="21" s="1"/>
  <c r="BY314" i="21"/>
  <c r="BY310" i="21"/>
  <c r="CA310" i="21" s="1"/>
  <c r="BY306" i="21"/>
  <c r="CA306" i="21" s="1"/>
  <c r="BY302" i="21"/>
  <c r="CA302" i="21" s="1"/>
  <c r="BY299" i="21"/>
  <c r="CA299" i="21" s="1"/>
  <c r="BY295" i="21"/>
  <c r="CA295" i="21" s="1"/>
  <c r="BY291" i="21"/>
  <c r="CA291" i="21" s="1"/>
  <c r="BY287" i="21"/>
  <c r="BY283" i="21"/>
  <c r="CA283" i="21" s="1"/>
  <c r="BY279" i="21"/>
  <c r="BY275" i="21"/>
  <c r="CA275" i="21" s="1"/>
  <c r="BY271" i="21"/>
  <c r="BY267" i="21"/>
  <c r="CA267" i="21" s="1"/>
  <c r="BY309" i="21"/>
  <c r="CA309" i="21" s="1"/>
  <c r="BY305" i="21"/>
  <c r="CA305" i="21" s="1"/>
  <c r="BY298" i="21"/>
  <c r="CA298" i="21" s="1"/>
  <c r="BY294" i="21"/>
  <c r="CA294" i="21" s="1"/>
  <c r="BY290" i="21"/>
  <c r="CA290" i="21" s="1"/>
  <c r="BY286" i="21"/>
  <c r="CA286" i="21" s="1"/>
  <c r="BY282" i="21"/>
  <c r="CA282" i="21" s="1"/>
  <c r="BY278" i="21"/>
  <c r="CA278" i="21" s="1"/>
  <c r="BY274" i="21"/>
  <c r="CA274" i="21" s="1"/>
  <c r="BY270" i="21"/>
  <c r="CA270" i="21" s="1"/>
  <c r="BY266" i="21"/>
  <c r="BY262" i="21"/>
  <c r="BY293" i="21"/>
  <c r="CA293" i="21" s="1"/>
  <c r="BY261" i="21"/>
  <c r="CA261" i="21" s="1"/>
  <c r="BY257" i="21"/>
  <c r="CA257" i="21" s="1"/>
  <c r="BY253" i="21"/>
  <c r="CA253" i="21" s="1"/>
  <c r="BY249" i="21"/>
  <c r="CA249" i="21" s="1"/>
  <c r="BY245" i="21"/>
  <c r="CA245" i="21" s="1"/>
  <c r="BY241" i="21"/>
  <c r="CA241" i="21" s="1"/>
  <c r="BY237" i="21"/>
  <c r="CA237" i="21" s="1"/>
  <c r="BY297" i="21"/>
  <c r="CA297" i="21" s="1"/>
  <c r="BY289" i="21"/>
  <c r="CA289" i="21" s="1"/>
  <c r="BY288" i="21"/>
  <c r="BY281" i="21"/>
  <c r="CA281" i="21" s="1"/>
  <c r="BY280" i="21"/>
  <c r="BY273" i="21"/>
  <c r="CA273" i="21" s="1"/>
  <c r="BY272" i="21"/>
  <c r="BY260" i="21"/>
  <c r="CA260" i="21" s="1"/>
  <c r="BY256" i="21"/>
  <c r="CA256" i="21" s="1"/>
  <c r="BY252" i="21"/>
  <c r="CA252" i="21" s="1"/>
  <c r="BY248" i="21"/>
  <c r="CA248" i="21" s="1"/>
  <c r="BY244" i="21"/>
  <c r="CA244" i="21" s="1"/>
  <c r="BY240" i="21"/>
  <c r="CA240" i="21" s="1"/>
  <c r="BY236" i="21"/>
  <c r="CA236" i="21" s="1"/>
  <c r="BY232" i="21"/>
  <c r="CA232" i="21" s="1"/>
  <c r="BY319" i="21"/>
  <c r="CA319" i="21" s="1"/>
  <c r="BY304" i="21"/>
  <c r="CA304" i="21" s="1"/>
  <c r="BY301" i="21"/>
  <c r="BY285" i="21"/>
  <c r="CA285" i="21" s="1"/>
  <c r="BY284" i="21"/>
  <c r="BY277" i="21"/>
  <c r="CA277" i="21" s="1"/>
  <c r="BY276" i="21"/>
  <c r="CA276" i="21" s="1"/>
  <c r="BY265" i="21"/>
  <c r="CA265" i="21" s="1"/>
  <c r="BY263" i="21"/>
  <c r="CA263" i="21" s="1"/>
  <c r="BY229" i="21"/>
  <c r="BY225" i="21"/>
  <c r="CA225" i="21" s="1"/>
  <c r="BY221" i="21"/>
  <c r="BY217" i="21"/>
  <c r="BY213" i="21"/>
  <c r="BY209" i="21"/>
  <c r="CA209" i="21" s="1"/>
  <c r="BY206" i="21"/>
  <c r="BY202" i="21"/>
  <c r="BY198" i="21"/>
  <c r="BY194" i="21"/>
  <c r="CA194" i="21" s="1"/>
  <c r="BY190" i="21"/>
  <c r="BY318" i="21"/>
  <c r="BY255" i="21"/>
  <c r="CA255" i="21" s="1"/>
  <c r="BY254" i="21"/>
  <c r="CA254" i="21" s="1"/>
  <c r="BY247" i="21"/>
  <c r="CA247" i="21" s="1"/>
  <c r="BY246" i="21"/>
  <c r="BY239" i="21"/>
  <c r="CA239" i="21" s="1"/>
  <c r="BY238" i="21"/>
  <c r="BY228" i="21"/>
  <c r="CA228" i="21" s="1"/>
  <c r="BY224" i="21"/>
  <c r="CA224" i="21" s="1"/>
  <c r="BY220" i="21"/>
  <c r="CA220" i="21" s="1"/>
  <c r="BY216" i="21"/>
  <c r="CA216" i="21" s="1"/>
  <c r="BY212" i="21"/>
  <c r="CA212" i="21" s="1"/>
  <c r="BY208" i="21"/>
  <c r="CA208" i="21" s="1"/>
  <c r="BY205" i="21"/>
  <c r="CA205" i="21" s="1"/>
  <c r="BY201" i="21"/>
  <c r="CA201" i="21" s="1"/>
  <c r="BY197" i="21"/>
  <c r="CA197" i="21" s="1"/>
  <c r="BY193" i="21"/>
  <c r="CA193" i="21" s="1"/>
  <c r="BY189" i="21"/>
  <c r="BY185" i="21"/>
  <c r="CA185" i="21" s="1"/>
  <c r="BY181" i="21"/>
  <c r="CA181" i="21" s="1"/>
  <c r="BY308" i="21"/>
  <c r="CA308" i="21" s="1"/>
  <c r="BY269" i="21"/>
  <c r="CA269" i="21" s="1"/>
  <c r="BY264" i="21"/>
  <c r="BY259" i="21"/>
  <c r="CA259" i="21" s="1"/>
  <c r="BY258" i="21"/>
  <c r="BY251" i="21"/>
  <c r="CA251" i="21" s="1"/>
  <c r="BY250" i="21"/>
  <c r="CA250" i="21" s="1"/>
  <c r="BY243" i="21"/>
  <c r="CA243" i="21" s="1"/>
  <c r="BY242" i="21"/>
  <c r="BY235" i="21"/>
  <c r="CA235" i="21" s="1"/>
  <c r="BY234" i="21"/>
  <c r="BY233" i="21"/>
  <c r="CA233" i="21" s="1"/>
  <c r="BY176" i="21"/>
  <c r="BY172" i="21"/>
  <c r="CA172" i="21" s="1"/>
  <c r="BY168" i="21"/>
  <c r="CA168" i="21" s="1"/>
  <c r="BY164" i="21"/>
  <c r="CA164" i="21" s="1"/>
  <c r="BY160" i="21"/>
  <c r="CA160" i="21" s="1"/>
  <c r="BY156" i="21"/>
  <c r="CA156" i="21" s="1"/>
  <c r="BY152" i="21"/>
  <c r="CA152" i="21" s="1"/>
  <c r="BY148" i="21"/>
  <c r="CA148" i="21" s="1"/>
  <c r="BY144" i="21"/>
  <c r="CA144" i="21" s="1"/>
  <c r="BY140" i="21"/>
  <c r="CA140" i="21" s="1"/>
  <c r="BY137" i="21"/>
  <c r="CA137" i="21" s="1"/>
  <c r="BY133" i="21"/>
  <c r="CA133" i="21" s="1"/>
  <c r="BY131" i="21"/>
  <c r="BY127" i="21"/>
  <c r="CA127" i="21" s="1"/>
  <c r="BY123" i="21"/>
  <c r="CA123" i="21" s="1"/>
  <c r="BY119" i="21"/>
  <c r="BY115" i="21"/>
  <c r="BY111" i="21"/>
  <c r="CA111" i="21" s="1"/>
  <c r="BY268" i="21"/>
  <c r="BY223" i="21"/>
  <c r="CA223" i="21" s="1"/>
  <c r="BY215" i="21"/>
  <c r="CA215" i="21" s="1"/>
  <c r="BY207" i="21"/>
  <c r="CA207" i="21" s="1"/>
  <c r="BY204" i="21"/>
  <c r="CA204" i="21" s="1"/>
  <c r="BY203" i="21"/>
  <c r="BY196" i="21"/>
  <c r="CA196" i="21" s="1"/>
  <c r="BY195" i="21"/>
  <c r="BY180" i="21"/>
  <c r="CA180" i="21" s="1"/>
  <c r="BY179" i="21"/>
  <c r="BY178" i="21"/>
  <c r="CA178" i="21" s="1"/>
  <c r="BY177" i="21"/>
  <c r="BY175" i="21"/>
  <c r="CA175" i="21" s="1"/>
  <c r="BY174" i="21"/>
  <c r="BY173" i="21"/>
  <c r="CA173" i="21" s="1"/>
  <c r="BY132" i="21"/>
  <c r="BY104" i="21"/>
  <c r="BY100" i="21"/>
  <c r="CA100" i="21" s="1"/>
  <c r="BY96" i="21"/>
  <c r="BY92" i="21"/>
  <c r="BY88" i="21"/>
  <c r="CA88" i="21" s="1"/>
  <c r="BY84" i="21"/>
  <c r="CA84" i="21" s="1"/>
  <c r="BY80" i="21"/>
  <c r="CA80" i="21" s="1"/>
  <c r="BY76" i="21"/>
  <c r="CA76" i="21" s="1"/>
  <c r="BY72" i="21"/>
  <c r="CA72" i="21" s="1"/>
  <c r="BY68" i="21"/>
  <c r="CA68" i="21" s="1"/>
  <c r="BY64" i="21"/>
  <c r="CA64" i="21" s="1"/>
  <c r="BY60" i="21"/>
  <c r="CA60" i="21" s="1"/>
  <c r="BY56" i="21"/>
  <c r="CA56" i="21" s="1"/>
  <c r="BY52" i="21"/>
  <c r="CA52" i="21" s="1"/>
  <c r="BY48" i="21"/>
  <c r="CA48" i="21" s="1"/>
  <c r="BY44" i="21"/>
  <c r="CA44" i="21" s="1"/>
  <c r="BY40" i="21"/>
  <c r="CA40" i="21" s="1"/>
  <c r="BY36" i="21"/>
  <c r="CA36" i="21" s="1"/>
  <c r="BY32" i="21"/>
  <c r="CA32" i="21" s="1"/>
  <c r="BY28" i="21"/>
  <c r="CA28" i="21" s="1"/>
  <c r="BY24" i="21"/>
  <c r="CA24" i="21" s="1"/>
  <c r="BY20" i="21"/>
  <c r="CA20" i="21" s="1"/>
  <c r="BY230" i="21"/>
  <c r="BY227" i="21"/>
  <c r="CA227" i="21" s="1"/>
  <c r="BY226" i="21"/>
  <c r="CA226" i="21" s="1"/>
  <c r="BY219" i="21"/>
  <c r="CA219" i="21" s="1"/>
  <c r="BY218" i="21"/>
  <c r="BY211" i="21"/>
  <c r="CA211" i="21" s="1"/>
  <c r="BY210" i="21"/>
  <c r="BY199" i="21"/>
  <c r="BY191" i="21"/>
  <c r="BY184" i="21"/>
  <c r="CA184" i="21" s="1"/>
  <c r="BY183" i="21"/>
  <c r="CA183" i="21" s="1"/>
  <c r="BY182" i="21"/>
  <c r="CA182" i="21" s="1"/>
  <c r="BY171" i="21"/>
  <c r="CA171" i="21" s="1"/>
  <c r="BY170" i="21"/>
  <c r="BY169" i="21"/>
  <c r="CA169" i="21" s="1"/>
  <c r="BY167" i="21"/>
  <c r="CA167" i="21" s="1"/>
  <c r="BY166" i="21"/>
  <c r="BY165" i="21"/>
  <c r="CA165" i="21" s="1"/>
  <c r="BY163" i="21"/>
  <c r="CA163" i="21" s="1"/>
  <c r="BY162" i="21"/>
  <c r="BY161" i="21"/>
  <c r="CA161" i="21" s="1"/>
  <c r="BY159" i="21"/>
  <c r="CA159" i="21" s="1"/>
  <c r="BY158" i="21"/>
  <c r="CA158" i="21" s="1"/>
  <c r="BY157" i="21"/>
  <c r="CA157" i="21" s="1"/>
  <c r="BY155" i="21"/>
  <c r="CA155" i="21" s="1"/>
  <c r="BY154" i="21"/>
  <c r="BY153" i="21"/>
  <c r="CA153" i="21" s="1"/>
  <c r="BY151" i="21"/>
  <c r="CA151" i="21" s="1"/>
  <c r="BY150" i="21"/>
  <c r="BY149" i="21"/>
  <c r="CA149" i="21" s="1"/>
  <c r="BY147" i="21"/>
  <c r="CA147" i="21" s="1"/>
  <c r="BY146" i="21"/>
  <c r="BY145" i="21"/>
  <c r="CA145" i="21" s="1"/>
  <c r="BY143" i="21"/>
  <c r="CA143" i="21" s="1"/>
  <c r="BY142" i="21"/>
  <c r="CA142" i="21" s="1"/>
  <c r="BY141" i="21"/>
  <c r="CA141" i="21" s="1"/>
  <c r="BY107" i="21"/>
  <c r="CA107" i="21" s="1"/>
  <c r="BY103" i="21"/>
  <c r="CA103" i="21" s="1"/>
  <c r="BY99" i="21"/>
  <c r="CA99" i="21" s="1"/>
  <c r="BY95" i="21"/>
  <c r="CA95" i="21" s="1"/>
  <c r="BY91" i="21"/>
  <c r="CA91" i="21" s="1"/>
  <c r="BY87" i="21"/>
  <c r="CA87" i="21" s="1"/>
  <c r="BY186" i="21"/>
  <c r="CA186" i="21" s="1"/>
  <c r="BY130" i="21"/>
  <c r="CA130" i="21" s="1"/>
  <c r="BY125" i="21"/>
  <c r="BY124" i="21"/>
  <c r="CA124" i="21" s="1"/>
  <c r="BY114" i="21"/>
  <c r="CA114" i="21" s="1"/>
  <c r="BY109" i="21"/>
  <c r="CA109" i="21" s="1"/>
  <c r="BY108" i="21"/>
  <c r="BY15" i="21"/>
  <c r="CA15" i="21" s="1"/>
  <c r="BY214" i="21"/>
  <c r="CA214" i="21" s="1"/>
  <c r="BY200" i="21"/>
  <c r="CA200" i="21" s="1"/>
  <c r="BY139" i="21"/>
  <c r="BY129" i="21"/>
  <c r="BY128" i="21"/>
  <c r="CA128" i="21" s="1"/>
  <c r="BY118" i="21"/>
  <c r="CA118" i="21" s="1"/>
  <c r="BY113" i="21"/>
  <c r="BY112" i="21"/>
  <c r="BY105" i="21"/>
  <c r="CA105" i="21" s="1"/>
  <c r="BY101" i="21"/>
  <c r="BY97" i="21"/>
  <c r="BY93" i="21"/>
  <c r="BY89" i="21"/>
  <c r="CA89" i="21" s="1"/>
  <c r="BY14" i="21"/>
  <c r="CA14" i="21" s="1"/>
  <c r="BY10" i="21"/>
  <c r="CA10" i="21" s="1"/>
  <c r="BY6" i="21"/>
  <c r="CA6" i="21" s="1"/>
  <c r="BY26" i="21"/>
  <c r="BY23" i="21"/>
  <c r="CA23" i="21" s="1"/>
  <c r="BY222" i="21"/>
  <c r="BY138" i="21"/>
  <c r="BY136" i="21"/>
  <c r="CA136" i="21" s="1"/>
  <c r="BY134" i="21"/>
  <c r="BY122" i="21"/>
  <c r="CA122" i="21" s="1"/>
  <c r="BY117" i="21"/>
  <c r="BY116" i="21"/>
  <c r="CA116" i="21" s="1"/>
  <c r="BY106" i="21"/>
  <c r="BY102" i="21"/>
  <c r="BY98" i="21"/>
  <c r="BY94" i="21"/>
  <c r="CA94" i="21" s="1"/>
  <c r="BY90" i="21"/>
  <c r="BY86" i="21"/>
  <c r="BY85" i="21"/>
  <c r="CA85" i="21" s="1"/>
  <c r="BY83" i="21"/>
  <c r="CA83" i="21" s="1"/>
  <c r="BY82" i="21"/>
  <c r="BY81" i="21"/>
  <c r="CA81" i="21" s="1"/>
  <c r="BY79" i="21"/>
  <c r="CA79" i="21" s="1"/>
  <c r="BY78" i="21"/>
  <c r="CA78" i="21" s="1"/>
  <c r="BY77" i="21"/>
  <c r="CA77" i="21" s="1"/>
  <c r="BY75" i="21"/>
  <c r="CA75" i="21" s="1"/>
  <c r="BY74" i="21"/>
  <c r="BY73" i="21"/>
  <c r="CA73" i="21" s="1"/>
  <c r="BY71" i="21"/>
  <c r="CA71" i="21" s="1"/>
  <c r="BY70" i="21"/>
  <c r="BY69" i="21"/>
  <c r="CA69" i="21" s="1"/>
  <c r="BY67" i="21"/>
  <c r="CA67" i="21" s="1"/>
  <c r="BY66" i="21"/>
  <c r="BY65" i="21"/>
  <c r="CA65" i="21" s="1"/>
  <c r="BY63" i="21"/>
  <c r="CA63" i="21" s="1"/>
  <c r="BY62" i="21"/>
  <c r="CA62" i="21" s="1"/>
  <c r="BY61" i="21"/>
  <c r="CA61" i="21" s="1"/>
  <c r="BY59" i="21"/>
  <c r="CA59" i="21" s="1"/>
  <c r="BY58" i="21"/>
  <c r="BY57" i="21"/>
  <c r="CA57" i="21" s="1"/>
  <c r="BY55" i="21"/>
  <c r="CA55" i="21" s="1"/>
  <c r="BY54" i="21"/>
  <c r="BY53" i="21"/>
  <c r="CA53" i="21" s="1"/>
  <c r="BY51" i="21"/>
  <c r="CA51" i="21" s="1"/>
  <c r="BY50" i="21"/>
  <c r="BY49" i="21"/>
  <c r="CA49" i="21" s="1"/>
  <c r="BY47" i="21"/>
  <c r="CA47" i="21" s="1"/>
  <c r="BY46" i="21"/>
  <c r="CA46" i="21" s="1"/>
  <c r="BY45" i="21"/>
  <c r="CA45" i="21" s="1"/>
  <c r="BY43" i="21"/>
  <c r="CA43" i="21" s="1"/>
  <c r="BY42" i="21"/>
  <c r="BY41" i="21"/>
  <c r="CA41" i="21" s="1"/>
  <c r="BY39" i="21"/>
  <c r="CA39" i="21" s="1"/>
  <c r="BY38" i="21"/>
  <c r="BY37" i="21"/>
  <c r="CA37" i="21" s="1"/>
  <c r="BY35" i="21"/>
  <c r="CA35" i="21" s="1"/>
  <c r="BY34" i="21"/>
  <c r="BY33" i="21"/>
  <c r="CA33" i="21" s="1"/>
  <c r="BY31" i="21"/>
  <c r="CA31" i="21" s="1"/>
  <c r="BY30" i="21"/>
  <c r="CA30" i="21" s="1"/>
  <c r="BY29" i="21"/>
  <c r="CA29" i="21" s="1"/>
  <c r="BY27" i="21"/>
  <c r="CA27" i="21" s="1"/>
  <c r="BY25" i="21"/>
  <c r="CA25" i="21" s="1"/>
  <c r="Q4" i="21"/>
  <c r="S4" i="21" s="1"/>
  <c r="Q6" i="21"/>
  <c r="S6" i="21" s="1"/>
  <c r="AW6" i="21"/>
  <c r="CK6" i="21"/>
  <c r="BE4" i="21"/>
  <c r="BG4" i="21" s="1"/>
  <c r="CA4" i="21"/>
  <c r="BE5" i="21"/>
  <c r="BG5" i="21" s="1"/>
  <c r="BE7" i="21"/>
  <c r="BG7" i="21" s="1"/>
  <c r="BE8" i="21"/>
  <c r="BG8" i="21" s="1"/>
  <c r="BE9" i="21"/>
  <c r="BG9" i="21" s="1"/>
  <c r="BE11" i="21"/>
  <c r="BE12" i="21"/>
  <c r="BG12" i="21" s="1"/>
  <c r="BE13" i="21"/>
  <c r="BG13" i="21" s="1"/>
  <c r="BE16" i="21"/>
  <c r="BG16" i="21" s="1"/>
  <c r="Q17" i="21"/>
  <c r="S17" i="21" s="1"/>
  <c r="BY19" i="21"/>
  <c r="CA19" i="21" s="1"/>
  <c r="Q20" i="21"/>
  <c r="S20" i="21" s="1"/>
  <c r="AM22" i="21"/>
  <c r="Q28" i="21"/>
  <c r="S28" i="21" s="1"/>
  <c r="AM33" i="21"/>
  <c r="Q44" i="21"/>
  <c r="S44" i="21" s="1"/>
  <c r="BL46" i="21"/>
  <c r="Q60" i="21"/>
  <c r="S60" i="21" s="1"/>
  <c r="BL62" i="21"/>
  <c r="AM70" i="21"/>
  <c r="Q76" i="21"/>
  <c r="S76" i="21" s="1"/>
  <c r="AM81" i="21"/>
  <c r="BE93" i="21"/>
  <c r="BG93" i="21" s="1"/>
  <c r="BG102" i="21"/>
  <c r="CA104" i="21"/>
  <c r="Q112" i="21"/>
  <c r="S112" i="21" s="1"/>
  <c r="BE116" i="21"/>
  <c r="AM123" i="21"/>
  <c r="Q125" i="21"/>
  <c r="S125" i="21" s="1"/>
  <c r="CA125" i="21"/>
  <c r="BE129" i="21"/>
  <c r="AM141" i="21"/>
  <c r="AK153" i="21"/>
  <c r="Q164" i="21"/>
  <c r="S164" i="21" s="1"/>
  <c r="AK166" i="21"/>
  <c r="AM170" i="21"/>
  <c r="AK173" i="21"/>
  <c r="CA177" i="21"/>
  <c r="BY192" i="21"/>
  <c r="CA192" i="21" s="1"/>
  <c r="AM258" i="21"/>
  <c r="CF23" i="21"/>
  <c r="BB25" i="21"/>
  <c r="CF27" i="21"/>
  <c r="BB29" i="21"/>
  <c r="CF31" i="21"/>
  <c r="BB33" i="21"/>
  <c r="CF35" i="21"/>
  <c r="BB37" i="21"/>
  <c r="CF39" i="21"/>
  <c r="BB41" i="21"/>
  <c r="CF43" i="21"/>
  <c r="BB45" i="21"/>
  <c r="CF47" i="21"/>
  <c r="BB49" i="21"/>
  <c r="CF51" i="21"/>
  <c r="BB53" i="21"/>
  <c r="CF55" i="21"/>
  <c r="BB57" i="21"/>
  <c r="CF59" i="21"/>
  <c r="BB61" i="21"/>
  <c r="CF63" i="21"/>
  <c r="BB65" i="21"/>
  <c r="CF67" i="21"/>
  <c r="BB69" i="21"/>
  <c r="CF71" i="21"/>
  <c r="BB73" i="21"/>
  <c r="CF75" i="21"/>
  <c r="BB77" i="21"/>
  <c r="CF79" i="21"/>
  <c r="BB81" i="21"/>
  <c r="CF83" i="21"/>
  <c r="BB85" i="21"/>
  <c r="AH88" i="21"/>
  <c r="BQ88" i="21"/>
  <c r="AH89" i="21"/>
  <c r="BG89" i="21"/>
  <c r="BV89" i="21"/>
  <c r="X91" i="21"/>
  <c r="BQ91" i="21"/>
  <c r="AH92" i="21"/>
  <c r="BQ92" i="21"/>
  <c r="AH93" i="21"/>
  <c r="BV93" i="21"/>
  <c r="X95" i="21"/>
  <c r="BQ95" i="21"/>
  <c r="AH96" i="21"/>
  <c r="BQ96" i="21"/>
  <c r="AH97" i="21"/>
  <c r="BG97" i="21"/>
  <c r="BV97" i="21"/>
  <c r="X99" i="21"/>
  <c r="BQ99" i="21"/>
  <c r="AH100" i="21"/>
  <c r="BQ100" i="21"/>
  <c r="AH101" i="21"/>
  <c r="BG101" i="21"/>
  <c r="BV101" i="21"/>
  <c r="X103" i="21"/>
  <c r="BQ103" i="21"/>
  <c r="AH104" i="21"/>
  <c r="BQ104" i="21"/>
  <c r="AH105" i="21"/>
  <c r="BV105" i="21"/>
  <c r="X107" i="21"/>
  <c r="BQ107" i="21"/>
  <c r="AH108" i="21"/>
  <c r="AC110" i="21"/>
  <c r="CK110" i="21"/>
  <c r="X113" i="21"/>
  <c r="AR113" i="21"/>
  <c r="BL114" i="21"/>
  <c r="BB115" i="21"/>
  <c r="BG116" i="21"/>
  <c r="AC119" i="21"/>
  <c r="CA120" i="21"/>
  <c r="CA121" i="21"/>
  <c r="BQ123" i="21"/>
  <c r="AH124" i="21"/>
  <c r="AC126" i="21"/>
  <c r="CK126" i="21"/>
  <c r="X129" i="21"/>
  <c r="AR129" i="21"/>
  <c r="BL130" i="21"/>
  <c r="BB131" i="21"/>
  <c r="BB133" i="21"/>
  <c r="AR135" i="21"/>
  <c r="BL135" i="21"/>
  <c r="BB137" i="21"/>
  <c r="AH140" i="21"/>
  <c r="BV141" i="21"/>
  <c r="BL142" i="21"/>
  <c r="CF142" i="21"/>
  <c r="X143" i="21"/>
  <c r="BV144" i="21"/>
  <c r="AW148" i="21"/>
  <c r="BG148" i="21"/>
  <c r="BG150" i="21"/>
  <c r="CK152" i="21"/>
  <c r="AM153" i="21"/>
  <c r="AW155" i="21"/>
  <c r="BQ155" i="21"/>
  <c r="AH156" i="21"/>
  <c r="BV157" i="21"/>
  <c r="BL158" i="21"/>
  <c r="CF158" i="21"/>
  <c r="X159" i="21"/>
  <c r="BV160" i="21"/>
  <c r="AW164" i="21"/>
  <c r="BG164" i="21"/>
  <c r="AM166" i="21"/>
  <c r="BG166" i="21"/>
  <c r="CK168" i="21"/>
  <c r="AM169" i="21"/>
  <c r="AW171" i="21"/>
  <c r="BQ171" i="21"/>
  <c r="AH172" i="21"/>
  <c r="AM173" i="21"/>
  <c r="BG174" i="21"/>
  <c r="CA174" i="21"/>
  <c r="CA179" i="21"/>
  <c r="AC180" i="21"/>
  <c r="AR188" i="21"/>
  <c r="BB189" i="21"/>
  <c r="BL192" i="21"/>
  <c r="AM194" i="21"/>
  <c r="BQ197" i="21"/>
  <c r="AM198" i="21"/>
  <c r="BG198" i="21"/>
  <c r="X200" i="21"/>
  <c r="BG210" i="21"/>
  <c r="AR211" i="21"/>
  <c r="BV213" i="21"/>
  <c r="BG221" i="21"/>
  <c r="CF227" i="21"/>
  <c r="AH17" i="21"/>
  <c r="CA18" i="21"/>
  <c r="BL19" i="21"/>
  <c r="AC20" i="21"/>
  <c r="BQ20" i="21"/>
  <c r="AH21" i="21"/>
  <c r="CA22" i="21"/>
  <c r="BL23" i="21"/>
  <c r="AC24" i="21"/>
  <c r="BQ24" i="21"/>
  <c r="AH25" i="21"/>
  <c r="CA26" i="21"/>
  <c r="BL27" i="21"/>
  <c r="AC28" i="21"/>
  <c r="BQ28" i="21"/>
  <c r="AH29" i="21"/>
  <c r="BL31" i="21"/>
  <c r="AC32" i="21"/>
  <c r="BQ32" i="21"/>
  <c r="AH33" i="21"/>
  <c r="CA34" i="21"/>
  <c r="BL35" i="21"/>
  <c r="AC36" i="21"/>
  <c r="BQ36" i="21"/>
  <c r="AH37" i="21"/>
  <c r="CA38" i="21"/>
  <c r="BL39" i="21"/>
  <c r="AC40" i="21"/>
  <c r="BQ40" i="21"/>
  <c r="AH41" i="21"/>
  <c r="CA42" i="21"/>
  <c r="BL43" i="21"/>
  <c r="AC44" i="21"/>
  <c r="BQ44" i="21"/>
  <c r="AH45" i="21"/>
  <c r="BL47" i="21"/>
  <c r="AC48" i="21"/>
  <c r="BQ48" i="21"/>
  <c r="AH49" i="21"/>
  <c r="CA50" i="21"/>
  <c r="BL51" i="21"/>
  <c r="AC52" i="21"/>
  <c r="BQ52" i="21"/>
  <c r="AH53" i="21"/>
  <c r="CA54" i="21"/>
  <c r="BL55" i="21"/>
  <c r="AC56" i="21"/>
  <c r="BQ56" i="21"/>
  <c r="AH57" i="21"/>
  <c r="CA58" i="21"/>
  <c r="BL59" i="21"/>
  <c r="AC60" i="21"/>
  <c r="BQ60" i="21"/>
  <c r="AH61" i="21"/>
  <c r="BL63" i="21"/>
  <c r="AC64" i="21"/>
  <c r="BQ64" i="21"/>
  <c r="AH65" i="21"/>
  <c r="CA66" i="21"/>
  <c r="BL67" i="21"/>
  <c r="AC68" i="21"/>
  <c r="BQ68" i="21"/>
  <c r="AH69" i="21"/>
  <c r="CA70" i="21"/>
  <c r="BL71" i="21"/>
  <c r="AC72" i="21"/>
  <c r="BQ72" i="21"/>
  <c r="AH73" i="21"/>
  <c r="CA74" i="21"/>
  <c r="BL75" i="21"/>
  <c r="AC76" i="21"/>
  <c r="BQ76" i="21"/>
  <c r="AH77" i="21"/>
  <c r="BL79" i="21"/>
  <c r="AC80" i="21"/>
  <c r="BQ80" i="21"/>
  <c r="AH81" i="21"/>
  <c r="CA82" i="21"/>
  <c r="BL83" i="21"/>
  <c r="AC84" i="21"/>
  <c r="BQ84" i="21"/>
  <c r="AH85" i="21"/>
  <c r="CA86" i="21"/>
  <c r="BL87" i="21"/>
  <c r="CK87" i="21"/>
  <c r="BB88" i="21"/>
  <c r="CK88" i="21"/>
  <c r="X90" i="21"/>
  <c r="AM90" i="21"/>
  <c r="BL90" i="21"/>
  <c r="CA90" i="21"/>
  <c r="AR91" i="21"/>
  <c r="CK91" i="21"/>
  <c r="BB92" i="21"/>
  <c r="CK92" i="21"/>
  <c r="X94" i="21"/>
  <c r="AM94" i="21"/>
  <c r="BL94" i="21"/>
  <c r="AR95" i="21"/>
  <c r="CK95" i="21"/>
  <c r="BB96" i="21"/>
  <c r="CK96" i="21"/>
  <c r="X98" i="21"/>
  <c r="AM98" i="21"/>
  <c r="BL98" i="21"/>
  <c r="CA98" i="21"/>
  <c r="AR99" i="21"/>
  <c r="CK99" i="21"/>
  <c r="BB100" i="21"/>
  <c r="CK100" i="21"/>
  <c r="X102" i="21"/>
  <c r="BL102" i="21"/>
  <c r="CA102" i="21"/>
  <c r="AR103" i="21"/>
  <c r="CK103" i="21"/>
  <c r="BB104" i="21"/>
  <c r="CK104" i="21"/>
  <c r="X106" i="21"/>
  <c r="AM106" i="21"/>
  <c r="BL106" i="21"/>
  <c r="CA106" i="21"/>
  <c r="AR107" i="21"/>
  <c r="CK107" i="21"/>
  <c r="X109" i="21"/>
  <c r="AR109" i="21"/>
  <c r="BL110" i="21"/>
  <c r="BB111" i="21"/>
  <c r="BG112" i="21"/>
  <c r="AC115" i="21"/>
  <c r="AM115" i="21"/>
  <c r="CA117" i="21"/>
  <c r="BQ119" i="21"/>
  <c r="CA119" i="21"/>
  <c r="AH120" i="21"/>
  <c r="AC122" i="21"/>
  <c r="CK122" i="21"/>
  <c r="X125" i="21"/>
  <c r="AR125" i="21"/>
  <c r="BL126" i="21"/>
  <c r="BB127" i="21"/>
  <c r="AC131" i="21"/>
  <c r="AM131" i="21"/>
  <c r="CA134" i="21"/>
  <c r="CA138" i="21"/>
  <c r="BV140" i="21"/>
  <c r="AW144" i="21"/>
  <c r="AM146" i="21"/>
  <c r="BG146" i="21"/>
  <c r="CK148" i="21"/>
  <c r="AM149" i="21"/>
  <c r="AW151" i="21"/>
  <c r="BQ151" i="21"/>
  <c r="AH152" i="21"/>
  <c r="BV153" i="21"/>
  <c r="BL154" i="21"/>
  <c r="CF154" i="21"/>
  <c r="X155" i="21"/>
  <c r="BV156" i="21"/>
  <c r="AW160" i="21"/>
  <c r="AM162" i="21"/>
  <c r="BG162" i="21"/>
  <c r="CK164" i="21"/>
  <c r="AM165" i="21"/>
  <c r="AW167" i="21"/>
  <c r="BQ167" i="21"/>
  <c r="AH168" i="21"/>
  <c r="BV169" i="21"/>
  <c r="BL170" i="21"/>
  <c r="CF170" i="21"/>
  <c r="X171" i="21"/>
  <c r="BV172" i="21"/>
  <c r="BG173" i="21"/>
  <c r="CK180" i="21"/>
  <c r="BG213" i="21"/>
  <c r="CF219" i="21"/>
  <c r="AC224" i="21"/>
  <c r="BG238" i="21"/>
  <c r="BV241" i="21"/>
  <c r="AM242" i="21"/>
  <c r="BG267" i="21"/>
  <c r="BG22" i="21"/>
  <c r="BG26" i="21"/>
  <c r="BG30" i="21"/>
  <c r="BG38" i="21"/>
  <c r="BG42" i="21"/>
  <c r="BG46" i="21"/>
  <c r="BG54" i="21"/>
  <c r="BG58" i="21"/>
  <c r="BG62" i="21"/>
  <c r="BG70" i="21"/>
  <c r="BG74" i="21"/>
  <c r="BG78" i="21"/>
  <c r="BG86" i="21"/>
  <c r="AM89" i="21"/>
  <c r="AM93" i="21"/>
  <c r="CA93" i="21"/>
  <c r="AM97" i="21"/>
  <c r="CA97" i="21"/>
  <c r="CA101" i="21"/>
  <c r="AM105" i="21"/>
  <c r="BG108" i="21"/>
  <c r="AM111" i="21"/>
  <c r="CA112" i="21"/>
  <c r="CA113" i="21"/>
  <c r="CA115" i="21"/>
  <c r="AM127" i="21"/>
  <c r="CA129" i="21"/>
  <c r="CA131" i="21"/>
  <c r="AM135" i="21"/>
  <c r="AM137" i="21"/>
  <c r="BG140" i="21"/>
  <c r="AM142" i="21"/>
  <c r="BG142" i="21"/>
  <c r="AM145" i="21"/>
  <c r="BG156" i="21"/>
  <c r="AM158" i="21"/>
  <c r="BG158" i="21"/>
  <c r="AM161" i="21"/>
  <c r="AM177" i="21"/>
  <c r="BG182" i="21"/>
  <c r="BG183" i="21"/>
  <c r="BG186" i="21"/>
  <c r="CA189" i="21"/>
  <c r="BG190" i="21"/>
  <c r="AM202" i="21"/>
  <c r="BG226" i="21"/>
  <c r="AM230" i="21"/>
  <c r="BG246" i="21"/>
  <c r="AM250" i="21"/>
  <c r="BG109" i="21"/>
  <c r="AR110" i="21"/>
  <c r="BG113" i="21"/>
  <c r="AR114" i="21"/>
  <c r="AR118" i="21"/>
  <c r="BG121" i="21"/>
  <c r="AR122" i="21"/>
  <c r="BG125" i="21"/>
  <c r="AR126" i="21"/>
  <c r="BG129" i="21"/>
  <c r="AR130" i="21"/>
  <c r="AC133" i="21"/>
  <c r="BQ133" i="21"/>
  <c r="AH134" i="21"/>
  <c r="CA135" i="21"/>
  <c r="BL136" i="21"/>
  <c r="AC137" i="21"/>
  <c r="BQ137" i="21"/>
  <c r="AH138" i="21"/>
  <c r="X139" i="21"/>
  <c r="BB141" i="21"/>
  <c r="CF143" i="21"/>
  <c r="BB145" i="21"/>
  <c r="CF147" i="21"/>
  <c r="BB149" i="21"/>
  <c r="CF151" i="21"/>
  <c r="BB153" i="21"/>
  <c r="CF155" i="21"/>
  <c r="BB157" i="21"/>
  <c r="CF159" i="21"/>
  <c r="BB161" i="21"/>
  <c r="CF163" i="21"/>
  <c r="BB165" i="21"/>
  <c r="CF167" i="21"/>
  <c r="BB169" i="21"/>
  <c r="CF171" i="21"/>
  <c r="AW172" i="21"/>
  <c r="CK172" i="21"/>
  <c r="BV173" i="21"/>
  <c r="AM174" i="21"/>
  <c r="X175" i="21"/>
  <c r="AW176" i="21"/>
  <c r="CK176" i="21"/>
  <c r="BV177" i="21"/>
  <c r="AH178" i="21"/>
  <c r="BG178" i="21"/>
  <c r="X183" i="21"/>
  <c r="AR184" i="21"/>
  <c r="BQ185" i="21"/>
  <c r="CA187" i="21"/>
  <c r="AC189" i="21"/>
  <c r="BV190" i="21"/>
  <c r="AC193" i="21"/>
  <c r="BG195" i="21"/>
  <c r="AR196" i="21"/>
  <c r="CF196" i="21"/>
  <c r="BV198" i="21"/>
  <c r="AC201" i="21"/>
  <c r="BG203" i="21"/>
  <c r="AR204" i="21"/>
  <c r="CF204" i="21"/>
  <c r="CK208" i="21"/>
  <c r="AH209" i="21"/>
  <c r="BB209" i="21"/>
  <c r="CA213" i="21"/>
  <c r="AM214" i="21"/>
  <c r="CK216" i="21"/>
  <c r="AH217" i="21"/>
  <c r="BB217" i="21"/>
  <c r="CA221" i="21"/>
  <c r="AM222" i="21"/>
  <c r="CA222" i="21"/>
  <c r="CK224" i="21"/>
  <c r="AH225" i="21"/>
  <c r="BB225" i="21"/>
  <c r="CA229" i="21"/>
  <c r="AM241" i="21"/>
  <c r="CA242" i="21"/>
  <c r="AM249" i="21"/>
  <c r="AM257" i="21"/>
  <c r="CA258" i="21"/>
  <c r="BV108" i="21"/>
  <c r="AM109" i="21"/>
  <c r="X110" i="21"/>
  <c r="AW111" i="21"/>
  <c r="CK111" i="21"/>
  <c r="BV112" i="21"/>
  <c r="AM113" i="21"/>
  <c r="X114" i="21"/>
  <c r="AW115" i="21"/>
  <c r="CK115" i="21"/>
  <c r="BV116" i="21"/>
  <c r="X118" i="21"/>
  <c r="AW119" i="21"/>
  <c r="CK119" i="21"/>
  <c r="BV120" i="21"/>
  <c r="AM121" i="21"/>
  <c r="X122" i="21"/>
  <c r="AW123" i="21"/>
  <c r="CK123" i="21"/>
  <c r="BV124" i="21"/>
  <c r="AM125" i="21"/>
  <c r="X126" i="21"/>
  <c r="AW127" i="21"/>
  <c r="CK127" i="21"/>
  <c r="BV128" i="21"/>
  <c r="AM129" i="21"/>
  <c r="X130" i="21"/>
  <c r="AW131" i="21"/>
  <c r="CK131" i="21"/>
  <c r="BG135" i="21"/>
  <c r="AR136" i="21"/>
  <c r="AC140" i="21"/>
  <c r="BQ140" i="21"/>
  <c r="AH141" i="21"/>
  <c r="BL143" i="21"/>
  <c r="AC144" i="21"/>
  <c r="BQ144" i="21"/>
  <c r="AH145" i="21"/>
  <c r="CA146" i="21"/>
  <c r="BL147" i="21"/>
  <c r="AC148" i="21"/>
  <c r="BQ148" i="21"/>
  <c r="AH149" i="21"/>
  <c r="CA150" i="21"/>
  <c r="BL151" i="21"/>
  <c r="AC152" i="21"/>
  <c r="BQ152" i="21"/>
  <c r="AH153" i="21"/>
  <c r="CA154" i="21"/>
  <c r="BL155" i="21"/>
  <c r="AC156" i="21"/>
  <c r="BQ156" i="21"/>
  <c r="AH157" i="21"/>
  <c r="BL159" i="21"/>
  <c r="AC160" i="21"/>
  <c r="BQ160" i="21"/>
  <c r="AH161" i="21"/>
  <c r="CA162" i="21"/>
  <c r="BL163" i="21"/>
  <c r="AC164" i="21"/>
  <c r="BQ164" i="21"/>
  <c r="AH165" i="21"/>
  <c r="CA166" i="21"/>
  <c r="BL167" i="21"/>
  <c r="AC168" i="21"/>
  <c r="BQ168" i="21"/>
  <c r="AH169" i="21"/>
  <c r="CA170" i="21"/>
  <c r="BL171" i="21"/>
  <c r="BB173" i="21"/>
  <c r="CF175" i="21"/>
  <c r="BB177" i="21"/>
  <c r="X179" i="21"/>
  <c r="AR180" i="21"/>
  <c r="BQ181" i="21"/>
  <c r="AC185" i="21"/>
  <c r="BL188" i="21"/>
  <c r="CK188" i="21"/>
  <c r="AH190" i="21"/>
  <c r="CA190" i="21"/>
  <c r="AM191" i="21"/>
  <c r="CA191" i="21"/>
  <c r="CK193" i="21"/>
  <c r="AH194" i="21"/>
  <c r="BB194" i="21"/>
  <c r="CA198" i="21"/>
  <c r="CA199" i="21"/>
  <c r="CK201" i="21"/>
  <c r="AH202" i="21"/>
  <c r="BB202" i="21"/>
  <c r="AM209" i="21"/>
  <c r="AW212" i="21"/>
  <c r="AM217" i="21"/>
  <c r="AW220" i="21"/>
  <c r="AM225" i="21"/>
  <c r="AW228" i="21"/>
  <c r="BL230" i="21"/>
  <c r="AR239" i="21"/>
  <c r="AR247" i="21"/>
  <c r="AR255" i="21"/>
  <c r="CA262" i="21"/>
  <c r="CA264" i="21"/>
  <c r="CK177" i="21"/>
  <c r="BV178" i="21"/>
  <c r="X180" i="21"/>
  <c r="AW181" i="21"/>
  <c r="CK181" i="21"/>
  <c r="BV182" i="21"/>
  <c r="AM183" i="21"/>
  <c r="X184" i="21"/>
  <c r="AW185" i="21"/>
  <c r="CK185" i="21"/>
  <c r="BV186" i="21"/>
  <c r="X188" i="21"/>
  <c r="AW189" i="21"/>
  <c r="CK189" i="21"/>
  <c r="BG191" i="21"/>
  <c r="AR192" i="21"/>
  <c r="CF192" i="21"/>
  <c r="AW193" i="21"/>
  <c r="BV194" i="21"/>
  <c r="AM195" i="21"/>
  <c r="CA195" i="21"/>
  <c r="X196" i="21"/>
  <c r="BL196" i="21"/>
  <c r="CK197" i="21"/>
  <c r="AH198" i="21"/>
  <c r="AR200" i="21"/>
  <c r="CF200" i="21"/>
  <c r="AW201" i="21"/>
  <c r="BV202" i="21"/>
  <c r="AM203" i="21"/>
  <c r="CA203" i="21"/>
  <c r="X204" i="21"/>
  <c r="BL204" i="21"/>
  <c r="CK205" i="21"/>
  <c r="AR207" i="21"/>
  <c r="CF207" i="21"/>
  <c r="AW208" i="21"/>
  <c r="BV209" i="21"/>
  <c r="AM210" i="21"/>
  <c r="CA210" i="21"/>
  <c r="X211" i="21"/>
  <c r="BL211" i="21"/>
  <c r="CK212" i="21"/>
  <c r="AH213" i="21"/>
  <c r="AR215" i="21"/>
  <c r="CF215" i="21"/>
  <c r="AW216" i="21"/>
  <c r="BV217" i="21"/>
  <c r="AM218" i="21"/>
  <c r="CA218" i="21"/>
  <c r="X219" i="21"/>
  <c r="BL219" i="21"/>
  <c r="CK220" i="21"/>
  <c r="AH221" i="21"/>
  <c r="BG222" i="21"/>
  <c r="AR223" i="21"/>
  <c r="CF223" i="21"/>
  <c r="AW224" i="21"/>
  <c r="BV225" i="21"/>
  <c r="AM226" i="21"/>
  <c r="X227" i="21"/>
  <c r="BL227" i="21"/>
  <c r="CK228" i="21"/>
  <c r="AH229" i="21"/>
  <c r="CK236" i="21"/>
  <c r="AW240" i="21"/>
  <c r="BG241" i="21"/>
  <c r="CK244" i="21"/>
  <c r="AW248" i="21"/>
  <c r="CK252" i="21"/>
  <c r="AW256" i="21"/>
  <c r="BG257" i="21"/>
  <c r="CK260" i="21"/>
  <c r="BB266" i="21"/>
  <c r="AM268" i="21"/>
  <c r="BG330" i="21"/>
  <c r="CA230" i="21"/>
  <c r="BL231" i="21"/>
  <c r="AC232" i="21"/>
  <c r="BQ232" i="21"/>
  <c r="AH233" i="21"/>
  <c r="CA234" i="21"/>
  <c r="AC236" i="21"/>
  <c r="BB237" i="21"/>
  <c r="BQ240" i="21"/>
  <c r="AC244" i="21"/>
  <c r="BB245" i="21"/>
  <c r="BQ248" i="21"/>
  <c r="AC252" i="21"/>
  <c r="BB253" i="21"/>
  <c r="BQ256" i="21"/>
  <c r="AC260" i="21"/>
  <c r="BB261" i="21"/>
  <c r="BB262" i="21"/>
  <c r="AC266" i="21"/>
  <c r="AM266" i="21"/>
  <c r="CA268" i="21"/>
  <c r="BL269" i="21"/>
  <c r="CA296" i="21"/>
  <c r="BG230" i="21"/>
  <c r="BG234" i="21"/>
  <c r="AM238" i="21"/>
  <c r="CA238" i="21"/>
  <c r="AM246" i="21"/>
  <c r="CA246" i="21"/>
  <c r="BG250" i="21"/>
  <c r="AM254" i="21"/>
  <c r="BG258" i="21"/>
  <c r="AM262" i="21"/>
  <c r="CA266" i="21"/>
  <c r="CA271" i="21"/>
  <c r="AM275" i="21"/>
  <c r="CA279" i="21"/>
  <c r="AM283" i="21"/>
  <c r="BG283" i="21"/>
  <c r="CA287" i="21"/>
  <c r="AM307" i="21"/>
  <c r="CA321" i="21"/>
  <c r="CA322" i="21"/>
  <c r="CK270" i="21"/>
  <c r="AH271" i="21"/>
  <c r="BG272" i="21"/>
  <c r="AR273" i="21"/>
  <c r="CF273" i="21"/>
  <c r="AW274" i="21"/>
  <c r="BV275" i="21"/>
  <c r="X277" i="21"/>
  <c r="BL277" i="21"/>
  <c r="CK278" i="21"/>
  <c r="AH279" i="21"/>
  <c r="BG280" i="21"/>
  <c r="AR281" i="21"/>
  <c r="CF281" i="21"/>
  <c r="AW282" i="21"/>
  <c r="BV283" i="21"/>
  <c r="AM284" i="21"/>
  <c r="CA284" i="21"/>
  <c r="X285" i="21"/>
  <c r="BL285" i="21"/>
  <c r="CK286" i="21"/>
  <c r="AH287" i="21"/>
  <c r="BG288" i="21"/>
  <c r="AR289" i="21"/>
  <c r="CF289" i="21"/>
  <c r="AW290" i="21"/>
  <c r="BV291" i="21"/>
  <c r="CA292" i="21"/>
  <c r="AM303" i="21"/>
  <c r="BG307" i="21"/>
  <c r="BG264" i="21"/>
  <c r="AR265" i="21"/>
  <c r="AC270" i="21"/>
  <c r="BB271" i="21"/>
  <c r="BQ274" i="21"/>
  <c r="AC278" i="21"/>
  <c r="BB279" i="21"/>
  <c r="BQ282" i="21"/>
  <c r="AC286" i="21"/>
  <c r="BB287" i="21"/>
  <c r="BQ290" i="21"/>
  <c r="AM296" i="21"/>
  <c r="BG300" i="21"/>
  <c r="BG303" i="21"/>
  <c r="CA313" i="21"/>
  <c r="AM317" i="21"/>
  <c r="BG326" i="21"/>
  <c r="AM272" i="21"/>
  <c r="CA272" i="21"/>
  <c r="BG276" i="21"/>
  <c r="AM280" i="21"/>
  <c r="CA280" i="21"/>
  <c r="BG284" i="21"/>
  <c r="AM288" i="21"/>
  <c r="CA288" i="21"/>
  <c r="AM292" i="21"/>
  <c r="BG296" i="21"/>
  <c r="CA300" i="21"/>
  <c r="CA303" i="21"/>
  <c r="CA323" i="21"/>
  <c r="AR311" i="21"/>
  <c r="CK312" i="21"/>
  <c r="AH313" i="21"/>
  <c r="BG314" i="21"/>
  <c r="AR315" i="21"/>
  <c r="CF315" i="21"/>
  <c r="AW316" i="21"/>
  <c r="BV317" i="21"/>
  <c r="AM318" i="21"/>
  <c r="CA318" i="21"/>
  <c r="X319" i="21"/>
  <c r="BL319" i="21"/>
  <c r="CK320" i="21"/>
  <c r="AH321" i="21"/>
  <c r="CF324" i="21"/>
  <c r="CA327" i="21"/>
  <c r="CF328" i="21"/>
  <c r="CA331" i="21"/>
  <c r="CF332" i="21"/>
  <c r="AM327" i="21"/>
  <c r="AM331" i="21"/>
  <c r="BG336" i="21"/>
  <c r="AM314" i="21"/>
  <c r="CA314" i="21"/>
  <c r="BG318" i="21"/>
  <c r="AR324" i="21"/>
  <c r="BG324" i="21"/>
  <c r="AW326" i="21"/>
  <c r="CA326" i="21"/>
  <c r="AR328" i="21"/>
  <c r="BG328" i="21"/>
  <c r="AW330" i="21"/>
  <c r="CA330" i="21"/>
  <c r="AR332" i="21"/>
  <c r="BG332" i="21"/>
  <c r="AW334" i="21"/>
  <c r="CA334" i="21"/>
  <c r="BG341" i="21"/>
  <c r="X325" i="21"/>
  <c r="BQ325" i="21"/>
  <c r="AH326" i="21"/>
  <c r="BQ326" i="21"/>
  <c r="AH327" i="21"/>
  <c r="BG327" i="21"/>
  <c r="BV327" i="21"/>
  <c r="X329" i="21"/>
  <c r="BQ329" i="21"/>
  <c r="AH330" i="21"/>
  <c r="BQ330" i="21"/>
  <c r="AH331" i="21"/>
  <c r="BG331" i="21"/>
  <c r="BV331" i="21"/>
  <c r="X333" i="21"/>
  <c r="BQ333" i="21"/>
  <c r="AH334" i="21"/>
  <c r="BQ334" i="21"/>
  <c r="AH335" i="21"/>
  <c r="BG335" i="21"/>
  <c r="BV335" i="21"/>
  <c r="X337" i="21"/>
  <c r="BQ337" i="21"/>
  <c r="AH338" i="21"/>
  <c r="BQ338" i="21"/>
  <c r="AH339" i="21"/>
  <c r="BV339" i="21"/>
  <c r="X341" i="21"/>
  <c r="X342" i="21"/>
  <c r="BG342" i="21"/>
  <c r="AH344" i="21"/>
  <c r="CA348" i="21"/>
  <c r="CA356" i="21"/>
  <c r="AM324" i="21"/>
  <c r="CA324" i="21"/>
  <c r="CA328" i="21"/>
  <c r="AM332" i="21"/>
  <c r="AM336" i="21"/>
  <c r="CA336" i="21"/>
  <c r="AM340" i="21"/>
  <c r="CA340" i="21"/>
  <c r="CA364" i="21"/>
  <c r="AM335" i="21"/>
  <c r="AM339" i="21"/>
  <c r="CA339" i="21"/>
  <c r="AM341" i="21"/>
  <c r="BG347" i="21"/>
  <c r="CA347" i="21"/>
  <c r="CA360" i="21"/>
  <c r="AW346" i="21"/>
  <c r="CF346" i="21"/>
  <c r="AW347" i="21"/>
  <c r="AC350" i="21"/>
  <c r="AW350" i="21"/>
  <c r="BQ350" i="21"/>
  <c r="CK350" i="21"/>
  <c r="AH351" i="21"/>
  <c r="BB351" i="21"/>
  <c r="BV351" i="21"/>
  <c r="AC354" i="21"/>
  <c r="AW354" i="21"/>
  <c r="BQ354" i="21"/>
  <c r="CK354" i="21"/>
  <c r="AH355" i="21"/>
  <c r="BB355" i="21"/>
  <c r="BV355" i="21"/>
  <c r="AC358" i="21"/>
  <c r="AW358" i="21"/>
  <c r="BQ358" i="21"/>
  <c r="CK358" i="21"/>
  <c r="AH359" i="21"/>
  <c r="BB359" i="21"/>
  <c r="BV359" i="21"/>
  <c r="AC362" i="21"/>
  <c r="AW362" i="21"/>
  <c r="BQ362" i="21"/>
  <c r="CK362" i="21"/>
  <c r="AH363" i="21"/>
  <c r="BV341" i="21"/>
  <c r="AM342" i="21"/>
  <c r="BL342" i="21"/>
  <c r="CA342" i="21"/>
  <c r="AR343" i="21"/>
  <c r="CK343" i="21"/>
  <c r="BB344" i="21"/>
  <c r="CK344" i="21"/>
  <c r="X346" i="21"/>
  <c r="BQ346" i="21"/>
  <c r="AH347" i="21"/>
  <c r="BQ347" i="21"/>
  <c r="AM349" i="21"/>
  <c r="CA349" i="21"/>
  <c r="AM351" i="21"/>
  <c r="BG351" i="21"/>
  <c r="CA351" i="21"/>
  <c r="AM352" i="21"/>
  <c r="BG353" i="21"/>
  <c r="AM355" i="21"/>
  <c r="AM356" i="21"/>
  <c r="AM357" i="21"/>
  <c r="BG357" i="21"/>
  <c r="CA357" i="21"/>
  <c r="BG359" i="21"/>
  <c r="CA359" i="21"/>
  <c r="AM360" i="21"/>
  <c r="AM361" i="21"/>
  <c r="BG361" i="21"/>
  <c r="CA361" i="21"/>
  <c r="AM363" i="21"/>
  <c r="AW363" i="21"/>
  <c r="AM372" i="21"/>
  <c r="BB341" i="21"/>
  <c r="AC343" i="21"/>
  <c r="BL343" i="21"/>
  <c r="AC344" i="21"/>
  <c r="BV344" i="21"/>
  <c r="AR346" i="21"/>
  <c r="CK346" i="21"/>
  <c r="BB347" i="21"/>
  <c r="CK347" i="21"/>
  <c r="BG348" i="21"/>
  <c r="BG352" i="21"/>
  <c r="BG356" i="21"/>
  <c r="BG360" i="21"/>
  <c r="CA369" i="21"/>
  <c r="CF363" i="21"/>
  <c r="BG367" i="21"/>
  <c r="CA375" i="21"/>
  <c r="AM377" i="21"/>
  <c r="BG377" i="21"/>
  <c r="CA377" i="21"/>
  <c r="BL363" i="21"/>
  <c r="AC364" i="21"/>
  <c r="AM364" i="21"/>
  <c r="CA367" i="21"/>
  <c r="AM369" i="21"/>
  <c r="CA373" i="21"/>
  <c r="AM379" i="21"/>
  <c r="BG380" i="21"/>
  <c r="AR363" i="21"/>
  <c r="BG369" i="21"/>
  <c r="AM373" i="21"/>
  <c r="AM380" i="21"/>
  <c r="BG373" i="21"/>
  <c r="BL374" i="21"/>
  <c r="AC375" i="21"/>
  <c r="BV375" i="21"/>
  <c r="AM376" i="21"/>
  <c r="BB376" i="21"/>
  <c r="CA376" i="21"/>
  <c r="AC378" i="21"/>
  <c r="AW378" i="21"/>
  <c r="AH379" i="21"/>
  <c r="BV379" i="21"/>
  <c r="BB380" i="21"/>
  <c r="BB372" i="21"/>
  <c r="BQ374" i="21"/>
  <c r="AH375" i="21"/>
  <c r="BQ375" i="21"/>
  <c r="AH376" i="21"/>
  <c r="BV376" i="21"/>
  <c r="X378" i="21"/>
  <c r="AR378" i="21"/>
  <c r="BG381" i="21"/>
  <c r="BG385" i="21"/>
  <c r="AL387" i="21"/>
  <c r="AM387" i="21" s="1"/>
  <c r="AL383" i="21"/>
  <c r="AM383" i="21" s="1"/>
  <c r="AL386" i="21"/>
  <c r="AM386" i="21" s="1"/>
  <c r="AL382" i="21"/>
  <c r="BF387" i="21"/>
  <c r="BG387" i="21" s="1"/>
  <c r="BF383" i="21"/>
  <c r="BG383" i="21" s="1"/>
  <c r="BF386" i="21"/>
  <c r="BG386" i="21" s="1"/>
  <c r="BF382" i="21"/>
  <c r="BZ387" i="21"/>
  <c r="CA387" i="21" s="1"/>
  <c r="BZ383" i="21"/>
  <c r="CA383" i="21" s="1"/>
  <c r="BZ386" i="21"/>
  <c r="CA386" i="21" s="1"/>
  <c r="BZ382" i="21"/>
  <c r="CA382" i="21" s="1"/>
  <c r="BZ378" i="21"/>
  <c r="BL378" i="21"/>
  <c r="BV380" i="21"/>
  <c r="AL381" i="21"/>
  <c r="AM381" i="21" s="1"/>
  <c r="CA381" i="21"/>
  <c r="X382" i="21"/>
  <c r="AW383" i="21"/>
  <c r="CF386" i="21"/>
  <c r="BQ387" i="21"/>
  <c r="BB388" i="21"/>
  <c r="BZ388" i="21"/>
  <c r="CA388" i="21" s="1"/>
  <c r="W388" i="21"/>
  <c r="X388" i="21" s="1"/>
  <c r="W384" i="21"/>
  <c r="X384" i="21" s="1"/>
  <c r="W387" i="21"/>
  <c r="X387" i="21" s="1"/>
  <c r="W383" i="21"/>
  <c r="X383" i="21" s="1"/>
  <c r="W379" i="21"/>
  <c r="X379" i="21" s="1"/>
  <c r="AL378" i="21"/>
  <c r="AM378" i="21" s="1"/>
  <c r="BF378" i="21"/>
  <c r="BG378" i="21" s="1"/>
  <c r="BQ379" i="21"/>
  <c r="BZ379" i="21"/>
  <c r="AH380" i="21"/>
  <c r="BZ380" i="21"/>
  <c r="CA380" i="21" s="1"/>
  <c r="AR382" i="21"/>
  <c r="AC383" i="21"/>
  <c r="AH384" i="21"/>
  <c r="BB384" i="21"/>
  <c r="BV384" i="21"/>
  <c r="AL385" i="21"/>
  <c r="AM385" i="21" s="1"/>
  <c r="BZ385" i="21"/>
  <c r="CA385" i="21" s="1"/>
  <c r="W386" i="21"/>
  <c r="X386" i="21" s="1"/>
  <c r="AW387" i="21"/>
  <c r="AH388" i="21"/>
  <c r="BF388" i="21"/>
  <c r="BG388" i="21" s="1"/>
  <c r="AQ379" i="21"/>
  <c r="AR379" i="21" s="1"/>
  <c r="AQ383" i="21"/>
  <c r="AR383" i="21" s="1"/>
  <c r="BK383" i="21"/>
  <c r="BL383" i="21" s="1"/>
  <c r="CE383" i="21"/>
  <c r="CF383" i="21" s="1"/>
  <c r="AQ387" i="21"/>
  <c r="AR387" i="21" s="1"/>
  <c r="BK387" i="21"/>
  <c r="BL387" i="21" s="1"/>
  <c r="CE387" i="21"/>
  <c r="CF387" i="21" s="1"/>
  <c r="AQ384" i="21"/>
  <c r="AR384" i="21" s="1"/>
  <c r="BK384" i="21"/>
  <c r="BL384" i="21" s="1"/>
  <c r="CV171" i="7"/>
  <c r="G391" i="22" l="1" a="1"/>
  <c r="G391" i="22" s="1"/>
  <c r="CV383" i="21"/>
  <c r="CV287" i="21"/>
  <c r="CV356" i="21"/>
  <c r="CV270" i="21"/>
  <c r="CV195" i="21"/>
  <c r="CV209" i="21"/>
  <c r="CV73" i="21"/>
  <c r="CV105" i="21"/>
  <c r="CV64" i="21"/>
  <c r="CV179" i="21"/>
  <c r="CV384" i="21"/>
  <c r="CV272" i="21"/>
  <c r="CV122" i="21"/>
  <c r="CV102" i="21"/>
  <c r="CV45" i="21"/>
  <c r="CV76" i="21"/>
  <c r="CV18" i="21"/>
  <c r="CV141" i="21"/>
  <c r="CV357" i="21"/>
  <c r="CV233" i="21"/>
  <c r="CV326" i="21"/>
  <c r="CV260" i="21"/>
  <c r="CV155" i="21"/>
  <c r="CV159" i="21"/>
  <c r="CV60" i="21"/>
  <c r="CV14" i="21"/>
  <c r="CV368" i="21"/>
  <c r="CV364" i="21"/>
  <c r="CV327" i="21"/>
  <c r="CV266" i="21"/>
  <c r="CV193" i="21"/>
  <c r="CV137" i="21"/>
  <c r="CV148" i="21"/>
  <c r="CV44" i="21"/>
  <c r="CV136" i="21"/>
  <c r="CV32" i="21"/>
  <c r="CV200" i="21"/>
  <c r="CV342" i="21"/>
  <c r="CV208" i="21"/>
  <c r="CV110" i="21"/>
  <c r="CV174" i="21"/>
  <c r="CV77" i="21"/>
  <c r="CV89" i="21"/>
  <c r="CV42" i="21"/>
  <c r="CV176" i="21"/>
  <c r="CV23" i="21"/>
  <c r="CV82" i="21"/>
  <c r="CV292" i="21"/>
  <c r="CV226" i="21"/>
  <c r="CV149" i="21"/>
  <c r="CV47" i="21"/>
  <c r="CV127" i="21"/>
  <c r="CV185" i="21"/>
  <c r="CV207" i="21"/>
  <c r="CV247" i="21"/>
  <c r="CV299" i="21"/>
  <c r="CV325" i="21"/>
  <c r="CV341" i="21"/>
  <c r="CV365" i="21"/>
  <c r="CQ385" i="21"/>
  <c r="CR385" i="21" s="1"/>
  <c r="CV385" i="21" s="1"/>
  <c r="CQ381" i="21"/>
  <c r="CR381" i="21" s="1"/>
  <c r="CV381" i="21" s="1"/>
  <c r="CQ388" i="21"/>
  <c r="CR388" i="21" s="1"/>
  <c r="CV388" i="21" s="1"/>
  <c r="CQ384" i="21"/>
  <c r="CR384" i="21" s="1"/>
  <c r="CQ380" i="21"/>
  <c r="CR380" i="21" s="1"/>
  <c r="CQ383" i="21"/>
  <c r="CR383" i="21" s="1"/>
  <c r="CQ382" i="21"/>
  <c r="CR382" i="21" s="1"/>
  <c r="CQ376" i="21"/>
  <c r="CR376" i="21" s="1"/>
  <c r="CV376" i="21" s="1"/>
  <c r="CQ372" i="21"/>
  <c r="CR372" i="21" s="1"/>
  <c r="CV372" i="21" s="1"/>
  <c r="CQ378" i="21"/>
  <c r="CR378" i="21" s="1"/>
  <c r="CQ375" i="21"/>
  <c r="CR375" i="21" s="1"/>
  <c r="CV375" i="21" s="1"/>
  <c r="CQ374" i="21"/>
  <c r="CR374" i="21" s="1"/>
  <c r="CV374" i="21" s="1"/>
  <c r="CQ366" i="21"/>
  <c r="CR366" i="21" s="1"/>
  <c r="CV366" i="21" s="1"/>
  <c r="CQ387" i="21"/>
  <c r="CR387" i="21" s="1"/>
  <c r="CV387" i="21" s="1"/>
  <c r="CQ386" i="21"/>
  <c r="CR386" i="21" s="1"/>
  <c r="CV386" i="21" s="1"/>
  <c r="CQ379" i="21"/>
  <c r="CR379" i="21" s="1"/>
  <c r="CQ373" i="21"/>
  <c r="CR373" i="21" s="1"/>
  <c r="CV373" i="21" s="1"/>
  <c r="CQ371" i="21"/>
  <c r="CR371" i="21" s="1"/>
  <c r="CV371" i="21" s="1"/>
  <c r="CQ368" i="21"/>
  <c r="CR368" i="21" s="1"/>
  <c r="CQ365" i="21"/>
  <c r="CR365" i="21" s="1"/>
  <c r="CQ370" i="21"/>
  <c r="CR370" i="21" s="1"/>
  <c r="CV370" i="21" s="1"/>
  <c r="CQ363" i="21"/>
  <c r="CR363" i="21" s="1"/>
  <c r="CV363" i="21" s="1"/>
  <c r="CQ360" i="21"/>
  <c r="CR360" i="21" s="1"/>
  <c r="CV360" i="21" s="1"/>
  <c r="CQ356" i="21"/>
  <c r="CR356" i="21" s="1"/>
  <c r="CQ352" i="21"/>
  <c r="CR352" i="21" s="1"/>
  <c r="CV352" i="21" s="1"/>
  <c r="CQ348" i="21"/>
  <c r="CR348" i="21" s="1"/>
  <c r="CV348" i="21" s="1"/>
  <c r="CQ341" i="21"/>
  <c r="CR341" i="21" s="1"/>
  <c r="CQ367" i="21"/>
  <c r="CR367" i="21" s="1"/>
  <c r="CV367" i="21" s="1"/>
  <c r="CQ359" i="21"/>
  <c r="CR359" i="21" s="1"/>
  <c r="CV359" i="21" s="1"/>
  <c r="CQ355" i="21"/>
  <c r="CR355" i="21" s="1"/>
  <c r="CV355" i="21" s="1"/>
  <c r="CQ351" i="21"/>
  <c r="CR351" i="21" s="1"/>
  <c r="CV351" i="21" s="1"/>
  <c r="CQ347" i="21"/>
  <c r="CR347" i="21" s="1"/>
  <c r="CV347" i="21" s="1"/>
  <c r="CQ344" i="21"/>
  <c r="CR344" i="21" s="1"/>
  <c r="CV344" i="21" s="1"/>
  <c r="CQ362" i="21"/>
  <c r="CR362" i="21" s="1"/>
  <c r="CV362" i="21" s="1"/>
  <c r="CQ358" i="21"/>
  <c r="CR358" i="21" s="1"/>
  <c r="CV358" i="21" s="1"/>
  <c r="CQ354" i="21"/>
  <c r="CR354" i="21" s="1"/>
  <c r="CV354" i="21" s="1"/>
  <c r="CQ350" i="21"/>
  <c r="CR350" i="21" s="1"/>
  <c r="CV350" i="21" s="1"/>
  <c r="CQ377" i="21"/>
  <c r="CR377" i="21" s="1"/>
  <c r="CV377" i="21" s="1"/>
  <c r="CQ364" i="21"/>
  <c r="CR364" i="21" s="1"/>
  <c r="CQ345" i="21"/>
  <c r="CR345" i="21" s="1"/>
  <c r="CV345" i="21" s="1"/>
  <c r="CQ339" i="21"/>
  <c r="CR339" i="21" s="1"/>
  <c r="CV339" i="21" s="1"/>
  <c r="CQ335" i="21"/>
  <c r="CR335" i="21" s="1"/>
  <c r="CV335" i="21" s="1"/>
  <c r="CQ331" i="21"/>
  <c r="CR331" i="21" s="1"/>
  <c r="CV331" i="21" s="1"/>
  <c r="CQ327" i="21"/>
  <c r="CR327" i="21" s="1"/>
  <c r="CQ323" i="21"/>
  <c r="CR323" i="21" s="1"/>
  <c r="CV323" i="21" s="1"/>
  <c r="CQ369" i="21"/>
  <c r="CR369" i="21" s="1"/>
  <c r="CV369" i="21" s="1"/>
  <c r="CQ346" i="21"/>
  <c r="CR346" i="21" s="1"/>
  <c r="CV346" i="21" s="1"/>
  <c r="CQ342" i="21"/>
  <c r="CR342" i="21" s="1"/>
  <c r="CQ338" i="21"/>
  <c r="CR338" i="21" s="1"/>
  <c r="CV338" i="21" s="1"/>
  <c r="CQ334" i="21"/>
  <c r="CR334" i="21" s="1"/>
  <c r="CV334" i="21" s="1"/>
  <c r="CQ330" i="21"/>
  <c r="CR330" i="21" s="1"/>
  <c r="CV330" i="21" s="1"/>
  <c r="CQ326" i="21"/>
  <c r="CR326" i="21" s="1"/>
  <c r="CQ361" i="21"/>
  <c r="CR361" i="21" s="1"/>
  <c r="CV361" i="21" s="1"/>
  <c r="CQ357" i="21"/>
  <c r="CR357" i="21" s="1"/>
  <c r="CQ353" i="21"/>
  <c r="CR353" i="21" s="1"/>
  <c r="CV353" i="21" s="1"/>
  <c r="CQ349" i="21"/>
  <c r="CR349" i="21" s="1"/>
  <c r="CV349" i="21" s="1"/>
  <c r="CQ343" i="21"/>
  <c r="CR343" i="21" s="1"/>
  <c r="CV343" i="21" s="1"/>
  <c r="CQ340" i="21"/>
  <c r="CR340" i="21" s="1"/>
  <c r="CV340" i="21" s="1"/>
  <c r="CQ336" i="21"/>
  <c r="CR336" i="21" s="1"/>
  <c r="CV336" i="21" s="1"/>
  <c r="CQ332" i="21"/>
  <c r="CR332" i="21" s="1"/>
  <c r="CV332" i="21" s="1"/>
  <c r="CQ328" i="21"/>
  <c r="CR328" i="21" s="1"/>
  <c r="CV328" i="21" s="1"/>
  <c r="CQ324" i="21"/>
  <c r="CR324" i="21" s="1"/>
  <c r="CV324" i="21" s="1"/>
  <c r="CQ318" i="21"/>
  <c r="CR318" i="21" s="1"/>
  <c r="CV318" i="21" s="1"/>
  <c r="CQ314" i="21"/>
  <c r="CR314" i="21" s="1"/>
  <c r="CV314" i="21" s="1"/>
  <c r="CQ337" i="21"/>
  <c r="CR337" i="21" s="1"/>
  <c r="CV337" i="21" s="1"/>
  <c r="CQ333" i="21"/>
  <c r="CR333" i="21" s="1"/>
  <c r="CV333" i="21" s="1"/>
  <c r="CQ329" i="21"/>
  <c r="CR329" i="21" s="1"/>
  <c r="CV329" i="21" s="1"/>
  <c r="CQ325" i="21"/>
  <c r="CR325" i="21" s="1"/>
  <c r="CQ322" i="21"/>
  <c r="CR322" i="21" s="1"/>
  <c r="CV322" i="21" s="1"/>
  <c r="CQ321" i="21"/>
  <c r="CR321" i="21" s="1"/>
  <c r="CV321" i="21" s="1"/>
  <c r="CQ317" i="21"/>
  <c r="CR317" i="21" s="1"/>
  <c r="CV317" i="21" s="1"/>
  <c r="CQ313" i="21"/>
  <c r="CR313" i="21" s="1"/>
  <c r="CV313" i="21" s="1"/>
  <c r="CQ315" i="21"/>
  <c r="CR315" i="21" s="1"/>
  <c r="CV315" i="21" s="1"/>
  <c r="CQ308" i="21"/>
  <c r="CR308" i="21" s="1"/>
  <c r="CV308" i="21" s="1"/>
  <c r="CQ304" i="21"/>
  <c r="CR304" i="21" s="1"/>
  <c r="CV304" i="21" s="1"/>
  <c r="CQ297" i="21"/>
  <c r="CR297" i="21" s="1"/>
  <c r="CV297" i="21" s="1"/>
  <c r="CQ293" i="21"/>
  <c r="CR293" i="21" s="1"/>
  <c r="CV293" i="21" s="1"/>
  <c r="CQ316" i="21"/>
  <c r="CR316" i="21" s="1"/>
  <c r="CV316" i="21" s="1"/>
  <c r="CQ307" i="21"/>
  <c r="CR307" i="21" s="1"/>
  <c r="CV307" i="21" s="1"/>
  <c r="CQ303" i="21"/>
  <c r="CR303" i="21" s="1"/>
  <c r="CQ300" i="21"/>
  <c r="CR300" i="21" s="1"/>
  <c r="CQ296" i="21"/>
  <c r="CR296" i="21" s="1"/>
  <c r="CQ292" i="21"/>
  <c r="CR292" i="21" s="1"/>
  <c r="CQ288" i="21"/>
  <c r="CR288" i="21" s="1"/>
  <c r="CV288" i="21" s="1"/>
  <c r="CQ284" i="21"/>
  <c r="CR284" i="21" s="1"/>
  <c r="CV284" i="21" s="1"/>
  <c r="CQ280" i="21"/>
  <c r="CR280" i="21" s="1"/>
  <c r="CV280" i="21" s="1"/>
  <c r="CQ276" i="21"/>
  <c r="CR276" i="21" s="1"/>
  <c r="CV276" i="21" s="1"/>
  <c r="CQ272" i="21"/>
  <c r="CR272" i="21" s="1"/>
  <c r="CQ268" i="21"/>
  <c r="CR268" i="21" s="1"/>
  <c r="CV268" i="21" s="1"/>
  <c r="CQ319" i="21"/>
  <c r="CR319" i="21" s="1"/>
  <c r="CV319" i="21" s="1"/>
  <c r="CQ311" i="21"/>
  <c r="CR311" i="21" s="1"/>
  <c r="CV311" i="21" s="1"/>
  <c r="CQ310" i="21"/>
  <c r="CR310" i="21" s="1"/>
  <c r="CV310" i="21" s="1"/>
  <c r="CQ306" i="21"/>
  <c r="CR306" i="21" s="1"/>
  <c r="CV306" i="21" s="1"/>
  <c r="CQ302" i="21"/>
  <c r="CR302" i="21" s="1"/>
  <c r="CV302" i="21" s="1"/>
  <c r="CQ299" i="21"/>
  <c r="CR299" i="21" s="1"/>
  <c r="CQ295" i="21"/>
  <c r="CR295" i="21" s="1"/>
  <c r="CV295" i="21" s="1"/>
  <c r="CQ291" i="21"/>
  <c r="CR291" i="21" s="1"/>
  <c r="CV291" i="21" s="1"/>
  <c r="CQ287" i="21"/>
  <c r="CR287" i="21" s="1"/>
  <c r="CQ283" i="21"/>
  <c r="CR283" i="21" s="1"/>
  <c r="CV283" i="21" s="1"/>
  <c r="CQ279" i="21"/>
  <c r="CR279" i="21" s="1"/>
  <c r="CV279" i="21" s="1"/>
  <c r="CQ275" i="21"/>
  <c r="CR275" i="21" s="1"/>
  <c r="CV275" i="21" s="1"/>
  <c r="CQ271" i="21"/>
  <c r="CR271" i="21" s="1"/>
  <c r="CV271" i="21" s="1"/>
  <c r="CQ267" i="21"/>
  <c r="CR267" i="21" s="1"/>
  <c r="CV267" i="21" s="1"/>
  <c r="CQ263" i="21"/>
  <c r="CR263" i="21" s="1"/>
  <c r="CV263" i="21" s="1"/>
  <c r="CQ320" i="21"/>
  <c r="CR320" i="21" s="1"/>
  <c r="CV320" i="21" s="1"/>
  <c r="CQ309" i="21"/>
  <c r="CR309" i="21" s="1"/>
  <c r="CV309" i="21" s="1"/>
  <c r="CQ289" i="21"/>
  <c r="CR289" i="21" s="1"/>
  <c r="CV289" i="21" s="1"/>
  <c r="CQ281" i="21"/>
  <c r="CR281" i="21" s="1"/>
  <c r="CV281" i="21" s="1"/>
  <c r="CQ273" i="21"/>
  <c r="CR273" i="21" s="1"/>
  <c r="CV273" i="21" s="1"/>
  <c r="CQ258" i="21"/>
  <c r="CR258" i="21" s="1"/>
  <c r="CV258" i="21" s="1"/>
  <c r="CQ254" i="21"/>
  <c r="CR254" i="21" s="1"/>
  <c r="CQ250" i="21"/>
  <c r="CR250" i="21" s="1"/>
  <c r="CV250" i="21" s="1"/>
  <c r="CQ246" i="21"/>
  <c r="CR246" i="21" s="1"/>
  <c r="CV246" i="21" s="1"/>
  <c r="CQ242" i="21"/>
  <c r="CR242" i="21" s="1"/>
  <c r="CV242" i="21" s="1"/>
  <c r="CQ238" i="21"/>
  <c r="CR238" i="21" s="1"/>
  <c r="CQ294" i="21"/>
  <c r="CR294" i="21" s="1"/>
  <c r="CV294" i="21" s="1"/>
  <c r="CQ290" i="21"/>
  <c r="CR290" i="21" s="1"/>
  <c r="CV290" i="21" s="1"/>
  <c r="CQ282" i="21"/>
  <c r="CR282" i="21" s="1"/>
  <c r="CV282" i="21" s="1"/>
  <c r="CQ274" i="21"/>
  <c r="CR274" i="21" s="1"/>
  <c r="CV274" i="21" s="1"/>
  <c r="CQ266" i="21"/>
  <c r="CR266" i="21" s="1"/>
  <c r="CQ265" i="21"/>
  <c r="CR265" i="21" s="1"/>
  <c r="CV265" i="21" s="1"/>
  <c r="CQ264" i="21"/>
  <c r="CR264" i="21" s="1"/>
  <c r="CV264" i="21" s="1"/>
  <c r="CQ262" i="21"/>
  <c r="CR262" i="21" s="1"/>
  <c r="CV262" i="21" s="1"/>
  <c r="CQ261" i="21"/>
  <c r="CR261" i="21" s="1"/>
  <c r="CQ257" i="21"/>
  <c r="CR257" i="21" s="1"/>
  <c r="CV257" i="21" s="1"/>
  <c r="CQ253" i="21"/>
  <c r="CR253" i="21" s="1"/>
  <c r="CQ249" i="21"/>
  <c r="CR249" i="21" s="1"/>
  <c r="CV249" i="21" s="1"/>
  <c r="CQ245" i="21"/>
  <c r="CR245" i="21" s="1"/>
  <c r="CQ241" i="21"/>
  <c r="CR241" i="21" s="1"/>
  <c r="CV241" i="21" s="1"/>
  <c r="CQ237" i="21"/>
  <c r="CR237" i="21" s="1"/>
  <c r="CQ233" i="21"/>
  <c r="CR233" i="21" s="1"/>
  <c r="CQ312" i="21"/>
  <c r="CR312" i="21" s="1"/>
  <c r="CV312" i="21" s="1"/>
  <c r="CQ301" i="21"/>
  <c r="CR301" i="21" s="1"/>
  <c r="CV301" i="21" s="1"/>
  <c r="CQ298" i="21"/>
  <c r="CR298" i="21" s="1"/>
  <c r="CV298" i="21" s="1"/>
  <c r="CQ285" i="21"/>
  <c r="CR285" i="21" s="1"/>
  <c r="CV285" i="21" s="1"/>
  <c r="CQ277" i="21"/>
  <c r="CR277" i="21" s="1"/>
  <c r="CV277" i="21" s="1"/>
  <c r="CQ305" i="21"/>
  <c r="CR305" i="21" s="1"/>
  <c r="CV305" i="21" s="1"/>
  <c r="CQ286" i="21"/>
  <c r="CR286" i="21" s="1"/>
  <c r="CV286" i="21" s="1"/>
  <c r="CQ278" i="21"/>
  <c r="CR278" i="21" s="1"/>
  <c r="CV278" i="21" s="1"/>
  <c r="CQ270" i="21"/>
  <c r="CR270" i="21" s="1"/>
  <c r="CQ255" i="21"/>
  <c r="CR255" i="21" s="1"/>
  <c r="CV255" i="21" s="1"/>
  <c r="CQ247" i="21"/>
  <c r="CR247" i="21" s="1"/>
  <c r="CQ239" i="21"/>
  <c r="CR239" i="21" s="1"/>
  <c r="CV239" i="21" s="1"/>
  <c r="CQ234" i="21"/>
  <c r="CR234" i="21" s="1"/>
  <c r="CQ232" i="21"/>
  <c r="CR232" i="21" s="1"/>
  <c r="CV232" i="21" s="1"/>
  <c r="CQ231" i="21"/>
  <c r="CR231" i="21" s="1"/>
  <c r="CV231" i="21" s="1"/>
  <c r="CQ230" i="21"/>
  <c r="CR230" i="21" s="1"/>
  <c r="CQ226" i="21"/>
  <c r="CR226" i="21" s="1"/>
  <c r="CQ222" i="21"/>
  <c r="CR222" i="21" s="1"/>
  <c r="CV222" i="21" s="1"/>
  <c r="CQ218" i="21"/>
  <c r="CR218" i="21" s="1"/>
  <c r="CV218" i="21" s="1"/>
  <c r="CQ214" i="21"/>
  <c r="CR214" i="21" s="1"/>
  <c r="CV214" i="21" s="1"/>
  <c r="CQ210" i="21"/>
  <c r="CR210" i="21" s="1"/>
  <c r="CQ206" i="21"/>
  <c r="CR206" i="21" s="1"/>
  <c r="CV206" i="21" s="1"/>
  <c r="CQ203" i="21"/>
  <c r="CR203" i="21" s="1"/>
  <c r="CV203" i="21" s="1"/>
  <c r="CQ199" i="21"/>
  <c r="CR199" i="21" s="1"/>
  <c r="CV199" i="21" s="1"/>
  <c r="CQ195" i="21"/>
  <c r="CR195" i="21" s="1"/>
  <c r="CQ191" i="21"/>
  <c r="CR191" i="21" s="1"/>
  <c r="CV191" i="21" s="1"/>
  <c r="CQ256" i="21"/>
  <c r="CR256" i="21" s="1"/>
  <c r="CV256" i="21" s="1"/>
  <c r="CQ248" i="21"/>
  <c r="CR248" i="21" s="1"/>
  <c r="CV248" i="21" s="1"/>
  <c r="CQ240" i="21"/>
  <c r="CR240" i="21" s="1"/>
  <c r="CV240" i="21" s="1"/>
  <c r="CQ229" i="21"/>
  <c r="CR229" i="21" s="1"/>
  <c r="CV229" i="21" s="1"/>
  <c r="CQ225" i="21"/>
  <c r="CR225" i="21" s="1"/>
  <c r="CV225" i="21" s="1"/>
  <c r="CQ221" i="21"/>
  <c r="CR221" i="21" s="1"/>
  <c r="CV221" i="21" s="1"/>
  <c r="CQ217" i="21"/>
  <c r="CR217" i="21" s="1"/>
  <c r="CV217" i="21" s="1"/>
  <c r="CQ213" i="21"/>
  <c r="CR213" i="21" s="1"/>
  <c r="CV213" i="21" s="1"/>
  <c r="CQ209" i="21"/>
  <c r="CR209" i="21" s="1"/>
  <c r="CQ202" i="21"/>
  <c r="CR202" i="21" s="1"/>
  <c r="CV202" i="21" s="1"/>
  <c r="CQ198" i="21"/>
  <c r="CR198" i="21" s="1"/>
  <c r="CV198" i="21" s="1"/>
  <c r="CQ194" i="21"/>
  <c r="CR194" i="21" s="1"/>
  <c r="CV194" i="21" s="1"/>
  <c r="CQ190" i="21"/>
  <c r="CR190" i="21" s="1"/>
  <c r="CV190" i="21" s="1"/>
  <c r="CQ186" i="21"/>
  <c r="CR186" i="21" s="1"/>
  <c r="CV186" i="21" s="1"/>
  <c r="CQ182" i="21"/>
  <c r="CR182" i="21" s="1"/>
  <c r="CQ178" i="21"/>
  <c r="CR178" i="21" s="1"/>
  <c r="CV178" i="21" s="1"/>
  <c r="CQ269" i="21"/>
  <c r="CR269" i="21" s="1"/>
  <c r="CV269" i="21" s="1"/>
  <c r="CQ259" i="21"/>
  <c r="CR259" i="21" s="1"/>
  <c r="CV259" i="21" s="1"/>
  <c r="CQ251" i="21"/>
  <c r="CR251" i="21" s="1"/>
  <c r="CV251" i="21" s="1"/>
  <c r="CQ243" i="21"/>
  <c r="CR243" i="21" s="1"/>
  <c r="CV243" i="21" s="1"/>
  <c r="CQ235" i="21"/>
  <c r="CR235" i="21" s="1"/>
  <c r="CV235" i="21" s="1"/>
  <c r="CQ227" i="21"/>
  <c r="CR227" i="21" s="1"/>
  <c r="CV227" i="21" s="1"/>
  <c r="CQ219" i="21"/>
  <c r="CR219" i="21" s="1"/>
  <c r="CV219" i="21" s="1"/>
  <c r="CQ211" i="21"/>
  <c r="CR211" i="21" s="1"/>
  <c r="CV211" i="21" s="1"/>
  <c r="CQ204" i="21"/>
  <c r="CR204" i="21" s="1"/>
  <c r="CV204" i="21" s="1"/>
  <c r="CQ196" i="21"/>
  <c r="CR196" i="21" s="1"/>
  <c r="CV196" i="21" s="1"/>
  <c r="CQ173" i="21"/>
  <c r="CR173" i="21" s="1"/>
  <c r="CV173" i="21" s="1"/>
  <c r="CQ169" i="21"/>
  <c r="CR169" i="21" s="1"/>
  <c r="CV169" i="21" s="1"/>
  <c r="CQ165" i="21"/>
  <c r="CR165" i="21" s="1"/>
  <c r="CV165" i="21" s="1"/>
  <c r="CQ161" i="21"/>
  <c r="CR161" i="21" s="1"/>
  <c r="CV161" i="21" s="1"/>
  <c r="CQ157" i="21"/>
  <c r="CR157" i="21" s="1"/>
  <c r="CV157" i="21" s="1"/>
  <c r="CQ153" i="21"/>
  <c r="CR153" i="21" s="1"/>
  <c r="CV153" i="21" s="1"/>
  <c r="CQ149" i="21"/>
  <c r="CR149" i="21" s="1"/>
  <c r="CQ145" i="21"/>
  <c r="CR145" i="21" s="1"/>
  <c r="CV145" i="21" s="1"/>
  <c r="CQ141" i="21"/>
  <c r="CR141" i="21" s="1"/>
  <c r="CQ138" i="21"/>
  <c r="CR138" i="21" s="1"/>
  <c r="CV138" i="21" s="1"/>
  <c r="CQ134" i="21"/>
  <c r="CR134" i="21" s="1"/>
  <c r="CV134" i="21" s="1"/>
  <c r="CQ128" i="21"/>
  <c r="CR128" i="21" s="1"/>
  <c r="CQ124" i="21"/>
  <c r="CR124" i="21" s="1"/>
  <c r="CV124" i="21" s="1"/>
  <c r="CQ120" i="21"/>
  <c r="CR120" i="21" s="1"/>
  <c r="CV120" i="21" s="1"/>
  <c r="CQ116" i="21"/>
  <c r="CR116" i="21" s="1"/>
  <c r="CV116" i="21" s="1"/>
  <c r="CQ112" i="21"/>
  <c r="CR112" i="21" s="1"/>
  <c r="CV112" i="21" s="1"/>
  <c r="CQ108" i="21"/>
  <c r="CR108" i="21" s="1"/>
  <c r="CV108" i="21" s="1"/>
  <c r="CQ228" i="21"/>
  <c r="CR228" i="21" s="1"/>
  <c r="CV228" i="21" s="1"/>
  <c r="CQ220" i="21"/>
  <c r="CR220" i="21" s="1"/>
  <c r="CV220" i="21" s="1"/>
  <c r="CQ212" i="21"/>
  <c r="CR212" i="21" s="1"/>
  <c r="CV212" i="21" s="1"/>
  <c r="CQ185" i="21"/>
  <c r="CR185" i="21" s="1"/>
  <c r="CQ184" i="21"/>
  <c r="CR184" i="21" s="1"/>
  <c r="CV184" i="21" s="1"/>
  <c r="CQ183" i="21"/>
  <c r="CR183" i="21" s="1"/>
  <c r="CQ137" i="21"/>
  <c r="CR137" i="21" s="1"/>
  <c r="CQ136" i="21"/>
  <c r="CR136" i="21" s="1"/>
  <c r="CQ135" i="21"/>
  <c r="CR135" i="21" s="1"/>
  <c r="CV135" i="21" s="1"/>
  <c r="CQ133" i="21"/>
  <c r="CR133" i="21" s="1"/>
  <c r="CV133" i="21" s="1"/>
  <c r="CQ132" i="21"/>
  <c r="CR132" i="21" s="1"/>
  <c r="CV132" i="21" s="1"/>
  <c r="CQ105" i="21"/>
  <c r="CR105" i="21" s="1"/>
  <c r="CQ101" i="21"/>
  <c r="CR101" i="21" s="1"/>
  <c r="CV101" i="21" s="1"/>
  <c r="CQ97" i="21"/>
  <c r="CR97" i="21" s="1"/>
  <c r="CV97" i="21" s="1"/>
  <c r="CQ93" i="21"/>
  <c r="CR93" i="21" s="1"/>
  <c r="CV93" i="21" s="1"/>
  <c r="CQ89" i="21"/>
  <c r="CR89" i="21" s="1"/>
  <c r="CQ85" i="21"/>
  <c r="CR85" i="21" s="1"/>
  <c r="CV85" i="21" s="1"/>
  <c r="CQ81" i="21"/>
  <c r="CR81" i="21" s="1"/>
  <c r="CV81" i="21" s="1"/>
  <c r="CQ77" i="21"/>
  <c r="CR77" i="21" s="1"/>
  <c r="CQ73" i="21"/>
  <c r="CR73" i="21" s="1"/>
  <c r="CQ69" i="21"/>
  <c r="CR69" i="21" s="1"/>
  <c r="CV69" i="21" s="1"/>
  <c r="CQ65" i="21"/>
  <c r="CR65" i="21" s="1"/>
  <c r="CV65" i="21" s="1"/>
  <c r="CQ61" i="21"/>
  <c r="CR61" i="21" s="1"/>
  <c r="CV61" i="21" s="1"/>
  <c r="CQ57" i="21"/>
  <c r="CR57" i="21" s="1"/>
  <c r="CV57" i="21" s="1"/>
  <c r="CQ53" i="21"/>
  <c r="CR53" i="21" s="1"/>
  <c r="CV53" i="21" s="1"/>
  <c r="CQ49" i="21"/>
  <c r="CR49" i="21" s="1"/>
  <c r="CV49" i="21" s="1"/>
  <c r="CQ45" i="21"/>
  <c r="CR45" i="21" s="1"/>
  <c r="CQ41" i="21"/>
  <c r="CR41" i="21" s="1"/>
  <c r="CV41" i="21" s="1"/>
  <c r="CQ37" i="21"/>
  <c r="CR37" i="21" s="1"/>
  <c r="CV37" i="21" s="1"/>
  <c r="CQ33" i="21"/>
  <c r="CR33" i="21" s="1"/>
  <c r="CV33" i="21" s="1"/>
  <c r="CQ29" i="21"/>
  <c r="CR29" i="21" s="1"/>
  <c r="CV29" i="21" s="1"/>
  <c r="CQ25" i="21"/>
  <c r="CR25" i="21" s="1"/>
  <c r="CV25" i="21" s="1"/>
  <c r="CQ21" i="21"/>
  <c r="CR21" i="21" s="1"/>
  <c r="CV21" i="21" s="1"/>
  <c r="CQ17" i="21"/>
  <c r="CR17" i="21" s="1"/>
  <c r="CV17" i="21" s="1"/>
  <c r="CQ201" i="21"/>
  <c r="CR201" i="21" s="1"/>
  <c r="CV201" i="21" s="1"/>
  <c r="CQ193" i="21"/>
  <c r="CR193" i="21" s="1"/>
  <c r="CQ189" i="21"/>
  <c r="CR189" i="21" s="1"/>
  <c r="CV189" i="21" s="1"/>
  <c r="CQ188" i="21"/>
  <c r="CR188" i="21" s="1"/>
  <c r="CV188" i="21" s="1"/>
  <c r="CQ187" i="21"/>
  <c r="CR187" i="21" s="1"/>
  <c r="CV187" i="21" s="1"/>
  <c r="CQ131" i="21"/>
  <c r="CR131" i="21" s="1"/>
  <c r="CV131" i="21" s="1"/>
  <c r="CQ130" i="21"/>
  <c r="CR130" i="21" s="1"/>
  <c r="CV130" i="21" s="1"/>
  <c r="CQ129" i="21"/>
  <c r="CR129" i="21" s="1"/>
  <c r="CV129" i="21" s="1"/>
  <c r="CQ127" i="21"/>
  <c r="CR127" i="21" s="1"/>
  <c r="CQ126" i="21"/>
  <c r="CR126" i="21" s="1"/>
  <c r="CV126" i="21" s="1"/>
  <c r="CQ125" i="21"/>
  <c r="CR125" i="21" s="1"/>
  <c r="CV125" i="21" s="1"/>
  <c r="CQ123" i="21"/>
  <c r="CR123" i="21" s="1"/>
  <c r="CV123" i="21" s="1"/>
  <c r="CQ122" i="21"/>
  <c r="CR122" i="21" s="1"/>
  <c r="CQ121" i="21"/>
  <c r="CR121" i="21" s="1"/>
  <c r="CV121" i="21" s="1"/>
  <c r="CQ119" i="21"/>
  <c r="CR119" i="21" s="1"/>
  <c r="CV119" i="21" s="1"/>
  <c r="CQ118" i="21"/>
  <c r="CR118" i="21" s="1"/>
  <c r="CV118" i="21" s="1"/>
  <c r="CQ117" i="21"/>
  <c r="CR117" i="21" s="1"/>
  <c r="CV117" i="21" s="1"/>
  <c r="CQ115" i="21"/>
  <c r="CR115" i="21" s="1"/>
  <c r="CV115" i="21" s="1"/>
  <c r="CQ114" i="21"/>
  <c r="CR114" i="21" s="1"/>
  <c r="CV114" i="21" s="1"/>
  <c r="CQ113" i="21"/>
  <c r="CR113" i="21" s="1"/>
  <c r="CV113" i="21" s="1"/>
  <c r="CQ111" i="21"/>
  <c r="CR111" i="21" s="1"/>
  <c r="CV111" i="21" s="1"/>
  <c r="CQ110" i="21"/>
  <c r="CR110" i="21" s="1"/>
  <c r="CQ109" i="21"/>
  <c r="CR109" i="21" s="1"/>
  <c r="CV109" i="21" s="1"/>
  <c r="CQ104" i="21"/>
  <c r="CR104" i="21" s="1"/>
  <c r="CV104" i="21" s="1"/>
  <c r="CQ100" i="21"/>
  <c r="CR100" i="21" s="1"/>
  <c r="CV100" i="21" s="1"/>
  <c r="CQ96" i="21"/>
  <c r="CR96" i="21" s="1"/>
  <c r="CV96" i="21" s="1"/>
  <c r="CQ92" i="21"/>
  <c r="CR92" i="21" s="1"/>
  <c r="CV92" i="21" s="1"/>
  <c r="CQ88" i="21"/>
  <c r="CR88" i="21" s="1"/>
  <c r="CV88" i="21" s="1"/>
  <c r="CQ236" i="21"/>
  <c r="CR236" i="21" s="1"/>
  <c r="CV236" i="21" s="1"/>
  <c r="CQ207" i="21"/>
  <c r="CR207" i="21" s="1"/>
  <c r="CQ167" i="21"/>
  <c r="CR167" i="21" s="1"/>
  <c r="CV167" i="21" s="1"/>
  <c r="CQ158" i="21"/>
  <c r="CR158" i="21" s="1"/>
  <c r="CV158" i="21" s="1"/>
  <c r="CQ156" i="21"/>
  <c r="CR156" i="21" s="1"/>
  <c r="CV156" i="21" s="1"/>
  <c r="CQ151" i="21"/>
  <c r="CR151" i="21" s="1"/>
  <c r="CV151" i="21" s="1"/>
  <c r="CQ142" i="21"/>
  <c r="CR142" i="21" s="1"/>
  <c r="CV142" i="21" s="1"/>
  <c r="CQ140" i="21"/>
  <c r="CR140" i="21" s="1"/>
  <c r="CQ86" i="21"/>
  <c r="CR86" i="21" s="1"/>
  <c r="CV86" i="21" s="1"/>
  <c r="CQ84" i="21"/>
  <c r="CR84" i="21" s="1"/>
  <c r="CV84" i="21" s="1"/>
  <c r="CQ83" i="21"/>
  <c r="CR83" i="21" s="1"/>
  <c r="CV83" i="21" s="1"/>
  <c r="CQ82" i="21"/>
  <c r="CR82" i="21" s="1"/>
  <c r="CQ80" i="21"/>
  <c r="CR80" i="21" s="1"/>
  <c r="CV80" i="21" s="1"/>
  <c r="CQ79" i="21"/>
  <c r="CR79" i="21" s="1"/>
  <c r="CV79" i="21" s="1"/>
  <c r="CQ78" i="21"/>
  <c r="CR78" i="21" s="1"/>
  <c r="CV78" i="21" s="1"/>
  <c r="CQ76" i="21"/>
  <c r="CR76" i="21" s="1"/>
  <c r="CQ75" i="21"/>
  <c r="CR75" i="21" s="1"/>
  <c r="CV75" i="21" s="1"/>
  <c r="CQ74" i="21"/>
  <c r="CR74" i="21" s="1"/>
  <c r="CV74" i="21" s="1"/>
  <c r="CQ72" i="21"/>
  <c r="CR72" i="21" s="1"/>
  <c r="CV72" i="21" s="1"/>
  <c r="CQ71" i="21"/>
  <c r="CR71" i="21" s="1"/>
  <c r="CV71" i="21" s="1"/>
  <c r="CQ70" i="21"/>
  <c r="CR70" i="21" s="1"/>
  <c r="CV70" i="21" s="1"/>
  <c r="CQ68" i="21"/>
  <c r="CR68" i="21" s="1"/>
  <c r="CV68" i="21" s="1"/>
  <c r="CQ67" i="21"/>
  <c r="CR67" i="21" s="1"/>
  <c r="CV67" i="21" s="1"/>
  <c r="CQ66" i="21"/>
  <c r="CR66" i="21" s="1"/>
  <c r="CV66" i="21" s="1"/>
  <c r="CQ64" i="21"/>
  <c r="CR64" i="21" s="1"/>
  <c r="CQ63" i="21"/>
  <c r="CR63" i="21" s="1"/>
  <c r="CV63" i="21" s="1"/>
  <c r="CQ62" i="21"/>
  <c r="CR62" i="21" s="1"/>
  <c r="CV62" i="21" s="1"/>
  <c r="CQ60" i="21"/>
  <c r="CR60" i="21" s="1"/>
  <c r="CQ59" i="21"/>
  <c r="CR59" i="21" s="1"/>
  <c r="CV59" i="21" s="1"/>
  <c r="CQ58" i="21"/>
  <c r="CR58" i="21" s="1"/>
  <c r="CV58" i="21" s="1"/>
  <c r="CQ56" i="21"/>
  <c r="CR56" i="21" s="1"/>
  <c r="CV56" i="21" s="1"/>
  <c r="CQ55" i="21"/>
  <c r="CR55" i="21" s="1"/>
  <c r="CV55" i="21" s="1"/>
  <c r="CQ54" i="21"/>
  <c r="CR54" i="21" s="1"/>
  <c r="CV54" i="21" s="1"/>
  <c r="CQ52" i="21"/>
  <c r="CR52" i="21" s="1"/>
  <c r="CV52" i="21" s="1"/>
  <c r="CQ51" i="21"/>
  <c r="CR51" i="21" s="1"/>
  <c r="CV51" i="21" s="1"/>
  <c r="CQ50" i="21"/>
  <c r="CR50" i="21" s="1"/>
  <c r="CV50" i="21" s="1"/>
  <c r="CQ48" i="21"/>
  <c r="CR48" i="21" s="1"/>
  <c r="CV48" i="21" s="1"/>
  <c r="CQ47" i="21"/>
  <c r="CR47" i="21" s="1"/>
  <c r="CQ46" i="21"/>
  <c r="CR46" i="21" s="1"/>
  <c r="CV46" i="21" s="1"/>
  <c r="CQ44" i="21"/>
  <c r="CR44" i="21" s="1"/>
  <c r="CQ43" i="21"/>
  <c r="CR43" i="21" s="1"/>
  <c r="CV43" i="21" s="1"/>
  <c r="CQ42" i="21"/>
  <c r="CR42" i="21" s="1"/>
  <c r="CQ40" i="21"/>
  <c r="CR40" i="21" s="1"/>
  <c r="CV40" i="21" s="1"/>
  <c r="CQ39" i="21"/>
  <c r="CR39" i="21" s="1"/>
  <c r="CV39" i="21" s="1"/>
  <c r="CQ38" i="21"/>
  <c r="CR38" i="21" s="1"/>
  <c r="CV38" i="21" s="1"/>
  <c r="CQ36" i="21"/>
  <c r="CR36" i="21" s="1"/>
  <c r="CV36" i="21" s="1"/>
  <c r="CQ35" i="21"/>
  <c r="CR35" i="21" s="1"/>
  <c r="CV35" i="21" s="1"/>
  <c r="CQ34" i="21"/>
  <c r="CR34" i="21" s="1"/>
  <c r="CV34" i="21" s="1"/>
  <c r="CQ32" i="21"/>
  <c r="CR32" i="21" s="1"/>
  <c r="CQ31" i="21"/>
  <c r="CR31" i="21" s="1"/>
  <c r="CV31" i="21" s="1"/>
  <c r="CQ30" i="21"/>
  <c r="CR30" i="21" s="1"/>
  <c r="CV30" i="21" s="1"/>
  <c r="CQ28" i="21"/>
  <c r="CR28" i="21" s="1"/>
  <c r="CV28" i="21" s="1"/>
  <c r="CQ27" i="21"/>
  <c r="CR27" i="21" s="1"/>
  <c r="CV27" i="21" s="1"/>
  <c r="CQ26" i="21"/>
  <c r="CR26" i="21" s="1"/>
  <c r="CV26" i="21" s="1"/>
  <c r="CQ24" i="21"/>
  <c r="CR24" i="21" s="1"/>
  <c r="CV24" i="21" s="1"/>
  <c r="CQ23" i="21"/>
  <c r="CR23" i="21" s="1"/>
  <c r="CQ22" i="21"/>
  <c r="CR22" i="21" s="1"/>
  <c r="CV22" i="21" s="1"/>
  <c r="CQ20" i="21"/>
  <c r="CR20" i="21" s="1"/>
  <c r="CV20" i="21" s="1"/>
  <c r="CQ19" i="21"/>
  <c r="CR19" i="21" s="1"/>
  <c r="CV19" i="21" s="1"/>
  <c r="CQ18" i="21"/>
  <c r="CR18" i="21" s="1"/>
  <c r="CQ16" i="21"/>
  <c r="CR16" i="21" s="1"/>
  <c r="CV16" i="21" s="1"/>
  <c r="CQ260" i="21"/>
  <c r="CR260" i="21" s="1"/>
  <c r="CQ215" i="21"/>
  <c r="CR215" i="21" s="1"/>
  <c r="CV215" i="21" s="1"/>
  <c r="CQ208" i="21"/>
  <c r="CR208" i="21" s="1"/>
  <c r="CQ205" i="21"/>
  <c r="CR205" i="21" s="1"/>
  <c r="CV205" i="21" s="1"/>
  <c r="CQ200" i="21"/>
  <c r="CR200" i="21" s="1"/>
  <c r="CQ177" i="21"/>
  <c r="CR177" i="21" s="1"/>
  <c r="CV177" i="21" s="1"/>
  <c r="CQ176" i="21"/>
  <c r="CR176" i="21" s="1"/>
  <c r="CQ175" i="21"/>
  <c r="CR175" i="21" s="1"/>
  <c r="CV175" i="21" s="1"/>
  <c r="CQ171" i="21"/>
  <c r="CR171" i="21" s="1"/>
  <c r="CQ162" i="21"/>
  <c r="CR162" i="21" s="1"/>
  <c r="CV162" i="21" s="1"/>
  <c r="CQ160" i="21"/>
  <c r="CR160" i="21" s="1"/>
  <c r="CV160" i="21" s="1"/>
  <c r="CQ155" i="21"/>
  <c r="CR155" i="21" s="1"/>
  <c r="CQ146" i="21"/>
  <c r="CR146" i="21" s="1"/>
  <c r="CV146" i="21" s="1"/>
  <c r="CQ144" i="21"/>
  <c r="CR144" i="21" s="1"/>
  <c r="CV144" i="21" s="1"/>
  <c r="CQ139" i="21"/>
  <c r="CR139" i="21" s="1"/>
  <c r="CQ106" i="21"/>
  <c r="CR106" i="21" s="1"/>
  <c r="CV106" i="21" s="1"/>
  <c r="CQ102" i="21"/>
  <c r="CR102" i="21" s="1"/>
  <c r="CQ98" i="21"/>
  <c r="CR98" i="21" s="1"/>
  <c r="CV98" i="21" s="1"/>
  <c r="CQ94" i="21"/>
  <c r="CR94" i="21" s="1"/>
  <c r="CV94" i="21" s="1"/>
  <c r="CQ90" i="21"/>
  <c r="CR90" i="21" s="1"/>
  <c r="CV90" i="21" s="1"/>
  <c r="CQ15" i="21"/>
  <c r="CR15" i="21" s="1"/>
  <c r="CQ11" i="21"/>
  <c r="CR11" i="21" s="1"/>
  <c r="CV11" i="21" s="1"/>
  <c r="CQ7" i="21"/>
  <c r="CR7" i="21" s="1"/>
  <c r="CV7" i="21" s="1"/>
  <c r="CQ252" i="21"/>
  <c r="CR252" i="21" s="1"/>
  <c r="CV252" i="21" s="1"/>
  <c r="CQ223" i="21"/>
  <c r="CR223" i="21" s="1"/>
  <c r="CV223" i="21" s="1"/>
  <c r="CQ216" i="21"/>
  <c r="CR216" i="21" s="1"/>
  <c r="CV216" i="21" s="1"/>
  <c r="CQ181" i="21"/>
  <c r="CR181" i="21" s="1"/>
  <c r="CV181" i="21" s="1"/>
  <c r="CQ180" i="21"/>
  <c r="CR180" i="21" s="1"/>
  <c r="CV180" i="21" s="1"/>
  <c r="CQ166" i="21"/>
  <c r="CR166" i="21" s="1"/>
  <c r="CV166" i="21" s="1"/>
  <c r="CQ164" i="21"/>
  <c r="CR164" i="21" s="1"/>
  <c r="CV164" i="21" s="1"/>
  <c r="CQ159" i="21"/>
  <c r="CR159" i="21" s="1"/>
  <c r="CQ150" i="21"/>
  <c r="CR150" i="21" s="1"/>
  <c r="CV150" i="21" s="1"/>
  <c r="CQ148" i="21"/>
  <c r="CR148" i="21" s="1"/>
  <c r="CQ143" i="21"/>
  <c r="CR143" i="21" s="1"/>
  <c r="CV143" i="21" s="1"/>
  <c r="CQ107" i="21"/>
  <c r="CR107" i="21" s="1"/>
  <c r="CV107" i="21" s="1"/>
  <c r="CQ103" i="21"/>
  <c r="CR103" i="21" s="1"/>
  <c r="CV103" i="21" s="1"/>
  <c r="CQ99" i="21"/>
  <c r="CR99" i="21" s="1"/>
  <c r="CV99" i="21" s="1"/>
  <c r="CQ95" i="21"/>
  <c r="CR95" i="21" s="1"/>
  <c r="CV95" i="21" s="1"/>
  <c r="CQ91" i="21"/>
  <c r="CR91" i="21" s="1"/>
  <c r="CV91" i="21" s="1"/>
  <c r="CQ87" i="21"/>
  <c r="CR87" i="21" s="1"/>
  <c r="CV87" i="21" s="1"/>
  <c r="CQ197" i="21"/>
  <c r="CR197" i="21" s="1"/>
  <c r="CV197" i="21" s="1"/>
  <c r="CQ192" i="21"/>
  <c r="CR192" i="21" s="1"/>
  <c r="CV192" i="21" s="1"/>
  <c r="CQ179" i="21"/>
  <c r="CR179" i="21" s="1"/>
  <c r="CQ147" i="21"/>
  <c r="CR147" i="21" s="1"/>
  <c r="CV147" i="21" s="1"/>
  <c r="CQ172" i="21"/>
  <c r="CR172" i="21" s="1"/>
  <c r="CV172" i="21" s="1"/>
  <c r="CQ163" i="21"/>
  <c r="CR163" i="21" s="1"/>
  <c r="CV163" i="21" s="1"/>
  <c r="CQ152" i="21"/>
  <c r="CR152" i="21" s="1"/>
  <c r="CV152" i="21" s="1"/>
  <c r="CQ13" i="21"/>
  <c r="CR13" i="21" s="1"/>
  <c r="CV13" i="21" s="1"/>
  <c r="CQ8" i="21"/>
  <c r="CR8" i="21" s="1"/>
  <c r="CV8" i="21" s="1"/>
  <c r="CQ5" i="21"/>
  <c r="CR5" i="21" s="1"/>
  <c r="CV5" i="21" s="1"/>
  <c r="CQ224" i="21"/>
  <c r="CR224" i="21" s="1"/>
  <c r="CV224" i="21" s="1"/>
  <c r="CQ174" i="21"/>
  <c r="CR174" i="21" s="1"/>
  <c r="CQ170" i="21"/>
  <c r="CR170" i="21" s="1"/>
  <c r="CV170" i="21" s="1"/>
  <c r="CQ9" i="21"/>
  <c r="CR9" i="21" s="1"/>
  <c r="CV9" i="21" s="1"/>
  <c r="CQ6" i="21"/>
  <c r="CR6" i="21" s="1"/>
  <c r="CV6" i="21" s="1"/>
  <c r="CQ244" i="21"/>
  <c r="CR244" i="21" s="1"/>
  <c r="CV244" i="21" s="1"/>
  <c r="CQ168" i="21"/>
  <c r="CR168" i="21" s="1"/>
  <c r="CV168" i="21" s="1"/>
  <c r="CQ154" i="21"/>
  <c r="CR154" i="21" s="1"/>
  <c r="CV154" i="21" s="1"/>
  <c r="CQ14" i="21"/>
  <c r="CR14" i="21" s="1"/>
  <c r="CQ12" i="21"/>
  <c r="CR12" i="21" s="1"/>
  <c r="CV12" i="21" s="1"/>
  <c r="CQ10" i="21"/>
  <c r="CR10" i="21" s="1"/>
  <c r="CV10" i="21" s="1"/>
  <c r="CQ4" i="21"/>
  <c r="CR4" i="21" s="1"/>
  <c r="CV4" i="21" s="1"/>
  <c r="CV234" i="21"/>
  <c r="CV253" i="21"/>
  <c r="CV140" i="21"/>
  <c r="CV261" i="21"/>
  <c r="CV238" i="21"/>
  <c r="CV380" i="21"/>
  <c r="CV245" i="21"/>
  <c r="CA378" i="21"/>
  <c r="CV378" i="21" s="1"/>
  <c r="CV139" i="21"/>
  <c r="CV128" i="21"/>
  <c r="CV182" i="21"/>
  <c r="CV183" i="21"/>
  <c r="CV237" i="21"/>
  <c r="CV230" i="21"/>
  <c r="CV300" i="21"/>
  <c r="CV15" i="21"/>
  <c r="CV303" i="21"/>
  <c r="CA379" i="21"/>
  <c r="CV379" i="21" s="1"/>
  <c r="BG382" i="21"/>
  <c r="AM382" i="21"/>
  <c r="CV382" i="21" s="1"/>
  <c r="CV210" i="21"/>
  <c r="CV254" i="21"/>
  <c r="CV296" i="21"/>
  <c r="CO6" i="7"/>
  <c r="F391" i="19"/>
  <c r="CO7" i="7"/>
  <c r="C391" i="19"/>
  <c r="CV389" i="7"/>
  <c r="I390" i="22" l="1"/>
  <c r="M390" i="22" s="1"/>
  <c r="I388" i="22"/>
  <c r="M388" i="22" s="1"/>
  <c r="I386" i="22"/>
  <c r="M386" i="22" s="1"/>
  <c r="I382" i="22"/>
  <c r="M382" i="22" s="1"/>
  <c r="I378" i="22"/>
  <c r="M378" i="22" s="1"/>
  <c r="I374" i="22"/>
  <c r="M374" i="22" s="1"/>
  <c r="I370" i="22"/>
  <c r="M370" i="22" s="1"/>
  <c r="I366" i="22"/>
  <c r="M366" i="22" s="1"/>
  <c r="I362" i="22"/>
  <c r="M362" i="22" s="1"/>
  <c r="I358" i="22"/>
  <c r="M358" i="22" s="1"/>
  <c r="I354" i="22"/>
  <c r="M354" i="22" s="1"/>
  <c r="I350" i="22"/>
  <c r="M350" i="22" s="1"/>
  <c r="I346" i="22"/>
  <c r="M346" i="22" s="1"/>
  <c r="I342" i="22"/>
  <c r="M342" i="22" s="1"/>
  <c r="I338" i="22"/>
  <c r="M338" i="22" s="1"/>
  <c r="I389" i="22"/>
  <c r="M389" i="22" s="1"/>
  <c r="I383" i="22"/>
  <c r="M383" i="22" s="1"/>
  <c r="I379" i="22"/>
  <c r="M379" i="22" s="1"/>
  <c r="I375" i="22"/>
  <c r="M375" i="22" s="1"/>
  <c r="I371" i="22"/>
  <c r="M371" i="22" s="1"/>
  <c r="I367" i="22"/>
  <c r="M367" i="22" s="1"/>
  <c r="I363" i="22"/>
  <c r="M363" i="22" s="1"/>
  <c r="I359" i="22"/>
  <c r="M359" i="22" s="1"/>
  <c r="I355" i="22"/>
  <c r="M355" i="22" s="1"/>
  <c r="I351" i="22"/>
  <c r="M351" i="22" s="1"/>
  <c r="I347" i="22"/>
  <c r="M347" i="22" s="1"/>
  <c r="I343" i="22"/>
  <c r="M343" i="22" s="1"/>
  <c r="I339" i="22"/>
  <c r="M339" i="22" s="1"/>
  <c r="I335" i="22"/>
  <c r="M335" i="22" s="1"/>
  <c r="I331" i="22"/>
  <c r="M331" i="22" s="1"/>
  <c r="I327" i="22"/>
  <c r="M327" i="22" s="1"/>
  <c r="I323" i="22"/>
  <c r="M323" i="22" s="1"/>
  <c r="I319" i="22"/>
  <c r="M319" i="22" s="1"/>
  <c r="I315" i="22"/>
  <c r="M315" i="22" s="1"/>
  <c r="I311" i="22"/>
  <c r="M311" i="22" s="1"/>
  <c r="I307" i="22"/>
  <c r="M307" i="22" s="1"/>
  <c r="I384" i="22"/>
  <c r="M384" i="22" s="1"/>
  <c r="I380" i="22"/>
  <c r="M380" i="22" s="1"/>
  <c r="I376" i="22"/>
  <c r="M376" i="22" s="1"/>
  <c r="I372" i="22"/>
  <c r="M372" i="22" s="1"/>
  <c r="I368" i="22"/>
  <c r="M368" i="22" s="1"/>
  <c r="I364" i="22"/>
  <c r="M364" i="22" s="1"/>
  <c r="I360" i="22"/>
  <c r="M360" i="22" s="1"/>
  <c r="I356" i="22"/>
  <c r="M356" i="22" s="1"/>
  <c r="I352" i="22"/>
  <c r="M352" i="22" s="1"/>
  <c r="I348" i="22"/>
  <c r="M348" i="22" s="1"/>
  <c r="I344" i="22"/>
  <c r="M344" i="22" s="1"/>
  <c r="I340" i="22"/>
  <c r="M340" i="22" s="1"/>
  <c r="I369" i="22"/>
  <c r="M369" i="22" s="1"/>
  <c r="I353" i="22"/>
  <c r="M353" i="22" s="1"/>
  <c r="I337" i="22"/>
  <c r="M337" i="22" s="1"/>
  <c r="I305" i="22"/>
  <c r="M305" i="22" s="1"/>
  <c r="I301" i="22"/>
  <c r="M301" i="22" s="1"/>
  <c r="I297" i="22"/>
  <c r="M297" i="22" s="1"/>
  <c r="I293" i="22"/>
  <c r="M293" i="22" s="1"/>
  <c r="I289" i="22"/>
  <c r="M289" i="22" s="1"/>
  <c r="I285" i="22"/>
  <c r="M285" i="22" s="1"/>
  <c r="I281" i="22"/>
  <c r="M281" i="22" s="1"/>
  <c r="I277" i="22"/>
  <c r="M277" i="22" s="1"/>
  <c r="I273" i="22"/>
  <c r="M273" i="22" s="1"/>
  <c r="I269" i="22"/>
  <c r="M269" i="22" s="1"/>
  <c r="I265" i="22"/>
  <c r="M265" i="22" s="1"/>
  <c r="I261" i="22"/>
  <c r="M261" i="22" s="1"/>
  <c r="I381" i="22"/>
  <c r="M381" i="22" s="1"/>
  <c r="I365" i="22"/>
  <c r="M365" i="22" s="1"/>
  <c r="I349" i="22"/>
  <c r="M349" i="22" s="1"/>
  <c r="I336" i="22"/>
  <c r="M336" i="22" s="1"/>
  <c r="I334" i="22"/>
  <c r="M334" i="22" s="1"/>
  <c r="I332" i="22"/>
  <c r="M332" i="22" s="1"/>
  <c r="I330" i="22"/>
  <c r="M330" i="22" s="1"/>
  <c r="I328" i="22"/>
  <c r="M328" i="22" s="1"/>
  <c r="I326" i="22"/>
  <c r="M326" i="22" s="1"/>
  <c r="I324" i="22"/>
  <c r="M324" i="22" s="1"/>
  <c r="I322" i="22"/>
  <c r="M322" i="22" s="1"/>
  <c r="I320" i="22"/>
  <c r="M320" i="22" s="1"/>
  <c r="I318" i="22"/>
  <c r="M318" i="22" s="1"/>
  <c r="I316" i="22"/>
  <c r="M316" i="22" s="1"/>
  <c r="I314" i="22"/>
  <c r="M314" i="22" s="1"/>
  <c r="I312" i="22"/>
  <c r="M312" i="22" s="1"/>
  <c r="I310" i="22"/>
  <c r="M310" i="22" s="1"/>
  <c r="I308" i="22"/>
  <c r="M308" i="22" s="1"/>
  <c r="I306" i="22"/>
  <c r="M306" i="22" s="1"/>
  <c r="I302" i="22"/>
  <c r="M302" i="22" s="1"/>
  <c r="I298" i="22"/>
  <c r="M298" i="22" s="1"/>
  <c r="I294" i="22"/>
  <c r="M294" i="22" s="1"/>
  <c r="I290" i="22"/>
  <c r="M290" i="22" s="1"/>
  <c r="I286" i="22"/>
  <c r="M286" i="22" s="1"/>
  <c r="I282" i="22"/>
  <c r="M282" i="22" s="1"/>
  <c r="I278" i="22"/>
  <c r="M278" i="22" s="1"/>
  <c r="I274" i="22"/>
  <c r="M274" i="22" s="1"/>
  <c r="I385" i="22"/>
  <c r="M385" i="22" s="1"/>
  <c r="I377" i="22"/>
  <c r="M377" i="22" s="1"/>
  <c r="I361" i="22"/>
  <c r="M361" i="22" s="1"/>
  <c r="I345" i="22"/>
  <c r="M345" i="22" s="1"/>
  <c r="I373" i="22"/>
  <c r="M373" i="22" s="1"/>
  <c r="I357" i="22"/>
  <c r="M357" i="22" s="1"/>
  <c r="I341" i="22"/>
  <c r="M341" i="22" s="1"/>
  <c r="I333" i="22"/>
  <c r="M333" i="22" s="1"/>
  <c r="I325" i="22"/>
  <c r="M325" i="22" s="1"/>
  <c r="I317" i="22"/>
  <c r="M317" i="22" s="1"/>
  <c r="I309" i="22"/>
  <c r="M309" i="22" s="1"/>
  <c r="I271" i="22"/>
  <c r="M271" i="22" s="1"/>
  <c r="I267" i="22"/>
  <c r="M267" i="22" s="1"/>
  <c r="I263" i="22"/>
  <c r="M263" i="22" s="1"/>
  <c r="I259" i="22"/>
  <c r="M259" i="22" s="1"/>
  <c r="I257" i="22"/>
  <c r="M257" i="22" s="1"/>
  <c r="I253" i="22"/>
  <c r="M253" i="22" s="1"/>
  <c r="I249" i="22"/>
  <c r="M249" i="22" s="1"/>
  <c r="I245" i="22"/>
  <c r="M245" i="22" s="1"/>
  <c r="I241" i="22"/>
  <c r="M241" i="22" s="1"/>
  <c r="I237" i="22"/>
  <c r="M237" i="22" s="1"/>
  <c r="I233" i="22"/>
  <c r="M233" i="22" s="1"/>
  <c r="I229" i="22"/>
  <c r="M229" i="22" s="1"/>
  <c r="I225" i="22"/>
  <c r="M225" i="22" s="1"/>
  <c r="I221" i="22"/>
  <c r="M221" i="22" s="1"/>
  <c r="I217" i="22"/>
  <c r="M217" i="22" s="1"/>
  <c r="I213" i="22"/>
  <c r="M213" i="22" s="1"/>
  <c r="I209" i="22"/>
  <c r="M209" i="22" s="1"/>
  <c r="I329" i="22"/>
  <c r="M329" i="22" s="1"/>
  <c r="I321" i="22"/>
  <c r="M321" i="22" s="1"/>
  <c r="I304" i="22"/>
  <c r="M304" i="22" s="1"/>
  <c r="I300" i="22"/>
  <c r="M300" i="22" s="1"/>
  <c r="I296" i="22"/>
  <c r="M296" i="22" s="1"/>
  <c r="I292" i="22"/>
  <c r="M292" i="22" s="1"/>
  <c r="I288" i="22"/>
  <c r="M288" i="22" s="1"/>
  <c r="I284" i="22"/>
  <c r="M284" i="22" s="1"/>
  <c r="I280" i="22"/>
  <c r="M280" i="22" s="1"/>
  <c r="I276" i="22"/>
  <c r="M276" i="22" s="1"/>
  <c r="I272" i="22"/>
  <c r="M272" i="22" s="1"/>
  <c r="I270" i="22"/>
  <c r="M270" i="22" s="1"/>
  <c r="I268" i="22"/>
  <c r="M268" i="22" s="1"/>
  <c r="I266" i="22"/>
  <c r="M266" i="22" s="1"/>
  <c r="I264" i="22"/>
  <c r="M264" i="22" s="1"/>
  <c r="I262" i="22"/>
  <c r="M262" i="22" s="1"/>
  <c r="I260" i="22"/>
  <c r="M260" i="22" s="1"/>
  <c r="I258" i="22"/>
  <c r="M258" i="22" s="1"/>
  <c r="I254" i="22"/>
  <c r="M254" i="22" s="1"/>
  <c r="I250" i="22"/>
  <c r="M250" i="22" s="1"/>
  <c r="I246" i="22"/>
  <c r="M246" i="22" s="1"/>
  <c r="I242" i="22"/>
  <c r="M242" i="22" s="1"/>
  <c r="I238" i="22"/>
  <c r="M238" i="22" s="1"/>
  <c r="I234" i="22"/>
  <c r="M234" i="22" s="1"/>
  <c r="I313" i="22"/>
  <c r="M313" i="22" s="1"/>
  <c r="I303" i="22"/>
  <c r="M303" i="22" s="1"/>
  <c r="I295" i="22"/>
  <c r="M295" i="22" s="1"/>
  <c r="I203" i="22"/>
  <c r="M203" i="22" s="1"/>
  <c r="I199" i="22"/>
  <c r="M199" i="22" s="1"/>
  <c r="I195" i="22"/>
  <c r="M195" i="22" s="1"/>
  <c r="I191" i="22"/>
  <c r="M191" i="22" s="1"/>
  <c r="I187" i="22"/>
  <c r="M187" i="22" s="1"/>
  <c r="I183" i="22"/>
  <c r="M183" i="22" s="1"/>
  <c r="I179" i="22"/>
  <c r="M179" i="22" s="1"/>
  <c r="I175" i="22"/>
  <c r="M175" i="22" s="1"/>
  <c r="I171" i="22"/>
  <c r="M171" i="22" s="1"/>
  <c r="I167" i="22"/>
  <c r="M167" i="22" s="1"/>
  <c r="I163" i="22"/>
  <c r="M163" i="22" s="1"/>
  <c r="I159" i="22"/>
  <c r="M159" i="22" s="1"/>
  <c r="I155" i="22"/>
  <c r="M155" i="22" s="1"/>
  <c r="I151" i="22"/>
  <c r="M151" i="22" s="1"/>
  <c r="I147" i="22"/>
  <c r="M147" i="22" s="1"/>
  <c r="I143" i="22"/>
  <c r="M143" i="22" s="1"/>
  <c r="I139" i="22"/>
  <c r="M139" i="22" s="1"/>
  <c r="I135" i="22"/>
  <c r="M135" i="22" s="1"/>
  <c r="I131" i="22"/>
  <c r="M131" i="22" s="1"/>
  <c r="I127" i="22"/>
  <c r="M127" i="22" s="1"/>
  <c r="I283" i="22"/>
  <c r="M283" i="22" s="1"/>
  <c r="I275" i="22"/>
  <c r="M275" i="22" s="1"/>
  <c r="I256" i="22"/>
  <c r="M256" i="22" s="1"/>
  <c r="I252" i="22"/>
  <c r="M252" i="22" s="1"/>
  <c r="I248" i="22"/>
  <c r="M248" i="22" s="1"/>
  <c r="I244" i="22"/>
  <c r="M244" i="22" s="1"/>
  <c r="I240" i="22"/>
  <c r="M240" i="22" s="1"/>
  <c r="I236" i="22"/>
  <c r="M236" i="22" s="1"/>
  <c r="I231" i="22"/>
  <c r="M231" i="22" s="1"/>
  <c r="I227" i="22"/>
  <c r="M227" i="22" s="1"/>
  <c r="I223" i="22"/>
  <c r="M223" i="22" s="1"/>
  <c r="I219" i="22"/>
  <c r="M219" i="22" s="1"/>
  <c r="I215" i="22"/>
  <c r="M215" i="22" s="1"/>
  <c r="I211" i="22"/>
  <c r="M211" i="22" s="1"/>
  <c r="I207" i="22"/>
  <c r="M207" i="22" s="1"/>
  <c r="I204" i="22"/>
  <c r="M204" i="22" s="1"/>
  <c r="I200" i="22"/>
  <c r="M200" i="22" s="1"/>
  <c r="I196" i="22"/>
  <c r="M196" i="22" s="1"/>
  <c r="I192" i="22"/>
  <c r="M192" i="22" s="1"/>
  <c r="I188" i="22"/>
  <c r="M188" i="22" s="1"/>
  <c r="I184" i="22"/>
  <c r="M184" i="22" s="1"/>
  <c r="I180" i="22"/>
  <c r="M180" i="22" s="1"/>
  <c r="I176" i="22"/>
  <c r="M176" i="22" s="1"/>
  <c r="I172" i="22"/>
  <c r="M172" i="22" s="1"/>
  <c r="I168" i="22"/>
  <c r="M168" i="22" s="1"/>
  <c r="I164" i="22"/>
  <c r="M164" i="22" s="1"/>
  <c r="I160" i="22"/>
  <c r="M160" i="22" s="1"/>
  <c r="I156" i="22"/>
  <c r="M156" i="22" s="1"/>
  <c r="I152" i="22"/>
  <c r="M152" i="22" s="1"/>
  <c r="I148" i="22"/>
  <c r="M148" i="22" s="1"/>
  <c r="I144" i="22"/>
  <c r="M144" i="22" s="1"/>
  <c r="I140" i="22"/>
  <c r="M140" i="22" s="1"/>
  <c r="I136" i="22"/>
  <c r="M136" i="22" s="1"/>
  <c r="I132" i="22"/>
  <c r="M132" i="22" s="1"/>
  <c r="I128" i="22"/>
  <c r="M128" i="22" s="1"/>
  <c r="I124" i="22"/>
  <c r="M124" i="22" s="1"/>
  <c r="I120" i="22"/>
  <c r="M120" i="22" s="1"/>
  <c r="I116" i="22"/>
  <c r="M116" i="22" s="1"/>
  <c r="I112" i="22"/>
  <c r="M112" i="22" s="1"/>
  <c r="I108" i="22"/>
  <c r="M108" i="22" s="1"/>
  <c r="I104" i="22"/>
  <c r="M104" i="22" s="1"/>
  <c r="I100" i="22"/>
  <c r="M100" i="22" s="1"/>
  <c r="I96" i="22"/>
  <c r="M96" i="22" s="1"/>
  <c r="I92" i="22"/>
  <c r="M92" i="22" s="1"/>
  <c r="I88" i="22"/>
  <c r="M88" i="22" s="1"/>
  <c r="I84" i="22"/>
  <c r="M84" i="22" s="1"/>
  <c r="I299" i="22"/>
  <c r="M299" i="22" s="1"/>
  <c r="I291" i="22"/>
  <c r="M291" i="22" s="1"/>
  <c r="I255" i="22"/>
  <c r="M255" i="22" s="1"/>
  <c r="I251" i="22"/>
  <c r="M251" i="22" s="1"/>
  <c r="I247" i="22"/>
  <c r="M247" i="22" s="1"/>
  <c r="I243" i="22"/>
  <c r="M243" i="22" s="1"/>
  <c r="I239" i="22"/>
  <c r="M239" i="22" s="1"/>
  <c r="I235" i="22"/>
  <c r="M235" i="22" s="1"/>
  <c r="I205" i="22"/>
  <c r="M205" i="22" s="1"/>
  <c r="I201" i="22"/>
  <c r="M201" i="22" s="1"/>
  <c r="I197" i="22"/>
  <c r="M197" i="22" s="1"/>
  <c r="I193" i="22"/>
  <c r="M193" i="22" s="1"/>
  <c r="I189" i="22"/>
  <c r="M189" i="22" s="1"/>
  <c r="I185" i="22"/>
  <c r="M185" i="22" s="1"/>
  <c r="I181" i="22"/>
  <c r="M181" i="22" s="1"/>
  <c r="I177" i="22"/>
  <c r="M177" i="22" s="1"/>
  <c r="I173" i="22"/>
  <c r="M173" i="22" s="1"/>
  <c r="I169" i="22"/>
  <c r="M169" i="22" s="1"/>
  <c r="I165" i="22"/>
  <c r="M165" i="22" s="1"/>
  <c r="I161" i="22"/>
  <c r="M161" i="22" s="1"/>
  <c r="I287" i="22"/>
  <c r="M287" i="22" s="1"/>
  <c r="I228" i="22"/>
  <c r="M228" i="22" s="1"/>
  <c r="I226" i="22"/>
  <c r="M226" i="22" s="1"/>
  <c r="I212" i="22"/>
  <c r="M212" i="22" s="1"/>
  <c r="I210" i="22"/>
  <c r="M210" i="22" s="1"/>
  <c r="I194" i="22"/>
  <c r="M194" i="22" s="1"/>
  <c r="I178" i="22"/>
  <c r="M178" i="22" s="1"/>
  <c r="I162" i="22"/>
  <c r="M162" i="22" s="1"/>
  <c r="I153" i="22"/>
  <c r="M153" i="22" s="1"/>
  <c r="I150" i="22"/>
  <c r="M150" i="22" s="1"/>
  <c r="I137" i="22"/>
  <c r="M137" i="22" s="1"/>
  <c r="I134" i="22"/>
  <c r="M134" i="22" s="1"/>
  <c r="I78" i="22"/>
  <c r="M78" i="22" s="1"/>
  <c r="I74" i="22"/>
  <c r="M74" i="22" s="1"/>
  <c r="I70" i="22"/>
  <c r="M70" i="22" s="1"/>
  <c r="I232" i="22"/>
  <c r="M232" i="22" s="1"/>
  <c r="I230" i="22"/>
  <c r="M230" i="22" s="1"/>
  <c r="I216" i="22"/>
  <c r="M216" i="22" s="1"/>
  <c r="I214" i="22"/>
  <c r="M214" i="22" s="1"/>
  <c r="I190" i="22"/>
  <c r="M190" i="22" s="1"/>
  <c r="I174" i="22"/>
  <c r="M174" i="22" s="1"/>
  <c r="I149" i="22"/>
  <c r="M149" i="22" s="1"/>
  <c r="I146" i="22"/>
  <c r="M146" i="22" s="1"/>
  <c r="I133" i="22"/>
  <c r="M133" i="22" s="1"/>
  <c r="I130" i="22"/>
  <c r="M130" i="22" s="1"/>
  <c r="I122" i="22"/>
  <c r="M122" i="22" s="1"/>
  <c r="I118" i="22"/>
  <c r="M118" i="22" s="1"/>
  <c r="I114" i="22"/>
  <c r="M114" i="22" s="1"/>
  <c r="I110" i="22"/>
  <c r="M110" i="22" s="1"/>
  <c r="I106" i="22"/>
  <c r="M106" i="22" s="1"/>
  <c r="I102" i="22"/>
  <c r="M102" i="22" s="1"/>
  <c r="I98" i="22"/>
  <c r="M98" i="22" s="1"/>
  <c r="I94" i="22"/>
  <c r="M94" i="22" s="1"/>
  <c r="I90" i="22"/>
  <c r="M90" i="22" s="1"/>
  <c r="I86" i="22"/>
  <c r="M86" i="22" s="1"/>
  <c r="I82" i="22"/>
  <c r="M82" i="22" s="1"/>
  <c r="I79" i="22"/>
  <c r="M79" i="22" s="1"/>
  <c r="I75" i="22"/>
  <c r="M75" i="22" s="1"/>
  <c r="I71" i="22"/>
  <c r="M71" i="22" s="1"/>
  <c r="I67" i="22"/>
  <c r="M67" i="22" s="1"/>
  <c r="I63" i="22"/>
  <c r="M63" i="22" s="1"/>
  <c r="I59" i="22"/>
  <c r="M59" i="22" s="1"/>
  <c r="I55" i="22"/>
  <c r="M55" i="22" s="1"/>
  <c r="I51" i="22"/>
  <c r="M51" i="22" s="1"/>
  <c r="I47" i="22"/>
  <c r="M47" i="22" s="1"/>
  <c r="I43" i="22"/>
  <c r="M43" i="22" s="1"/>
  <c r="I39" i="22"/>
  <c r="M39" i="22" s="1"/>
  <c r="I35" i="22"/>
  <c r="M35" i="22" s="1"/>
  <c r="I31" i="22"/>
  <c r="M31" i="22" s="1"/>
  <c r="I27" i="22"/>
  <c r="M27" i="22" s="1"/>
  <c r="I23" i="22"/>
  <c r="M23" i="22" s="1"/>
  <c r="I19" i="22"/>
  <c r="M19" i="22" s="1"/>
  <c r="I15" i="22"/>
  <c r="M15" i="22" s="1"/>
  <c r="I11" i="22"/>
  <c r="M11" i="22" s="1"/>
  <c r="I7" i="22"/>
  <c r="M7" i="22" s="1"/>
  <c r="I387" i="22"/>
  <c r="M387" i="22" s="1"/>
  <c r="I279" i="22"/>
  <c r="M279" i="22" s="1"/>
  <c r="I224" i="22"/>
  <c r="M224" i="22" s="1"/>
  <c r="I222" i="22"/>
  <c r="M222" i="22" s="1"/>
  <c r="I220" i="22"/>
  <c r="M220" i="22" s="1"/>
  <c r="I218" i="22"/>
  <c r="M218" i="22" s="1"/>
  <c r="I202" i="22"/>
  <c r="M202" i="22" s="1"/>
  <c r="I186" i="22"/>
  <c r="M186" i="22" s="1"/>
  <c r="I170" i="22"/>
  <c r="M170" i="22" s="1"/>
  <c r="I158" i="22"/>
  <c r="M158" i="22" s="1"/>
  <c r="I145" i="22"/>
  <c r="M145" i="22" s="1"/>
  <c r="I142" i="22"/>
  <c r="M142" i="22" s="1"/>
  <c r="I129" i="22"/>
  <c r="M129" i="22" s="1"/>
  <c r="I126" i="22"/>
  <c r="M126" i="22" s="1"/>
  <c r="I80" i="22"/>
  <c r="M80" i="22" s="1"/>
  <c r="I76" i="22"/>
  <c r="M76" i="22" s="1"/>
  <c r="I72" i="22"/>
  <c r="M72" i="22" s="1"/>
  <c r="I68" i="22"/>
  <c r="M68" i="22" s="1"/>
  <c r="I64" i="22"/>
  <c r="M64" i="22" s="1"/>
  <c r="I60" i="22"/>
  <c r="M60" i="22" s="1"/>
  <c r="I56" i="22"/>
  <c r="M56" i="22" s="1"/>
  <c r="I52" i="22"/>
  <c r="M52" i="22" s="1"/>
  <c r="I48" i="22"/>
  <c r="M48" i="22" s="1"/>
  <c r="I44" i="22"/>
  <c r="M44" i="22" s="1"/>
  <c r="I40" i="22"/>
  <c r="M40" i="22" s="1"/>
  <c r="I36" i="22"/>
  <c r="M36" i="22" s="1"/>
  <c r="I32" i="22"/>
  <c r="M32" i="22" s="1"/>
  <c r="I28" i="22"/>
  <c r="M28" i="22" s="1"/>
  <c r="I24" i="22"/>
  <c r="M24" i="22" s="1"/>
  <c r="I20" i="22"/>
  <c r="M20" i="22" s="1"/>
  <c r="I16" i="22"/>
  <c r="M16" i="22" s="1"/>
  <c r="I12" i="22"/>
  <c r="M12" i="22" s="1"/>
  <c r="I8" i="22"/>
  <c r="M8" i="22" s="1"/>
  <c r="I4" i="22"/>
  <c r="M4" i="22" s="1"/>
  <c r="I208" i="22"/>
  <c r="M208" i="22" s="1"/>
  <c r="I206" i="22"/>
  <c r="M206" i="22" s="1"/>
  <c r="I198" i="22"/>
  <c r="M198" i="22" s="1"/>
  <c r="I182" i="22"/>
  <c r="M182" i="22" s="1"/>
  <c r="I166" i="22"/>
  <c r="M166" i="22" s="1"/>
  <c r="I157" i="22"/>
  <c r="M157" i="22" s="1"/>
  <c r="I125" i="22"/>
  <c r="M125" i="22" s="1"/>
  <c r="I117" i="22"/>
  <c r="M117" i="22" s="1"/>
  <c r="I107" i="22"/>
  <c r="M107" i="22" s="1"/>
  <c r="I101" i="22"/>
  <c r="M101" i="22" s="1"/>
  <c r="I91" i="22"/>
  <c r="M91" i="22" s="1"/>
  <c r="I85" i="22"/>
  <c r="M85" i="22" s="1"/>
  <c r="I69" i="22"/>
  <c r="M69" i="22" s="1"/>
  <c r="I61" i="22"/>
  <c r="M61" i="22" s="1"/>
  <c r="I58" i="22"/>
  <c r="M58" i="22" s="1"/>
  <c r="I45" i="22"/>
  <c r="M45" i="22" s="1"/>
  <c r="I42" i="22"/>
  <c r="M42" i="22" s="1"/>
  <c r="I29" i="22"/>
  <c r="M29" i="22" s="1"/>
  <c r="I26" i="22"/>
  <c r="M26" i="22" s="1"/>
  <c r="I13" i="22"/>
  <c r="M13" i="22" s="1"/>
  <c r="I10" i="22"/>
  <c r="M10" i="22" s="1"/>
  <c r="I154" i="22"/>
  <c r="M154" i="22" s="1"/>
  <c r="I123" i="22"/>
  <c r="M123" i="22" s="1"/>
  <c r="I121" i="22"/>
  <c r="M121" i="22" s="1"/>
  <c r="I111" i="22"/>
  <c r="M111" i="22" s="1"/>
  <c r="I105" i="22"/>
  <c r="M105" i="22" s="1"/>
  <c r="I95" i="22"/>
  <c r="M95" i="22" s="1"/>
  <c r="I89" i="22"/>
  <c r="M89" i="22" s="1"/>
  <c r="I65" i="22"/>
  <c r="M65" i="22" s="1"/>
  <c r="I62" i="22"/>
  <c r="M62" i="22" s="1"/>
  <c r="I49" i="22"/>
  <c r="M49" i="22" s="1"/>
  <c r="I46" i="22"/>
  <c r="M46" i="22" s="1"/>
  <c r="I33" i="22"/>
  <c r="M33" i="22" s="1"/>
  <c r="I30" i="22"/>
  <c r="M30" i="22" s="1"/>
  <c r="I17" i="22"/>
  <c r="M17" i="22" s="1"/>
  <c r="I14" i="22"/>
  <c r="M14" i="22" s="1"/>
  <c r="I138" i="22"/>
  <c r="M138" i="22" s="1"/>
  <c r="I119" i="22"/>
  <c r="M119" i="22" s="1"/>
  <c r="I113" i="22"/>
  <c r="M113" i="22" s="1"/>
  <c r="I103" i="22"/>
  <c r="M103" i="22" s="1"/>
  <c r="I97" i="22"/>
  <c r="M97" i="22" s="1"/>
  <c r="I87" i="22"/>
  <c r="M87" i="22" s="1"/>
  <c r="I81" i="22"/>
  <c r="M81" i="22" s="1"/>
  <c r="I57" i="22"/>
  <c r="M57" i="22" s="1"/>
  <c r="I54" i="22"/>
  <c r="M54" i="22" s="1"/>
  <c r="I41" i="22"/>
  <c r="M41" i="22" s="1"/>
  <c r="I38" i="22"/>
  <c r="M38" i="22" s="1"/>
  <c r="I25" i="22"/>
  <c r="M25" i="22" s="1"/>
  <c r="I22" i="22"/>
  <c r="M22" i="22" s="1"/>
  <c r="I9" i="22"/>
  <c r="M9" i="22" s="1"/>
  <c r="I6" i="22"/>
  <c r="M6" i="22" s="1"/>
  <c r="I141" i="22"/>
  <c r="M141" i="22" s="1"/>
  <c r="I115" i="22"/>
  <c r="M115" i="22" s="1"/>
  <c r="I109" i="22"/>
  <c r="M109" i="22" s="1"/>
  <c r="I99" i="22"/>
  <c r="M99" i="22" s="1"/>
  <c r="I93" i="22"/>
  <c r="M93" i="22" s="1"/>
  <c r="I83" i="22"/>
  <c r="M83" i="22" s="1"/>
  <c r="I77" i="22"/>
  <c r="M77" i="22" s="1"/>
  <c r="I66" i="22"/>
  <c r="M66" i="22" s="1"/>
  <c r="I53" i="22"/>
  <c r="M53" i="22" s="1"/>
  <c r="I50" i="22"/>
  <c r="M50" i="22" s="1"/>
  <c r="I37" i="22"/>
  <c r="M37" i="22" s="1"/>
  <c r="I34" i="22"/>
  <c r="M34" i="22" s="1"/>
  <c r="I21" i="22"/>
  <c r="M21" i="22" s="1"/>
  <c r="I18" i="22"/>
  <c r="M18" i="22" s="1"/>
  <c r="I5" i="22"/>
  <c r="M5" i="22" s="1"/>
  <c r="I73" i="22"/>
  <c r="M73" i="22" s="1"/>
  <c r="CO361" i="7"/>
  <c r="M391" i="22" l="1"/>
  <c r="CO5" i="7"/>
  <c r="K390" i="10" l="1"/>
  <c r="CO195" i="7"/>
  <c r="CO35" i="7"/>
  <c r="CO171" i="7"/>
  <c r="G171" i="7"/>
  <c r="I171" i="7" s="1"/>
  <c r="S171" i="7"/>
  <c r="AZ171" i="7"/>
  <c r="BE171" i="7"/>
  <c r="BJ171" i="7"/>
  <c r="BT171" i="7"/>
  <c r="BY171" i="7"/>
  <c r="CD171" i="7"/>
  <c r="CI171" i="7"/>
  <c r="N4" i="10"/>
  <c r="N5" i="10" l="1"/>
  <c r="N6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K4" i="10"/>
  <c r="N391" i="10" l="1"/>
  <c r="CO4" i="7" l="1"/>
  <c r="CO8" i="7"/>
  <c r="CO9" i="7"/>
  <c r="CO10" i="7"/>
  <c r="CO11" i="7"/>
  <c r="CO12" i="7"/>
  <c r="CO13" i="7"/>
  <c r="CO14" i="7"/>
  <c r="CO15" i="7"/>
  <c r="CO16" i="7"/>
  <c r="CO17" i="7"/>
  <c r="CO18" i="7"/>
  <c r="CO19" i="7"/>
  <c r="CO20" i="7"/>
  <c r="CO21" i="7"/>
  <c r="CO22" i="7"/>
  <c r="CO23" i="7"/>
  <c r="CO24" i="7"/>
  <c r="CO25" i="7"/>
  <c r="CO26" i="7"/>
  <c r="CO27" i="7"/>
  <c r="CO28" i="7"/>
  <c r="CO29" i="7"/>
  <c r="CO30" i="7"/>
  <c r="CO31" i="7"/>
  <c r="CO32" i="7"/>
  <c r="CO33" i="7"/>
  <c r="CO34" i="7"/>
  <c r="CO36" i="7"/>
  <c r="CO37" i="7"/>
  <c r="CO38" i="7"/>
  <c r="CO39" i="7"/>
  <c r="CO40" i="7"/>
  <c r="CO41" i="7"/>
  <c r="CO42" i="7"/>
  <c r="CO43" i="7"/>
  <c r="CO44" i="7"/>
  <c r="CO45" i="7"/>
  <c r="CO46" i="7"/>
  <c r="CO47" i="7"/>
  <c r="CO48" i="7"/>
  <c r="CO49" i="7"/>
  <c r="CO50" i="7"/>
  <c r="CO51" i="7"/>
  <c r="CO52" i="7"/>
  <c r="CO53" i="7"/>
  <c r="CO54" i="7"/>
  <c r="CO55" i="7"/>
  <c r="CO56" i="7"/>
  <c r="CO57" i="7"/>
  <c r="CO58" i="7"/>
  <c r="CO59" i="7"/>
  <c r="CO60" i="7"/>
  <c r="CO61" i="7"/>
  <c r="CO62" i="7"/>
  <c r="CO63" i="7"/>
  <c r="CO64" i="7"/>
  <c r="CO65" i="7"/>
  <c r="CO66" i="7"/>
  <c r="CO67" i="7"/>
  <c r="CO68" i="7"/>
  <c r="CO69" i="7"/>
  <c r="CO70" i="7"/>
  <c r="CO71" i="7"/>
  <c r="CO72" i="7"/>
  <c r="CO73" i="7"/>
  <c r="CO74" i="7"/>
  <c r="CO75" i="7"/>
  <c r="CO76" i="7"/>
  <c r="CO77" i="7"/>
  <c r="CO78" i="7"/>
  <c r="CO79" i="7"/>
  <c r="CO80" i="7"/>
  <c r="CO81" i="7"/>
  <c r="CO82" i="7"/>
  <c r="CO83" i="7"/>
  <c r="CO84" i="7"/>
  <c r="CO85" i="7"/>
  <c r="CO86" i="7"/>
  <c r="CO87" i="7"/>
  <c r="CO88" i="7"/>
  <c r="CO89" i="7"/>
  <c r="CO90" i="7"/>
  <c r="CO91" i="7"/>
  <c r="CO92" i="7"/>
  <c r="CO93" i="7"/>
  <c r="CO94" i="7"/>
  <c r="CO95" i="7"/>
  <c r="CO96" i="7"/>
  <c r="CO97" i="7"/>
  <c r="CO98" i="7"/>
  <c r="CO99" i="7"/>
  <c r="CO100" i="7"/>
  <c r="CO101" i="7"/>
  <c r="CO102" i="7"/>
  <c r="CO103" i="7"/>
  <c r="CO104" i="7"/>
  <c r="CO105" i="7"/>
  <c r="CO106" i="7"/>
  <c r="CO107" i="7"/>
  <c r="CO108" i="7"/>
  <c r="CO109" i="7"/>
  <c r="CO110" i="7"/>
  <c r="CO111" i="7"/>
  <c r="CO112" i="7"/>
  <c r="CO113" i="7"/>
  <c r="CO114" i="7"/>
  <c r="CO115" i="7"/>
  <c r="CO116" i="7"/>
  <c r="CO117" i="7"/>
  <c r="CO118" i="7"/>
  <c r="CO119" i="7"/>
  <c r="CO120" i="7"/>
  <c r="CO121" i="7"/>
  <c r="CO122" i="7"/>
  <c r="CO123" i="7"/>
  <c r="CO124" i="7"/>
  <c r="CO125" i="7"/>
  <c r="CO126" i="7"/>
  <c r="CO127" i="7"/>
  <c r="CO128" i="7"/>
  <c r="CO129" i="7"/>
  <c r="CO130" i="7"/>
  <c r="CO131" i="7"/>
  <c r="CO132" i="7"/>
  <c r="CO133" i="7"/>
  <c r="CO134" i="7"/>
  <c r="CO135" i="7"/>
  <c r="CO136" i="7"/>
  <c r="CO137" i="7"/>
  <c r="CO138" i="7"/>
  <c r="CO139" i="7"/>
  <c r="CO140" i="7"/>
  <c r="CO141" i="7"/>
  <c r="CO142" i="7"/>
  <c r="CO143" i="7"/>
  <c r="CO144" i="7"/>
  <c r="CO145" i="7"/>
  <c r="CO146" i="7"/>
  <c r="CO147" i="7"/>
  <c r="CO148" i="7"/>
  <c r="CO149" i="7"/>
  <c r="CO150" i="7"/>
  <c r="CO151" i="7"/>
  <c r="CO152" i="7"/>
  <c r="CO153" i="7"/>
  <c r="CO154" i="7"/>
  <c r="CO155" i="7"/>
  <c r="CO156" i="7"/>
  <c r="CO157" i="7"/>
  <c r="CO158" i="7"/>
  <c r="CO159" i="7"/>
  <c r="CO160" i="7"/>
  <c r="CO161" i="7"/>
  <c r="CO162" i="7"/>
  <c r="CO163" i="7"/>
  <c r="CO164" i="7"/>
  <c r="CO165" i="7"/>
  <c r="CO166" i="7"/>
  <c r="CO167" i="7"/>
  <c r="CO168" i="7"/>
  <c r="CO169" i="7"/>
  <c r="CO170" i="7"/>
  <c r="CO172" i="7"/>
  <c r="CO173" i="7"/>
  <c r="CO174" i="7"/>
  <c r="CO175" i="7"/>
  <c r="CO176" i="7"/>
  <c r="CO177" i="7"/>
  <c r="CO178" i="7"/>
  <c r="CO179" i="7"/>
  <c r="CO180" i="7"/>
  <c r="CO181" i="7"/>
  <c r="CO182" i="7"/>
  <c r="CO183" i="7"/>
  <c r="CO184" i="7"/>
  <c r="CO185" i="7"/>
  <c r="CO186" i="7"/>
  <c r="CO187" i="7"/>
  <c r="CO188" i="7"/>
  <c r="CO189" i="7"/>
  <c r="CO190" i="7"/>
  <c r="CO191" i="7"/>
  <c r="CO192" i="7"/>
  <c r="CO193" i="7"/>
  <c r="CO194" i="7"/>
  <c r="CO196" i="7"/>
  <c r="CO197" i="7"/>
  <c r="CO198" i="7"/>
  <c r="CO199" i="7"/>
  <c r="CO200" i="7"/>
  <c r="CO201" i="7"/>
  <c r="CO202" i="7"/>
  <c r="CO203" i="7"/>
  <c r="CO204" i="7"/>
  <c r="CO205" i="7"/>
  <c r="CO206" i="7"/>
  <c r="CO207" i="7"/>
  <c r="CO208" i="7"/>
  <c r="CO209" i="7"/>
  <c r="CO210" i="7"/>
  <c r="CO211" i="7"/>
  <c r="CO212" i="7"/>
  <c r="CO213" i="7"/>
  <c r="CO214" i="7"/>
  <c r="CO215" i="7"/>
  <c r="CO216" i="7"/>
  <c r="CO217" i="7"/>
  <c r="CO218" i="7"/>
  <c r="CO219" i="7"/>
  <c r="CO220" i="7"/>
  <c r="CO221" i="7"/>
  <c r="CO222" i="7"/>
  <c r="CO223" i="7"/>
  <c r="CO224" i="7"/>
  <c r="CO225" i="7"/>
  <c r="CO226" i="7"/>
  <c r="CO227" i="7"/>
  <c r="CO228" i="7"/>
  <c r="CO229" i="7"/>
  <c r="CO230" i="7"/>
  <c r="CO231" i="7"/>
  <c r="CO232" i="7"/>
  <c r="CO233" i="7"/>
  <c r="CO234" i="7"/>
  <c r="CO235" i="7"/>
  <c r="CO236" i="7"/>
  <c r="CO237" i="7"/>
  <c r="CO238" i="7"/>
  <c r="CO239" i="7"/>
  <c r="CO240" i="7"/>
  <c r="CO241" i="7"/>
  <c r="CO242" i="7"/>
  <c r="CO243" i="7"/>
  <c r="CO244" i="7"/>
  <c r="CO245" i="7"/>
  <c r="CO246" i="7"/>
  <c r="CO247" i="7"/>
  <c r="CO248" i="7"/>
  <c r="CO249" i="7"/>
  <c r="CO250" i="7"/>
  <c r="CO251" i="7"/>
  <c r="CO252" i="7"/>
  <c r="CO253" i="7"/>
  <c r="CO254" i="7"/>
  <c r="CO255" i="7"/>
  <c r="CO256" i="7"/>
  <c r="CO257" i="7"/>
  <c r="CO258" i="7"/>
  <c r="CO259" i="7"/>
  <c r="CO260" i="7"/>
  <c r="CO261" i="7"/>
  <c r="CO262" i="7"/>
  <c r="CO263" i="7"/>
  <c r="CO264" i="7"/>
  <c r="CO265" i="7"/>
  <c r="CO266" i="7"/>
  <c r="CO267" i="7"/>
  <c r="CO268" i="7"/>
  <c r="CO269" i="7"/>
  <c r="CO270" i="7"/>
  <c r="CO271" i="7"/>
  <c r="CO272" i="7"/>
  <c r="CO273" i="7"/>
  <c r="CO274" i="7"/>
  <c r="CO275" i="7"/>
  <c r="CO276" i="7"/>
  <c r="CO277" i="7"/>
  <c r="CO278" i="7"/>
  <c r="CO279" i="7"/>
  <c r="CO280" i="7"/>
  <c r="CO281" i="7"/>
  <c r="CO282" i="7"/>
  <c r="CO283" i="7"/>
  <c r="CO284" i="7"/>
  <c r="CO285" i="7"/>
  <c r="CO286" i="7"/>
  <c r="CO287" i="7"/>
  <c r="CO288" i="7"/>
  <c r="CO289" i="7"/>
  <c r="CO290" i="7"/>
  <c r="CO291" i="7"/>
  <c r="CO292" i="7"/>
  <c r="CO293" i="7"/>
  <c r="CO294" i="7"/>
  <c r="CO295" i="7"/>
  <c r="CO296" i="7"/>
  <c r="CO297" i="7"/>
  <c r="CO298" i="7"/>
  <c r="CO299" i="7"/>
  <c r="CO300" i="7"/>
  <c r="CO301" i="7"/>
  <c r="CO302" i="7"/>
  <c r="CO303" i="7"/>
  <c r="CO304" i="7"/>
  <c r="CO305" i="7"/>
  <c r="CO306" i="7"/>
  <c r="CO307" i="7"/>
  <c r="CO308" i="7"/>
  <c r="CO309" i="7"/>
  <c r="CO310" i="7"/>
  <c r="CO311" i="7"/>
  <c r="CO312" i="7"/>
  <c r="CO313" i="7"/>
  <c r="CO314" i="7"/>
  <c r="CO315" i="7"/>
  <c r="CO316" i="7"/>
  <c r="CO317" i="7"/>
  <c r="CO318" i="7"/>
  <c r="CO319" i="7"/>
  <c r="CO320" i="7"/>
  <c r="CO321" i="7"/>
  <c r="CO322" i="7"/>
  <c r="CO323" i="7"/>
  <c r="CO324" i="7"/>
  <c r="CO325" i="7"/>
  <c r="CO326" i="7"/>
  <c r="CO327" i="7"/>
  <c r="CO328" i="7"/>
  <c r="CO329" i="7"/>
  <c r="CO330" i="7"/>
  <c r="CO331" i="7"/>
  <c r="CO332" i="7"/>
  <c r="CO333" i="7"/>
  <c r="CO334" i="7"/>
  <c r="CO335" i="7"/>
  <c r="CO336" i="7"/>
  <c r="CO337" i="7"/>
  <c r="CO338" i="7"/>
  <c r="CO339" i="7"/>
  <c r="CO340" i="7"/>
  <c r="CO341" i="7"/>
  <c r="CO342" i="7"/>
  <c r="CO343" i="7"/>
  <c r="CO344" i="7"/>
  <c r="CO345" i="7"/>
  <c r="CO346" i="7"/>
  <c r="CO347" i="7"/>
  <c r="CO348" i="7"/>
  <c r="CO349" i="7"/>
  <c r="CO350" i="7"/>
  <c r="CO351" i="7"/>
  <c r="CO352" i="7"/>
  <c r="CO353" i="7"/>
  <c r="CO354" i="7"/>
  <c r="CO355" i="7"/>
  <c r="CO356" i="7"/>
  <c r="CO357" i="7"/>
  <c r="CO358" i="7"/>
  <c r="CO359" i="7"/>
  <c r="CO360" i="7"/>
  <c r="CO362" i="7"/>
  <c r="CO363" i="7"/>
  <c r="CO364" i="7"/>
  <c r="CO365" i="7"/>
  <c r="CO366" i="7"/>
  <c r="CO367" i="7"/>
  <c r="CO368" i="7"/>
  <c r="CO369" i="7"/>
  <c r="CO370" i="7"/>
  <c r="CO371" i="7"/>
  <c r="CO372" i="7"/>
  <c r="CO373" i="7"/>
  <c r="CO374" i="7"/>
  <c r="CO375" i="7"/>
  <c r="CO376" i="7"/>
  <c r="CO377" i="7"/>
  <c r="CO378" i="7"/>
  <c r="CO379" i="7"/>
  <c r="CO380" i="7"/>
  <c r="CO381" i="7"/>
  <c r="CO382" i="7"/>
  <c r="CO383" i="7"/>
  <c r="CO384" i="7"/>
  <c r="CO385" i="7"/>
  <c r="CO386" i="7"/>
  <c r="CO387" i="7"/>
  <c r="CO388" i="7"/>
  <c r="CO391" i="7"/>
  <c r="CP171" i="7" l="1"/>
  <c r="CP5" i="7"/>
  <c r="CO390" i="7"/>
  <c r="CQ171" i="7" s="1"/>
  <c r="K136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CR171" i="7" l="1"/>
  <c r="CN390" i="7"/>
  <c r="CP301" i="7" l="1"/>
  <c r="CP303" i="7"/>
  <c r="CP305" i="7"/>
  <c r="CP307" i="7"/>
  <c r="CP309" i="7"/>
  <c r="CP311" i="7"/>
  <c r="CP313" i="7"/>
  <c r="CP315" i="7"/>
  <c r="CP317" i="7"/>
  <c r="CP319" i="7"/>
  <c r="CP321" i="7"/>
  <c r="CP323" i="7"/>
  <c r="CP325" i="7"/>
  <c r="CP327" i="7"/>
  <c r="CP329" i="7"/>
  <c r="CP331" i="7"/>
  <c r="CP333" i="7"/>
  <c r="CP335" i="7"/>
  <c r="CP337" i="7"/>
  <c r="CP339" i="7"/>
  <c r="CP341" i="7"/>
  <c r="CP343" i="7"/>
  <c r="CP345" i="7"/>
  <c r="CP347" i="7"/>
  <c r="CP349" i="7"/>
  <c r="CP351" i="7"/>
  <c r="CP353" i="7"/>
  <c r="CP355" i="7"/>
  <c r="CP357" i="7"/>
  <c r="CP359" i="7"/>
  <c r="CP361" i="7"/>
  <c r="CP363" i="7"/>
  <c r="CP365" i="7"/>
  <c r="CP367" i="7"/>
  <c r="CP369" i="7"/>
  <c r="CP371" i="7"/>
  <c r="CP373" i="7"/>
  <c r="CP375" i="7"/>
  <c r="CP377" i="7"/>
  <c r="CP379" i="7"/>
  <c r="CP381" i="7"/>
  <c r="CP383" i="7"/>
  <c r="CP385" i="7"/>
  <c r="CP387" i="7"/>
  <c r="CP4" i="7"/>
  <c r="CQ8" i="7"/>
  <c r="CI5" i="7"/>
  <c r="CI6" i="7"/>
  <c r="CI7" i="7"/>
  <c r="CI8" i="7"/>
  <c r="CI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CI36" i="7"/>
  <c r="CI37" i="7"/>
  <c r="CI38" i="7"/>
  <c r="CI39" i="7"/>
  <c r="CI40" i="7"/>
  <c r="CI41" i="7"/>
  <c r="CI42" i="7"/>
  <c r="CI43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7" i="7"/>
  <c r="CI58" i="7"/>
  <c r="CI59" i="7"/>
  <c r="CI60" i="7"/>
  <c r="CI61" i="7"/>
  <c r="CI62" i="7"/>
  <c r="CI63" i="7"/>
  <c r="CI64" i="7"/>
  <c r="CI65" i="7"/>
  <c r="CI66" i="7"/>
  <c r="CI67" i="7"/>
  <c r="CI68" i="7"/>
  <c r="CI69" i="7"/>
  <c r="CI70" i="7"/>
  <c r="CI71" i="7"/>
  <c r="CI72" i="7"/>
  <c r="CI73" i="7"/>
  <c r="CI74" i="7"/>
  <c r="CI75" i="7"/>
  <c r="CI76" i="7"/>
  <c r="CI77" i="7"/>
  <c r="CI78" i="7"/>
  <c r="CI79" i="7"/>
  <c r="CI80" i="7"/>
  <c r="CI81" i="7"/>
  <c r="CI82" i="7"/>
  <c r="CI83" i="7"/>
  <c r="CI84" i="7"/>
  <c r="CI85" i="7"/>
  <c r="CI86" i="7"/>
  <c r="CI87" i="7"/>
  <c r="CI88" i="7"/>
  <c r="CI89" i="7"/>
  <c r="CI90" i="7"/>
  <c r="CI91" i="7"/>
  <c r="CI92" i="7"/>
  <c r="CI93" i="7"/>
  <c r="CI94" i="7"/>
  <c r="CI95" i="7"/>
  <c r="CI96" i="7"/>
  <c r="CI97" i="7"/>
  <c r="CI98" i="7"/>
  <c r="CI99" i="7"/>
  <c r="CI100" i="7"/>
  <c r="CI101" i="7"/>
  <c r="CI102" i="7"/>
  <c r="CI103" i="7"/>
  <c r="CI104" i="7"/>
  <c r="CI105" i="7"/>
  <c r="CI106" i="7"/>
  <c r="CI107" i="7"/>
  <c r="CI108" i="7"/>
  <c r="CI109" i="7"/>
  <c r="CI110" i="7"/>
  <c r="CI111" i="7"/>
  <c r="CI112" i="7"/>
  <c r="CI113" i="7"/>
  <c r="CI114" i="7"/>
  <c r="CI115" i="7"/>
  <c r="CI116" i="7"/>
  <c r="CI117" i="7"/>
  <c r="CI118" i="7"/>
  <c r="CI119" i="7"/>
  <c r="CI120" i="7"/>
  <c r="CI121" i="7"/>
  <c r="CI122" i="7"/>
  <c r="CI123" i="7"/>
  <c r="CI124" i="7"/>
  <c r="CI125" i="7"/>
  <c r="CI126" i="7"/>
  <c r="CI127" i="7"/>
  <c r="CI128" i="7"/>
  <c r="CI129" i="7"/>
  <c r="CI130" i="7"/>
  <c r="CI131" i="7"/>
  <c r="CI132" i="7"/>
  <c r="CI133" i="7"/>
  <c r="CI134" i="7"/>
  <c r="CI135" i="7"/>
  <c r="CI136" i="7"/>
  <c r="CI137" i="7"/>
  <c r="CI138" i="7"/>
  <c r="CI139" i="7"/>
  <c r="CI140" i="7"/>
  <c r="CI141" i="7"/>
  <c r="CI142" i="7"/>
  <c r="CI143" i="7"/>
  <c r="CI144" i="7"/>
  <c r="CI145" i="7"/>
  <c r="CI146" i="7"/>
  <c r="CI147" i="7"/>
  <c r="CI148" i="7"/>
  <c r="CI149" i="7"/>
  <c r="CI150" i="7"/>
  <c r="CI151" i="7"/>
  <c r="CI152" i="7"/>
  <c r="CI153" i="7"/>
  <c r="CI154" i="7"/>
  <c r="CI155" i="7"/>
  <c r="CI156" i="7"/>
  <c r="CI157" i="7"/>
  <c r="CI158" i="7"/>
  <c r="CI159" i="7"/>
  <c r="CI160" i="7"/>
  <c r="CI161" i="7"/>
  <c r="CI162" i="7"/>
  <c r="CI163" i="7"/>
  <c r="CI164" i="7"/>
  <c r="CI165" i="7"/>
  <c r="CI166" i="7"/>
  <c r="CI167" i="7"/>
  <c r="CI168" i="7"/>
  <c r="CI169" i="7"/>
  <c r="CI170" i="7"/>
  <c r="CI172" i="7"/>
  <c r="CI173" i="7"/>
  <c r="CI174" i="7"/>
  <c r="CI175" i="7"/>
  <c r="CI176" i="7"/>
  <c r="CI177" i="7"/>
  <c r="CI178" i="7"/>
  <c r="CI179" i="7"/>
  <c r="CI180" i="7"/>
  <c r="CI181" i="7"/>
  <c r="CI182" i="7"/>
  <c r="CI183" i="7"/>
  <c r="CI184" i="7"/>
  <c r="CI185" i="7"/>
  <c r="CI186" i="7"/>
  <c r="CI187" i="7"/>
  <c r="CI188" i="7"/>
  <c r="CI189" i="7"/>
  <c r="CI190" i="7"/>
  <c r="CI191" i="7"/>
  <c r="CI192" i="7"/>
  <c r="CI193" i="7"/>
  <c r="CI194" i="7"/>
  <c r="CI195" i="7"/>
  <c r="CI196" i="7"/>
  <c r="CI197" i="7"/>
  <c r="CI198" i="7"/>
  <c r="CI199" i="7"/>
  <c r="CI200" i="7"/>
  <c r="CI201" i="7"/>
  <c r="CI202" i="7"/>
  <c r="CI203" i="7"/>
  <c r="CI204" i="7"/>
  <c r="CI205" i="7"/>
  <c r="CI206" i="7"/>
  <c r="CI207" i="7"/>
  <c r="CI208" i="7"/>
  <c r="CI209" i="7"/>
  <c r="CI210" i="7"/>
  <c r="CI211" i="7"/>
  <c r="CI212" i="7"/>
  <c r="CI213" i="7"/>
  <c r="CI214" i="7"/>
  <c r="CI215" i="7"/>
  <c r="CI216" i="7"/>
  <c r="CI217" i="7"/>
  <c r="CI218" i="7"/>
  <c r="CI219" i="7"/>
  <c r="CI220" i="7"/>
  <c r="CI221" i="7"/>
  <c r="CI222" i="7"/>
  <c r="CI223" i="7"/>
  <c r="CI224" i="7"/>
  <c r="CI225" i="7"/>
  <c r="CI226" i="7"/>
  <c r="CI227" i="7"/>
  <c r="CI228" i="7"/>
  <c r="CI229" i="7"/>
  <c r="CI230" i="7"/>
  <c r="CI231" i="7"/>
  <c r="CI232" i="7"/>
  <c r="CI233" i="7"/>
  <c r="CI234" i="7"/>
  <c r="CI235" i="7"/>
  <c r="CI236" i="7"/>
  <c r="CI237" i="7"/>
  <c r="CI238" i="7"/>
  <c r="CI239" i="7"/>
  <c r="CI240" i="7"/>
  <c r="CI241" i="7"/>
  <c r="CI242" i="7"/>
  <c r="CI243" i="7"/>
  <c r="CI244" i="7"/>
  <c r="CI245" i="7"/>
  <c r="CI246" i="7"/>
  <c r="CI247" i="7"/>
  <c r="CI248" i="7"/>
  <c r="CI249" i="7"/>
  <c r="CI250" i="7"/>
  <c r="CI251" i="7"/>
  <c r="CI252" i="7"/>
  <c r="CI253" i="7"/>
  <c r="CI254" i="7"/>
  <c r="CI255" i="7"/>
  <c r="CI256" i="7"/>
  <c r="CI257" i="7"/>
  <c r="CI258" i="7"/>
  <c r="CI259" i="7"/>
  <c r="CI260" i="7"/>
  <c r="CI261" i="7"/>
  <c r="CI262" i="7"/>
  <c r="CI263" i="7"/>
  <c r="CI264" i="7"/>
  <c r="CI265" i="7"/>
  <c r="CI266" i="7"/>
  <c r="CI267" i="7"/>
  <c r="CI268" i="7"/>
  <c r="CI269" i="7"/>
  <c r="CI270" i="7"/>
  <c r="CI271" i="7"/>
  <c r="CI272" i="7"/>
  <c r="CI273" i="7"/>
  <c r="CI274" i="7"/>
  <c r="CI275" i="7"/>
  <c r="CI276" i="7"/>
  <c r="CI277" i="7"/>
  <c r="CI278" i="7"/>
  <c r="CI279" i="7"/>
  <c r="CI280" i="7"/>
  <c r="CI281" i="7"/>
  <c r="CI282" i="7"/>
  <c r="CI283" i="7"/>
  <c r="CI284" i="7"/>
  <c r="CI285" i="7"/>
  <c r="CI286" i="7"/>
  <c r="CI287" i="7"/>
  <c r="CI288" i="7"/>
  <c r="CI289" i="7"/>
  <c r="CI290" i="7"/>
  <c r="CI291" i="7"/>
  <c r="CI292" i="7"/>
  <c r="CI293" i="7"/>
  <c r="CI294" i="7"/>
  <c r="CI295" i="7"/>
  <c r="CI296" i="7"/>
  <c r="CI297" i="7"/>
  <c r="CI298" i="7"/>
  <c r="CI299" i="7"/>
  <c r="CI300" i="7"/>
  <c r="CI301" i="7"/>
  <c r="CI302" i="7"/>
  <c r="CI303" i="7"/>
  <c r="CI304" i="7"/>
  <c r="CI305" i="7"/>
  <c r="CI306" i="7"/>
  <c r="CI307" i="7"/>
  <c r="CI308" i="7"/>
  <c r="CI309" i="7"/>
  <c r="CI310" i="7"/>
  <c r="CI311" i="7"/>
  <c r="CI312" i="7"/>
  <c r="CI313" i="7"/>
  <c r="CI314" i="7"/>
  <c r="CI315" i="7"/>
  <c r="CI316" i="7"/>
  <c r="CI317" i="7"/>
  <c r="CI318" i="7"/>
  <c r="CI319" i="7"/>
  <c r="CI320" i="7"/>
  <c r="CI321" i="7"/>
  <c r="CI322" i="7"/>
  <c r="CI323" i="7"/>
  <c r="CI324" i="7"/>
  <c r="CI325" i="7"/>
  <c r="CI326" i="7"/>
  <c r="CI327" i="7"/>
  <c r="CI328" i="7"/>
  <c r="CI329" i="7"/>
  <c r="CI330" i="7"/>
  <c r="CI331" i="7"/>
  <c r="CI332" i="7"/>
  <c r="CI333" i="7"/>
  <c r="CI334" i="7"/>
  <c r="CI335" i="7"/>
  <c r="CI336" i="7"/>
  <c r="CI337" i="7"/>
  <c r="CI338" i="7"/>
  <c r="CI339" i="7"/>
  <c r="CI340" i="7"/>
  <c r="CI341" i="7"/>
  <c r="CI342" i="7"/>
  <c r="CI343" i="7"/>
  <c r="CI344" i="7"/>
  <c r="CI345" i="7"/>
  <c r="CI346" i="7"/>
  <c r="CI347" i="7"/>
  <c r="CI348" i="7"/>
  <c r="CI349" i="7"/>
  <c r="CI350" i="7"/>
  <c r="CI351" i="7"/>
  <c r="CI352" i="7"/>
  <c r="CI353" i="7"/>
  <c r="CI354" i="7"/>
  <c r="CI355" i="7"/>
  <c r="CI356" i="7"/>
  <c r="CI357" i="7"/>
  <c r="CI358" i="7"/>
  <c r="CI359" i="7"/>
  <c r="CI360" i="7"/>
  <c r="CI361" i="7"/>
  <c r="CI362" i="7"/>
  <c r="CI363" i="7"/>
  <c r="CI364" i="7"/>
  <c r="CI365" i="7"/>
  <c r="CI366" i="7"/>
  <c r="CI367" i="7"/>
  <c r="CI368" i="7"/>
  <c r="CI369" i="7"/>
  <c r="CI370" i="7"/>
  <c r="CI371" i="7"/>
  <c r="CI372" i="7"/>
  <c r="CI373" i="7"/>
  <c r="CI374" i="7"/>
  <c r="CI375" i="7"/>
  <c r="CI376" i="7"/>
  <c r="CI377" i="7"/>
  <c r="CI378" i="7"/>
  <c r="CI379" i="7"/>
  <c r="CI380" i="7"/>
  <c r="CI381" i="7"/>
  <c r="CI382" i="7"/>
  <c r="CI383" i="7"/>
  <c r="CI384" i="7"/>
  <c r="CI385" i="7"/>
  <c r="CI386" i="7"/>
  <c r="CI387" i="7"/>
  <c r="CI388" i="7"/>
  <c r="CI4" i="7"/>
  <c r="CD5" i="7"/>
  <c r="CD6" i="7"/>
  <c r="CD7" i="7"/>
  <c r="CD8" i="7"/>
  <c r="CD9" i="7"/>
  <c r="CD10" i="7"/>
  <c r="CD11" i="7"/>
  <c r="CD12" i="7"/>
  <c r="CD13" i="7"/>
  <c r="CD14" i="7"/>
  <c r="CD15" i="7"/>
  <c r="CD16" i="7"/>
  <c r="CD17" i="7"/>
  <c r="CD18" i="7"/>
  <c r="CD19" i="7"/>
  <c r="CD20" i="7"/>
  <c r="CD21" i="7"/>
  <c r="CD22" i="7"/>
  <c r="CD23" i="7"/>
  <c r="CD24" i="7"/>
  <c r="CD25" i="7"/>
  <c r="CD26" i="7"/>
  <c r="CD27" i="7"/>
  <c r="CD28" i="7"/>
  <c r="CD29" i="7"/>
  <c r="CD30" i="7"/>
  <c r="CD31" i="7"/>
  <c r="CD32" i="7"/>
  <c r="CD33" i="7"/>
  <c r="CD34" i="7"/>
  <c r="CD35" i="7"/>
  <c r="CD36" i="7"/>
  <c r="CD37" i="7"/>
  <c r="CD38" i="7"/>
  <c r="CD39" i="7"/>
  <c r="CD40" i="7"/>
  <c r="CD41" i="7"/>
  <c r="CD42" i="7"/>
  <c r="CD43" i="7"/>
  <c r="CD44" i="7"/>
  <c r="CD45" i="7"/>
  <c r="CD46" i="7"/>
  <c r="CD47" i="7"/>
  <c r="CD48" i="7"/>
  <c r="CD49" i="7"/>
  <c r="CD50" i="7"/>
  <c r="CD51" i="7"/>
  <c r="CD52" i="7"/>
  <c r="CD53" i="7"/>
  <c r="CD54" i="7"/>
  <c r="CD55" i="7"/>
  <c r="CD56" i="7"/>
  <c r="CD57" i="7"/>
  <c r="CD58" i="7"/>
  <c r="CD59" i="7"/>
  <c r="CD60" i="7"/>
  <c r="CD61" i="7"/>
  <c r="CD62" i="7"/>
  <c r="CD63" i="7"/>
  <c r="CD64" i="7"/>
  <c r="CD65" i="7"/>
  <c r="CD66" i="7"/>
  <c r="CD67" i="7"/>
  <c r="CD68" i="7"/>
  <c r="CD69" i="7"/>
  <c r="CD70" i="7"/>
  <c r="CD71" i="7"/>
  <c r="CD72" i="7"/>
  <c r="CD73" i="7"/>
  <c r="CD74" i="7"/>
  <c r="CD75" i="7"/>
  <c r="CD76" i="7"/>
  <c r="CD77" i="7"/>
  <c r="CD78" i="7"/>
  <c r="CD79" i="7"/>
  <c r="CD80" i="7"/>
  <c r="CD81" i="7"/>
  <c r="CD82" i="7"/>
  <c r="CD83" i="7"/>
  <c r="CD84" i="7"/>
  <c r="CD85" i="7"/>
  <c r="CD86" i="7"/>
  <c r="CD87" i="7"/>
  <c r="CD88" i="7"/>
  <c r="CD89" i="7"/>
  <c r="CD90" i="7"/>
  <c r="CD91" i="7"/>
  <c r="CD92" i="7"/>
  <c r="CD93" i="7"/>
  <c r="CD94" i="7"/>
  <c r="CD95" i="7"/>
  <c r="CD96" i="7"/>
  <c r="CD97" i="7"/>
  <c r="CD98" i="7"/>
  <c r="CD99" i="7"/>
  <c r="CD100" i="7"/>
  <c r="CD101" i="7"/>
  <c r="CD102" i="7"/>
  <c r="CD103" i="7"/>
  <c r="CD104" i="7"/>
  <c r="CD105" i="7"/>
  <c r="CD106" i="7"/>
  <c r="CD107" i="7"/>
  <c r="CD108" i="7"/>
  <c r="CD109" i="7"/>
  <c r="CD110" i="7"/>
  <c r="CD111" i="7"/>
  <c r="CD112" i="7"/>
  <c r="CD113" i="7"/>
  <c r="CD114" i="7"/>
  <c r="CD115" i="7"/>
  <c r="CD116" i="7"/>
  <c r="CD117" i="7"/>
  <c r="CD118" i="7"/>
  <c r="CD119" i="7"/>
  <c r="CD120" i="7"/>
  <c r="CD121" i="7"/>
  <c r="CD122" i="7"/>
  <c r="CD123" i="7"/>
  <c r="CD124" i="7"/>
  <c r="CD125" i="7"/>
  <c r="CD126" i="7"/>
  <c r="CD127" i="7"/>
  <c r="CD128" i="7"/>
  <c r="CD129" i="7"/>
  <c r="CD130" i="7"/>
  <c r="CD131" i="7"/>
  <c r="CD132" i="7"/>
  <c r="CD133" i="7"/>
  <c r="CD134" i="7"/>
  <c r="CD135" i="7"/>
  <c r="CD136" i="7"/>
  <c r="CD137" i="7"/>
  <c r="CD138" i="7"/>
  <c r="CD139" i="7"/>
  <c r="CD140" i="7"/>
  <c r="CD141" i="7"/>
  <c r="CD142" i="7"/>
  <c r="CD143" i="7"/>
  <c r="CD144" i="7"/>
  <c r="CD145" i="7"/>
  <c r="CD146" i="7"/>
  <c r="CD147" i="7"/>
  <c r="CD148" i="7"/>
  <c r="CD149" i="7"/>
  <c r="CD150" i="7"/>
  <c r="CD151" i="7"/>
  <c r="CD152" i="7"/>
  <c r="CD153" i="7"/>
  <c r="CD154" i="7"/>
  <c r="CD155" i="7"/>
  <c r="CD156" i="7"/>
  <c r="CD157" i="7"/>
  <c r="CD158" i="7"/>
  <c r="CD159" i="7"/>
  <c r="CD160" i="7"/>
  <c r="CD161" i="7"/>
  <c r="CD162" i="7"/>
  <c r="CD163" i="7"/>
  <c r="CD164" i="7"/>
  <c r="CD165" i="7"/>
  <c r="CD166" i="7"/>
  <c r="CD167" i="7"/>
  <c r="CD168" i="7"/>
  <c r="CD169" i="7"/>
  <c r="CD170" i="7"/>
  <c r="CD172" i="7"/>
  <c r="CD173" i="7"/>
  <c r="CD174" i="7"/>
  <c r="CD175" i="7"/>
  <c r="CD176" i="7"/>
  <c r="CD177" i="7"/>
  <c r="CD178" i="7"/>
  <c r="CD179" i="7"/>
  <c r="CD180" i="7"/>
  <c r="CD181" i="7"/>
  <c r="CD182" i="7"/>
  <c r="CD183" i="7"/>
  <c r="CD184" i="7"/>
  <c r="CD185" i="7"/>
  <c r="CD186" i="7"/>
  <c r="CD187" i="7"/>
  <c r="CD188" i="7"/>
  <c r="CD189" i="7"/>
  <c r="CD190" i="7"/>
  <c r="CD191" i="7"/>
  <c r="CD192" i="7"/>
  <c r="CD193" i="7"/>
  <c r="CD194" i="7"/>
  <c r="CD195" i="7"/>
  <c r="CD196" i="7"/>
  <c r="CD197" i="7"/>
  <c r="CD198" i="7"/>
  <c r="CD199" i="7"/>
  <c r="CD200" i="7"/>
  <c r="CD201" i="7"/>
  <c r="CD202" i="7"/>
  <c r="CD203" i="7"/>
  <c r="CD204" i="7"/>
  <c r="CD205" i="7"/>
  <c r="CD206" i="7"/>
  <c r="CD207" i="7"/>
  <c r="CD208" i="7"/>
  <c r="CD209" i="7"/>
  <c r="CD210" i="7"/>
  <c r="CD211" i="7"/>
  <c r="CD212" i="7"/>
  <c r="CD213" i="7"/>
  <c r="CD214" i="7"/>
  <c r="CD215" i="7"/>
  <c r="CD216" i="7"/>
  <c r="CD217" i="7"/>
  <c r="CD218" i="7"/>
  <c r="CD219" i="7"/>
  <c r="CD220" i="7"/>
  <c r="CD221" i="7"/>
  <c r="CD222" i="7"/>
  <c r="CD223" i="7"/>
  <c r="CD224" i="7"/>
  <c r="CD225" i="7"/>
  <c r="CD226" i="7"/>
  <c r="CD227" i="7"/>
  <c r="CD228" i="7"/>
  <c r="CD229" i="7"/>
  <c r="CD230" i="7"/>
  <c r="CD231" i="7"/>
  <c r="CD232" i="7"/>
  <c r="CD233" i="7"/>
  <c r="CD234" i="7"/>
  <c r="CD235" i="7"/>
  <c r="CD236" i="7"/>
  <c r="CD237" i="7"/>
  <c r="CD238" i="7"/>
  <c r="CD239" i="7"/>
  <c r="CD240" i="7"/>
  <c r="CD241" i="7"/>
  <c r="CD242" i="7"/>
  <c r="CD243" i="7"/>
  <c r="CD244" i="7"/>
  <c r="CD245" i="7"/>
  <c r="CD246" i="7"/>
  <c r="CD247" i="7"/>
  <c r="CD248" i="7"/>
  <c r="CD249" i="7"/>
  <c r="CD250" i="7"/>
  <c r="CD251" i="7"/>
  <c r="CD252" i="7"/>
  <c r="CD253" i="7"/>
  <c r="CD254" i="7"/>
  <c r="CD255" i="7"/>
  <c r="CD256" i="7"/>
  <c r="CD257" i="7"/>
  <c r="CD258" i="7"/>
  <c r="CD259" i="7"/>
  <c r="CD260" i="7"/>
  <c r="CD261" i="7"/>
  <c r="CD262" i="7"/>
  <c r="CD263" i="7"/>
  <c r="CD264" i="7"/>
  <c r="CD265" i="7"/>
  <c r="CD266" i="7"/>
  <c r="CD267" i="7"/>
  <c r="CD268" i="7"/>
  <c r="CD269" i="7"/>
  <c r="CD270" i="7"/>
  <c r="CD271" i="7"/>
  <c r="CD272" i="7"/>
  <c r="CD273" i="7"/>
  <c r="CD274" i="7"/>
  <c r="CD275" i="7"/>
  <c r="CD276" i="7"/>
  <c r="CD277" i="7"/>
  <c r="CD278" i="7"/>
  <c r="CD279" i="7"/>
  <c r="CD280" i="7"/>
  <c r="CD281" i="7"/>
  <c r="CD282" i="7"/>
  <c r="CD283" i="7"/>
  <c r="CD284" i="7"/>
  <c r="CD285" i="7"/>
  <c r="CD286" i="7"/>
  <c r="CD287" i="7"/>
  <c r="CD288" i="7"/>
  <c r="CD289" i="7"/>
  <c r="CD290" i="7"/>
  <c r="CD291" i="7"/>
  <c r="CD292" i="7"/>
  <c r="CD293" i="7"/>
  <c r="CD294" i="7"/>
  <c r="CD295" i="7"/>
  <c r="CD296" i="7"/>
  <c r="CD297" i="7"/>
  <c r="CD298" i="7"/>
  <c r="CD299" i="7"/>
  <c r="CD300" i="7"/>
  <c r="CD301" i="7"/>
  <c r="CD302" i="7"/>
  <c r="CD303" i="7"/>
  <c r="CD304" i="7"/>
  <c r="CD305" i="7"/>
  <c r="CD306" i="7"/>
  <c r="CD307" i="7"/>
  <c r="CD308" i="7"/>
  <c r="CD309" i="7"/>
  <c r="CD310" i="7"/>
  <c r="CD311" i="7"/>
  <c r="CD312" i="7"/>
  <c r="CD313" i="7"/>
  <c r="CD314" i="7"/>
  <c r="CD315" i="7"/>
  <c r="CD316" i="7"/>
  <c r="CD317" i="7"/>
  <c r="CD318" i="7"/>
  <c r="CD319" i="7"/>
  <c r="CD320" i="7"/>
  <c r="CD321" i="7"/>
  <c r="CD322" i="7"/>
  <c r="CD323" i="7"/>
  <c r="CD324" i="7"/>
  <c r="CD325" i="7"/>
  <c r="CD326" i="7"/>
  <c r="CD327" i="7"/>
  <c r="CD328" i="7"/>
  <c r="CD329" i="7"/>
  <c r="CD330" i="7"/>
  <c r="CD331" i="7"/>
  <c r="CD332" i="7"/>
  <c r="CD333" i="7"/>
  <c r="CD334" i="7"/>
  <c r="CD335" i="7"/>
  <c r="CD336" i="7"/>
  <c r="CD337" i="7"/>
  <c r="CD338" i="7"/>
  <c r="CD339" i="7"/>
  <c r="CD340" i="7"/>
  <c r="CD341" i="7"/>
  <c r="CD342" i="7"/>
  <c r="CD343" i="7"/>
  <c r="CD344" i="7"/>
  <c r="CD345" i="7"/>
  <c r="CD346" i="7"/>
  <c r="CD347" i="7"/>
  <c r="CD348" i="7"/>
  <c r="CD349" i="7"/>
  <c r="CD350" i="7"/>
  <c r="CD351" i="7"/>
  <c r="CD352" i="7"/>
  <c r="CD353" i="7"/>
  <c r="CD354" i="7"/>
  <c r="CD355" i="7"/>
  <c r="CD356" i="7"/>
  <c r="CD357" i="7"/>
  <c r="CD358" i="7"/>
  <c r="CD359" i="7"/>
  <c r="CD360" i="7"/>
  <c r="CD361" i="7"/>
  <c r="CD362" i="7"/>
  <c r="CD363" i="7"/>
  <c r="CD364" i="7"/>
  <c r="CD365" i="7"/>
  <c r="CD366" i="7"/>
  <c r="CD367" i="7"/>
  <c r="CD368" i="7"/>
  <c r="CD369" i="7"/>
  <c r="CD370" i="7"/>
  <c r="CD371" i="7"/>
  <c r="CD372" i="7"/>
  <c r="CD373" i="7"/>
  <c r="CD374" i="7"/>
  <c r="CD375" i="7"/>
  <c r="CD376" i="7"/>
  <c r="CD377" i="7"/>
  <c r="CD378" i="7"/>
  <c r="CD379" i="7"/>
  <c r="CD380" i="7"/>
  <c r="CD381" i="7"/>
  <c r="CD382" i="7"/>
  <c r="CD383" i="7"/>
  <c r="CD384" i="7"/>
  <c r="CD385" i="7"/>
  <c r="CD386" i="7"/>
  <c r="CD387" i="7"/>
  <c r="CD388" i="7"/>
  <c r="CD4" i="7"/>
  <c r="BY5" i="7"/>
  <c r="BY6" i="7"/>
  <c r="BY7" i="7"/>
  <c r="BY8" i="7"/>
  <c r="BY9" i="7"/>
  <c r="BY10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BY188" i="7"/>
  <c r="BY189" i="7"/>
  <c r="BY190" i="7"/>
  <c r="BY191" i="7"/>
  <c r="BY192" i="7"/>
  <c r="BY193" i="7"/>
  <c r="BY194" i="7"/>
  <c r="BY195" i="7"/>
  <c r="BY196" i="7"/>
  <c r="BY197" i="7"/>
  <c r="BY198" i="7"/>
  <c r="BY199" i="7"/>
  <c r="BY200" i="7"/>
  <c r="BY201" i="7"/>
  <c r="BY202" i="7"/>
  <c r="BY203" i="7"/>
  <c r="BY204" i="7"/>
  <c r="BY205" i="7"/>
  <c r="BY206" i="7"/>
  <c r="BY207" i="7"/>
  <c r="BY208" i="7"/>
  <c r="BY209" i="7"/>
  <c r="BY210" i="7"/>
  <c r="BY211" i="7"/>
  <c r="BY212" i="7"/>
  <c r="BY213" i="7"/>
  <c r="BY214" i="7"/>
  <c r="BY215" i="7"/>
  <c r="BY216" i="7"/>
  <c r="BY217" i="7"/>
  <c r="BY218" i="7"/>
  <c r="BY219" i="7"/>
  <c r="BY220" i="7"/>
  <c r="BY221" i="7"/>
  <c r="BY222" i="7"/>
  <c r="BY223" i="7"/>
  <c r="BY224" i="7"/>
  <c r="BY225" i="7"/>
  <c r="BY226" i="7"/>
  <c r="BY227" i="7"/>
  <c r="BY228" i="7"/>
  <c r="BY229" i="7"/>
  <c r="BY230" i="7"/>
  <c r="BY231" i="7"/>
  <c r="BY232" i="7"/>
  <c r="BY233" i="7"/>
  <c r="BY234" i="7"/>
  <c r="BY235" i="7"/>
  <c r="BY236" i="7"/>
  <c r="BY237" i="7"/>
  <c r="BY238" i="7"/>
  <c r="BY239" i="7"/>
  <c r="BY240" i="7"/>
  <c r="BY241" i="7"/>
  <c r="BY242" i="7"/>
  <c r="BY243" i="7"/>
  <c r="BY244" i="7"/>
  <c r="BY245" i="7"/>
  <c r="BY246" i="7"/>
  <c r="BY247" i="7"/>
  <c r="BY248" i="7"/>
  <c r="BY249" i="7"/>
  <c r="BY250" i="7"/>
  <c r="BY251" i="7"/>
  <c r="BY252" i="7"/>
  <c r="BY253" i="7"/>
  <c r="BY254" i="7"/>
  <c r="BY255" i="7"/>
  <c r="BY256" i="7"/>
  <c r="BY257" i="7"/>
  <c r="BY258" i="7"/>
  <c r="BY259" i="7"/>
  <c r="BY260" i="7"/>
  <c r="BY261" i="7"/>
  <c r="BY262" i="7"/>
  <c r="BY263" i="7"/>
  <c r="BY264" i="7"/>
  <c r="BY265" i="7"/>
  <c r="BY266" i="7"/>
  <c r="BY267" i="7"/>
  <c r="BY268" i="7"/>
  <c r="BY269" i="7"/>
  <c r="BY270" i="7"/>
  <c r="BY271" i="7"/>
  <c r="BY272" i="7"/>
  <c r="BY273" i="7"/>
  <c r="BY274" i="7"/>
  <c r="BY275" i="7"/>
  <c r="BY276" i="7"/>
  <c r="BY277" i="7"/>
  <c r="BY278" i="7"/>
  <c r="BY279" i="7"/>
  <c r="BY280" i="7"/>
  <c r="BY281" i="7"/>
  <c r="BY282" i="7"/>
  <c r="BY283" i="7"/>
  <c r="BY284" i="7"/>
  <c r="BY285" i="7"/>
  <c r="BY286" i="7"/>
  <c r="BY287" i="7"/>
  <c r="BY288" i="7"/>
  <c r="BY289" i="7"/>
  <c r="BY290" i="7"/>
  <c r="BY291" i="7"/>
  <c r="BY292" i="7"/>
  <c r="BY293" i="7"/>
  <c r="BY294" i="7"/>
  <c r="BY295" i="7"/>
  <c r="BY296" i="7"/>
  <c r="BY297" i="7"/>
  <c r="BY298" i="7"/>
  <c r="BY299" i="7"/>
  <c r="BY300" i="7"/>
  <c r="BY301" i="7"/>
  <c r="BY302" i="7"/>
  <c r="BY303" i="7"/>
  <c r="BY304" i="7"/>
  <c r="BY305" i="7"/>
  <c r="BY306" i="7"/>
  <c r="BY307" i="7"/>
  <c r="BY308" i="7"/>
  <c r="BY309" i="7"/>
  <c r="BY310" i="7"/>
  <c r="BY311" i="7"/>
  <c r="BY312" i="7"/>
  <c r="BY313" i="7"/>
  <c r="BY314" i="7"/>
  <c r="BY315" i="7"/>
  <c r="BY316" i="7"/>
  <c r="BY317" i="7"/>
  <c r="BY318" i="7"/>
  <c r="BY319" i="7"/>
  <c r="BY320" i="7"/>
  <c r="BY321" i="7"/>
  <c r="BY322" i="7"/>
  <c r="BY323" i="7"/>
  <c r="BY324" i="7"/>
  <c r="BY325" i="7"/>
  <c r="BY326" i="7"/>
  <c r="BY327" i="7"/>
  <c r="BY328" i="7"/>
  <c r="BY329" i="7"/>
  <c r="BY330" i="7"/>
  <c r="BY331" i="7"/>
  <c r="BY332" i="7"/>
  <c r="BY333" i="7"/>
  <c r="BY334" i="7"/>
  <c r="BY335" i="7"/>
  <c r="BY336" i="7"/>
  <c r="BY337" i="7"/>
  <c r="BY338" i="7"/>
  <c r="BY339" i="7"/>
  <c r="BY340" i="7"/>
  <c r="BY341" i="7"/>
  <c r="BY342" i="7"/>
  <c r="BY343" i="7"/>
  <c r="BY344" i="7"/>
  <c r="BY345" i="7"/>
  <c r="BY346" i="7"/>
  <c r="BY347" i="7"/>
  <c r="BY348" i="7"/>
  <c r="BY349" i="7"/>
  <c r="BY350" i="7"/>
  <c r="BY351" i="7"/>
  <c r="BY352" i="7"/>
  <c r="BY353" i="7"/>
  <c r="BY354" i="7"/>
  <c r="BY355" i="7"/>
  <c r="BY356" i="7"/>
  <c r="BY357" i="7"/>
  <c r="BY358" i="7"/>
  <c r="BY359" i="7"/>
  <c r="BY360" i="7"/>
  <c r="BY361" i="7"/>
  <c r="BY362" i="7"/>
  <c r="BY363" i="7"/>
  <c r="BY364" i="7"/>
  <c r="BY365" i="7"/>
  <c r="BY366" i="7"/>
  <c r="BY367" i="7"/>
  <c r="BY368" i="7"/>
  <c r="BY369" i="7"/>
  <c r="BY370" i="7"/>
  <c r="BY371" i="7"/>
  <c r="BY372" i="7"/>
  <c r="BY373" i="7"/>
  <c r="BY374" i="7"/>
  <c r="BY375" i="7"/>
  <c r="BY376" i="7"/>
  <c r="BY377" i="7"/>
  <c r="BY378" i="7"/>
  <c r="BY379" i="7"/>
  <c r="BY380" i="7"/>
  <c r="BY381" i="7"/>
  <c r="BY382" i="7"/>
  <c r="BY383" i="7"/>
  <c r="BY384" i="7"/>
  <c r="BY385" i="7"/>
  <c r="BY386" i="7"/>
  <c r="BY387" i="7"/>
  <c r="BY388" i="7"/>
  <c r="BY4" i="7"/>
  <c r="BT5" i="7"/>
  <c r="BT6" i="7"/>
  <c r="BT7" i="7"/>
  <c r="BT8" i="7"/>
  <c r="BT9" i="7"/>
  <c r="BT10" i="7"/>
  <c r="BT11" i="7"/>
  <c r="BT12" i="7"/>
  <c r="BT13" i="7"/>
  <c r="BT14" i="7"/>
  <c r="BT15" i="7"/>
  <c r="BT16" i="7"/>
  <c r="BT17" i="7"/>
  <c r="BT18" i="7"/>
  <c r="BT19" i="7"/>
  <c r="BT20" i="7"/>
  <c r="BT21" i="7"/>
  <c r="BT22" i="7"/>
  <c r="BT23" i="7"/>
  <c r="BT24" i="7"/>
  <c r="BT25" i="7"/>
  <c r="BT26" i="7"/>
  <c r="BT27" i="7"/>
  <c r="BT28" i="7"/>
  <c r="BT29" i="7"/>
  <c r="BT30" i="7"/>
  <c r="BT31" i="7"/>
  <c r="BT32" i="7"/>
  <c r="BT33" i="7"/>
  <c r="BT34" i="7"/>
  <c r="BT35" i="7"/>
  <c r="BT36" i="7"/>
  <c r="BT37" i="7"/>
  <c r="BT38" i="7"/>
  <c r="BT39" i="7"/>
  <c r="BT40" i="7"/>
  <c r="BT41" i="7"/>
  <c r="BT42" i="7"/>
  <c r="BT43" i="7"/>
  <c r="BT44" i="7"/>
  <c r="BT45" i="7"/>
  <c r="BT46" i="7"/>
  <c r="BT47" i="7"/>
  <c r="BT48" i="7"/>
  <c r="BT49" i="7"/>
  <c r="BT50" i="7"/>
  <c r="BT51" i="7"/>
  <c r="BT52" i="7"/>
  <c r="BT53" i="7"/>
  <c r="BT54" i="7"/>
  <c r="BT55" i="7"/>
  <c r="BT56" i="7"/>
  <c r="BT57" i="7"/>
  <c r="BT58" i="7"/>
  <c r="BT59" i="7"/>
  <c r="BT60" i="7"/>
  <c r="BT61" i="7"/>
  <c r="BT62" i="7"/>
  <c r="BT63" i="7"/>
  <c r="BT64" i="7"/>
  <c r="BT65" i="7"/>
  <c r="BT66" i="7"/>
  <c r="BT67" i="7"/>
  <c r="BT68" i="7"/>
  <c r="BT69" i="7"/>
  <c r="BT70" i="7"/>
  <c r="BT71" i="7"/>
  <c r="BT72" i="7"/>
  <c r="BT73" i="7"/>
  <c r="BT74" i="7"/>
  <c r="BT75" i="7"/>
  <c r="BT76" i="7"/>
  <c r="BT77" i="7"/>
  <c r="BT78" i="7"/>
  <c r="BT79" i="7"/>
  <c r="BT80" i="7"/>
  <c r="BT81" i="7"/>
  <c r="BT82" i="7"/>
  <c r="BT83" i="7"/>
  <c r="BT84" i="7"/>
  <c r="BT85" i="7"/>
  <c r="BT86" i="7"/>
  <c r="BT87" i="7"/>
  <c r="BT88" i="7"/>
  <c r="BT89" i="7"/>
  <c r="BT90" i="7"/>
  <c r="BT91" i="7"/>
  <c r="BT92" i="7"/>
  <c r="BT93" i="7"/>
  <c r="BT94" i="7"/>
  <c r="BT95" i="7"/>
  <c r="BT96" i="7"/>
  <c r="BT97" i="7"/>
  <c r="BT98" i="7"/>
  <c r="BT99" i="7"/>
  <c r="BT100" i="7"/>
  <c r="BT101" i="7"/>
  <c r="BT102" i="7"/>
  <c r="BT103" i="7"/>
  <c r="BT104" i="7"/>
  <c r="BT105" i="7"/>
  <c r="BT106" i="7"/>
  <c r="BT107" i="7"/>
  <c r="BT108" i="7"/>
  <c r="BT109" i="7"/>
  <c r="BT110" i="7"/>
  <c r="BT111" i="7"/>
  <c r="BT112" i="7"/>
  <c r="BT113" i="7"/>
  <c r="BT114" i="7"/>
  <c r="BT115" i="7"/>
  <c r="BT116" i="7"/>
  <c r="BT117" i="7"/>
  <c r="BT118" i="7"/>
  <c r="BT119" i="7"/>
  <c r="BT120" i="7"/>
  <c r="BT121" i="7"/>
  <c r="BT122" i="7"/>
  <c r="BT123" i="7"/>
  <c r="BT124" i="7"/>
  <c r="BT125" i="7"/>
  <c r="BT126" i="7"/>
  <c r="BT127" i="7"/>
  <c r="BT128" i="7"/>
  <c r="BT129" i="7"/>
  <c r="BT130" i="7"/>
  <c r="BT131" i="7"/>
  <c r="BT132" i="7"/>
  <c r="BT133" i="7"/>
  <c r="BT134" i="7"/>
  <c r="BT135" i="7"/>
  <c r="BT136" i="7"/>
  <c r="BT137" i="7"/>
  <c r="BT138" i="7"/>
  <c r="BT139" i="7"/>
  <c r="BT140" i="7"/>
  <c r="BT141" i="7"/>
  <c r="BT142" i="7"/>
  <c r="BT143" i="7"/>
  <c r="BT144" i="7"/>
  <c r="BT145" i="7"/>
  <c r="BT146" i="7"/>
  <c r="BT147" i="7"/>
  <c r="BT148" i="7"/>
  <c r="BT149" i="7"/>
  <c r="BT150" i="7"/>
  <c r="BT151" i="7"/>
  <c r="BT152" i="7"/>
  <c r="BT153" i="7"/>
  <c r="BT154" i="7"/>
  <c r="BT155" i="7"/>
  <c r="BT156" i="7"/>
  <c r="BT157" i="7"/>
  <c r="BT158" i="7"/>
  <c r="BT159" i="7"/>
  <c r="BT160" i="7"/>
  <c r="BT161" i="7"/>
  <c r="BT162" i="7"/>
  <c r="BT163" i="7"/>
  <c r="BT164" i="7"/>
  <c r="BT165" i="7"/>
  <c r="BT166" i="7"/>
  <c r="BT167" i="7"/>
  <c r="BT168" i="7"/>
  <c r="BT169" i="7"/>
  <c r="BT170" i="7"/>
  <c r="BT172" i="7"/>
  <c r="BT173" i="7"/>
  <c r="BT174" i="7"/>
  <c r="BT175" i="7"/>
  <c r="BT176" i="7"/>
  <c r="BT177" i="7"/>
  <c r="BT178" i="7"/>
  <c r="BT179" i="7"/>
  <c r="BT180" i="7"/>
  <c r="BT181" i="7"/>
  <c r="BT182" i="7"/>
  <c r="BT183" i="7"/>
  <c r="BT184" i="7"/>
  <c r="BT185" i="7"/>
  <c r="BT186" i="7"/>
  <c r="BT187" i="7"/>
  <c r="BT188" i="7"/>
  <c r="BT189" i="7"/>
  <c r="BT190" i="7"/>
  <c r="BT191" i="7"/>
  <c r="BT192" i="7"/>
  <c r="BT193" i="7"/>
  <c r="BT194" i="7"/>
  <c r="BT195" i="7"/>
  <c r="BT196" i="7"/>
  <c r="BT197" i="7"/>
  <c r="BT198" i="7"/>
  <c r="BT199" i="7"/>
  <c r="BT200" i="7"/>
  <c r="BT201" i="7"/>
  <c r="BT202" i="7"/>
  <c r="BT203" i="7"/>
  <c r="BT204" i="7"/>
  <c r="BT205" i="7"/>
  <c r="BT206" i="7"/>
  <c r="BT207" i="7"/>
  <c r="BT208" i="7"/>
  <c r="BT209" i="7"/>
  <c r="BT210" i="7"/>
  <c r="BT211" i="7"/>
  <c r="BT212" i="7"/>
  <c r="BT213" i="7"/>
  <c r="BT214" i="7"/>
  <c r="BT215" i="7"/>
  <c r="BT216" i="7"/>
  <c r="BT217" i="7"/>
  <c r="BT218" i="7"/>
  <c r="BT219" i="7"/>
  <c r="BT220" i="7"/>
  <c r="BT221" i="7"/>
  <c r="BT222" i="7"/>
  <c r="BT223" i="7"/>
  <c r="BT224" i="7"/>
  <c r="BT225" i="7"/>
  <c r="BT226" i="7"/>
  <c r="BT227" i="7"/>
  <c r="BT228" i="7"/>
  <c r="BT229" i="7"/>
  <c r="BT230" i="7"/>
  <c r="BT231" i="7"/>
  <c r="BT232" i="7"/>
  <c r="BT233" i="7"/>
  <c r="BT234" i="7"/>
  <c r="BT235" i="7"/>
  <c r="BT236" i="7"/>
  <c r="BT237" i="7"/>
  <c r="BT238" i="7"/>
  <c r="BT239" i="7"/>
  <c r="BT240" i="7"/>
  <c r="BT241" i="7"/>
  <c r="BT242" i="7"/>
  <c r="BT243" i="7"/>
  <c r="BT244" i="7"/>
  <c r="BT245" i="7"/>
  <c r="BT246" i="7"/>
  <c r="BT247" i="7"/>
  <c r="BT248" i="7"/>
  <c r="BT249" i="7"/>
  <c r="BT250" i="7"/>
  <c r="BT251" i="7"/>
  <c r="BT252" i="7"/>
  <c r="BT253" i="7"/>
  <c r="BT254" i="7"/>
  <c r="BT255" i="7"/>
  <c r="BT256" i="7"/>
  <c r="BT257" i="7"/>
  <c r="BT258" i="7"/>
  <c r="BT259" i="7"/>
  <c r="BT260" i="7"/>
  <c r="BT261" i="7"/>
  <c r="BT262" i="7"/>
  <c r="BT263" i="7"/>
  <c r="BT264" i="7"/>
  <c r="BT265" i="7"/>
  <c r="BT266" i="7"/>
  <c r="BT267" i="7"/>
  <c r="BT268" i="7"/>
  <c r="BT269" i="7"/>
  <c r="BT270" i="7"/>
  <c r="BT271" i="7"/>
  <c r="BT272" i="7"/>
  <c r="BT273" i="7"/>
  <c r="BT274" i="7"/>
  <c r="BT275" i="7"/>
  <c r="BT276" i="7"/>
  <c r="BT277" i="7"/>
  <c r="BT278" i="7"/>
  <c r="BT279" i="7"/>
  <c r="BT280" i="7"/>
  <c r="BT281" i="7"/>
  <c r="BT282" i="7"/>
  <c r="BT283" i="7"/>
  <c r="BT284" i="7"/>
  <c r="BT285" i="7"/>
  <c r="BT286" i="7"/>
  <c r="BT287" i="7"/>
  <c r="BT288" i="7"/>
  <c r="BT289" i="7"/>
  <c r="BT290" i="7"/>
  <c r="BT291" i="7"/>
  <c r="BT292" i="7"/>
  <c r="BT293" i="7"/>
  <c r="BT294" i="7"/>
  <c r="BT295" i="7"/>
  <c r="BT296" i="7"/>
  <c r="BT297" i="7"/>
  <c r="BT298" i="7"/>
  <c r="BT299" i="7"/>
  <c r="BT300" i="7"/>
  <c r="BT301" i="7"/>
  <c r="BT302" i="7"/>
  <c r="BT303" i="7"/>
  <c r="BT304" i="7"/>
  <c r="BT305" i="7"/>
  <c r="BT306" i="7"/>
  <c r="BT307" i="7"/>
  <c r="BT308" i="7"/>
  <c r="BT309" i="7"/>
  <c r="BT310" i="7"/>
  <c r="BT311" i="7"/>
  <c r="BT312" i="7"/>
  <c r="BT313" i="7"/>
  <c r="BT314" i="7"/>
  <c r="BT315" i="7"/>
  <c r="BT316" i="7"/>
  <c r="BT317" i="7"/>
  <c r="BT318" i="7"/>
  <c r="BT319" i="7"/>
  <c r="BT320" i="7"/>
  <c r="BT321" i="7"/>
  <c r="BT322" i="7"/>
  <c r="BT323" i="7"/>
  <c r="BT324" i="7"/>
  <c r="BT325" i="7"/>
  <c r="BT326" i="7"/>
  <c r="BT327" i="7"/>
  <c r="BT328" i="7"/>
  <c r="BT329" i="7"/>
  <c r="BT330" i="7"/>
  <c r="BT331" i="7"/>
  <c r="BT332" i="7"/>
  <c r="BT333" i="7"/>
  <c r="BT334" i="7"/>
  <c r="BT335" i="7"/>
  <c r="BT336" i="7"/>
  <c r="BT337" i="7"/>
  <c r="BT338" i="7"/>
  <c r="BT339" i="7"/>
  <c r="BT340" i="7"/>
  <c r="BT341" i="7"/>
  <c r="BT342" i="7"/>
  <c r="BT343" i="7"/>
  <c r="BT344" i="7"/>
  <c r="BT345" i="7"/>
  <c r="BT346" i="7"/>
  <c r="BT347" i="7"/>
  <c r="BT348" i="7"/>
  <c r="BT349" i="7"/>
  <c r="BT350" i="7"/>
  <c r="BT351" i="7"/>
  <c r="BT352" i="7"/>
  <c r="BT353" i="7"/>
  <c r="BT354" i="7"/>
  <c r="BT355" i="7"/>
  <c r="BT356" i="7"/>
  <c r="BT357" i="7"/>
  <c r="BT358" i="7"/>
  <c r="BT359" i="7"/>
  <c r="BT360" i="7"/>
  <c r="BT361" i="7"/>
  <c r="BT362" i="7"/>
  <c r="BT363" i="7"/>
  <c r="BT364" i="7"/>
  <c r="BT365" i="7"/>
  <c r="BT366" i="7"/>
  <c r="BT367" i="7"/>
  <c r="BT368" i="7"/>
  <c r="BT369" i="7"/>
  <c r="BT370" i="7"/>
  <c r="BT371" i="7"/>
  <c r="BT372" i="7"/>
  <c r="BT373" i="7"/>
  <c r="BT374" i="7"/>
  <c r="BT375" i="7"/>
  <c r="BT376" i="7"/>
  <c r="BT377" i="7"/>
  <c r="BT378" i="7"/>
  <c r="BT379" i="7"/>
  <c r="BT380" i="7"/>
  <c r="BT381" i="7"/>
  <c r="BT382" i="7"/>
  <c r="BT383" i="7"/>
  <c r="BT384" i="7"/>
  <c r="BT385" i="7"/>
  <c r="BT386" i="7"/>
  <c r="BT387" i="7"/>
  <c r="BT388" i="7"/>
  <c r="BT4" i="7"/>
  <c r="BN391" i="7"/>
  <c r="BO171" i="7" s="1"/>
  <c r="BN390" i="7"/>
  <c r="BP171" i="7" s="1"/>
  <c r="BJ5" i="7"/>
  <c r="BJ6" i="7"/>
  <c r="BJ7" i="7"/>
  <c r="BJ8" i="7"/>
  <c r="BJ9" i="7"/>
  <c r="BJ10" i="7"/>
  <c r="BJ11" i="7"/>
  <c r="BJ12" i="7"/>
  <c r="BJ13" i="7"/>
  <c r="BJ14" i="7"/>
  <c r="BJ15" i="7"/>
  <c r="BJ16" i="7"/>
  <c r="BJ17" i="7"/>
  <c r="BJ18" i="7"/>
  <c r="BJ19" i="7"/>
  <c r="BJ20" i="7"/>
  <c r="BJ21" i="7"/>
  <c r="BJ22" i="7"/>
  <c r="BJ23" i="7"/>
  <c r="BJ24" i="7"/>
  <c r="BJ25" i="7"/>
  <c r="BJ26" i="7"/>
  <c r="BJ27" i="7"/>
  <c r="BJ28" i="7"/>
  <c r="BJ29" i="7"/>
  <c r="BJ30" i="7"/>
  <c r="BJ31" i="7"/>
  <c r="BJ32" i="7"/>
  <c r="BJ33" i="7"/>
  <c r="BJ34" i="7"/>
  <c r="BJ35" i="7"/>
  <c r="BJ36" i="7"/>
  <c r="BJ37" i="7"/>
  <c r="BJ38" i="7"/>
  <c r="BJ39" i="7"/>
  <c r="BJ40" i="7"/>
  <c r="BJ41" i="7"/>
  <c r="BJ42" i="7"/>
  <c r="BJ43" i="7"/>
  <c r="BJ44" i="7"/>
  <c r="BJ45" i="7"/>
  <c r="BJ46" i="7"/>
  <c r="BJ47" i="7"/>
  <c r="BJ48" i="7"/>
  <c r="BJ49" i="7"/>
  <c r="BJ50" i="7"/>
  <c r="BJ51" i="7"/>
  <c r="BJ52" i="7"/>
  <c r="BJ53" i="7"/>
  <c r="BJ54" i="7"/>
  <c r="BJ55" i="7"/>
  <c r="BJ56" i="7"/>
  <c r="BJ57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J70" i="7"/>
  <c r="BJ71" i="7"/>
  <c r="BJ72" i="7"/>
  <c r="BJ73" i="7"/>
  <c r="BJ74" i="7"/>
  <c r="BJ75" i="7"/>
  <c r="BJ76" i="7"/>
  <c r="BJ77" i="7"/>
  <c r="BJ78" i="7"/>
  <c r="BJ79" i="7"/>
  <c r="BJ80" i="7"/>
  <c r="BJ81" i="7"/>
  <c r="BJ82" i="7"/>
  <c r="BJ83" i="7"/>
  <c r="BJ84" i="7"/>
  <c r="BJ85" i="7"/>
  <c r="BJ86" i="7"/>
  <c r="BJ87" i="7"/>
  <c r="BJ88" i="7"/>
  <c r="BJ89" i="7"/>
  <c r="BJ90" i="7"/>
  <c r="BJ91" i="7"/>
  <c r="BJ92" i="7"/>
  <c r="BJ93" i="7"/>
  <c r="BJ94" i="7"/>
  <c r="BJ95" i="7"/>
  <c r="BJ96" i="7"/>
  <c r="BJ97" i="7"/>
  <c r="BJ98" i="7"/>
  <c r="BJ99" i="7"/>
  <c r="BJ100" i="7"/>
  <c r="BJ101" i="7"/>
  <c r="BJ102" i="7"/>
  <c r="BJ103" i="7"/>
  <c r="BJ104" i="7"/>
  <c r="BJ105" i="7"/>
  <c r="BJ106" i="7"/>
  <c r="BJ107" i="7"/>
  <c r="BJ108" i="7"/>
  <c r="BJ109" i="7"/>
  <c r="BJ110" i="7"/>
  <c r="BJ111" i="7"/>
  <c r="BJ112" i="7"/>
  <c r="BJ113" i="7"/>
  <c r="BJ114" i="7"/>
  <c r="BJ115" i="7"/>
  <c r="BJ116" i="7"/>
  <c r="BJ117" i="7"/>
  <c r="BJ118" i="7"/>
  <c r="BJ119" i="7"/>
  <c r="BJ120" i="7"/>
  <c r="BJ121" i="7"/>
  <c r="BJ122" i="7"/>
  <c r="BJ123" i="7"/>
  <c r="BJ124" i="7"/>
  <c r="BJ125" i="7"/>
  <c r="BJ126" i="7"/>
  <c r="BJ127" i="7"/>
  <c r="BJ128" i="7"/>
  <c r="BJ129" i="7"/>
  <c r="BJ130" i="7"/>
  <c r="BJ131" i="7"/>
  <c r="BJ132" i="7"/>
  <c r="BJ133" i="7"/>
  <c r="BJ134" i="7"/>
  <c r="BJ135" i="7"/>
  <c r="BJ136" i="7"/>
  <c r="BJ137" i="7"/>
  <c r="BJ138" i="7"/>
  <c r="BJ139" i="7"/>
  <c r="BJ140" i="7"/>
  <c r="BJ141" i="7"/>
  <c r="BJ142" i="7"/>
  <c r="BJ143" i="7"/>
  <c r="BJ144" i="7"/>
  <c r="BJ145" i="7"/>
  <c r="BJ146" i="7"/>
  <c r="BJ147" i="7"/>
  <c r="BJ148" i="7"/>
  <c r="BJ149" i="7"/>
  <c r="BJ150" i="7"/>
  <c r="BJ151" i="7"/>
  <c r="BJ152" i="7"/>
  <c r="BJ153" i="7"/>
  <c r="BJ154" i="7"/>
  <c r="BJ155" i="7"/>
  <c r="BJ156" i="7"/>
  <c r="BJ157" i="7"/>
  <c r="BJ158" i="7"/>
  <c r="BJ159" i="7"/>
  <c r="BJ160" i="7"/>
  <c r="BJ161" i="7"/>
  <c r="BJ162" i="7"/>
  <c r="BJ163" i="7"/>
  <c r="BJ164" i="7"/>
  <c r="BJ165" i="7"/>
  <c r="BJ166" i="7"/>
  <c r="BJ167" i="7"/>
  <c r="BJ168" i="7"/>
  <c r="BJ169" i="7"/>
  <c r="BJ170" i="7"/>
  <c r="BJ172" i="7"/>
  <c r="BJ173" i="7"/>
  <c r="BJ174" i="7"/>
  <c r="BJ175" i="7"/>
  <c r="BJ176" i="7"/>
  <c r="BJ177" i="7"/>
  <c r="BJ178" i="7"/>
  <c r="BJ179" i="7"/>
  <c r="BJ180" i="7"/>
  <c r="BJ181" i="7"/>
  <c r="BJ182" i="7"/>
  <c r="BJ183" i="7"/>
  <c r="BJ184" i="7"/>
  <c r="BJ185" i="7"/>
  <c r="BJ186" i="7"/>
  <c r="BJ187" i="7"/>
  <c r="BJ188" i="7"/>
  <c r="BJ189" i="7"/>
  <c r="BJ190" i="7"/>
  <c r="BJ191" i="7"/>
  <c r="BJ192" i="7"/>
  <c r="BJ193" i="7"/>
  <c r="BJ194" i="7"/>
  <c r="BJ195" i="7"/>
  <c r="BJ196" i="7"/>
  <c r="BJ197" i="7"/>
  <c r="BJ198" i="7"/>
  <c r="BJ199" i="7"/>
  <c r="BJ200" i="7"/>
  <c r="BJ201" i="7"/>
  <c r="BJ202" i="7"/>
  <c r="BJ203" i="7"/>
  <c r="BJ204" i="7"/>
  <c r="BJ205" i="7"/>
  <c r="BJ206" i="7"/>
  <c r="BJ207" i="7"/>
  <c r="BJ208" i="7"/>
  <c r="BJ209" i="7"/>
  <c r="BJ210" i="7"/>
  <c r="BJ211" i="7"/>
  <c r="BJ212" i="7"/>
  <c r="BJ213" i="7"/>
  <c r="BJ214" i="7"/>
  <c r="BJ215" i="7"/>
  <c r="BJ216" i="7"/>
  <c r="BJ217" i="7"/>
  <c r="BJ218" i="7"/>
  <c r="BJ219" i="7"/>
  <c r="BJ220" i="7"/>
  <c r="BJ221" i="7"/>
  <c r="BJ222" i="7"/>
  <c r="BJ223" i="7"/>
  <c r="BJ224" i="7"/>
  <c r="BJ225" i="7"/>
  <c r="BJ226" i="7"/>
  <c r="BJ227" i="7"/>
  <c r="BJ228" i="7"/>
  <c r="BJ229" i="7"/>
  <c r="BJ230" i="7"/>
  <c r="BJ231" i="7"/>
  <c r="BJ232" i="7"/>
  <c r="BJ233" i="7"/>
  <c r="BJ234" i="7"/>
  <c r="BJ235" i="7"/>
  <c r="BJ236" i="7"/>
  <c r="BJ237" i="7"/>
  <c r="BJ238" i="7"/>
  <c r="BJ239" i="7"/>
  <c r="BJ240" i="7"/>
  <c r="BJ241" i="7"/>
  <c r="BJ242" i="7"/>
  <c r="BJ243" i="7"/>
  <c r="BJ244" i="7"/>
  <c r="BJ245" i="7"/>
  <c r="BJ246" i="7"/>
  <c r="BJ247" i="7"/>
  <c r="BJ248" i="7"/>
  <c r="BJ249" i="7"/>
  <c r="BJ250" i="7"/>
  <c r="BJ251" i="7"/>
  <c r="BJ252" i="7"/>
  <c r="BJ253" i="7"/>
  <c r="BJ254" i="7"/>
  <c r="BJ255" i="7"/>
  <c r="BJ256" i="7"/>
  <c r="BJ257" i="7"/>
  <c r="BJ258" i="7"/>
  <c r="BJ259" i="7"/>
  <c r="BJ260" i="7"/>
  <c r="BJ261" i="7"/>
  <c r="BJ262" i="7"/>
  <c r="BJ263" i="7"/>
  <c r="BJ264" i="7"/>
  <c r="BJ265" i="7"/>
  <c r="BJ266" i="7"/>
  <c r="BJ267" i="7"/>
  <c r="BJ268" i="7"/>
  <c r="BJ269" i="7"/>
  <c r="BJ270" i="7"/>
  <c r="BJ271" i="7"/>
  <c r="BJ272" i="7"/>
  <c r="BJ273" i="7"/>
  <c r="BJ274" i="7"/>
  <c r="BJ275" i="7"/>
  <c r="BJ276" i="7"/>
  <c r="BJ277" i="7"/>
  <c r="BJ278" i="7"/>
  <c r="BJ279" i="7"/>
  <c r="BJ280" i="7"/>
  <c r="BJ281" i="7"/>
  <c r="BJ282" i="7"/>
  <c r="BJ283" i="7"/>
  <c r="BJ284" i="7"/>
  <c r="BJ285" i="7"/>
  <c r="BJ286" i="7"/>
  <c r="BJ287" i="7"/>
  <c r="BJ288" i="7"/>
  <c r="BJ289" i="7"/>
  <c r="BJ290" i="7"/>
  <c r="BJ291" i="7"/>
  <c r="BJ292" i="7"/>
  <c r="BJ293" i="7"/>
  <c r="BJ294" i="7"/>
  <c r="BJ295" i="7"/>
  <c r="BJ296" i="7"/>
  <c r="BJ297" i="7"/>
  <c r="BJ298" i="7"/>
  <c r="BJ299" i="7"/>
  <c r="BJ300" i="7"/>
  <c r="BJ301" i="7"/>
  <c r="BJ302" i="7"/>
  <c r="BJ303" i="7"/>
  <c r="BJ304" i="7"/>
  <c r="BJ305" i="7"/>
  <c r="BJ306" i="7"/>
  <c r="BJ307" i="7"/>
  <c r="BJ308" i="7"/>
  <c r="BJ309" i="7"/>
  <c r="BJ310" i="7"/>
  <c r="BJ311" i="7"/>
  <c r="BJ312" i="7"/>
  <c r="BJ313" i="7"/>
  <c r="BJ314" i="7"/>
  <c r="BJ315" i="7"/>
  <c r="BJ316" i="7"/>
  <c r="BJ317" i="7"/>
  <c r="BJ318" i="7"/>
  <c r="BJ319" i="7"/>
  <c r="BJ320" i="7"/>
  <c r="BJ321" i="7"/>
  <c r="BJ322" i="7"/>
  <c r="BJ323" i="7"/>
  <c r="BJ324" i="7"/>
  <c r="BJ325" i="7"/>
  <c r="BJ326" i="7"/>
  <c r="BJ327" i="7"/>
  <c r="BJ328" i="7"/>
  <c r="BJ329" i="7"/>
  <c r="BJ330" i="7"/>
  <c r="BJ331" i="7"/>
  <c r="BJ332" i="7"/>
  <c r="BJ333" i="7"/>
  <c r="BJ334" i="7"/>
  <c r="BJ335" i="7"/>
  <c r="BJ336" i="7"/>
  <c r="BJ337" i="7"/>
  <c r="BJ338" i="7"/>
  <c r="BJ339" i="7"/>
  <c r="BJ340" i="7"/>
  <c r="BJ341" i="7"/>
  <c r="BJ342" i="7"/>
  <c r="BJ343" i="7"/>
  <c r="BJ344" i="7"/>
  <c r="BJ345" i="7"/>
  <c r="BJ346" i="7"/>
  <c r="BJ347" i="7"/>
  <c r="BJ348" i="7"/>
  <c r="BJ349" i="7"/>
  <c r="BJ350" i="7"/>
  <c r="BJ351" i="7"/>
  <c r="BJ352" i="7"/>
  <c r="BJ353" i="7"/>
  <c r="BJ354" i="7"/>
  <c r="BJ355" i="7"/>
  <c r="BJ356" i="7"/>
  <c r="BJ357" i="7"/>
  <c r="BJ358" i="7"/>
  <c r="BJ359" i="7"/>
  <c r="BJ360" i="7"/>
  <c r="BJ361" i="7"/>
  <c r="BJ362" i="7"/>
  <c r="BJ363" i="7"/>
  <c r="BJ364" i="7"/>
  <c r="BJ365" i="7"/>
  <c r="BJ366" i="7"/>
  <c r="BJ367" i="7"/>
  <c r="BJ368" i="7"/>
  <c r="BJ369" i="7"/>
  <c r="BJ370" i="7"/>
  <c r="BJ371" i="7"/>
  <c r="BJ372" i="7"/>
  <c r="BJ373" i="7"/>
  <c r="BJ374" i="7"/>
  <c r="BJ375" i="7"/>
  <c r="BJ376" i="7"/>
  <c r="BJ377" i="7"/>
  <c r="BJ378" i="7"/>
  <c r="BJ379" i="7"/>
  <c r="BJ380" i="7"/>
  <c r="BJ381" i="7"/>
  <c r="BJ382" i="7"/>
  <c r="BJ383" i="7"/>
  <c r="BJ384" i="7"/>
  <c r="BJ385" i="7"/>
  <c r="BJ386" i="7"/>
  <c r="BJ387" i="7"/>
  <c r="BJ388" i="7"/>
  <c r="BJ4" i="7"/>
  <c r="BE5" i="7"/>
  <c r="BE6" i="7"/>
  <c r="BE7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E73" i="7"/>
  <c r="BE74" i="7"/>
  <c r="BE75" i="7"/>
  <c r="BE76" i="7"/>
  <c r="BE77" i="7"/>
  <c r="BE78" i="7"/>
  <c r="BE79" i="7"/>
  <c r="BE80" i="7"/>
  <c r="BE81" i="7"/>
  <c r="BE82" i="7"/>
  <c r="BE83" i="7"/>
  <c r="BE84" i="7"/>
  <c r="BE85" i="7"/>
  <c r="BE86" i="7"/>
  <c r="BE87" i="7"/>
  <c r="BE88" i="7"/>
  <c r="BE89" i="7"/>
  <c r="BE90" i="7"/>
  <c r="BE91" i="7"/>
  <c r="BE92" i="7"/>
  <c r="BE93" i="7"/>
  <c r="BE94" i="7"/>
  <c r="BE95" i="7"/>
  <c r="BE96" i="7"/>
  <c r="BE97" i="7"/>
  <c r="BE98" i="7"/>
  <c r="BE99" i="7"/>
  <c r="BE100" i="7"/>
  <c r="BE101" i="7"/>
  <c r="BE102" i="7"/>
  <c r="BE103" i="7"/>
  <c r="BE104" i="7"/>
  <c r="BE105" i="7"/>
  <c r="BE106" i="7"/>
  <c r="BE107" i="7"/>
  <c r="BE108" i="7"/>
  <c r="BE109" i="7"/>
  <c r="BE110" i="7"/>
  <c r="BE111" i="7"/>
  <c r="BE112" i="7"/>
  <c r="BE113" i="7"/>
  <c r="BE114" i="7"/>
  <c r="BE115" i="7"/>
  <c r="BE116" i="7"/>
  <c r="BE117" i="7"/>
  <c r="BE118" i="7"/>
  <c r="BE119" i="7"/>
  <c r="BE120" i="7"/>
  <c r="BE121" i="7"/>
  <c r="BE122" i="7"/>
  <c r="BE123" i="7"/>
  <c r="BE124" i="7"/>
  <c r="BE125" i="7"/>
  <c r="BE126" i="7"/>
  <c r="BE127" i="7"/>
  <c r="BE128" i="7"/>
  <c r="BE129" i="7"/>
  <c r="BE130" i="7"/>
  <c r="BE131" i="7"/>
  <c r="BE132" i="7"/>
  <c r="BE133" i="7"/>
  <c r="BE134" i="7"/>
  <c r="BE135" i="7"/>
  <c r="BE136" i="7"/>
  <c r="BE137" i="7"/>
  <c r="BE138" i="7"/>
  <c r="BE139" i="7"/>
  <c r="BE140" i="7"/>
  <c r="BE141" i="7"/>
  <c r="BE142" i="7"/>
  <c r="BE143" i="7"/>
  <c r="BE144" i="7"/>
  <c r="BE145" i="7"/>
  <c r="BE146" i="7"/>
  <c r="BE147" i="7"/>
  <c r="BE148" i="7"/>
  <c r="BE149" i="7"/>
  <c r="BE150" i="7"/>
  <c r="BE151" i="7"/>
  <c r="BE152" i="7"/>
  <c r="BE153" i="7"/>
  <c r="BE154" i="7"/>
  <c r="BE155" i="7"/>
  <c r="BE156" i="7"/>
  <c r="BE157" i="7"/>
  <c r="BE158" i="7"/>
  <c r="BE159" i="7"/>
  <c r="BE160" i="7"/>
  <c r="BE161" i="7"/>
  <c r="BE162" i="7"/>
  <c r="BE163" i="7"/>
  <c r="BE164" i="7"/>
  <c r="BE165" i="7"/>
  <c r="BE166" i="7"/>
  <c r="BE167" i="7"/>
  <c r="BE168" i="7"/>
  <c r="BE169" i="7"/>
  <c r="BE170" i="7"/>
  <c r="BE172" i="7"/>
  <c r="BE173" i="7"/>
  <c r="BE174" i="7"/>
  <c r="BE175" i="7"/>
  <c r="BE176" i="7"/>
  <c r="BE177" i="7"/>
  <c r="BE178" i="7"/>
  <c r="BE179" i="7"/>
  <c r="BE180" i="7"/>
  <c r="BE181" i="7"/>
  <c r="BE182" i="7"/>
  <c r="BE183" i="7"/>
  <c r="BE184" i="7"/>
  <c r="BE185" i="7"/>
  <c r="BE186" i="7"/>
  <c r="BE187" i="7"/>
  <c r="BE188" i="7"/>
  <c r="BE189" i="7"/>
  <c r="BE190" i="7"/>
  <c r="BE191" i="7"/>
  <c r="BE192" i="7"/>
  <c r="BE193" i="7"/>
  <c r="BE194" i="7"/>
  <c r="BE195" i="7"/>
  <c r="BE196" i="7"/>
  <c r="BE197" i="7"/>
  <c r="BE198" i="7"/>
  <c r="BE199" i="7"/>
  <c r="BE200" i="7"/>
  <c r="BE201" i="7"/>
  <c r="BE202" i="7"/>
  <c r="BE203" i="7"/>
  <c r="BE204" i="7"/>
  <c r="BE205" i="7"/>
  <c r="BE206" i="7"/>
  <c r="BE207" i="7"/>
  <c r="BE208" i="7"/>
  <c r="BE209" i="7"/>
  <c r="BE210" i="7"/>
  <c r="BE211" i="7"/>
  <c r="BE212" i="7"/>
  <c r="BE213" i="7"/>
  <c r="BE214" i="7"/>
  <c r="BE215" i="7"/>
  <c r="BE216" i="7"/>
  <c r="BE217" i="7"/>
  <c r="BE218" i="7"/>
  <c r="BE219" i="7"/>
  <c r="BE220" i="7"/>
  <c r="BE221" i="7"/>
  <c r="BE222" i="7"/>
  <c r="BE223" i="7"/>
  <c r="BE224" i="7"/>
  <c r="BE225" i="7"/>
  <c r="BE226" i="7"/>
  <c r="BE227" i="7"/>
  <c r="BE228" i="7"/>
  <c r="BE229" i="7"/>
  <c r="BE230" i="7"/>
  <c r="BE231" i="7"/>
  <c r="BE232" i="7"/>
  <c r="BE233" i="7"/>
  <c r="BE234" i="7"/>
  <c r="BE235" i="7"/>
  <c r="BE236" i="7"/>
  <c r="BE237" i="7"/>
  <c r="BE238" i="7"/>
  <c r="BE239" i="7"/>
  <c r="BE240" i="7"/>
  <c r="BE241" i="7"/>
  <c r="BE242" i="7"/>
  <c r="BE243" i="7"/>
  <c r="BE244" i="7"/>
  <c r="BE245" i="7"/>
  <c r="BE246" i="7"/>
  <c r="BE247" i="7"/>
  <c r="BE248" i="7"/>
  <c r="BE249" i="7"/>
  <c r="BE250" i="7"/>
  <c r="BE251" i="7"/>
  <c r="BE252" i="7"/>
  <c r="BE253" i="7"/>
  <c r="BE254" i="7"/>
  <c r="BE255" i="7"/>
  <c r="BE256" i="7"/>
  <c r="BE257" i="7"/>
  <c r="BE258" i="7"/>
  <c r="BE259" i="7"/>
  <c r="BE260" i="7"/>
  <c r="BE261" i="7"/>
  <c r="BE262" i="7"/>
  <c r="BE263" i="7"/>
  <c r="BE264" i="7"/>
  <c r="BE265" i="7"/>
  <c r="BE266" i="7"/>
  <c r="BE267" i="7"/>
  <c r="BE268" i="7"/>
  <c r="BE269" i="7"/>
  <c r="BE270" i="7"/>
  <c r="BE271" i="7"/>
  <c r="BE272" i="7"/>
  <c r="BE273" i="7"/>
  <c r="BE274" i="7"/>
  <c r="BE275" i="7"/>
  <c r="BE276" i="7"/>
  <c r="BE277" i="7"/>
  <c r="BE278" i="7"/>
  <c r="BE279" i="7"/>
  <c r="BE280" i="7"/>
  <c r="BE281" i="7"/>
  <c r="BE282" i="7"/>
  <c r="BE283" i="7"/>
  <c r="BE284" i="7"/>
  <c r="BE285" i="7"/>
  <c r="BE286" i="7"/>
  <c r="BE287" i="7"/>
  <c r="BE288" i="7"/>
  <c r="BE289" i="7"/>
  <c r="BE290" i="7"/>
  <c r="BE291" i="7"/>
  <c r="BE292" i="7"/>
  <c r="BE293" i="7"/>
  <c r="BE294" i="7"/>
  <c r="BE295" i="7"/>
  <c r="BE296" i="7"/>
  <c r="BE297" i="7"/>
  <c r="BE298" i="7"/>
  <c r="BE299" i="7"/>
  <c r="BE300" i="7"/>
  <c r="BE301" i="7"/>
  <c r="BE302" i="7"/>
  <c r="BE303" i="7"/>
  <c r="BE304" i="7"/>
  <c r="BE305" i="7"/>
  <c r="BE306" i="7"/>
  <c r="BE307" i="7"/>
  <c r="BE308" i="7"/>
  <c r="BE309" i="7"/>
  <c r="BE310" i="7"/>
  <c r="BE311" i="7"/>
  <c r="BE312" i="7"/>
  <c r="BE313" i="7"/>
  <c r="BE314" i="7"/>
  <c r="BE315" i="7"/>
  <c r="BE316" i="7"/>
  <c r="BE317" i="7"/>
  <c r="BE318" i="7"/>
  <c r="BE319" i="7"/>
  <c r="BE320" i="7"/>
  <c r="BE321" i="7"/>
  <c r="BE322" i="7"/>
  <c r="BE323" i="7"/>
  <c r="BE324" i="7"/>
  <c r="BE325" i="7"/>
  <c r="BE326" i="7"/>
  <c r="BE327" i="7"/>
  <c r="BE328" i="7"/>
  <c r="BE329" i="7"/>
  <c r="BE330" i="7"/>
  <c r="BE331" i="7"/>
  <c r="BE332" i="7"/>
  <c r="BE333" i="7"/>
  <c r="BE334" i="7"/>
  <c r="BE335" i="7"/>
  <c r="BE336" i="7"/>
  <c r="BE337" i="7"/>
  <c r="BE338" i="7"/>
  <c r="BE339" i="7"/>
  <c r="BE340" i="7"/>
  <c r="BE341" i="7"/>
  <c r="BE342" i="7"/>
  <c r="BE343" i="7"/>
  <c r="BE344" i="7"/>
  <c r="BE345" i="7"/>
  <c r="BE346" i="7"/>
  <c r="BE347" i="7"/>
  <c r="BE348" i="7"/>
  <c r="BE349" i="7"/>
  <c r="BE350" i="7"/>
  <c r="BE351" i="7"/>
  <c r="BE352" i="7"/>
  <c r="BE353" i="7"/>
  <c r="BE354" i="7"/>
  <c r="BE355" i="7"/>
  <c r="BE356" i="7"/>
  <c r="BE357" i="7"/>
  <c r="BE358" i="7"/>
  <c r="BE359" i="7"/>
  <c r="BE360" i="7"/>
  <c r="BE361" i="7"/>
  <c r="BE362" i="7"/>
  <c r="BE363" i="7"/>
  <c r="BE364" i="7"/>
  <c r="BE365" i="7"/>
  <c r="BE366" i="7"/>
  <c r="BE367" i="7"/>
  <c r="BE368" i="7"/>
  <c r="BE369" i="7"/>
  <c r="BE370" i="7"/>
  <c r="BE371" i="7"/>
  <c r="BE372" i="7"/>
  <c r="BE373" i="7"/>
  <c r="BE374" i="7"/>
  <c r="BE375" i="7"/>
  <c r="BE376" i="7"/>
  <c r="BE377" i="7"/>
  <c r="BE378" i="7"/>
  <c r="BE379" i="7"/>
  <c r="BE380" i="7"/>
  <c r="BE381" i="7"/>
  <c r="BE382" i="7"/>
  <c r="BE383" i="7"/>
  <c r="BE384" i="7"/>
  <c r="BE385" i="7"/>
  <c r="BE386" i="7"/>
  <c r="BE387" i="7"/>
  <c r="BE388" i="7"/>
  <c r="BE4" i="7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5" i="7"/>
  <c r="AZ56" i="7"/>
  <c r="AZ57" i="7"/>
  <c r="AZ58" i="7"/>
  <c r="AZ59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Z73" i="7"/>
  <c r="AZ74" i="7"/>
  <c r="AZ75" i="7"/>
  <c r="AZ76" i="7"/>
  <c r="AZ77" i="7"/>
  <c r="AZ78" i="7"/>
  <c r="AZ79" i="7"/>
  <c r="AZ80" i="7"/>
  <c r="AZ81" i="7"/>
  <c r="AZ82" i="7"/>
  <c r="AZ83" i="7"/>
  <c r="AZ84" i="7"/>
  <c r="AZ85" i="7"/>
  <c r="AZ86" i="7"/>
  <c r="AZ87" i="7"/>
  <c r="AZ88" i="7"/>
  <c r="AZ89" i="7"/>
  <c r="AZ90" i="7"/>
  <c r="AZ91" i="7"/>
  <c r="AZ92" i="7"/>
  <c r="AZ93" i="7"/>
  <c r="AZ94" i="7"/>
  <c r="AZ95" i="7"/>
  <c r="AZ96" i="7"/>
  <c r="AZ97" i="7"/>
  <c r="AZ98" i="7"/>
  <c r="AZ99" i="7"/>
  <c r="AZ100" i="7"/>
  <c r="AZ101" i="7"/>
  <c r="AZ102" i="7"/>
  <c r="AZ103" i="7"/>
  <c r="AZ104" i="7"/>
  <c r="AZ105" i="7"/>
  <c r="AZ106" i="7"/>
  <c r="AZ107" i="7"/>
  <c r="AZ108" i="7"/>
  <c r="AZ109" i="7"/>
  <c r="AZ110" i="7"/>
  <c r="AZ111" i="7"/>
  <c r="AZ112" i="7"/>
  <c r="AZ113" i="7"/>
  <c r="AZ114" i="7"/>
  <c r="AZ115" i="7"/>
  <c r="AZ116" i="7"/>
  <c r="AZ117" i="7"/>
  <c r="AZ118" i="7"/>
  <c r="AZ119" i="7"/>
  <c r="AZ120" i="7"/>
  <c r="AZ121" i="7"/>
  <c r="AZ122" i="7"/>
  <c r="AZ123" i="7"/>
  <c r="AZ124" i="7"/>
  <c r="AZ125" i="7"/>
  <c r="AZ126" i="7"/>
  <c r="AZ127" i="7"/>
  <c r="AZ128" i="7"/>
  <c r="AZ129" i="7"/>
  <c r="AZ130" i="7"/>
  <c r="AZ131" i="7"/>
  <c r="AZ132" i="7"/>
  <c r="AZ133" i="7"/>
  <c r="AZ134" i="7"/>
  <c r="AZ135" i="7"/>
  <c r="AZ136" i="7"/>
  <c r="AZ137" i="7"/>
  <c r="AZ138" i="7"/>
  <c r="AZ139" i="7"/>
  <c r="AZ140" i="7"/>
  <c r="AZ141" i="7"/>
  <c r="AZ142" i="7"/>
  <c r="AZ143" i="7"/>
  <c r="AZ144" i="7"/>
  <c r="AZ145" i="7"/>
  <c r="AZ146" i="7"/>
  <c r="AZ147" i="7"/>
  <c r="AZ148" i="7"/>
  <c r="AZ149" i="7"/>
  <c r="AZ150" i="7"/>
  <c r="AZ151" i="7"/>
  <c r="AZ152" i="7"/>
  <c r="AZ153" i="7"/>
  <c r="AZ154" i="7"/>
  <c r="AZ155" i="7"/>
  <c r="AZ156" i="7"/>
  <c r="AZ157" i="7"/>
  <c r="AZ158" i="7"/>
  <c r="AZ159" i="7"/>
  <c r="AZ160" i="7"/>
  <c r="AZ161" i="7"/>
  <c r="AZ162" i="7"/>
  <c r="AZ163" i="7"/>
  <c r="AZ164" i="7"/>
  <c r="AZ165" i="7"/>
  <c r="AZ166" i="7"/>
  <c r="AZ167" i="7"/>
  <c r="AZ168" i="7"/>
  <c r="AZ169" i="7"/>
  <c r="AZ170" i="7"/>
  <c r="AZ172" i="7"/>
  <c r="AZ173" i="7"/>
  <c r="AZ174" i="7"/>
  <c r="AZ175" i="7"/>
  <c r="AZ176" i="7"/>
  <c r="AZ177" i="7"/>
  <c r="AZ178" i="7"/>
  <c r="AZ179" i="7"/>
  <c r="AZ180" i="7"/>
  <c r="AZ181" i="7"/>
  <c r="AZ182" i="7"/>
  <c r="AZ183" i="7"/>
  <c r="AZ184" i="7"/>
  <c r="AZ185" i="7"/>
  <c r="AZ186" i="7"/>
  <c r="AZ187" i="7"/>
  <c r="AZ188" i="7"/>
  <c r="AZ189" i="7"/>
  <c r="AZ190" i="7"/>
  <c r="AZ191" i="7"/>
  <c r="AZ192" i="7"/>
  <c r="AZ193" i="7"/>
  <c r="AZ194" i="7"/>
  <c r="AZ195" i="7"/>
  <c r="AZ196" i="7"/>
  <c r="AZ197" i="7"/>
  <c r="AZ198" i="7"/>
  <c r="AZ199" i="7"/>
  <c r="AZ200" i="7"/>
  <c r="AZ201" i="7"/>
  <c r="AZ202" i="7"/>
  <c r="AZ203" i="7"/>
  <c r="AZ204" i="7"/>
  <c r="AZ205" i="7"/>
  <c r="AZ206" i="7"/>
  <c r="AZ207" i="7"/>
  <c r="AZ208" i="7"/>
  <c r="AZ209" i="7"/>
  <c r="AZ210" i="7"/>
  <c r="AZ211" i="7"/>
  <c r="AZ212" i="7"/>
  <c r="AZ213" i="7"/>
  <c r="AZ214" i="7"/>
  <c r="AZ215" i="7"/>
  <c r="AZ216" i="7"/>
  <c r="AZ217" i="7"/>
  <c r="AZ218" i="7"/>
  <c r="AZ219" i="7"/>
  <c r="AZ220" i="7"/>
  <c r="AZ221" i="7"/>
  <c r="AZ222" i="7"/>
  <c r="AZ223" i="7"/>
  <c r="AZ224" i="7"/>
  <c r="AZ225" i="7"/>
  <c r="AZ226" i="7"/>
  <c r="AZ227" i="7"/>
  <c r="AZ228" i="7"/>
  <c r="AZ229" i="7"/>
  <c r="AZ230" i="7"/>
  <c r="AZ231" i="7"/>
  <c r="AZ232" i="7"/>
  <c r="AZ233" i="7"/>
  <c r="AZ234" i="7"/>
  <c r="AZ235" i="7"/>
  <c r="AZ236" i="7"/>
  <c r="AZ237" i="7"/>
  <c r="AZ238" i="7"/>
  <c r="AZ239" i="7"/>
  <c r="AZ240" i="7"/>
  <c r="AZ241" i="7"/>
  <c r="AZ242" i="7"/>
  <c r="AZ243" i="7"/>
  <c r="AZ244" i="7"/>
  <c r="AZ245" i="7"/>
  <c r="AZ246" i="7"/>
  <c r="AZ247" i="7"/>
  <c r="AZ248" i="7"/>
  <c r="AZ249" i="7"/>
  <c r="AZ250" i="7"/>
  <c r="AZ251" i="7"/>
  <c r="AZ252" i="7"/>
  <c r="AZ253" i="7"/>
  <c r="AZ254" i="7"/>
  <c r="AZ255" i="7"/>
  <c r="AZ256" i="7"/>
  <c r="AZ257" i="7"/>
  <c r="AZ258" i="7"/>
  <c r="AZ259" i="7"/>
  <c r="AZ260" i="7"/>
  <c r="AZ261" i="7"/>
  <c r="AZ262" i="7"/>
  <c r="AZ263" i="7"/>
  <c r="AZ264" i="7"/>
  <c r="AZ265" i="7"/>
  <c r="AZ266" i="7"/>
  <c r="AZ267" i="7"/>
  <c r="AZ268" i="7"/>
  <c r="AZ269" i="7"/>
  <c r="AZ270" i="7"/>
  <c r="AZ271" i="7"/>
  <c r="AZ272" i="7"/>
  <c r="AZ273" i="7"/>
  <c r="AZ274" i="7"/>
  <c r="AZ275" i="7"/>
  <c r="AZ276" i="7"/>
  <c r="AZ277" i="7"/>
  <c r="AZ278" i="7"/>
  <c r="AZ279" i="7"/>
  <c r="AZ280" i="7"/>
  <c r="AZ281" i="7"/>
  <c r="AZ282" i="7"/>
  <c r="AZ283" i="7"/>
  <c r="AZ284" i="7"/>
  <c r="AZ285" i="7"/>
  <c r="AZ286" i="7"/>
  <c r="AZ287" i="7"/>
  <c r="AZ288" i="7"/>
  <c r="AZ289" i="7"/>
  <c r="AZ290" i="7"/>
  <c r="AZ291" i="7"/>
  <c r="AZ292" i="7"/>
  <c r="AZ293" i="7"/>
  <c r="AZ294" i="7"/>
  <c r="AZ295" i="7"/>
  <c r="AZ296" i="7"/>
  <c r="AZ297" i="7"/>
  <c r="AZ298" i="7"/>
  <c r="AZ299" i="7"/>
  <c r="AZ300" i="7"/>
  <c r="AZ301" i="7"/>
  <c r="AZ302" i="7"/>
  <c r="AZ303" i="7"/>
  <c r="AZ304" i="7"/>
  <c r="AZ305" i="7"/>
  <c r="AZ306" i="7"/>
  <c r="AZ307" i="7"/>
  <c r="AZ308" i="7"/>
  <c r="AZ309" i="7"/>
  <c r="AZ310" i="7"/>
  <c r="AZ311" i="7"/>
  <c r="AZ312" i="7"/>
  <c r="AZ313" i="7"/>
  <c r="AZ314" i="7"/>
  <c r="AZ315" i="7"/>
  <c r="AZ316" i="7"/>
  <c r="AZ317" i="7"/>
  <c r="AZ318" i="7"/>
  <c r="AZ319" i="7"/>
  <c r="AZ320" i="7"/>
  <c r="AZ321" i="7"/>
  <c r="AZ322" i="7"/>
  <c r="AZ323" i="7"/>
  <c r="AZ324" i="7"/>
  <c r="AZ325" i="7"/>
  <c r="AZ326" i="7"/>
  <c r="AZ327" i="7"/>
  <c r="AZ328" i="7"/>
  <c r="AZ329" i="7"/>
  <c r="AZ330" i="7"/>
  <c r="AZ331" i="7"/>
  <c r="AZ332" i="7"/>
  <c r="AZ333" i="7"/>
  <c r="AZ334" i="7"/>
  <c r="AZ335" i="7"/>
  <c r="AZ336" i="7"/>
  <c r="AZ337" i="7"/>
  <c r="AZ338" i="7"/>
  <c r="AZ339" i="7"/>
  <c r="AZ340" i="7"/>
  <c r="AZ341" i="7"/>
  <c r="AZ342" i="7"/>
  <c r="AZ343" i="7"/>
  <c r="AZ344" i="7"/>
  <c r="AZ345" i="7"/>
  <c r="AZ346" i="7"/>
  <c r="AZ347" i="7"/>
  <c r="AZ348" i="7"/>
  <c r="AZ349" i="7"/>
  <c r="AZ350" i="7"/>
  <c r="AZ351" i="7"/>
  <c r="AZ352" i="7"/>
  <c r="AZ353" i="7"/>
  <c r="AZ354" i="7"/>
  <c r="AZ355" i="7"/>
  <c r="AZ356" i="7"/>
  <c r="AZ357" i="7"/>
  <c r="AZ358" i="7"/>
  <c r="AZ359" i="7"/>
  <c r="AZ360" i="7"/>
  <c r="AZ361" i="7"/>
  <c r="AZ362" i="7"/>
  <c r="AZ363" i="7"/>
  <c r="AZ364" i="7"/>
  <c r="AZ365" i="7"/>
  <c r="AZ366" i="7"/>
  <c r="AZ367" i="7"/>
  <c r="AZ368" i="7"/>
  <c r="AZ369" i="7"/>
  <c r="AZ370" i="7"/>
  <c r="AZ371" i="7"/>
  <c r="AZ372" i="7"/>
  <c r="AZ373" i="7"/>
  <c r="AZ374" i="7"/>
  <c r="AZ375" i="7"/>
  <c r="AZ376" i="7"/>
  <c r="AZ377" i="7"/>
  <c r="AZ378" i="7"/>
  <c r="AZ379" i="7"/>
  <c r="AZ380" i="7"/>
  <c r="AZ381" i="7"/>
  <c r="AZ382" i="7"/>
  <c r="AZ383" i="7"/>
  <c r="AZ384" i="7"/>
  <c r="AZ385" i="7"/>
  <c r="AZ386" i="7"/>
  <c r="AZ387" i="7"/>
  <c r="AZ388" i="7"/>
  <c r="AZ4" i="7"/>
  <c r="AT391" i="7"/>
  <c r="AU171" i="7" s="1"/>
  <c r="AO391" i="7"/>
  <c r="AP171" i="7" s="1"/>
  <c r="AJ391" i="7"/>
  <c r="AK171" i="7" s="1"/>
  <c r="AE391" i="7"/>
  <c r="AF171" i="7" s="1"/>
  <c r="Z390" i="7"/>
  <c r="AB171" i="7" s="1"/>
  <c r="Z391" i="7"/>
  <c r="AA171" i="7" s="1"/>
  <c r="U391" i="7"/>
  <c r="V77" i="7" s="1"/>
  <c r="V343" i="7"/>
  <c r="P390" i="7"/>
  <c r="P391" i="7"/>
  <c r="Q4" i="7" s="1"/>
  <c r="K391" i="7"/>
  <c r="L171" i="7" s="1"/>
  <c r="N171" i="7" s="1"/>
  <c r="F39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4" i="7"/>
  <c r="V279" i="7" l="1"/>
  <c r="V347" i="7"/>
  <c r="V93" i="7"/>
  <c r="V283" i="7"/>
  <c r="V379" i="7"/>
  <c r="V315" i="7"/>
  <c r="V243" i="7"/>
  <c r="V375" i="7"/>
  <c r="V311" i="7"/>
  <c r="V235" i="7"/>
  <c r="V197" i="7"/>
  <c r="V189" i="7"/>
  <c r="V363" i="7"/>
  <c r="V331" i="7"/>
  <c r="V299" i="7"/>
  <c r="V263" i="7"/>
  <c r="V219" i="7"/>
  <c r="V157" i="7"/>
  <c r="V359" i="7"/>
  <c r="V327" i="7"/>
  <c r="V295" i="7"/>
  <c r="V259" i="7"/>
  <c r="V215" i="7"/>
  <c r="V141" i="7"/>
  <c r="V387" i="7"/>
  <c r="V371" i="7"/>
  <c r="V355" i="7"/>
  <c r="V339" i="7"/>
  <c r="V323" i="7"/>
  <c r="V307" i="7"/>
  <c r="V291" i="7"/>
  <c r="V275" i="7"/>
  <c r="V251" i="7"/>
  <c r="V231" i="7"/>
  <c r="V211" i="7"/>
  <c r="V173" i="7"/>
  <c r="V133" i="7"/>
  <c r="V383" i="7"/>
  <c r="V367" i="7"/>
  <c r="V351" i="7"/>
  <c r="V335" i="7"/>
  <c r="V319" i="7"/>
  <c r="V303" i="7"/>
  <c r="V287" i="7"/>
  <c r="V267" i="7"/>
  <c r="V247" i="7"/>
  <c r="V227" i="7"/>
  <c r="V203" i="7"/>
  <c r="V165" i="7"/>
  <c r="V109" i="7"/>
  <c r="V125" i="7"/>
  <c r="BQ171" i="7"/>
  <c r="AC171" i="7"/>
  <c r="V61" i="7"/>
  <c r="V171" i="7"/>
  <c r="BP5" i="7"/>
  <c r="AA264" i="7"/>
  <c r="AB7" i="7"/>
  <c r="L157" i="7"/>
  <c r="V271" i="7"/>
  <c r="V255" i="7"/>
  <c r="V239" i="7"/>
  <c r="V223" i="7"/>
  <c r="V207" i="7"/>
  <c r="V181" i="7"/>
  <c r="V149" i="7"/>
  <c r="V117" i="7"/>
  <c r="AF5" i="7"/>
  <c r="BO6" i="7"/>
  <c r="AU5" i="7"/>
  <c r="V8" i="7"/>
  <c r="AK8" i="7"/>
  <c r="AP8" i="7"/>
  <c r="V386" i="7"/>
  <c r="V382" i="7"/>
  <c r="V378" i="7"/>
  <c r="V374" i="7"/>
  <c r="V370" i="7"/>
  <c r="V366" i="7"/>
  <c r="V362" i="7"/>
  <c r="V358" i="7"/>
  <c r="V354" i="7"/>
  <c r="V350" i="7"/>
  <c r="V346" i="7"/>
  <c r="V342" i="7"/>
  <c r="V338" i="7"/>
  <c r="V334" i="7"/>
  <c r="V330" i="7"/>
  <c r="V326" i="7"/>
  <c r="V322" i="7"/>
  <c r="V318" i="7"/>
  <c r="V314" i="7"/>
  <c r="V310" i="7"/>
  <c r="V306" i="7"/>
  <c r="V302" i="7"/>
  <c r="V298" i="7"/>
  <c r="V294" i="7"/>
  <c r="V290" i="7"/>
  <c r="V286" i="7"/>
  <c r="V282" i="7"/>
  <c r="V278" i="7"/>
  <c r="V274" i="7"/>
  <c r="V270" i="7"/>
  <c r="V266" i="7"/>
  <c r="V262" i="7"/>
  <c r="V258" i="7"/>
  <c r="V254" i="7"/>
  <c r="V250" i="7"/>
  <c r="V246" i="7"/>
  <c r="V242" i="7"/>
  <c r="V238" i="7"/>
  <c r="V234" i="7"/>
  <c r="V230" i="7"/>
  <c r="V226" i="7"/>
  <c r="V222" i="7"/>
  <c r="V218" i="7"/>
  <c r="V214" i="7"/>
  <c r="V210" i="7"/>
  <c r="V206" i="7"/>
  <c r="V202" i="7"/>
  <c r="V195" i="7"/>
  <c r="V187" i="7"/>
  <c r="V179" i="7"/>
  <c r="V172" i="7"/>
  <c r="V163" i="7"/>
  <c r="V155" i="7"/>
  <c r="V147" i="7"/>
  <c r="V139" i="7"/>
  <c r="V131" i="7"/>
  <c r="V123" i="7"/>
  <c r="V115" i="7"/>
  <c r="V105" i="7"/>
  <c r="V89" i="7"/>
  <c r="V73" i="7"/>
  <c r="V57" i="7"/>
  <c r="V41" i="7"/>
  <c r="V25" i="7"/>
  <c r="V4" i="7"/>
  <c r="V385" i="7"/>
  <c r="V381" i="7"/>
  <c r="V377" i="7"/>
  <c r="V373" i="7"/>
  <c r="V369" i="7"/>
  <c r="V365" i="7"/>
  <c r="V361" i="7"/>
  <c r="V357" i="7"/>
  <c r="V353" i="7"/>
  <c r="V349" i="7"/>
  <c r="V345" i="7"/>
  <c r="V341" i="7"/>
  <c r="V337" i="7"/>
  <c r="V333" i="7"/>
  <c r="V329" i="7"/>
  <c r="V325" i="7"/>
  <c r="V321" i="7"/>
  <c r="V317" i="7"/>
  <c r="V313" i="7"/>
  <c r="V309" i="7"/>
  <c r="V305" i="7"/>
  <c r="V301" i="7"/>
  <c r="V297" i="7"/>
  <c r="V293" i="7"/>
  <c r="V289" i="7"/>
  <c r="V285" i="7"/>
  <c r="V281" i="7"/>
  <c r="V277" i="7"/>
  <c r="V273" i="7"/>
  <c r="V269" i="7"/>
  <c r="V265" i="7"/>
  <c r="V261" i="7"/>
  <c r="V257" i="7"/>
  <c r="V253" i="7"/>
  <c r="V249" i="7"/>
  <c r="V245" i="7"/>
  <c r="V241" i="7"/>
  <c r="V237" i="7"/>
  <c r="V233" i="7"/>
  <c r="V229" i="7"/>
  <c r="V225" i="7"/>
  <c r="V221" i="7"/>
  <c r="V217" i="7"/>
  <c r="V213" i="7"/>
  <c r="V209" i="7"/>
  <c r="V205" i="7"/>
  <c r="V201" i="7"/>
  <c r="V193" i="7"/>
  <c r="V185" i="7"/>
  <c r="V177" i="7"/>
  <c r="V169" i="7"/>
  <c r="V161" i="7"/>
  <c r="V153" i="7"/>
  <c r="V145" i="7"/>
  <c r="V137" i="7"/>
  <c r="V129" i="7"/>
  <c r="V121" i="7"/>
  <c r="V113" i="7"/>
  <c r="V101" i="7"/>
  <c r="V85" i="7"/>
  <c r="V69" i="7"/>
  <c r="V53" i="7"/>
  <c r="V37" i="7"/>
  <c r="V21" i="7"/>
  <c r="V45" i="7"/>
  <c r="V29" i="7"/>
  <c r="V388" i="7"/>
  <c r="V384" i="7"/>
  <c r="V380" i="7"/>
  <c r="V376" i="7"/>
  <c r="V372" i="7"/>
  <c r="V368" i="7"/>
  <c r="V364" i="7"/>
  <c r="V360" i="7"/>
  <c r="V356" i="7"/>
  <c r="V352" i="7"/>
  <c r="V348" i="7"/>
  <c r="V344" i="7"/>
  <c r="V340" i="7"/>
  <c r="V336" i="7"/>
  <c r="V332" i="7"/>
  <c r="V328" i="7"/>
  <c r="V324" i="7"/>
  <c r="V320" i="7"/>
  <c r="V316" i="7"/>
  <c r="V312" i="7"/>
  <c r="V308" i="7"/>
  <c r="V304" i="7"/>
  <c r="V300" i="7"/>
  <c r="V296" i="7"/>
  <c r="V292" i="7"/>
  <c r="V288" i="7"/>
  <c r="V284" i="7"/>
  <c r="V280" i="7"/>
  <c r="V276" i="7"/>
  <c r="V272" i="7"/>
  <c r="V268" i="7"/>
  <c r="V264" i="7"/>
  <c r="V260" i="7"/>
  <c r="V256" i="7"/>
  <c r="V252" i="7"/>
  <c r="V248" i="7"/>
  <c r="V244" i="7"/>
  <c r="V240" i="7"/>
  <c r="V236" i="7"/>
  <c r="V232" i="7"/>
  <c r="V228" i="7"/>
  <c r="V224" i="7"/>
  <c r="V220" i="7"/>
  <c r="V216" i="7"/>
  <c r="V212" i="7"/>
  <c r="V208" i="7"/>
  <c r="V204" i="7"/>
  <c r="V199" i="7"/>
  <c r="V191" i="7"/>
  <c r="V183" i="7"/>
  <c r="V175" i="7"/>
  <c r="V167" i="7"/>
  <c r="V159" i="7"/>
  <c r="V151" i="7"/>
  <c r="V143" i="7"/>
  <c r="V135" i="7"/>
  <c r="V127" i="7"/>
  <c r="V119" i="7"/>
  <c r="V111" i="7"/>
  <c r="V97" i="7"/>
  <c r="V81" i="7"/>
  <c r="V65" i="7"/>
  <c r="V49" i="7"/>
  <c r="V33" i="7"/>
  <c r="V17" i="7"/>
  <c r="V198" i="7"/>
  <c r="V194" i="7"/>
  <c r="V190" i="7"/>
  <c r="V186" i="7"/>
  <c r="V182" i="7"/>
  <c r="V178" i="7"/>
  <c r="V174" i="7"/>
  <c r="V170" i="7"/>
  <c r="V166" i="7"/>
  <c r="V162" i="7"/>
  <c r="V158" i="7"/>
  <c r="V154" i="7"/>
  <c r="V150" i="7"/>
  <c r="V146" i="7"/>
  <c r="V142" i="7"/>
  <c r="V138" i="7"/>
  <c r="V134" i="7"/>
  <c r="V130" i="7"/>
  <c r="V126" i="7"/>
  <c r="V122" i="7"/>
  <c r="V118" i="7"/>
  <c r="V114" i="7"/>
  <c r="V110" i="7"/>
  <c r="V103" i="7"/>
  <c r="V95" i="7"/>
  <c r="V87" i="7"/>
  <c r="V79" i="7"/>
  <c r="V71" i="7"/>
  <c r="V63" i="7"/>
  <c r="V55" i="7"/>
  <c r="V47" i="7"/>
  <c r="V39" i="7"/>
  <c r="V31" i="7"/>
  <c r="V23" i="7"/>
  <c r="V11" i="7"/>
  <c r="V200" i="7"/>
  <c r="V196" i="7"/>
  <c r="V192" i="7"/>
  <c r="V188" i="7"/>
  <c r="V184" i="7"/>
  <c r="V180" i="7"/>
  <c r="V176" i="7"/>
  <c r="V168" i="7"/>
  <c r="V164" i="7"/>
  <c r="V160" i="7"/>
  <c r="V156" i="7"/>
  <c r="V152" i="7"/>
  <c r="V148" i="7"/>
  <c r="V144" i="7"/>
  <c r="V140" i="7"/>
  <c r="V136" i="7"/>
  <c r="V132" i="7"/>
  <c r="V128" i="7"/>
  <c r="V124" i="7"/>
  <c r="V120" i="7"/>
  <c r="V116" i="7"/>
  <c r="V112" i="7"/>
  <c r="V107" i="7"/>
  <c r="V99" i="7"/>
  <c r="V91" i="7"/>
  <c r="V83" i="7"/>
  <c r="V75" i="7"/>
  <c r="V67" i="7"/>
  <c r="V59" i="7"/>
  <c r="V51" i="7"/>
  <c r="V43" i="7"/>
  <c r="V35" i="7"/>
  <c r="V27" i="7"/>
  <c r="V19" i="7"/>
  <c r="V7" i="7"/>
  <c r="AA376" i="7"/>
  <c r="AF371" i="7"/>
  <c r="AF243" i="7"/>
  <c r="AF115" i="7"/>
  <c r="AF147" i="7"/>
  <c r="AA344" i="7"/>
  <c r="AF339" i="7"/>
  <c r="AF211" i="7"/>
  <c r="AF275" i="7"/>
  <c r="AA248" i="7"/>
  <c r="AF307" i="7"/>
  <c r="AF179" i="7"/>
  <c r="L293" i="7"/>
  <c r="L385" i="7"/>
  <c r="L261" i="7"/>
  <c r="AF363" i="7"/>
  <c r="AF331" i="7"/>
  <c r="AF299" i="7"/>
  <c r="AF267" i="7"/>
  <c r="AF235" i="7"/>
  <c r="AF203" i="7"/>
  <c r="AF172" i="7"/>
  <c r="AF139" i="7"/>
  <c r="AF107" i="7"/>
  <c r="L93" i="7"/>
  <c r="L357" i="7"/>
  <c r="L221" i="7"/>
  <c r="V15" i="7"/>
  <c r="AA312" i="7"/>
  <c r="AF387" i="7"/>
  <c r="AF355" i="7"/>
  <c r="AF323" i="7"/>
  <c r="AF291" i="7"/>
  <c r="AF259" i="7"/>
  <c r="AF227" i="7"/>
  <c r="AF195" i="7"/>
  <c r="AF163" i="7"/>
  <c r="AF131" i="7"/>
  <c r="L325" i="7"/>
  <c r="AA280" i="7"/>
  <c r="AF379" i="7"/>
  <c r="AF347" i="7"/>
  <c r="AF315" i="7"/>
  <c r="AF283" i="7"/>
  <c r="AF251" i="7"/>
  <c r="AF219" i="7"/>
  <c r="AF187" i="7"/>
  <c r="AF155" i="7"/>
  <c r="AF123" i="7"/>
  <c r="L33" i="7"/>
  <c r="L65" i="7"/>
  <c r="L81" i="7"/>
  <c r="L97" i="7"/>
  <c r="L113" i="7"/>
  <c r="L129" i="7"/>
  <c r="L145" i="7"/>
  <c r="L161" i="7"/>
  <c r="L177" i="7"/>
  <c r="L193" i="7"/>
  <c r="L209" i="7"/>
  <c r="L225" i="7"/>
  <c r="L239" i="7"/>
  <c r="L247" i="7"/>
  <c r="L255" i="7"/>
  <c r="L263" i="7"/>
  <c r="L271" i="7"/>
  <c r="L279" i="7"/>
  <c r="L287" i="7"/>
  <c r="L295" i="7"/>
  <c r="L303" i="7"/>
  <c r="L311" i="7"/>
  <c r="L319" i="7"/>
  <c r="L327" i="7"/>
  <c r="L335" i="7"/>
  <c r="L343" i="7"/>
  <c r="L351" i="7"/>
  <c r="L359" i="7"/>
  <c r="L367" i="7"/>
  <c r="L375" i="7"/>
  <c r="L383" i="7"/>
  <c r="L9" i="7"/>
  <c r="L41" i="7"/>
  <c r="L69" i="7"/>
  <c r="L85" i="7"/>
  <c r="L101" i="7"/>
  <c r="L117" i="7"/>
  <c r="L133" i="7"/>
  <c r="L149" i="7"/>
  <c r="L165" i="7"/>
  <c r="L181" i="7"/>
  <c r="L197" i="7"/>
  <c r="L213" i="7"/>
  <c r="L229" i="7"/>
  <c r="L241" i="7"/>
  <c r="L249" i="7"/>
  <c r="L257" i="7"/>
  <c r="L265" i="7"/>
  <c r="L273" i="7"/>
  <c r="L281" i="7"/>
  <c r="L289" i="7"/>
  <c r="L297" i="7"/>
  <c r="L305" i="7"/>
  <c r="L313" i="7"/>
  <c r="L321" i="7"/>
  <c r="L329" i="7"/>
  <c r="L337" i="7"/>
  <c r="L345" i="7"/>
  <c r="L353" i="7"/>
  <c r="L361" i="7"/>
  <c r="L369" i="7"/>
  <c r="L377" i="7"/>
  <c r="L17" i="7"/>
  <c r="L49" i="7"/>
  <c r="L73" i="7"/>
  <c r="L89" i="7"/>
  <c r="L105" i="7"/>
  <c r="L121" i="7"/>
  <c r="L137" i="7"/>
  <c r="L153" i="7"/>
  <c r="L169" i="7"/>
  <c r="L185" i="7"/>
  <c r="L201" i="7"/>
  <c r="L217" i="7"/>
  <c r="L233" i="7"/>
  <c r="L243" i="7"/>
  <c r="L251" i="7"/>
  <c r="L259" i="7"/>
  <c r="L267" i="7"/>
  <c r="L275" i="7"/>
  <c r="L283" i="7"/>
  <c r="L291" i="7"/>
  <c r="L299" i="7"/>
  <c r="L307" i="7"/>
  <c r="L315" i="7"/>
  <c r="L323" i="7"/>
  <c r="L331" i="7"/>
  <c r="L339" i="7"/>
  <c r="L347" i="7"/>
  <c r="L355" i="7"/>
  <c r="L363" i="7"/>
  <c r="L371" i="7"/>
  <c r="L379" i="7"/>
  <c r="L381" i="7"/>
  <c r="L317" i="7"/>
  <c r="L253" i="7"/>
  <c r="L141" i="7"/>
  <c r="AA368" i="7"/>
  <c r="AA304" i="7"/>
  <c r="L4" i="7"/>
  <c r="L373" i="7"/>
  <c r="L341" i="7"/>
  <c r="L309" i="7"/>
  <c r="L277" i="7"/>
  <c r="L245" i="7"/>
  <c r="L189" i="7"/>
  <c r="L125" i="7"/>
  <c r="L57" i="7"/>
  <c r="AA360" i="7"/>
  <c r="AA328" i="7"/>
  <c r="AA296" i="7"/>
  <c r="L349" i="7"/>
  <c r="L285" i="7"/>
  <c r="L205" i="7"/>
  <c r="L77" i="7"/>
  <c r="AA6" i="7"/>
  <c r="AA250" i="7"/>
  <c r="AA258" i="7"/>
  <c r="AA266" i="7"/>
  <c r="AA274" i="7"/>
  <c r="AA282" i="7"/>
  <c r="AA290" i="7"/>
  <c r="AA298" i="7"/>
  <c r="AA306" i="7"/>
  <c r="AA314" i="7"/>
  <c r="AA322" i="7"/>
  <c r="AA330" i="7"/>
  <c r="AA338" i="7"/>
  <c r="AA346" i="7"/>
  <c r="AA354" i="7"/>
  <c r="AA362" i="7"/>
  <c r="AA370" i="7"/>
  <c r="AA378" i="7"/>
  <c r="AA386" i="7"/>
  <c r="AA252" i="7"/>
  <c r="AA260" i="7"/>
  <c r="AA268" i="7"/>
  <c r="AA276" i="7"/>
  <c r="AA284" i="7"/>
  <c r="AA292" i="7"/>
  <c r="AA300" i="7"/>
  <c r="AA308" i="7"/>
  <c r="AA316" i="7"/>
  <c r="AA324" i="7"/>
  <c r="AA332" i="7"/>
  <c r="AA340" i="7"/>
  <c r="AA348" i="7"/>
  <c r="AA356" i="7"/>
  <c r="AA364" i="7"/>
  <c r="AA372" i="7"/>
  <c r="AA380" i="7"/>
  <c r="AA388" i="7"/>
  <c r="AA246" i="7"/>
  <c r="AA254" i="7"/>
  <c r="AA262" i="7"/>
  <c r="AA270" i="7"/>
  <c r="AA278" i="7"/>
  <c r="AA286" i="7"/>
  <c r="AA294" i="7"/>
  <c r="AA302" i="7"/>
  <c r="AA310" i="7"/>
  <c r="AA318" i="7"/>
  <c r="AA326" i="7"/>
  <c r="AA334" i="7"/>
  <c r="AA342" i="7"/>
  <c r="AA350" i="7"/>
  <c r="AA358" i="7"/>
  <c r="AA366" i="7"/>
  <c r="AA374" i="7"/>
  <c r="AA382" i="7"/>
  <c r="AA336" i="7"/>
  <c r="AA272" i="7"/>
  <c r="L387" i="7"/>
  <c r="L365" i="7"/>
  <c r="L333" i="7"/>
  <c r="L301" i="7"/>
  <c r="L269" i="7"/>
  <c r="L237" i="7"/>
  <c r="L173" i="7"/>
  <c r="L109" i="7"/>
  <c r="L25" i="7"/>
  <c r="AA384" i="7"/>
  <c r="AA352" i="7"/>
  <c r="AA320" i="7"/>
  <c r="AA288" i="7"/>
  <c r="AA256" i="7"/>
  <c r="AF385" i="7"/>
  <c r="AF377" i="7"/>
  <c r="AF369" i="7"/>
  <c r="AF361" i="7"/>
  <c r="AF353" i="7"/>
  <c r="AF345" i="7"/>
  <c r="AF337" i="7"/>
  <c r="AF329" i="7"/>
  <c r="AF321" i="7"/>
  <c r="AF313" i="7"/>
  <c r="AF305" i="7"/>
  <c r="AF297" i="7"/>
  <c r="AF289" i="7"/>
  <c r="AF281" i="7"/>
  <c r="AF273" i="7"/>
  <c r="AF265" i="7"/>
  <c r="AF257" i="7"/>
  <c r="AF249" i="7"/>
  <c r="AF241" i="7"/>
  <c r="AF233" i="7"/>
  <c r="AF225" i="7"/>
  <c r="AF217" i="7"/>
  <c r="AF209" i="7"/>
  <c r="AF201" i="7"/>
  <c r="AF193" i="7"/>
  <c r="AF185" i="7"/>
  <c r="AF177" i="7"/>
  <c r="AF169" i="7"/>
  <c r="AF161" i="7"/>
  <c r="AF153" i="7"/>
  <c r="AF145" i="7"/>
  <c r="AF137" i="7"/>
  <c r="AF129" i="7"/>
  <c r="AF121" i="7"/>
  <c r="AF113" i="7"/>
  <c r="AF105" i="7"/>
  <c r="AF383" i="7"/>
  <c r="AF375" i="7"/>
  <c r="AF367" i="7"/>
  <c r="AF359" i="7"/>
  <c r="AF351" i="7"/>
  <c r="AF343" i="7"/>
  <c r="AF335" i="7"/>
  <c r="AF327" i="7"/>
  <c r="AF319" i="7"/>
  <c r="AF311" i="7"/>
  <c r="AF303" i="7"/>
  <c r="AF295" i="7"/>
  <c r="AF287" i="7"/>
  <c r="AF279" i="7"/>
  <c r="AF271" i="7"/>
  <c r="AF263" i="7"/>
  <c r="AF255" i="7"/>
  <c r="AF247" i="7"/>
  <c r="AF239" i="7"/>
  <c r="AF231" i="7"/>
  <c r="AF223" i="7"/>
  <c r="AF215" i="7"/>
  <c r="AF207" i="7"/>
  <c r="AF199" i="7"/>
  <c r="AF191" i="7"/>
  <c r="AF183" i="7"/>
  <c r="AF175" i="7"/>
  <c r="AF167" i="7"/>
  <c r="AF159" i="7"/>
  <c r="AF151" i="7"/>
  <c r="AF143" i="7"/>
  <c r="AF135" i="7"/>
  <c r="AF127" i="7"/>
  <c r="AF119" i="7"/>
  <c r="AF111" i="7"/>
  <c r="AF103" i="7"/>
  <c r="AF4" i="7"/>
  <c r="AF381" i="7"/>
  <c r="AF373" i="7"/>
  <c r="AF365" i="7"/>
  <c r="AF357" i="7"/>
  <c r="AF349" i="7"/>
  <c r="AF341" i="7"/>
  <c r="AF333" i="7"/>
  <c r="AF325" i="7"/>
  <c r="AF317" i="7"/>
  <c r="AF309" i="7"/>
  <c r="AF301" i="7"/>
  <c r="AF293" i="7"/>
  <c r="AF285" i="7"/>
  <c r="AF277" i="7"/>
  <c r="AF269" i="7"/>
  <c r="AF261" i="7"/>
  <c r="AF253" i="7"/>
  <c r="AF245" i="7"/>
  <c r="AF237" i="7"/>
  <c r="AF229" i="7"/>
  <c r="AF221" i="7"/>
  <c r="AF213" i="7"/>
  <c r="AF205" i="7"/>
  <c r="AF197" i="7"/>
  <c r="AF189" i="7"/>
  <c r="AF181" i="7"/>
  <c r="AF173" i="7"/>
  <c r="AF165" i="7"/>
  <c r="AF157" i="7"/>
  <c r="AF149" i="7"/>
  <c r="AF141" i="7"/>
  <c r="AF133" i="7"/>
  <c r="AF125" i="7"/>
  <c r="AF117" i="7"/>
  <c r="AF109" i="7"/>
  <c r="AF101" i="7"/>
  <c r="AU4" i="7"/>
  <c r="BO4" i="7"/>
  <c r="L7" i="7"/>
  <c r="L11" i="7"/>
  <c r="L15" i="7"/>
  <c r="L19" i="7"/>
  <c r="L23" i="7"/>
  <c r="L27" i="7"/>
  <c r="L31" i="7"/>
  <c r="L35" i="7"/>
  <c r="L39" i="7"/>
  <c r="L43" i="7"/>
  <c r="L47" i="7"/>
  <c r="L51" i="7"/>
  <c r="L55" i="7"/>
  <c r="L59" i="7"/>
  <c r="L63" i="7"/>
  <c r="L8" i="7"/>
  <c r="L12" i="7"/>
  <c r="L16" i="7"/>
  <c r="L20" i="7"/>
  <c r="L24" i="7"/>
  <c r="L28" i="7"/>
  <c r="L32" i="7"/>
  <c r="L36" i="7"/>
  <c r="L40" i="7"/>
  <c r="L44" i="7"/>
  <c r="L48" i="7"/>
  <c r="L52" i="7"/>
  <c r="L56" i="7"/>
  <c r="L60" i="7"/>
  <c r="L64" i="7"/>
  <c r="L68" i="7"/>
  <c r="L72" i="7"/>
  <c r="L76" i="7"/>
  <c r="L80" i="7"/>
  <c r="L84" i="7"/>
  <c r="L88" i="7"/>
  <c r="L92" i="7"/>
  <c r="L96" i="7"/>
  <c r="L100" i="7"/>
  <c r="L104" i="7"/>
  <c r="L108" i="7"/>
  <c r="L112" i="7"/>
  <c r="L116" i="7"/>
  <c r="L120" i="7"/>
  <c r="L124" i="7"/>
  <c r="L128" i="7"/>
  <c r="L132" i="7"/>
  <c r="L136" i="7"/>
  <c r="L140" i="7"/>
  <c r="L144" i="7"/>
  <c r="L148" i="7"/>
  <c r="L152" i="7"/>
  <c r="L156" i="7"/>
  <c r="L160" i="7"/>
  <c r="L164" i="7"/>
  <c r="L168" i="7"/>
  <c r="L176" i="7"/>
  <c r="L180" i="7"/>
  <c r="L184" i="7"/>
  <c r="L188" i="7"/>
  <c r="L192" i="7"/>
  <c r="L196" i="7"/>
  <c r="L200" i="7"/>
  <c r="L204" i="7"/>
  <c r="L208" i="7"/>
  <c r="L212" i="7"/>
  <c r="L216" i="7"/>
  <c r="L220" i="7"/>
  <c r="L224" i="7"/>
  <c r="L228" i="7"/>
  <c r="L232" i="7"/>
  <c r="L236" i="7"/>
  <c r="L6" i="7"/>
  <c r="L10" i="7"/>
  <c r="L14" i="7"/>
  <c r="L18" i="7"/>
  <c r="L22" i="7"/>
  <c r="L26" i="7"/>
  <c r="L30" i="7"/>
  <c r="L34" i="7"/>
  <c r="L38" i="7"/>
  <c r="L42" i="7"/>
  <c r="L46" i="7"/>
  <c r="L50" i="7"/>
  <c r="L54" i="7"/>
  <c r="L58" i="7"/>
  <c r="L62" i="7"/>
  <c r="L66" i="7"/>
  <c r="L70" i="7"/>
  <c r="L74" i="7"/>
  <c r="L78" i="7"/>
  <c r="L82" i="7"/>
  <c r="L86" i="7"/>
  <c r="L90" i="7"/>
  <c r="L94" i="7"/>
  <c r="L98" i="7"/>
  <c r="L102" i="7"/>
  <c r="L106" i="7"/>
  <c r="L110" i="7"/>
  <c r="L114" i="7"/>
  <c r="L118" i="7"/>
  <c r="L122" i="7"/>
  <c r="L126" i="7"/>
  <c r="L130" i="7"/>
  <c r="L134" i="7"/>
  <c r="L138" i="7"/>
  <c r="L142" i="7"/>
  <c r="L146" i="7"/>
  <c r="L150" i="7"/>
  <c r="L154" i="7"/>
  <c r="L158" i="7"/>
  <c r="L162" i="7"/>
  <c r="L166" i="7"/>
  <c r="L170" i="7"/>
  <c r="L174" i="7"/>
  <c r="L178" i="7"/>
  <c r="L182" i="7"/>
  <c r="L186" i="7"/>
  <c r="L190" i="7"/>
  <c r="L194" i="7"/>
  <c r="L198" i="7"/>
  <c r="L202" i="7"/>
  <c r="L206" i="7"/>
  <c r="L210" i="7"/>
  <c r="L214" i="7"/>
  <c r="L218" i="7"/>
  <c r="L222" i="7"/>
  <c r="L226" i="7"/>
  <c r="L230" i="7"/>
  <c r="L234" i="7"/>
  <c r="L386" i="7"/>
  <c r="L382" i="7"/>
  <c r="L378" i="7"/>
  <c r="L374" i="7"/>
  <c r="L370" i="7"/>
  <c r="L366" i="7"/>
  <c r="L362" i="7"/>
  <c r="L358" i="7"/>
  <c r="L354" i="7"/>
  <c r="L350" i="7"/>
  <c r="L346" i="7"/>
  <c r="L342" i="7"/>
  <c r="L338" i="7"/>
  <c r="L334" i="7"/>
  <c r="L330" i="7"/>
  <c r="L326" i="7"/>
  <c r="L322" i="7"/>
  <c r="L318" i="7"/>
  <c r="L314" i="7"/>
  <c r="L310" i="7"/>
  <c r="L306" i="7"/>
  <c r="L302" i="7"/>
  <c r="L298" i="7"/>
  <c r="L294" i="7"/>
  <c r="L290" i="7"/>
  <c r="L286" i="7"/>
  <c r="L282" i="7"/>
  <c r="L278" i="7"/>
  <c r="L274" i="7"/>
  <c r="L270" i="7"/>
  <c r="L266" i="7"/>
  <c r="L262" i="7"/>
  <c r="L258" i="7"/>
  <c r="L254" i="7"/>
  <c r="L250" i="7"/>
  <c r="L246" i="7"/>
  <c r="L242" i="7"/>
  <c r="L238" i="7"/>
  <c r="L231" i="7"/>
  <c r="L223" i="7"/>
  <c r="L215" i="7"/>
  <c r="L207" i="7"/>
  <c r="L199" i="7"/>
  <c r="L191" i="7"/>
  <c r="L183" i="7"/>
  <c r="L175" i="7"/>
  <c r="L167" i="7"/>
  <c r="L159" i="7"/>
  <c r="L151" i="7"/>
  <c r="L143" i="7"/>
  <c r="L135" i="7"/>
  <c r="L127" i="7"/>
  <c r="L119" i="7"/>
  <c r="L111" i="7"/>
  <c r="L103" i="7"/>
  <c r="L95" i="7"/>
  <c r="L87" i="7"/>
  <c r="L79" i="7"/>
  <c r="L71" i="7"/>
  <c r="L61" i="7"/>
  <c r="L45" i="7"/>
  <c r="L29" i="7"/>
  <c r="L13" i="7"/>
  <c r="L388" i="7"/>
  <c r="L384" i="7"/>
  <c r="L380" i="7"/>
  <c r="L376" i="7"/>
  <c r="L372" i="7"/>
  <c r="L368" i="7"/>
  <c r="L364" i="7"/>
  <c r="L360" i="7"/>
  <c r="L356" i="7"/>
  <c r="L352" i="7"/>
  <c r="L348" i="7"/>
  <c r="L344" i="7"/>
  <c r="L340" i="7"/>
  <c r="L336" i="7"/>
  <c r="L332" i="7"/>
  <c r="L328" i="7"/>
  <c r="L324" i="7"/>
  <c r="L320" i="7"/>
  <c r="L316" i="7"/>
  <c r="L312" i="7"/>
  <c r="L308" i="7"/>
  <c r="L304" i="7"/>
  <c r="L300" i="7"/>
  <c r="L296" i="7"/>
  <c r="L292" i="7"/>
  <c r="L288" i="7"/>
  <c r="L284" i="7"/>
  <c r="L280" i="7"/>
  <c r="L276" i="7"/>
  <c r="L272" i="7"/>
  <c r="L268" i="7"/>
  <c r="L264" i="7"/>
  <c r="L260" i="7"/>
  <c r="L256" i="7"/>
  <c r="L252" i="7"/>
  <c r="L248" i="7"/>
  <c r="L244" i="7"/>
  <c r="L240" i="7"/>
  <c r="L235" i="7"/>
  <c r="L227" i="7"/>
  <c r="L219" i="7"/>
  <c r="L211" i="7"/>
  <c r="L203" i="7"/>
  <c r="L195" i="7"/>
  <c r="L187" i="7"/>
  <c r="L179" i="7"/>
  <c r="L172" i="7"/>
  <c r="L163" i="7"/>
  <c r="L155" i="7"/>
  <c r="L147" i="7"/>
  <c r="L139" i="7"/>
  <c r="L131" i="7"/>
  <c r="L123" i="7"/>
  <c r="L115" i="7"/>
  <c r="L107" i="7"/>
  <c r="L99" i="7"/>
  <c r="L91" i="7"/>
  <c r="L83" i="7"/>
  <c r="L75" i="7"/>
  <c r="L67" i="7"/>
  <c r="L53" i="7"/>
  <c r="L37" i="7"/>
  <c r="L21" i="7"/>
  <c r="L5" i="7"/>
  <c r="AA4" i="7"/>
  <c r="AA385" i="7"/>
  <c r="AA381" i="7"/>
  <c r="AA377" i="7"/>
  <c r="AA373" i="7"/>
  <c r="AA369" i="7"/>
  <c r="AA365" i="7"/>
  <c r="AA361" i="7"/>
  <c r="AA357" i="7"/>
  <c r="AA353" i="7"/>
  <c r="AA349" i="7"/>
  <c r="AA345" i="7"/>
  <c r="AA341" i="7"/>
  <c r="AA337" i="7"/>
  <c r="AA333" i="7"/>
  <c r="AA329" i="7"/>
  <c r="AA325" i="7"/>
  <c r="AA321" i="7"/>
  <c r="AA317" i="7"/>
  <c r="AA313" i="7"/>
  <c r="AA309" i="7"/>
  <c r="AA305" i="7"/>
  <c r="AA301" i="7"/>
  <c r="AA297" i="7"/>
  <c r="AA293" i="7"/>
  <c r="AA289" i="7"/>
  <c r="AA285" i="7"/>
  <c r="AA281" i="7"/>
  <c r="AA277" i="7"/>
  <c r="AA273" i="7"/>
  <c r="AA269" i="7"/>
  <c r="AA265" i="7"/>
  <c r="AA261" i="7"/>
  <c r="AA257" i="7"/>
  <c r="AA253" i="7"/>
  <c r="AA249" i="7"/>
  <c r="AA245" i="7"/>
  <c r="AA241" i="7"/>
  <c r="AA237" i="7"/>
  <c r="AA233" i="7"/>
  <c r="AA229" i="7"/>
  <c r="AA225" i="7"/>
  <c r="AA221" i="7"/>
  <c r="AA217" i="7"/>
  <c r="AA213" i="7"/>
  <c r="AA209" i="7"/>
  <c r="AA205" i="7"/>
  <c r="AA201" i="7"/>
  <c r="AA197" i="7"/>
  <c r="AA193" i="7"/>
  <c r="AA189" i="7"/>
  <c r="AA185" i="7"/>
  <c r="AA181" i="7"/>
  <c r="AA177" i="7"/>
  <c r="AA173" i="7"/>
  <c r="AA169" i="7"/>
  <c r="AA165" i="7"/>
  <c r="AA161" i="7"/>
  <c r="AA157" i="7"/>
  <c r="AA153" i="7"/>
  <c r="AA149" i="7"/>
  <c r="AA145" i="7"/>
  <c r="AA141" i="7"/>
  <c r="AA137" i="7"/>
  <c r="AA133" i="7"/>
  <c r="AA129" i="7"/>
  <c r="AA125" i="7"/>
  <c r="AA121" i="7"/>
  <c r="AA117" i="7"/>
  <c r="AA113" i="7"/>
  <c r="AA109" i="7"/>
  <c r="AA105" i="7"/>
  <c r="AA101" i="7"/>
  <c r="AA97" i="7"/>
  <c r="AA93" i="7"/>
  <c r="AA89" i="7"/>
  <c r="AA85" i="7"/>
  <c r="AA81" i="7"/>
  <c r="AA77" i="7"/>
  <c r="AA73" i="7"/>
  <c r="AA69" i="7"/>
  <c r="AA65" i="7"/>
  <c r="AA61" i="7"/>
  <c r="AA57" i="7"/>
  <c r="AA53" i="7"/>
  <c r="AA49" i="7"/>
  <c r="AA45" i="7"/>
  <c r="AA41" i="7"/>
  <c r="AA37" i="7"/>
  <c r="AA33" i="7"/>
  <c r="AA29" i="7"/>
  <c r="AA25" i="7"/>
  <c r="AA21" i="7"/>
  <c r="AA17" i="7"/>
  <c r="AA13" i="7"/>
  <c r="AA9" i="7"/>
  <c r="AA5" i="7"/>
  <c r="AB386" i="7"/>
  <c r="AB382" i="7"/>
  <c r="AB378" i="7"/>
  <c r="AB374" i="7"/>
  <c r="AB370" i="7"/>
  <c r="AB366" i="7"/>
  <c r="AB362" i="7"/>
  <c r="AB358" i="7"/>
  <c r="AB354" i="7"/>
  <c r="AB350" i="7"/>
  <c r="AB346" i="7"/>
  <c r="AB342" i="7"/>
  <c r="AB338" i="7"/>
  <c r="AB334" i="7"/>
  <c r="AB330" i="7"/>
  <c r="AB326" i="7"/>
  <c r="AB322" i="7"/>
  <c r="AB318" i="7"/>
  <c r="AB314" i="7"/>
  <c r="AB310" i="7"/>
  <c r="AB306" i="7"/>
  <c r="AB302" i="7"/>
  <c r="AB298" i="7"/>
  <c r="AB294" i="7"/>
  <c r="AB290" i="7"/>
  <c r="AB286" i="7"/>
  <c r="AB282" i="7"/>
  <c r="AB278" i="7"/>
  <c r="AB274" i="7"/>
  <c r="AB270" i="7"/>
  <c r="AB266" i="7"/>
  <c r="AB262" i="7"/>
  <c r="AB258" i="7"/>
  <c r="AB254" i="7"/>
  <c r="AB250" i="7"/>
  <c r="AB246" i="7"/>
  <c r="AB242" i="7"/>
  <c r="AB238" i="7"/>
  <c r="AB234" i="7"/>
  <c r="AB230" i="7"/>
  <c r="AB226" i="7"/>
  <c r="AB222" i="7"/>
  <c r="AB218" i="7"/>
  <c r="AB214" i="7"/>
  <c r="AB210" i="7"/>
  <c r="AB206" i="7"/>
  <c r="AB202" i="7"/>
  <c r="AB198" i="7"/>
  <c r="AB194" i="7"/>
  <c r="AB190" i="7"/>
  <c r="AB186" i="7"/>
  <c r="AB182" i="7"/>
  <c r="AB178" i="7"/>
  <c r="AB174" i="7"/>
  <c r="AB170" i="7"/>
  <c r="AB166" i="7"/>
  <c r="AB162" i="7"/>
  <c r="AB158" i="7"/>
  <c r="AB154" i="7"/>
  <c r="AB150" i="7"/>
  <c r="AB146" i="7"/>
  <c r="AB142" i="7"/>
  <c r="AB138" i="7"/>
  <c r="AB134" i="7"/>
  <c r="AB130" i="7"/>
  <c r="AB126" i="7"/>
  <c r="AB122" i="7"/>
  <c r="AB118" i="7"/>
  <c r="AB114" i="7"/>
  <c r="AB110" i="7"/>
  <c r="AB106" i="7"/>
  <c r="AB102" i="7"/>
  <c r="AB98" i="7"/>
  <c r="AB94" i="7"/>
  <c r="AB90" i="7"/>
  <c r="AB86" i="7"/>
  <c r="AB82" i="7"/>
  <c r="AB78" i="7"/>
  <c r="AB74" i="7"/>
  <c r="AB70" i="7"/>
  <c r="AB66" i="7"/>
  <c r="AB62" i="7"/>
  <c r="AB58" i="7"/>
  <c r="AB54" i="7"/>
  <c r="AB50" i="7"/>
  <c r="AB46" i="7"/>
  <c r="AB42" i="7"/>
  <c r="AB38" i="7"/>
  <c r="AB34" i="7"/>
  <c r="AB30" i="7"/>
  <c r="AB26" i="7"/>
  <c r="AB22" i="7"/>
  <c r="AB18" i="7"/>
  <c r="AB14" i="7"/>
  <c r="AB10" i="7"/>
  <c r="AB6" i="7"/>
  <c r="AF388" i="7"/>
  <c r="AF384" i="7"/>
  <c r="AF380" i="7"/>
  <c r="AF376" i="7"/>
  <c r="AF372" i="7"/>
  <c r="AF368" i="7"/>
  <c r="AF364" i="7"/>
  <c r="AF360" i="7"/>
  <c r="AF356" i="7"/>
  <c r="AF352" i="7"/>
  <c r="AF348" i="7"/>
  <c r="AF344" i="7"/>
  <c r="AF340" i="7"/>
  <c r="AF336" i="7"/>
  <c r="AF332" i="7"/>
  <c r="AF328" i="7"/>
  <c r="AF324" i="7"/>
  <c r="AF320" i="7"/>
  <c r="AF316" i="7"/>
  <c r="AF312" i="7"/>
  <c r="AF308" i="7"/>
  <c r="AF304" i="7"/>
  <c r="AF300" i="7"/>
  <c r="AF296" i="7"/>
  <c r="AF292" i="7"/>
  <c r="AF288" i="7"/>
  <c r="AF284" i="7"/>
  <c r="AF280" i="7"/>
  <c r="AF276" i="7"/>
  <c r="AF272" i="7"/>
  <c r="AF268" i="7"/>
  <c r="AF264" i="7"/>
  <c r="AF260" i="7"/>
  <c r="AF256" i="7"/>
  <c r="AF252" i="7"/>
  <c r="AF248" i="7"/>
  <c r="AF244" i="7"/>
  <c r="AF240" i="7"/>
  <c r="AF236" i="7"/>
  <c r="AF232" i="7"/>
  <c r="AF228" i="7"/>
  <c r="AF224" i="7"/>
  <c r="AF220" i="7"/>
  <c r="AF216" i="7"/>
  <c r="AF212" i="7"/>
  <c r="AF208" i="7"/>
  <c r="AF204" i="7"/>
  <c r="AF200" i="7"/>
  <c r="AF196" i="7"/>
  <c r="AF192" i="7"/>
  <c r="AF188" i="7"/>
  <c r="AF184" i="7"/>
  <c r="AF180" i="7"/>
  <c r="AF176" i="7"/>
  <c r="AF168" i="7"/>
  <c r="AF164" i="7"/>
  <c r="AF160" i="7"/>
  <c r="AF156" i="7"/>
  <c r="AF152" i="7"/>
  <c r="AF148" i="7"/>
  <c r="AF144" i="7"/>
  <c r="AF140" i="7"/>
  <c r="AF136" i="7"/>
  <c r="AF132" i="7"/>
  <c r="AF128" i="7"/>
  <c r="AF124" i="7"/>
  <c r="AF120" i="7"/>
  <c r="AF116" i="7"/>
  <c r="AF112" i="7"/>
  <c r="AF108" i="7"/>
  <c r="AF104" i="7"/>
  <c r="AF100" i="7"/>
  <c r="AF96" i="7"/>
  <c r="AF92" i="7"/>
  <c r="AF88" i="7"/>
  <c r="AF84" i="7"/>
  <c r="AF80" i="7"/>
  <c r="AF76" i="7"/>
  <c r="AF72" i="7"/>
  <c r="AF68" i="7"/>
  <c r="AF64" i="7"/>
  <c r="AF60" i="7"/>
  <c r="AF56" i="7"/>
  <c r="AF52" i="7"/>
  <c r="AF48" i="7"/>
  <c r="AF44" i="7"/>
  <c r="AF40" i="7"/>
  <c r="AF36" i="7"/>
  <c r="AF32" i="7"/>
  <c r="AF28" i="7"/>
  <c r="AF24" i="7"/>
  <c r="AF20" i="7"/>
  <c r="AF16" i="7"/>
  <c r="AF12" i="7"/>
  <c r="AF8" i="7"/>
  <c r="AK387" i="7"/>
  <c r="AK383" i="7"/>
  <c r="AK379" i="7"/>
  <c r="AK375" i="7"/>
  <c r="AK371" i="7"/>
  <c r="AK367" i="7"/>
  <c r="AK363" i="7"/>
  <c r="AK359" i="7"/>
  <c r="AK355" i="7"/>
  <c r="AK351" i="7"/>
  <c r="AK347" i="7"/>
  <c r="AK343" i="7"/>
  <c r="AK339" i="7"/>
  <c r="AK335" i="7"/>
  <c r="AK331" i="7"/>
  <c r="AK327" i="7"/>
  <c r="AK323" i="7"/>
  <c r="AK319" i="7"/>
  <c r="AK315" i="7"/>
  <c r="AK311" i="7"/>
  <c r="AK307" i="7"/>
  <c r="AK303" i="7"/>
  <c r="AK299" i="7"/>
  <c r="AK295" i="7"/>
  <c r="AK291" i="7"/>
  <c r="AK287" i="7"/>
  <c r="AK283" i="7"/>
  <c r="AK279" i="7"/>
  <c r="AK275" i="7"/>
  <c r="AK271" i="7"/>
  <c r="AK267" i="7"/>
  <c r="AK263" i="7"/>
  <c r="AK259" i="7"/>
  <c r="AK255" i="7"/>
  <c r="AK251" i="7"/>
  <c r="AK247" i="7"/>
  <c r="AK243" i="7"/>
  <c r="AK239" i="7"/>
  <c r="AK235" i="7"/>
  <c r="AK231" i="7"/>
  <c r="AK227" i="7"/>
  <c r="AK223" i="7"/>
  <c r="AK219" i="7"/>
  <c r="AK215" i="7"/>
  <c r="AK211" i="7"/>
  <c r="AK207" i="7"/>
  <c r="AK203" i="7"/>
  <c r="AK199" i="7"/>
  <c r="AK195" i="7"/>
  <c r="AK191" i="7"/>
  <c r="AK187" i="7"/>
  <c r="AK183" i="7"/>
  <c r="AK179" i="7"/>
  <c r="AK175" i="7"/>
  <c r="AK172" i="7"/>
  <c r="AK167" i="7"/>
  <c r="AK163" i="7"/>
  <c r="AK159" i="7"/>
  <c r="AK155" i="7"/>
  <c r="AK151" i="7"/>
  <c r="AK147" i="7"/>
  <c r="AK143" i="7"/>
  <c r="AK139" i="7"/>
  <c r="AK135" i="7"/>
  <c r="AK131" i="7"/>
  <c r="AK127" i="7"/>
  <c r="AK123" i="7"/>
  <c r="AK119" i="7"/>
  <c r="AK115" i="7"/>
  <c r="AK111" i="7"/>
  <c r="AK107" i="7"/>
  <c r="AK103" i="7"/>
  <c r="AK99" i="7"/>
  <c r="AK95" i="7"/>
  <c r="AK91" i="7"/>
  <c r="AK87" i="7"/>
  <c r="AK83" i="7"/>
  <c r="AK79" i="7"/>
  <c r="AK75" i="7"/>
  <c r="AK71" i="7"/>
  <c r="AK67" i="7"/>
  <c r="AK63" i="7"/>
  <c r="AK59" i="7"/>
  <c r="AK55" i="7"/>
  <c r="AK51" i="7"/>
  <c r="AK47" i="7"/>
  <c r="AK43" i="7"/>
  <c r="AK39" i="7"/>
  <c r="AK35" i="7"/>
  <c r="AK31" i="7"/>
  <c r="AK27" i="7"/>
  <c r="AK23" i="7"/>
  <c r="AK19" i="7"/>
  <c r="AK15" i="7"/>
  <c r="AK11" i="7"/>
  <c r="AK7" i="7"/>
  <c r="AA244" i="7"/>
  <c r="AA240" i="7"/>
  <c r="AA236" i="7"/>
  <c r="AA232" i="7"/>
  <c r="AA228" i="7"/>
  <c r="AA224" i="7"/>
  <c r="AA220" i="7"/>
  <c r="AA216" i="7"/>
  <c r="AA212" i="7"/>
  <c r="AA208" i="7"/>
  <c r="AA204" i="7"/>
  <c r="AA200" i="7"/>
  <c r="AA196" i="7"/>
  <c r="AA192" i="7"/>
  <c r="AA188" i="7"/>
  <c r="AA184" i="7"/>
  <c r="AA180" i="7"/>
  <c r="AA176" i="7"/>
  <c r="AA168" i="7"/>
  <c r="AA164" i="7"/>
  <c r="AA160" i="7"/>
  <c r="AA156" i="7"/>
  <c r="AA152" i="7"/>
  <c r="AA148" i="7"/>
  <c r="AA144" i="7"/>
  <c r="AA140" i="7"/>
  <c r="AA136" i="7"/>
  <c r="AA132" i="7"/>
  <c r="AA128" i="7"/>
  <c r="AA124" i="7"/>
  <c r="AA120" i="7"/>
  <c r="AA116" i="7"/>
  <c r="AA112" i="7"/>
  <c r="AA108" i="7"/>
  <c r="AA104" i="7"/>
  <c r="AA100" i="7"/>
  <c r="AA96" i="7"/>
  <c r="AA92" i="7"/>
  <c r="AA88" i="7"/>
  <c r="AA84" i="7"/>
  <c r="AA80" i="7"/>
  <c r="AA76" i="7"/>
  <c r="AA72" i="7"/>
  <c r="AA68" i="7"/>
  <c r="AA64" i="7"/>
  <c r="AA60" i="7"/>
  <c r="AA56" i="7"/>
  <c r="AA52" i="7"/>
  <c r="AA48" i="7"/>
  <c r="AA44" i="7"/>
  <c r="AA40" i="7"/>
  <c r="AA36" i="7"/>
  <c r="AA32" i="7"/>
  <c r="AA28" i="7"/>
  <c r="AA24" i="7"/>
  <c r="AA20" i="7"/>
  <c r="AA16" i="7"/>
  <c r="AA12" i="7"/>
  <c r="AA8" i="7"/>
  <c r="AB4" i="7"/>
  <c r="AB385" i="7"/>
  <c r="AB381" i="7"/>
  <c r="AB377" i="7"/>
  <c r="AB373" i="7"/>
  <c r="AB369" i="7"/>
  <c r="AB365" i="7"/>
  <c r="AB361" i="7"/>
  <c r="AB357" i="7"/>
  <c r="AB353" i="7"/>
  <c r="AB349" i="7"/>
  <c r="AB345" i="7"/>
  <c r="AB341" i="7"/>
  <c r="AB337" i="7"/>
  <c r="AB333" i="7"/>
  <c r="AB329" i="7"/>
  <c r="AB325" i="7"/>
  <c r="AB321" i="7"/>
  <c r="AB317" i="7"/>
  <c r="AB313" i="7"/>
  <c r="AB309" i="7"/>
  <c r="AB305" i="7"/>
  <c r="AB301" i="7"/>
  <c r="AB297" i="7"/>
  <c r="AB293" i="7"/>
  <c r="AB289" i="7"/>
  <c r="AB285" i="7"/>
  <c r="AB281" i="7"/>
  <c r="AB277" i="7"/>
  <c r="AB273" i="7"/>
  <c r="AB269" i="7"/>
  <c r="AB265" i="7"/>
  <c r="AB261" i="7"/>
  <c r="AB257" i="7"/>
  <c r="AB253" i="7"/>
  <c r="AB249" i="7"/>
  <c r="AB245" i="7"/>
  <c r="AB241" i="7"/>
  <c r="AB237" i="7"/>
  <c r="AB233" i="7"/>
  <c r="AB229" i="7"/>
  <c r="AB225" i="7"/>
  <c r="AB221" i="7"/>
  <c r="AB217" i="7"/>
  <c r="AB213" i="7"/>
  <c r="AB209" i="7"/>
  <c r="AB205" i="7"/>
  <c r="AB201" i="7"/>
  <c r="AB197" i="7"/>
  <c r="AB193" i="7"/>
  <c r="AB189" i="7"/>
  <c r="AB185" i="7"/>
  <c r="AB181" i="7"/>
  <c r="AB177" i="7"/>
  <c r="AB173" i="7"/>
  <c r="AB169" i="7"/>
  <c r="AB165" i="7"/>
  <c r="AB161" i="7"/>
  <c r="AB157" i="7"/>
  <c r="AB153" i="7"/>
  <c r="AB149" i="7"/>
  <c r="AB145" i="7"/>
  <c r="AB141" i="7"/>
  <c r="AB137" i="7"/>
  <c r="AB133" i="7"/>
  <c r="AB129" i="7"/>
  <c r="AB125" i="7"/>
  <c r="AB121" i="7"/>
  <c r="AB117" i="7"/>
  <c r="AB113" i="7"/>
  <c r="AB109" i="7"/>
  <c r="AB105" i="7"/>
  <c r="AB101" i="7"/>
  <c r="AB97" i="7"/>
  <c r="AB93" i="7"/>
  <c r="AB89" i="7"/>
  <c r="AB85" i="7"/>
  <c r="AB81" i="7"/>
  <c r="AB77" i="7"/>
  <c r="AB73" i="7"/>
  <c r="AB69" i="7"/>
  <c r="AB65" i="7"/>
  <c r="AB61" i="7"/>
  <c r="AB57" i="7"/>
  <c r="AB53" i="7"/>
  <c r="AB49" i="7"/>
  <c r="AB45" i="7"/>
  <c r="AB41" i="7"/>
  <c r="AB37" i="7"/>
  <c r="AB33" i="7"/>
  <c r="AB29" i="7"/>
  <c r="AB25" i="7"/>
  <c r="AB21" i="7"/>
  <c r="AB17" i="7"/>
  <c r="AB13" i="7"/>
  <c r="AB9" i="7"/>
  <c r="AB5" i="7"/>
  <c r="AF99" i="7"/>
  <c r="AF95" i="7"/>
  <c r="AF91" i="7"/>
  <c r="AF87" i="7"/>
  <c r="AF83" i="7"/>
  <c r="AF79" i="7"/>
  <c r="AF75" i="7"/>
  <c r="AF71" i="7"/>
  <c r="AF67" i="7"/>
  <c r="AF63" i="7"/>
  <c r="AF59" i="7"/>
  <c r="AF55" i="7"/>
  <c r="AF51" i="7"/>
  <c r="AF47" i="7"/>
  <c r="AF43" i="7"/>
  <c r="AF39" i="7"/>
  <c r="AF35" i="7"/>
  <c r="AF31" i="7"/>
  <c r="AF27" i="7"/>
  <c r="AF23" i="7"/>
  <c r="AF19" i="7"/>
  <c r="AF15" i="7"/>
  <c r="AF11" i="7"/>
  <c r="AF7" i="7"/>
  <c r="AK386" i="7"/>
  <c r="AK382" i="7"/>
  <c r="AK378" i="7"/>
  <c r="AK374" i="7"/>
  <c r="AK370" i="7"/>
  <c r="AK366" i="7"/>
  <c r="AK362" i="7"/>
  <c r="AK358" i="7"/>
  <c r="AK354" i="7"/>
  <c r="AK350" i="7"/>
  <c r="AK346" i="7"/>
  <c r="AK342" i="7"/>
  <c r="AK338" i="7"/>
  <c r="AK334" i="7"/>
  <c r="AK330" i="7"/>
  <c r="AK326" i="7"/>
  <c r="AK322" i="7"/>
  <c r="AK318" i="7"/>
  <c r="AK314" i="7"/>
  <c r="AK310" i="7"/>
  <c r="AK306" i="7"/>
  <c r="AK302" i="7"/>
  <c r="AK298" i="7"/>
  <c r="AK294" i="7"/>
  <c r="AK290" i="7"/>
  <c r="AK286" i="7"/>
  <c r="AK282" i="7"/>
  <c r="AK278" i="7"/>
  <c r="AK274" i="7"/>
  <c r="AK270" i="7"/>
  <c r="AK266" i="7"/>
  <c r="AK262" i="7"/>
  <c r="AK258" i="7"/>
  <c r="AK254" i="7"/>
  <c r="AK250" i="7"/>
  <c r="AK246" i="7"/>
  <c r="AK242" i="7"/>
  <c r="AK238" i="7"/>
  <c r="AK234" i="7"/>
  <c r="AK230" i="7"/>
  <c r="AK226" i="7"/>
  <c r="AK222" i="7"/>
  <c r="AK218" i="7"/>
  <c r="AK214" i="7"/>
  <c r="AK210" i="7"/>
  <c r="AK206" i="7"/>
  <c r="AK202" i="7"/>
  <c r="AK198" i="7"/>
  <c r="AK194" i="7"/>
  <c r="AK190" i="7"/>
  <c r="AK186" i="7"/>
  <c r="AK182" i="7"/>
  <c r="AK178" i="7"/>
  <c r="AK174" i="7"/>
  <c r="AK170" i="7"/>
  <c r="AK166" i="7"/>
  <c r="AK162" i="7"/>
  <c r="AK158" i="7"/>
  <c r="AK154" i="7"/>
  <c r="AK150" i="7"/>
  <c r="AK146" i="7"/>
  <c r="AK142" i="7"/>
  <c r="AK138" i="7"/>
  <c r="AK134" i="7"/>
  <c r="AK130" i="7"/>
  <c r="AK126" i="7"/>
  <c r="AK122" i="7"/>
  <c r="AK118" i="7"/>
  <c r="AK114" i="7"/>
  <c r="AK110" i="7"/>
  <c r="AK106" i="7"/>
  <c r="AK102" i="7"/>
  <c r="AK98" i="7"/>
  <c r="AK94" i="7"/>
  <c r="AK90" i="7"/>
  <c r="AK86" i="7"/>
  <c r="AK82" i="7"/>
  <c r="AK78" i="7"/>
  <c r="AK74" i="7"/>
  <c r="AK70" i="7"/>
  <c r="AK66" i="7"/>
  <c r="AK62" i="7"/>
  <c r="AK58" i="7"/>
  <c r="AK54" i="7"/>
  <c r="AK50" i="7"/>
  <c r="AK46" i="7"/>
  <c r="AK42" i="7"/>
  <c r="AK38" i="7"/>
  <c r="AK34" i="7"/>
  <c r="AK30" i="7"/>
  <c r="AK26" i="7"/>
  <c r="AK22" i="7"/>
  <c r="AK18" i="7"/>
  <c r="AK14" i="7"/>
  <c r="AK10" i="7"/>
  <c r="AK6" i="7"/>
  <c r="AA387" i="7"/>
  <c r="AA383" i="7"/>
  <c r="AA379" i="7"/>
  <c r="AA375" i="7"/>
  <c r="AA371" i="7"/>
  <c r="AA367" i="7"/>
  <c r="AA363" i="7"/>
  <c r="AA359" i="7"/>
  <c r="AA355" i="7"/>
  <c r="AA351" i="7"/>
  <c r="AA347" i="7"/>
  <c r="AA343" i="7"/>
  <c r="AA339" i="7"/>
  <c r="AA335" i="7"/>
  <c r="AA331" i="7"/>
  <c r="AA327" i="7"/>
  <c r="AA323" i="7"/>
  <c r="AA319" i="7"/>
  <c r="AA315" i="7"/>
  <c r="AA311" i="7"/>
  <c r="AA307" i="7"/>
  <c r="AA303" i="7"/>
  <c r="AA299" i="7"/>
  <c r="AA295" i="7"/>
  <c r="AA291" i="7"/>
  <c r="AA287" i="7"/>
  <c r="AA283" i="7"/>
  <c r="AA279" i="7"/>
  <c r="AA275" i="7"/>
  <c r="AA271" i="7"/>
  <c r="AA267" i="7"/>
  <c r="AA263" i="7"/>
  <c r="AA259" i="7"/>
  <c r="AA255" i="7"/>
  <c r="AA251" i="7"/>
  <c r="AA247" i="7"/>
  <c r="AA243" i="7"/>
  <c r="AA239" i="7"/>
  <c r="AA235" i="7"/>
  <c r="AA231" i="7"/>
  <c r="AA227" i="7"/>
  <c r="AA223" i="7"/>
  <c r="AA219" i="7"/>
  <c r="AA215" i="7"/>
  <c r="AA211" i="7"/>
  <c r="AA207" i="7"/>
  <c r="AA203" i="7"/>
  <c r="AA199" i="7"/>
  <c r="AA195" i="7"/>
  <c r="AA191" i="7"/>
  <c r="AA187" i="7"/>
  <c r="AA183" i="7"/>
  <c r="AA179" i="7"/>
  <c r="AA175" i="7"/>
  <c r="AA172" i="7"/>
  <c r="AA167" i="7"/>
  <c r="AA163" i="7"/>
  <c r="AA159" i="7"/>
  <c r="AA155" i="7"/>
  <c r="AA151" i="7"/>
  <c r="AA147" i="7"/>
  <c r="AA143" i="7"/>
  <c r="AA139" i="7"/>
  <c r="AA135" i="7"/>
  <c r="AA131" i="7"/>
  <c r="AA127" i="7"/>
  <c r="AA123" i="7"/>
  <c r="AA119" i="7"/>
  <c r="AA115" i="7"/>
  <c r="AA111" i="7"/>
  <c r="AA107" i="7"/>
  <c r="AA103" i="7"/>
  <c r="AA99" i="7"/>
  <c r="AA95" i="7"/>
  <c r="AA91" i="7"/>
  <c r="AA87" i="7"/>
  <c r="AA83" i="7"/>
  <c r="AA79" i="7"/>
  <c r="AA75" i="7"/>
  <c r="AA71" i="7"/>
  <c r="AA67" i="7"/>
  <c r="AA63" i="7"/>
  <c r="AA59" i="7"/>
  <c r="AA55" i="7"/>
  <c r="AA51" i="7"/>
  <c r="AA47" i="7"/>
  <c r="AA43" i="7"/>
  <c r="AA39" i="7"/>
  <c r="AA35" i="7"/>
  <c r="AA31" i="7"/>
  <c r="AA27" i="7"/>
  <c r="AA23" i="7"/>
  <c r="AA19" i="7"/>
  <c r="AA15" i="7"/>
  <c r="AA11" i="7"/>
  <c r="AA7" i="7"/>
  <c r="AB388" i="7"/>
  <c r="AB384" i="7"/>
  <c r="AB380" i="7"/>
  <c r="AB376" i="7"/>
  <c r="AB372" i="7"/>
  <c r="AB368" i="7"/>
  <c r="AB364" i="7"/>
  <c r="AB360" i="7"/>
  <c r="AB356" i="7"/>
  <c r="AB352" i="7"/>
  <c r="AB348" i="7"/>
  <c r="AB344" i="7"/>
  <c r="AB340" i="7"/>
  <c r="AB336" i="7"/>
  <c r="AB332" i="7"/>
  <c r="AB328" i="7"/>
  <c r="AB324" i="7"/>
  <c r="AB320" i="7"/>
  <c r="AB316" i="7"/>
  <c r="AB312" i="7"/>
  <c r="AB308" i="7"/>
  <c r="AB304" i="7"/>
  <c r="AB300" i="7"/>
  <c r="AB296" i="7"/>
  <c r="AB292" i="7"/>
  <c r="AB288" i="7"/>
  <c r="AB284" i="7"/>
  <c r="AB280" i="7"/>
  <c r="AB276" i="7"/>
  <c r="AB272" i="7"/>
  <c r="AB268" i="7"/>
  <c r="AB264" i="7"/>
  <c r="AB260" i="7"/>
  <c r="AB256" i="7"/>
  <c r="AB252" i="7"/>
  <c r="AB248" i="7"/>
  <c r="AB244" i="7"/>
  <c r="AB240" i="7"/>
  <c r="AB236" i="7"/>
  <c r="AB232" i="7"/>
  <c r="AB228" i="7"/>
  <c r="AB224" i="7"/>
  <c r="AB220" i="7"/>
  <c r="AB216" i="7"/>
  <c r="AB212" i="7"/>
  <c r="AB208" i="7"/>
  <c r="AB204" i="7"/>
  <c r="AB200" i="7"/>
  <c r="AB196" i="7"/>
  <c r="AB192" i="7"/>
  <c r="AB188" i="7"/>
  <c r="AB184" i="7"/>
  <c r="AB180" i="7"/>
  <c r="AB176" i="7"/>
  <c r="AB168" i="7"/>
  <c r="AB164" i="7"/>
  <c r="AB160" i="7"/>
  <c r="AB156" i="7"/>
  <c r="AB152" i="7"/>
  <c r="AB148" i="7"/>
  <c r="AB144" i="7"/>
  <c r="AB140" i="7"/>
  <c r="AB136" i="7"/>
  <c r="AB132" i="7"/>
  <c r="AB128" i="7"/>
  <c r="AB124" i="7"/>
  <c r="AB120" i="7"/>
  <c r="AB116" i="7"/>
  <c r="AB112" i="7"/>
  <c r="AB108" i="7"/>
  <c r="AB104" i="7"/>
  <c r="AB100" i="7"/>
  <c r="AB96" i="7"/>
  <c r="AB92" i="7"/>
  <c r="AB88" i="7"/>
  <c r="AB84" i="7"/>
  <c r="AB80" i="7"/>
  <c r="AB76" i="7"/>
  <c r="AB72" i="7"/>
  <c r="AB68" i="7"/>
  <c r="AB64" i="7"/>
  <c r="AB60" i="7"/>
  <c r="AB56" i="7"/>
  <c r="AB52" i="7"/>
  <c r="AB48" i="7"/>
  <c r="AB44" i="7"/>
  <c r="AB40" i="7"/>
  <c r="AB36" i="7"/>
  <c r="AB32" i="7"/>
  <c r="AB28" i="7"/>
  <c r="AB24" i="7"/>
  <c r="AB20" i="7"/>
  <c r="AB16" i="7"/>
  <c r="AB12" i="7"/>
  <c r="AB8" i="7"/>
  <c r="AF386" i="7"/>
  <c r="AF382" i="7"/>
  <c r="AF378" i="7"/>
  <c r="AF374" i="7"/>
  <c r="AF370" i="7"/>
  <c r="AF366" i="7"/>
  <c r="AF362" i="7"/>
  <c r="AF358" i="7"/>
  <c r="AF354" i="7"/>
  <c r="AF350" i="7"/>
  <c r="AF346" i="7"/>
  <c r="AF342" i="7"/>
  <c r="AF338" i="7"/>
  <c r="AF334" i="7"/>
  <c r="AF330" i="7"/>
  <c r="AF326" i="7"/>
  <c r="AF322" i="7"/>
  <c r="AF318" i="7"/>
  <c r="AF314" i="7"/>
  <c r="AF310" i="7"/>
  <c r="AF306" i="7"/>
  <c r="AF302" i="7"/>
  <c r="AF298" i="7"/>
  <c r="AF294" i="7"/>
  <c r="AF290" i="7"/>
  <c r="AF286" i="7"/>
  <c r="AF282" i="7"/>
  <c r="AF278" i="7"/>
  <c r="AF274" i="7"/>
  <c r="AF270" i="7"/>
  <c r="AF266" i="7"/>
  <c r="AF262" i="7"/>
  <c r="AF258" i="7"/>
  <c r="AF254" i="7"/>
  <c r="AF250" i="7"/>
  <c r="AF246" i="7"/>
  <c r="AF242" i="7"/>
  <c r="AF238" i="7"/>
  <c r="AF234" i="7"/>
  <c r="AF230" i="7"/>
  <c r="AF226" i="7"/>
  <c r="AF222" i="7"/>
  <c r="AF218" i="7"/>
  <c r="AF214" i="7"/>
  <c r="AF210" i="7"/>
  <c r="AF206" i="7"/>
  <c r="AF202" i="7"/>
  <c r="AF198" i="7"/>
  <c r="AF194" i="7"/>
  <c r="AF190" i="7"/>
  <c r="AF186" i="7"/>
  <c r="AF182" i="7"/>
  <c r="AF178" i="7"/>
  <c r="AF174" i="7"/>
  <c r="AF170" i="7"/>
  <c r="AF166" i="7"/>
  <c r="AF162" i="7"/>
  <c r="AF158" i="7"/>
  <c r="AF154" i="7"/>
  <c r="AF150" i="7"/>
  <c r="AF146" i="7"/>
  <c r="AF142" i="7"/>
  <c r="AF138" i="7"/>
  <c r="AF134" i="7"/>
  <c r="AF130" i="7"/>
  <c r="AF126" i="7"/>
  <c r="AF122" i="7"/>
  <c r="AF118" i="7"/>
  <c r="AF114" i="7"/>
  <c r="AF110" i="7"/>
  <c r="AF106" i="7"/>
  <c r="AF102" i="7"/>
  <c r="AF98" i="7"/>
  <c r="AF94" i="7"/>
  <c r="AF90" i="7"/>
  <c r="AF86" i="7"/>
  <c r="AF82" i="7"/>
  <c r="AF78" i="7"/>
  <c r="AF74" i="7"/>
  <c r="AF70" i="7"/>
  <c r="AF66" i="7"/>
  <c r="AF62" i="7"/>
  <c r="AF58" i="7"/>
  <c r="AF54" i="7"/>
  <c r="AF50" i="7"/>
  <c r="AF46" i="7"/>
  <c r="AF42" i="7"/>
  <c r="AF38" i="7"/>
  <c r="AF34" i="7"/>
  <c r="AF30" i="7"/>
  <c r="AF26" i="7"/>
  <c r="AF22" i="7"/>
  <c r="AF18" i="7"/>
  <c r="AF14" i="7"/>
  <c r="AF10" i="7"/>
  <c r="AF6" i="7"/>
  <c r="AK4" i="7"/>
  <c r="AK385" i="7"/>
  <c r="AK381" i="7"/>
  <c r="AK377" i="7"/>
  <c r="AK373" i="7"/>
  <c r="AK369" i="7"/>
  <c r="AK365" i="7"/>
  <c r="AK361" i="7"/>
  <c r="AK357" i="7"/>
  <c r="AK353" i="7"/>
  <c r="AK349" i="7"/>
  <c r="AK345" i="7"/>
  <c r="AK341" i="7"/>
  <c r="AK337" i="7"/>
  <c r="AK333" i="7"/>
  <c r="AK329" i="7"/>
  <c r="AK325" i="7"/>
  <c r="AK321" i="7"/>
  <c r="AK317" i="7"/>
  <c r="AK313" i="7"/>
  <c r="AK309" i="7"/>
  <c r="AK305" i="7"/>
  <c r="AK301" i="7"/>
  <c r="AK297" i="7"/>
  <c r="AK293" i="7"/>
  <c r="AK289" i="7"/>
  <c r="AK285" i="7"/>
  <c r="AK281" i="7"/>
  <c r="AK277" i="7"/>
  <c r="AK273" i="7"/>
  <c r="AK269" i="7"/>
  <c r="AK265" i="7"/>
  <c r="AK261" i="7"/>
  <c r="AK257" i="7"/>
  <c r="AK253" i="7"/>
  <c r="AK249" i="7"/>
  <c r="AK245" i="7"/>
  <c r="AK241" i="7"/>
  <c r="AK237" i="7"/>
  <c r="AK233" i="7"/>
  <c r="AK229" i="7"/>
  <c r="AK225" i="7"/>
  <c r="AK221" i="7"/>
  <c r="AK217" i="7"/>
  <c r="AK213" i="7"/>
  <c r="AK209" i="7"/>
  <c r="AK205" i="7"/>
  <c r="AK201" i="7"/>
  <c r="AK197" i="7"/>
  <c r="AK193" i="7"/>
  <c r="AK189" i="7"/>
  <c r="AK185" i="7"/>
  <c r="AK181" i="7"/>
  <c r="AK177" i="7"/>
  <c r="AK173" i="7"/>
  <c r="AK169" i="7"/>
  <c r="AK165" i="7"/>
  <c r="AK161" i="7"/>
  <c r="AK157" i="7"/>
  <c r="AK153" i="7"/>
  <c r="AK149" i="7"/>
  <c r="AK145" i="7"/>
  <c r="AK141" i="7"/>
  <c r="AK137" i="7"/>
  <c r="AK133" i="7"/>
  <c r="AK129" i="7"/>
  <c r="AK125" i="7"/>
  <c r="AK121" i="7"/>
  <c r="AK117" i="7"/>
  <c r="AK113" i="7"/>
  <c r="AK109" i="7"/>
  <c r="AK105" i="7"/>
  <c r="AK101" i="7"/>
  <c r="AK97" i="7"/>
  <c r="AK93" i="7"/>
  <c r="AK89" i="7"/>
  <c r="AK85" i="7"/>
  <c r="AK81" i="7"/>
  <c r="AK77" i="7"/>
  <c r="AK73" i="7"/>
  <c r="AK69" i="7"/>
  <c r="AK65" i="7"/>
  <c r="AK61" i="7"/>
  <c r="AK57" i="7"/>
  <c r="AK53" i="7"/>
  <c r="AK49" i="7"/>
  <c r="AK45" i="7"/>
  <c r="AK41" i="7"/>
  <c r="AK37" i="7"/>
  <c r="AK33" i="7"/>
  <c r="AK29" i="7"/>
  <c r="AK25" i="7"/>
  <c r="AK21" i="7"/>
  <c r="AK17" i="7"/>
  <c r="AK13" i="7"/>
  <c r="AK9" i="7"/>
  <c r="AK5" i="7"/>
  <c r="AA242" i="7"/>
  <c r="AA238" i="7"/>
  <c r="AA234" i="7"/>
  <c r="AA230" i="7"/>
  <c r="AA226" i="7"/>
  <c r="AA222" i="7"/>
  <c r="AA218" i="7"/>
  <c r="AA214" i="7"/>
  <c r="AA210" i="7"/>
  <c r="AA206" i="7"/>
  <c r="AA202" i="7"/>
  <c r="AA198" i="7"/>
  <c r="AA194" i="7"/>
  <c r="AA190" i="7"/>
  <c r="AA186" i="7"/>
  <c r="AA182" i="7"/>
  <c r="AA178" i="7"/>
  <c r="AA174" i="7"/>
  <c r="AA170" i="7"/>
  <c r="AA166" i="7"/>
  <c r="AA162" i="7"/>
  <c r="AA158" i="7"/>
  <c r="AA154" i="7"/>
  <c r="AA150" i="7"/>
  <c r="AA146" i="7"/>
  <c r="AA142" i="7"/>
  <c r="AA138" i="7"/>
  <c r="AA134" i="7"/>
  <c r="AA130" i="7"/>
  <c r="AA126" i="7"/>
  <c r="AA122" i="7"/>
  <c r="AA118" i="7"/>
  <c r="AA114" i="7"/>
  <c r="AA110" i="7"/>
  <c r="AA106" i="7"/>
  <c r="AA102" i="7"/>
  <c r="AA98" i="7"/>
  <c r="AA94" i="7"/>
  <c r="AA90" i="7"/>
  <c r="AA86" i="7"/>
  <c r="AA82" i="7"/>
  <c r="AA78" i="7"/>
  <c r="AA74" i="7"/>
  <c r="AA70" i="7"/>
  <c r="AA66" i="7"/>
  <c r="AA62" i="7"/>
  <c r="AA58" i="7"/>
  <c r="AA54" i="7"/>
  <c r="AA50" i="7"/>
  <c r="AA46" i="7"/>
  <c r="AA42" i="7"/>
  <c r="AA38" i="7"/>
  <c r="AA34" i="7"/>
  <c r="AA30" i="7"/>
  <c r="AA26" i="7"/>
  <c r="AA22" i="7"/>
  <c r="AA18" i="7"/>
  <c r="AA14" i="7"/>
  <c r="AA10" i="7"/>
  <c r="AB387" i="7"/>
  <c r="AB383" i="7"/>
  <c r="AB379" i="7"/>
  <c r="AB375" i="7"/>
  <c r="AB371" i="7"/>
  <c r="AB367" i="7"/>
  <c r="AB363" i="7"/>
  <c r="AB359" i="7"/>
  <c r="AB355" i="7"/>
  <c r="AB351" i="7"/>
  <c r="AB347" i="7"/>
  <c r="AB343" i="7"/>
  <c r="AB339" i="7"/>
  <c r="AB335" i="7"/>
  <c r="AB331" i="7"/>
  <c r="AB327" i="7"/>
  <c r="AB323" i="7"/>
  <c r="AB319" i="7"/>
  <c r="AB315" i="7"/>
  <c r="AB311" i="7"/>
  <c r="AB307" i="7"/>
  <c r="AB303" i="7"/>
  <c r="AB299" i="7"/>
  <c r="AB295" i="7"/>
  <c r="AB291" i="7"/>
  <c r="AB287" i="7"/>
  <c r="AB283" i="7"/>
  <c r="AB279" i="7"/>
  <c r="AB275" i="7"/>
  <c r="AB271" i="7"/>
  <c r="AB267" i="7"/>
  <c r="AB263" i="7"/>
  <c r="AB259" i="7"/>
  <c r="AB255" i="7"/>
  <c r="AB251" i="7"/>
  <c r="AB247" i="7"/>
  <c r="AB243" i="7"/>
  <c r="AB239" i="7"/>
  <c r="AB235" i="7"/>
  <c r="AB231" i="7"/>
  <c r="AB227" i="7"/>
  <c r="AB223" i="7"/>
  <c r="AB219" i="7"/>
  <c r="AB215" i="7"/>
  <c r="AB211" i="7"/>
  <c r="AB207" i="7"/>
  <c r="AB203" i="7"/>
  <c r="AB199" i="7"/>
  <c r="AB195" i="7"/>
  <c r="AB191" i="7"/>
  <c r="AB187" i="7"/>
  <c r="AB183" i="7"/>
  <c r="AB179" i="7"/>
  <c r="AB175" i="7"/>
  <c r="AB172" i="7"/>
  <c r="AB167" i="7"/>
  <c r="AB163" i="7"/>
  <c r="AB159" i="7"/>
  <c r="AB155" i="7"/>
  <c r="AB151" i="7"/>
  <c r="AB147" i="7"/>
  <c r="AB143" i="7"/>
  <c r="AB139" i="7"/>
  <c r="AB135" i="7"/>
  <c r="AB131" i="7"/>
  <c r="AB127" i="7"/>
  <c r="AB123" i="7"/>
  <c r="AB119" i="7"/>
  <c r="AB115" i="7"/>
  <c r="AB111" i="7"/>
  <c r="AB107" i="7"/>
  <c r="AB103" i="7"/>
  <c r="AB99" i="7"/>
  <c r="AB95" i="7"/>
  <c r="AB91" i="7"/>
  <c r="AB87" i="7"/>
  <c r="AB83" i="7"/>
  <c r="AB79" i="7"/>
  <c r="AB75" i="7"/>
  <c r="AB71" i="7"/>
  <c r="AB67" i="7"/>
  <c r="AB63" i="7"/>
  <c r="AB59" i="7"/>
  <c r="AB55" i="7"/>
  <c r="AB51" i="7"/>
  <c r="AB47" i="7"/>
  <c r="AB43" i="7"/>
  <c r="AB39" i="7"/>
  <c r="AB35" i="7"/>
  <c r="AB31" i="7"/>
  <c r="AB27" i="7"/>
  <c r="AB23" i="7"/>
  <c r="AB19" i="7"/>
  <c r="AB15" i="7"/>
  <c r="AB11" i="7"/>
  <c r="AF97" i="7"/>
  <c r="AF93" i="7"/>
  <c r="AF89" i="7"/>
  <c r="AF85" i="7"/>
  <c r="AF81" i="7"/>
  <c r="AF77" i="7"/>
  <c r="AF73" i="7"/>
  <c r="AF69" i="7"/>
  <c r="AF65" i="7"/>
  <c r="AF61" i="7"/>
  <c r="AF57" i="7"/>
  <c r="AF53" i="7"/>
  <c r="AF49" i="7"/>
  <c r="AF45" i="7"/>
  <c r="AF41" i="7"/>
  <c r="AF37" i="7"/>
  <c r="AF33" i="7"/>
  <c r="AF29" i="7"/>
  <c r="AF25" i="7"/>
  <c r="AF21" i="7"/>
  <c r="AF17" i="7"/>
  <c r="AF13" i="7"/>
  <c r="AF9" i="7"/>
  <c r="AK388" i="7"/>
  <c r="AK384" i="7"/>
  <c r="AK380" i="7"/>
  <c r="AK376" i="7"/>
  <c r="AK372" i="7"/>
  <c r="AK368" i="7"/>
  <c r="AK364" i="7"/>
  <c r="AK360" i="7"/>
  <c r="AK356" i="7"/>
  <c r="AK352" i="7"/>
  <c r="AK348" i="7"/>
  <c r="AK344" i="7"/>
  <c r="AK340" i="7"/>
  <c r="AK336" i="7"/>
  <c r="AK332" i="7"/>
  <c r="AK328" i="7"/>
  <c r="AK324" i="7"/>
  <c r="AK320" i="7"/>
  <c r="AK316" i="7"/>
  <c r="AK312" i="7"/>
  <c r="AK308" i="7"/>
  <c r="AK304" i="7"/>
  <c r="AK300" i="7"/>
  <c r="AK296" i="7"/>
  <c r="AK292" i="7"/>
  <c r="AK288" i="7"/>
  <c r="AK284" i="7"/>
  <c r="AK280" i="7"/>
  <c r="AK276" i="7"/>
  <c r="AK272" i="7"/>
  <c r="AK268" i="7"/>
  <c r="AK264" i="7"/>
  <c r="AK260" i="7"/>
  <c r="AK256" i="7"/>
  <c r="AK252" i="7"/>
  <c r="AK248" i="7"/>
  <c r="AK244" i="7"/>
  <c r="AK240" i="7"/>
  <c r="AK236" i="7"/>
  <c r="AK232" i="7"/>
  <c r="AK228" i="7"/>
  <c r="AK224" i="7"/>
  <c r="AK220" i="7"/>
  <c r="AK216" i="7"/>
  <c r="AK212" i="7"/>
  <c r="AK208" i="7"/>
  <c r="AK204" i="7"/>
  <c r="AK200" i="7"/>
  <c r="AK196" i="7"/>
  <c r="AK192" i="7"/>
  <c r="AK188" i="7"/>
  <c r="AK184" i="7"/>
  <c r="AK180" i="7"/>
  <c r="AK176" i="7"/>
  <c r="AK168" i="7"/>
  <c r="AK164" i="7"/>
  <c r="AK160" i="7"/>
  <c r="AK156" i="7"/>
  <c r="AK152" i="7"/>
  <c r="AK148" i="7"/>
  <c r="AK144" i="7"/>
  <c r="AK140" i="7"/>
  <c r="AK136" i="7"/>
  <c r="AK132" i="7"/>
  <c r="AK128" i="7"/>
  <c r="AK124" i="7"/>
  <c r="AK120" i="7"/>
  <c r="AK116" i="7"/>
  <c r="AK112" i="7"/>
  <c r="AK108" i="7"/>
  <c r="AK104" i="7"/>
  <c r="AK100" i="7"/>
  <c r="AK96" i="7"/>
  <c r="AK92" i="7"/>
  <c r="AK88" i="7"/>
  <c r="AK84" i="7"/>
  <c r="AK80" i="7"/>
  <c r="AK76" i="7"/>
  <c r="AK72" i="7"/>
  <c r="AK68" i="7"/>
  <c r="AK64" i="7"/>
  <c r="AK60" i="7"/>
  <c r="AK56" i="7"/>
  <c r="AK52" i="7"/>
  <c r="AK48" i="7"/>
  <c r="AK44" i="7"/>
  <c r="AK40" i="7"/>
  <c r="AK36" i="7"/>
  <c r="AK32" i="7"/>
  <c r="AK28" i="7"/>
  <c r="AK24" i="7"/>
  <c r="AK20" i="7"/>
  <c r="AK16" i="7"/>
  <c r="AK12" i="7"/>
  <c r="AP387" i="7"/>
  <c r="AP383" i="7"/>
  <c r="AP379" i="7"/>
  <c r="AP375" i="7"/>
  <c r="AP371" i="7"/>
  <c r="AP367" i="7"/>
  <c r="AP363" i="7"/>
  <c r="AP359" i="7"/>
  <c r="AP355" i="7"/>
  <c r="AP351" i="7"/>
  <c r="AP347" i="7"/>
  <c r="AP343" i="7"/>
  <c r="AP339" i="7"/>
  <c r="AP335" i="7"/>
  <c r="AP331" i="7"/>
  <c r="AP327" i="7"/>
  <c r="AP323" i="7"/>
  <c r="AP319" i="7"/>
  <c r="AP315" i="7"/>
  <c r="AP311" i="7"/>
  <c r="AP307" i="7"/>
  <c r="AP303" i="7"/>
  <c r="AP299" i="7"/>
  <c r="AP295" i="7"/>
  <c r="AP291" i="7"/>
  <c r="AP287" i="7"/>
  <c r="AP283" i="7"/>
  <c r="AP279" i="7"/>
  <c r="AP275" i="7"/>
  <c r="AP271" i="7"/>
  <c r="AP267" i="7"/>
  <c r="AP263" i="7"/>
  <c r="AP259" i="7"/>
  <c r="AP255" i="7"/>
  <c r="AP251" i="7"/>
  <c r="AP247" i="7"/>
  <c r="AP243" i="7"/>
  <c r="AP239" i="7"/>
  <c r="AP235" i="7"/>
  <c r="AP231" i="7"/>
  <c r="AP227" i="7"/>
  <c r="AP223" i="7"/>
  <c r="AP219" i="7"/>
  <c r="AP215" i="7"/>
  <c r="AP211" i="7"/>
  <c r="AP207" i="7"/>
  <c r="AP203" i="7"/>
  <c r="AP199" i="7"/>
  <c r="AP195" i="7"/>
  <c r="AP191" i="7"/>
  <c r="AP187" i="7"/>
  <c r="AP183" i="7"/>
  <c r="AP179" i="7"/>
  <c r="AP175" i="7"/>
  <c r="AP172" i="7"/>
  <c r="AP167" i="7"/>
  <c r="AP163" i="7"/>
  <c r="AP159" i="7"/>
  <c r="AP155" i="7"/>
  <c r="AP151" i="7"/>
  <c r="AP147" i="7"/>
  <c r="AP143" i="7"/>
  <c r="AP139" i="7"/>
  <c r="AP135" i="7"/>
  <c r="AP131" i="7"/>
  <c r="AP127" i="7"/>
  <c r="AP123" i="7"/>
  <c r="AP119" i="7"/>
  <c r="AP115" i="7"/>
  <c r="AP111" i="7"/>
  <c r="AP107" i="7"/>
  <c r="AP103" i="7"/>
  <c r="AP99" i="7"/>
  <c r="AP95" i="7"/>
  <c r="AP91" i="7"/>
  <c r="AP87" i="7"/>
  <c r="AP83" i="7"/>
  <c r="AP79" i="7"/>
  <c r="AP75" i="7"/>
  <c r="AP71" i="7"/>
  <c r="AP67" i="7"/>
  <c r="AP63" i="7"/>
  <c r="AP59" i="7"/>
  <c r="AP55" i="7"/>
  <c r="AP51" i="7"/>
  <c r="AP47" i="7"/>
  <c r="AP43" i="7"/>
  <c r="AP39" i="7"/>
  <c r="AP35" i="7"/>
  <c r="AP31" i="7"/>
  <c r="AP27" i="7"/>
  <c r="AP23" i="7"/>
  <c r="AP19" i="7"/>
  <c r="AP15" i="7"/>
  <c r="AP11" i="7"/>
  <c r="AP7" i="7"/>
  <c r="AU388" i="7"/>
  <c r="AU386" i="7"/>
  <c r="AU384" i="7"/>
  <c r="AU382" i="7"/>
  <c r="AU380" i="7"/>
  <c r="AU378" i="7"/>
  <c r="AU376" i="7"/>
  <c r="AU374" i="7"/>
  <c r="AU372" i="7"/>
  <c r="AU370" i="7"/>
  <c r="AU368" i="7"/>
  <c r="AU366" i="7"/>
  <c r="AU364" i="7"/>
  <c r="AU362" i="7"/>
  <c r="AU360" i="7"/>
  <c r="AU358" i="7"/>
  <c r="AU356" i="7"/>
  <c r="AU354" i="7"/>
  <c r="AU352" i="7"/>
  <c r="AU350" i="7"/>
  <c r="AU348" i="7"/>
  <c r="AU346" i="7"/>
  <c r="AU344" i="7"/>
  <c r="AU342" i="7"/>
  <c r="AU340" i="7"/>
  <c r="AU338" i="7"/>
  <c r="AU336" i="7"/>
  <c r="AU334" i="7"/>
  <c r="AU332" i="7"/>
  <c r="AU330" i="7"/>
  <c r="AU328" i="7"/>
  <c r="AU326" i="7"/>
  <c r="AU324" i="7"/>
  <c r="AU322" i="7"/>
  <c r="AU320" i="7"/>
  <c r="AU318" i="7"/>
  <c r="AU316" i="7"/>
  <c r="AU314" i="7"/>
  <c r="AU312" i="7"/>
  <c r="AU310" i="7"/>
  <c r="AU308" i="7"/>
  <c r="AU306" i="7"/>
  <c r="AU304" i="7"/>
  <c r="AU302" i="7"/>
  <c r="AU300" i="7"/>
  <c r="AU298" i="7"/>
  <c r="AU296" i="7"/>
  <c r="AU294" i="7"/>
  <c r="AU292" i="7"/>
  <c r="AU290" i="7"/>
  <c r="AU288" i="7"/>
  <c r="AU286" i="7"/>
  <c r="AU284" i="7"/>
  <c r="AU282" i="7"/>
  <c r="AU280" i="7"/>
  <c r="AU278" i="7"/>
  <c r="AU276" i="7"/>
  <c r="AU274" i="7"/>
  <c r="AU272" i="7"/>
  <c r="AU270" i="7"/>
  <c r="AU268" i="7"/>
  <c r="AU266" i="7"/>
  <c r="AU264" i="7"/>
  <c r="AU262" i="7"/>
  <c r="AU260" i="7"/>
  <c r="AU258" i="7"/>
  <c r="AU256" i="7"/>
  <c r="AU254" i="7"/>
  <c r="AU252" i="7"/>
  <c r="AU250" i="7"/>
  <c r="AU248" i="7"/>
  <c r="AU246" i="7"/>
  <c r="AU244" i="7"/>
  <c r="AU242" i="7"/>
  <c r="AU240" i="7"/>
  <c r="AU238" i="7"/>
  <c r="AU236" i="7"/>
  <c r="AU234" i="7"/>
  <c r="AU232" i="7"/>
  <c r="AU230" i="7"/>
  <c r="AU228" i="7"/>
  <c r="AU226" i="7"/>
  <c r="AU224" i="7"/>
  <c r="AU222" i="7"/>
  <c r="AU220" i="7"/>
  <c r="AU218" i="7"/>
  <c r="AU216" i="7"/>
  <c r="AU214" i="7"/>
  <c r="AU212" i="7"/>
  <c r="AU210" i="7"/>
  <c r="AU208" i="7"/>
  <c r="AU206" i="7"/>
  <c r="AU204" i="7"/>
  <c r="AU202" i="7"/>
  <c r="AU200" i="7"/>
  <c r="AU198" i="7"/>
  <c r="AU196" i="7"/>
  <c r="AU194" i="7"/>
  <c r="AU192" i="7"/>
  <c r="AU190" i="7"/>
  <c r="AU188" i="7"/>
  <c r="AU186" i="7"/>
  <c r="AU184" i="7"/>
  <c r="AU182" i="7"/>
  <c r="AU180" i="7"/>
  <c r="AU178" i="7"/>
  <c r="AU176" i="7"/>
  <c r="AU174" i="7"/>
  <c r="AU170" i="7"/>
  <c r="AU168" i="7"/>
  <c r="AU166" i="7"/>
  <c r="AU164" i="7"/>
  <c r="AU162" i="7"/>
  <c r="AU160" i="7"/>
  <c r="AU158" i="7"/>
  <c r="AU156" i="7"/>
  <c r="AU154" i="7"/>
  <c r="AU152" i="7"/>
  <c r="AU150" i="7"/>
  <c r="AU148" i="7"/>
  <c r="AU146" i="7"/>
  <c r="AU144" i="7"/>
  <c r="AU142" i="7"/>
  <c r="AU140" i="7"/>
  <c r="AU138" i="7"/>
  <c r="AU136" i="7"/>
  <c r="AU134" i="7"/>
  <c r="AU132" i="7"/>
  <c r="AU130" i="7"/>
  <c r="AU128" i="7"/>
  <c r="AU126" i="7"/>
  <c r="AU124" i="7"/>
  <c r="AU122" i="7"/>
  <c r="AU120" i="7"/>
  <c r="AU118" i="7"/>
  <c r="AU116" i="7"/>
  <c r="AU114" i="7"/>
  <c r="AU112" i="7"/>
  <c r="AU110" i="7"/>
  <c r="AU108" i="7"/>
  <c r="AU106" i="7"/>
  <c r="AU104" i="7"/>
  <c r="AU102" i="7"/>
  <c r="AU100" i="7"/>
  <c r="AU98" i="7"/>
  <c r="AU96" i="7"/>
  <c r="AU94" i="7"/>
  <c r="AU92" i="7"/>
  <c r="AU90" i="7"/>
  <c r="AU88" i="7"/>
  <c r="AU86" i="7"/>
  <c r="AU84" i="7"/>
  <c r="AU82" i="7"/>
  <c r="AU80" i="7"/>
  <c r="AU78" i="7"/>
  <c r="AU76" i="7"/>
  <c r="AU74" i="7"/>
  <c r="AU72" i="7"/>
  <c r="AU70" i="7"/>
  <c r="AU68" i="7"/>
  <c r="AU66" i="7"/>
  <c r="AU64" i="7"/>
  <c r="AU62" i="7"/>
  <c r="AU60" i="7"/>
  <c r="AU58" i="7"/>
  <c r="AU56" i="7"/>
  <c r="AU54" i="7"/>
  <c r="AU52" i="7"/>
  <c r="AU50" i="7"/>
  <c r="AU48" i="7"/>
  <c r="AU46" i="7"/>
  <c r="AU44" i="7"/>
  <c r="AU42" i="7"/>
  <c r="AU40" i="7"/>
  <c r="AU38" i="7"/>
  <c r="AU36" i="7"/>
  <c r="AU34" i="7"/>
  <c r="AU32" i="7"/>
  <c r="AU30" i="7"/>
  <c r="AU28" i="7"/>
  <c r="AU26" i="7"/>
  <c r="AU24" i="7"/>
  <c r="AU22" i="7"/>
  <c r="AU20" i="7"/>
  <c r="AU18" i="7"/>
  <c r="AU16" i="7"/>
  <c r="AU14" i="7"/>
  <c r="AU12" i="7"/>
  <c r="AU10" i="7"/>
  <c r="AU8" i="7"/>
  <c r="AU6" i="7"/>
  <c r="AP386" i="7"/>
  <c r="AP382" i="7"/>
  <c r="AP378" i="7"/>
  <c r="AP374" i="7"/>
  <c r="AP370" i="7"/>
  <c r="AP366" i="7"/>
  <c r="AP362" i="7"/>
  <c r="AP358" i="7"/>
  <c r="AP354" i="7"/>
  <c r="AP350" i="7"/>
  <c r="AP346" i="7"/>
  <c r="AP342" i="7"/>
  <c r="AP338" i="7"/>
  <c r="AP334" i="7"/>
  <c r="AP330" i="7"/>
  <c r="AP326" i="7"/>
  <c r="AP322" i="7"/>
  <c r="AP318" i="7"/>
  <c r="AP314" i="7"/>
  <c r="AP310" i="7"/>
  <c r="AP306" i="7"/>
  <c r="AP302" i="7"/>
  <c r="AP298" i="7"/>
  <c r="AP294" i="7"/>
  <c r="AP290" i="7"/>
  <c r="AP286" i="7"/>
  <c r="AP282" i="7"/>
  <c r="AP278" i="7"/>
  <c r="AP274" i="7"/>
  <c r="AP270" i="7"/>
  <c r="AP266" i="7"/>
  <c r="AP262" i="7"/>
  <c r="AP258" i="7"/>
  <c r="AP254" i="7"/>
  <c r="AP250" i="7"/>
  <c r="AP246" i="7"/>
  <c r="AP242" i="7"/>
  <c r="AP238" i="7"/>
  <c r="AP234" i="7"/>
  <c r="AP230" i="7"/>
  <c r="AP226" i="7"/>
  <c r="AP222" i="7"/>
  <c r="AP218" i="7"/>
  <c r="AP214" i="7"/>
  <c r="AP210" i="7"/>
  <c r="AP206" i="7"/>
  <c r="AP202" i="7"/>
  <c r="AP198" i="7"/>
  <c r="AP194" i="7"/>
  <c r="AP190" i="7"/>
  <c r="AP186" i="7"/>
  <c r="AP182" i="7"/>
  <c r="AP178" i="7"/>
  <c r="AP174" i="7"/>
  <c r="AP170" i="7"/>
  <c r="AP166" i="7"/>
  <c r="AP162" i="7"/>
  <c r="AP158" i="7"/>
  <c r="AP154" i="7"/>
  <c r="AP150" i="7"/>
  <c r="AP146" i="7"/>
  <c r="AP142" i="7"/>
  <c r="AP138" i="7"/>
  <c r="AP134" i="7"/>
  <c r="AP130" i="7"/>
  <c r="AP126" i="7"/>
  <c r="AP122" i="7"/>
  <c r="AP118" i="7"/>
  <c r="AP114" i="7"/>
  <c r="AP110" i="7"/>
  <c r="AP106" i="7"/>
  <c r="AP102" i="7"/>
  <c r="AP98" i="7"/>
  <c r="AP94" i="7"/>
  <c r="AP90" i="7"/>
  <c r="AP86" i="7"/>
  <c r="AP82" i="7"/>
  <c r="AP78" i="7"/>
  <c r="AP74" i="7"/>
  <c r="AP70" i="7"/>
  <c r="AP66" i="7"/>
  <c r="AP62" i="7"/>
  <c r="AP58" i="7"/>
  <c r="AP54" i="7"/>
  <c r="AP50" i="7"/>
  <c r="AP46" i="7"/>
  <c r="AP42" i="7"/>
  <c r="AP38" i="7"/>
  <c r="AP34" i="7"/>
  <c r="AP30" i="7"/>
  <c r="AP26" i="7"/>
  <c r="AP22" i="7"/>
  <c r="AP18" i="7"/>
  <c r="AP14" i="7"/>
  <c r="AP10" i="7"/>
  <c r="AP6" i="7"/>
  <c r="AP4" i="7"/>
  <c r="AP385" i="7"/>
  <c r="AP381" i="7"/>
  <c r="AP377" i="7"/>
  <c r="AP373" i="7"/>
  <c r="AP369" i="7"/>
  <c r="AP365" i="7"/>
  <c r="AP361" i="7"/>
  <c r="AP357" i="7"/>
  <c r="AP353" i="7"/>
  <c r="AP349" i="7"/>
  <c r="AP345" i="7"/>
  <c r="AP341" i="7"/>
  <c r="AP337" i="7"/>
  <c r="AP333" i="7"/>
  <c r="AP329" i="7"/>
  <c r="AP325" i="7"/>
  <c r="AP321" i="7"/>
  <c r="AP317" i="7"/>
  <c r="AP313" i="7"/>
  <c r="AP309" i="7"/>
  <c r="AP305" i="7"/>
  <c r="AP301" i="7"/>
  <c r="AP297" i="7"/>
  <c r="AP293" i="7"/>
  <c r="AP289" i="7"/>
  <c r="AP285" i="7"/>
  <c r="AP281" i="7"/>
  <c r="AP277" i="7"/>
  <c r="AP273" i="7"/>
  <c r="AP269" i="7"/>
  <c r="AP265" i="7"/>
  <c r="AP261" i="7"/>
  <c r="AP257" i="7"/>
  <c r="AP253" i="7"/>
  <c r="AP249" i="7"/>
  <c r="AP245" i="7"/>
  <c r="AP241" i="7"/>
  <c r="AP237" i="7"/>
  <c r="AP233" i="7"/>
  <c r="AP229" i="7"/>
  <c r="AP225" i="7"/>
  <c r="AP221" i="7"/>
  <c r="AP217" i="7"/>
  <c r="AP213" i="7"/>
  <c r="AP209" i="7"/>
  <c r="AP205" i="7"/>
  <c r="AP201" i="7"/>
  <c r="AP197" i="7"/>
  <c r="AP193" i="7"/>
  <c r="AP189" i="7"/>
  <c r="AP185" i="7"/>
  <c r="AP181" i="7"/>
  <c r="AP177" i="7"/>
  <c r="AP173" i="7"/>
  <c r="AP169" i="7"/>
  <c r="AP165" i="7"/>
  <c r="AP161" i="7"/>
  <c r="AP157" i="7"/>
  <c r="AP153" i="7"/>
  <c r="AP149" i="7"/>
  <c r="AP145" i="7"/>
  <c r="AP141" i="7"/>
  <c r="AP137" i="7"/>
  <c r="AP133" i="7"/>
  <c r="AP129" i="7"/>
  <c r="AP125" i="7"/>
  <c r="AP121" i="7"/>
  <c r="AP117" i="7"/>
  <c r="AP113" i="7"/>
  <c r="AP109" i="7"/>
  <c r="AP105" i="7"/>
  <c r="AP101" i="7"/>
  <c r="AP97" i="7"/>
  <c r="AP93" i="7"/>
  <c r="AP89" i="7"/>
  <c r="AP85" i="7"/>
  <c r="AP81" i="7"/>
  <c r="AP77" i="7"/>
  <c r="AP73" i="7"/>
  <c r="AP69" i="7"/>
  <c r="AP65" i="7"/>
  <c r="AP61" i="7"/>
  <c r="AP57" i="7"/>
  <c r="AP53" i="7"/>
  <c r="AP49" i="7"/>
  <c r="AP45" i="7"/>
  <c r="AP41" i="7"/>
  <c r="AP37" i="7"/>
  <c r="AP33" i="7"/>
  <c r="AP29" i="7"/>
  <c r="AP25" i="7"/>
  <c r="AP21" i="7"/>
  <c r="AP17" i="7"/>
  <c r="AP13" i="7"/>
  <c r="AP9" i="7"/>
  <c r="AP5" i="7"/>
  <c r="AU387" i="7"/>
  <c r="AU385" i="7"/>
  <c r="AU383" i="7"/>
  <c r="AU381" i="7"/>
  <c r="AU379" i="7"/>
  <c r="AU377" i="7"/>
  <c r="AU375" i="7"/>
  <c r="AU373" i="7"/>
  <c r="AU371" i="7"/>
  <c r="AU369" i="7"/>
  <c r="AU367" i="7"/>
  <c r="AU365" i="7"/>
  <c r="AU363" i="7"/>
  <c r="AU361" i="7"/>
  <c r="AU359" i="7"/>
  <c r="AU357" i="7"/>
  <c r="AU355" i="7"/>
  <c r="AU353" i="7"/>
  <c r="AU351" i="7"/>
  <c r="AU349" i="7"/>
  <c r="AU347" i="7"/>
  <c r="AU345" i="7"/>
  <c r="AU343" i="7"/>
  <c r="AU341" i="7"/>
  <c r="AU339" i="7"/>
  <c r="AU337" i="7"/>
  <c r="AU335" i="7"/>
  <c r="AU333" i="7"/>
  <c r="AU331" i="7"/>
  <c r="AU329" i="7"/>
  <c r="AU327" i="7"/>
  <c r="AU325" i="7"/>
  <c r="AU323" i="7"/>
  <c r="AU321" i="7"/>
  <c r="AU319" i="7"/>
  <c r="AU317" i="7"/>
  <c r="AU315" i="7"/>
  <c r="AU313" i="7"/>
  <c r="AU311" i="7"/>
  <c r="AU309" i="7"/>
  <c r="AU307" i="7"/>
  <c r="AU305" i="7"/>
  <c r="AU303" i="7"/>
  <c r="AU301" i="7"/>
  <c r="AU299" i="7"/>
  <c r="AU297" i="7"/>
  <c r="AU295" i="7"/>
  <c r="AU293" i="7"/>
  <c r="AU291" i="7"/>
  <c r="AU289" i="7"/>
  <c r="AU287" i="7"/>
  <c r="AU285" i="7"/>
  <c r="AU283" i="7"/>
  <c r="AU281" i="7"/>
  <c r="AU279" i="7"/>
  <c r="AU277" i="7"/>
  <c r="AU275" i="7"/>
  <c r="AU273" i="7"/>
  <c r="AU271" i="7"/>
  <c r="AU269" i="7"/>
  <c r="AU267" i="7"/>
  <c r="AU265" i="7"/>
  <c r="AU263" i="7"/>
  <c r="AU261" i="7"/>
  <c r="AU259" i="7"/>
  <c r="AU257" i="7"/>
  <c r="AU255" i="7"/>
  <c r="AU253" i="7"/>
  <c r="AU251" i="7"/>
  <c r="AU249" i="7"/>
  <c r="AU247" i="7"/>
  <c r="AU245" i="7"/>
  <c r="AU243" i="7"/>
  <c r="AU241" i="7"/>
  <c r="AU239" i="7"/>
  <c r="AU237" i="7"/>
  <c r="AU235" i="7"/>
  <c r="AU233" i="7"/>
  <c r="AU231" i="7"/>
  <c r="AU229" i="7"/>
  <c r="AU227" i="7"/>
  <c r="AU225" i="7"/>
  <c r="AU223" i="7"/>
  <c r="AU221" i="7"/>
  <c r="AU219" i="7"/>
  <c r="AU217" i="7"/>
  <c r="AU215" i="7"/>
  <c r="AU213" i="7"/>
  <c r="AU211" i="7"/>
  <c r="AU209" i="7"/>
  <c r="AU207" i="7"/>
  <c r="AU205" i="7"/>
  <c r="AU203" i="7"/>
  <c r="AU201" i="7"/>
  <c r="AU199" i="7"/>
  <c r="AU197" i="7"/>
  <c r="AU195" i="7"/>
  <c r="AU193" i="7"/>
  <c r="AU191" i="7"/>
  <c r="AU189" i="7"/>
  <c r="AU187" i="7"/>
  <c r="AU185" i="7"/>
  <c r="AU183" i="7"/>
  <c r="AU181" i="7"/>
  <c r="AU179" i="7"/>
  <c r="AU177" i="7"/>
  <c r="AU175" i="7"/>
  <c r="AU173" i="7"/>
  <c r="AU172" i="7"/>
  <c r="AU169" i="7"/>
  <c r="AU167" i="7"/>
  <c r="AU165" i="7"/>
  <c r="AU163" i="7"/>
  <c r="AU161" i="7"/>
  <c r="AU159" i="7"/>
  <c r="AU157" i="7"/>
  <c r="AU155" i="7"/>
  <c r="AU153" i="7"/>
  <c r="AU151" i="7"/>
  <c r="AU149" i="7"/>
  <c r="AU147" i="7"/>
  <c r="AU145" i="7"/>
  <c r="AU143" i="7"/>
  <c r="AU141" i="7"/>
  <c r="AU139" i="7"/>
  <c r="AU137" i="7"/>
  <c r="AU135" i="7"/>
  <c r="AU133" i="7"/>
  <c r="AU131" i="7"/>
  <c r="AU129" i="7"/>
  <c r="AU127" i="7"/>
  <c r="AU125" i="7"/>
  <c r="AU123" i="7"/>
  <c r="AU121" i="7"/>
  <c r="AU119" i="7"/>
  <c r="AU117" i="7"/>
  <c r="AU115" i="7"/>
  <c r="AU113" i="7"/>
  <c r="AU111" i="7"/>
  <c r="AU109" i="7"/>
  <c r="AU107" i="7"/>
  <c r="AU105" i="7"/>
  <c r="AU103" i="7"/>
  <c r="AU101" i="7"/>
  <c r="AU99" i="7"/>
  <c r="AU97" i="7"/>
  <c r="AU95" i="7"/>
  <c r="AU93" i="7"/>
  <c r="AU91" i="7"/>
  <c r="AU89" i="7"/>
  <c r="AU87" i="7"/>
  <c r="AU85" i="7"/>
  <c r="AU83" i="7"/>
  <c r="AU81" i="7"/>
  <c r="AU79" i="7"/>
  <c r="AU77" i="7"/>
  <c r="AU75" i="7"/>
  <c r="AU73" i="7"/>
  <c r="AU71" i="7"/>
  <c r="AU69" i="7"/>
  <c r="AU67" i="7"/>
  <c r="AU65" i="7"/>
  <c r="AU63" i="7"/>
  <c r="AU61" i="7"/>
  <c r="AU59" i="7"/>
  <c r="AU57" i="7"/>
  <c r="AU55" i="7"/>
  <c r="AU53" i="7"/>
  <c r="AU51" i="7"/>
  <c r="AU49" i="7"/>
  <c r="AU47" i="7"/>
  <c r="AU45" i="7"/>
  <c r="AU43" i="7"/>
  <c r="AU41" i="7"/>
  <c r="AU39" i="7"/>
  <c r="AU37" i="7"/>
  <c r="AU35" i="7"/>
  <c r="AU33" i="7"/>
  <c r="AU31" i="7"/>
  <c r="AU29" i="7"/>
  <c r="AU27" i="7"/>
  <c r="AU25" i="7"/>
  <c r="AU23" i="7"/>
  <c r="AU21" i="7"/>
  <c r="AU19" i="7"/>
  <c r="AU17" i="7"/>
  <c r="AU15" i="7"/>
  <c r="AU13" i="7"/>
  <c r="AU11" i="7"/>
  <c r="AU9" i="7"/>
  <c r="AU7" i="7"/>
  <c r="AP388" i="7"/>
  <c r="AP384" i="7"/>
  <c r="AP380" i="7"/>
  <c r="AP376" i="7"/>
  <c r="AP372" i="7"/>
  <c r="AP368" i="7"/>
  <c r="AP364" i="7"/>
  <c r="AP360" i="7"/>
  <c r="AP356" i="7"/>
  <c r="AP352" i="7"/>
  <c r="AP348" i="7"/>
  <c r="AP344" i="7"/>
  <c r="AP340" i="7"/>
  <c r="AP336" i="7"/>
  <c r="AP332" i="7"/>
  <c r="AP328" i="7"/>
  <c r="AP324" i="7"/>
  <c r="AP320" i="7"/>
  <c r="AP316" i="7"/>
  <c r="AP312" i="7"/>
  <c r="AP308" i="7"/>
  <c r="AP304" i="7"/>
  <c r="AP300" i="7"/>
  <c r="AP296" i="7"/>
  <c r="AP292" i="7"/>
  <c r="AP288" i="7"/>
  <c r="AP284" i="7"/>
  <c r="AP280" i="7"/>
  <c r="AP276" i="7"/>
  <c r="AP272" i="7"/>
  <c r="AP268" i="7"/>
  <c r="AP264" i="7"/>
  <c r="AP260" i="7"/>
  <c r="AP256" i="7"/>
  <c r="AP252" i="7"/>
  <c r="AP248" i="7"/>
  <c r="AP244" i="7"/>
  <c r="AP240" i="7"/>
  <c r="AP236" i="7"/>
  <c r="AP232" i="7"/>
  <c r="AP228" i="7"/>
  <c r="AP224" i="7"/>
  <c r="AP220" i="7"/>
  <c r="AP216" i="7"/>
  <c r="AP212" i="7"/>
  <c r="AP208" i="7"/>
  <c r="AP204" i="7"/>
  <c r="AP200" i="7"/>
  <c r="AP196" i="7"/>
  <c r="AP192" i="7"/>
  <c r="AP188" i="7"/>
  <c r="AP184" i="7"/>
  <c r="AP180" i="7"/>
  <c r="AP176" i="7"/>
  <c r="AP168" i="7"/>
  <c r="AP164" i="7"/>
  <c r="AP160" i="7"/>
  <c r="AP156" i="7"/>
  <c r="AP152" i="7"/>
  <c r="AP148" i="7"/>
  <c r="AP144" i="7"/>
  <c r="AP140" i="7"/>
  <c r="AP136" i="7"/>
  <c r="AP132" i="7"/>
  <c r="AP128" i="7"/>
  <c r="AP124" i="7"/>
  <c r="AP120" i="7"/>
  <c r="AP116" i="7"/>
  <c r="AP112" i="7"/>
  <c r="AP108" i="7"/>
  <c r="AP104" i="7"/>
  <c r="AP100" i="7"/>
  <c r="AP96" i="7"/>
  <c r="AP92" i="7"/>
  <c r="AP88" i="7"/>
  <c r="AP84" i="7"/>
  <c r="AP80" i="7"/>
  <c r="AP76" i="7"/>
  <c r="AP72" i="7"/>
  <c r="AP68" i="7"/>
  <c r="AP64" i="7"/>
  <c r="AP60" i="7"/>
  <c r="AP56" i="7"/>
  <c r="AP52" i="7"/>
  <c r="AP48" i="7"/>
  <c r="AP44" i="7"/>
  <c r="AP40" i="7"/>
  <c r="AP36" i="7"/>
  <c r="AP32" i="7"/>
  <c r="AP28" i="7"/>
  <c r="AP24" i="7"/>
  <c r="AP20" i="7"/>
  <c r="AP16" i="7"/>
  <c r="AP12" i="7"/>
  <c r="BP4" i="7"/>
  <c r="BO387" i="7"/>
  <c r="BO385" i="7"/>
  <c r="BO383" i="7"/>
  <c r="BO381" i="7"/>
  <c r="BO379" i="7"/>
  <c r="BO377" i="7"/>
  <c r="BO375" i="7"/>
  <c r="BO373" i="7"/>
  <c r="BO371" i="7"/>
  <c r="BO369" i="7"/>
  <c r="BO367" i="7"/>
  <c r="BO365" i="7"/>
  <c r="BO363" i="7"/>
  <c r="BO361" i="7"/>
  <c r="BO359" i="7"/>
  <c r="BO357" i="7"/>
  <c r="BO355" i="7"/>
  <c r="BO353" i="7"/>
  <c r="BO351" i="7"/>
  <c r="BO349" i="7"/>
  <c r="BO347" i="7"/>
  <c r="BO345" i="7"/>
  <c r="BO343" i="7"/>
  <c r="BO341" i="7"/>
  <c r="BO339" i="7"/>
  <c r="BO337" i="7"/>
  <c r="BO335" i="7"/>
  <c r="BO333" i="7"/>
  <c r="BO331" i="7"/>
  <c r="BO329" i="7"/>
  <c r="BO327" i="7"/>
  <c r="BO325" i="7"/>
  <c r="BO323" i="7"/>
  <c r="BO321" i="7"/>
  <c r="BO319" i="7"/>
  <c r="BO317" i="7"/>
  <c r="BO315" i="7"/>
  <c r="BO313" i="7"/>
  <c r="BO311" i="7"/>
  <c r="BO309" i="7"/>
  <c r="BO307" i="7"/>
  <c r="BO305" i="7"/>
  <c r="BO303" i="7"/>
  <c r="BO301" i="7"/>
  <c r="BO299" i="7"/>
  <c r="BO297" i="7"/>
  <c r="BO295" i="7"/>
  <c r="BO293" i="7"/>
  <c r="BO291" i="7"/>
  <c r="BO289" i="7"/>
  <c r="BO287" i="7"/>
  <c r="BO285" i="7"/>
  <c r="BO283" i="7"/>
  <c r="BO281" i="7"/>
  <c r="BO279" i="7"/>
  <c r="BO277" i="7"/>
  <c r="BO275" i="7"/>
  <c r="BO273" i="7"/>
  <c r="BO271" i="7"/>
  <c r="BO269" i="7"/>
  <c r="BO267" i="7"/>
  <c r="BO265" i="7"/>
  <c r="BO263" i="7"/>
  <c r="BO261" i="7"/>
  <c r="BO259" i="7"/>
  <c r="BO257" i="7"/>
  <c r="BO255" i="7"/>
  <c r="BO253" i="7"/>
  <c r="BO251" i="7"/>
  <c r="BO249" i="7"/>
  <c r="BO247" i="7"/>
  <c r="BO245" i="7"/>
  <c r="BO243" i="7"/>
  <c r="BO241" i="7"/>
  <c r="BO239" i="7"/>
  <c r="BO237" i="7"/>
  <c r="BO235" i="7"/>
  <c r="BO233" i="7"/>
  <c r="BO231" i="7"/>
  <c r="BO229" i="7"/>
  <c r="BO227" i="7"/>
  <c r="BO225" i="7"/>
  <c r="BO223" i="7"/>
  <c r="BO221" i="7"/>
  <c r="BO219" i="7"/>
  <c r="BO217" i="7"/>
  <c r="BO215" i="7"/>
  <c r="BO213" i="7"/>
  <c r="BO211" i="7"/>
  <c r="BO209" i="7"/>
  <c r="BO207" i="7"/>
  <c r="BO205" i="7"/>
  <c r="BO203" i="7"/>
  <c r="BO201" i="7"/>
  <c r="BO199" i="7"/>
  <c r="BO197" i="7"/>
  <c r="BO195" i="7"/>
  <c r="BO193" i="7"/>
  <c r="BO191" i="7"/>
  <c r="BO189" i="7"/>
  <c r="BO187" i="7"/>
  <c r="BO185" i="7"/>
  <c r="BO183" i="7"/>
  <c r="BO181" i="7"/>
  <c r="BO179" i="7"/>
  <c r="BO177" i="7"/>
  <c r="BO175" i="7"/>
  <c r="BO173" i="7"/>
  <c r="BO172" i="7"/>
  <c r="BO169" i="7"/>
  <c r="BO167" i="7"/>
  <c r="BO165" i="7"/>
  <c r="BO163" i="7"/>
  <c r="BO161" i="7"/>
  <c r="BO159" i="7"/>
  <c r="BO157" i="7"/>
  <c r="BO155" i="7"/>
  <c r="BO153" i="7"/>
  <c r="BO151" i="7"/>
  <c r="BO149" i="7"/>
  <c r="BO147" i="7"/>
  <c r="BO145" i="7"/>
  <c r="BO143" i="7"/>
  <c r="BO141" i="7"/>
  <c r="BO139" i="7"/>
  <c r="BO137" i="7"/>
  <c r="BO135" i="7"/>
  <c r="BO133" i="7"/>
  <c r="BO131" i="7"/>
  <c r="BO129" i="7"/>
  <c r="BO127" i="7"/>
  <c r="BO125" i="7"/>
  <c r="BO123" i="7"/>
  <c r="BO121" i="7"/>
  <c r="BO119" i="7"/>
  <c r="BO117" i="7"/>
  <c r="BO115" i="7"/>
  <c r="BO113" i="7"/>
  <c r="BO111" i="7"/>
  <c r="BO109" i="7"/>
  <c r="BO107" i="7"/>
  <c r="BO105" i="7"/>
  <c r="BO103" i="7"/>
  <c r="BO101" i="7"/>
  <c r="BO99" i="7"/>
  <c r="BO97" i="7"/>
  <c r="BO95" i="7"/>
  <c r="BO93" i="7"/>
  <c r="BO91" i="7"/>
  <c r="BO89" i="7"/>
  <c r="BO87" i="7"/>
  <c r="BO85" i="7"/>
  <c r="BO83" i="7"/>
  <c r="BO81" i="7"/>
  <c r="BO79" i="7"/>
  <c r="BO77" i="7"/>
  <c r="BO75" i="7"/>
  <c r="BO73" i="7"/>
  <c r="BO71" i="7"/>
  <c r="BO69" i="7"/>
  <c r="BO67" i="7"/>
  <c r="BO65" i="7"/>
  <c r="BO63" i="7"/>
  <c r="BO61" i="7"/>
  <c r="BO59" i="7"/>
  <c r="BO57" i="7"/>
  <c r="BO55" i="7"/>
  <c r="BO53" i="7"/>
  <c r="BO51" i="7"/>
  <c r="BO49" i="7"/>
  <c r="BO47" i="7"/>
  <c r="BO45" i="7"/>
  <c r="BO43" i="7"/>
  <c r="BO41" i="7"/>
  <c r="BO39" i="7"/>
  <c r="BO37" i="7"/>
  <c r="BO35" i="7"/>
  <c r="BO33" i="7"/>
  <c r="BO31" i="7"/>
  <c r="BO29" i="7"/>
  <c r="BO27" i="7"/>
  <c r="BO25" i="7"/>
  <c r="BO23" i="7"/>
  <c r="BO21" i="7"/>
  <c r="BO19" i="7"/>
  <c r="BO17" i="7"/>
  <c r="BO15" i="7"/>
  <c r="BO13" i="7"/>
  <c r="BO11" i="7"/>
  <c r="BO9" i="7"/>
  <c r="BO7" i="7"/>
  <c r="BO5" i="7"/>
  <c r="BP388" i="7"/>
  <c r="BP386" i="7"/>
  <c r="BP384" i="7"/>
  <c r="BP382" i="7"/>
  <c r="BP380" i="7"/>
  <c r="BP378" i="7"/>
  <c r="BP376" i="7"/>
  <c r="BP374" i="7"/>
  <c r="BP372" i="7"/>
  <c r="BP370" i="7"/>
  <c r="BP368" i="7"/>
  <c r="BP366" i="7"/>
  <c r="BP364" i="7"/>
  <c r="BP362" i="7"/>
  <c r="BP360" i="7"/>
  <c r="BP358" i="7"/>
  <c r="BP356" i="7"/>
  <c r="BP354" i="7"/>
  <c r="BP352" i="7"/>
  <c r="BP350" i="7"/>
  <c r="BP348" i="7"/>
  <c r="BP346" i="7"/>
  <c r="BP344" i="7"/>
  <c r="BP342" i="7"/>
  <c r="BP340" i="7"/>
  <c r="BP338" i="7"/>
  <c r="BP336" i="7"/>
  <c r="BP334" i="7"/>
  <c r="BP332" i="7"/>
  <c r="BP330" i="7"/>
  <c r="BP328" i="7"/>
  <c r="BP326" i="7"/>
  <c r="BP324" i="7"/>
  <c r="BP322" i="7"/>
  <c r="BP320" i="7"/>
  <c r="BP318" i="7"/>
  <c r="BP316" i="7"/>
  <c r="BP314" i="7"/>
  <c r="BP312" i="7"/>
  <c r="BP310" i="7"/>
  <c r="BP308" i="7"/>
  <c r="BP306" i="7"/>
  <c r="BP304" i="7"/>
  <c r="BP302" i="7"/>
  <c r="BP300" i="7"/>
  <c r="BP298" i="7"/>
  <c r="BP296" i="7"/>
  <c r="BP294" i="7"/>
  <c r="BP292" i="7"/>
  <c r="BP290" i="7"/>
  <c r="BP288" i="7"/>
  <c r="BP286" i="7"/>
  <c r="BP284" i="7"/>
  <c r="BP282" i="7"/>
  <c r="BP280" i="7"/>
  <c r="BP278" i="7"/>
  <c r="BP276" i="7"/>
  <c r="BP274" i="7"/>
  <c r="BP272" i="7"/>
  <c r="BP270" i="7"/>
  <c r="BP268" i="7"/>
  <c r="BP266" i="7"/>
  <c r="BP264" i="7"/>
  <c r="BP262" i="7"/>
  <c r="BP260" i="7"/>
  <c r="BP258" i="7"/>
  <c r="BP256" i="7"/>
  <c r="BP254" i="7"/>
  <c r="BP252" i="7"/>
  <c r="BP250" i="7"/>
  <c r="BP248" i="7"/>
  <c r="BP246" i="7"/>
  <c r="BP244" i="7"/>
  <c r="BP242" i="7"/>
  <c r="BP240" i="7"/>
  <c r="BP238" i="7"/>
  <c r="BP236" i="7"/>
  <c r="BP234" i="7"/>
  <c r="BP232" i="7"/>
  <c r="BP230" i="7"/>
  <c r="BP228" i="7"/>
  <c r="BP226" i="7"/>
  <c r="BP224" i="7"/>
  <c r="BP222" i="7"/>
  <c r="BP220" i="7"/>
  <c r="BP218" i="7"/>
  <c r="BP216" i="7"/>
  <c r="BP214" i="7"/>
  <c r="BP212" i="7"/>
  <c r="BP210" i="7"/>
  <c r="BP208" i="7"/>
  <c r="BP206" i="7"/>
  <c r="BP204" i="7"/>
  <c r="BP202" i="7"/>
  <c r="BP200" i="7"/>
  <c r="BP198" i="7"/>
  <c r="BP196" i="7"/>
  <c r="BP194" i="7"/>
  <c r="BP192" i="7"/>
  <c r="BP190" i="7"/>
  <c r="BP188" i="7"/>
  <c r="BP186" i="7"/>
  <c r="BP184" i="7"/>
  <c r="BP182" i="7"/>
  <c r="BP180" i="7"/>
  <c r="BP178" i="7"/>
  <c r="BP176" i="7"/>
  <c r="BP174" i="7"/>
  <c r="BP170" i="7"/>
  <c r="BP168" i="7"/>
  <c r="BP166" i="7"/>
  <c r="BP164" i="7"/>
  <c r="BP162" i="7"/>
  <c r="BP160" i="7"/>
  <c r="BP158" i="7"/>
  <c r="BP156" i="7"/>
  <c r="BP154" i="7"/>
  <c r="BP152" i="7"/>
  <c r="BP150" i="7"/>
  <c r="BP148" i="7"/>
  <c r="BP146" i="7"/>
  <c r="BP144" i="7"/>
  <c r="BP142" i="7"/>
  <c r="BP140" i="7"/>
  <c r="BP138" i="7"/>
  <c r="BP136" i="7"/>
  <c r="BP134" i="7"/>
  <c r="BP132" i="7"/>
  <c r="BP130" i="7"/>
  <c r="BP128" i="7"/>
  <c r="BP126" i="7"/>
  <c r="BP124" i="7"/>
  <c r="BP122" i="7"/>
  <c r="BP120" i="7"/>
  <c r="BP118" i="7"/>
  <c r="BP116" i="7"/>
  <c r="BP114" i="7"/>
  <c r="BP112" i="7"/>
  <c r="BP110" i="7"/>
  <c r="BP108" i="7"/>
  <c r="BP106" i="7"/>
  <c r="BP104" i="7"/>
  <c r="BP102" i="7"/>
  <c r="BP100" i="7"/>
  <c r="BP98" i="7"/>
  <c r="BP96" i="7"/>
  <c r="BP94" i="7"/>
  <c r="BP92" i="7"/>
  <c r="BP90" i="7"/>
  <c r="BP88" i="7"/>
  <c r="BP86" i="7"/>
  <c r="BP84" i="7"/>
  <c r="BP82" i="7"/>
  <c r="BP80" i="7"/>
  <c r="BP78" i="7"/>
  <c r="BP76" i="7"/>
  <c r="BP74" i="7"/>
  <c r="BP72" i="7"/>
  <c r="BP70" i="7"/>
  <c r="BP68" i="7"/>
  <c r="BP66" i="7"/>
  <c r="BP64" i="7"/>
  <c r="BP62" i="7"/>
  <c r="BP60" i="7"/>
  <c r="BP58" i="7"/>
  <c r="BP56" i="7"/>
  <c r="BP54" i="7"/>
  <c r="BP52" i="7"/>
  <c r="BP50" i="7"/>
  <c r="BP48" i="7"/>
  <c r="BP46" i="7"/>
  <c r="BP44" i="7"/>
  <c r="BP42" i="7"/>
  <c r="BP40" i="7"/>
  <c r="BP38" i="7"/>
  <c r="BP36" i="7"/>
  <c r="BP34" i="7"/>
  <c r="BP32" i="7"/>
  <c r="BP30" i="7"/>
  <c r="BP28" i="7"/>
  <c r="BP26" i="7"/>
  <c r="BP24" i="7"/>
  <c r="BP22" i="7"/>
  <c r="BP20" i="7"/>
  <c r="BP18" i="7"/>
  <c r="BP16" i="7"/>
  <c r="BP14" i="7"/>
  <c r="BP12" i="7"/>
  <c r="BP10" i="7"/>
  <c r="BP8" i="7"/>
  <c r="BP6" i="7"/>
  <c r="BO388" i="7"/>
  <c r="BO386" i="7"/>
  <c r="BO384" i="7"/>
  <c r="BO382" i="7"/>
  <c r="BO380" i="7"/>
  <c r="BO378" i="7"/>
  <c r="BO376" i="7"/>
  <c r="BO374" i="7"/>
  <c r="BO372" i="7"/>
  <c r="BO370" i="7"/>
  <c r="BO368" i="7"/>
  <c r="BO366" i="7"/>
  <c r="BO364" i="7"/>
  <c r="BO362" i="7"/>
  <c r="BO360" i="7"/>
  <c r="BO358" i="7"/>
  <c r="BO356" i="7"/>
  <c r="BO354" i="7"/>
  <c r="BO352" i="7"/>
  <c r="BO350" i="7"/>
  <c r="BO348" i="7"/>
  <c r="BO346" i="7"/>
  <c r="BO344" i="7"/>
  <c r="BO342" i="7"/>
  <c r="BO340" i="7"/>
  <c r="BO338" i="7"/>
  <c r="BO336" i="7"/>
  <c r="BO334" i="7"/>
  <c r="BO332" i="7"/>
  <c r="BO330" i="7"/>
  <c r="BO328" i="7"/>
  <c r="BO326" i="7"/>
  <c r="BO324" i="7"/>
  <c r="BO322" i="7"/>
  <c r="BO320" i="7"/>
  <c r="BO318" i="7"/>
  <c r="BO316" i="7"/>
  <c r="BO314" i="7"/>
  <c r="BO312" i="7"/>
  <c r="BO310" i="7"/>
  <c r="BO308" i="7"/>
  <c r="BO306" i="7"/>
  <c r="BO304" i="7"/>
  <c r="BO302" i="7"/>
  <c r="BO300" i="7"/>
  <c r="BO298" i="7"/>
  <c r="BO296" i="7"/>
  <c r="BO294" i="7"/>
  <c r="BO292" i="7"/>
  <c r="BO290" i="7"/>
  <c r="BO288" i="7"/>
  <c r="BO286" i="7"/>
  <c r="BO284" i="7"/>
  <c r="BO282" i="7"/>
  <c r="BO280" i="7"/>
  <c r="BO278" i="7"/>
  <c r="BO276" i="7"/>
  <c r="BO274" i="7"/>
  <c r="BO272" i="7"/>
  <c r="BO270" i="7"/>
  <c r="BO268" i="7"/>
  <c r="BO266" i="7"/>
  <c r="BO264" i="7"/>
  <c r="BO262" i="7"/>
  <c r="BO260" i="7"/>
  <c r="BO258" i="7"/>
  <c r="BO256" i="7"/>
  <c r="BO254" i="7"/>
  <c r="BO252" i="7"/>
  <c r="BO250" i="7"/>
  <c r="BO248" i="7"/>
  <c r="BO246" i="7"/>
  <c r="BO244" i="7"/>
  <c r="BO242" i="7"/>
  <c r="BO240" i="7"/>
  <c r="BO238" i="7"/>
  <c r="BO236" i="7"/>
  <c r="BO234" i="7"/>
  <c r="BO232" i="7"/>
  <c r="BO230" i="7"/>
  <c r="BO228" i="7"/>
  <c r="BO226" i="7"/>
  <c r="BO224" i="7"/>
  <c r="BO222" i="7"/>
  <c r="BO220" i="7"/>
  <c r="BO218" i="7"/>
  <c r="BO216" i="7"/>
  <c r="BO214" i="7"/>
  <c r="BO212" i="7"/>
  <c r="BO210" i="7"/>
  <c r="BO208" i="7"/>
  <c r="BO206" i="7"/>
  <c r="BO204" i="7"/>
  <c r="BO202" i="7"/>
  <c r="BO200" i="7"/>
  <c r="BO198" i="7"/>
  <c r="BO196" i="7"/>
  <c r="BO194" i="7"/>
  <c r="BO192" i="7"/>
  <c r="BO190" i="7"/>
  <c r="BO188" i="7"/>
  <c r="BO186" i="7"/>
  <c r="BO184" i="7"/>
  <c r="BO182" i="7"/>
  <c r="BO180" i="7"/>
  <c r="BO178" i="7"/>
  <c r="BO176" i="7"/>
  <c r="BO174" i="7"/>
  <c r="BO170" i="7"/>
  <c r="BO168" i="7"/>
  <c r="BO166" i="7"/>
  <c r="BO164" i="7"/>
  <c r="BO162" i="7"/>
  <c r="BO160" i="7"/>
  <c r="BO158" i="7"/>
  <c r="BO156" i="7"/>
  <c r="BO154" i="7"/>
  <c r="BO152" i="7"/>
  <c r="BO150" i="7"/>
  <c r="BO148" i="7"/>
  <c r="BO146" i="7"/>
  <c r="BO144" i="7"/>
  <c r="BO142" i="7"/>
  <c r="BO140" i="7"/>
  <c r="BO138" i="7"/>
  <c r="BO136" i="7"/>
  <c r="BO134" i="7"/>
  <c r="BO132" i="7"/>
  <c r="BO130" i="7"/>
  <c r="BO128" i="7"/>
  <c r="BO126" i="7"/>
  <c r="BO124" i="7"/>
  <c r="BO122" i="7"/>
  <c r="BO120" i="7"/>
  <c r="BO118" i="7"/>
  <c r="BO116" i="7"/>
  <c r="BO114" i="7"/>
  <c r="BO112" i="7"/>
  <c r="BO110" i="7"/>
  <c r="BO108" i="7"/>
  <c r="BO106" i="7"/>
  <c r="BO104" i="7"/>
  <c r="BO102" i="7"/>
  <c r="BO100" i="7"/>
  <c r="BO98" i="7"/>
  <c r="BO96" i="7"/>
  <c r="BO94" i="7"/>
  <c r="BO92" i="7"/>
  <c r="BO90" i="7"/>
  <c r="BO88" i="7"/>
  <c r="BO86" i="7"/>
  <c r="BO84" i="7"/>
  <c r="BO82" i="7"/>
  <c r="BO80" i="7"/>
  <c r="BO78" i="7"/>
  <c r="BO76" i="7"/>
  <c r="BO74" i="7"/>
  <c r="BO72" i="7"/>
  <c r="BO70" i="7"/>
  <c r="BO68" i="7"/>
  <c r="BO66" i="7"/>
  <c r="BO64" i="7"/>
  <c r="BO62" i="7"/>
  <c r="BO60" i="7"/>
  <c r="BO58" i="7"/>
  <c r="BO56" i="7"/>
  <c r="BO54" i="7"/>
  <c r="BO52" i="7"/>
  <c r="BO50" i="7"/>
  <c r="BO48" i="7"/>
  <c r="BO46" i="7"/>
  <c r="BO44" i="7"/>
  <c r="BO42" i="7"/>
  <c r="BO40" i="7"/>
  <c r="BO38" i="7"/>
  <c r="BO36" i="7"/>
  <c r="BO34" i="7"/>
  <c r="BO32" i="7"/>
  <c r="BO30" i="7"/>
  <c r="BO28" i="7"/>
  <c r="BO26" i="7"/>
  <c r="BO24" i="7"/>
  <c r="BO22" i="7"/>
  <c r="BO20" i="7"/>
  <c r="BO18" i="7"/>
  <c r="BO16" i="7"/>
  <c r="BO14" i="7"/>
  <c r="BO12" i="7"/>
  <c r="BO10" i="7"/>
  <c r="BO8" i="7"/>
  <c r="BP387" i="7"/>
  <c r="BP385" i="7"/>
  <c r="BP383" i="7"/>
  <c r="BP381" i="7"/>
  <c r="BP379" i="7"/>
  <c r="BP377" i="7"/>
  <c r="BP375" i="7"/>
  <c r="BP373" i="7"/>
  <c r="BP371" i="7"/>
  <c r="BP369" i="7"/>
  <c r="BP367" i="7"/>
  <c r="BP365" i="7"/>
  <c r="BP363" i="7"/>
  <c r="BP361" i="7"/>
  <c r="BP359" i="7"/>
  <c r="BP357" i="7"/>
  <c r="BP355" i="7"/>
  <c r="BP353" i="7"/>
  <c r="BP351" i="7"/>
  <c r="BP349" i="7"/>
  <c r="BP347" i="7"/>
  <c r="BP345" i="7"/>
  <c r="BP343" i="7"/>
  <c r="BP341" i="7"/>
  <c r="BP339" i="7"/>
  <c r="BP337" i="7"/>
  <c r="BP335" i="7"/>
  <c r="BP333" i="7"/>
  <c r="BP331" i="7"/>
  <c r="BP329" i="7"/>
  <c r="BP327" i="7"/>
  <c r="BP325" i="7"/>
  <c r="BP323" i="7"/>
  <c r="BP321" i="7"/>
  <c r="BP319" i="7"/>
  <c r="BP317" i="7"/>
  <c r="BP315" i="7"/>
  <c r="BP313" i="7"/>
  <c r="BP311" i="7"/>
  <c r="BP309" i="7"/>
  <c r="BP307" i="7"/>
  <c r="BP305" i="7"/>
  <c r="BP303" i="7"/>
  <c r="BP301" i="7"/>
  <c r="BP299" i="7"/>
  <c r="BP297" i="7"/>
  <c r="BP295" i="7"/>
  <c r="BP293" i="7"/>
  <c r="BP291" i="7"/>
  <c r="BP289" i="7"/>
  <c r="BP287" i="7"/>
  <c r="BP285" i="7"/>
  <c r="BP283" i="7"/>
  <c r="BP281" i="7"/>
  <c r="BP279" i="7"/>
  <c r="BP277" i="7"/>
  <c r="BP275" i="7"/>
  <c r="BP273" i="7"/>
  <c r="BP271" i="7"/>
  <c r="BP269" i="7"/>
  <c r="BP267" i="7"/>
  <c r="BP265" i="7"/>
  <c r="BP263" i="7"/>
  <c r="BP261" i="7"/>
  <c r="BP259" i="7"/>
  <c r="BP257" i="7"/>
  <c r="BP255" i="7"/>
  <c r="BP253" i="7"/>
  <c r="BP251" i="7"/>
  <c r="BP249" i="7"/>
  <c r="BP247" i="7"/>
  <c r="BP245" i="7"/>
  <c r="BP243" i="7"/>
  <c r="BP241" i="7"/>
  <c r="BP239" i="7"/>
  <c r="BP237" i="7"/>
  <c r="BP235" i="7"/>
  <c r="BP233" i="7"/>
  <c r="BP231" i="7"/>
  <c r="BP229" i="7"/>
  <c r="BP227" i="7"/>
  <c r="BP225" i="7"/>
  <c r="BP223" i="7"/>
  <c r="BP221" i="7"/>
  <c r="BP219" i="7"/>
  <c r="BP217" i="7"/>
  <c r="BP215" i="7"/>
  <c r="BP213" i="7"/>
  <c r="BP211" i="7"/>
  <c r="BP209" i="7"/>
  <c r="BP207" i="7"/>
  <c r="BP205" i="7"/>
  <c r="BP203" i="7"/>
  <c r="BP201" i="7"/>
  <c r="BP199" i="7"/>
  <c r="BP197" i="7"/>
  <c r="BP195" i="7"/>
  <c r="BP193" i="7"/>
  <c r="BP191" i="7"/>
  <c r="BP189" i="7"/>
  <c r="BP187" i="7"/>
  <c r="BP185" i="7"/>
  <c r="BP183" i="7"/>
  <c r="BP181" i="7"/>
  <c r="BP179" i="7"/>
  <c r="BP177" i="7"/>
  <c r="BP175" i="7"/>
  <c r="BP173" i="7"/>
  <c r="BP172" i="7"/>
  <c r="BP169" i="7"/>
  <c r="BP167" i="7"/>
  <c r="BP165" i="7"/>
  <c r="BP163" i="7"/>
  <c r="BP161" i="7"/>
  <c r="BP159" i="7"/>
  <c r="BP157" i="7"/>
  <c r="BP155" i="7"/>
  <c r="BP153" i="7"/>
  <c r="BP151" i="7"/>
  <c r="BP149" i="7"/>
  <c r="BP147" i="7"/>
  <c r="BP145" i="7"/>
  <c r="BP143" i="7"/>
  <c r="BP141" i="7"/>
  <c r="BP139" i="7"/>
  <c r="BP137" i="7"/>
  <c r="BP135" i="7"/>
  <c r="BP133" i="7"/>
  <c r="BP131" i="7"/>
  <c r="BP129" i="7"/>
  <c r="BP127" i="7"/>
  <c r="BP125" i="7"/>
  <c r="BP123" i="7"/>
  <c r="BP121" i="7"/>
  <c r="BP119" i="7"/>
  <c r="BP117" i="7"/>
  <c r="BP115" i="7"/>
  <c r="BP113" i="7"/>
  <c r="BP111" i="7"/>
  <c r="BP109" i="7"/>
  <c r="BP107" i="7"/>
  <c r="BP105" i="7"/>
  <c r="BP103" i="7"/>
  <c r="BP101" i="7"/>
  <c r="BP99" i="7"/>
  <c r="BP97" i="7"/>
  <c r="BP95" i="7"/>
  <c r="BP93" i="7"/>
  <c r="BP91" i="7"/>
  <c r="BP89" i="7"/>
  <c r="BP87" i="7"/>
  <c r="BP85" i="7"/>
  <c r="BP83" i="7"/>
  <c r="BP81" i="7"/>
  <c r="BP79" i="7"/>
  <c r="BP77" i="7"/>
  <c r="BP75" i="7"/>
  <c r="BP73" i="7"/>
  <c r="BP71" i="7"/>
  <c r="BP69" i="7"/>
  <c r="BP67" i="7"/>
  <c r="BP65" i="7"/>
  <c r="BP63" i="7"/>
  <c r="BP61" i="7"/>
  <c r="BP59" i="7"/>
  <c r="BP57" i="7"/>
  <c r="BP55" i="7"/>
  <c r="BP53" i="7"/>
  <c r="BP51" i="7"/>
  <c r="BP49" i="7"/>
  <c r="BP47" i="7"/>
  <c r="BP45" i="7"/>
  <c r="BP43" i="7"/>
  <c r="BP41" i="7"/>
  <c r="BP39" i="7"/>
  <c r="BP37" i="7"/>
  <c r="BP35" i="7"/>
  <c r="BP33" i="7"/>
  <c r="BP31" i="7"/>
  <c r="BP29" i="7"/>
  <c r="BP27" i="7"/>
  <c r="BP25" i="7"/>
  <c r="BP23" i="7"/>
  <c r="BP21" i="7"/>
  <c r="BP19" i="7"/>
  <c r="BP17" i="7"/>
  <c r="BP15" i="7"/>
  <c r="BP13" i="7"/>
  <c r="BP11" i="7"/>
  <c r="BP9" i="7"/>
  <c r="BP7" i="7"/>
  <c r="CP9" i="7"/>
  <c r="CP13" i="7"/>
  <c r="CP17" i="7"/>
  <c r="CP21" i="7"/>
  <c r="CP25" i="7"/>
  <c r="CP29" i="7"/>
  <c r="CP33" i="7"/>
  <c r="CP37" i="7"/>
  <c r="CP41" i="7"/>
  <c r="CP45" i="7"/>
  <c r="CP49" i="7"/>
  <c r="CP53" i="7"/>
  <c r="CP57" i="7"/>
  <c r="CP61" i="7"/>
  <c r="CP65" i="7"/>
  <c r="CP69" i="7"/>
  <c r="CP73" i="7"/>
  <c r="CP77" i="7"/>
  <c r="CP81" i="7"/>
  <c r="CP85" i="7"/>
  <c r="CP89" i="7"/>
  <c r="CP93" i="7"/>
  <c r="CP6" i="7"/>
  <c r="CP10" i="7"/>
  <c r="CP14" i="7"/>
  <c r="CP18" i="7"/>
  <c r="CP22" i="7"/>
  <c r="CP26" i="7"/>
  <c r="CP30" i="7"/>
  <c r="CP34" i="7"/>
  <c r="CP38" i="7"/>
  <c r="CP42" i="7"/>
  <c r="CP46" i="7"/>
  <c r="CP50" i="7"/>
  <c r="CP54" i="7"/>
  <c r="CP58" i="7"/>
  <c r="CP62" i="7"/>
  <c r="CP66" i="7"/>
  <c r="CP70" i="7"/>
  <c r="CP74" i="7"/>
  <c r="CP78" i="7"/>
  <c r="CP82" i="7"/>
  <c r="CP86" i="7"/>
  <c r="CP90" i="7"/>
  <c r="CP94" i="7"/>
  <c r="CP7" i="7"/>
  <c r="CP11" i="7"/>
  <c r="CP15" i="7"/>
  <c r="CP19" i="7"/>
  <c r="CP23" i="7"/>
  <c r="CP27" i="7"/>
  <c r="CP31" i="7"/>
  <c r="CP35" i="7"/>
  <c r="CP39" i="7"/>
  <c r="CP43" i="7"/>
  <c r="CP47" i="7"/>
  <c r="CP51" i="7"/>
  <c r="CP55" i="7"/>
  <c r="CP59" i="7"/>
  <c r="CP63" i="7"/>
  <c r="CP67" i="7"/>
  <c r="CP71" i="7"/>
  <c r="CP75" i="7"/>
  <c r="CP79" i="7"/>
  <c r="CP83" i="7"/>
  <c r="CP87" i="7"/>
  <c r="CP91" i="7"/>
  <c r="CP95" i="7"/>
  <c r="CP8" i="7"/>
  <c r="CP12" i="7"/>
  <c r="CP16" i="7"/>
  <c r="CP20" i="7"/>
  <c r="CP24" i="7"/>
  <c r="CP28" i="7"/>
  <c r="CP32" i="7"/>
  <c r="CP36" i="7"/>
  <c r="CP40" i="7"/>
  <c r="CP44" i="7"/>
  <c r="CP48" i="7"/>
  <c r="CP52" i="7"/>
  <c r="CP56" i="7"/>
  <c r="CP60" i="7"/>
  <c r="CP64" i="7"/>
  <c r="CP68" i="7"/>
  <c r="CP72" i="7"/>
  <c r="CP76" i="7"/>
  <c r="CP80" i="7"/>
  <c r="CP84" i="7"/>
  <c r="CP88" i="7"/>
  <c r="CP92" i="7"/>
  <c r="CP386" i="7"/>
  <c r="CP382" i="7"/>
  <c r="CP378" i="7"/>
  <c r="CP374" i="7"/>
  <c r="CP370" i="7"/>
  <c r="CP366" i="7"/>
  <c r="CP362" i="7"/>
  <c r="CP358" i="7"/>
  <c r="CP354" i="7"/>
  <c r="CP350" i="7"/>
  <c r="CP346" i="7"/>
  <c r="CP342" i="7"/>
  <c r="CP338" i="7"/>
  <c r="CP334" i="7"/>
  <c r="CP330" i="7"/>
  <c r="CP326" i="7"/>
  <c r="CP322" i="7"/>
  <c r="CP318" i="7"/>
  <c r="CP314" i="7"/>
  <c r="CP310" i="7"/>
  <c r="CP306" i="7"/>
  <c r="CP302" i="7"/>
  <c r="CP298" i="7"/>
  <c r="CP294" i="7"/>
  <c r="CP290" i="7"/>
  <c r="CP286" i="7"/>
  <c r="CP282" i="7"/>
  <c r="CP278" i="7"/>
  <c r="CP274" i="7"/>
  <c r="CP270" i="7"/>
  <c r="CP266" i="7"/>
  <c r="CP262" i="7"/>
  <c r="CP258" i="7"/>
  <c r="CP254" i="7"/>
  <c r="CP250" i="7"/>
  <c r="CP246" i="7"/>
  <c r="CP242" i="7"/>
  <c r="CP238" i="7"/>
  <c r="CP234" i="7"/>
  <c r="CP230" i="7"/>
  <c r="CP226" i="7"/>
  <c r="CP222" i="7"/>
  <c r="CP218" i="7"/>
  <c r="CP214" i="7"/>
  <c r="CP210" i="7"/>
  <c r="CP206" i="7"/>
  <c r="CP202" i="7"/>
  <c r="CP198" i="7"/>
  <c r="CP194" i="7"/>
  <c r="CP190" i="7"/>
  <c r="CP186" i="7"/>
  <c r="CP182" i="7"/>
  <c r="CP178" i="7"/>
  <c r="CP174" i="7"/>
  <c r="CP170" i="7"/>
  <c r="CP166" i="7"/>
  <c r="CP162" i="7"/>
  <c r="CP158" i="7"/>
  <c r="CP154" i="7"/>
  <c r="CP150" i="7"/>
  <c r="CP146" i="7"/>
  <c r="CP142" i="7"/>
  <c r="CP138" i="7"/>
  <c r="CP134" i="7"/>
  <c r="CP130" i="7"/>
  <c r="CP126" i="7"/>
  <c r="CP122" i="7"/>
  <c r="CP118" i="7"/>
  <c r="CP114" i="7"/>
  <c r="CP110" i="7"/>
  <c r="CP106" i="7"/>
  <c r="CP102" i="7"/>
  <c r="CP98" i="7"/>
  <c r="CP297" i="7"/>
  <c r="CP293" i="7"/>
  <c r="CP289" i="7"/>
  <c r="CP285" i="7"/>
  <c r="CP281" i="7"/>
  <c r="CP277" i="7"/>
  <c r="CP273" i="7"/>
  <c r="CP269" i="7"/>
  <c r="CP265" i="7"/>
  <c r="CP261" i="7"/>
  <c r="CP257" i="7"/>
  <c r="CP253" i="7"/>
  <c r="CP249" i="7"/>
  <c r="CP245" i="7"/>
  <c r="CP241" i="7"/>
  <c r="CP237" i="7"/>
  <c r="CP233" i="7"/>
  <c r="CP229" i="7"/>
  <c r="CP225" i="7"/>
  <c r="CP221" i="7"/>
  <c r="CP217" i="7"/>
  <c r="CP213" i="7"/>
  <c r="CP209" i="7"/>
  <c r="CP205" i="7"/>
  <c r="CP201" i="7"/>
  <c r="CP197" i="7"/>
  <c r="CP193" i="7"/>
  <c r="CP189" i="7"/>
  <c r="CP185" i="7"/>
  <c r="CP181" i="7"/>
  <c r="CP177" i="7"/>
  <c r="CP173" i="7"/>
  <c r="CP169" i="7"/>
  <c r="CP165" i="7"/>
  <c r="CP161" i="7"/>
  <c r="CP157" i="7"/>
  <c r="CP153" i="7"/>
  <c r="CP149" i="7"/>
  <c r="CP145" i="7"/>
  <c r="CP141" i="7"/>
  <c r="CP137" i="7"/>
  <c r="CP133" i="7"/>
  <c r="CP129" i="7"/>
  <c r="CP125" i="7"/>
  <c r="CP121" i="7"/>
  <c r="CP117" i="7"/>
  <c r="CP113" i="7"/>
  <c r="CP109" i="7"/>
  <c r="CP105" i="7"/>
  <c r="CP101" i="7"/>
  <c r="CP97" i="7"/>
  <c r="CP388" i="7"/>
  <c r="CP384" i="7"/>
  <c r="CP380" i="7"/>
  <c r="CP376" i="7"/>
  <c r="CP372" i="7"/>
  <c r="CP368" i="7"/>
  <c r="CP364" i="7"/>
  <c r="CP360" i="7"/>
  <c r="CP356" i="7"/>
  <c r="CP352" i="7"/>
  <c r="CP348" i="7"/>
  <c r="CP344" i="7"/>
  <c r="CP340" i="7"/>
  <c r="CP336" i="7"/>
  <c r="CP332" i="7"/>
  <c r="CP328" i="7"/>
  <c r="CP324" i="7"/>
  <c r="CP320" i="7"/>
  <c r="CP316" i="7"/>
  <c r="CP312" i="7"/>
  <c r="CP308" i="7"/>
  <c r="CP304" i="7"/>
  <c r="CP300" i="7"/>
  <c r="CP296" i="7"/>
  <c r="CP292" i="7"/>
  <c r="CP288" i="7"/>
  <c r="CP284" i="7"/>
  <c r="CP280" i="7"/>
  <c r="CP276" i="7"/>
  <c r="CP272" i="7"/>
  <c r="CP268" i="7"/>
  <c r="CP264" i="7"/>
  <c r="CP260" i="7"/>
  <c r="CP256" i="7"/>
  <c r="CP252" i="7"/>
  <c r="CP248" i="7"/>
  <c r="CP244" i="7"/>
  <c r="CP240" i="7"/>
  <c r="CP236" i="7"/>
  <c r="CP232" i="7"/>
  <c r="CP228" i="7"/>
  <c r="CP224" i="7"/>
  <c r="CP220" i="7"/>
  <c r="CP216" i="7"/>
  <c r="CP212" i="7"/>
  <c r="CP208" i="7"/>
  <c r="CP204" i="7"/>
  <c r="CP200" i="7"/>
  <c r="CP196" i="7"/>
  <c r="CP192" i="7"/>
  <c r="CP188" i="7"/>
  <c r="CP184" i="7"/>
  <c r="CP180" i="7"/>
  <c r="CP176" i="7"/>
  <c r="CP168" i="7"/>
  <c r="CP164" i="7"/>
  <c r="CP160" i="7"/>
  <c r="CP156" i="7"/>
  <c r="CP152" i="7"/>
  <c r="CP148" i="7"/>
  <c r="CP144" i="7"/>
  <c r="CP140" i="7"/>
  <c r="CP136" i="7"/>
  <c r="CP132" i="7"/>
  <c r="CP128" i="7"/>
  <c r="CP124" i="7"/>
  <c r="CP120" i="7"/>
  <c r="CP116" i="7"/>
  <c r="CP112" i="7"/>
  <c r="CP108" i="7"/>
  <c r="CP104" i="7"/>
  <c r="CP100" i="7"/>
  <c r="CP96" i="7"/>
  <c r="CP299" i="7"/>
  <c r="CP295" i="7"/>
  <c r="CP291" i="7"/>
  <c r="CP287" i="7"/>
  <c r="CP283" i="7"/>
  <c r="CP279" i="7"/>
  <c r="CP275" i="7"/>
  <c r="CP271" i="7"/>
  <c r="CP267" i="7"/>
  <c r="CP263" i="7"/>
  <c r="CP259" i="7"/>
  <c r="CP255" i="7"/>
  <c r="CP251" i="7"/>
  <c r="CP247" i="7"/>
  <c r="CP243" i="7"/>
  <c r="CP239" i="7"/>
  <c r="CP235" i="7"/>
  <c r="CP231" i="7"/>
  <c r="CP227" i="7"/>
  <c r="CP223" i="7"/>
  <c r="CP219" i="7"/>
  <c r="CP215" i="7"/>
  <c r="CP211" i="7"/>
  <c r="CP207" i="7"/>
  <c r="CP203" i="7"/>
  <c r="CP199" i="7"/>
  <c r="CP195" i="7"/>
  <c r="CP191" i="7"/>
  <c r="CP187" i="7"/>
  <c r="CP183" i="7"/>
  <c r="CP179" i="7"/>
  <c r="CP175" i="7"/>
  <c r="CP172" i="7"/>
  <c r="CP167" i="7"/>
  <c r="CP163" i="7"/>
  <c r="CP159" i="7"/>
  <c r="CP155" i="7"/>
  <c r="CP151" i="7"/>
  <c r="CP147" i="7"/>
  <c r="CP143" i="7"/>
  <c r="CP139" i="7"/>
  <c r="CP135" i="7"/>
  <c r="CP131" i="7"/>
  <c r="CP127" i="7"/>
  <c r="CP123" i="7"/>
  <c r="CP119" i="7"/>
  <c r="CP115" i="7"/>
  <c r="CP111" i="7"/>
  <c r="CP107" i="7"/>
  <c r="CP103" i="7"/>
  <c r="CP99" i="7"/>
  <c r="CQ387" i="7"/>
  <c r="CQ383" i="7"/>
  <c r="CQ379" i="7"/>
  <c r="CQ375" i="7"/>
  <c r="CQ371" i="7"/>
  <c r="CQ367" i="7"/>
  <c r="CQ363" i="7"/>
  <c r="CR363" i="7" s="1"/>
  <c r="CQ359" i="7"/>
  <c r="CQ355" i="7"/>
  <c r="CQ351" i="7"/>
  <c r="CQ347" i="7"/>
  <c r="CQ343" i="7"/>
  <c r="CQ339" i="7"/>
  <c r="CQ335" i="7"/>
  <c r="CQ331" i="7"/>
  <c r="CQ327" i="7"/>
  <c r="CQ323" i="7"/>
  <c r="CQ319" i="7"/>
  <c r="CQ315" i="7"/>
  <c r="CQ311" i="7"/>
  <c r="CQ307" i="7"/>
  <c r="CQ303" i="7"/>
  <c r="CQ299" i="7"/>
  <c r="CQ295" i="7"/>
  <c r="CQ291" i="7"/>
  <c r="CQ287" i="7"/>
  <c r="CQ283" i="7"/>
  <c r="CQ279" i="7"/>
  <c r="CQ275" i="7"/>
  <c r="CQ271" i="7"/>
  <c r="CQ267" i="7"/>
  <c r="CQ263" i="7"/>
  <c r="CQ259" i="7"/>
  <c r="CQ255" i="7"/>
  <c r="CQ251" i="7"/>
  <c r="CQ247" i="7"/>
  <c r="CQ243" i="7"/>
  <c r="CQ239" i="7"/>
  <c r="CQ235" i="7"/>
  <c r="CQ231" i="7"/>
  <c r="CQ227" i="7"/>
  <c r="CQ223" i="7"/>
  <c r="CQ219" i="7"/>
  <c r="CQ215" i="7"/>
  <c r="CQ211" i="7"/>
  <c r="CQ207" i="7"/>
  <c r="CQ203" i="7"/>
  <c r="CQ199" i="7"/>
  <c r="CQ195" i="7"/>
  <c r="CQ191" i="7"/>
  <c r="CQ187" i="7"/>
  <c r="CQ183" i="7"/>
  <c r="CQ179" i="7"/>
  <c r="CQ175" i="7"/>
  <c r="CQ172" i="7"/>
  <c r="CQ167" i="7"/>
  <c r="CQ163" i="7"/>
  <c r="CQ159" i="7"/>
  <c r="CQ155" i="7"/>
  <c r="CQ151" i="7"/>
  <c r="CQ147" i="7"/>
  <c r="CQ143" i="7"/>
  <c r="CQ139" i="7"/>
  <c r="CQ135" i="7"/>
  <c r="CQ131" i="7"/>
  <c r="CQ127" i="7"/>
  <c r="CQ123" i="7"/>
  <c r="CQ119" i="7"/>
  <c r="CQ115" i="7"/>
  <c r="CQ111" i="7"/>
  <c r="CQ107" i="7"/>
  <c r="CQ103" i="7"/>
  <c r="CQ99" i="7"/>
  <c r="CQ95" i="7"/>
  <c r="CQ91" i="7"/>
  <c r="CQ87" i="7"/>
  <c r="CQ83" i="7"/>
  <c r="CQ79" i="7"/>
  <c r="CQ75" i="7"/>
  <c r="CQ71" i="7"/>
  <c r="CQ67" i="7"/>
  <c r="CQ63" i="7"/>
  <c r="CQ59" i="7"/>
  <c r="CQ55" i="7"/>
  <c r="CQ51" i="7"/>
  <c r="CQ47" i="7"/>
  <c r="CQ43" i="7"/>
  <c r="CQ39" i="7"/>
  <c r="CQ35" i="7"/>
  <c r="CQ31" i="7"/>
  <c r="CQ27" i="7"/>
  <c r="CQ23" i="7"/>
  <c r="CQ19" i="7"/>
  <c r="CQ15" i="7"/>
  <c r="CQ11" i="7"/>
  <c r="CQ7" i="7"/>
  <c r="CQ386" i="7"/>
  <c r="CQ382" i="7"/>
  <c r="CQ378" i="7"/>
  <c r="CQ374" i="7"/>
  <c r="CQ370" i="7"/>
  <c r="CQ366" i="7"/>
  <c r="CQ362" i="7"/>
  <c r="CQ358" i="7"/>
  <c r="CQ354" i="7"/>
  <c r="CQ350" i="7"/>
  <c r="CQ346" i="7"/>
  <c r="CQ342" i="7"/>
  <c r="CQ338" i="7"/>
  <c r="CQ334" i="7"/>
  <c r="CQ330" i="7"/>
  <c r="CQ326" i="7"/>
  <c r="CQ322" i="7"/>
  <c r="CQ318" i="7"/>
  <c r="CQ314" i="7"/>
  <c r="CQ310" i="7"/>
  <c r="CQ306" i="7"/>
  <c r="CQ302" i="7"/>
  <c r="CQ298" i="7"/>
  <c r="CQ294" i="7"/>
  <c r="CQ290" i="7"/>
  <c r="CQ286" i="7"/>
  <c r="CQ282" i="7"/>
  <c r="CQ278" i="7"/>
  <c r="CQ274" i="7"/>
  <c r="CQ270" i="7"/>
  <c r="CQ266" i="7"/>
  <c r="CQ262" i="7"/>
  <c r="CQ258" i="7"/>
  <c r="CQ254" i="7"/>
  <c r="CQ250" i="7"/>
  <c r="CQ246" i="7"/>
  <c r="CQ242" i="7"/>
  <c r="CQ238" i="7"/>
  <c r="CQ234" i="7"/>
  <c r="CQ230" i="7"/>
  <c r="CQ226" i="7"/>
  <c r="CQ222" i="7"/>
  <c r="CQ218" i="7"/>
  <c r="CQ214" i="7"/>
  <c r="CQ210" i="7"/>
  <c r="CQ206" i="7"/>
  <c r="CQ202" i="7"/>
  <c r="CQ198" i="7"/>
  <c r="CQ194" i="7"/>
  <c r="CQ190" i="7"/>
  <c r="CQ186" i="7"/>
  <c r="CQ182" i="7"/>
  <c r="CQ178" i="7"/>
  <c r="CQ174" i="7"/>
  <c r="CQ170" i="7"/>
  <c r="CQ166" i="7"/>
  <c r="CQ162" i="7"/>
  <c r="CQ158" i="7"/>
  <c r="CQ154" i="7"/>
  <c r="CQ150" i="7"/>
  <c r="CQ146" i="7"/>
  <c r="CQ142" i="7"/>
  <c r="CQ138" i="7"/>
  <c r="CQ134" i="7"/>
  <c r="CQ130" i="7"/>
  <c r="CQ126" i="7"/>
  <c r="CQ122" i="7"/>
  <c r="CQ118" i="7"/>
  <c r="CQ114" i="7"/>
  <c r="CQ110" i="7"/>
  <c r="CQ106" i="7"/>
  <c r="CQ102" i="7"/>
  <c r="CQ98" i="7"/>
  <c r="CQ94" i="7"/>
  <c r="CQ90" i="7"/>
  <c r="CQ86" i="7"/>
  <c r="CQ82" i="7"/>
  <c r="CQ78" i="7"/>
  <c r="CQ74" i="7"/>
  <c r="CQ70" i="7"/>
  <c r="CQ66" i="7"/>
  <c r="CQ62" i="7"/>
  <c r="CQ58" i="7"/>
  <c r="CQ54" i="7"/>
  <c r="CQ50" i="7"/>
  <c r="CQ46" i="7"/>
  <c r="CQ42" i="7"/>
  <c r="CQ38" i="7"/>
  <c r="CQ34" i="7"/>
  <c r="CQ30" i="7"/>
  <c r="CQ26" i="7"/>
  <c r="CQ22" i="7"/>
  <c r="CQ18" i="7"/>
  <c r="CQ14" i="7"/>
  <c r="CQ10" i="7"/>
  <c r="CQ6" i="7"/>
  <c r="CQ4" i="7"/>
  <c r="CQ385" i="7"/>
  <c r="CQ381" i="7"/>
  <c r="CQ377" i="7"/>
  <c r="CQ373" i="7"/>
  <c r="CQ369" i="7"/>
  <c r="CQ365" i="7"/>
  <c r="CQ361" i="7"/>
  <c r="CQ357" i="7"/>
  <c r="CQ353" i="7"/>
  <c r="CQ349" i="7"/>
  <c r="CQ345" i="7"/>
  <c r="CQ341" i="7"/>
  <c r="CQ337" i="7"/>
  <c r="CQ333" i="7"/>
  <c r="CQ329" i="7"/>
  <c r="CQ325" i="7"/>
  <c r="CQ321" i="7"/>
  <c r="CQ317" i="7"/>
  <c r="CQ313" i="7"/>
  <c r="CQ309" i="7"/>
  <c r="CQ305" i="7"/>
  <c r="CQ301" i="7"/>
  <c r="CQ297" i="7"/>
  <c r="CQ293" i="7"/>
  <c r="CQ289" i="7"/>
  <c r="CQ285" i="7"/>
  <c r="CQ281" i="7"/>
  <c r="CQ277" i="7"/>
  <c r="CQ273" i="7"/>
  <c r="CQ269" i="7"/>
  <c r="CQ265" i="7"/>
  <c r="CQ261" i="7"/>
  <c r="CQ257" i="7"/>
  <c r="CQ253" i="7"/>
  <c r="CQ249" i="7"/>
  <c r="CQ245" i="7"/>
  <c r="CQ241" i="7"/>
  <c r="CQ237" i="7"/>
  <c r="CQ233" i="7"/>
  <c r="CQ229" i="7"/>
  <c r="CQ225" i="7"/>
  <c r="CQ221" i="7"/>
  <c r="CQ217" i="7"/>
  <c r="CQ213" i="7"/>
  <c r="CQ209" i="7"/>
  <c r="CQ205" i="7"/>
  <c r="CQ201" i="7"/>
  <c r="CQ197" i="7"/>
  <c r="CQ193" i="7"/>
  <c r="CQ189" i="7"/>
  <c r="CQ185" i="7"/>
  <c r="CQ181" i="7"/>
  <c r="CQ177" i="7"/>
  <c r="CQ173" i="7"/>
  <c r="CQ169" i="7"/>
  <c r="CQ165" i="7"/>
  <c r="CQ161" i="7"/>
  <c r="CQ157" i="7"/>
  <c r="CQ153" i="7"/>
  <c r="CQ149" i="7"/>
  <c r="CQ145" i="7"/>
  <c r="CQ141" i="7"/>
  <c r="CQ137" i="7"/>
  <c r="CQ133" i="7"/>
  <c r="CQ129" i="7"/>
  <c r="CQ125" i="7"/>
  <c r="CQ121" i="7"/>
  <c r="CQ117" i="7"/>
  <c r="CQ113" i="7"/>
  <c r="CQ109" i="7"/>
  <c r="CQ105" i="7"/>
  <c r="CQ101" i="7"/>
  <c r="CQ97" i="7"/>
  <c r="CQ93" i="7"/>
  <c r="CQ89" i="7"/>
  <c r="CQ85" i="7"/>
  <c r="CQ81" i="7"/>
  <c r="CQ77" i="7"/>
  <c r="CQ73" i="7"/>
  <c r="CQ69" i="7"/>
  <c r="CQ65" i="7"/>
  <c r="CQ61" i="7"/>
  <c r="CQ57" i="7"/>
  <c r="CQ53" i="7"/>
  <c r="CQ49" i="7"/>
  <c r="CQ45" i="7"/>
  <c r="CQ41" i="7"/>
  <c r="CQ37" i="7"/>
  <c r="CQ33" i="7"/>
  <c r="CQ29" i="7"/>
  <c r="CQ25" i="7"/>
  <c r="CQ21" i="7"/>
  <c r="CQ17" i="7"/>
  <c r="CQ13" i="7"/>
  <c r="CQ9" i="7"/>
  <c r="CQ5" i="7"/>
  <c r="CQ388" i="7"/>
  <c r="CQ384" i="7"/>
  <c r="CQ380" i="7"/>
  <c r="CQ376" i="7"/>
  <c r="CQ372" i="7"/>
  <c r="CQ368" i="7"/>
  <c r="CQ364" i="7"/>
  <c r="CQ360" i="7"/>
  <c r="CQ356" i="7"/>
  <c r="CQ352" i="7"/>
  <c r="CQ348" i="7"/>
  <c r="CQ344" i="7"/>
  <c r="CQ340" i="7"/>
  <c r="CQ336" i="7"/>
  <c r="CQ332" i="7"/>
  <c r="CQ328" i="7"/>
  <c r="CQ324" i="7"/>
  <c r="CQ320" i="7"/>
  <c r="CQ316" i="7"/>
  <c r="CQ312" i="7"/>
  <c r="CQ308" i="7"/>
  <c r="CQ304" i="7"/>
  <c r="CQ300" i="7"/>
  <c r="CQ296" i="7"/>
  <c r="CQ292" i="7"/>
  <c r="CQ288" i="7"/>
  <c r="CQ284" i="7"/>
  <c r="CQ280" i="7"/>
  <c r="CQ276" i="7"/>
  <c r="CQ272" i="7"/>
  <c r="CQ268" i="7"/>
  <c r="CQ264" i="7"/>
  <c r="CQ260" i="7"/>
  <c r="CQ256" i="7"/>
  <c r="CQ252" i="7"/>
  <c r="CQ248" i="7"/>
  <c r="CQ244" i="7"/>
  <c r="CQ240" i="7"/>
  <c r="CQ236" i="7"/>
  <c r="CQ232" i="7"/>
  <c r="CQ228" i="7"/>
  <c r="CQ224" i="7"/>
  <c r="CQ220" i="7"/>
  <c r="CQ216" i="7"/>
  <c r="CQ212" i="7"/>
  <c r="CQ208" i="7"/>
  <c r="CQ204" i="7"/>
  <c r="CQ200" i="7"/>
  <c r="CQ196" i="7"/>
  <c r="CQ192" i="7"/>
  <c r="CQ188" i="7"/>
  <c r="CQ184" i="7"/>
  <c r="CQ180" i="7"/>
  <c r="CQ176" i="7"/>
  <c r="CQ168" i="7"/>
  <c r="CQ164" i="7"/>
  <c r="CQ160" i="7"/>
  <c r="CQ156" i="7"/>
  <c r="CQ152" i="7"/>
  <c r="CQ148" i="7"/>
  <c r="CQ144" i="7"/>
  <c r="CQ140" i="7"/>
  <c r="CQ136" i="7"/>
  <c r="CQ132" i="7"/>
  <c r="CQ128" i="7"/>
  <c r="CQ124" i="7"/>
  <c r="CQ120" i="7"/>
  <c r="CQ116" i="7"/>
  <c r="CQ112" i="7"/>
  <c r="CQ108" i="7"/>
  <c r="CQ104" i="7"/>
  <c r="CQ100" i="7"/>
  <c r="CQ96" i="7"/>
  <c r="CQ92" i="7"/>
  <c r="CQ88" i="7"/>
  <c r="CQ84" i="7"/>
  <c r="CQ80" i="7"/>
  <c r="CQ76" i="7"/>
  <c r="CQ72" i="7"/>
  <c r="CQ68" i="7"/>
  <c r="CQ64" i="7"/>
  <c r="CQ60" i="7"/>
  <c r="CQ56" i="7"/>
  <c r="CQ52" i="7"/>
  <c r="CQ48" i="7"/>
  <c r="CQ44" i="7"/>
  <c r="CQ40" i="7"/>
  <c r="CQ36" i="7"/>
  <c r="CQ32" i="7"/>
  <c r="CQ28" i="7"/>
  <c r="CQ24" i="7"/>
  <c r="CQ20" i="7"/>
  <c r="CQ16" i="7"/>
  <c r="CQ12" i="7"/>
  <c r="V106" i="7"/>
  <c r="V102" i="7"/>
  <c r="V98" i="7"/>
  <c r="V94" i="7"/>
  <c r="V90" i="7"/>
  <c r="V86" i="7"/>
  <c r="V82" i="7"/>
  <c r="V78" i="7"/>
  <c r="V74" i="7"/>
  <c r="V70" i="7"/>
  <c r="V66" i="7"/>
  <c r="V62" i="7"/>
  <c r="V58" i="7"/>
  <c r="V54" i="7"/>
  <c r="V50" i="7"/>
  <c r="V46" i="7"/>
  <c r="V42" i="7"/>
  <c r="V38" i="7"/>
  <c r="V34" i="7"/>
  <c r="V30" i="7"/>
  <c r="V26" i="7"/>
  <c r="V22" i="7"/>
  <c r="V18" i="7"/>
  <c r="V14" i="7"/>
  <c r="V10" i="7"/>
  <c r="V6" i="7"/>
  <c r="V13" i="7"/>
  <c r="V9" i="7"/>
  <c r="V5" i="7"/>
  <c r="V108" i="7"/>
  <c r="V104" i="7"/>
  <c r="V100" i="7"/>
  <c r="V96" i="7"/>
  <c r="V92" i="7"/>
  <c r="V88" i="7"/>
  <c r="V84" i="7"/>
  <c r="V80" i="7"/>
  <c r="V76" i="7"/>
  <c r="V72" i="7"/>
  <c r="V68" i="7"/>
  <c r="V64" i="7"/>
  <c r="V60" i="7"/>
  <c r="V56" i="7"/>
  <c r="V52" i="7"/>
  <c r="V48" i="7"/>
  <c r="V44" i="7"/>
  <c r="V40" i="7"/>
  <c r="V36" i="7"/>
  <c r="V32" i="7"/>
  <c r="V28" i="7"/>
  <c r="V24" i="7"/>
  <c r="V20" i="7"/>
  <c r="V16" i="7"/>
  <c r="V12" i="7"/>
  <c r="CR6" i="7" l="1"/>
  <c r="CR111" i="7"/>
  <c r="CR4" i="7"/>
  <c r="CR139" i="7" l="1"/>
  <c r="CR206" i="7"/>
  <c r="CR301" i="7"/>
  <c r="CR345" i="7"/>
  <c r="CR366" i="7"/>
  <c r="CR370" i="7"/>
  <c r="CR132" i="7"/>
  <c r="CR72" i="7"/>
  <c r="CR54" i="7"/>
  <c r="CR140" i="7"/>
  <c r="CR142" i="7"/>
  <c r="CR145" i="7"/>
  <c r="CR173" i="7"/>
  <c r="CR174" i="7"/>
  <c r="CR183" i="7"/>
  <c r="CR192" i="7"/>
  <c r="CR304" i="7"/>
  <c r="CR342" i="7"/>
  <c r="CR351" i="7"/>
  <c r="CR371" i="7"/>
  <c r="CR30" i="7"/>
  <c r="CR49" i="7"/>
  <c r="CR201" i="7"/>
  <c r="CR243" i="7"/>
  <c r="CR261" i="7"/>
  <c r="CR272" i="7"/>
  <c r="CR314" i="7"/>
  <c r="CR327" i="7"/>
  <c r="CR343" i="7"/>
  <c r="CR373" i="7"/>
  <c r="CR182" i="7"/>
  <c r="CR196" i="7"/>
  <c r="CR308" i="7"/>
  <c r="CR276" i="7"/>
  <c r="CR377" i="7"/>
  <c r="CR15" i="7"/>
  <c r="CR94" i="7"/>
  <c r="CR265" i="7"/>
  <c r="CR279" i="7"/>
  <c r="CR129" i="7"/>
  <c r="CR216" i="7"/>
  <c r="CR229" i="7"/>
  <c r="CR300" i="7"/>
  <c r="CR321" i="7"/>
  <c r="CR25" i="7"/>
  <c r="CR79" i="7"/>
  <c r="CR98" i="7"/>
  <c r="CR273" i="7"/>
  <c r="CR284" i="7"/>
  <c r="CR349" i="7"/>
  <c r="CR380" i="7"/>
  <c r="CR34" i="7"/>
  <c r="CR50" i="7"/>
  <c r="CR181" i="7"/>
  <c r="CR187" i="7"/>
  <c r="CR348" i="7"/>
  <c r="CR13" i="7"/>
  <c r="CR14" i="7"/>
  <c r="CR24" i="7"/>
  <c r="CR37" i="7"/>
  <c r="CR42" i="7"/>
  <c r="CR82" i="7"/>
  <c r="CR101" i="7"/>
  <c r="CR117" i="7"/>
  <c r="CR149" i="7"/>
  <c r="CR152" i="7"/>
  <c r="CR157" i="7"/>
  <c r="CR163" i="7"/>
  <c r="CR166" i="7"/>
  <c r="CR180" i="7"/>
  <c r="CR207" i="7"/>
  <c r="CR218" i="7"/>
  <c r="CR254" i="7"/>
  <c r="CR259" i="7"/>
  <c r="CR324" i="7"/>
  <c r="CR350" i="7"/>
  <c r="CR83" i="7"/>
  <c r="CR135" i="7"/>
  <c r="CR160" i="7"/>
  <c r="CR195" i="7"/>
  <c r="CR219" i="7"/>
  <c r="CR235" i="7"/>
  <c r="CR245" i="7"/>
  <c r="CR319" i="7"/>
  <c r="CR322" i="7"/>
  <c r="CR354" i="7"/>
  <c r="CR369" i="7"/>
  <c r="CR285" i="7"/>
  <c r="CR232" i="7"/>
  <c r="CR46" i="7"/>
  <c r="CR89" i="7"/>
  <c r="CR95" i="7"/>
  <c r="CR146" i="7"/>
  <c r="CR189" i="7"/>
  <c r="CR310" i="7"/>
  <c r="CR52" i="7"/>
  <c r="CR92" i="7"/>
  <c r="CR121" i="7"/>
  <c r="CR175" i="7"/>
  <c r="CR184" i="7"/>
  <c r="CR239" i="7"/>
  <c r="CR382" i="7"/>
  <c r="CR11" i="7"/>
  <c r="CR286" i="7"/>
  <c r="CR69" i="7"/>
  <c r="CR385" i="7"/>
  <c r="CR51" i="7"/>
  <c r="CR102" i="7"/>
  <c r="CR125" i="7"/>
  <c r="CR287" i="7"/>
  <c r="CR5" i="7"/>
  <c r="CR16" i="7"/>
  <c r="CR57" i="7"/>
  <c r="CR75" i="7"/>
  <c r="CR115" i="7"/>
  <c r="CR293" i="7"/>
  <c r="CR29" i="7"/>
  <c r="CR67" i="7"/>
  <c r="CR120" i="7"/>
  <c r="CR162" i="7"/>
  <c r="CR222" i="7"/>
  <c r="CR288" i="7"/>
  <c r="CR90" i="7"/>
  <c r="CR103" i="7"/>
  <c r="CR123" i="7"/>
  <c r="CR220" i="7"/>
  <c r="CR290" i="7"/>
  <c r="CR331" i="7"/>
  <c r="CR208" i="7"/>
  <c r="CR341" i="7"/>
  <c r="CR362" i="7"/>
  <c r="CR71" i="7"/>
  <c r="CR221" i="7"/>
  <c r="CR252" i="7"/>
  <c r="CR372" i="7"/>
  <c r="CR104" i="7"/>
  <c r="CR113" i="7"/>
  <c r="CR155" i="7"/>
  <c r="CR191" i="7"/>
  <c r="CR264" i="7"/>
  <c r="CR358" i="7"/>
  <c r="CR17" i="7"/>
  <c r="CR35" i="7"/>
  <c r="CR38" i="7"/>
  <c r="CR58" i="7"/>
  <c r="CR61" i="7"/>
  <c r="CR74" i="7"/>
  <c r="CR118" i="7"/>
  <c r="CR150" i="7"/>
  <c r="CR199" i="7"/>
  <c r="CR262" i="7"/>
  <c r="CR333" i="7"/>
  <c r="CR346" i="7"/>
  <c r="CR62" i="7"/>
  <c r="CR78" i="7"/>
  <c r="CR127" i="7"/>
  <c r="CR134" i="7"/>
  <c r="CR318" i="7"/>
  <c r="CR335" i="7"/>
  <c r="CR18" i="7"/>
  <c r="CR105" i="7"/>
  <c r="CR114" i="7"/>
  <c r="CR124" i="7"/>
  <c r="CR136" i="7"/>
  <c r="CR153" i="7"/>
  <c r="CR156" i="7"/>
  <c r="CR214" i="7"/>
  <c r="CR269" i="7"/>
  <c r="CR334" i="7"/>
  <c r="CR375" i="7"/>
  <c r="CR43" i="7"/>
  <c r="CR256" i="7"/>
  <c r="CR381" i="7"/>
  <c r="CR384" i="7"/>
  <c r="CR387" i="7"/>
  <c r="CR44" i="7"/>
  <c r="CR84" i="7"/>
  <c r="CR106" i="7"/>
  <c r="CR161" i="7"/>
  <c r="CR224" i="7"/>
  <c r="CR306" i="7"/>
  <c r="CR313" i="7"/>
  <c r="CR337" i="7"/>
  <c r="CR355" i="7"/>
  <c r="CR360" i="7"/>
  <c r="CR9" i="7"/>
  <c r="CR56" i="7"/>
  <c r="CR86" i="7"/>
  <c r="CR97" i="7"/>
  <c r="CR137" i="7"/>
  <c r="CR198" i="7"/>
  <c r="CR278" i="7"/>
  <c r="CR280" i="7"/>
  <c r="CR325" i="7"/>
  <c r="CR336" i="7"/>
  <c r="CR339" i="7"/>
  <c r="CR344" i="7"/>
  <c r="CR48" i="7"/>
  <c r="CR70" i="7"/>
  <c r="CR128" i="7"/>
  <c r="CR169" i="7"/>
  <c r="CR186" i="7"/>
  <c r="CR246" i="7"/>
  <c r="CR251" i="7"/>
  <c r="CR258" i="7"/>
  <c r="CR263" i="7"/>
  <c r="CR297" i="7"/>
  <c r="CR364" i="7"/>
  <c r="CR386" i="7"/>
  <c r="CR26" i="7"/>
  <c r="CR60" i="7"/>
  <c r="CR148" i="7"/>
  <c r="CR164" i="7"/>
  <c r="CR204" i="7"/>
  <c r="CR231" i="7"/>
  <c r="CR242" i="7"/>
  <c r="CR31" i="7"/>
  <c r="CR107" i="7"/>
  <c r="CR194" i="7"/>
  <c r="CR225" i="7"/>
  <c r="CR291" i="7"/>
  <c r="CR292" i="7"/>
  <c r="CR365" i="7"/>
  <c r="CR36" i="7"/>
  <c r="CR41" i="7"/>
  <c r="CR138" i="7"/>
  <c r="CR227" i="7"/>
  <c r="CR237" i="7"/>
  <c r="CR294" i="7"/>
  <c r="CR178" i="7"/>
  <c r="CR76" i="7"/>
  <c r="CR87" i="7"/>
  <c r="CR108" i="7"/>
  <c r="CR177" i="7"/>
  <c r="CR234" i="7"/>
  <c r="CR295" i="7"/>
  <c r="CR359" i="7"/>
  <c r="CR80" i="7"/>
  <c r="CR144" i="7"/>
  <c r="CR260" i="7"/>
  <c r="CR274" i="7"/>
  <c r="CR8" i="7"/>
  <c r="CR19" i="7"/>
  <c r="CR45" i="7"/>
  <c r="CR130" i="7"/>
  <c r="CR202" i="7"/>
  <c r="CR215" i="7"/>
  <c r="CR268" i="7"/>
  <c r="CR63" i="7"/>
  <c r="CR244" i="7"/>
  <c r="CR296" i="7"/>
  <c r="CR347" i="7"/>
  <c r="CR367" i="7"/>
  <c r="CR205" i="7"/>
  <c r="CR275" i="7"/>
  <c r="CR330" i="7"/>
  <c r="CR368" i="7"/>
  <c r="CR298" i="7"/>
  <c r="CR55" i="7"/>
  <c r="CR110" i="7"/>
  <c r="CR193" i="7"/>
  <c r="CR217" i="7"/>
  <c r="CR299" i="7"/>
  <c r="CR309" i="7"/>
  <c r="CR312" i="7"/>
  <c r="CR328" i="7"/>
  <c r="CR12" i="7"/>
  <c r="CR126" i="7"/>
  <c r="CR170" i="7"/>
  <c r="CR209" i="7"/>
  <c r="CR307" i="7"/>
  <c r="CR320" i="7"/>
  <c r="CR356" i="7"/>
  <c r="CR116" i="7"/>
  <c r="CR119" i="7"/>
  <c r="CR141" i="7"/>
  <c r="CR213" i="7"/>
  <c r="CR257" i="7"/>
  <c r="CR267" i="7"/>
  <c r="CR305" i="7"/>
  <c r="CR323" i="7"/>
  <c r="CR329" i="7"/>
  <c r="CR357" i="7"/>
  <c r="CR378" i="7"/>
  <c r="CR230" i="7"/>
  <c r="CR241" i="7"/>
  <c r="CR266" i="7"/>
  <c r="CR317" i="7"/>
  <c r="CR353" i="7"/>
  <c r="CR7" i="7"/>
  <c r="CR68" i="7"/>
  <c r="CR81" i="7"/>
  <c r="CR165" i="7"/>
  <c r="CR210" i="7"/>
  <c r="CR383" i="7"/>
  <c r="CR151" i="7"/>
  <c r="CR271" i="7"/>
  <c r="CR277" i="7"/>
  <c r="CR168" i="7"/>
  <c r="CR200" i="7"/>
  <c r="CR93" i="7"/>
  <c r="CR96" i="7"/>
  <c r="CR10" i="7"/>
  <c r="CR73" i="7"/>
  <c r="CR167" i="7"/>
  <c r="CR233" i="7"/>
  <c r="CR22" i="7"/>
  <c r="CR47" i="7"/>
  <c r="CR91" i="7"/>
  <c r="CR100" i="7"/>
  <c r="CR112" i="7"/>
  <c r="CR147" i="7"/>
  <c r="CR190" i="7"/>
  <c r="CR311" i="7"/>
  <c r="CR23" i="7"/>
  <c r="CR53" i="7"/>
  <c r="CR65" i="7"/>
  <c r="CR122" i="7"/>
  <c r="CR158" i="7"/>
  <c r="CR176" i="7"/>
  <c r="CR185" i="7"/>
  <c r="CR240" i="7"/>
  <c r="CR282" i="7"/>
  <c r="CR172" i="7"/>
  <c r="CR77" i="7"/>
  <c r="CR236" i="7"/>
  <c r="CR20" i="7"/>
  <c r="CR40" i="7"/>
  <c r="CR289" i="7"/>
  <c r="CR228" i="7"/>
  <c r="CR154" i="7"/>
  <c r="CR211" i="7"/>
  <c r="CR255" i="7"/>
  <c r="CR315" i="7"/>
  <c r="CR109" i="7"/>
  <c r="CR179" i="7"/>
  <c r="CR223" i="7"/>
  <c r="CR226" i="7"/>
  <c r="CR388" i="7"/>
  <c r="CR197" i="7"/>
  <c r="CR212" i="7"/>
  <c r="CR88" i="7"/>
  <c r="CR32" i="7"/>
  <c r="CR249" i="7"/>
  <c r="CR85" i="7"/>
  <c r="CR39" i="7"/>
  <c r="CR250" i="7"/>
  <c r="CR302" i="7"/>
  <c r="CR188" i="7"/>
  <c r="CR270" i="7"/>
  <c r="CR316" i="7"/>
  <c r="CR326" i="7"/>
  <c r="CR33" i="7"/>
  <c r="CR361" i="7"/>
  <c r="CR253" i="7"/>
  <c r="CR283" i="7"/>
  <c r="CR376" i="7"/>
  <c r="CR379" i="7"/>
  <c r="CR247" i="7"/>
  <c r="CR143" i="7"/>
  <c r="CR352" i="7"/>
  <c r="CR248" i="7"/>
  <c r="CR340" i="7"/>
  <c r="CR303" i="7"/>
  <c r="CR338" i="7"/>
  <c r="CR159" i="7"/>
  <c r="CR203" i="7"/>
  <c r="CR27" i="7"/>
  <c r="CR28" i="7"/>
  <c r="CR238" i="7"/>
  <c r="CR332" i="7"/>
  <c r="CR99" i="7"/>
  <c r="CR281" i="7"/>
  <c r="CR374" i="7"/>
  <c r="CR64" i="7"/>
  <c r="CR66" i="7"/>
  <c r="CR21" i="7"/>
  <c r="CR59" i="7"/>
  <c r="CR133" i="7"/>
  <c r="CR131" i="7"/>
  <c r="CM390" i="7"/>
  <c r="AY390" i="7" l="1"/>
  <c r="BA171" i="7" s="1"/>
  <c r="BB171" i="7" s="1"/>
  <c r="BQ142" i="7"/>
  <c r="BQ145" i="7"/>
  <c r="BQ183" i="7"/>
  <c r="BQ192" i="7"/>
  <c r="BQ351" i="7"/>
  <c r="BQ201" i="7"/>
  <c r="BQ243" i="7"/>
  <c r="BQ314" i="7"/>
  <c r="BQ327" i="7"/>
  <c r="BQ182" i="7"/>
  <c r="BQ196" i="7"/>
  <c r="BQ377" i="7"/>
  <c r="BQ279" i="7"/>
  <c r="BQ129" i="7"/>
  <c r="BQ300" i="7"/>
  <c r="BQ321" i="7"/>
  <c r="BQ98" i="7"/>
  <c r="BQ273" i="7"/>
  <c r="BQ380" i="7"/>
  <c r="BQ187" i="7"/>
  <c r="BQ348" i="7"/>
  <c r="BQ24" i="7"/>
  <c r="BQ37" i="7"/>
  <c r="BQ101" i="7"/>
  <c r="BQ117" i="7"/>
  <c r="BQ157" i="7"/>
  <c r="BQ207" i="7"/>
  <c r="BQ218" i="7"/>
  <c r="BQ324" i="7"/>
  <c r="BQ350" i="7"/>
  <c r="BQ160" i="7"/>
  <c r="BQ195" i="7"/>
  <c r="BQ245" i="7"/>
  <c r="BQ369" i="7"/>
  <c r="BQ46" i="7"/>
  <c r="BQ89" i="7"/>
  <c r="BQ146" i="7"/>
  <c r="BQ189" i="7"/>
  <c r="BQ92" i="7"/>
  <c r="BQ239" i="7"/>
  <c r="BQ382" i="7"/>
  <c r="BQ69" i="7"/>
  <c r="BQ385" i="7"/>
  <c r="BQ125" i="7"/>
  <c r="BQ287" i="7"/>
  <c r="BQ57" i="7"/>
  <c r="BQ6" i="7"/>
  <c r="BQ29" i="7"/>
  <c r="BQ162" i="7"/>
  <c r="BQ222" i="7"/>
  <c r="BQ103" i="7"/>
  <c r="BQ123" i="7"/>
  <c r="BQ331" i="7"/>
  <c r="BQ71" i="7"/>
  <c r="BQ221" i="7"/>
  <c r="BQ372" i="7"/>
  <c r="BQ104" i="7"/>
  <c r="BQ191" i="7"/>
  <c r="BQ264" i="7"/>
  <c r="BQ35" i="7"/>
  <c r="BQ74" i="7"/>
  <c r="BQ118" i="7"/>
  <c r="BQ262" i="7"/>
  <c r="BQ333" i="7"/>
  <c r="BQ78" i="7"/>
  <c r="BQ127" i="7"/>
  <c r="BQ335" i="7"/>
  <c r="BQ124" i="7"/>
  <c r="BQ136" i="7"/>
  <c r="BQ214" i="7"/>
  <c r="BQ269" i="7"/>
  <c r="BQ43" i="7"/>
  <c r="BQ256" i="7"/>
  <c r="BQ387" i="7"/>
  <c r="BQ161" i="7"/>
  <c r="BQ224" i="7"/>
  <c r="BQ337" i="7"/>
  <c r="BQ355" i="7"/>
  <c r="BQ56" i="7"/>
  <c r="BQ86" i="7"/>
  <c r="BQ198" i="7"/>
  <c r="BQ336" i="7"/>
  <c r="BQ339" i="7"/>
  <c r="BQ70" i="7"/>
  <c r="BQ128" i="7"/>
  <c r="BQ246" i="7"/>
  <c r="BQ251" i="7"/>
  <c r="BQ297" i="7"/>
  <c r="BQ60" i="7"/>
  <c r="BQ148" i="7"/>
  <c r="BQ231" i="7"/>
  <c r="BQ242" i="7"/>
  <c r="BQ194" i="7"/>
  <c r="BQ225" i="7"/>
  <c r="BQ365" i="7"/>
  <c r="BQ227" i="7"/>
  <c r="BQ237" i="7"/>
  <c r="BQ76" i="7"/>
  <c r="BQ87" i="7"/>
  <c r="BQ234" i="7"/>
  <c r="BQ295" i="7"/>
  <c r="BQ144" i="7"/>
  <c r="BQ19" i="7"/>
  <c r="BQ45" i="7"/>
  <c r="BQ215" i="7"/>
  <c r="BQ268" i="7"/>
  <c r="BQ296" i="7"/>
  <c r="BQ347" i="7"/>
  <c r="BQ275" i="7"/>
  <c r="BQ55" i="7"/>
  <c r="BQ110" i="7"/>
  <c r="BQ299" i="7"/>
  <c r="BQ309" i="7"/>
  <c r="BQ12" i="7"/>
  <c r="BQ126" i="7"/>
  <c r="BQ307" i="7"/>
  <c r="BQ119" i="7"/>
  <c r="BQ141" i="7"/>
  <c r="BQ257" i="7"/>
  <c r="BQ267" i="7"/>
  <c r="BQ305" i="7"/>
  <c r="BQ329" i="7"/>
  <c r="BQ357" i="7"/>
  <c r="BQ378" i="7"/>
  <c r="BQ241" i="7"/>
  <c r="BQ266" i="7"/>
  <c r="BQ317" i="7"/>
  <c r="BQ4" i="7"/>
  <c r="BQ7" i="7"/>
  <c r="BQ68" i="7"/>
  <c r="BQ165" i="7"/>
  <c r="BQ210" i="7"/>
  <c r="BQ383" i="7"/>
  <c r="BQ271" i="7"/>
  <c r="BQ277" i="7"/>
  <c r="BQ168" i="7"/>
  <c r="BQ93" i="7"/>
  <c r="BQ96" i="7"/>
  <c r="BQ10" i="7"/>
  <c r="BQ167" i="7"/>
  <c r="BQ233" i="7"/>
  <c r="BQ22" i="7"/>
  <c r="BQ91" i="7"/>
  <c r="BQ100" i="7"/>
  <c r="BQ147" i="7"/>
  <c r="BQ190" i="7"/>
  <c r="BQ311" i="7"/>
  <c r="BQ23" i="7"/>
  <c r="BQ53" i="7"/>
  <c r="BQ65" i="7"/>
  <c r="BQ158" i="7"/>
  <c r="BQ176" i="7"/>
  <c r="BQ185" i="7"/>
  <c r="BQ282" i="7"/>
  <c r="BQ172" i="7"/>
  <c r="BQ77" i="7"/>
  <c r="BQ20" i="7"/>
  <c r="BQ40" i="7"/>
  <c r="BQ289" i="7"/>
  <c r="BQ154" i="7"/>
  <c r="BQ211" i="7"/>
  <c r="BQ255" i="7"/>
  <c r="BQ109" i="7"/>
  <c r="BQ179" i="7"/>
  <c r="BQ223" i="7"/>
  <c r="BQ388" i="7"/>
  <c r="BQ197" i="7"/>
  <c r="BQ212" i="7"/>
  <c r="BQ32" i="7"/>
  <c r="BQ249" i="7"/>
  <c r="BQ85" i="7"/>
  <c r="BQ250" i="7"/>
  <c r="BQ302" i="7"/>
  <c r="BQ188" i="7"/>
  <c r="BQ316" i="7"/>
  <c r="BQ326" i="7"/>
  <c r="BQ33" i="7"/>
  <c r="BQ253" i="7"/>
  <c r="BQ283" i="7"/>
  <c r="BQ376" i="7"/>
  <c r="BQ247" i="7"/>
  <c r="BQ340" i="7"/>
  <c r="BQ303" i="7"/>
  <c r="BQ338" i="7"/>
  <c r="BQ203" i="7"/>
  <c r="BQ27" i="7"/>
  <c r="BQ28" i="7"/>
  <c r="BQ332" i="7"/>
  <c r="BQ281" i="7"/>
  <c r="BQ64" i="7"/>
  <c r="BQ133" i="7"/>
  <c r="BQ131" i="7"/>
  <c r="BQ54" i="7"/>
  <c r="BQ140" i="7"/>
  <c r="BQ173" i="7"/>
  <c r="BQ174" i="7"/>
  <c r="BQ304" i="7"/>
  <c r="BQ342" i="7"/>
  <c r="BQ371" i="7"/>
  <c r="BQ30" i="7"/>
  <c r="BQ49" i="7"/>
  <c r="BQ261" i="7"/>
  <c r="BQ272" i="7"/>
  <c r="BQ343" i="7"/>
  <c r="BQ373" i="7"/>
  <c r="BQ308" i="7"/>
  <c r="BQ276" i="7"/>
  <c r="BQ15" i="7"/>
  <c r="BQ94" i="7"/>
  <c r="BQ265" i="7"/>
  <c r="BQ216" i="7"/>
  <c r="BQ229" i="7"/>
  <c r="BQ25" i="7"/>
  <c r="BQ79" i="7"/>
  <c r="BQ284" i="7"/>
  <c r="BQ349" i="7"/>
  <c r="BQ34" i="7"/>
  <c r="BQ50" i="7"/>
  <c r="BQ181" i="7"/>
  <c r="BQ13" i="7"/>
  <c r="BQ14" i="7"/>
  <c r="BQ42" i="7"/>
  <c r="BQ82" i="7"/>
  <c r="BQ149" i="7"/>
  <c r="BQ152" i="7"/>
  <c r="BQ163" i="7"/>
  <c r="BQ166" i="7"/>
  <c r="BQ180" i="7"/>
  <c r="BQ254" i="7"/>
  <c r="BQ259" i="7"/>
  <c r="BQ83" i="7"/>
  <c r="BQ135" i="7"/>
  <c r="BQ219" i="7"/>
  <c r="BQ235" i="7"/>
  <c r="BQ319" i="7"/>
  <c r="BQ322" i="7"/>
  <c r="BQ354" i="7"/>
  <c r="BQ285" i="7"/>
  <c r="BQ232" i="7"/>
  <c r="BQ95" i="7"/>
  <c r="BQ111" i="7"/>
  <c r="BQ310" i="7"/>
  <c r="BQ52" i="7"/>
  <c r="BQ121" i="7"/>
  <c r="BQ175" i="7"/>
  <c r="BQ184" i="7"/>
  <c r="BQ11" i="7"/>
  <c r="BQ286" i="7"/>
  <c r="BQ51" i="7"/>
  <c r="BQ102" i="7"/>
  <c r="BQ5" i="7"/>
  <c r="BQ16" i="7"/>
  <c r="BQ75" i="7"/>
  <c r="BQ115" i="7"/>
  <c r="BQ293" i="7"/>
  <c r="BQ67" i="7"/>
  <c r="BQ120" i="7"/>
  <c r="BQ288" i="7"/>
  <c r="BQ90" i="7"/>
  <c r="BQ220" i="7"/>
  <c r="BQ290" i="7"/>
  <c r="BQ208" i="7"/>
  <c r="BQ341" i="7"/>
  <c r="BQ362" i="7"/>
  <c r="BQ252" i="7"/>
  <c r="BQ363" i="7"/>
  <c r="BQ113" i="7"/>
  <c r="BQ155" i="7"/>
  <c r="BQ358" i="7"/>
  <c r="BQ17" i="7"/>
  <c r="BQ38" i="7"/>
  <c r="BQ58" i="7"/>
  <c r="BQ61" i="7"/>
  <c r="BQ150" i="7"/>
  <c r="BQ199" i="7"/>
  <c r="BQ346" i="7"/>
  <c r="BQ62" i="7"/>
  <c r="BQ134" i="7"/>
  <c r="BQ318" i="7"/>
  <c r="BQ18" i="7"/>
  <c r="BQ105" i="7"/>
  <c r="BQ114" i="7"/>
  <c r="BQ153" i="7"/>
  <c r="BQ156" i="7"/>
  <c r="BQ334" i="7"/>
  <c r="BQ375" i="7"/>
  <c r="BQ381" i="7"/>
  <c r="BQ384" i="7"/>
  <c r="BQ44" i="7"/>
  <c r="BQ84" i="7"/>
  <c r="BQ106" i="7"/>
  <c r="BQ306" i="7"/>
  <c r="BQ313" i="7"/>
  <c r="BQ360" i="7"/>
  <c r="BQ9" i="7"/>
  <c r="BQ97" i="7"/>
  <c r="BQ137" i="7"/>
  <c r="BQ278" i="7"/>
  <c r="BQ280" i="7"/>
  <c r="BQ325" i="7"/>
  <c r="BQ344" i="7"/>
  <c r="BQ48" i="7"/>
  <c r="BQ169" i="7"/>
  <c r="BQ186" i="7"/>
  <c r="BQ258" i="7"/>
  <c r="BQ263" i="7"/>
  <c r="BQ364" i="7"/>
  <c r="BQ386" i="7"/>
  <c r="BQ26" i="7"/>
  <c r="BQ164" i="7"/>
  <c r="BQ204" i="7"/>
  <c r="BQ31" i="7"/>
  <c r="BQ107" i="7"/>
  <c r="BQ291" i="7"/>
  <c r="BQ292" i="7"/>
  <c r="BQ36" i="7"/>
  <c r="BQ41" i="7"/>
  <c r="BQ138" i="7"/>
  <c r="BQ294" i="7"/>
  <c r="BQ178" i="7"/>
  <c r="BQ108" i="7"/>
  <c r="BQ177" i="7"/>
  <c r="BQ359" i="7"/>
  <c r="BQ80" i="7"/>
  <c r="BQ260" i="7"/>
  <c r="BQ274" i="7"/>
  <c r="BQ8" i="7"/>
  <c r="BQ130" i="7"/>
  <c r="BQ202" i="7"/>
  <c r="BQ63" i="7"/>
  <c r="BQ244" i="7"/>
  <c r="BQ367" i="7"/>
  <c r="BQ205" i="7"/>
  <c r="BQ330" i="7"/>
  <c r="BQ368" i="7"/>
  <c r="BQ298" i="7"/>
  <c r="BQ193" i="7"/>
  <c r="BQ217" i="7"/>
  <c r="BQ312" i="7"/>
  <c r="BQ328" i="7"/>
  <c r="BQ170" i="7"/>
  <c r="BQ209" i="7"/>
  <c r="BQ320" i="7"/>
  <c r="BQ356" i="7"/>
  <c r="BQ116" i="7"/>
  <c r="BQ213" i="7"/>
  <c r="BQ323" i="7"/>
  <c r="BQ230" i="7"/>
  <c r="BQ353" i="7"/>
  <c r="BQ81" i="7"/>
  <c r="BQ151" i="7"/>
  <c r="BQ200" i="7"/>
  <c r="BQ73" i="7"/>
  <c r="BQ47" i="7"/>
  <c r="BQ112" i="7"/>
  <c r="BQ122" i="7"/>
  <c r="BQ240" i="7"/>
  <c r="BQ236" i="7"/>
  <c r="BQ228" i="7"/>
  <c r="BQ315" i="7"/>
  <c r="BQ226" i="7"/>
  <c r="BQ88" i="7"/>
  <c r="BQ39" i="7"/>
  <c r="BQ270" i="7"/>
  <c r="BQ361" i="7"/>
  <c r="BQ379" i="7"/>
  <c r="BQ143" i="7"/>
  <c r="BQ352" i="7"/>
  <c r="BQ248" i="7"/>
  <c r="BQ159" i="7"/>
  <c r="BQ238" i="7"/>
  <c r="BQ99" i="7"/>
  <c r="BQ374" i="7"/>
  <c r="BQ66" i="7"/>
  <c r="BQ21" i="7"/>
  <c r="BQ59" i="7"/>
  <c r="BQ72" i="7"/>
  <c r="BA5" i="7" l="1"/>
  <c r="BB5" i="7" s="1"/>
  <c r="BA7" i="7"/>
  <c r="BB7" i="7" s="1"/>
  <c r="BA9" i="7"/>
  <c r="BB9" i="7" s="1"/>
  <c r="BA11" i="7"/>
  <c r="BB11" i="7" s="1"/>
  <c r="BA13" i="7"/>
  <c r="BB13" i="7" s="1"/>
  <c r="BA15" i="7"/>
  <c r="BB15" i="7" s="1"/>
  <c r="BA17" i="7"/>
  <c r="BB17" i="7" s="1"/>
  <c r="BA19" i="7"/>
  <c r="BB19" i="7" s="1"/>
  <c r="BA21" i="7"/>
  <c r="BB21" i="7" s="1"/>
  <c r="BA23" i="7"/>
  <c r="BB23" i="7" s="1"/>
  <c r="BA25" i="7"/>
  <c r="BB25" i="7" s="1"/>
  <c r="BA27" i="7"/>
  <c r="BB27" i="7" s="1"/>
  <c r="BA29" i="7"/>
  <c r="BB29" i="7" s="1"/>
  <c r="BA31" i="7"/>
  <c r="BB31" i="7" s="1"/>
  <c r="BA33" i="7"/>
  <c r="BB33" i="7" s="1"/>
  <c r="BA35" i="7"/>
  <c r="BB35" i="7" s="1"/>
  <c r="BA37" i="7"/>
  <c r="BB37" i="7" s="1"/>
  <c r="BA39" i="7"/>
  <c r="BB39" i="7" s="1"/>
  <c r="BA41" i="7"/>
  <c r="BB41" i="7" s="1"/>
  <c r="BA43" i="7"/>
  <c r="BB43" i="7" s="1"/>
  <c r="BA45" i="7"/>
  <c r="BB45" i="7" s="1"/>
  <c r="BA47" i="7"/>
  <c r="BB47" i="7" s="1"/>
  <c r="BA49" i="7"/>
  <c r="BB49" i="7" s="1"/>
  <c r="BA51" i="7"/>
  <c r="BB51" i="7" s="1"/>
  <c r="BA53" i="7"/>
  <c r="BB53" i="7" s="1"/>
  <c r="BA55" i="7"/>
  <c r="BB55" i="7" s="1"/>
  <c r="BA57" i="7"/>
  <c r="BB57" i="7" s="1"/>
  <c r="BA59" i="7"/>
  <c r="BB59" i="7" s="1"/>
  <c r="BA61" i="7"/>
  <c r="BB61" i="7" s="1"/>
  <c r="BA63" i="7"/>
  <c r="BB63" i="7" s="1"/>
  <c r="BA65" i="7"/>
  <c r="BB65" i="7" s="1"/>
  <c r="BA67" i="7"/>
  <c r="BB67" i="7" s="1"/>
  <c r="BA69" i="7"/>
  <c r="BB69" i="7" s="1"/>
  <c r="BA71" i="7"/>
  <c r="BB71" i="7" s="1"/>
  <c r="BA73" i="7"/>
  <c r="BB73" i="7" s="1"/>
  <c r="BA75" i="7"/>
  <c r="BB75" i="7" s="1"/>
  <c r="BA77" i="7"/>
  <c r="BB77" i="7" s="1"/>
  <c r="BA79" i="7"/>
  <c r="BB79" i="7" s="1"/>
  <c r="BA81" i="7"/>
  <c r="BB81" i="7" s="1"/>
  <c r="BA83" i="7"/>
  <c r="BB83" i="7" s="1"/>
  <c r="BA85" i="7"/>
  <c r="BB85" i="7" s="1"/>
  <c r="BA87" i="7"/>
  <c r="BB87" i="7" s="1"/>
  <c r="BA89" i="7"/>
  <c r="BB89" i="7" s="1"/>
  <c r="BA91" i="7"/>
  <c r="BB91" i="7" s="1"/>
  <c r="BA93" i="7"/>
  <c r="BB93" i="7" s="1"/>
  <c r="BA95" i="7"/>
  <c r="BB95" i="7" s="1"/>
  <c r="BA97" i="7"/>
  <c r="BB97" i="7" s="1"/>
  <c r="BA99" i="7"/>
  <c r="BB99" i="7" s="1"/>
  <c r="BA101" i="7"/>
  <c r="BB101" i="7" s="1"/>
  <c r="BA103" i="7"/>
  <c r="BB103" i="7" s="1"/>
  <c r="BA105" i="7"/>
  <c r="BB105" i="7" s="1"/>
  <c r="BA107" i="7"/>
  <c r="BB107" i="7" s="1"/>
  <c r="BA109" i="7"/>
  <c r="BB109" i="7" s="1"/>
  <c r="BA111" i="7"/>
  <c r="BB111" i="7" s="1"/>
  <c r="BA113" i="7"/>
  <c r="BB113" i="7" s="1"/>
  <c r="BA115" i="7"/>
  <c r="BB115" i="7" s="1"/>
  <c r="BA117" i="7"/>
  <c r="BB117" i="7" s="1"/>
  <c r="BA119" i="7"/>
  <c r="BB119" i="7" s="1"/>
  <c r="BA121" i="7"/>
  <c r="BB121" i="7" s="1"/>
  <c r="BA123" i="7"/>
  <c r="BB123" i="7" s="1"/>
  <c r="BA125" i="7"/>
  <c r="BB125" i="7" s="1"/>
  <c r="BA127" i="7"/>
  <c r="BB127" i="7" s="1"/>
  <c r="BA129" i="7"/>
  <c r="BB129" i="7" s="1"/>
  <c r="BA131" i="7"/>
  <c r="BB131" i="7" s="1"/>
  <c r="BA133" i="7"/>
  <c r="BB133" i="7" s="1"/>
  <c r="BA135" i="7"/>
  <c r="BB135" i="7" s="1"/>
  <c r="BA137" i="7"/>
  <c r="BB137" i="7" s="1"/>
  <c r="BA139" i="7"/>
  <c r="BA141" i="7"/>
  <c r="BB141" i="7" s="1"/>
  <c r="BA143" i="7"/>
  <c r="BB143" i="7" s="1"/>
  <c r="BA145" i="7"/>
  <c r="BB145" i="7" s="1"/>
  <c r="BA147" i="7"/>
  <c r="BB147" i="7" s="1"/>
  <c r="BA149" i="7"/>
  <c r="BB149" i="7" s="1"/>
  <c r="BA151" i="7"/>
  <c r="BB151" i="7" s="1"/>
  <c r="BA153" i="7"/>
  <c r="BB153" i="7" s="1"/>
  <c r="BA155" i="7"/>
  <c r="BB155" i="7" s="1"/>
  <c r="BA157" i="7"/>
  <c r="BB157" i="7" s="1"/>
  <c r="BA159" i="7"/>
  <c r="BB159" i="7" s="1"/>
  <c r="BA161" i="7"/>
  <c r="BB161" i="7" s="1"/>
  <c r="BA163" i="7"/>
  <c r="BB163" i="7" s="1"/>
  <c r="BA165" i="7"/>
  <c r="BB165" i="7" s="1"/>
  <c r="BA167" i="7"/>
  <c r="BB167" i="7" s="1"/>
  <c r="BA169" i="7"/>
  <c r="BB169" i="7" s="1"/>
  <c r="BA172" i="7"/>
  <c r="BB172" i="7" s="1"/>
  <c r="BA173" i="7"/>
  <c r="BB173" i="7" s="1"/>
  <c r="BA175" i="7"/>
  <c r="BB175" i="7" s="1"/>
  <c r="BA177" i="7"/>
  <c r="BB177" i="7" s="1"/>
  <c r="BA179" i="7"/>
  <c r="BB179" i="7" s="1"/>
  <c r="BA181" i="7"/>
  <c r="BB181" i="7" s="1"/>
  <c r="BA183" i="7"/>
  <c r="BB183" i="7" s="1"/>
  <c r="BA185" i="7"/>
  <c r="BB185" i="7" s="1"/>
  <c r="BA187" i="7"/>
  <c r="BB187" i="7" s="1"/>
  <c r="BA189" i="7"/>
  <c r="BB189" i="7" s="1"/>
  <c r="BA191" i="7"/>
  <c r="BB191" i="7" s="1"/>
  <c r="BA193" i="7"/>
  <c r="BB193" i="7" s="1"/>
  <c r="BA195" i="7"/>
  <c r="BB195" i="7" s="1"/>
  <c r="BA197" i="7"/>
  <c r="BB197" i="7" s="1"/>
  <c r="BA199" i="7"/>
  <c r="BB199" i="7" s="1"/>
  <c r="BA201" i="7"/>
  <c r="BB201" i="7" s="1"/>
  <c r="BA203" i="7"/>
  <c r="BB203" i="7" s="1"/>
  <c r="BA205" i="7"/>
  <c r="BB205" i="7" s="1"/>
  <c r="BA207" i="7"/>
  <c r="BB207" i="7" s="1"/>
  <c r="BA209" i="7"/>
  <c r="BB209" i="7" s="1"/>
  <c r="BA211" i="7"/>
  <c r="BB211" i="7" s="1"/>
  <c r="BA213" i="7"/>
  <c r="BB213" i="7" s="1"/>
  <c r="BA215" i="7"/>
  <c r="BB215" i="7" s="1"/>
  <c r="BA217" i="7"/>
  <c r="BB217" i="7" s="1"/>
  <c r="BA219" i="7"/>
  <c r="BB219" i="7" s="1"/>
  <c r="BA221" i="7"/>
  <c r="BB221" i="7" s="1"/>
  <c r="BA223" i="7"/>
  <c r="BB223" i="7" s="1"/>
  <c r="BA225" i="7"/>
  <c r="BB225" i="7" s="1"/>
  <c r="BA227" i="7"/>
  <c r="BB227" i="7" s="1"/>
  <c r="BA229" i="7"/>
  <c r="BB229" i="7" s="1"/>
  <c r="BA231" i="7"/>
  <c r="BB231" i="7" s="1"/>
  <c r="BA233" i="7"/>
  <c r="BB233" i="7" s="1"/>
  <c r="BA235" i="7"/>
  <c r="BB235" i="7" s="1"/>
  <c r="BA237" i="7"/>
  <c r="BB237" i="7" s="1"/>
  <c r="BA239" i="7"/>
  <c r="BB239" i="7" s="1"/>
  <c r="BA241" i="7"/>
  <c r="BB241" i="7" s="1"/>
  <c r="BA243" i="7"/>
  <c r="BB243" i="7" s="1"/>
  <c r="BA245" i="7"/>
  <c r="BB245" i="7" s="1"/>
  <c r="BA247" i="7"/>
  <c r="BB247" i="7" s="1"/>
  <c r="BA249" i="7"/>
  <c r="BB249" i="7" s="1"/>
  <c r="BA251" i="7"/>
  <c r="BB251" i="7" s="1"/>
  <c r="BA253" i="7"/>
  <c r="BB253" i="7" s="1"/>
  <c r="BA255" i="7"/>
  <c r="BB255" i="7" s="1"/>
  <c r="BA257" i="7"/>
  <c r="BB257" i="7" s="1"/>
  <c r="BA259" i="7"/>
  <c r="BB259" i="7" s="1"/>
  <c r="BA261" i="7"/>
  <c r="BB261" i="7" s="1"/>
  <c r="BA263" i="7"/>
  <c r="BB263" i="7" s="1"/>
  <c r="BA265" i="7"/>
  <c r="BB265" i="7" s="1"/>
  <c r="BA267" i="7"/>
  <c r="BB267" i="7" s="1"/>
  <c r="BA269" i="7"/>
  <c r="BB269" i="7" s="1"/>
  <c r="BA271" i="7"/>
  <c r="BB271" i="7" s="1"/>
  <c r="BA273" i="7"/>
  <c r="BB273" i="7" s="1"/>
  <c r="BA275" i="7"/>
  <c r="BB275" i="7" s="1"/>
  <c r="BA277" i="7"/>
  <c r="BB277" i="7" s="1"/>
  <c r="BA279" i="7"/>
  <c r="BB279" i="7" s="1"/>
  <c r="BA281" i="7"/>
  <c r="BB281" i="7" s="1"/>
  <c r="BA283" i="7"/>
  <c r="BB283" i="7" s="1"/>
  <c r="BA285" i="7"/>
  <c r="BB285" i="7" s="1"/>
  <c r="BA287" i="7"/>
  <c r="BB287" i="7" s="1"/>
  <c r="BA289" i="7"/>
  <c r="BB289" i="7" s="1"/>
  <c r="BA291" i="7"/>
  <c r="BB291" i="7" s="1"/>
  <c r="BA293" i="7"/>
  <c r="BB293" i="7" s="1"/>
  <c r="BA295" i="7"/>
  <c r="BB295" i="7" s="1"/>
  <c r="BA297" i="7"/>
  <c r="BB297" i="7" s="1"/>
  <c r="BA299" i="7"/>
  <c r="BB299" i="7" s="1"/>
  <c r="BA301" i="7"/>
  <c r="BA303" i="7"/>
  <c r="BB303" i="7" s="1"/>
  <c r="BA305" i="7"/>
  <c r="BB305" i="7" s="1"/>
  <c r="BA307" i="7"/>
  <c r="BB307" i="7" s="1"/>
  <c r="BA309" i="7"/>
  <c r="BB309" i="7" s="1"/>
  <c r="BA311" i="7"/>
  <c r="BB311" i="7" s="1"/>
  <c r="BA313" i="7"/>
  <c r="BB313" i="7" s="1"/>
  <c r="BA315" i="7"/>
  <c r="BB315" i="7" s="1"/>
  <c r="BA317" i="7"/>
  <c r="BB317" i="7" s="1"/>
  <c r="BA319" i="7"/>
  <c r="BB319" i="7" s="1"/>
  <c r="BA321" i="7"/>
  <c r="BB321" i="7" s="1"/>
  <c r="BA323" i="7"/>
  <c r="BB323" i="7" s="1"/>
  <c r="BA325" i="7"/>
  <c r="BB325" i="7" s="1"/>
  <c r="BA327" i="7"/>
  <c r="BB327" i="7" s="1"/>
  <c r="BA329" i="7"/>
  <c r="BB329" i="7" s="1"/>
  <c r="BA331" i="7"/>
  <c r="BB331" i="7" s="1"/>
  <c r="BA333" i="7"/>
  <c r="BB333" i="7" s="1"/>
  <c r="BA335" i="7"/>
  <c r="BB335" i="7" s="1"/>
  <c r="BA337" i="7"/>
  <c r="BB337" i="7" s="1"/>
  <c r="BA339" i="7"/>
  <c r="BB339" i="7" s="1"/>
  <c r="BA341" i="7"/>
  <c r="BB341" i="7" s="1"/>
  <c r="BA343" i="7"/>
  <c r="BB343" i="7" s="1"/>
  <c r="BA345" i="7"/>
  <c r="BA347" i="7"/>
  <c r="BB347" i="7" s="1"/>
  <c r="BA349" i="7"/>
  <c r="BB349" i="7" s="1"/>
  <c r="BA351" i="7"/>
  <c r="BB351" i="7" s="1"/>
  <c r="BA353" i="7"/>
  <c r="BB353" i="7" s="1"/>
  <c r="BA355" i="7"/>
  <c r="BB355" i="7" s="1"/>
  <c r="BA357" i="7"/>
  <c r="BB357" i="7" s="1"/>
  <c r="BA359" i="7"/>
  <c r="BB359" i="7" s="1"/>
  <c r="BA361" i="7"/>
  <c r="BB361" i="7" s="1"/>
  <c r="BA363" i="7"/>
  <c r="BB363" i="7" s="1"/>
  <c r="BA365" i="7"/>
  <c r="BB365" i="7" s="1"/>
  <c r="BA367" i="7"/>
  <c r="BB367" i="7" s="1"/>
  <c r="BA369" i="7"/>
  <c r="BB369" i="7" s="1"/>
  <c r="BA371" i="7"/>
  <c r="BB371" i="7" s="1"/>
  <c r="BA373" i="7"/>
  <c r="BB373" i="7" s="1"/>
  <c r="BA375" i="7"/>
  <c r="BB375" i="7" s="1"/>
  <c r="BA377" i="7"/>
  <c r="BB377" i="7" s="1"/>
  <c r="BA379" i="7"/>
  <c r="BB379" i="7" s="1"/>
  <c r="BA381" i="7"/>
  <c r="BB381" i="7" s="1"/>
  <c r="BA383" i="7"/>
  <c r="BB383" i="7" s="1"/>
  <c r="BA385" i="7"/>
  <c r="BB385" i="7" s="1"/>
  <c r="BA387" i="7"/>
  <c r="BB387" i="7" s="1"/>
  <c r="BA6" i="7"/>
  <c r="BB6" i="7" s="1"/>
  <c r="BA8" i="7"/>
  <c r="BB8" i="7" s="1"/>
  <c r="BA10" i="7"/>
  <c r="BB10" i="7" s="1"/>
  <c r="BA12" i="7"/>
  <c r="BB12" i="7" s="1"/>
  <c r="BA14" i="7"/>
  <c r="BB14" i="7" s="1"/>
  <c r="BA16" i="7"/>
  <c r="BB16" i="7" s="1"/>
  <c r="BA18" i="7"/>
  <c r="BB18" i="7" s="1"/>
  <c r="BA20" i="7"/>
  <c r="BB20" i="7" s="1"/>
  <c r="BA22" i="7"/>
  <c r="BB22" i="7" s="1"/>
  <c r="BA24" i="7"/>
  <c r="BB24" i="7" s="1"/>
  <c r="BA26" i="7"/>
  <c r="BB26" i="7" s="1"/>
  <c r="BA28" i="7"/>
  <c r="BB28" i="7" s="1"/>
  <c r="BA30" i="7"/>
  <c r="BB30" i="7" s="1"/>
  <c r="BA32" i="7"/>
  <c r="BB32" i="7" s="1"/>
  <c r="BA34" i="7"/>
  <c r="BB34" i="7" s="1"/>
  <c r="BA36" i="7"/>
  <c r="BB36" i="7" s="1"/>
  <c r="BA38" i="7"/>
  <c r="BB38" i="7" s="1"/>
  <c r="BA40" i="7"/>
  <c r="BB40" i="7" s="1"/>
  <c r="BA42" i="7"/>
  <c r="BB42" i="7" s="1"/>
  <c r="BA44" i="7"/>
  <c r="BB44" i="7" s="1"/>
  <c r="BA46" i="7"/>
  <c r="BB46" i="7" s="1"/>
  <c r="BA48" i="7"/>
  <c r="BB48" i="7" s="1"/>
  <c r="BA50" i="7"/>
  <c r="BB50" i="7" s="1"/>
  <c r="BA52" i="7"/>
  <c r="BB52" i="7" s="1"/>
  <c r="BA54" i="7"/>
  <c r="BB54" i="7" s="1"/>
  <c r="BA56" i="7"/>
  <c r="BB56" i="7" s="1"/>
  <c r="BA58" i="7"/>
  <c r="BB58" i="7" s="1"/>
  <c r="BA60" i="7"/>
  <c r="BB60" i="7" s="1"/>
  <c r="BA62" i="7"/>
  <c r="BB62" i="7" s="1"/>
  <c r="BA64" i="7"/>
  <c r="BB64" i="7" s="1"/>
  <c r="BA66" i="7"/>
  <c r="BB66" i="7" s="1"/>
  <c r="BA68" i="7"/>
  <c r="BB68" i="7" s="1"/>
  <c r="BA70" i="7"/>
  <c r="BB70" i="7" s="1"/>
  <c r="BA72" i="7"/>
  <c r="BB72" i="7" s="1"/>
  <c r="BA74" i="7"/>
  <c r="BB74" i="7" s="1"/>
  <c r="BA76" i="7"/>
  <c r="BB76" i="7" s="1"/>
  <c r="BA78" i="7"/>
  <c r="BB78" i="7" s="1"/>
  <c r="BA80" i="7"/>
  <c r="BB80" i="7" s="1"/>
  <c r="BA82" i="7"/>
  <c r="BB82" i="7" s="1"/>
  <c r="BA84" i="7"/>
  <c r="BB84" i="7" s="1"/>
  <c r="BA86" i="7"/>
  <c r="BB86" i="7" s="1"/>
  <c r="BA88" i="7"/>
  <c r="BB88" i="7" s="1"/>
  <c r="BA90" i="7"/>
  <c r="BB90" i="7" s="1"/>
  <c r="BA92" i="7"/>
  <c r="BB92" i="7" s="1"/>
  <c r="BA94" i="7"/>
  <c r="BB94" i="7" s="1"/>
  <c r="BA96" i="7"/>
  <c r="BB96" i="7" s="1"/>
  <c r="BA98" i="7"/>
  <c r="BB98" i="7" s="1"/>
  <c r="BA100" i="7"/>
  <c r="BB100" i="7" s="1"/>
  <c r="BA102" i="7"/>
  <c r="BB102" i="7" s="1"/>
  <c r="BA104" i="7"/>
  <c r="BB104" i="7" s="1"/>
  <c r="BA106" i="7"/>
  <c r="BB106" i="7" s="1"/>
  <c r="BA108" i="7"/>
  <c r="BB108" i="7" s="1"/>
  <c r="BA110" i="7"/>
  <c r="BB110" i="7" s="1"/>
  <c r="BA112" i="7"/>
  <c r="BB112" i="7" s="1"/>
  <c r="BA114" i="7"/>
  <c r="BB114" i="7" s="1"/>
  <c r="BA116" i="7"/>
  <c r="BB116" i="7" s="1"/>
  <c r="BA118" i="7"/>
  <c r="BB118" i="7" s="1"/>
  <c r="BA120" i="7"/>
  <c r="BB120" i="7" s="1"/>
  <c r="BA122" i="7"/>
  <c r="BB122" i="7" s="1"/>
  <c r="BA124" i="7"/>
  <c r="BB124" i="7" s="1"/>
  <c r="BA126" i="7"/>
  <c r="BB126" i="7" s="1"/>
  <c r="BA128" i="7"/>
  <c r="BB128" i="7" s="1"/>
  <c r="BA130" i="7"/>
  <c r="BB130" i="7" s="1"/>
  <c r="BA132" i="7"/>
  <c r="BA134" i="7"/>
  <c r="BB134" i="7" s="1"/>
  <c r="BA136" i="7"/>
  <c r="BB136" i="7" s="1"/>
  <c r="BA138" i="7"/>
  <c r="BB138" i="7" s="1"/>
  <c r="BA140" i="7"/>
  <c r="BB140" i="7" s="1"/>
  <c r="BA142" i="7"/>
  <c r="BB142" i="7" s="1"/>
  <c r="BA144" i="7"/>
  <c r="BB144" i="7" s="1"/>
  <c r="BA146" i="7"/>
  <c r="BB146" i="7" s="1"/>
  <c r="BA148" i="7"/>
  <c r="BB148" i="7" s="1"/>
  <c r="BA150" i="7"/>
  <c r="BB150" i="7" s="1"/>
  <c r="BA152" i="7"/>
  <c r="BB152" i="7" s="1"/>
  <c r="BA154" i="7"/>
  <c r="BB154" i="7" s="1"/>
  <c r="BA156" i="7"/>
  <c r="BB156" i="7" s="1"/>
  <c r="BA158" i="7"/>
  <c r="BB158" i="7" s="1"/>
  <c r="BA160" i="7"/>
  <c r="BB160" i="7" s="1"/>
  <c r="BA162" i="7"/>
  <c r="BB162" i="7" s="1"/>
  <c r="BA164" i="7"/>
  <c r="BB164" i="7" s="1"/>
  <c r="BA166" i="7"/>
  <c r="BB166" i="7" s="1"/>
  <c r="BA168" i="7"/>
  <c r="BB168" i="7" s="1"/>
  <c r="BA170" i="7"/>
  <c r="BB170" i="7" s="1"/>
  <c r="BA174" i="7"/>
  <c r="BB174" i="7" s="1"/>
  <c r="BA176" i="7"/>
  <c r="BB176" i="7" s="1"/>
  <c r="BA178" i="7"/>
  <c r="BB178" i="7" s="1"/>
  <c r="BA180" i="7"/>
  <c r="BB180" i="7" s="1"/>
  <c r="BA182" i="7"/>
  <c r="BB182" i="7" s="1"/>
  <c r="BA184" i="7"/>
  <c r="BB184" i="7" s="1"/>
  <c r="BA186" i="7"/>
  <c r="BB186" i="7" s="1"/>
  <c r="BA188" i="7"/>
  <c r="BB188" i="7" s="1"/>
  <c r="BA190" i="7"/>
  <c r="BB190" i="7" s="1"/>
  <c r="BA192" i="7"/>
  <c r="BB192" i="7" s="1"/>
  <c r="BA194" i="7"/>
  <c r="BB194" i="7" s="1"/>
  <c r="BA196" i="7"/>
  <c r="BB196" i="7" s="1"/>
  <c r="BA198" i="7"/>
  <c r="BB198" i="7" s="1"/>
  <c r="BA200" i="7"/>
  <c r="BB200" i="7" s="1"/>
  <c r="BA202" i="7"/>
  <c r="BB202" i="7" s="1"/>
  <c r="BA204" i="7"/>
  <c r="BB204" i="7" s="1"/>
  <c r="BA206" i="7"/>
  <c r="BA208" i="7"/>
  <c r="BB208" i="7" s="1"/>
  <c r="BA210" i="7"/>
  <c r="BB210" i="7" s="1"/>
  <c r="BA212" i="7"/>
  <c r="BB212" i="7" s="1"/>
  <c r="BA214" i="7"/>
  <c r="BB214" i="7" s="1"/>
  <c r="BA216" i="7"/>
  <c r="BB216" i="7" s="1"/>
  <c r="BA218" i="7"/>
  <c r="BB218" i="7" s="1"/>
  <c r="BA220" i="7"/>
  <c r="BB220" i="7" s="1"/>
  <c r="BA222" i="7"/>
  <c r="BB222" i="7" s="1"/>
  <c r="BA224" i="7"/>
  <c r="BB224" i="7" s="1"/>
  <c r="BA226" i="7"/>
  <c r="BB226" i="7" s="1"/>
  <c r="BA228" i="7"/>
  <c r="BB228" i="7" s="1"/>
  <c r="BA230" i="7"/>
  <c r="BB230" i="7" s="1"/>
  <c r="BA232" i="7"/>
  <c r="BB232" i="7" s="1"/>
  <c r="BA234" i="7"/>
  <c r="BB234" i="7" s="1"/>
  <c r="BA236" i="7"/>
  <c r="BB236" i="7" s="1"/>
  <c r="BA238" i="7"/>
  <c r="BB238" i="7" s="1"/>
  <c r="BA240" i="7"/>
  <c r="BB240" i="7" s="1"/>
  <c r="BA242" i="7"/>
  <c r="BB242" i="7" s="1"/>
  <c r="BA244" i="7"/>
  <c r="BB244" i="7" s="1"/>
  <c r="BA246" i="7"/>
  <c r="BB246" i="7" s="1"/>
  <c r="BA248" i="7"/>
  <c r="BB248" i="7" s="1"/>
  <c r="BA250" i="7"/>
  <c r="BB250" i="7" s="1"/>
  <c r="BA252" i="7"/>
  <c r="BB252" i="7" s="1"/>
  <c r="BA254" i="7"/>
  <c r="BB254" i="7" s="1"/>
  <c r="BA256" i="7"/>
  <c r="BB256" i="7" s="1"/>
  <c r="BA258" i="7"/>
  <c r="BB258" i="7" s="1"/>
  <c r="BA260" i="7"/>
  <c r="BB260" i="7" s="1"/>
  <c r="BA262" i="7"/>
  <c r="BB262" i="7" s="1"/>
  <c r="BA264" i="7"/>
  <c r="BB264" i="7" s="1"/>
  <c r="BA266" i="7"/>
  <c r="BB266" i="7" s="1"/>
  <c r="BA268" i="7"/>
  <c r="BB268" i="7" s="1"/>
  <c r="BA270" i="7"/>
  <c r="BB270" i="7" s="1"/>
  <c r="BA272" i="7"/>
  <c r="BB272" i="7" s="1"/>
  <c r="BA274" i="7"/>
  <c r="BB274" i="7" s="1"/>
  <c r="BA276" i="7"/>
  <c r="BB276" i="7" s="1"/>
  <c r="BA278" i="7"/>
  <c r="BB278" i="7" s="1"/>
  <c r="BA280" i="7"/>
  <c r="BB280" i="7" s="1"/>
  <c r="BA282" i="7"/>
  <c r="BB282" i="7" s="1"/>
  <c r="BA284" i="7"/>
  <c r="BB284" i="7" s="1"/>
  <c r="BA286" i="7"/>
  <c r="BB286" i="7" s="1"/>
  <c r="BA288" i="7"/>
  <c r="BB288" i="7" s="1"/>
  <c r="BA290" i="7"/>
  <c r="BB290" i="7" s="1"/>
  <c r="BA292" i="7"/>
  <c r="BB292" i="7" s="1"/>
  <c r="BA294" i="7"/>
  <c r="BB294" i="7" s="1"/>
  <c r="BA296" i="7"/>
  <c r="BB296" i="7" s="1"/>
  <c r="BA298" i="7"/>
  <c r="BB298" i="7" s="1"/>
  <c r="BA300" i="7"/>
  <c r="BB300" i="7" s="1"/>
  <c r="BA302" i="7"/>
  <c r="BB302" i="7" s="1"/>
  <c r="BA304" i="7"/>
  <c r="BB304" i="7" s="1"/>
  <c r="BA306" i="7"/>
  <c r="BB306" i="7" s="1"/>
  <c r="BA308" i="7"/>
  <c r="BB308" i="7" s="1"/>
  <c r="BA310" i="7"/>
  <c r="BB310" i="7" s="1"/>
  <c r="BA312" i="7"/>
  <c r="BB312" i="7" s="1"/>
  <c r="BA314" i="7"/>
  <c r="BB314" i="7" s="1"/>
  <c r="BA316" i="7"/>
  <c r="BB316" i="7" s="1"/>
  <c r="BA318" i="7"/>
  <c r="BB318" i="7" s="1"/>
  <c r="BA320" i="7"/>
  <c r="BB320" i="7" s="1"/>
  <c r="BA322" i="7"/>
  <c r="BB322" i="7" s="1"/>
  <c r="BA324" i="7"/>
  <c r="BB324" i="7" s="1"/>
  <c r="BA326" i="7"/>
  <c r="BB326" i="7" s="1"/>
  <c r="BA328" i="7"/>
  <c r="BB328" i="7" s="1"/>
  <c r="BA330" i="7"/>
  <c r="BB330" i="7" s="1"/>
  <c r="BA332" i="7"/>
  <c r="BB332" i="7" s="1"/>
  <c r="BA334" i="7"/>
  <c r="BB334" i="7" s="1"/>
  <c r="BA336" i="7"/>
  <c r="BB336" i="7" s="1"/>
  <c r="BA338" i="7"/>
  <c r="BB338" i="7" s="1"/>
  <c r="BA340" i="7"/>
  <c r="BB340" i="7" s="1"/>
  <c r="BA342" i="7"/>
  <c r="BB342" i="7" s="1"/>
  <c r="BA344" i="7"/>
  <c r="BB344" i="7" s="1"/>
  <c r="BA346" i="7"/>
  <c r="BB346" i="7" s="1"/>
  <c r="BA348" i="7"/>
  <c r="BB348" i="7" s="1"/>
  <c r="BA350" i="7"/>
  <c r="BB350" i="7" s="1"/>
  <c r="BA352" i="7"/>
  <c r="BB352" i="7" s="1"/>
  <c r="BA354" i="7"/>
  <c r="BB354" i="7" s="1"/>
  <c r="BA356" i="7"/>
  <c r="BB356" i="7" s="1"/>
  <c r="BA358" i="7"/>
  <c r="BB358" i="7" s="1"/>
  <c r="BA360" i="7"/>
  <c r="BB360" i="7" s="1"/>
  <c r="BA362" i="7"/>
  <c r="BB362" i="7" s="1"/>
  <c r="BA364" i="7"/>
  <c r="BB364" i="7" s="1"/>
  <c r="BA366" i="7"/>
  <c r="BA368" i="7"/>
  <c r="BB368" i="7" s="1"/>
  <c r="BA370" i="7"/>
  <c r="BA372" i="7"/>
  <c r="BB372" i="7" s="1"/>
  <c r="BA374" i="7"/>
  <c r="BB374" i="7" s="1"/>
  <c r="BA376" i="7"/>
  <c r="BB376" i="7" s="1"/>
  <c r="BA378" i="7"/>
  <c r="BB378" i="7" s="1"/>
  <c r="BA380" i="7"/>
  <c r="BB380" i="7" s="1"/>
  <c r="BA382" i="7"/>
  <c r="BB382" i="7" s="1"/>
  <c r="BA384" i="7"/>
  <c r="BB384" i="7" s="1"/>
  <c r="BA386" i="7"/>
  <c r="BB386" i="7" s="1"/>
  <c r="BA388" i="7"/>
  <c r="BB388" i="7" s="1"/>
  <c r="BA4" i="7"/>
  <c r="BB4" i="7" s="1"/>
  <c r="AC206" i="7" l="1"/>
  <c r="AC301" i="7"/>
  <c r="AC345" i="7"/>
  <c r="AC366" i="7"/>
  <c r="AC370" i="7"/>
  <c r="AC132" i="7"/>
  <c r="AC72" i="7"/>
  <c r="AC54" i="7"/>
  <c r="AC140" i="7"/>
  <c r="AC142" i="7"/>
  <c r="AC145" i="7"/>
  <c r="AC173" i="7"/>
  <c r="AC174" i="7"/>
  <c r="AC183" i="7"/>
  <c r="AC192" i="7"/>
  <c r="AC304" i="7"/>
  <c r="AC342" i="7"/>
  <c r="AC351" i="7"/>
  <c r="AC371" i="7"/>
  <c r="AC30" i="7"/>
  <c r="AC49" i="7"/>
  <c r="AC201" i="7"/>
  <c r="AC243" i="7"/>
  <c r="AC261" i="7"/>
  <c r="AC272" i="7"/>
  <c r="AC314" i="7"/>
  <c r="AC327" i="7"/>
  <c r="AC343" i="7"/>
  <c r="AC373" i="7"/>
  <c r="AC182" i="7"/>
  <c r="AC196" i="7"/>
  <c r="AC308" i="7"/>
  <c r="AC276" i="7"/>
  <c r="AC377" i="7"/>
  <c r="AC15" i="7"/>
  <c r="AC94" i="7"/>
  <c r="AC265" i="7"/>
  <c r="AC279" i="7"/>
  <c r="AC129" i="7"/>
  <c r="AC216" i="7"/>
  <c r="AC229" i="7"/>
  <c r="AC300" i="7"/>
  <c r="AC321" i="7"/>
  <c r="AC25" i="7"/>
  <c r="AC79" i="7"/>
  <c r="AC98" i="7"/>
  <c r="AC273" i="7"/>
  <c r="AC284" i="7"/>
  <c r="AC349" i="7"/>
  <c r="AC380" i="7"/>
  <c r="AC34" i="7"/>
  <c r="AC50" i="7"/>
  <c r="AC181" i="7"/>
  <c r="AC187" i="7"/>
  <c r="AC348" i="7"/>
  <c r="AC13" i="7"/>
  <c r="AC14" i="7"/>
  <c r="AC24" i="7"/>
  <c r="AC37" i="7"/>
  <c r="AC42" i="7"/>
  <c r="AC82" i="7"/>
  <c r="AC101" i="7"/>
  <c r="AC117" i="7"/>
  <c r="AC149" i="7"/>
  <c r="AC152" i="7"/>
  <c r="AC157" i="7"/>
  <c r="AC163" i="7"/>
  <c r="AC166" i="7"/>
  <c r="AC180" i="7"/>
  <c r="AC207" i="7"/>
  <c r="AC218" i="7"/>
  <c r="AC254" i="7"/>
  <c r="AC259" i="7"/>
  <c r="AC324" i="7"/>
  <c r="AC350" i="7"/>
  <c r="AC83" i="7"/>
  <c r="AC135" i="7"/>
  <c r="AC160" i="7"/>
  <c r="AC195" i="7"/>
  <c r="AC219" i="7"/>
  <c r="AC235" i="7"/>
  <c r="AC245" i="7"/>
  <c r="AC319" i="7"/>
  <c r="AC322" i="7"/>
  <c r="AC354" i="7"/>
  <c r="AC369" i="7"/>
  <c r="AC285" i="7"/>
  <c r="AC232" i="7"/>
  <c r="AC46" i="7"/>
  <c r="AC89" i="7"/>
  <c r="AC95" i="7"/>
  <c r="AC111" i="7"/>
  <c r="AC146" i="7"/>
  <c r="AC189" i="7"/>
  <c r="AC310" i="7"/>
  <c r="AC52" i="7"/>
  <c r="AC92" i="7"/>
  <c r="AC121" i="7"/>
  <c r="AC175" i="7"/>
  <c r="AC184" i="7"/>
  <c r="AC239" i="7"/>
  <c r="AC382" i="7"/>
  <c r="AC11" i="7"/>
  <c r="AC286" i="7"/>
  <c r="AC69" i="7"/>
  <c r="AC385" i="7"/>
  <c r="AC51" i="7"/>
  <c r="AC102" i="7"/>
  <c r="AC125" i="7"/>
  <c r="AC287" i="7"/>
  <c r="AC5" i="7"/>
  <c r="AC16" i="7"/>
  <c r="AC57" i="7"/>
  <c r="AC75" i="7"/>
  <c r="AC115" i="7"/>
  <c r="AC293" i="7"/>
  <c r="AC6" i="7"/>
  <c r="AC29" i="7"/>
  <c r="AC67" i="7"/>
  <c r="AC120" i="7"/>
  <c r="AC162" i="7"/>
  <c r="AC222" i="7"/>
  <c r="AC288" i="7"/>
  <c r="AC90" i="7"/>
  <c r="AC103" i="7"/>
  <c r="AC123" i="7"/>
  <c r="AC220" i="7"/>
  <c r="AC290" i="7"/>
  <c r="AC331" i="7"/>
  <c r="AC208" i="7"/>
  <c r="AC341" i="7"/>
  <c r="AC362" i="7"/>
  <c r="AC71" i="7"/>
  <c r="AC221" i="7"/>
  <c r="AC252" i="7"/>
  <c r="AC363" i="7"/>
  <c r="AC372" i="7"/>
  <c r="AC104" i="7"/>
  <c r="AC113" i="7"/>
  <c r="AC155" i="7"/>
  <c r="AC191" i="7"/>
  <c r="AC264" i="7"/>
  <c r="AC358" i="7"/>
  <c r="AC17" i="7"/>
  <c r="AC35" i="7"/>
  <c r="AC38" i="7"/>
  <c r="AC58" i="7"/>
  <c r="AC61" i="7"/>
  <c r="AC74" i="7"/>
  <c r="AC118" i="7"/>
  <c r="AC150" i="7"/>
  <c r="AC199" i="7"/>
  <c r="AC262" i="7"/>
  <c r="AC333" i="7"/>
  <c r="AC346" i="7"/>
  <c r="AC62" i="7"/>
  <c r="AC78" i="7"/>
  <c r="AC127" i="7"/>
  <c r="AC134" i="7"/>
  <c r="AC318" i="7"/>
  <c r="AC335" i="7"/>
  <c r="AC18" i="7"/>
  <c r="AC105" i="7"/>
  <c r="AC114" i="7"/>
  <c r="AC124" i="7"/>
  <c r="AC136" i="7"/>
  <c r="AC153" i="7"/>
  <c r="AC156" i="7"/>
  <c r="AC214" i="7"/>
  <c r="AC269" i="7"/>
  <c r="AC334" i="7"/>
  <c r="AC375" i="7"/>
  <c r="AC43" i="7"/>
  <c r="AC256" i="7"/>
  <c r="AC381" i="7"/>
  <c r="AC384" i="7"/>
  <c r="AC387" i="7"/>
  <c r="AC44" i="7"/>
  <c r="AC84" i="7"/>
  <c r="AC106" i="7"/>
  <c r="AC161" i="7"/>
  <c r="AC224" i="7"/>
  <c r="AC306" i="7"/>
  <c r="AC313" i="7"/>
  <c r="AC337" i="7"/>
  <c r="AC355" i="7"/>
  <c r="AC360" i="7"/>
  <c r="AC9" i="7"/>
  <c r="AC56" i="7"/>
  <c r="AC86" i="7"/>
  <c r="AC97" i="7"/>
  <c r="AC137" i="7"/>
  <c r="AC198" i="7"/>
  <c r="AC278" i="7"/>
  <c r="AC280" i="7"/>
  <c r="AC325" i="7"/>
  <c r="AC336" i="7"/>
  <c r="AC339" i="7"/>
  <c r="AC344" i="7"/>
  <c r="AC48" i="7"/>
  <c r="AC70" i="7"/>
  <c r="AC128" i="7"/>
  <c r="AC169" i="7"/>
  <c r="AC186" i="7"/>
  <c r="AC246" i="7"/>
  <c r="AC251" i="7"/>
  <c r="AC258" i="7"/>
  <c r="AC263" i="7"/>
  <c r="AC297" i="7"/>
  <c r="AC364" i="7"/>
  <c r="AC386" i="7"/>
  <c r="AC26" i="7"/>
  <c r="AC60" i="7"/>
  <c r="AC148" i="7"/>
  <c r="AC164" i="7"/>
  <c r="AC204" i="7"/>
  <c r="AC231" i="7"/>
  <c r="AC242" i="7"/>
  <c r="AC31" i="7"/>
  <c r="AC107" i="7"/>
  <c r="AC194" i="7"/>
  <c r="AC225" i="7"/>
  <c r="AC291" i="7"/>
  <c r="AC292" i="7"/>
  <c r="AC365" i="7"/>
  <c r="AC36" i="7"/>
  <c r="AC41" i="7"/>
  <c r="AC138" i="7"/>
  <c r="AC227" i="7"/>
  <c r="AC237" i="7"/>
  <c r="AC294" i="7"/>
  <c r="AC178" i="7"/>
  <c r="AC76" i="7"/>
  <c r="AC87" i="7"/>
  <c r="AC108" i="7"/>
  <c r="AC177" i="7"/>
  <c r="AC234" i="7"/>
  <c r="AC295" i="7"/>
  <c r="AC359" i="7"/>
  <c r="AC80" i="7"/>
  <c r="AC144" i="7"/>
  <c r="AC260" i="7"/>
  <c r="AC274" i="7"/>
  <c r="AC8" i="7"/>
  <c r="AC19" i="7"/>
  <c r="AC45" i="7"/>
  <c r="AC130" i="7"/>
  <c r="AC202" i="7"/>
  <c r="AC215" i="7"/>
  <c r="AC268" i="7"/>
  <c r="AC63" i="7"/>
  <c r="AC244" i="7"/>
  <c r="AC296" i="7"/>
  <c r="AC347" i="7"/>
  <c r="AC367" i="7"/>
  <c r="AC205" i="7"/>
  <c r="AC275" i="7"/>
  <c r="AC330" i="7"/>
  <c r="AC368" i="7"/>
  <c r="AC298" i="7"/>
  <c r="AC55" i="7"/>
  <c r="AC110" i="7"/>
  <c r="AC193" i="7"/>
  <c r="AC217" i="7"/>
  <c r="AC299" i="7"/>
  <c r="AC309" i="7"/>
  <c r="AC312" i="7"/>
  <c r="AC328" i="7"/>
  <c r="AC12" i="7"/>
  <c r="AC126" i="7"/>
  <c r="AC170" i="7"/>
  <c r="AC209" i="7"/>
  <c r="AC307" i="7"/>
  <c r="AC320" i="7"/>
  <c r="AC356" i="7"/>
  <c r="AC116" i="7"/>
  <c r="AC119" i="7"/>
  <c r="AC141" i="7"/>
  <c r="AC213" i="7"/>
  <c r="AC257" i="7"/>
  <c r="AC267" i="7"/>
  <c r="AC305" i="7"/>
  <c r="AC323" i="7"/>
  <c r="AC329" i="7"/>
  <c r="AC357" i="7"/>
  <c r="AC378" i="7"/>
  <c r="AC230" i="7"/>
  <c r="AC241" i="7"/>
  <c r="AC266" i="7"/>
  <c r="AC317" i="7"/>
  <c r="AC353" i="7"/>
  <c r="AC4" i="7"/>
  <c r="AC7" i="7"/>
  <c r="AC68" i="7"/>
  <c r="AC81" i="7"/>
  <c r="AC165" i="7"/>
  <c r="AC210" i="7"/>
  <c r="AC383" i="7"/>
  <c r="AC151" i="7"/>
  <c r="AC271" i="7"/>
  <c r="AC277" i="7"/>
  <c r="AC168" i="7"/>
  <c r="AC200" i="7"/>
  <c r="AC93" i="7"/>
  <c r="AC96" i="7"/>
  <c r="AC10" i="7"/>
  <c r="AC73" i="7"/>
  <c r="AC167" i="7"/>
  <c r="AC233" i="7"/>
  <c r="AC22" i="7"/>
  <c r="AC47" i="7"/>
  <c r="AC91" i="7"/>
  <c r="AC100" i="7"/>
  <c r="AC112" i="7"/>
  <c r="AC147" i="7"/>
  <c r="AC190" i="7"/>
  <c r="AC311" i="7"/>
  <c r="AC23" i="7"/>
  <c r="AC53" i="7"/>
  <c r="AC65" i="7"/>
  <c r="AC122" i="7"/>
  <c r="AC158" i="7"/>
  <c r="AC176" i="7"/>
  <c r="AC185" i="7"/>
  <c r="AC240" i="7"/>
  <c r="AC282" i="7"/>
  <c r="AC172" i="7"/>
  <c r="AC77" i="7"/>
  <c r="AC236" i="7"/>
  <c r="AC20" i="7"/>
  <c r="AC40" i="7"/>
  <c r="AC289" i="7"/>
  <c r="AC228" i="7"/>
  <c r="AC154" i="7"/>
  <c r="AC211" i="7"/>
  <c r="AC255" i="7"/>
  <c r="AC315" i="7"/>
  <c r="AC109" i="7"/>
  <c r="AC179" i="7"/>
  <c r="AC223" i="7"/>
  <c r="AC226" i="7"/>
  <c r="AC388" i="7"/>
  <c r="AC197" i="7"/>
  <c r="AC212" i="7"/>
  <c r="AC88" i="7"/>
  <c r="AC32" i="7"/>
  <c r="AC249" i="7"/>
  <c r="AC85" i="7"/>
  <c r="AC39" i="7"/>
  <c r="AC250" i="7"/>
  <c r="AC302" i="7"/>
  <c r="AC188" i="7"/>
  <c r="AC270" i="7"/>
  <c r="AC316" i="7"/>
  <c r="AC326" i="7"/>
  <c r="AC33" i="7"/>
  <c r="AC361" i="7"/>
  <c r="AC253" i="7"/>
  <c r="AC283" i="7"/>
  <c r="AC376" i="7"/>
  <c r="AC379" i="7"/>
  <c r="AC247" i="7"/>
  <c r="AC143" i="7"/>
  <c r="AC352" i="7"/>
  <c r="AC248" i="7"/>
  <c r="AC340" i="7"/>
  <c r="AC303" i="7"/>
  <c r="AC338" i="7"/>
  <c r="AC159" i="7"/>
  <c r="AC203" i="7"/>
  <c r="AC27" i="7"/>
  <c r="AC28" i="7"/>
  <c r="AC238" i="7"/>
  <c r="AC332" i="7"/>
  <c r="AC99" i="7"/>
  <c r="AC281" i="7"/>
  <c r="AC374" i="7"/>
  <c r="AC64" i="7"/>
  <c r="AC66" i="7"/>
  <c r="AC21" i="7"/>
  <c r="AC59" i="7"/>
  <c r="AC133" i="7"/>
  <c r="AC131" i="7"/>
  <c r="AC139" i="7"/>
  <c r="S54" i="7"/>
  <c r="S140" i="7"/>
  <c r="S142" i="7"/>
  <c r="S145" i="7"/>
  <c r="S173" i="7"/>
  <c r="S174" i="7"/>
  <c r="S183" i="7"/>
  <c r="S192" i="7"/>
  <c r="S304" i="7"/>
  <c r="S342" i="7"/>
  <c r="S351" i="7"/>
  <c r="S371" i="7"/>
  <c r="S30" i="7"/>
  <c r="S49" i="7"/>
  <c r="S201" i="7"/>
  <c r="S243" i="7"/>
  <c r="S261" i="7"/>
  <c r="S272" i="7"/>
  <c r="S314" i="7"/>
  <c r="S327" i="7"/>
  <c r="S343" i="7"/>
  <c r="S373" i="7"/>
  <c r="S182" i="7"/>
  <c r="S196" i="7"/>
  <c r="S308" i="7"/>
  <c r="S276" i="7"/>
  <c r="S377" i="7"/>
  <c r="S15" i="7"/>
  <c r="S94" i="7"/>
  <c r="S265" i="7"/>
  <c r="S279" i="7"/>
  <c r="S129" i="7"/>
  <c r="S216" i="7"/>
  <c r="S229" i="7"/>
  <c r="S300" i="7"/>
  <c r="S321" i="7"/>
  <c r="S25" i="7"/>
  <c r="S79" i="7"/>
  <c r="S98" i="7"/>
  <c r="S273" i="7"/>
  <c r="S284" i="7"/>
  <c r="S349" i="7"/>
  <c r="S380" i="7"/>
  <c r="S34" i="7"/>
  <c r="S50" i="7"/>
  <c r="S181" i="7"/>
  <c r="S187" i="7"/>
  <c r="S348" i="7"/>
  <c r="S13" i="7"/>
  <c r="S14" i="7"/>
  <c r="S24" i="7"/>
  <c r="S37" i="7"/>
  <c r="S42" i="7"/>
  <c r="S82" i="7"/>
  <c r="S101" i="7"/>
  <c r="S117" i="7"/>
  <c r="S149" i="7"/>
  <c r="S152" i="7"/>
  <c r="S157" i="7"/>
  <c r="S163" i="7"/>
  <c r="S166" i="7"/>
  <c r="S180" i="7"/>
  <c r="S207" i="7"/>
  <c r="S218" i="7"/>
  <c r="S254" i="7"/>
  <c r="S259" i="7"/>
  <c r="S324" i="7"/>
  <c r="S350" i="7"/>
  <c r="S83" i="7"/>
  <c r="S135" i="7"/>
  <c r="S160" i="7"/>
  <c r="S195" i="7"/>
  <c r="S219" i="7"/>
  <c r="S235" i="7"/>
  <c r="S245" i="7"/>
  <c r="S319" i="7"/>
  <c r="S322" i="7"/>
  <c r="S354" i="7"/>
  <c r="S369" i="7"/>
  <c r="S285" i="7"/>
  <c r="S232" i="7"/>
  <c r="S46" i="7"/>
  <c r="S89" i="7"/>
  <c r="S95" i="7"/>
  <c r="S111" i="7"/>
  <c r="S146" i="7"/>
  <c r="S189" i="7"/>
  <c r="S310" i="7"/>
  <c r="S52" i="7"/>
  <c r="S92" i="7"/>
  <c r="S121" i="7"/>
  <c r="S175" i="7"/>
  <c r="S184" i="7"/>
  <c r="S239" i="7"/>
  <c r="S382" i="7"/>
  <c r="S11" i="7"/>
  <c r="S286" i="7"/>
  <c r="S69" i="7"/>
  <c r="S385" i="7"/>
  <c r="S51" i="7"/>
  <c r="S102" i="7"/>
  <c r="S125" i="7"/>
  <c r="S287" i="7"/>
  <c r="S5" i="7"/>
  <c r="S16" i="7"/>
  <c r="S57" i="7"/>
  <c r="S75" i="7"/>
  <c r="S115" i="7"/>
  <c r="S293" i="7"/>
  <c r="S6" i="7"/>
  <c r="S29" i="7"/>
  <c r="S67" i="7"/>
  <c r="S120" i="7"/>
  <c r="S162" i="7"/>
  <c r="S222" i="7"/>
  <c r="S288" i="7"/>
  <c r="S90" i="7"/>
  <c r="S103" i="7"/>
  <c r="S123" i="7"/>
  <c r="S220" i="7"/>
  <c r="S290" i="7"/>
  <c r="S331" i="7"/>
  <c r="S208" i="7"/>
  <c r="S341" i="7"/>
  <c r="S362" i="7"/>
  <c r="S71" i="7"/>
  <c r="S221" i="7"/>
  <c r="S252" i="7"/>
  <c r="S363" i="7"/>
  <c r="S372" i="7"/>
  <c r="S104" i="7"/>
  <c r="S113" i="7"/>
  <c r="S155" i="7"/>
  <c r="S191" i="7"/>
  <c r="S264" i="7"/>
  <c r="S358" i="7"/>
  <c r="S17" i="7"/>
  <c r="S35" i="7"/>
  <c r="S38" i="7"/>
  <c r="S58" i="7"/>
  <c r="S61" i="7"/>
  <c r="S74" i="7"/>
  <c r="S118" i="7"/>
  <c r="S150" i="7"/>
  <c r="S199" i="7"/>
  <c r="S262" i="7"/>
  <c r="S333" i="7"/>
  <c r="S346" i="7"/>
  <c r="S62" i="7"/>
  <c r="S78" i="7"/>
  <c r="S127" i="7"/>
  <c r="S134" i="7"/>
  <c r="S318" i="7"/>
  <c r="S335" i="7"/>
  <c r="S18" i="7"/>
  <c r="S105" i="7"/>
  <c r="S114" i="7"/>
  <c r="S124" i="7"/>
  <c r="S136" i="7"/>
  <c r="S153" i="7"/>
  <c r="S156" i="7"/>
  <c r="S214" i="7"/>
  <c r="S269" i="7"/>
  <c r="S334" i="7"/>
  <c r="S375" i="7"/>
  <c r="S43" i="7"/>
  <c r="S256" i="7"/>
  <c r="S381" i="7"/>
  <c r="S384" i="7"/>
  <c r="S387" i="7"/>
  <c r="S44" i="7"/>
  <c r="S84" i="7"/>
  <c r="S106" i="7"/>
  <c r="S161" i="7"/>
  <c r="S224" i="7"/>
  <c r="S306" i="7"/>
  <c r="S313" i="7"/>
  <c r="S337" i="7"/>
  <c r="S355" i="7"/>
  <c r="S360" i="7"/>
  <c r="S9" i="7"/>
  <c r="S56" i="7"/>
  <c r="S86" i="7"/>
  <c r="S97" i="7"/>
  <c r="S137" i="7"/>
  <c r="S198" i="7"/>
  <c r="S278" i="7"/>
  <c r="S280" i="7"/>
  <c r="S325" i="7"/>
  <c r="S336" i="7"/>
  <c r="S339" i="7"/>
  <c r="S344" i="7"/>
  <c r="S48" i="7"/>
  <c r="S70" i="7"/>
  <c r="S128" i="7"/>
  <c r="S169" i="7"/>
  <c r="S186" i="7"/>
  <c r="S246" i="7"/>
  <c r="S251" i="7"/>
  <c r="S258" i="7"/>
  <c r="S263" i="7"/>
  <c r="S297" i="7"/>
  <c r="S364" i="7"/>
  <c r="S386" i="7"/>
  <c r="S26" i="7"/>
  <c r="S60" i="7"/>
  <c r="S148" i="7"/>
  <c r="S164" i="7"/>
  <c r="S204" i="7"/>
  <c r="S231" i="7"/>
  <c r="S242" i="7"/>
  <c r="S31" i="7"/>
  <c r="S107" i="7"/>
  <c r="S194" i="7"/>
  <c r="S225" i="7"/>
  <c r="S291" i="7"/>
  <c r="S292" i="7"/>
  <c r="S365" i="7"/>
  <c r="S36" i="7"/>
  <c r="S41" i="7"/>
  <c r="S138" i="7"/>
  <c r="S227" i="7"/>
  <c r="S237" i="7"/>
  <c r="S294" i="7"/>
  <c r="S178" i="7"/>
  <c r="S76" i="7"/>
  <c r="S87" i="7"/>
  <c r="S108" i="7"/>
  <c r="S177" i="7"/>
  <c r="S234" i="7"/>
  <c r="S295" i="7"/>
  <c r="S359" i="7"/>
  <c r="S80" i="7"/>
  <c r="S144" i="7"/>
  <c r="S260" i="7"/>
  <c r="S274" i="7"/>
  <c r="S8" i="7"/>
  <c r="S19" i="7"/>
  <c r="S45" i="7"/>
  <c r="S130" i="7"/>
  <c r="S202" i="7"/>
  <c r="S215" i="7"/>
  <c r="S268" i="7"/>
  <c r="S63" i="7"/>
  <c r="S244" i="7"/>
  <c r="S296" i="7"/>
  <c r="S347" i="7"/>
  <c r="S367" i="7"/>
  <c r="S205" i="7"/>
  <c r="S275" i="7"/>
  <c r="S330" i="7"/>
  <c r="S368" i="7"/>
  <c r="S298" i="7"/>
  <c r="S55" i="7"/>
  <c r="S110" i="7"/>
  <c r="S193" i="7"/>
  <c r="S217" i="7"/>
  <c r="S299" i="7"/>
  <c r="S309" i="7"/>
  <c r="S312" i="7"/>
  <c r="S328" i="7"/>
  <c r="S12" i="7"/>
  <c r="S126" i="7"/>
  <c r="S170" i="7"/>
  <c r="S209" i="7"/>
  <c r="S307" i="7"/>
  <c r="S320" i="7"/>
  <c r="S356" i="7"/>
  <c r="S116" i="7"/>
  <c r="S119" i="7"/>
  <c r="S141" i="7"/>
  <c r="S213" i="7"/>
  <c r="S257" i="7"/>
  <c r="S267" i="7"/>
  <c r="S305" i="7"/>
  <c r="S323" i="7"/>
  <c r="S329" i="7"/>
  <c r="S357" i="7"/>
  <c r="S378" i="7"/>
  <c r="S230" i="7"/>
  <c r="S241" i="7"/>
  <c r="S266" i="7"/>
  <c r="S317" i="7"/>
  <c r="S353" i="7"/>
  <c r="S4" i="7"/>
  <c r="S7" i="7"/>
  <c r="S68" i="7"/>
  <c r="S81" i="7"/>
  <c r="S165" i="7"/>
  <c r="S210" i="7"/>
  <c r="S383" i="7"/>
  <c r="S151" i="7"/>
  <c r="S271" i="7"/>
  <c r="S277" i="7"/>
  <c r="S168" i="7"/>
  <c r="S200" i="7"/>
  <c r="S93" i="7"/>
  <c r="S96" i="7"/>
  <c r="S10" i="7"/>
  <c r="S73" i="7"/>
  <c r="S167" i="7"/>
  <c r="S233" i="7"/>
  <c r="S22" i="7"/>
  <c r="S47" i="7"/>
  <c r="S91" i="7"/>
  <c r="S100" i="7"/>
  <c r="S112" i="7"/>
  <c r="S147" i="7"/>
  <c r="S190" i="7"/>
  <c r="S311" i="7"/>
  <c r="S23" i="7"/>
  <c r="S53" i="7"/>
  <c r="S65" i="7"/>
  <c r="S122" i="7"/>
  <c r="S158" i="7"/>
  <c r="S176" i="7"/>
  <c r="S185" i="7"/>
  <c r="S240" i="7"/>
  <c r="S282" i="7"/>
  <c r="S172" i="7"/>
  <c r="S77" i="7"/>
  <c r="S236" i="7"/>
  <c r="S20" i="7"/>
  <c r="S40" i="7"/>
  <c r="S289" i="7"/>
  <c r="S228" i="7"/>
  <c r="S154" i="7"/>
  <c r="S211" i="7"/>
  <c r="S255" i="7"/>
  <c r="S315" i="7"/>
  <c r="S109" i="7"/>
  <c r="S179" i="7"/>
  <c r="S223" i="7"/>
  <c r="S226" i="7"/>
  <c r="S388" i="7"/>
  <c r="S197" i="7"/>
  <c r="S212" i="7"/>
  <c r="S88" i="7"/>
  <c r="S32" i="7"/>
  <c r="S249" i="7"/>
  <c r="S85" i="7"/>
  <c r="S39" i="7"/>
  <c r="S250" i="7"/>
  <c r="S302" i="7"/>
  <c r="S188" i="7"/>
  <c r="S270" i="7"/>
  <c r="S316" i="7"/>
  <c r="S326" i="7"/>
  <c r="S33" i="7"/>
  <c r="S361" i="7"/>
  <c r="S253" i="7"/>
  <c r="S283" i="7"/>
  <c r="S376" i="7"/>
  <c r="S379" i="7"/>
  <c r="S247" i="7"/>
  <c r="S143" i="7"/>
  <c r="S352" i="7"/>
  <c r="S248" i="7"/>
  <c r="S340" i="7"/>
  <c r="S303" i="7"/>
  <c r="S338" i="7"/>
  <c r="S159" i="7"/>
  <c r="S203" i="7"/>
  <c r="S27" i="7"/>
  <c r="S28" i="7"/>
  <c r="S238" i="7"/>
  <c r="S332" i="7"/>
  <c r="S99" i="7"/>
  <c r="S281" i="7"/>
  <c r="S374" i="7"/>
  <c r="S64" i="7"/>
  <c r="S66" i="7"/>
  <c r="S21" i="7"/>
  <c r="S59" i="7"/>
  <c r="S133" i="7"/>
  <c r="S131" i="7"/>
  <c r="S72" i="7"/>
  <c r="N72" i="7"/>
  <c r="N54" i="7"/>
  <c r="N140" i="7"/>
  <c r="N142" i="7"/>
  <c r="N145" i="7"/>
  <c r="N173" i="7"/>
  <c r="N174" i="7"/>
  <c r="N183" i="7"/>
  <c r="N192" i="7"/>
  <c r="N304" i="7"/>
  <c r="N342" i="7"/>
  <c r="N351" i="7"/>
  <c r="N371" i="7"/>
  <c r="N30" i="7"/>
  <c r="N49" i="7"/>
  <c r="N201" i="7"/>
  <c r="N243" i="7"/>
  <c r="N261" i="7"/>
  <c r="N272" i="7"/>
  <c r="N314" i="7"/>
  <c r="N327" i="7"/>
  <c r="N343" i="7"/>
  <c r="N373" i="7"/>
  <c r="N182" i="7"/>
  <c r="N196" i="7"/>
  <c r="N308" i="7"/>
  <c r="N276" i="7"/>
  <c r="N377" i="7"/>
  <c r="N15" i="7"/>
  <c r="N94" i="7"/>
  <c r="N265" i="7"/>
  <c r="N279" i="7"/>
  <c r="N129" i="7"/>
  <c r="N216" i="7"/>
  <c r="N229" i="7"/>
  <c r="N300" i="7"/>
  <c r="N321" i="7"/>
  <c r="N25" i="7"/>
  <c r="N79" i="7"/>
  <c r="N98" i="7"/>
  <c r="N273" i="7"/>
  <c r="N284" i="7"/>
  <c r="N349" i="7"/>
  <c r="N380" i="7"/>
  <c r="N34" i="7"/>
  <c r="N50" i="7"/>
  <c r="N181" i="7"/>
  <c r="N187" i="7"/>
  <c r="N348" i="7"/>
  <c r="N13" i="7"/>
  <c r="N14" i="7"/>
  <c r="N24" i="7"/>
  <c r="N37" i="7"/>
  <c r="N42" i="7"/>
  <c r="N82" i="7"/>
  <c r="N101" i="7"/>
  <c r="N117" i="7"/>
  <c r="N149" i="7"/>
  <c r="N152" i="7"/>
  <c r="N157" i="7"/>
  <c r="N163" i="7"/>
  <c r="N166" i="7"/>
  <c r="N180" i="7"/>
  <c r="N207" i="7"/>
  <c r="N218" i="7"/>
  <c r="N254" i="7"/>
  <c r="N259" i="7"/>
  <c r="N324" i="7"/>
  <c r="N350" i="7"/>
  <c r="N83" i="7"/>
  <c r="N135" i="7"/>
  <c r="N160" i="7"/>
  <c r="N195" i="7"/>
  <c r="N219" i="7"/>
  <c r="N235" i="7"/>
  <c r="N245" i="7"/>
  <c r="N319" i="7"/>
  <c r="N322" i="7"/>
  <c r="N354" i="7"/>
  <c r="N369" i="7"/>
  <c r="N285" i="7"/>
  <c r="N232" i="7"/>
  <c r="N46" i="7"/>
  <c r="N89" i="7"/>
  <c r="N95" i="7"/>
  <c r="N111" i="7"/>
  <c r="N146" i="7"/>
  <c r="N189" i="7"/>
  <c r="N310" i="7"/>
  <c r="N52" i="7"/>
  <c r="N92" i="7"/>
  <c r="N121" i="7"/>
  <c r="N175" i="7"/>
  <c r="N184" i="7"/>
  <c r="N239" i="7"/>
  <c r="N382" i="7"/>
  <c r="N11" i="7"/>
  <c r="N286" i="7"/>
  <c r="N69" i="7"/>
  <c r="N385" i="7"/>
  <c r="N51" i="7"/>
  <c r="N102" i="7"/>
  <c r="N125" i="7"/>
  <c r="N287" i="7"/>
  <c r="N5" i="7"/>
  <c r="N16" i="7"/>
  <c r="N57" i="7"/>
  <c r="N75" i="7"/>
  <c r="N115" i="7"/>
  <c r="N293" i="7"/>
  <c r="N6" i="7"/>
  <c r="N29" i="7"/>
  <c r="N67" i="7"/>
  <c r="N120" i="7"/>
  <c r="N162" i="7"/>
  <c r="N222" i="7"/>
  <c r="N288" i="7"/>
  <c r="N90" i="7"/>
  <c r="N103" i="7"/>
  <c r="N123" i="7"/>
  <c r="N220" i="7"/>
  <c r="N290" i="7"/>
  <c r="N331" i="7"/>
  <c r="N208" i="7"/>
  <c r="N341" i="7"/>
  <c r="N362" i="7"/>
  <c r="N71" i="7"/>
  <c r="N221" i="7"/>
  <c r="N252" i="7"/>
  <c r="N363" i="7"/>
  <c r="N372" i="7"/>
  <c r="N104" i="7"/>
  <c r="N113" i="7"/>
  <c r="N155" i="7"/>
  <c r="N191" i="7"/>
  <c r="N264" i="7"/>
  <c r="N358" i="7"/>
  <c r="N17" i="7"/>
  <c r="N35" i="7"/>
  <c r="N38" i="7"/>
  <c r="N58" i="7"/>
  <c r="N61" i="7"/>
  <c r="N74" i="7"/>
  <c r="N118" i="7"/>
  <c r="N150" i="7"/>
  <c r="N199" i="7"/>
  <c r="N262" i="7"/>
  <c r="N333" i="7"/>
  <c r="N346" i="7"/>
  <c r="N62" i="7"/>
  <c r="N78" i="7"/>
  <c r="N127" i="7"/>
  <c r="N134" i="7"/>
  <c r="N318" i="7"/>
  <c r="N335" i="7"/>
  <c r="N18" i="7"/>
  <c r="N105" i="7"/>
  <c r="N114" i="7"/>
  <c r="N124" i="7"/>
  <c r="N136" i="7"/>
  <c r="N153" i="7"/>
  <c r="N156" i="7"/>
  <c r="N214" i="7"/>
  <c r="N269" i="7"/>
  <c r="N334" i="7"/>
  <c r="N375" i="7"/>
  <c r="N43" i="7"/>
  <c r="N256" i="7"/>
  <c r="N381" i="7"/>
  <c r="N384" i="7"/>
  <c r="N387" i="7"/>
  <c r="N44" i="7"/>
  <c r="N84" i="7"/>
  <c r="N106" i="7"/>
  <c r="N161" i="7"/>
  <c r="N224" i="7"/>
  <c r="N306" i="7"/>
  <c r="N313" i="7"/>
  <c r="N337" i="7"/>
  <c r="N355" i="7"/>
  <c r="N360" i="7"/>
  <c r="N9" i="7"/>
  <c r="N56" i="7"/>
  <c r="N86" i="7"/>
  <c r="N97" i="7"/>
  <c r="N137" i="7"/>
  <c r="N198" i="7"/>
  <c r="N278" i="7"/>
  <c r="N280" i="7"/>
  <c r="N325" i="7"/>
  <c r="N336" i="7"/>
  <c r="N339" i="7"/>
  <c r="N344" i="7"/>
  <c r="N48" i="7"/>
  <c r="N70" i="7"/>
  <c r="N128" i="7"/>
  <c r="N169" i="7"/>
  <c r="N186" i="7"/>
  <c r="N246" i="7"/>
  <c r="N251" i="7"/>
  <c r="N258" i="7"/>
  <c r="N263" i="7"/>
  <c r="N297" i="7"/>
  <c r="N364" i="7"/>
  <c r="N386" i="7"/>
  <c r="N26" i="7"/>
  <c r="N60" i="7"/>
  <c r="N148" i="7"/>
  <c r="N164" i="7"/>
  <c r="N204" i="7"/>
  <c r="N231" i="7"/>
  <c r="N242" i="7"/>
  <c r="N31" i="7"/>
  <c r="N107" i="7"/>
  <c r="N194" i="7"/>
  <c r="N225" i="7"/>
  <c r="N291" i="7"/>
  <c r="N292" i="7"/>
  <c r="N365" i="7"/>
  <c r="N36" i="7"/>
  <c r="N41" i="7"/>
  <c r="N138" i="7"/>
  <c r="N227" i="7"/>
  <c r="N237" i="7"/>
  <c r="N294" i="7"/>
  <c r="N178" i="7"/>
  <c r="N76" i="7"/>
  <c r="N87" i="7"/>
  <c r="N108" i="7"/>
  <c r="N177" i="7"/>
  <c r="N234" i="7"/>
  <c r="N295" i="7"/>
  <c r="N359" i="7"/>
  <c r="N80" i="7"/>
  <c r="N144" i="7"/>
  <c r="N260" i="7"/>
  <c r="N274" i="7"/>
  <c r="N8" i="7"/>
  <c r="N19" i="7"/>
  <c r="N45" i="7"/>
  <c r="N130" i="7"/>
  <c r="N202" i="7"/>
  <c r="N215" i="7"/>
  <c r="N268" i="7"/>
  <c r="N63" i="7"/>
  <c r="N244" i="7"/>
  <c r="N296" i="7"/>
  <c r="N347" i="7"/>
  <c r="N367" i="7"/>
  <c r="N205" i="7"/>
  <c r="N275" i="7"/>
  <c r="N330" i="7"/>
  <c r="N368" i="7"/>
  <c r="N298" i="7"/>
  <c r="N55" i="7"/>
  <c r="N110" i="7"/>
  <c r="N193" i="7"/>
  <c r="N217" i="7"/>
  <c r="N299" i="7"/>
  <c r="N309" i="7"/>
  <c r="N312" i="7"/>
  <c r="N328" i="7"/>
  <c r="N12" i="7"/>
  <c r="N126" i="7"/>
  <c r="N170" i="7"/>
  <c r="N209" i="7"/>
  <c r="N307" i="7"/>
  <c r="N320" i="7"/>
  <c r="N356" i="7"/>
  <c r="N116" i="7"/>
  <c r="N119" i="7"/>
  <c r="N141" i="7"/>
  <c r="N213" i="7"/>
  <c r="N257" i="7"/>
  <c r="N267" i="7"/>
  <c r="N305" i="7"/>
  <c r="N323" i="7"/>
  <c r="N329" i="7"/>
  <c r="N357" i="7"/>
  <c r="N378" i="7"/>
  <c r="N230" i="7"/>
  <c r="N241" i="7"/>
  <c r="N266" i="7"/>
  <c r="N317" i="7"/>
  <c r="N353" i="7"/>
  <c r="N7" i="7"/>
  <c r="N68" i="7"/>
  <c r="N81" i="7"/>
  <c r="N165" i="7"/>
  <c r="N210" i="7"/>
  <c r="N383" i="7"/>
  <c r="N151" i="7"/>
  <c r="N271" i="7"/>
  <c r="N277" i="7"/>
  <c r="N168" i="7"/>
  <c r="N200" i="7"/>
  <c r="N93" i="7"/>
  <c r="N96" i="7"/>
  <c r="N10" i="7"/>
  <c r="N73" i="7"/>
  <c r="N167" i="7"/>
  <c r="N233" i="7"/>
  <c r="N22" i="7"/>
  <c r="N47" i="7"/>
  <c r="N91" i="7"/>
  <c r="N100" i="7"/>
  <c r="N112" i="7"/>
  <c r="N147" i="7"/>
  <c r="N190" i="7"/>
  <c r="N311" i="7"/>
  <c r="N23" i="7"/>
  <c r="N53" i="7"/>
  <c r="N65" i="7"/>
  <c r="N122" i="7"/>
  <c r="N158" i="7"/>
  <c r="N176" i="7"/>
  <c r="N185" i="7"/>
  <c r="N240" i="7"/>
  <c r="N282" i="7"/>
  <c r="N172" i="7"/>
  <c r="N77" i="7"/>
  <c r="N236" i="7"/>
  <c r="N20" i="7"/>
  <c r="N40" i="7"/>
  <c r="N289" i="7"/>
  <c r="N228" i="7"/>
  <c r="N154" i="7"/>
  <c r="N211" i="7"/>
  <c r="N255" i="7"/>
  <c r="N315" i="7"/>
  <c r="N109" i="7"/>
  <c r="N179" i="7"/>
  <c r="N223" i="7"/>
  <c r="N226" i="7"/>
  <c r="N388" i="7"/>
  <c r="N197" i="7"/>
  <c r="N212" i="7"/>
  <c r="N88" i="7"/>
  <c r="N32" i="7"/>
  <c r="N249" i="7"/>
  <c r="N85" i="7"/>
  <c r="N39" i="7"/>
  <c r="N250" i="7"/>
  <c r="N302" i="7"/>
  <c r="N188" i="7"/>
  <c r="N270" i="7"/>
  <c r="N316" i="7"/>
  <c r="N326" i="7"/>
  <c r="N33" i="7"/>
  <c r="N361" i="7"/>
  <c r="N253" i="7"/>
  <c r="N283" i="7"/>
  <c r="N376" i="7"/>
  <c r="N379" i="7"/>
  <c r="N247" i="7"/>
  <c r="N143" i="7"/>
  <c r="N352" i="7"/>
  <c r="N248" i="7"/>
  <c r="N340" i="7"/>
  <c r="N303" i="7"/>
  <c r="N338" i="7"/>
  <c r="N159" i="7"/>
  <c r="N203" i="7"/>
  <c r="N27" i="7"/>
  <c r="N28" i="7"/>
  <c r="N238" i="7"/>
  <c r="N332" i="7"/>
  <c r="N99" i="7"/>
  <c r="N281" i="7"/>
  <c r="N374" i="7"/>
  <c r="N64" i="7"/>
  <c r="N66" i="7"/>
  <c r="N21" i="7"/>
  <c r="N59" i="7"/>
  <c r="N133" i="7"/>
  <c r="N131" i="7"/>
  <c r="I54" i="7"/>
  <c r="I140" i="7"/>
  <c r="I142" i="7"/>
  <c r="I145" i="7"/>
  <c r="I173" i="7"/>
  <c r="I174" i="7"/>
  <c r="I183" i="7"/>
  <c r="I192" i="7"/>
  <c r="I304" i="7"/>
  <c r="I342" i="7"/>
  <c r="I351" i="7"/>
  <c r="I371" i="7"/>
  <c r="I30" i="7"/>
  <c r="I49" i="7"/>
  <c r="I201" i="7"/>
  <c r="I243" i="7"/>
  <c r="I261" i="7"/>
  <c r="I272" i="7"/>
  <c r="I314" i="7"/>
  <c r="I327" i="7"/>
  <c r="I343" i="7"/>
  <c r="I373" i="7"/>
  <c r="I182" i="7"/>
  <c r="I196" i="7"/>
  <c r="I308" i="7"/>
  <c r="I276" i="7"/>
  <c r="I377" i="7"/>
  <c r="I15" i="7"/>
  <c r="I94" i="7"/>
  <c r="I265" i="7"/>
  <c r="I279" i="7"/>
  <c r="I129" i="7"/>
  <c r="I216" i="7"/>
  <c r="I229" i="7"/>
  <c r="I300" i="7"/>
  <c r="I321" i="7"/>
  <c r="I25" i="7"/>
  <c r="I79" i="7"/>
  <c r="I98" i="7"/>
  <c r="I273" i="7"/>
  <c r="I284" i="7"/>
  <c r="I349" i="7"/>
  <c r="I380" i="7"/>
  <c r="I34" i="7"/>
  <c r="I50" i="7"/>
  <c r="I181" i="7"/>
  <c r="I187" i="7"/>
  <c r="I348" i="7"/>
  <c r="I13" i="7"/>
  <c r="I14" i="7"/>
  <c r="I24" i="7"/>
  <c r="I37" i="7"/>
  <c r="I42" i="7"/>
  <c r="I82" i="7"/>
  <c r="I101" i="7"/>
  <c r="I117" i="7"/>
  <c r="I149" i="7"/>
  <c r="I152" i="7"/>
  <c r="I157" i="7"/>
  <c r="I163" i="7"/>
  <c r="I166" i="7"/>
  <c r="I180" i="7"/>
  <c r="I207" i="7"/>
  <c r="I218" i="7"/>
  <c r="I254" i="7"/>
  <c r="I259" i="7"/>
  <c r="I324" i="7"/>
  <c r="I350" i="7"/>
  <c r="I83" i="7"/>
  <c r="I135" i="7"/>
  <c r="I160" i="7"/>
  <c r="I195" i="7"/>
  <c r="I219" i="7"/>
  <c r="I235" i="7"/>
  <c r="I245" i="7"/>
  <c r="I319" i="7"/>
  <c r="I322" i="7"/>
  <c r="I354" i="7"/>
  <c r="I369" i="7"/>
  <c r="I285" i="7"/>
  <c r="I232" i="7"/>
  <c r="I46" i="7"/>
  <c r="I89" i="7"/>
  <c r="I95" i="7"/>
  <c r="I111" i="7"/>
  <c r="I146" i="7"/>
  <c r="I189" i="7"/>
  <c r="I310" i="7"/>
  <c r="I52" i="7"/>
  <c r="I92" i="7"/>
  <c r="I121" i="7"/>
  <c r="I175" i="7"/>
  <c r="I184" i="7"/>
  <c r="I239" i="7"/>
  <c r="I382" i="7"/>
  <c r="I11" i="7"/>
  <c r="I286" i="7"/>
  <c r="I69" i="7"/>
  <c r="I385" i="7"/>
  <c r="I51" i="7"/>
  <c r="I102" i="7"/>
  <c r="I125" i="7"/>
  <c r="I287" i="7"/>
  <c r="I5" i="7"/>
  <c r="I16" i="7"/>
  <c r="I57" i="7"/>
  <c r="I75" i="7"/>
  <c r="I115" i="7"/>
  <c r="I293" i="7"/>
  <c r="I6" i="7"/>
  <c r="I29" i="7"/>
  <c r="I67" i="7"/>
  <c r="I120" i="7"/>
  <c r="I162" i="7"/>
  <c r="I222" i="7"/>
  <c r="I288" i="7"/>
  <c r="I90" i="7"/>
  <c r="I103" i="7"/>
  <c r="I123" i="7"/>
  <c r="I220" i="7"/>
  <c r="I290" i="7"/>
  <c r="I331" i="7"/>
  <c r="I208" i="7"/>
  <c r="I341" i="7"/>
  <c r="I362" i="7"/>
  <c r="I71" i="7"/>
  <c r="I221" i="7"/>
  <c r="I252" i="7"/>
  <c r="I363" i="7"/>
  <c r="I372" i="7"/>
  <c r="I104" i="7"/>
  <c r="I113" i="7"/>
  <c r="I155" i="7"/>
  <c r="I191" i="7"/>
  <c r="I264" i="7"/>
  <c r="I358" i="7"/>
  <c r="I17" i="7"/>
  <c r="I35" i="7"/>
  <c r="I38" i="7"/>
  <c r="I58" i="7"/>
  <c r="I61" i="7"/>
  <c r="I74" i="7"/>
  <c r="I118" i="7"/>
  <c r="I150" i="7"/>
  <c r="I199" i="7"/>
  <c r="I262" i="7"/>
  <c r="I333" i="7"/>
  <c r="I346" i="7"/>
  <c r="I62" i="7"/>
  <c r="I78" i="7"/>
  <c r="I127" i="7"/>
  <c r="I134" i="7"/>
  <c r="I318" i="7"/>
  <c r="I335" i="7"/>
  <c r="I18" i="7"/>
  <c r="I105" i="7"/>
  <c r="I114" i="7"/>
  <c r="I124" i="7"/>
  <c r="I136" i="7"/>
  <c r="I153" i="7"/>
  <c r="I156" i="7"/>
  <c r="I214" i="7"/>
  <c r="I269" i="7"/>
  <c r="I334" i="7"/>
  <c r="I375" i="7"/>
  <c r="I43" i="7"/>
  <c r="I256" i="7"/>
  <c r="I381" i="7"/>
  <c r="I384" i="7"/>
  <c r="I387" i="7"/>
  <c r="I44" i="7"/>
  <c r="I84" i="7"/>
  <c r="I106" i="7"/>
  <c r="I161" i="7"/>
  <c r="I224" i="7"/>
  <c r="I306" i="7"/>
  <c r="I313" i="7"/>
  <c r="I337" i="7"/>
  <c r="I355" i="7"/>
  <c r="I360" i="7"/>
  <c r="I9" i="7"/>
  <c r="I56" i="7"/>
  <c r="I86" i="7"/>
  <c r="I97" i="7"/>
  <c r="I137" i="7"/>
  <c r="I198" i="7"/>
  <c r="I278" i="7"/>
  <c r="I280" i="7"/>
  <c r="I325" i="7"/>
  <c r="I336" i="7"/>
  <c r="I339" i="7"/>
  <c r="I344" i="7"/>
  <c r="I48" i="7"/>
  <c r="I70" i="7"/>
  <c r="I128" i="7"/>
  <c r="I169" i="7"/>
  <c r="I186" i="7"/>
  <c r="I246" i="7"/>
  <c r="I251" i="7"/>
  <c r="I258" i="7"/>
  <c r="I263" i="7"/>
  <c r="I297" i="7"/>
  <c r="I364" i="7"/>
  <c r="I386" i="7"/>
  <c r="I26" i="7"/>
  <c r="I60" i="7"/>
  <c r="I148" i="7"/>
  <c r="I164" i="7"/>
  <c r="I204" i="7"/>
  <c r="I231" i="7"/>
  <c r="I242" i="7"/>
  <c r="I31" i="7"/>
  <c r="I107" i="7"/>
  <c r="I194" i="7"/>
  <c r="I225" i="7"/>
  <c r="I291" i="7"/>
  <c r="I292" i="7"/>
  <c r="I365" i="7"/>
  <c r="I36" i="7"/>
  <c r="I41" i="7"/>
  <c r="I138" i="7"/>
  <c r="I227" i="7"/>
  <c r="I237" i="7"/>
  <c r="I294" i="7"/>
  <c r="I178" i="7"/>
  <c r="I76" i="7"/>
  <c r="I87" i="7"/>
  <c r="I108" i="7"/>
  <c r="I177" i="7"/>
  <c r="I234" i="7"/>
  <c r="I295" i="7"/>
  <c r="I359" i="7"/>
  <c r="I80" i="7"/>
  <c r="I144" i="7"/>
  <c r="I260" i="7"/>
  <c r="I274" i="7"/>
  <c r="I8" i="7"/>
  <c r="I19" i="7"/>
  <c r="I45" i="7"/>
  <c r="I130" i="7"/>
  <c r="I202" i="7"/>
  <c r="I215" i="7"/>
  <c r="I268" i="7"/>
  <c r="I63" i="7"/>
  <c r="I244" i="7"/>
  <c r="I296" i="7"/>
  <c r="I347" i="7"/>
  <c r="I367" i="7"/>
  <c r="I205" i="7"/>
  <c r="I275" i="7"/>
  <c r="I330" i="7"/>
  <c r="I368" i="7"/>
  <c r="I298" i="7"/>
  <c r="I55" i="7"/>
  <c r="I110" i="7"/>
  <c r="I193" i="7"/>
  <c r="I217" i="7"/>
  <c r="I299" i="7"/>
  <c r="I309" i="7"/>
  <c r="I312" i="7"/>
  <c r="I328" i="7"/>
  <c r="I12" i="7"/>
  <c r="I126" i="7"/>
  <c r="I170" i="7"/>
  <c r="I209" i="7"/>
  <c r="I307" i="7"/>
  <c r="I320" i="7"/>
  <c r="I356" i="7"/>
  <c r="I116" i="7"/>
  <c r="I119" i="7"/>
  <c r="I141" i="7"/>
  <c r="I213" i="7"/>
  <c r="I257" i="7"/>
  <c r="I267" i="7"/>
  <c r="I305" i="7"/>
  <c r="I323" i="7"/>
  <c r="I329" i="7"/>
  <c r="I357" i="7"/>
  <c r="I378" i="7"/>
  <c r="I230" i="7"/>
  <c r="I241" i="7"/>
  <c r="I266" i="7"/>
  <c r="I317" i="7"/>
  <c r="I353" i="7"/>
  <c r="I7" i="7"/>
  <c r="I68" i="7"/>
  <c r="I81" i="7"/>
  <c r="I165" i="7"/>
  <c r="I210" i="7"/>
  <c r="I383" i="7"/>
  <c r="I151" i="7"/>
  <c r="I271" i="7"/>
  <c r="I277" i="7"/>
  <c r="I168" i="7"/>
  <c r="I200" i="7"/>
  <c r="I93" i="7"/>
  <c r="I96" i="7"/>
  <c r="I10" i="7"/>
  <c r="I73" i="7"/>
  <c r="I167" i="7"/>
  <c r="I233" i="7"/>
  <c r="I22" i="7"/>
  <c r="I47" i="7"/>
  <c r="I91" i="7"/>
  <c r="I100" i="7"/>
  <c r="I112" i="7"/>
  <c r="I147" i="7"/>
  <c r="I190" i="7"/>
  <c r="I311" i="7"/>
  <c r="I23" i="7"/>
  <c r="I53" i="7"/>
  <c r="I65" i="7"/>
  <c r="I122" i="7"/>
  <c r="I158" i="7"/>
  <c r="I176" i="7"/>
  <c r="I185" i="7"/>
  <c r="I240" i="7"/>
  <c r="I282" i="7"/>
  <c r="I172" i="7"/>
  <c r="I77" i="7"/>
  <c r="I236" i="7"/>
  <c r="I20" i="7"/>
  <c r="I40" i="7"/>
  <c r="I289" i="7"/>
  <c r="I228" i="7"/>
  <c r="I154" i="7"/>
  <c r="I211" i="7"/>
  <c r="I255" i="7"/>
  <c r="I315" i="7"/>
  <c r="I109" i="7"/>
  <c r="I179" i="7"/>
  <c r="I223" i="7"/>
  <c r="I226" i="7"/>
  <c r="I388" i="7"/>
  <c r="I197" i="7"/>
  <c r="I212" i="7"/>
  <c r="I88" i="7"/>
  <c r="I32" i="7"/>
  <c r="I249" i="7"/>
  <c r="I85" i="7"/>
  <c r="I39" i="7"/>
  <c r="I250" i="7"/>
  <c r="I302" i="7"/>
  <c r="I188" i="7"/>
  <c r="I270" i="7"/>
  <c r="I316" i="7"/>
  <c r="I326" i="7"/>
  <c r="I33" i="7"/>
  <c r="I361" i="7"/>
  <c r="I253" i="7"/>
  <c r="I283" i="7"/>
  <c r="I376" i="7"/>
  <c r="I379" i="7"/>
  <c r="I247" i="7"/>
  <c r="I143" i="7"/>
  <c r="I352" i="7"/>
  <c r="I248" i="7"/>
  <c r="I340" i="7"/>
  <c r="I303" i="7"/>
  <c r="I338" i="7"/>
  <c r="I159" i="7"/>
  <c r="I203" i="7"/>
  <c r="I27" i="7"/>
  <c r="I28" i="7"/>
  <c r="I238" i="7"/>
  <c r="I332" i="7"/>
  <c r="I99" i="7"/>
  <c r="I281" i="7"/>
  <c r="I374" i="7"/>
  <c r="I64" i="7"/>
  <c r="I66" i="7"/>
  <c r="I21" i="7"/>
  <c r="I59" i="7"/>
  <c r="I133" i="7"/>
  <c r="I131" i="7"/>
  <c r="I72" i="7"/>
  <c r="AE390" i="7"/>
  <c r="AG171" i="7" s="1"/>
  <c r="AH171" i="7" s="1"/>
  <c r="AJ390" i="7"/>
  <c r="AL171" i="7" s="1"/>
  <c r="AM171" i="7" s="1"/>
  <c r="AO390" i="7"/>
  <c r="AQ171" i="7" s="1"/>
  <c r="AR171" i="7" s="1"/>
  <c r="AT390" i="7"/>
  <c r="AV171" i="7" s="1"/>
  <c r="AW171" i="7" s="1"/>
  <c r="BD390" i="7"/>
  <c r="BF171" i="7" s="1"/>
  <c r="BG171" i="7" s="1"/>
  <c r="BI390" i="7"/>
  <c r="BK171" i="7" s="1"/>
  <c r="BL171" i="7" s="1"/>
  <c r="BS390" i="7"/>
  <c r="BU171" i="7" s="1"/>
  <c r="BV171" i="7" s="1"/>
  <c r="BX390" i="7"/>
  <c r="BZ171" i="7" s="1"/>
  <c r="CA171" i="7" s="1"/>
  <c r="CC390" i="7"/>
  <c r="CE171" i="7" s="1"/>
  <c r="CF171" i="7" s="1"/>
  <c r="CH390" i="7"/>
  <c r="CJ171" i="7" s="1"/>
  <c r="CK171" i="7" s="1"/>
  <c r="F390" i="7"/>
  <c r="H4" i="7" s="1"/>
  <c r="I4" i="7" s="1"/>
  <c r="K390" i="7"/>
  <c r="M4" i="7" s="1"/>
  <c r="N4" i="7" s="1"/>
  <c r="U390" i="7"/>
  <c r="W171" i="7" s="1"/>
  <c r="X171" i="7" s="1"/>
  <c r="I20" i="4"/>
  <c r="AG6" i="7" l="1"/>
  <c r="AH6" i="7" s="1"/>
  <c r="AG10" i="7"/>
  <c r="AH10" i="7" s="1"/>
  <c r="AG14" i="7"/>
  <c r="AH14" i="7" s="1"/>
  <c r="AG18" i="7"/>
  <c r="AH18" i="7" s="1"/>
  <c r="AG22" i="7"/>
  <c r="AH22" i="7" s="1"/>
  <c r="AG26" i="7"/>
  <c r="AH26" i="7" s="1"/>
  <c r="AG30" i="7"/>
  <c r="AH30" i="7" s="1"/>
  <c r="AG34" i="7"/>
  <c r="AH34" i="7" s="1"/>
  <c r="AG38" i="7"/>
  <c r="AH38" i="7" s="1"/>
  <c r="AG42" i="7"/>
  <c r="AH42" i="7" s="1"/>
  <c r="AG46" i="7"/>
  <c r="AH46" i="7" s="1"/>
  <c r="AG50" i="7"/>
  <c r="AH50" i="7" s="1"/>
  <c r="AG54" i="7"/>
  <c r="AH54" i="7" s="1"/>
  <c r="AG58" i="7"/>
  <c r="AH58" i="7" s="1"/>
  <c r="AG62" i="7"/>
  <c r="AH62" i="7" s="1"/>
  <c r="AG66" i="7"/>
  <c r="AH66" i="7" s="1"/>
  <c r="AG70" i="7"/>
  <c r="AH70" i="7" s="1"/>
  <c r="AG74" i="7"/>
  <c r="AH74" i="7" s="1"/>
  <c r="AG78" i="7"/>
  <c r="AH78" i="7" s="1"/>
  <c r="AG82" i="7"/>
  <c r="AH82" i="7" s="1"/>
  <c r="AG86" i="7"/>
  <c r="AH86" i="7" s="1"/>
  <c r="AG90" i="7"/>
  <c r="AH90" i="7" s="1"/>
  <c r="AG94" i="7"/>
  <c r="AH94" i="7" s="1"/>
  <c r="AG98" i="7"/>
  <c r="AH98" i="7" s="1"/>
  <c r="AG102" i="7"/>
  <c r="AH102" i="7" s="1"/>
  <c r="AG106" i="7"/>
  <c r="AH106" i="7" s="1"/>
  <c r="AG110" i="7"/>
  <c r="AH110" i="7" s="1"/>
  <c r="AG114" i="7"/>
  <c r="AH114" i="7" s="1"/>
  <c r="AG118" i="7"/>
  <c r="AH118" i="7" s="1"/>
  <c r="AG122" i="7"/>
  <c r="AH122" i="7" s="1"/>
  <c r="AG126" i="7"/>
  <c r="AH126" i="7" s="1"/>
  <c r="AG130" i="7"/>
  <c r="AH130" i="7" s="1"/>
  <c r="AG134" i="7"/>
  <c r="AH134" i="7" s="1"/>
  <c r="AG138" i="7"/>
  <c r="AH138" i="7" s="1"/>
  <c r="AG142" i="7"/>
  <c r="AH142" i="7" s="1"/>
  <c r="AG146" i="7"/>
  <c r="AH146" i="7" s="1"/>
  <c r="AG150" i="7"/>
  <c r="AH150" i="7" s="1"/>
  <c r="AG154" i="7"/>
  <c r="AH154" i="7" s="1"/>
  <c r="AG158" i="7"/>
  <c r="AH158" i="7" s="1"/>
  <c r="AG162" i="7"/>
  <c r="AH162" i="7" s="1"/>
  <c r="AG166" i="7"/>
  <c r="AH166" i="7" s="1"/>
  <c r="AG170" i="7"/>
  <c r="AH170" i="7" s="1"/>
  <c r="AG174" i="7"/>
  <c r="AH174" i="7" s="1"/>
  <c r="AG178" i="7"/>
  <c r="AH178" i="7" s="1"/>
  <c r="AG182" i="7"/>
  <c r="AH182" i="7" s="1"/>
  <c r="AG186" i="7"/>
  <c r="AH186" i="7" s="1"/>
  <c r="AG190" i="7"/>
  <c r="AH190" i="7" s="1"/>
  <c r="AG194" i="7"/>
  <c r="AH194" i="7" s="1"/>
  <c r="AG198" i="7"/>
  <c r="AH198" i="7" s="1"/>
  <c r="AG202" i="7"/>
  <c r="AH202" i="7" s="1"/>
  <c r="AG206" i="7"/>
  <c r="AG210" i="7"/>
  <c r="AH210" i="7" s="1"/>
  <c r="AG214" i="7"/>
  <c r="AH214" i="7" s="1"/>
  <c r="AG218" i="7"/>
  <c r="AH218" i="7" s="1"/>
  <c r="AG222" i="7"/>
  <c r="AH222" i="7" s="1"/>
  <c r="AG226" i="7"/>
  <c r="AH226" i="7" s="1"/>
  <c r="AG230" i="7"/>
  <c r="AH230" i="7" s="1"/>
  <c r="AG234" i="7"/>
  <c r="AH234" i="7" s="1"/>
  <c r="AG238" i="7"/>
  <c r="AH238" i="7" s="1"/>
  <c r="AG242" i="7"/>
  <c r="AH242" i="7" s="1"/>
  <c r="AG246" i="7"/>
  <c r="AH246" i="7" s="1"/>
  <c r="AG250" i="7"/>
  <c r="AH250" i="7" s="1"/>
  <c r="AG254" i="7"/>
  <c r="AH254" i="7" s="1"/>
  <c r="AG258" i="7"/>
  <c r="AH258" i="7" s="1"/>
  <c r="AG262" i="7"/>
  <c r="AH262" i="7" s="1"/>
  <c r="AG266" i="7"/>
  <c r="AH266" i="7" s="1"/>
  <c r="AG270" i="7"/>
  <c r="AH270" i="7" s="1"/>
  <c r="AG274" i="7"/>
  <c r="AH274" i="7" s="1"/>
  <c r="AG278" i="7"/>
  <c r="AH278" i="7" s="1"/>
  <c r="AG282" i="7"/>
  <c r="AH282" i="7" s="1"/>
  <c r="AG286" i="7"/>
  <c r="AH286" i="7" s="1"/>
  <c r="AG290" i="7"/>
  <c r="AH290" i="7" s="1"/>
  <c r="AG294" i="7"/>
  <c r="AH294" i="7" s="1"/>
  <c r="AG298" i="7"/>
  <c r="AH298" i="7" s="1"/>
  <c r="AG302" i="7"/>
  <c r="AH302" i="7" s="1"/>
  <c r="AG306" i="7"/>
  <c r="AH306" i="7" s="1"/>
  <c r="AG310" i="7"/>
  <c r="AH310" i="7" s="1"/>
  <c r="AG314" i="7"/>
  <c r="AH314" i="7" s="1"/>
  <c r="AG318" i="7"/>
  <c r="AH318" i="7" s="1"/>
  <c r="AG322" i="7"/>
  <c r="AH322" i="7" s="1"/>
  <c r="AG326" i="7"/>
  <c r="AH326" i="7" s="1"/>
  <c r="AG330" i="7"/>
  <c r="AH330" i="7" s="1"/>
  <c r="AG334" i="7"/>
  <c r="AH334" i="7" s="1"/>
  <c r="AG338" i="7"/>
  <c r="AH338" i="7" s="1"/>
  <c r="AG342" i="7"/>
  <c r="AH342" i="7" s="1"/>
  <c r="AG346" i="7"/>
  <c r="AH346" i="7" s="1"/>
  <c r="AG350" i="7"/>
  <c r="AH350" i="7" s="1"/>
  <c r="AG354" i="7"/>
  <c r="AH354" i="7" s="1"/>
  <c r="AG358" i="7"/>
  <c r="AH358" i="7" s="1"/>
  <c r="AG362" i="7"/>
  <c r="AH362" i="7" s="1"/>
  <c r="AG366" i="7"/>
  <c r="AG370" i="7"/>
  <c r="AG374" i="7"/>
  <c r="AH374" i="7" s="1"/>
  <c r="AG378" i="7"/>
  <c r="AH378" i="7" s="1"/>
  <c r="AG382" i="7"/>
  <c r="AH382" i="7" s="1"/>
  <c r="AG386" i="7"/>
  <c r="AH386" i="7" s="1"/>
  <c r="AG7" i="7"/>
  <c r="AH7" i="7" s="1"/>
  <c r="AG11" i="7"/>
  <c r="AH11" i="7" s="1"/>
  <c r="AG15" i="7"/>
  <c r="AH15" i="7" s="1"/>
  <c r="AG19" i="7"/>
  <c r="AH19" i="7" s="1"/>
  <c r="AG23" i="7"/>
  <c r="AH23" i="7" s="1"/>
  <c r="AG27" i="7"/>
  <c r="AH27" i="7" s="1"/>
  <c r="AG31" i="7"/>
  <c r="AH31" i="7" s="1"/>
  <c r="AG35" i="7"/>
  <c r="AH35" i="7" s="1"/>
  <c r="AG39" i="7"/>
  <c r="AH39" i="7" s="1"/>
  <c r="AG43" i="7"/>
  <c r="AH43" i="7" s="1"/>
  <c r="AG47" i="7"/>
  <c r="AH47" i="7" s="1"/>
  <c r="AG51" i="7"/>
  <c r="AH51" i="7" s="1"/>
  <c r="AG55" i="7"/>
  <c r="AH55" i="7" s="1"/>
  <c r="AG59" i="7"/>
  <c r="AH59" i="7" s="1"/>
  <c r="AG63" i="7"/>
  <c r="AH63" i="7" s="1"/>
  <c r="AG67" i="7"/>
  <c r="AH67" i="7" s="1"/>
  <c r="AG71" i="7"/>
  <c r="AH71" i="7" s="1"/>
  <c r="AG75" i="7"/>
  <c r="AH75" i="7" s="1"/>
  <c r="AG79" i="7"/>
  <c r="AH79" i="7" s="1"/>
  <c r="AG83" i="7"/>
  <c r="AH83" i="7" s="1"/>
  <c r="AG87" i="7"/>
  <c r="AH87" i="7" s="1"/>
  <c r="AG91" i="7"/>
  <c r="AH91" i="7" s="1"/>
  <c r="AG95" i="7"/>
  <c r="AH95" i="7" s="1"/>
  <c r="AG99" i="7"/>
  <c r="AH99" i="7" s="1"/>
  <c r="AG103" i="7"/>
  <c r="AH103" i="7" s="1"/>
  <c r="AG107" i="7"/>
  <c r="AH107" i="7" s="1"/>
  <c r="AG111" i="7"/>
  <c r="AH111" i="7" s="1"/>
  <c r="AG115" i="7"/>
  <c r="AH115" i="7" s="1"/>
  <c r="AG119" i="7"/>
  <c r="AH119" i="7" s="1"/>
  <c r="AG123" i="7"/>
  <c r="AH123" i="7" s="1"/>
  <c r="AG127" i="7"/>
  <c r="AH127" i="7" s="1"/>
  <c r="AG131" i="7"/>
  <c r="AH131" i="7" s="1"/>
  <c r="AG135" i="7"/>
  <c r="AH135" i="7" s="1"/>
  <c r="AG139" i="7"/>
  <c r="AG143" i="7"/>
  <c r="AH143" i="7" s="1"/>
  <c r="AG147" i="7"/>
  <c r="AH147" i="7" s="1"/>
  <c r="AG151" i="7"/>
  <c r="AH151" i="7" s="1"/>
  <c r="AG155" i="7"/>
  <c r="AH155" i="7" s="1"/>
  <c r="AG159" i="7"/>
  <c r="AH159" i="7" s="1"/>
  <c r="AG163" i="7"/>
  <c r="AH163" i="7" s="1"/>
  <c r="AG167" i="7"/>
  <c r="AH167" i="7" s="1"/>
  <c r="AG172" i="7"/>
  <c r="AH172" i="7" s="1"/>
  <c r="AG175" i="7"/>
  <c r="AH175" i="7" s="1"/>
  <c r="AG179" i="7"/>
  <c r="AH179" i="7" s="1"/>
  <c r="AG183" i="7"/>
  <c r="AH183" i="7" s="1"/>
  <c r="AG187" i="7"/>
  <c r="AH187" i="7" s="1"/>
  <c r="AG191" i="7"/>
  <c r="AH191" i="7" s="1"/>
  <c r="AG195" i="7"/>
  <c r="AH195" i="7" s="1"/>
  <c r="AG199" i="7"/>
  <c r="AH199" i="7" s="1"/>
  <c r="AG203" i="7"/>
  <c r="AH203" i="7" s="1"/>
  <c r="AG207" i="7"/>
  <c r="AH207" i="7" s="1"/>
  <c r="AG211" i="7"/>
  <c r="AH211" i="7" s="1"/>
  <c r="AG215" i="7"/>
  <c r="AH215" i="7" s="1"/>
  <c r="AG219" i="7"/>
  <c r="AH219" i="7" s="1"/>
  <c r="AG223" i="7"/>
  <c r="AH223" i="7" s="1"/>
  <c r="AG227" i="7"/>
  <c r="AH227" i="7" s="1"/>
  <c r="AG231" i="7"/>
  <c r="AH231" i="7" s="1"/>
  <c r="AG235" i="7"/>
  <c r="AH235" i="7" s="1"/>
  <c r="AG239" i="7"/>
  <c r="AH239" i="7" s="1"/>
  <c r="AG243" i="7"/>
  <c r="AH243" i="7" s="1"/>
  <c r="AG247" i="7"/>
  <c r="AH247" i="7" s="1"/>
  <c r="AG251" i="7"/>
  <c r="AH251" i="7" s="1"/>
  <c r="AG255" i="7"/>
  <c r="AH255" i="7" s="1"/>
  <c r="AG259" i="7"/>
  <c r="AH259" i="7" s="1"/>
  <c r="AG263" i="7"/>
  <c r="AH263" i="7" s="1"/>
  <c r="AG267" i="7"/>
  <c r="AH267" i="7" s="1"/>
  <c r="AG271" i="7"/>
  <c r="AH271" i="7" s="1"/>
  <c r="AG275" i="7"/>
  <c r="AH275" i="7" s="1"/>
  <c r="AG279" i="7"/>
  <c r="AH279" i="7" s="1"/>
  <c r="AG283" i="7"/>
  <c r="AH283" i="7" s="1"/>
  <c r="AG287" i="7"/>
  <c r="AH287" i="7" s="1"/>
  <c r="AG291" i="7"/>
  <c r="AH291" i="7" s="1"/>
  <c r="AG295" i="7"/>
  <c r="AH295" i="7" s="1"/>
  <c r="AG299" i="7"/>
  <c r="AH299" i="7" s="1"/>
  <c r="AG303" i="7"/>
  <c r="AH303" i="7" s="1"/>
  <c r="AG307" i="7"/>
  <c r="AH307" i="7" s="1"/>
  <c r="AG311" i="7"/>
  <c r="AH311" i="7" s="1"/>
  <c r="AG315" i="7"/>
  <c r="AH315" i="7" s="1"/>
  <c r="AG319" i="7"/>
  <c r="AH319" i="7" s="1"/>
  <c r="AG323" i="7"/>
  <c r="AH323" i="7" s="1"/>
  <c r="AG327" i="7"/>
  <c r="AH327" i="7" s="1"/>
  <c r="AG331" i="7"/>
  <c r="AH331" i="7" s="1"/>
  <c r="AG335" i="7"/>
  <c r="AH335" i="7" s="1"/>
  <c r="AG339" i="7"/>
  <c r="AH339" i="7" s="1"/>
  <c r="AG343" i="7"/>
  <c r="AH343" i="7" s="1"/>
  <c r="AG347" i="7"/>
  <c r="AH347" i="7" s="1"/>
  <c r="AG351" i="7"/>
  <c r="AH351" i="7" s="1"/>
  <c r="AG355" i="7"/>
  <c r="AH355" i="7" s="1"/>
  <c r="AG359" i="7"/>
  <c r="AH359" i="7" s="1"/>
  <c r="AG363" i="7"/>
  <c r="AH363" i="7" s="1"/>
  <c r="AG367" i="7"/>
  <c r="AH367" i="7" s="1"/>
  <c r="AG371" i="7"/>
  <c r="AH371" i="7" s="1"/>
  <c r="AG375" i="7"/>
  <c r="AH375" i="7" s="1"/>
  <c r="AG379" i="7"/>
  <c r="AH379" i="7" s="1"/>
  <c r="AG383" i="7"/>
  <c r="AH383" i="7" s="1"/>
  <c r="AG387" i="7"/>
  <c r="AH387" i="7" s="1"/>
  <c r="AG8" i="7"/>
  <c r="AH8" i="7" s="1"/>
  <c r="AG12" i="7"/>
  <c r="AH12" i="7" s="1"/>
  <c r="AG16" i="7"/>
  <c r="AH16" i="7" s="1"/>
  <c r="AG20" i="7"/>
  <c r="AH20" i="7" s="1"/>
  <c r="AG24" i="7"/>
  <c r="AH24" i="7" s="1"/>
  <c r="AG28" i="7"/>
  <c r="AH28" i="7" s="1"/>
  <c r="AG32" i="7"/>
  <c r="AH32" i="7" s="1"/>
  <c r="AG36" i="7"/>
  <c r="AH36" i="7" s="1"/>
  <c r="AG40" i="7"/>
  <c r="AH40" i="7" s="1"/>
  <c r="AG44" i="7"/>
  <c r="AH44" i="7" s="1"/>
  <c r="AG48" i="7"/>
  <c r="AH48" i="7" s="1"/>
  <c r="AG52" i="7"/>
  <c r="AH52" i="7" s="1"/>
  <c r="AG56" i="7"/>
  <c r="AH56" i="7" s="1"/>
  <c r="AG60" i="7"/>
  <c r="AH60" i="7" s="1"/>
  <c r="AG64" i="7"/>
  <c r="AH64" i="7" s="1"/>
  <c r="AG68" i="7"/>
  <c r="AH68" i="7" s="1"/>
  <c r="AG72" i="7"/>
  <c r="AH72" i="7" s="1"/>
  <c r="AG76" i="7"/>
  <c r="AH76" i="7" s="1"/>
  <c r="AG80" i="7"/>
  <c r="AH80" i="7" s="1"/>
  <c r="AG84" i="7"/>
  <c r="AH84" i="7" s="1"/>
  <c r="AG88" i="7"/>
  <c r="AH88" i="7" s="1"/>
  <c r="AG92" i="7"/>
  <c r="AH92" i="7" s="1"/>
  <c r="AG96" i="7"/>
  <c r="AH96" i="7" s="1"/>
  <c r="AG100" i="7"/>
  <c r="AH100" i="7" s="1"/>
  <c r="AG104" i="7"/>
  <c r="AH104" i="7" s="1"/>
  <c r="AG108" i="7"/>
  <c r="AH108" i="7" s="1"/>
  <c r="AG112" i="7"/>
  <c r="AH112" i="7" s="1"/>
  <c r="AG116" i="7"/>
  <c r="AH116" i="7" s="1"/>
  <c r="AG120" i="7"/>
  <c r="AH120" i="7" s="1"/>
  <c r="AG124" i="7"/>
  <c r="AH124" i="7" s="1"/>
  <c r="AG128" i="7"/>
  <c r="AH128" i="7" s="1"/>
  <c r="AG132" i="7"/>
  <c r="AG136" i="7"/>
  <c r="AH136" i="7" s="1"/>
  <c r="AG140" i="7"/>
  <c r="AH140" i="7" s="1"/>
  <c r="AG144" i="7"/>
  <c r="AH144" i="7" s="1"/>
  <c r="AG148" i="7"/>
  <c r="AH148" i="7" s="1"/>
  <c r="AG152" i="7"/>
  <c r="AH152" i="7" s="1"/>
  <c r="AG156" i="7"/>
  <c r="AH156" i="7" s="1"/>
  <c r="AG160" i="7"/>
  <c r="AH160" i="7" s="1"/>
  <c r="AG164" i="7"/>
  <c r="AH164" i="7" s="1"/>
  <c r="AG168" i="7"/>
  <c r="AH168" i="7" s="1"/>
  <c r="AG176" i="7"/>
  <c r="AH176" i="7" s="1"/>
  <c r="AG180" i="7"/>
  <c r="AH180" i="7" s="1"/>
  <c r="AG184" i="7"/>
  <c r="AH184" i="7" s="1"/>
  <c r="AG188" i="7"/>
  <c r="AH188" i="7" s="1"/>
  <c r="AG192" i="7"/>
  <c r="AH192" i="7" s="1"/>
  <c r="AG196" i="7"/>
  <c r="AH196" i="7" s="1"/>
  <c r="AG200" i="7"/>
  <c r="AH200" i="7" s="1"/>
  <c r="AG204" i="7"/>
  <c r="AH204" i="7" s="1"/>
  <c r="AG208" i="7"/>
  <c r="AH208" i="7" s="1"/>
  <c r="AG212" i="7"/>
  <c r="AH212" i="7" s="1"/>
  <c r="AG216" i="7"/>
  <c r="AH216" i="7" s="1"/>
  <c r="AG220" i="7"/>
  <c r="AH220" i="7" s="1"/>
  <c r="AG224" i="7"/>
  <c r="AH224" i="7" s="1"/>
  <c r="AG228" i="7"/>
  <c r="AH228" i="7" s="1"/>
  <c r="AG232" i="7"/>
  <c r="AH232" i="7" s="1"/>
  <c r="AG236" i="7"/>
  <c r="AH236" i="7" s="1"/>
  <c r="AG240" i="7"/>
  <c r="AH240" i="7" s="1"/>
  <c r="AG244" i="7"/>
  <c r="AH244" i="7" s="1"/>
  <c r="AG248" i="7"/>
  <c r="AH248" i="7" s="1"/>
  <c r="AG252" i="7"/>
  <c r="AH252" i="7" s="1"/>
  <c r="AG256" i="7"/>
  <c r="AH256" i="7" s="1"/>
  <c r="AG260" i="7"/>
  <c r="AH260" i="7" s="1"/>
  <c r="AG264" i="7"/>
  <c r="AH264" i="7" s="1"/>
  <c r="AG268" i="7"/>
  <c r="AH268" i="7" s="1"/>
  <c r="AG272" i="7"/>
  <c r="AH272" i="7" s="1"/>
  <c r="AG276" i="7"/>
  <c r="AH276" i="7" s="1"/>
  <c r="AG280" i="7"/>
  <c r="AH280" i="7" s="1"/>
  <c r="AG284" i="7"/>
  <c r="AH284" i="7" s="1"/>
  <c r="AG288" i="7"/>
  <c r="AH288" i="7" s="1"/>
  <c r="AG292" i="7"/>
  <c r="AH292" i="7" s="1"/>
  <c r="AG296" i="7"/>
  <c r="AH296" i="7" s="1"/>
  <c r="AG300" i="7"/>
  <c r="AH300" i="7" s="1"/>
  <c r="AG304" i="7"/>
  <c r="AH304" i="7" s="1"/>
  <c r="AG308" i="7"/>
  <c r="AH308" i="7" s="1"/>
  <c r="AG312" i="7"/>
  <c r="AH312" i="7" s="1"/>
  <c r="AG316" i="7"/>
  <c r="AH316" i="7" s="1"/>
  <c r="AG320" i="7"/>
  <c r="AH320" i="7" s="1"/>
  <c r="AG324" i="7"/>
  <c r="AH324" i="7" s="1"/>
  <c r="AG328" i="7"/>
  <c r="AH328" i="7" s="1"/>
  <c r="AG332" i="7"/>
  <c r="AH332" i="7" s="1"/>
  <c r="AG336" i="7"/>
  <c r="AH336" i="7" s="1"/>
  <c r="AG340" i="7"/>
  <c r="AH340" i="7" s="1"/>
  <c r="AG344" i="7"/>
  <c r="AH344" i="7" s="1"/>
  <c r="AG348" i="7"/>
  <c r="AH348" i="7" s="1"/>
  <c r="AG352" i="7"/>
  <c r="AH352" i="7" s="1"/>
  <c r="AG356" i="7"/>
  <c r="AH356" i="7" s="1"/>
  <c r="AG360" i="7"/>
  <c r="AH360" i="7" s="1"/>
  <c r="AG364" i="7"/>
  <c r="AH364" i="7" s="1"/>
  <c r="AG368" i="7"/>
  <c r="AH368" i="7" s="1"/>
  <c r="AG372" i="7"/>
  <c r="AH372" i="7" s="1"/>
  <c r="AG376" i="7"/>
  <c r="AH376" i="7" s="1"/>
  <c r="AG380" i="7"/>
  <c r="AH380" i="7" s="1"/>
  <c r="AG384" i="7"/>
  <c r="AH384" i="7" s="1"/>
  <c r="AG388" i="7"/>
  <c r="AH388" i="7" s="1"/>
  <c r="AG5" i="7"/>
  <c r="AH5" i="7" s="1"/>
  <c r="AG9" i="7"/>
  <c r="AH9" i="7" s="1"/>
  <c r="AG13" i="7"/>
  <c r="AH13" i="7" s="1"/>
  <c r="AG17" i="7"/>
  <c r="AH17" i="7" s="1"/>
  <c r="AG21" i="7"/>
  <c r="AH21" i="7" s="1"/>
  <c r="AG25" i="7"/>
  <c r="AH25" i="7" s="1"/>
  <c r="AG29" i="7"/>
  <c r="AH29" i="7" s="1"/>
  <c r="AG33" i="7"/>
  <c r="AH33" i="7" s="1"/>
  <c r="AG37" i="7"/>
  <c r="AH37" i="7" s="1"/>
  <c r="AG41" i="7"/>
  <c r="AH41" i="7" s="1"/>
  <c r="AG45" i="7"/>
  <c r="AH45" i="7" s="1"/>
  <c r="AG49" i="7"/>
  <c r="AH49" i="7" s="1"/>
  <c r="AG53" i="7"/>
  <c r="AH53" i="7" s="1"/>
  <c r="AG57" i="7"/>
  <c r="AH57" i="7" s="1"/>
  <c r="AG61" i="7"/>
  <c r="AH61" i="7" s="1"/>
  <c r="AG65" i="7"/>
  <c r="AH65" i="7" s="1"/>
  <c r="AG69" i="7"/>
  <c r="AH69" i="7" s="1"/>
  <c r="AG73" i="7"/>
  <c r="AH73" i="7" s="1"/>
  <c r="AG77" i="7"/>
  <c r="AH77" i="7" s="1"/>
  <c r="AG81" i="7"/>
  <c r="AH81" i="7" s="1"/>
  <c r="AG85" i="7"/>
  <c r="AH85" i="7" s="1"/>
  <c r="AG89" i="7"/>
  <c r="AH89" i="7" s="1"/>
  <c r="AG93" i="7"/>
  <c r="AH93" i="7" s="1"/>
  <c r="AG97" i="7"/>
  <c r="AH97" i="7" s="1"/>
  <c r="AG101" i="7"/>
  <c r="AH101" i="7" s="1"/>
  <c r="AG105" i="7"/>
  <c r="AH105" i="7" s="1"/>
  <c r="AG109" i="7"/>
  <c r="AH109" i="7" s="1"/>
  <c r="AG113" i="7"/>
  <c r="AH113" i="7" s="1"/>
  <c r="AG117" i="7"/>
  <c r="AH117" i="7" s="1"/>
  <c r="AG121" i="7"/>
  <c r="AH121" i="7" s="1"/>
  <c r="AG125" i="7"/>
  <c r="AH125" i="7" s="1"/>
  <c r="AG129" i="7"/>
  <c r="AH129" i="7" s="1"/>
  <c r="AG133" i="7"/>
  <c r="AH133" i="7" s="1"/>
  <c r="AG137" i="7"/>
  <c r="AH137" i="7" s="1"/>
  <c r="AG141" i="7"/>
  <c r="AH141" i="7" s="1"/>
  <c r="AG145" i="7"/>
  <c r="AH145" i="7" s="1"/>
  <c r="AG149" i="7"/>
  <c r="AH149" i="7" s="1"/>
  <c r="AG153" i="7"/>
  <c r="AH153" i="7" s="1"/>
  <c r="AG157" i="7"/>
  <c r="AH157" i="7" s="1"/>
  <c r="AG161" i="7"/>
  <c r="AH161" i="7" s="1"/>
  <c r="AG165" i="7"/>
  <c r="AH165" i="7" s="1"/>
  <c r="AG169" i="7"/>
  <c r="AH169" i="7" s="1"/>
  <c r="AG173" i="7"/>
  <c r="AH173" i="7" s="1"/>
  <c r="AG177" i="7"/>
  <c r="AH177" i="7" s="1"/>
  <c r="AG181" i="7"/>
  <c r="AH181" i="7" s="1"/>
  <c r="AG185" i="7"/>
  <c r="AH185" i="7" s="1"/>
  <c r="AG189" i="7"/>
  <c r="AH189" i="7" s="1"/>
  <c r="AG193" i="7"/>
  <c r="AH193" i="7" s="1"/>
  <c r="AG197" i="7"/>
  <c r="AH197" i="7" s="1"/>
  <c r="AG201" i="7"/>
  <c r="AH201" i="7" s="1"/>
  <c r="AG205" i="7"/>
  <c r="AH205" i="7" s="1"/>
  <c r="AG209" i="7"/>
  <c r="AH209" i="7" s="1"/>
  <c r="AG213" i="7"/>
  <c r="AH213" i="7" s="1"/>
  <c r="AG217" i="7"/>
  <c r="AH217" i="7" s="1"/>
  <c r="AG221" i="7"/>
  <c r="AH221" i="7" s="1"/>
  <c r="AG225" i="7"/>
  <c r="AH225" i="7" s="1"/>
  <c r="AG229" i="7"/>
  <c r="AH229" i="7" s="1"/>
  <c r="AG233" i="7"/>
  <c r="AH233" i="7" s="1"/>
  <c r="AG237" i="7"/>
  <c r="AH237" i="7" s="1"/>
  <c r="AG241" i="7"/>
  <c r="AH241" i="7" s="1"/>
  <c r="AG245" i="7"/>
  <c r="AH245" i="7" s="1"/>
  <c r="AG249" i="7"/>
  <c r="AH249" i="7" s="1"/>
  <c r="AG253" i="7"/>
  <c r="AH253" i="7" s="1"/>
  <c r="AG257" i="7"/>
  <c r="AH257" i="7" s="1"/>
  <c r="AG261" i="7"/>
  <c r="AH261" i="7" s="1"/>
  <c r="AG265" i="7"/>
  <c r="AH265" i="7" s="1"/>
  <c r="AG269" i="7"/>
  <c r="AH269" i="7" s="1"/>
  <c r="AG273" i="7"/>
  <c r="AH273" i="7" s="1"/>
  <c r="AG277" i="7"/>
  <c r="AH277" i="7" s="1"/>
  <c r="AG281" i="7"/>
  <c r="AH281" i="7" s="1"/>
  <c r="AG285" i="7"/>
  <c r="AH285" i="7" s="1"/>
  <c r="AG289" i="7"/>
  <c r="AH289" i="7" s="1"/>
  <c r="AG293" i="7"/>
  <c r="AH293" i="7" s="1"/>
  <c r="AG297" i="7"/>
  <c r="AH297" i="7" s="1"/>
  <c r="AG301" i="7"/>
  <c r="AG305" i="7"/>
  <c r="AH305" i="7" s="1"/>
  <c r="AG309" i="7"/>
  <c r="AH309" i="7" s="1"/>
  <c r="AG313" i="7"/>
  <c r="AH313" i="7" s="1"/>
  <c r="AG317" i="7"/>
  <c r="AH317" i="7" s="1"/>
  <c r="AG321" i="7"/>
  <c r="AH321" i="7" s="1"/>
  <c r="AG325" i="7"/>
  <c r="AH325" i="7" s="1"/>
  <c r="AG329" i="7"/>
  <c r="AH329" i="7" s="1"/>
  <c r="AG333" i="7"/>
  <c r="AH333" i="7" s="1"/>
  <c r="AG337" i="7"/>
  <c r="AH337" i="7" s="1"/>
  <c r="AG341" i="7"/>
  <c r="AH341" i="7" s="1"/>
  <c r="AG345" i="7"/>
  <c r="AG349" i="7"/>
  <c r="AH349" i="7" s="1"/>
  <c r="AG353" i="7"/>
  <c r="AH353" i="7" s="1"/>
  <c r="AG357" i="7"/>
  <c r="AH357" i="7" s="1"/>
  <c r="AG361" i="7"/>
  <c r="AH361" i="7" s="1"/>
  <c r="AG365" i="7"/>
  <c r="AH365" i="7" s="1"/>
  <c r="AG369" i="7"/>
  <c r="AH369" i="7" s="1"/>
  <c r="AG373" i="7"/>
  <c r="AH373" i="7" s="1"/>
  <c r="AG377" i="7"/>
  <c r="AH377" i="7" s="1"/>
  <c r="AG381" i="7"/>
  <c r="AH381" i="7" s="1"/>
  <c r="AG385" i="7"/>
  <c r="AH385" i="7" s="1"/>
  <c r="AG4" i="7"/>
  <c r="AH4" i="7" s="1"/>
  <c r="BU5" i="7"/>
  <c r="BV5" i="7" s="1"/>
  <c r="BU7" i="7"/>
  <c r="BV7" i="7" s="1"/>
  <c r="BU9" i="7"/>
  <c r="BV9" i="7" s="1"/>
  <c r="BU11" i="7"/>
  <c r="BV11" i="7" s="1"/>
  <c r="BU13" i="7"/>
  <c r="BV13" i="7" s="1"/>
  <c r="BU15" i="7"/>
  <c r="BV15" i="7" s="1"/>
  <c r="BU17" i="7"/>
  <c r="BV17" i="7" s="1"/>
  <c r="BU19" i="7"/>
  <c r="BV19" i="7" s="1"/>
  <c r="BU21" i="7"/>
  <c r="BV21" i="7" s="1"/>
  <c r="BU23" i="7"/>
  <c r="BV23" i="7" s="1"/>
  <c r="BU25" i="7"/>
  <c r="BV25" i="7" s="1"/>
  <c r="BU27" i="7"/>
  <c r="BV27" i="7" s="1"/>
  <c r="BU29" i="7"/>
  <c r="BV29" i="7" s="1"/>
  <c r="BU31" i="7"/>
  <c r="BV31" i="7" s="1"/>
  <c r="BU33" i="7"/>
  <c r="BV33" i="7" s="1"/>
  <c r="BU35" i="7"/>
  <c r="BV35" i="7" s="1"/>
  <c r="BU37" i="7"/>
  <c r="BV37" i="7" s="1"/>
  <c r="BU39" i="7"/>
  <c r="BV39" i="7" s="1"/>
  <c r="BU41" i="7"/>
  <c r="BV41" i="7" s="1"/>
  <c r="BU43" i="7"/>
  <c r="BV43" i="7" s="1"/>
  <c r="BU45" i="7"/>
  <c r="BV45" i="7" s="1"/>
  <c r="BU47" i="7"/>
  <c r="BV47" i="7" s="1"/>
  <c r="BU49" i="7"/>
  <c r="BV49" i="7" s="1"/>
  <c r="BU51" i="7"/>
  <c r="BV51" i="7" s="1"/>
  <c r="BU53" i="7"/>
  <c r="BV53" i="7" s="1"/>
  <c r="BU55" i="7"/>
  <c r="BV55" i="7" s="1"/>
  <c r="BU57" i="7"/>
  <c r="BV57" i="7" s="1"/>
  <c r="BU59" i="7"/>
  <c r="BV59" i="7" s="1"/>
  <c r="BU61" i="7"/>
  <c r="BV61" i="7" s="1"/>
  <c r="BU63" i="7"/>
  <c r="BV63" i="7" s="1"/>
  <c r="BU65" i="7"/>
  <c r="BV65" i="7" s="1"/>
  <c r="BU67" i="7"/>
  <c r="BV67" i="7" s="1"/>
  <c r="BU69" i="7"/>
  <c r="BV69" i="7" s="1"/>
  <c r="BU71" i="7"/>
  <c r="BV71" i="7" s="1"/>
  <c r="BU73" i="7"/>
  <c r="BV73" i="7" s="1"/>
  <c r="BU75" i="7"/>
  <c r="BV75" i="7" s="1"/>
  <c r="BU77" i="7"/>
  <c r="BV77" i="7" s="1"/>
  <c r="BU79" i="7"/>
  <c r="BV79" i="7" s="1"/>
  <c r="BU81" i="7"/>
  <c r="BV81" i="7" s="1"/>
  <c r="BU83" i="7"/>
  <c r="BV83" i="7" s="1"/>
  <c r="BU85" i="7"/>
  <c r="BV85" i="7" s="1"/>
  <c r="BU87" i="7"/>
  <c r="BV87" i="7" s="1"/>
  <c r="BU89" i="7"/>
  <c r="BV89" i="7" s="1"/>
  <c r="BU91" i="7"/>
  <c r="BV91" i="7" s="1"/>
  <c r="BU93" i="7"/>
  <c r="BV93" i="7" s="1"/>
  <c r="BU95" i="7"/>
  <c r="BV95" i="7" s="1"/>
  <c r="BU97" i="7"/>
  <c r="BV97" i="7" s="1"/>
  <c r="BU99" i="7"/>
  <c r="BV99" i="7" s="1"/>
  <c r="BU101" i="7"/>
  <c r="BV101" i="7" s="1"/>
  <c r="BU103" i="7"/>
  <c r="BV103" i="7" s="1"/>
  <c r="BU105" i="7"/>
  <c r="BV105" i="7" s="1"/>
  <c r="BU107" i="7"/>
  <c r="BV107" i="7" s="1"/>
  <c r="BU109" i="7"/>
  <c r="BV109" i="7" s="1"/>
  <c r="BU111" i="7"/>
  <c r="BV111" i="7" s="1"/>
  <c r="BU113" i="7"/>
  <c r="BV113" i="7" s="1"/>
  <c r="BU6" i="7"/>
  <c r="BV6" i="7" s="1"/>
  <c r="BU8" i="7"/>
  <c r="BV8" i="7" s="1"/>
  <c r="BU10" i="7"/>
  <c r="BV10" i="7" s="1"/>
  <c r="BU12" i="7"/>
  <c r="BV12" i="7" s="1"/>
  <c r="BU14" i="7"/>
  <c r="BV14" i="7" s="1"/>
  <c r="BU16" i="7"/>
  <c r="BV16" i="7" s="1"/>
  <c r="BU18" i="7"/>
  <c r="BV18" i="7" s="1"/>
  <c r="BU20" i="7"/>
  <c r="BV20" i="7" s="1"/>
  <c r="BU22" i="7"/>
  <c r="BV22" i="7" s="1"/>
  <c r="BU24" i="7"/>
  <c r="BV24" i="7" s="1"/>
  <c r="BU26" i="7"/>
  <c r="BV26" i="7" s="1"/>
  <c r="BU28" i="7"/>
  <c r="BV28" i="7" s="1"/>
  <c r="BU30" i="7"/>
  <c r="BV30" i="7" s="1"/>
  <c r="BU32" i="7"/>
  <c r="BV32" i="7" s="1"/>
  <c r="BU34" i="7"/>
  <c r="BV34" i="7" s="1"/>
  <c r="BU36" i="7"/>
  <c r="BV36" i="7" s="1"/>
  <c r="BU38" i="7"/>
  <c r="BV38" i="7" s="1"/>
  <c r="BU40" i="7"/>
  <c r="BV40" i="7" s="1"/>
  <c r="BU42" i="7"/>
  <c r="BV42" i="7" s="1"/>
  <c r="BU44" i="7"/>
  <c r="BV44" i="7" s="1"/>
  <c r="BU46" i="7"/>
  <c r="BV46" i="7" s="1"/>
  <c r="BU48" i="7"/>
  <c r="BV48" i="7" s="1"/>
  <c r="BU50" i="7"/>
  <c r="BV50" i="7" s="1"/>
  <c r="BU52" i="7"/>
  <c r="BV52" i="7" s="1"/>
  <c r="BU54" i="7"/>
  <c r="BV54" i="7" s="1"/>
  <c r="BU56" i="7"/>
  <c r="BV56" i="7" s="1"/>
  <c r="BU58" i="7"/>
  <c r="BV58" i="7" s="1"/>
  <c r="BU60" i="7"/>
  <c r="BV60" i="7" s="1"/>
  <c r="BU62" i="7"/>
  <c r="BV62" i="7" s="1"/>
  <c r="BU64" i="7"/>
  <c r="BV64" i="7" s="1"/>
  <c r="BU66" i="7"/>
  <c r="BV66" i="7" s="1"/>
  <c r="BU68" i="7"/>
  <c r="BV68" i="7" s="1"/>
  <c r="BU70" i="7"/>
  <c r="BV70" i="7" s="1"/>
  <c r="BU72" i="7"/>
  <c r="BV72" i="7" s="1"/>
  <c r="BU74" i="7"/>
  <c r="BV74" i="7" s="1"/>
  <c r="BU76" i="7"/>
  <c r="BV76" i="7" s="1"/>
  <c r="BU78" i="7"/>
  <c r="BV78" i="7" s="1"/>
  <c r="BU80" i="7"/>
  <c r="BV80" i="7" s="1"/>
  <c r="BU82" i="7"/>
  <c r="BV82" i="7" s="1"/>
  <c r="BU84" i="7"/>
  <c r="BV84" i="7" s="1"/>
  <c r="BU86" i="7"/>
  <c r="BV86" i="7" s="1"/>
  <c r="BU88" i="7"/>
  <c r="BV88" i="7" s="1"/>
  <c r="BU90" i="7"/>
  <c r="BV90" i="7" s="1"/>
  <c r="BU92" i="7"/>
  <c r="BV92" i="7" s="1"/>
  <c r="BU94" i="7"/>
  <c r="BV94" i="7" s="1"/>
  <c r="BU96" i="7"/>
  <c r="BV96" i="7" s="1"/>
  <c r="BU98" i="7"/>
  <c r="BV98" i="7" s="1"/>
  <c r="BU100" i="7"/>
  <c r="BV100" i="7" s="1"/>
  <c r="BU102" i="7"/>
  <c r="BV102" i="7" s="1"/>
  <c r="BU104" i="7"/>
  <c r="BV104" i="7" s="1"/>
  <c r="BU106" i="7"/>
  <c r="BV106" i="7" s="1"/>
  <c r="BU108" i="7"/>
  <c r="BV108" i="7" s="1"/>
  <c r="BU110" i="7"/>
  <c r="BV110" i="7" s="1"/>
  <c r="BU112" i="7"/>
  <c r="BV112" i="7" s="1"/>
  <c r="BU114" i="7"/>
  <c r="BV114" i="7" s="1"/>
  <c r="BU116" i="7"/>
  <c r="BV116" i="7" s="1"/>
  <c r="BU118" i="7"/>
  <c r="BV118" i="7" s="1"/>
  <c r="BU120" i="7"/>
  <c r="BV120" i="7" s="1"/>
  <c r="BU122" i="7"/>
  <c r="BV122" i="7" s="1"/>
  <c r="BU124" i="7"/>
  <c r="BV124" i="7" s="1"/>
  <c r="BU126" i="7"/>
  <c r="BV126" i="7" s="1"/>
  <c r="BU128" i="7"/>
  <c r="BV128" i="7" s="1"/>
  <c r="BU130" i="7"/>
  <c r="BV130" i="7" s="1"/>
  <c r="BU132" i="7"/>
  <c r="BU134" i="7"/>
  <c r="BV134" i="7" s="1"/>
  <c r="BU136" i="7"/>
  <c r="BV136" i="7" s="1"/>
  <c r="BU138" i="7"/>
  <c r="BV138" i="7" s="1"/>
  <c r="BU140" i="7"/>
  <c r="BV140" i="7" s="1"/>
  <c r="BU142" i="7"/>
  <c r="BV142" i="7" s="1"/>
  <c r="BU144" i="7"/>
  <c r="BV144" i="7" s="1"/>
  <c r="BU146" i="7"/>
  <c r="BV146" i="7" s="1"/>
  <c r="BU148" i="7"/>
  <c r="BV148" i="7" s="1"/>
  <c r="BU150" i="7"/>
  <c r="BV150" i="7" s="1"/>
  <c r="BU152" i="7"/>
  <c r="BV152" i="7" s="1"/>
  <c r="BU154" i="7"/>
  <c r="BV154" i="7" s="1"/>
  <c r="BU156" i="7"/>
  <c r="BV156" i="7" s="1"/>
  <c r="BU158" i="7"/>
  <c r="BV158" i="7" s="1"/>
  <c r="BU160" i="7"/>
  <c r="BV160" i="7" s="1"/>
  <c r="BU162" i="7"/>
  <c r="BV162" i="7" s="1"/>
  <c r="BU164" i="7"/>
  <c r="BV164" i="7" s="1"/>
  <c r="BU166" i="7"/>
  <c r="BV166" i="7" s="1"/>
  <c r="BU168" i="7"/>
  <c r="BV168" i="7" s="1"/>
  <c r="BU170" i="7"/>
  <c r="BV170" i="7" s="1"/>
  <c r="BU174" i="7"/>
  <c r="BV174" i="7" s="1"/>
  <c r="BU176" i="7"/>
  <c r="BV176" i="7" s="1"/>
  <c r="BU178" i="7"/>
  <c r="BV178" i="7" s="1"/>
  <c r="BU180" i="7"/>
  <c r="BV180" i="7" s="1"/>
  <c r="BU182" i="7"/>
  <c r="BV182" i="7" s="1"/>
  <c r="BU184" i="7"/>
  <c r="BV184" i="7" s="1"/>
  <c r="BU186" i="7"/>
  <c r="BV186" i="7" s="1"/>
  <c r="BU188" i="7"/>
  <c r="BV188" i="7" s="1"/>
  <c r="BU190" i="7"/>
  <c r="BV190" i="7" s="1"/>
  <c r="BU192" i="7"/>
  <c r="BV192" i="7" s="1"/>
  <c r="BU194" i="7"/>
  <c r="BV194" i="7" s="1"/>
  <c r="BU196" i="7"/>
  <c r="BV196" i="7" s="1"/>
  <c r="BU198" i="7"/>
  <c r="BV198" i="7" s="1"/>
  <c r="BU200" i="7"/>
  <c r="BV200" i="7" s="1"/>
  <c r="BU202" i="7"/>
  <c r="BV202" i="7" s="1"/>
  <c r="BU204" i="7"/>
  <c r="BV204" i="7" s="1"/>
  <c r="BU206" i="7"/>
  <c r="BU208" i="7"/>
  <c r="BV208" i="7" s="1"/>
  <c r="BU210" i="7"/>
  <c r="BV210" i="7" s="1"/>
  <c r="BU212" i="7"/>
  <c r="BV212" i="7" s="1"/>
  <c r="BU214" i="7"/>
  <c r="BV214" i="7" s="1"/>
  <c r="BU216" i="7"/>
  <c r="BV216" i="7" s="1"/>
  <c r="BU218" i="7"/>
  <c r="BV218" i="7" s="1"/>
  <c r="BU220" i="7"/>
  <c r="BV220" i="7" s="1"/>
  <c r="BU222" i="7"/>
  <c r="BV222" i="7" s="1"/>
  <c r="BU224" i="7"/>
  <c r="BV224" i="7" s="1"/>
  <c r="BU226" i="7"/>
  <c r="BV226" i="7" s="1"/>
  <c r="BU228" i="7"/>
  <c r="BV228" i="7" s="1"/>
  <c r="BU230" i="7"/>
  <c r="BV230" i="7" s="1"/>
  <c r="BU232" i="7"/>
  <c r="BV232" i="7" s="1"/>
  <c r="BU234" i="7"/>
  <c r="BV234" i="7" s="1"/>
  <c r="BU236" i="7"/>
  <c r="BV236" i="7" s="1"/>
  <c r="BU238" i="7"/>
  <c r="BV238" i="7" s="1"/>
  <c r="BU240" i="7"/>
  <c r="BV240" i="7" s="1"/>
  <c r="BU242" i="7"/>
  <c r="BV242" i="7" s="1"/>
  <c r="BU244" i="7"/>
  <c r="BV244" i="7" s="1"/>
  <c r="BU246" i="7"/>
  <c r="BV246" i="7" s="1"/>
  <c r="BU248" i="7"/>
  <c r="BV248" i="7" s="1"/>
  <c r="BU250" i="7"/>
  <c r="BV250" i="7" s="1"/>
  <c r="BU252" i="7"/>
  <c r="BV252" i="7" s="1"/>
  <c r="BU254" i="7"/>
  <c r="BV254" i="7" s="1"/>
  <c r="BU256" i="7"/>
  <c r="BV256" i="7" s="1"/>
  <c r="BU258" i="7"/>
  <c r="BV258" i="7" s="1"/>
  <c r="BU260" i="7"/>
  <c r="BV260" i="7" s="1"/>
  <c r="BU262" i="7"/>
  <c r="BV262" i="7" s="1"/>
  <c r="BU264" i="7"/>
  <c r="BV264" i="7" s="1"/>
  <c r="BU266" i="7"/>
  <c r="BV266" i="7" s="1"/>
  <c r="BU268" i="7"/>
  <c r="BV268" i="7" s="1"/>
  <c r="BU270" i="7"/>
  <c r="BV270" i="7" s="1"/>
  <c r="BU272" i="7"/>
  <c r="BV272" i="7" s="1"/>
  <c r="BU274" i="7"/>
  <c r="BV274" i="7" s="1"/>
  <c r="BU276" i="7"/>
  <c r="BV276" i="7" s="1"/>
  <c r="BU278" i="7"/>
  <c r="BV278" i="7" s="1"/>
  <c r="BU280" i="7"/>
  <c r="BV280" i="7" s="1"/>
  <c r="BU282" i="7"/>
  <c r="BV282" i="7" s="1"/>
  <c r="BU284" i="7"/>
  <c r="BV284" i="7" s="1"/>
  <c r="BU286" i="7"/>
  <c r="BV286" i="7" s="1"/>
  <c r="BU288" i="7"/>
  <c r="BV288" i="7" s="1"/>
  <c r="BU290" i="7"/>
  <c r="BV290" i="7" s="1"/>
  <c r="BU292" i="7"/>
  <c r="BV292" i="7" s="1"/>
  <c r="BU294" i="7"/>
  <c r="BV294" i="7" s="1"/>
  <c r="BU296" i="7"/>
  <c r="BV296" i="7" s="1"/>
  <c r="BU298" i="7"/>
  <c r="BV298" i="7" s="1"/>
  <c r="BU300" i="7"/>
  <c r="BV300" i="7" s="1"/>
  <c r="BU302" i="7"/>
  <c r="BV302" i="7" s="1"/>
  <c r="BU304" i="7"/>
  <c r="BV304" i="7" s="1"/>
  <c r="BU306" i="7"/>
  <c r="BV306" i="7" s="1"/>
  <c r="BU308" i="7"/>
  <c r="BV308" i="7" s="1"/>
  <c r="BU310" i="7"/>
  <c r="BV310" i="7" s="1"/>
  <c r="BU312" i="7"/>
  <c r="BV312" i="7" s="1"/>
  <c r="BU314" i="7"/>
  <c r="BV314" i="7" s="1"/>
  <c r="BU316" i="7"/>
  <c r="BV316" i="7" s="1"/>
  <c r="BU318" i="7"/>
  <c r="BV318" i="7" s="1"/>
  <c r="BU320" i="7"/>
  <c r="BV320" i="7" s="1"/>
  <c r="BU322" i="7"/>
  <c r="BV322" i="7" s="1"/>
  <c r="BU324" i="7"/>
  <c r="BV324" i="7" s="1"/>
  <c r="BU326" i="7"/>
  <c r="BV326" i="7" s="1"/>
  <c r="BU328" i="7"/>
  <c r="BV328" i="7" s="1"/>
  <c r="BU330" i="7"/>
  <c r="BV330" i="7" s="1"/>
  <c r="BU332" i="7"/>
  <c r="BV332" i="7" s="1"/>
  <c r="BU334" i="7"/>
  <c r="BV334" i="7" s="1"/>
  <c r="BU336" i="7"/>
  <c r="BV336" i="7" s="1"/>
  <c r="BU338" i="7"/>
  <c r="BV338" i="7" s="1"/>
  <c r="BU340" i="7"/>
  <c r="BV340" i="7" s="1"/>
  <c r="BU342" i="7"/>
  <c r="BV342" i="7" s="1"/>
  <c r="BU344" i="7"/>
  <c r="BV344" i="7" s="1"/>
  <c r="BU346" i="7"/>
  <c r="BV346" i="7" s="1"/>
  <c r="BU348" i="7"/>
  <c r="BV348" i="7" s="1"/>
  <c r="BU350" i="7"/>
  <c r="BV350" i="7" s="1"/>
  <c r="BU352" i="7"/>
  <c r="BV352" i="7" s="1"/>
  <c r="BU354" i="7"/>
  <c r="BV354" i="7" s="1"/>
  <c r="BU356" i="7"/>
  <c r="BV356" i="7" s="1"/>
  <c r="BU358" i="7"/>
  <c r="BV358" i="7" s="1"/>
  <c r="BU360" i="7"/>
  <c r="BV360" i="7" s="1"/>
  <c r="BU362" i="7"/>
  <c r="BV362" i="7" s="1"/>
  <c r="BU364" i="7"/>
  <c r="BV364" i="7" s="1"/>
  <c r="BU366" i="7"/>
  <c r="BU368" i="7"/>
  <c r="BV368" i="7" s="1"/>
  <c r="BU370" i="7"/>
  <c r="BU372" i="7"/>
  <c r="BV372" i="7" s="1"/>
  <c r="BU374" i="7"/>
  <c r="BV374" i="7" s="1"/>
  <c r="BU376" i="7"/>
  <c r="BV376" i="7" s="1"/>
  <c r="BU378" i="7"/>
  <c r="BV378" i="7" s="1"/>
  <c r="BU380" i="7"/>
  <c r="BV380" i="7" s="1"/>
  <c r="BU382" i="7"/>
  <c r="BV382" i="7" s="1"/>
  <c r="BU384" i="7"/>
  <c r="BV384" i="7" s="1"/>
  <c r="BU386" i="7"/>
  <c r="BV386" i="7" s="1"/>
  <c r="BU388" i="7"/>
  <c r="BV388" i="7" s="1"/>
  <c r="BU4" i="7"/>
  <c r="BV4" i="7" s="1"/>
  <c r="BU115" i="7"/>
  <c r="BV115" i="7" s="1"/>
  <c r="BU117" i="7"/>
  <c r="BV117" i="7" s="1"/>
  <c r="BU119" i="7"/>
  <c r="BV119" i="7" s="1"/>
  <c r="BU121" i="7"/>
  <c r="BV121" i="7" s="1"/>
  <c r="BU123" i="7"/>
  <c r="BV123" i="7" s="1"/>
  <c r="BU125" i="7"/>
  <c r="BV125" i="7" s="1"/>
  <c r="BU127" i="7"/>
  <c r="BV127" i="7" s="1"/>
  <c r="BU129" i="7"/>
  <c r="BV129" i="7" s="1"/>
  <c r="BU131" i="7"/>
  <c r="BV131" i="7" s="1"/>
  <c r="BU133" i="7"/>
  <c r="BV133" i="7" s="1"/>
  <c r="BU135" i="7"/>
  <c r="BV135" i="7" s="1"/>
  <c r="BU137" i="7"/>
  <c r="BV137" i="7" s="1"/>
  <c r="BU139" i="7"/>
  <c r="BU141" i="7"/>
  <c r="BV141" i="7" s="1"/>
  <c r="BU143" i="7"/>
  <c r="BV143" i="7" s="1"/>
  <c r="BU145" i="7"/>
  <c r="BV145" i="7" s="1"/>
  <c r="BU147" i="7"/>
  <c r="BV147" i="7" s="1"/>
  <c r="BU149" i="7"/>
  <c r="BV149" i="7" s="1"/>
  <c r="BU151" i="7"/>
  <c r="BV151" i="7" s="1"/>
  <c r="BU153" i="7"/>
  <c r="BV153" i="7" s="1"/>
  <c r="BU155" i="7"/>
  <c r="BV155" i="7" s="1"/>
  <c r="BU157" i="7"/>
  <c r="BV157" i="7" s="1"/>
  <c r="BU159" i="7"/>
  <c r="BV159" i="7" s="1"/>
  <c r="BU161" i="7"/>
  <c r="BV161" i="7" s="1"/>
  <c r="BU163" i="7"/>
  <c r="BV163" i="7" s="1"/>
  <c r="BU165" i="7"/>
  <c r="BV165" i="7" s="1"/>
  <c r="BU167" i="7"/>
  <c r="BV167" i="7" s="1"/>
  <c r="BU169" i="7"/>
  <c r="BV169" i="7" s="1"/>
  <c r="BU172" i="7"/>
  <c r="BV172" i="7" s="1"/>
  <c r="BU173" i="7"/>
  <c r="BV173" i="7" s="1"/>
  <c r="BU175" i="7"/>
  <c r="BV175" i="7" s="1"/>
  <c r="BU177" i="7"/>
  <c r="BV177" i="7" s="1"/>
  <c r="BU179" i="7"/>
  <c r="BV179" i="7" s="1"/>
  <c r="BU181" i="7"/>
  <c r="BV181" i="7" s="1"/>
  <c r="BU183" i="7"/>
  <c r="BV183" i="7" s="1"/>
  <c r="BU185" i="7"/>
  <c r="BV185" i="7" s="1"/>
  <c r="BU187" i="7"/>
  <c r="BV187" i="7" s="1"/>
  <c r="BU189" i="7"/>
  <c r="BV189" i="7" s="1"/>
  <c r="BU191" i="7"/>
  <c r="BV191" i="7" s="1"/>
  <c r="BU193" i="7"/>
  <c r="BV193" i="7" s="1"/>
  <c r="BU195" i="7"/>
  <c r="BV195" i="7" s="1"/>
  <c r="BU197" i="7"/>
  <c r="BV197" i="7" s="1"/>
  <c r="BU199" i="7"/>
  <c r="BV199" i="7" s="1"/>
  <c r="BU201" i="7"/>
  <c r="BV201" i="7" s="1"/>
  <c r="BU203" i="7"/>
  <c r="BV203" i="7" s="1"/>
  <c r="BU205" i="7"/>
  <c r="BV205" i="7" s="1"/>
  <c r="BU207" i="7"/>
  <c r="BV207" i="7" s="1"/>
  <c r="BU209" i="7"/>
  <c r="BV209" i="7" s="1"/>
  <c r="BU211" i="7"/>
  <c r="BV211" i="7" s="1"/>
  <c r="BU213" i="7"/>
  <c r="BV213" i="7" s="1"/>
  <c r="BU215" i="7"/>
  <c r="BV215" i="7" s="1"/>
  <c r="BU217" i="7"/>
  <c r="BV217" i="7" s="1"/>
  <c r="BU219" i="7"/>
  <c r="BV219" i="7" s="1"/>
  <c r="BU221" i="7"/>
  <c r="BV221" i="7" s="1"/>
  <c r="BU223" i="7"/>
  <c r="BV223" i="7" s="1"/>
  <c r="BU225" i="7"/>
  <c r="BV225" i="7" s="1"/>
  <c r="BU227" i="7"/>
  <c r="BV227" i="7" s="1"/>
  <c r="BU229" i="7"/>
  <c r="BV229" i="7" s="1"/>
  <c r="BU231" i="7"/>
  <c r="BV231" i="7" s="1"/>
  <c r="BU233" i="7"/>
  <c r="BV233" i="7" s="1"/>
  <c r="BU235" i="7"/>
  <c r="BV235" i="7" s="1"/>
  <c r="BU237" i="7"/>
  <c r="BV237" i="7" s="1"/>
  <c r="BU239" i="7"/>
  <c r="BV239" i="7" s="1"/>
  <c r="BU241" i="7"/>
  <c r="BV241" i="7" s="1"/>
  <c r="BU243" i="7"/>
  <c r="BV243" i="7" s="1"/>
  <c r="BU245" i="7"/>
  <c r="BV245" i="7" s="1"/>
  <c r="BU247" i="7"/>
  <c r="BV247" i="7" s="1"/>
  <c r="BU249" i="7"/>
  <c r="BV249" i="7" s="1"/>
  <c r="BU251" i="7"/>
  <c r="BV251" i="7" s="1"/>
  <c r="BU253" i="7"/>
  <c r="BV253" i="7" s="1"/>
  <c r="BU255" i="7"/>
  <c r="BV255" i="7" s="1"/>
  <c r="BU257" i="7"/>
  <c r="BV257" i="7" s="1"/>
  <c r="BU259" i="7"/>
  <c r="BV259" i="7" s="1"/>
  <c r="BU261" i="7"/>
  <c r="BV261" i="7" s="1"/>
  <c r="BU263" i="7"/>
  <c r="BV263" i="7" s="1"/>
  <c r="BU265" i="7"/>
  <c r="BV265" i="7" s="1"/>
  <c r="BU267" i="7"/>
  <c r="BV267" i="7" s="1"/>
  <c r="BU269" i="7"/>
  <c r="BV269" i="7" s="1"/>
  <c r="BU271" i="7"/>
  <c r="BV271" i="7" s="1"/>
  <c r="BU273" i="7"/>
  <c r="BV273" i="7" s="1"/>
  <c r="BU275" i="7"/>
  <c r="BV275" i="7" s="1"/>
  <c r="BU277" i="7"/>
  <c r="BV277" i="7" s="1"/>
  <c r="BU279" i="7"/>
  <c r="BV279" i="7" s="1"/>
  <c r="BU281" i="7"/>
  <c r="BV281" i="7" s="1"/>
  <c r="BU283" i="7"/>
  <c r="BV283" i="7" s="1"/>
  <c r="BU285" i="7"/>
  <c r="BV285" i="7" s="1"/>
  <c r="BU287" i="7"/>
  <c r="BV287" i="7" s="1"/>
  <c r="BU289" i="7"/>
  <c r="BV289" i="7" s="1"/>
  <c r="BU291" i="7"/>
  <c r="BV291" i="7" s="1"/>
  <c r="BU293" i="7"/>
  <c r="BV293" i="7" s="1"/>
  <c r="BU295" i="7"/>
  <c r="BV295" i="7" s="1"/>
  <c r="BU297" i="7"/>
  <c r="BV297" i="7" s="1"/>
  <c r="BU299" i="7"/>
  <c r="BV299" i="7" s="1"/>
  <c r="BU301" i="7"/>
  <c r="BU303" i="7"/>
  <c r="BV303" i="7" s="1"/>
  <c r="BU305" i="7"/>
  <c r="BV305" i="7" s="1"/>
  <c r="BU307" i="7"/>
  <c r="BV307" i="7" s="1"/>
  <c r="BU309" i="7"/>
  <c r="BV309" i="7" s="1"/>
  <c r="BU311" i="7"/>
  <c r="BV311" i="7" s="1"/>
  <c r="BU313" i="7"/>
  <c r="BV313" i="7" s="1"/>
  <c r="BU315" i="7"/>
  <c r="BV315" i="7" s="1"/>
  <c r="BU317" i="7"/>
  <c r="BV317" i="7" s="1"/>
  <c r="BU319" i="7"/>
  <c r="BV319" i="7" s="1"/>
  <c r="BU321" i="7"/>
  <c r="BV321" i="7" s="1"/>
  <c r="BU323" i="7"/>
  <c r="BV323" i="7" s="1"/>
  <c r="BU325" i="7"/>
  <c r="BV325" i="7" s="1"/>
  <c r="BU327" i="7"/>
  <c r="BV327" i="7" s="1"/>
  <c r="BU329" i="7"/>
  <c r="BV329" i="7" s="1"/>
  <c r="BU331" i="7"/>
  <c r="BV331" i="7" s="1"/>
  <c r="BU333" i="7"/>
  <c r="BV333" i="7" s="1"/>
  <c r="BU335" i="7"/>
  <c r="BV335" i="7" s="1"/>
  <c r="BU337" i="7"/>
  <c r="BV337" i="7" s="1"/>
  <c r="BU339" i="7"/>
  <c r="BV339" i="7" s="1"/>
  <c r="BU341" i="7"/>
  <c r="BV341" i="7" s="1"/>
  <c r="BU343" i="7"/>
  <c r="BV343" i="7" s="1"/>
  <c r="BU345" i="7"/>
  <c r="BU347" i="7"/>
  <c r="BV347" i="7" s="1"/>
  <c r="BU349" i="7"/>
  <c r="BV349" i="7" s="1"/>
  <c r="BU351" i="7"/>
  <c r="BV351" i="7" s="1"/>
  <c r="BU353" i="7"/>
  <c r="BV353" i="7" s="1"/>
  <c r="BU355" i="7"/>
  <c r="BV355" i="7" s="1"/>
  <c r="BU357" i="7"/>
  <c r="BV357" i="7" s="1"/>
  <c r="BU359" i="7"/>
  <c r="BV359" i="7" s="1"/>
  <c r="BU361" i="7"/>
  <c r="BV361" i="7" s="1"/>
  <c r="BU363" i="7"/>
  <c r="BV363" i="7" s="1"/>
  <c r="BU365" i="7"/>
  <c r="BV365" i="7" s="1"/>
  <c r="BU367" i="7"/>
  <c r="BV367" i="7" s="1"/>
  <c r="BU369" i="7"/>
  <c r="BV369" i="7" s="1"/>
  <c r="BU371" i="7"/>
  <c r="BV371" i="7" s="1"/>
  <c r="BU373" i="7"/>
  <c r="BV373" i="7" s="1"/>
  <c r="BU375" i="7"/>
  <c r="BV375" i="7" s="1"/>
  <c r="BU377" i="7"/>
  <c r="BV377" i="7" s="1"/>
  <c r="BU379" i="7"/>
  <c r="BV379" i="7" s="1"/>
  <c r="BU381" i="7"/>
  <c r="BV381" i="7" s="1"/>
  <c r="BU383" i="7"/>
  <c r="BV383" i="7" s="1"/>
  <c r="BU385" i="7"/>
  <c r="BV385" i="7" s="1"/>
  <c r="BU387" i="7"/>
  <c r="BV387" i="7" s="1"/>
  <c r="AV6" i="7"/>
  <c r="AW6" i="7" s="1"/>
  <c r="AV8" i="7"/>
  <c r="AW8" i="7" s="1"/>
  <c r="AV10" i="7"/>
  <c r="AW10" i="7" s="1"/>
  <c r="AV12" i="7"/>
  <c r="AW12" i="7" s="1"/>
  <c r="AV14" i="7"/>
  <c r="AW14" i="7" s="1"/>
  <c r="AV16" i="7"/>
  <c r="AW16" i="7" s="1"/>
  <c r="AV18" i="7"/>
  <c r="AW18" i="7" s="1"/>
  <c r="AV20" i="7"/>
  <c r="AW20" i="7" s="1"/>
  <c r="AV22" i="7"/>
  <c r="AW22" i="7" s="1"/>
  <c r="AV24" i="7"/>
  <c r="AW24" i="7" s="1"/>
  <c r="AV26" i="7"/>
  <c r="AW26" i="7" s="1"/>
  <c r="AV28" i="7"/>
  <c r="AW28" i="7" s="1"/>
  <c r="AV30" i="7"/>
  <c r="AW30" i="7" s="1"/>
  <c r="AV32" i="7"/>
  <c r="AW32" i="7" s="1"/>
  <c r="AV34" i="7"/>
  <c r="AW34" i="7" s="1"/>
  <c r="AV36" i="7"/>
  <c r="AW36" i="7" s="1"/>
  <c r="AV38" i="7"/>
  <c r="AW38" i="7" s="1"/>
  <c r="AV40" i="7"/>
  <c r="AW40" i="7" s="1"/>
  <c r="AV42" i="7"/>
  <c r="AW42" i="7" s="1"/>
  <c r="AV44" i="7"/>
  <c r="AW44" i="7" s="1"/>
  <c r="AV46" i="7"/>
  <c r="AW46" i="7" s="1"/>
  <c r="AV48" i="7"/>
  <c r="AW48" i="7" s="1"/>
  <c r="AV50" i="7"/>
  <c r="AW50" i="7" s="1"/>
  <c r="AV52" i="7"/>
  <c r="AW52" i="7" s="1"/>
  <c r="AV54" i="7"/>
  <c r="AW54" i="7" s="1"/>
  <c r="AV56" i="7"/>
  <c r="AW56" i="7" s="1"/>
  <c r="AV58" i="7"/>
  <c r="AW58" i="7" s="1"/>
  <c r="AV60" i="7"/>
  <c r="AW60" i="7" s="1"/>
  <c r="AV62" i="7"/>
  <c r="AW62" i="7" s="1"/>
  <c r="AV64" i="7"/>
  <c r="AW64" i="7" s="1"/>
  <c r="AV66" i="7"/>
  <c r="AW66" i="7" s="1"/>
  <c r="AV68" i="7"/>
  <c r="AW68" i="7" s="1"/>
  <c r="AV70" i="7"/>
  <c r="AW70" i="7" s="1"/>
  <c r="AV72" i="7"/>
  <c r="AW72" i="7" s="1"/>
  <c r="AV74" i="7"/>
  <c r="AW74" i="7" s="1"/>
  <c r="AV76" i="7"/>
  <c r="AW76" i="7" s="1"/>
  <c r="AV78" i="7"/>
  <c r="AW78" i="7" s="1"/>
  <c r="AV80" i="7"/>
  <c r="AW80" i="7" s="1"/>
  <c r="AV82" i="7"/>
  <c r="AW82" i="7" s="1"/>
  <c r="AV84" i="7"/>
  <c r="AW84" i="7" s="1"/>
  <c r="AV86" i="7"/>
  <c r="AW86" i="7" s="1"/>
  <c r="AV88" i="7"/>
  <c r="AW88" i="7" s="1"/>
  <c r="AV90" i="7"/>
  <c r="AW90" i="7" s="1"/>
  <c r="AV92" i="7"/>
  <c r="AW92" i="7" s="1"/>
  <c r="AV94" i="7"/>
  <c r="AW94" i="7" s="1"/>
  <c r="AV96" i="7"/>
  <c r="AW96" i="7" s="1"/>
  <c r="AV98" i="7"/>
  <c r="AW98" i="7" s="1"/>
  <c r="AV100" i="7"/>
  <c r="AW100" i="7" s="1"/>
  <c r="AV102" i="7"/>
  <c r="AW102" i="7" s="1"/>
  <c r="AV104" i="7"/>
  <c r="AW104" i="7" s="1"/>
  <c r="AV106" i="7"/>
  <c r="AW106" i="7" s="1"/>
  <c r="AV108" i="7"/>
  <c r="AW108" i="7" s="1"/>
  <c r="AV110" i="7"/>
  <c r="AW110" i="7" s="1"/>
  <c r="AV112" i="7"/>
  <c r="AW112" i="7" s="1"/>
  <c r="AV114" i="7"/>
  <c r="AW114" i="7" s="1"/>
  <c r="AV116" i="7"/>
  <c r="AW116" i="7" s="1"/>
  <c r="AV118" i="7"/>
  <c r="AW118" i="7" s="1"/>
  <c r="AV120" i="7"/>
  <c r="AW120" i="7" s="1"/>
  <c r="AV122" i="7"/>
  <c r="AW122" i="7" s="1"/>
  <c r="AV124" i="7"/>
  <c r="AW124" i="7" s="1"/>
  <c r="AV126" i="7"/>
  <c r="AW126" i="7" s="1"/>
  <c r="AV128" i="7"/>
  <c r="AW128" i="7" s="1"/>
  <c r="AV130" i="7"/>
  <c r="AW130" i="7" s="1"/>
  <c r="AV132" i="7"/>
  <c r="AV134" i="7"/>
  <c r="AW134" i="7" s="1"/>
  <c r="AV136" i="7"/>
  <c r="AW136" i="7" s="1"/>
  <c r="AV138" i="7"/>
  <c r="AW138" i="7" s="1"/>
  <c r="AV140" i="7"/>
  <c r="AW140" i="7" s="1"/>
  <c r="AV142" i="7"/>
  <c r="AW142" i="7" s="1"/>
  <c r="AV144" i="7"/>
  <c r="AW144" i="7" s="1"/>
  <c r="AV146" i="7"/>
  <c r="AW146" i="7" s="1"/>
  <c r="AV148" i="7"/>
  <c r="AW148" i="7" s="1"/>
  <c r="AV150" i="7"/>
  <c r="AW150" i="7" s="1"/>
  <c r="AV152" i="7"/>
  <c r="AW152" i="7" s="1"/>
  <c r="AV154" i="7"/>
  <c r="AW154" i="7" s="1"/>
  <c r="AV156" i="7"/>
  <c r="AW156" i="7" s="1"/>
  <c r="AV158" i="7"/>
  <c r="AW158" i="7" s="1"/>
  <c r="AV160" i="7"/>
  <c r="AW160" i="7" s="1"/>
  <c r="AV162" i="7"/>
  <c r="AW162" i="7" s="1"/>
  <c r="AV164" i="7"/>
  <c r="AW164" i="7" s="1"/>
  <c r="AV166" i="7"/>
  <c r="AW166" i="7" s="1"/>
  <c r="AV168" i="7"/>
  <c r="AW168" i="7" s="1"/>
  <c r="AV170" i="7"/>
  <c r="AW170" i="7" s="1"/>
  <c r="AV174" i="7"/>
  <c r="AW174" i="7" s="1"/>
  <c r="AV176" i="7"/>
  <c r="AW176" i="7" s="1"/>
  <c r="AV178" i="7"/>
  <c r="AW178" i="7" s="1"/>
  <c r="AV180" i="7"/>
  <c r="AW180" i="7" s="1"/>
  <c r="AV182" i="7"/>
  <c r="AW182" i="7" s="1"/>
  <c r="AV184" i="7"/>
  <c r="AW184" i="7" s="1"/>
  <c r="AV186" i="7"/>
  <c r="AW186" i="7" s="1"/>
  <c r="AV188" i="7"/>
  <c r="AW188" i="7" s="1"/>
  <c r="AV190" i="7"/>
  <c r="AW190" i="7" s="1"/>
  <c r="AV192" i="7"/>
  <c r="AW192" i="7" s="1"/>
  <c r="AV194" i="7"/>
  <c r="AW194" i="7" s="1"/>
  <c r="AV196" i="7"/>
  <c r="AW196" i="7" s="1"/>
  <c r="AV198" i="7"/>
  <c r="AW198" i="7" s="1"/>
  <c r="AV200" i="7"/>
  <c r="AW200" i="7" s="1"/>
  <c r="AV202" i="7"/>
  <c r="AW202" i="7" s="1"/>
  <c r="AV204" i="7"/>
  <c r="AW204" i="7" s="1"/>
  <c r="AV206" i="7"/>
  <c r="AV208" i="7"/>
  <c r="AW208" i="7" s="1"/>
  <c r="AV210" i="7"/>
  <c r="AW210" i="7" s="1"/>
  <c r="AV212" i="7"/>
  <c r="AW212" i="7" s="1"/>
  <c r="AV214" i="7"/>
  <c r="AW214" i="7" s="1"/>
  <c r="AV216" i="7"/>
  <c r="AW216" i="7" s="1"/>
  <c r="AV218" i="7"/>
  <c r="AW218" i="7" s="1"/>
  <c r="AV220" i="7"/>
  <c r="AW220" i="7" s="1"/>
  <c r="AV222" i="7"/>
  <c r="AW222" i="7" s="1"/>
  <c r="AV224" i="7"/>
  <c r="AW224" i="7" s="1"/>
  <c r="AV226" i="7"/>
  <c r="AW226" i="7" s="1"/>
  <c r="AV228" i="7"/>
  <c r="AW228" i="7" s="1"/>
  <c r="AV230" i="7"/>
  <c r="AW230" i="7" s="1"/>
  <c r="AV232" i="7"/>
  <c r="AW232" i="7" s="1"/>
  <c r="AV234" i="7"/>
  <c r="AW234" i="7" s="1"/>
  <c r="AV236" i="7"/>
  <c r="AW236" i="7" s="1"/>
  <c r="AV238" i="7"/>
  <c r="AW238" i="7" s="1"/>
  <c r="AV240" i="7"/>
  <c r="AW240" i="7" s="1"/>
  <c r="AV242" i="7"/>
  <c r="AW242" i="7" s="1"/>
  <c r="AV244" i="7"/>
  <c r="AW244" i="7" s="1"/>
  <c r="AV246" i="7"/>
  <c r="AW246" i="7" s="1"/>
  <c r="AV248" i="7"/>
  <c r="AW248" i="7" s="1"/>
  <c r="AV250" i="7"/>
  <c r="AW250" i="7" s="1"/>
  <c r="AV252" i="7"/>
  <c r="AW252" i="7" s="1"/>
  <c r="AV254" i="7"/>
  <c r="AW254" i="7" s="1"/>
  <c r="AV256" i="7"/>
  <c r="AW256" i="7" s="1"/>
  <c r="AV258" i="7"/>
  <c r="AW258" i="7" s="1"/>
  <c r="AV260" i="7"/>
  <c r="AW260" i="7" s="1"/>
  <c r="AV262" i="7"/>
  <c r="AW262" i="7" s="1"/>
  <c r="AV264" i="7"/>
  <c r="AW264" i="7" s="1"/>
  <c r="AV266" i="7"/>
  <c r="AW266" i="7" s="1"/>
  <c r="AV268" i="7"/>
  <c r="AW268" i="7" s="1"/>
  <c r="AV270" i="7"/>
  <c r="AW270" i="7" s="1"/>
  <c r="AV272" i="7"/>
  <c r="AW272" i="7" s="1"/>
  <c r="AV274" i="7"/>
  <c r="AW274" i="7" s="1"/>
  <c r="AV276" i="7"/>
  <c r="AW276" i="7" s="1"/>
  <c r="AV278" i="7"/>
  <c r="AW278" i="7" s="1"/>
  <c r="AV280" i="7"/>
  <c r="AW280" i="7" s="1"/>
  <c r="AV282" i="7"/>
  <c r="AW282" i="7" s="1"/>
  <c r="AV284" i="7"/>
  <c r="AW284" i="7" s="1"/>
  <c r="AV286" i="7"/>
  <c r="AW286" i="7" s="1"/>
  <c r="AV288" i="7"/>
  <c r="AW288" i="7" s="1"/>
  <c r="AV290" i="7"/>
  <c r="AW290" i="7" s="1"/>
  <c r="AV292" i="7"/>
  <c r="AW292" i="7" s="1"/>
  <c r="AV294" i="7"/>
  <c r="AW294" i="7" s="1"/>
  <c r="AV296" i="7"/>
  <c r="AW296" i="7" s="1"/>
  <c r="AV298" i="7"/>
  <c r="AW298" i="7" s="1"/>
  <c r="AV300" i="7"/>
  <c r="AW300" i="7" s="1"/>
  <c r="AV302" i="7"/>
  <c r="AW302" i="7" s="1"/>
  <c r="AV304" i="7"/>
  <c r="AW304" i="7" s="1"/>
  <c r="AV306" i="7"/>
  <c r="AW306" i="7" s="1"/>
  <c r="AV308" i="7"/>
  <c r="AW308" i="7" s="1"/>
  <c r="AV310" i="7"/>
  <c r="AW310" i="7" s="1"/>
  <c r="AV312" i="7"/>
  <c r="AW312" i="7" s="1"/>
  <c r="AV314" i="7"/>
  <c r="AW314" i="7" s="1"/>
  <c r="AV316" i="7"/>
  <c r="AW316" i="7" s="1"/>
  <c r="AV318" i="7"/>
  <c r="AW318" i="7" s="1"/>
  <c r="AV320" i="7"/>
  <c r="AW320" i="7" s="1"/>
  <c r="AV322" i="7"/>
  <c r="AW322" i="7" s="1"/>
  <c r="AV324" i="7"/>
  <c r="AW324" i="7" s="1"/>
  <c r="AV326" i="7"/>
  <c r="AW326" i="7" s="1"/>
  <c r="AV328" i="7"/>
  <c r="AW328" i="7" s="1"/>
  <c r="AV330" i="7"/>
  <c r="AW330" i="7" s="1"/>
  <c r="AV332" i="7"/>
  <c r="AW332" i="7" s="1"/>
  <c r="AV334" i="7"/>
  <c r="AW334" i="7" s="1"/>
  <c r="AV336" i="7"/>
  <c r="AW336" i="7" s="1"/>
  <c r="AV338" i="7"/>
  <c r="AW338" i="7" s="1"/>
  <c r="AV340" i="7"/>
  <c r="AW340" i="7" s="1"/>
  <c r="AV342" i="7"/>
  <c r="AW342" i="7" s="1"/>
  <c r="AV344" i="7"/>
  <c r="AW344" i="7" s="1"/>
  <c r="AV346" i="7"/>
  <c r="AW346" i="7" s="1"/>
  <c r="AV348" i="7"/>
  <c r="AW348" i="7" s="1"/>
  <c r="AV350" i="7"/>
  <c r="AW350" i="7" s="1"/>
  <c r="AV352" i="7"/>
  <c r="AW352" i="7" s="1"/>
  <c r="AV354" i="7"/>
  <c r="AW354" i="7" s="1"/>
  <c r="AV356" i="7"/>
  <c r="AW356" i="7" s="1"/>
  <c r="AV358" i="7"/>
  <c r="AW358" i="7" s="1"/>
  <c r="AV360" i="7"/>
  <c r="AW360" i="7" s="1"/>
  <c r="AV362" i="7"/>
  <c r="AW362" i="7" s="1"/>
  <c r="AV364" i="7"/>
  <c r="AW364" i="7" s="1"/>
  <c r="AV366" i="7"/>
  <c r="AV368" i="7"/>
  <c r="AW368" i="7" s="1"/>
  <c r="AV370" i="7"/>
  <c r="AV372" i="7"/>
  <c r="AW372" i="7" s="1"/>
  <c r="AV374" i="7"/>
  <c r="AW374" i="7" s="1"/>
  <c r="AV376" i="7"/>
  <c r="AW376" i="7" s="1"/>
  <c r="AV378" i="7"/>
  <c r="AW378" i="7" s="1"/>
  <c r="AV380" i="7"/>
  <c r="AW380" i="7" s="1"/>
  <c r="AV382" i="7"/>
  <c r="AW382" i="7" s="1"/>
  <c r="AV384" i="7"/>
  <c r="AW384" i="7" s="1"/>
  <c r="AV386" i="7"/>
  <c r="AW386" i="7" s="1"/>
  <c r="AV388" i="7"/>
  <c r="AW388" i="7" s="1"/>
  <c r="AV4" i="7"/>
  <c r="AW4" i="7" s="1"/>
  <c r="AV5" i="7"/>
  <c r="AW5" i="7" s="1"/>
  <c r="AV7" i="7"/>
  <c r="AW7" i="7" s="1"/>
  <c r="AV9" i="7"/>
  <c r="AW9" i="7" s="1"/>
  <c r="AV11" i="7"/>
  <c r="AW11" i="7" s="1"/>
  <c r="AV13" i="7"/>
  <c r="AW13" i="7" s="1"/>
  <c r="AV15" i="7"/>
  <c r="AW15" i="7" s="1"/>
  <c r="AV17" i="7"/>
  <c r="AW17" i="7" s="1"/>
  <c r="AV19" i="7"/>
  <c r="AW19" i="7" s="1"/>
  <c r="AV21" i="7"/>
  <c r="AW21" i="7" s="1"/>
  <c r="AV23" i="7"/>
  <c r="AW23" i="7" s="1"/>
  <c r="AV25" i="7"/>
  <c r="AW25" i="7" s="1"/>
  <c r="AV27" i="7"/>
  <c r="AW27" i="7" s="1"/>
  <c r="AV29" i="7"/>
  <c r="AW29" i="7" s="1"/>
  <c r="AV31" i="7"/>
  <c r="AW31" i="7" s="1"/>
  <c r="AV33" i="7"/>
  <c r="AW33" i="7" s="1"/>
  <c r="AV35" i="7"/>
  <c r="AW35" i="7" s="1"/>
  <c r="AV37" i="7"/>
  <c r="AW37" i="7" s="1"/>
  <c r="AV39" i="7"/>
  <c r="AW39" i="7" s="1"/>
  <c r="AV41" i="7"/>
  <c r="AW41" i="7" s="1"/>
  <c r="AV43" i="7"/>
  <c r="AW43" i="7" s="1"/>
  <c r="AV45" i="7"/>
  <c r="AW45" i="7" s="1"/>
  <c r="AV47" i="7"/>
  <c r="AW47" i="7" s="1"/>
  <c r="AV49" i="7"/>
  <c r="AW49" i="7" s="1"/>
  <c r="AV51" i="7"/>
  <c r="AW51" i="7" s="1"/>
  <c r="AV53" i="7"/>
  <c r="AW53" i="7" s="1"/>
  <c r="AV55" i="7"/>
  <c r="AW55" i="7" s="1"/>
  <c r="AV57" i="7"/>
  <c r="AW57" i="7" s="1"/>
  <c r="AV59" i="7"/>
  <c r="AW59" i="7" s="1"/>
  <c r="AV61" i="7"/>
  <c r="AW61" i="7" s="1"/>
  <c r="AV63" i="7"/>
  <c r="AW63" i="7" s="1"/>
  <c r="AV65" i="7"/>
  <c r="AW65" i="7" s="1"/>
  <c r="AV67" i="7"/>
  <c r="AW67" i="7" s="1"/>
  <c r="AV69" i="7"/>
  <c r="AW69" i="7" s="1"/>
  <c r="AV71" i="7"/>
  <c r="AW71" i="7" s="1"/>
  <c r="AV73" i="7"/>
  <c r="AW73" i="7" s="1"/>
  <c r="AV75" i="7"/>
  <c r="AW75" i="7" s="1"/>
  <c r="AV77" i="7"/>
  <c r="AW77" i="7" s="1"/>
  <c r="AV79" i="7"/>
  <c r="AW79" i="7" s="1"/>
  <c r="AV81" i="7"/>
  <c r="AW81" i="7" s="1"/>
  <c r="AV83" i="7"/>
  <c r="AW83" i="7" s="1"/>
  <c r="AV85" i="7"/>
  <c r="AW85" i="7" s="1"/>
  <c r="AV87" i="7"/>
  <c r="AW87" i="7" s="1"/>
  <c r="AV89" i="7"/>
  <c r="AW89" i="7" s="1"/>
  <c r="AV91" i="7"/>
  <c r="AW91" i="7" s="1"/>
  <c r="AV93" i="7"/>
  <c r="AW93" i="7" s="1"/>
  <c r="AV95" i="7"/>
  <c r="AW95" i="7" s="1"/>
  <c r="AV97" i="7"/>
  <c r="AW97" i="7" s="1"/>
  <c r="AV99" i="7"/>
  <c r="AW99" i="7" s="1"/>
  <c r="AV101" i="7"/>
  <c r="AW101" i="7" s="1"/>
  <c r="AV103" i="7"/>
  <c r="AW103" i="7" s="1"/>
  <c r="AV105" i="7"/>
  <c r="AW105" i="7" s="1"/>
  <c r="AV107" i="7"/>
  <c r="AW107" i="7" s="1"/>
  <c r="AV109" i="7"/>
  <c r="AW109" i="7" s="1"/>
  <c r="AV111" i="7"/>
  <c r="AW111" i="7" s="1"/>
  <c r="AV113" i="7"/>
  <c r="AW113" i="7" s="1"/>
  <c r="AV115" i="7"/>
  <c r="AW115" i="7" s="1"/>
  <c r="AV117" i="7"/>
  <c r="AW117" i="7" s="1"/>
  <c r="AV119" i="7"/>
  <c r="AW119" i="7" s="1"/>
  <c r="AV121" i="7"/>
  <c r="AW121" i="7" s="1"/>
  <c r="AV123" i="7"/>
  <c r="AW123" i="7" s="1"/>
  <c r="AV125" i="7"/>
  <c r="AW125" i="7" s="1"/>
  <c r="AV127" i="7"/>
  <c r="AW127" i="7" s="1"/>
  <c r="AV129" i="7"/>
  <c r="AW129" i="7" s="1"/>
  <c r="AV131" i="7"/>
  <c r="AW131" i="7" s="1"/>
  <c r="AV133" i="7"/>
  <c r="AW133" i="7" s="1"/>
  <c r="AV135" i="7"/>
  <c r="AW135" i="7" s="1"/>
  <c r="AV137" i="7"/>
  <c r="AW137" i="7" s="1"/>
  <c r="AV139" i="7"/>
  <c r="AV141" i="7"/>
  <c r="AW141" i="7" s="1"/>
  <c r="AV143" i="7"/>
  <c r="AW143" i="7" s="1"/>
  <c r="AV145" i="7"/>
  <c r="AW145" i="7" s="1"/>
  <c r="AV147" i="7"/>
  <c r="AW147" i="7" s="1"/>
  <c r="AV149" i="7"/>
  <c r="AW149" i="7" s="1"/>
  <c r="AV151" i="7"/>
  <c r="AW151" i="7" s="1"/>
  <c r="AV153" i="7"/>
  <c r="AW153" i="7" s="1"/>
  <c r="AV155" i="7"/>
  <c r="AW155" i="7" s="1"/>
  <c r="AV157" i="7"/>
  <c r="AW157" i="7" s="1"/>
  <c r="AV159" i="7"/>
  <c r="AW159" i="7" s="1"/>
  <c r="AV161" i="7"/>
  <c r="AW161" i="7" s="1"/>
  <c r="AV163" i="7"/>
  <c r="AW163" i="7" s="1"/>
  <c r="AV165" i="7"/>
  <c r="AW165" i="7" s="1"/>
  <c r="AV167" i="7"/>
  <c r="AW167" i="7" s="1"/>
  <c r="AV169" i="7"/>
  <c r="AW169" i="7" s="1"/>
  <c r="AV172" i="7"/>
  <c r="AW172" i="7" s="1"/>
  <c r="AV173" i="7"/>
  <c r="AW173" i="7" s="1"/>
  <c r="AV175" i="7"/>
  <c r="AW175" i="7" s="1"/>
  <c r="AV177" i="7"/>
  <c r="AW177" i="7" s="1"/>
  <c r="AV179" i="7"/>
  <c r="AW179" i="7" s="1"/>
  <c r="AV181" i="7"/>
  <c r="AW181" i="7" s="1"/>
  <c r="AV183" i="7"/>
  <c r="AW183" i="7" s="1"/>
  <c r="AV185" i="7"/>
  <c r="AW185" i="7" s="1"/>
  <c r="AV187" i="7"/>
  <c r="AW187" i="7" s="1"/>
  <c r="AV189" i="7"/>
  <c r="AW189" i="7" s="1"/>
  <c r="AV191" i="7"/>
  <c r="AW191" i="7" s="1"/>
  <c r="AV193" i="7"/>
  <c r="AW193" i="7" s="1"/>
  <c r="AV195" i="7"/>
  <c r="AW195" i="7" s="1"/>
  <c r="AV197" i="7"/>
  <c r="AW197" i="7" s="1"/>
  <c r="AV199" i="7"/>
  <c r="AW199" i="7" s="1"/>
  <c r="AV201" i="7"/>
  <c r="AW201" i="7" s="1"/>
  <c r="AV203" i="7"/>
  <c r="AW203" i="7" s="1"/>
  <c r="AV205" i="7"/>
  <c r="AW205" i="7" s="1"/>
  <c r="AV207" i="7"/>
  <c r="AW207" i="7" s="1"/>
  <c r="AV209" i="7"/>
  <c r="AW209" i="7" s="1"/>
  <c r="AV211" i="7"/>
  <c r="AW211" i="7" s="1"/>
  <c r="AV213" i="7"/>
  <c r="AW213" i="7" s="1"/>
  <c r="AV215" i="7"/>
  <c r="AW215" i="7" s="1"/>
  <c r="AV217" i="7"/>
  <c r="AW217" i="7" s="1"/>
  <c r="AV219" i="7"/>
  <c r="AW219" i="7" s="1"/>
  <c r="AV221" i="7"/>
  <c r="AW221" i="7" s="1"/>
  <c r="AV223" i="7"/>
  <c r="AW223" i="7" s="1"/>
  <c r="AV225" i="7"/>
  <c r="AW225" i="7" s="1"/>
  <c r="AV227" i="7"/>
  <c r="AW227" i="7" s="1"/>
  <c r="AV229" i="7"/>
  <c r="AW229" i="7" s="1"/>
  <c r="AV231" i="7"/>
  <c r="AW231" i="7" s="1"/>
  <c r="AV233" i="7"/>
  <c r="AW233" i="7" s="1"/>
  <c r="AV235" i="7"/>
  <c r="AW235" i="7" s="1"/>
  <c r="AV237" i="7"/>
  <c r="AW237" i="7" s="1"/>
  <c r="AV239" i="7"/>
  <c r="AW239" i="7" s="1"/>
  <c r="AV241" i="7"/>
  <c r="AW241" i="7" s="1"/>
  <c r="AV243" i="7"/>
  <c r="AW243" i="7" s="1"/>
  <c r="AV245" i="7"/>
  <c r="AW245" i="7" s="1"/>
  <c r="AV247" i="7"/>
  <c r="AW247" i="7" s="1"/>
  <c r="AV249" i="7"/>
  <c r="AW249" i="7" s="1"/>
  <c r="AV251" i="7"/>
  <c r="AW251" i="7" s="1"/>
  <c r="AV253" i="7"/>
  <c r="AW253" i="7" s="1"/>
  <c r="AV255" i="7"/>
  <c r="AW255" i="7" s="1"/>
  <c r="AV257" i="7"/>
  <c r="AW257" i="7" s="1"/>
  <c r="AV259" i="7"/>
  <c r="AW259" i="7" s="1"/>
  <c r="AV261" i="7"/>
  <c r="AW261" i="7" s="1"/>
  <c r="AV263" i="7"/>
  <c r="AW263" i="7" s="1"/>
  <c r="AV265" i="7"/>
  <c r="AW265" i="7" s="1"/>
  <c r="AV267" i="7"/>
  <c r="AW267" i="7" s="1"/>
  <c r="AV269" i="7"/>
  <c r="AW269" i="7" s="1"/>
  <c r="AV271" i="7"/>
  <c r="AW271" i="7" s="1"/>
  <c r="AV273" i="7"/>
  <c r="AW273" i="7" s="1"/>
  <c r="AV275" i="7"/>
  <c r="AW275" i="7" s="1"/>
  <c r="AV277" i="7"/>
  <c r="AW277" i="7" s="1"/>
  <c r="AV279" i="7"/>
  <c r="AW279" i="7" s="1"/>
  <c r="AV281" i="7"/>
  <c r="AW281" i="7" s="1"/>
  <c r="AV283" i="7"/>
  <c r="AW283" i="7" s="1"/>
  <c r="AV285" i="7"/>
  <c r="AW285" i="7" s="1"/>
  <c r="AV287" i="7"/>
  <c r="AW287" i="7" s="1"/>
  <c r="AV289" i="7"/>
  <c r="AW289" i="7" s="1"/>
  <c r="AV291" i="7"/>
  <c r="AW291" i="7" s="1"/>
  <c r="AV293" i="7"/>
  <c r="AW293" i="7" s="1"/>
  <c r="AV295" i="7"/>
  <c r="AW295" i="7" s="1"/>
  <c r="AV297" i="7"/>
  <c r="AW297" i="7" s="1"/>
  <c r="AV299" i="7"/>
  <c r="AW299" i="7" s="1"/>
  <c r="AV301" i="7"/>
  <c r="AV303" i="7"/>
  <c r="AW303" i="7" s="1"/>
  <c r="AV305" i="7"/>
  <c r="AW305" i="7" s="1"/>
  <c r="AV307" i="7"/>
  <c r="AW307" i="7" s="1"/>
  <c r="AV309" i="7"/>
  <c r="AW309" i="7" s="1"/>
  <c r="AV311" i="7"/>
  <c r="AW311" i="7" s="1"/>
  <c r="AV313" i="7"/>
  <c r="AW313" i="7" s="1"/>
  <c r="AV315" i="7"/>
  <c r="AW315" i="7" s="1"/>
  <c r="AV317" i="7"/>
  <c r="AW317" i="7" s="1"/>
  <c r="AV319" i="7"/>
  <c r="AW319" i="7" s="1"/>
  <c r="AV321" i="7"/>
  <c r="AW321" i="7" s="1"/>
  <c r="AV323" i="7"/>
  <c r="AW323" i="7" s="1"/>
  <c r="AV325" i="7"/>
  <c r="AW325" i="7" s="1"/>
  <c r="AV327" i="7"/>
  <c r="AW327" i="7" s="1"/>
  <c r="AV329" i="7"/>
  <c r="AW329" i="7" s="1"/>
  <c r="AV331" i="7"/>
  <c r="AW331" i="7" s="1"/>
  <c r="AV333" i="7"/>
  <c r="AW333" i="7" s="1"/>
  <c r="AV335" i="7"/>
  <c r="AW335" i="7" s="1"/>
  <c r="AV337" i="7"/>
  <c r="AW337" i="7" s="1"/>
  <c r="AV339" i="7"/>
  <c r="AW339" i="7" s="1"/>
  <c r="AV341" i="7"/>
  <c r="AW341" i="7" s="1"/>
  <c r="AV343" i="7"/>
  <c r="AW343" i="7" s="1"/>
  <c r="AV345" i="7"/>
  <c r="AV347" i="7"/>
  <c r="AW347" i="7" s="1"/>
  <c r="AV349" i="7"/>
  <c r="AW349" i="7" s="1"/>
  <c r="AV351" i="7"/>
  <c r="AW351" i="7" s="1"/>
  <c r="AV353" i="7"/>
  <c r="AW353" i="7" s="1"/>
  <c r="AV355" i="7"/>
  <c r="AW355" i="7" s="1"/>
  <c r="AV357" i="7"/>
  <c r="AW357" i="7" s="1"/>
  <c r="AV359" i="7"/>
  <c r="AW359" i="7" s="1"/>
  <c r="AV361" i="7"/>
  <c r="AW361" i="7" s="1"/>
  <c r="AV363" i="7"/>
  <c r="AW363" i="7" s="1"/>
  <c r="AV365" i="7"/>
  <c r="AW365" i="7" s="1"/>
  <c r="AV367" i="7"/>
  <c r="AW367" i="7" s="1"/>
  <c r="AV369" i="7"/>
  <c r="AW369" i="7" s="1"/>
  <c r="AV371" i="7"/>
  <c r="AW371" i="7" s="1"/>
  <c r="AV373" i="7"/>
  <c r="AW373" i="7" s="1"/>
  <c r="AV375" i="7"/>
  <c r="AW375" i="7" s="1"/>
  <c r="AV377" i="7"/>
  <c r="AW377" i="7" s="1"/>
  <c r="AV379" i="7"/>
  <c r="AW379" i="7" s="1"/>
  <c r="AV381" i="7"/>
  <c r="AW381" i="7" s="1"/>
  <c r="AV383" i="7"/>
  <c r="AW383" i="7" s="1"/>
  <c r="AV385" i="7"/>
  <c r="AW385" i="7" s="1"/>
  <c r="AV387" i="7"/>
  <c r="AW387" i="7" s="1"/>
  <c r="BZ6" i="7"/>
  <c r="CA6" i="7" s="1"/>
  <c r="BZ8" i="7"/>
  <c r="CA8" i="7" s="1"/>
  <c r="BZ10" i="7"/>
  <c r="CA10" i="7" s="1"/>
  <c r="BZ12" i="7"/>
  <c r="CA12" i="7" s="1"/>
  <c r="BZ14" i="7"/>
  <c r="CA14" i="7" s="1"/>
  <c r="BZ16" i="7"/>
  <c r="CA16" i="7" s="1"/>
  <c r="BZ18" i="7"/>
  <c r="CA18" i="7" s="1"/>
  <c r="BZ20" i="7"/>
  <c r="CA20" i="7" s="1"/>
  <c r="BZ22" i="7"/>
  <c r="CA22" i="7" s="1"/>
  <c r="BZ24" i="7"/>
  <c r="CA24" i="7" s="1"/>
  <c r="BZ26" i="7"/>
  <c r="CA26" i="7" s="1"/>
  <c r="BZ28" i="7"/>
  <c r="CA28" i="7" s="1"/>
  <c r="BZ30" i="7"/>
  <c r="CA30" i="7" s="1"/>
  <c r="BZ32" i="7"/>
  <c r="CA32" i="7" s="1"/>
  <c r="BZ34" i="7"/>
  <c r="CA34" i="7" s="1"/>
  <c r="BZ36" i="7"/>
  <c r="CA36" i="7" s="1"/>
  <c r="BZ38" i="7"/>
  <c r="CA38" i="7" s="1"/>
  <c r="BZ40" i="7"/>
  <c r="CA40" i="7" s="1"/>
  <c r="BZ42" i="7"/>
  <c r="CA42" i="7" s="1"/>
  <c r="BZ44" i="7"/>
  <c r="CA44" i="7" s="1"/>
  <c r="BZ46" i="7"/>
  <c r="CA46" i="7" s="1"/>
  <c r="BZ48" i="7"/>
  <c r="CA48" i="7" s="1"/>
  <c r="BZ50" i="7"/>
  <c r="CA50" i="7" s="1"/>
  <c r="BZ52" i="7"/>
  <c r="CA52" i="7" s="1"/>
  <c r="BZ54" i="7"/>
  <c r="CA54" i="7" s="1"/>
  <c r="BZ56" i="7"/>
  <c r="CA56" i="7" s="1"/>
  <c r="BZ58" i="7"/>
  <c r="CA58" i="7" s="1"/>
  <c r="BZ60" i="7"/>
  <c r="CA60" i="7" s="1"/>
  <c r="BZ62" i="7"/>
  <c r="CA62" i="7" s="1"/>
  <c r="BZ64" i="7"/>
  <c r="CA64" i="7" s="1"/>
  <c r="BZ66" i="7"/>
  <c r="CA66" i="7" s="1"/>
  <c r="BZ68" i="7"/>
  <c r="CA68" i="7" s="1"/>
  <c r="BZ70" i="7"/>
  <c r="CA70" i="7" s="1"/>
  <c r="BZ72" i="7"/>
  <c r="CA72" i="7" s="1"/>
  <c r="BZ74" i="7"/>
  <c r="CA74" i="7" s="1"/>
  <c r="BZ76" i="7"/>
  <c r="CA76" i="7" s="1"/>
  <c r="BZ78" i="7"/>
  <c r="CA78" i="7" s="1"/>
  <c r="BZ80" i="7"/>
  <c r="CA80" i="7" s="1"/>
  <c r="BZ82" i="7"/>
  <c r="CA82" i="7" s="1"/>
  <c r="BZ84" i="7"/>
  <c r="CA84" i="7" s="1"/>
  <c r="BZ86" i="7"/>
  <c r="CA86" i="7" s="1"/>
  <c r="BZ88" i="7"/>
  <c r="CA88" i="7" s="1"/>
  <c r="BZ90" i="7"/>
  <c r="CA90" i="7" s="1"/>
  <c r="BZ92" i="7"/>
  <c r="CA92" i="7" s="1"/>
  <c r="BZ94" i="7"/>
  <c r="CA94" i="7" s="1"/>
  <c r="BZ96" i="7"/>
  <c r="CA96" i="7" s="1"/>
  <c r="BZ98" i="7"/>
  <c r="CA98" i="7" s="1"/>
  <c r="BZ100" i="7"/>
  <c r="CA100" i="7" s="1"/>
  <c r="BZ102" i="7"/>
  <c r="CA102" i="7" s="1"/>
  <c r="BZ104" i="7"/>
  <c r="CA104" i="7" s="1"/>
  <c r="BZ106" i="7"/>
  <c r="CA106" i="7" s="1"/>
  <c r="BZ108" i="7"/>
  <c r="CA108" i="7" s="1"/>
  <c r="BZ110" i="7"/>
  <c r="CA110" i="7" s="1"/>
  <c r="BZ112" i="7"/>
  <c r="CA112" i="7" s="1"/>
  <c r="BZ114" i="7"/>
  <c r="CA114" i="7" s="1"/>
  <c r="BZ116" i="7"/>
  <c r="CA116" i="7" s="1"/>
  <c r="BZ118" i="7"/>
  <c r="CA118" i="7" s="1"/>
  <c r="BZ120" i="7"/>
  <c r="CA120" i="7" s="1"/>
  <c r="BZ122" i="7"/>
  <c r="CA122" i="7" s="1"/>
  <c r="BZ124" i="7"/>
  <c r="CA124" i="7" s="1"/>
  <c r="BZ126" i="7"/>
  <c r="CA126" i="7" s="1"/>
  <c r="BZ128" i="7"/>
  <c r="CA128" i="7" s="1"/>
  <c r="BZ130" i="7"/>
  <c r="CA130" i="7" s="1"/>
  <c r="BZ132" i="7"/>
  <c r="BZ134" i="7"/>
  <c r="CA134" i="7" s="1"/>
  <c r="BZ136" i="7"/>
  <c r="CA136" i="7" s="1"/>
  <c r="BZ138" i="7"/>
  <c r="CA138" i="7" s="1"/>
  <c r="BZ140" i="7"/>
  <c r="CA140" i="7" s="1"/>
  <c r="BZ142" i="7"/>
  <c r="CA142" i="7" s="1"/>
  <c r="BZ144" i="7"/>
  <c r="CA144" i="7" s="1"/>
  <c r="BZ146" i="7"/>
  <c r="CA146" i="7" s="1"/>
  <c r="BZ148" i="7"/>
  <c r="CA148" i="7" s="1"/>
  <c r="BZ150" i="7"/>
  <c r="CA150" i="7" s="1"/>
  <c r="BZ152" i="7"/>
  <c r="CA152" i="7" s="1"/>
  <c r="BZ154" i="7"/>
  <c r="CA154" i="7" s="1"/>
  <c r="BZ156" i="7"/>
  <c r="CA156" i="7" s="1"/>
  <c r="BZ158" i="7"/>
  <c r="CA158" i="7" s="1"/>
  <c r="BZ160" i="7"/>
  <c r="CA160" i="7" s="1"/>
  <c r="BZ162" i="7"/>
  <c r="CA162" i="7" s="1"/>
  <c r="BZ164" i="7"/>
  <c r="CA164" i="7" s="1"/>
  <c r="BZ166" i="7"/>
  <c r="CA166" i="7" s="1"/>
  <c r="BZ168" i="7"/>
  <c r="CA168" i="7" s="1"/>
  <c r="BZ170" i="7"/>
  <c r="CA170" i="7" s="1"/>
  <c r="BZ174" i="7"/>
  <c r="CA174" i="7" s="1"/>
  <c r="BZ176" i="7"/>
  <c r="CA176" i="7" s="1"/>
  <c r="BZ178" i="7"/>
  <c r="CA178" i="7" s="1"/>
  <c r="BZ180" i="7"/>
  <c r="CA180" i="7" s="1"/>
  <c r="BZ182" i="7"/>
  <c r="CA182" i="7" s="1"/>
  <c r="BZ184" i="7"/>
  <c r="CA184" i="7" s="1"/>
  <c r="BZ186" i="7"/>
  <c r="CA186" i="7" s="1"/>
  <c r="BZ188" i="7"/>
  <c r="CA188" i="7" s="1"/>
  <c r="BZ190" i="7"/>
  <c r="CA190" i="7" s="1"/>
  <c r="BZ192" i="7"/>
  <c r="CA192" i="7" s="1"/>
  <c r="BZ194" i="7"/>
  <c r="CA194" i="7" s="1"/>
  <c r="BZ196" i="7"/>
  <c r="CA196" i="7" s="1"/>
  <c r="BZ198" i="7"/>
  <c r="CA198" i="7" s="1"/>
  <c r="BZ200" i="7"/>
  <c r="CA200" i="7" s="1"/>
  <c r="BZ202" i="7"/>
  <c r="CA202" i="7" s="1"/>
  <c r="BZ204" i="7"/>
  <c r="CA204" i="7" s="1"/>
  <c r="BZ206" i="7"/>
  <c r="BZ208" i="7"/>
  <c r="CA208" i="7" s="1"/>
  <c r="BZ210" i="7"/>
  <c r="CA210" i="7" s="1"/>
  <c r="BZ212" i="7"/>
  <c r="CA212" i="7" s="1"/>
  <c r="BZ214" i="7"/>
  <c r="CA214" i="7" s="1"/>
  <c r="BZ216" i="7"/>
  <c r="CA216" i="7" s="1"/>
  <c r="BZ218" i="7"/>
  <c r="CA218" i="7" s="1"/>
  <c r="BZ220" i="7"/>
  <c r="CA220" i="7" s="1"/>
  <c r="BZ222" i="7"/>
  <c r="CA222" i="7" s="1"/>
  <c r="BZ224" i="7"/>
  <c r="CA224" i="7" s="1"/>
  <c r="BZ226" i="7"/>
  <c r="CA226" i="7" s="1"/>
  <c r="BZ228" i="7"/>
  <c r="CA228" i="7" s="1"/>
  <c r="BZ230" i="7"/>
  <c r="CA230" i="7" s="1"/>
  <c r="BZ232" i="7"/>
  <c r="CA232" i="7" s="1"/>
  <c r="BZ234" i="7"/>
  <c r="CA234" i="7" s="1"/>
  <c r="BZ236" i="7"/>
  <c r="CA236" i="7" s="1"/>
  <c r="BZ238" i="7"/>
  <c r="CA238" i="7" s="1"/>
  <c r="BZ240" i="7"/>
  <c r="CA240" i="7" s="1"/>
  <c r="BZ242" i="7"/>
  <c r="CA242" i="7" s="1"/>
  <c r="BZ244" i="7"/>
  <c r="CA244" i="7" s="1"/>
  <c r="BZ246" i="7"/>
  <c r="CA246" i="7" s="1"/>
  <c r="BZ248" i="7"/>
  <c r="CA248" i="7" s="1"/>
  <c r="BZ250" i="7"/>
  <c r="CA250" i="7" s="1"/>
  <c r="BZ252" i="7"/>
  <c r="CA252" i="7" s="1"/>
  <c r="BZ254" i="7"/>
  <c r="CA254" i="7" s="1"/>
  <c r="BZ256" i="7"/>
  <c r="CA256" i="7" s="1"/>
  <c r="BZ258" i="7"/>
  <c r="CA258" i="7" s="1"/>
  <c r="BZ260" i="7"/>
  <c r="CA260" i="7" s="1"/>
  <c r="BZ262" i="7"/>
  <c r="CA262" i="7" s="1"/>
  <c r="BZ264" i="7"/>
  <c r="CA264" i="7" s="1"/>
  <c r="BZ266" i="7"/>
  <c r="CA266" i="7" s="1"/>
  <c r="BZ268" i="7"/>
  <c r="CA268" i="7" s="1"/>
  <c r="BZ270" i="7"/>
  <c r="CA270" i="7" s="1"/>
  <c r="BZ272" i="7"/>
  <c r="CA272" i="7" s="1"/>
  <c r="BZ274" i="7"/>
  <c r="CA274" i="7" s="1"/>
  <c r="BZ276" i="7"/>
  <c r="CA276" i="7" s="1"/>
  <c r="BZ278" i="7"/>
  <c r="CA278" i="7" s="1"/>
  <c r="BZ280" i="7"/>
  <c r="CA280" i="7" s="1"/>
  <c r="BZ282" i="7"/>
  <c r="CA282" i="7" s="1"/>
  <c r="BZ284" i="7"/>
  <c r="CA284" i="7" s="1"/>
  <c r="BZ286" i="7"/>
  <c r="CA286" i="7" s="1"/>
  <c r="BZ288" i="7"/>
  <c r="CA288" i="7" s="1"/>
  <c r="BZ290" i="7"/>
  <c r="CA290" i="7" s="1"/>
  <c r="BZ292" i="7"/>
  <c r="CA292" i="7" s="1"/>
  <c r="BZ294" i="7"/>
  <c r="CA294" i="7" s="1"/>
  <c r="BZ296" i="7"/>
  <c r="CA296" i="7" s="1"/>
  <c r="BZ298" i="7"/>
  <c r="CA298" i="7" s="1"/>
  <c r="BZ300" i="7"/>
  <c r="CA300" i="7" s="1"/>
  <c r="BZ302" i="7"/>
  <c r="CA302" i="7" s="1"/>
  <c r="BZ304" i="7"/>
  <c r="CA304" i="7" s="1"/>
  <c r="BZ306" i="7"/>
  <c r="CA306" i="7" s="1"/>
  <c r="BZ308" i="7"/>
  <c r="CA308" i="7" s="1"/>
  <c r="BZ310" i="7"/>
  <c r="CA310" i="7" s="1"/>
  <c r="BZ312" i="7"/>
  <c r="CA312" i="7" s="1"/>
  <c r="BZ314" i="7"/>
  <c r="CA314" i="7" s="1"/>
  <c r="BZ316" i="7"/>
  <c r="CA316" i="7" s="1"/>
  <c r="BZ318" i="7"/>
  <c r="CA318" i="7" s="1"/>
  <c r="BZ320" i="7"/>
  <c r="CA320" i="7" s="1"/>
  <c r="BZ322" i="7"/>
  <c r="CA322" i="7" s="1"/>
  <c r="BZ324" i="7"/>
  <c r="CA324" i="7" s="1"/>
  <c r="BZ326" i="7"/>
  <c r="CA326" i="7" s="1"/>
  <c r="BZ328" i="7"/>
  <c r="CA328" i="7" s="1"/>
  <c r="BZ330" i="7"/>
  <c r="CA330" i="7" s="1"/>
  <c r="BZ332" i="7"/>
  <c r="CA332" i="7" s="1"/>
  <c r="BZ334" i="7"/>
  <c r="CA334" i="7" s="1"/>
  <c r="BZ336" i="7"/>
  <c r="CA336" i="7" s="1"/>
  <c r="BZ338" i="7"/>
  <c r="CA338" i="7" s="1"/>
  <c r="BZ340" i="7"/>
  <c r="CA340" i="7" s="1"/>
  <c r="BZ342" i="7"/>
  <c r="CA342" i="7" s="1"/>
  <c r="BZ344" i="7"/>
  <c r="CA344" i="7" s="1"/>
  <c r="BZ346" i="7"/>
  <c r="CA346" i="7" s="1"/>
  <c r="BZ348" i="7"/>
  <c r="CA348" i="7" s="1"/>
  <c r="BZ350" i="7"/>
  <c r="CA350" i="7" s="1"/>
  <c r="BZ352" i="7"/>
  <c r="CA352" i="7" s="1"/>
  <c r="BZ354" i="7"/>
  <c r="CA354" i="7" s="1"/>
  <c r="BZ356" i="7"/>
  <c r="CA356" i="7" s="1"/>
  <c r="BZ358" i="7"/>
  <c r="CA358" i="7" s="1"/>
  <c r="BZ360" i="7"/>
  <c r="CA360" i="7" s="1"/>
  <c r="BZ362" i="7"/>
  <c r="CA362" i="7" s="1"/>
  <c r="BZ364" i="7"/>
  <c r="CA364" i="7" s="1"/>
  <c r="BZ366" i="7"/>
  <c r="BZ368" i="7"/>
  <c r="CA368" i="7" s="1"/>
  <c r="BZ370" i="7"/>
  <c r="BZ372" i="7"/>
  <c r="CA372" i="7" s="1"/>
  <c r="BZ374" i="7"/>
  <c r="CA374" i="7" s="1"/>
  <c r="BZ376" i="7"/>
  <c r="CA376" i="7" s="1"/>
  <c r="BZ378" i="7"/>
  <c r="CA378" i="7" s="1"/>
  <c r="BZ380" i="7"/>
  <c r="CA380" i="7" s="1"/>
  <c r="BZ382" i="7"/>
  <c r="CA382" i="7" s="1"/>
  <c r="BZ384" i="7"/>
  <c r="CA384" i="7" s="1"/>
  <c r="BZ386" i="7"/>
  <c r="CA386" i="7" s="1"/>
  <c r="BZ388" i="7"/>
  <c r="CA388" i="7" s="1"/>
  <c r="BZ4" i="7"/>
  <c r="CA4" i="7" s="1"/>
  <c r="BZ5" i="7"/>
  <c r="CA5" i="7" s="1"/>
  <c r="BZ7" i="7"/>
  <c r="CA7" i="7" s="1"/>
  <c r="BZ9" i="7"/>
  <c r="CA9" i="7" s="1"/>
  <c r="BZ11" i="7"/>
  <c r="CA11" i="7" s="1"/>
  <c r="BZ13" i="7"/>
  <c r="CA13" i="7" s="1"/>
  <c r="BZ15" i="7"/>
  <c r="CA15" i="7" s="1"/>
  <c r="BZ17" i="7"/>
  <c r="CA17" i="7" s="1"/>
  <c r="BZ19" i="7"/>
  <c r="CA19" i="7" s="1"/>
  <c r="BZ21" i="7"/>
  <c r="CA21" i="7" s="1"/>
  <c r="BZ23" i="7"/>
  <c r="CA23" i="7" s="1"/>
  <c r="BZ25" i="7"/>
  <c r="CA25" i="7" s="1"/>
  <c r="BZ27" i="7"/>
  <c r="CA27" i="7" s="1"/>
  <c r="BZ29" i="7"/>
  <c r="CA29" i="7" s="1"/>
  <c r="BZ31" i="7"/>
  <c r="CA31" i="7" s="1"/>
  <c r="BZ33" i="7"/>
  <c r="CA33" i="7" s="1"/>
  <c r="BZ35" i="7"/>
  <c r="CA35" i="7" s="1"/>
  <c r="BZ37" i="7"/>
  <c r="CA37" i="7" s="1"/>
  <c r="BZ39" i="7"/>
  <c r="CA39" i="7" s="1"/>
  <c r="BZ41" i="7"/>
  <c r="CA41" i="7" s="1"/>
  <c r="BZ43" i="7"/>
  <c r="CA43" i="7" s="1"/>
  <c r="BZ45" i="7"/>
  <c r="CA45" i="7" s="1"/>
  <c r="BZ47" i="7"/>
  <c r="CA47" i="7" s="1"/>
  <c r="BZ49" i="7"/>
  <c r="CA49" i="7" s="1"/>
  <c r="BZ51" i="7"/>
  <c r="CA51" i="7" s="1"/>
  <c r="BZ53" i="7"/>
  <c r="CA53" i="7" s="1"/>
  <c r="BZ55" i="7"/>
  <c r="CA55" i="7" s="1"/>
  <c r="BZ57" i="7"/>
  <c r="CA57" i="7" s="1"/>
  <c r="BZ59" i="7"/>
  <c r="CA59" i="7" s="1"/>
  <c r="BZ61" i="7"/>
  <c r="CA61" i="7" s="1"/>
  <c r="BZ63" i="7"/>
  <c r="CA63" i="7" s="1"/>
  <c r="BZ65" i="7"/>
  <c r="CA65" i="7" s="1"/>
  <c r="BZ67" i="7"/>
  <c r="CA67" i="7" s="1"/>
  <c r="BZ69" i="7"/>
  <c r="CA69" i="7" s="1"/>
  <c r="BZ71" i="7"/>
  <c r="CA71" i="7" s="1"/>
  <c r="BZ73" i="7"/>
  <c r="CA73" i="7" s="1"/>
  <c r="BZ75" i="7"/>
  <c r="CA75" i="7" s="1"/>
  <c r="BZ77" i="7"/>
  <c r="CA77" i="7" s="1"/>
  <c r="BZ79" i="7"/>
  <c r="CA79" i="7" s="1"/>
  <c r="BZ81" i="7"/>
  <c r="CA81" i="7" s="1"/>
  <c r="BZ83" i="7"/>
  <c r="CA83" i="7" s="1"/>
  <c r="BZ85" i="7"/>
  <c r="CA85" i="7" s="1"/>
  <c r="BZ87" i="7"/>
  <c r="CA87" i="7" s="1"/>
  <c r="BZ89" i="7"/>
  <c r="CA89" i="7" s="1"/>
  <c r="BZ91" i="7"/>
  <c r="CA91" i="7" s="1"/>
  <c r="BZ93" i="7"/>
  <c r="CA93" i="7" s="1"/>
  <c r="BZ95" i="7"/>
  <c r="CA95" i="7" s="1"/>
  <c r="BZ97" i="7"/>
  <c r="CA97" i="7" s="1"/>
  <c r="BZ99" i="7"/>
  <c r="CA99" i="7" s="1"/>
  <c r="BZ101" i="7"/>
  <c r="CA101" i="7" s="1"/>
  <c r="BZ103" i="7"/>
  <c r="CA103" i="7" s="1"/>
  <c r="BZ105" i="7"/>
  <c r="CA105" i="7" s="1"/>
  <c r="BZ107" i="7"/>
  <c r="CA107" i="7" s="1"/>
  <c r="BZ109" i="7"/>
  <c r="CA109" i="7" s="1"/>
  <c r="BZ111" i="7"/>
  <c r="CA111" i="7" s="1"/>
  <c r="BZ113" i="7"/>
  <c r="CA113" i="7" s="1"/>
  <c r="BZ115" i="7"/>
  <c r="CA115" i="7" s="1"/>
  <c r="BZ117" i="7"/>
  <c r="CA117" i="7" s="1"/>
  <c r="BZ119" i="7"/>
  <c r="CA119" i="7" s="1"/>
  <c r="BZ121" i="7"/>
  <c r="CA121" i="7" s="1"/>
  <c r="BZ123" i="7"/>
  <c r="CA123" i="7" s="1"/>
  <c r="BZ125" i="7"/>
  <c r="CA125" i="7" s="1"/>
  <c r="BZ127" i="7"/>
  <c r="CA127" i="7" s="1"/>
  <c r="BZ129" i="7"/>
  <c r="CA129" i="7" s="1"/>
  <c r="BZ131" i="7"/>
  <c r="CA131" i="7" s="1"/>
  <c r="BZ133" i="7"/>
  <c r="CA133" i="7" s="1"/>
  <c r="BZ135" i="7"/>
  <c r="CA135" i="7" s="1"/>
  <c r="BZ137" i="7"/>
  <c r="CA137" i="7" s="1"/>
  <c r="BZ139" i="7"/>
  <c r="BZ141" i="7"/>
  <c r="CA141" i="7" s="1"/>
  <c r="BZ143" i="7"/>
  <c r="CA143" i="7" s="1"/>
  <c r="BZ145" i="7"/>
  <c r="CA145" i="7" s="1"/>
  <c r="BZ147" i="7"/>
  <c r="CA147" i="7" s="1"/>
  <c r="BZ149" i="7"/>
  <c r="CA149" i="7" s="1"/>
  <c r="BZ151" i="7"/>
  <c r="CA151" i="7" s="1"/>
  <c r="BZ153" i="7"/>
  <c r="CA153" i="7" s="1"/>
  <c r="BZ155" i="7"/>
  <c r="CA155" i="7" s="1"/>
  <c r="BZ157" i="7"/>
  <c r="CA157" i="7" s="1"/>
  <c r="BZ159" i="7"/>
  <c r="CA159" i="7" s="1"/>
  <c r="BZ161" i="7"/>
  <c r="CA161" i="7" s="1"/>
  <c r="BZ163" i="7"/>
  <c r="CA163" i="7" s="1"/>
  <c r="BZ165" i="7"/>
  <c r="CA165" i="7" s="1"/>
  <c r="BZ167" i="7"/>
  <c r="CA167" i="7" s="1"/>
  <c r="BZ169" i="7"/>
  <c r="CA169" i="7" s="1"/>
  <c r="BZ172" i="7"/>
  <c r="CA172" i="7" s="1"/>
  <c r="BZ173" i="7"/>
  <c r="CA173" i="7" s="1"/>
  <c r="BZ175" i="7"/>
  <c r="CA175" i="7" s="1"/>
  <c r="BZ177" i="7"/>
  <c r="CA177" i="7" s="1"/>
  <c r="BZ179" i="7"/>
  <c r="CA179" i="7" s="1"/>
  <c r="BZ181" i="7"/>
  <c r="CA181" i="7" s="1"/>
  <c r="BZ183" i="7"/>
  <c r="CA183" i="7" s="1"/>
  <c r="BZ185" i="7"/>
  <c r="CA185" i="7" s="1"/>
  <c r="BZ187" i="7"/>
  <c r="CA187" i="7" s="1"/>
  <c r="BZ189" i="7"/>
  <c r="CA189" i="7" s="1"/>
  <c r="BZ191" i="7"/>
  <c r="CA191" i="7" s="1"/>
  <c r="BZ193" i="7"/>
  <c r="CA193" i="7" s="1"/>
  <c r="BZ195" i="7"/>
  <c r="CA195" i="7" s="1"/>
  <c r="BZ197" i="7"/>
  <c r="CA197" i="7" s="1"/>
  <c r="BZ199" i="7"/>
  <c r="CA199" i="7" s="1"/>
  <c r="BZ201" i="7"/>
  <c r="CA201" i="7" s="1"/>
  <c r="BZ203" i="7"/>
  <c r="CA203" i="7" s="1"/>
  <c r="BZ205" i="7"/>
  <c r="CA205" i="7" s="1"/>
  <c r="BZ207" i="7"/>
  <c r="CA207" i="7" s="1"/>
  <c r="BZ209" i="7"/>
  <c r="CA209" i="7" s="1"/>
  <c r="BZ211" i="7"/>
  <c r="CA211" i="7" s="1"/>
  <c r="BZ213" i="7"/>
  <c r="CA213" i="7" s="1"/>
  <c r="BZ215" i="7"/>
  <c r="CA215" i="7" s="1"/>
  <c r="BZ217" i="7"/>
  <c r="CA217" i="7" s="1"/>
  <c r="BZ219" i="7"/>
  <c r="CA219" i="7" s="1"/>
  <c r="BZ221" i="7"/>
  <c r="CA221" i="7" s="1"/>
  <c r="BZ223" i="7"/>
  <c r="CA223" i="7" s="1"/>
  <c r="BZ225" i="7"/>
  <c r="CA225" i="7" s="1"/>
  <c r="BZ227" i="7"/>
  <c r="CA227" i="7" s="1"/>
  <c r="BZ229" i="7"/>
  <c r="CA229" i="7" s="1"/>
  <c r="BZ231" i="7"/>
  <c r="CA231" i="7" s="1"/>
  <c r="BZ233" i="7"/>
  <c r="CA233" i="7" s="1"/>
  <c r="BZ235" i="7"/>
  <c r="CA235" i="7" s="1"/>
  <c r="BZ237" i="7"/>
  <c r="CA237" i="7" s="1"/>
  <c r="BZ239" i="7"/>
  <c r="CA239" i="7" s="1"/>
  <c r="BZ241" i="7"/>
  <c r="CA241" i="7" s="1"/>
  <c r="BZ243" i="7"/>
  <c r="CA243" i="7" s="1"/>
  <c r="BZ245" i="7"/>
  <c r="CA245" i="7" s="1"/>
  <c r="BZ247" i="7"/>
  <c r="CA247" i="7" s="1"/>
  <c r="BZ249" i="7"/>
  <c r="CA249" i="7" s="1"/>
  <c r="BZ251" i="7"/>
  <c r="CA251" i="7" s="1"/>
  <c r="BZ253" i="7"/>
  <c r="CA253" i="7" s="1"/>
  <c r="BZ255" i="7"/>
  <c r="CA255" i="7" s="1"/>
  <c r="BZ257" i="7"/>
  <c r="CA257" i="7" s="1"/>
  <c r="BZ259" i="7"/>
  <c r="CA259" i="7" s="1"/>
  <c r="BZ261" i="7"/>
  <c r="CA261" i="7" s="1"/>
  <c r="BZ263" i="7"/>
  <c r="CA263" i="7" s="1"/>
  <c r="BZ265" i="7"/>
  <c r="CA265" i="7" s="1"/>
  <c r="BZ267" i="7"/>
  <c r="CA267" i="7" s="1"/>
  <c r="BZ269" i="7"/>
  <c r="CA269" i="7" s="1"/>
  <c r="BZ271" i="7"/>
  <c r="CA271" i="7" s="1"/>
  <c r="BZ273" i="7"/>
  <c r="CA273" i="7" s="1"/>
  <c r="BZ275" i="7"/>
  <c r="CA275" i="7" s="1"/>
  <c r="BZ277" i="7"/>
  <c r="CA277" i="7" s="1"/>
  <c r="BZ279" i="7"/>
  <c r="CA279" i="7" s="1"/>
  <c r="BZ281" i="7"/>
  <c r="CA281" i="7" s="1"/>
  <c r="BZ283" i="7"/>
  <c r="CA283" i="7" s="1"/>
  <c r="BZ285" i="7"/>
  <c r="CA285" i="7" s="1"/>
  <c r="BZ287" i="7"/>
  <c r="CA287" i="7" s="1"/>
  <c r="BZ289" i="7"/>
  <c r="CA289" i="7" s="1"/>
  <c r="BZ291" i="7"/>
  <c r="CA291" i="7" s="1"/>
  <c r="BZ293" i="7"/>
  <c r="CA293" i="7" s="1"/>
  <c r="BZ295" i="7"/>
  <c r="CA295" i="7" s="1"/>
  <c r="BZ297" i="7"/>
  <c r="CA297" i="7" s="1"/>
  <c r="BZ299" i="7"/>
  <c r="CA299" i="7" s="1"/>
  <c r="BZ301" i="7"/>
  <c r="BZ303" i="7"/>
  <c r="CA303" i="7" s="1"/>
  <c r="BZ305" i="7"/>
  <c r="CA305" i="7" s="1"/>
  <c r="BZ307" i="7"/>
  <c r="CA307" i="7" s="1"/>
  <c r="BZ309" i="7"/>
  <c r="CA309" i="7" s="1"/>
  <c r="BZ311" i="7"/>
  <c r="CA311" i="7" s="1"/>
  <c r="BZ313" i="7"/>
  <c r="CA313" i="7" s="1"/>
  <c r="BZ315" i="7"/>
  <c r="CA315" i="7" s="1"/>
  <c r="BZ317" i="7"/>
  <c r="CA317" i="7" s="1"/>
  <c r="BZ319" i="7"/>
  <c r="CA319" i="7" s="1"/>
  <c r="BZ321" i="7"/>
  <c r="CA321" i="7" s="1"/>
  <c r="BZ323" i="7"/>
  <c r="CA323" i="7" s="1"/>
  <c r="BZ325" i="7"/>
  <c r="CA325" i="7" s="1"/>
  <c r="BZ327" i="7"/>
  <c r="CA327" i="7" s="1"/>
  <c r="BZ329" i="7"/>
  <c r="CA329" i="7" s="1"/>
  <c r="BZ331" i="7"/>
  <c r="CA331" i="7" s="1"/>
  <c r="BZ333" i="7"/>
  <c r="CA333" i="7" s="1"/>
  <c r="BZ335" i="7"/>
  <c r="CA335" i="7" s="1"/>
  <c r="BZ337" i="7"/>
  <c r="CA337" i="7" s="1"/>
  <c r="BZ339" i="7"/>
  <c r="CA339" i="7" s="1"/>
  <c r="BZ341" i="7"/>
  <c r="CA341" i="7" s="1"/>
  <c r="BZ343" i="7"/>
  <c r="CA343" i="7" s="1"/>
  <c r="BZ345" i="7"/>
  <c r="BZ347" i="7"/>
  <c r="CA347" i="7" s="1"/>
  <c r="BZ349" i="7"/>
  <c r="CA349" i="7" s="1"/>
  <c r="BZ351" i="7"/>
  <c r="CA351" i="7" s="1"/>
  <c r="BZ353" i="7"/>
  <c r="CA353" i="7" s="1"/>
  <c r="BZ355" i="7"/>
  <c r="CA355" i="7" s="1"/>
  <c r="BZ357" i="7"/>
  <c r="CA357" i="7" s="1"/>
  <c r="BZ359" i="7"/>
  <c r="CA359" i="7" s="1"/>
  <c r="BZ361" i="7"/>
  <c r="CA361" i="7" s="1"/>
  <c r="BZ363" i="7"/>
  <c r="CA363" i="7" s="1"/>
  <c r="BZ365" i="7"/>
  <c r="CA365" i="7" s="1"/>
  <c r="BZ367" i="7"/>
  <c r="CA367" i="7" s="1"/>
  <c r="BZ369" i="7"/>
  <c r="CA369" i="7" s="1"/>
  <c r="BZ371" i="7"/>
  <c r="CA371" i="7" s="1"/>
  <c r="BZ373" i="7"/>
  <c r="CA373" i="7" s="1"/>
  <c r="BZ375" i="7"/>
  <c r="CA375" i="7" s="1"/>
  <c r="BZ377" i="7"/>
  <c r="CA377" i="7" s="1"/>
  <c r="BZ379" i="7"/>
  <c r="CA379" i="7" s="1"/>
  <c r="BZ381" i="7"/>
  <c r="CA381" i="7" s="1"/>
  <c r="BZ383" i="7"/>
  <c r="CA383" i="7" s="1"/>
  <c r="BZ385" i="7"/>
  <c r="CA385" i="7" s="1"/>
  <c r="BZ387" i="7"/>
  <c r="CA387" i="7" s="1"/>
  <c r="CJ6" i="7"/>
  <c r="CK6" i="7" s="1"/>
  <c r="CJ8" i="7"/>
  <c r="CK8" i="7" s="1"/>
  <c r="CJ10" i="7"/>
  <c r="CK10" i="7" s="1"/>
  <c r="CJ12" i="7"/>
  <c r="CK12" i="7" s="1"/>
  <c r="CJ14" i="7"/>
  <c r="CK14" i="7" s="1"/>
  <c r="CJ16" i="7"/>
  <c r="CK16" i="7" s="1"/>
  <c r="CJ18" i="7"/>
  <c r="CK18" i="7" s="1"/>
  <c r="CJ20" i="7"/>
  <c r="CK20" i="7" s="1"/>
  <c r="CJ22" i="7"/>
  <c r="CK22" i="7" s="1"/>
  <c r="CJ24" i="7"/>
  <c r="CK24" i="7" s="1"/>
  <c r="CJ26" i="7"/>
  <c r="CK26" i="7" s="1"/>
  <c r="CJ28" i="7"/>
  <c r="CK28" i="7" s="1"/>
  <c r="CJ30" i="7"/>
  <c r="CK30" i="7" s="1"/>
  <c r="CJ32" i="7"/>
  <c r="CK32" i="7" s="1"/>
  <c r="CJ34" i="7"/>
  <c r="CK34" i="7" s="1"/>
  <c r="CJ36" i="7"/>
  <c r="CK36" i="7" s="1"/>
  <c r="CJ38" i="7"/>
  <c r="CK38" i="7" s="1"/>
  <c r="CJ40" i="7"/>
  <c r="CK40" i="7" s="1"/>
  <c r="CJ42" i="7"/>
  <c r="CK42" i="7" s="1"/>
  <c r="CJ44" i="7"/>
  <c r="CK44" i="7" s="1"/>
  <c r="CJ46" i="7"/>
  <c r="CK46" i="7" s="1"/>
  <c r="CJ48" i="7"/>
  <c r="CK48" i="7" s="1"/>
  <c r="CJ50" i="7"/>
  <c r="CK50" i="7" s="1"/>
  <c r="CJ52" i="7"/>
  <c r="CK52" i="7" s="1"/>
  <c r="CJ54" i="7"/>
  <c r="CK54" i="7" s="1"/>
  <c r="CJ56" i="7"/>
  <c r="CK56" i="7" s="1"/>
  <c r="CJ58" i="7"/>
  <c r="CK58" i="7" s="1"/>
  <c r="CJ60" i="7"/>
  <c r="CK60" i="7" s="1"/>
  <c r="CJ62" i="7"/>
  <c r="CK62" i="7" s="1"/>
  <c r="CJ64" i="7"/>
  <c r="CK64" i="7" s="1"/>
  <c r="CJ66" i="7"/>
  <c r="CK66" i="7" s="1"/>
  <c r="CJ68" i="7"/>
  <c r="CK68" i="7" s="1"/>
  <c r="CJ70" i="7"/>
  <c r="CK70" i="7" s="1"/>
  <c r="CJ72" i="7"/>
  <c r="CK72" i="7" s="1"/>
  <c r="CJ74" i="7"/>
  <c r="CK74" i="7" s="1"/>
  <c r="CJ76" i="7"/>
  <c r="CK76" i="7" s="1"/>
  <c r="CJ78" i="7"/>
  <c r="CK78" i="7" s="1"/>
  <c r="CJ80" i="7"/>
  <c r="CK80" i="7" s="1"/>
  <c r="CJ82" i="7"/>
  <c r="CK82" i="7" s="1"/>
  <c r="CJ84" i="7"/>
  <c r="CK84" i="7" s="1"/>
  <c r="CJ86" i="7"/>
  <c r="CK86" i="7" s="1"/>
  <c r="CJ88" i="7"/>
  <c r="CK88" i="7" s="1"/>
  <c r="CJ90" i="7"/>
  <c r="CK90" i="7" s="1"/>
  <c r="CJ92" i="7"/>
  <c r="CK92" i="7" s="1"/>
  <c r="CJ94" i="7"/>
  <c r="CK94" i="7" s="1"/>
  <c r="CJ96" i="7"/>
  <c r="CK96" i="7" s="1"/>
  <c r="CJ98" i="7"/>
  <c r="CK98" i="7" s="1"/>
  <c r="CJ100" i="7"/>
  <c r="CK100" i="7" s="1"/>
  <c r="CJ102" i="7"/>
  <c r="CK102" i="7" s="1"/>
  <c r="CJ104" i="7"/>
  <c r="CK104" i="7" s="1"/>
  <c r="CJ106" i="7"/>
  <c r="CK106" i="7" s="1"/>
  <c r="CJ108" i="7"/>
  <c r="CK108" i="7" s="1"/>
  <c r="CJ110" i="7"/>
  <c r="CK110" i="7" s="1"/>
  <c r="CJ112" i="7"/>
  <c r="CK112" i="7" s="1"/>
  <c r="CJ114" i="7"/>
  <c r="CK114" i="7" s="1"/>
  <c r="CJ116" i="7"/>
  <c r="CK116" i="7" s="1"/>
  <c r="CJ118" i="7"/>
  <c r="CK118" i="7" s="1"/>
  <c r="CJ120" i="7"/>
  <c r="CK120" i="7" s="1"/>
  <c r="CJ122" i="7"/>
  <c r="CK122" i="7" s="1"/>
  <c r="CJ124" i="7"/>
  <c r="CK124" i="7" s="1"/>
  <c r="CJ126" i="7"/>
  <c r="CK126" i="7" s="1"/>
  <c r="CJ128" i="7"/>
  <c r="CK128" i="7" s="1"/>
  <c r="CJ130" i="7"/>
  <c r="CK130" i="7" s="1"/>
  <c r="CJ132" i="7"/>
  <c r="CJ134" i="7"/>
  <c r="CK134" i="7" s="1"/>
  <c r="CJ136" i="7"/>
  <c r="CK136" i="7" s="1"/>
  <c r="CJ138" i="7"/>
  <c r="CK138" i="7" s="1"/>
  <c r="CJ140" i="7"/>
  <c r="CK140" i="7" s="1"/>
  <c r="CJ142" i="7"/>
  <c r="CK142" i="7" s="1"/>
  <c r="CJ144" i="7"/>
  <c r="CK144" i="7" s="1"/>
  <c r="CJ146" i="7"/>
  <c r="CK146" i="7" s="1"/>
  <c r="CJ148" i="7"/>
  <c r="CK148" i="7" s="1"/>
  <c r="CJ150" i="7"/>
  <c r="CK150" i="7" s="1"/>
  <c r="CJ152" i="7"/>
  <c r="CK152" i="7" s="1"/>
  <c r="CJ154" i="7"/>
  <c r="CK154" i="7" s="1"/>
  <c r="CJ156" i="7"/>
  <c r="CK156" i="7" s="1"/>
  <c r="CJ158" i="7"/>
  <c r="CK158" i="7" s="1"/>
  <c r="CJ160" i="7"/>
  <c r="CK160" i="7" s="1"/>
  <c r="CJ162" i="7"/>
  <c r="CK162" i="7" s="1"/>
  <c r="CJ164" i="7"/>
  <c r="CK164" i="7" s="1"/>
  <c r="CJ166" i="7"/>
  <c r="CK166" i="7" s="1"/>
  <c r="CJ168" i="7"/>
  <c r="CK168" i="7" s="1"/>
  <c r="CJ170" i="7"/>
  <c r="CK170" i="7" s="1"/>
  <c r="CJ174" i="7"/>
  <c r="CK174" i="7" s="1"/>
  <c r="CJ176" i="7"/>
  <c r="CK176" i="7" s="1"/>
  <c r="CJ178" i="7"/>
  <c r="CK178" i="7" s="1"/>
  <c r="CJ180" i="7"/>
  <c r="CK180" i="7" s="1"/>
  <c r="CJ182" i="7"/>
  <c r="CK182" i="7" s="1"/>
  <c r="CJ184" i="7"/>
  <c r="CK184" i="7" s="1"/>
  <c r="CJ186" i="7"/>
  <c r="CK186" i="7" s="1"/>
  <c r="CJ188" i="7"/>
  <c r="CK188" i="7" s="1"/>
  <c r="CJ190" i="7"/>
  <c r="CK190" i="7" s="1"/>
  <c r="CJ192" i="7"/>
  <c r="CK192" i="7" s="1"/>
  <c r="CJ194" i="7"/>
  <c r="CK194" i="7" s="1"/>
  <c r="CJ196" i="7"/>
  <c r="CK196" i="7" s="1"/>
  <c r="CJ198" i="7"/>
  <c r="CK198" i="7" s="1"/>
  <c r="CJ200" i="7"/>
  <c r="CK200" i="7" s="1"/>
  <c r="CJ202" i="7"/>
  <c r="CK202" i="7" s="1"/>
  <c r="CJ204" i="7"/>
  <c r="CK204" i="7" s="1"/>
  <c r="CJ206" i="7"/>
  <c r="CJ208" i="7"/>
  <c r="CK208" i="7" s="1"/>
  <c r="CJ210" i="7"/>
  <c r="CK210" i="7" s="1"/>
  <c r="CJ212" i="7"/>
  <c r="CK212" i="7" s="1"/>
  <c r="CJ214" i="7"/>
  <c r="CK214" i="7" s="1"/>
  <c r="CJ216" i="7"/>
  <c r="CK216" i="7" s="1"/>
  <c r="CJ218" i="7"/>
  <c r="CK218" i="7" s="1"/>
  <c r="CJ220" i="7"/>
  <c r="CK220" i="7" s="1"/>
  <c r="CJ222" i="7"/>
  <c r="CK222" i="7" s="1"/>
  <c r="CJ224" i="7"/>
  <c r="CK224" i="7" s="1"/>
  <c r="CJ226" i="7"/>
  <c r="CK226" i="7" s="1"/>
  <c r="CJ228" i="7"/>
  <c r="CK228" i="7" s="1"/>
  <c r="CJ230" i="7"/>
  <c r="CK230" i="7" s="1"/>
  <c r="CJ232" i="7"/>
  <c r="CK232" i="7" s="1"/>
  <c r="CJ234" i="7"/>
  <c r="CK234" i="7" s="1"/>
  <c r="CJ236" i="7"/>
  <c r="CK236" i="7" s="1"/>
  <c r="CJ238" i="7"/>
  <c r="CK238" i="7" s="1"/>
  <c r="CJ240" i="7"/>
  <c r="CK240" i="7" s="1"/>
  <c r="CJ242" i="7"/>
  <c r="CK242" i="7" s="1"/>
  <c r="CJ244" i="7"/>
  <c r="CK244" i="7" s="1"/>
  <c r="CJ246" i="7"/>
  <c r="CK246" i="7" s="1"/>
  <c r="CJ248" i="7"/>
  <c r="CK248" i="7" s="1"/>
  <c r="CJ250" i="7"/>
  <c r="CK250" i="7" s="1"/>
  <c r="CJ252" i="7"/>
  <c r="CK252" i="7" s="1"/>
  <c r="CJ254" i="7"/>
  <c r="CK254" i="7" s="1"/>
  <c r="CJ256" i="7"/>
  <c r="CK256" i="7" s="1"/>
  <c r="CJ258" i="7"/>
  <c r="CK258" i="7" s="1"/>
  <c r="CJ260" i="7"/>
  <c r="CK260" i="7" s="1"/>
  <c r="CJ262" i="7"/>
  <c r="CK262" i="7" s="1"/>
  <c r="CJ264" i="7"/>
  <c r="CK264" i="7" s="1"/>
  <c r="CJ266" i="7"/>
  <c r="CK266" i="7" s="1"/>
  <c r="CJ268" i="7"/>
  <c r="CK268" i="7" s="1"/>
  <c r="CJ270" i="7"/>
  <c r="CK270" i="7" s="1"/>
  <c r="CJ272" i="7"/>
  <c r="CK272" i="7" s="1"/>
  <c r="CJ274" i="7"/>
  <c r="CK274" i="7" s="1"/>
  <c r="CJ276" i="7"/>
  <c r="CK276" i="7" s="1"/>
  <c r="CJ278" i="7"/>
  <c r="CK278" i="7" s="1"/>
  <c r="CJ280" i="7"/>
  <c r="CK280" i="7" s="1"/>
  <c r="CJ282" i="7"/>
  <c r="CK282" i="7" s="1"/>
  <c r="CJ284" i="7"/>
  <c r="CK284" i="7" s="1"/>
  <c r="CJ286" i="7"/>
  <c r="CK286" i="7" s="1"/>
  <c r="CJ288" i="7"/>
  <c r="CK288" i="7" s="1"/>
  <c r="CJ290" i="7"/>
  <c r="CK290" i="7" s="1"/>
  <c r="CJ292" i="7"/>
  <c r="CK292" i="7" s="1"/>
  <c r="CJ294" i="7"/>
  <c r="CK294" i="7" s="1"/>
  <c r="CJ296" i="7"/>
  <c r="CK296" i="7" s="1"/>
  <c r="CJ298" i="7"/>
  <c r="CK298" i="7" s="1"/>
  <c r="CJ300" i="7"/>
  <c r="CK300" i="7" s="1"/>
  <c r="CJ302" i="7"/>
  <c r="CK302" i="7" s="1"/>
  <c r="CJ304" i="7"/>
  <c r="CK304" i="7" s="1"/>
  <c r="CJ306" i="7"/>
  <c r="CK306" i="7" s="1"/>
  <c r="CJ308" i="7"/>
  <c r="CK308" i="7" s="1"/>
  <c r="CJ310" i="7"/>
  <c r="CK310" i="7" s="1"/>
  <c r="CJ312" i="7"/>
  <c r="CK312" i="7" s="1"/>
  <c r="CJ314" i="7"/>
  <c r="CK314" i="7" s="1"/>
  <c r="CJ316" i="7"/>
  <c r="CK316" i="7" s="1"/>
  <c r="CJ318" i="7"/>
  <c r="CK318" i="7" s="1"/>
  <c r="CJ320" i="7"/>
  <c r="CK320" i="7" s="1"/>
  <c r="CJ322" i="7"/>
  <c r="CK322" i="7" s="1"/>
  <c r="CJ324" i="7"/>
  <c r="CK324" i="7" s="1"/>
  <c r="CJ326" i="7"/>
  <c r="CK326" i="7" s="1"/>
  <c r="CJ328" i="7"/>
  <c r="CK328" i="7" s="1"/>
  <c r="CJ330" i="7"/>
  <c r="CK330" i="7" s="1"/>
  <c r="CJ332" i="7"/>
  <c r="CK332" i="7" s="1"/>
  <c r="CJ334" i="7"/>
  <c r="CK334" i="7" s="1"/>
  <c r="CJ336" i="7"/>
  <c r="CK336" i="7" s="1"/>
  <c r="CJ338" i="7"/>
  <c r="CK338" i="7" s="1"/>
  <c r="CJ340" i="7"/>
  <c r="CK340" i="7" s="1"/>
  <c r="CJ342" i="7"/>
  <c r="CK342" i="7" s="1"/>
  <c r="CJ344" i="7"/>
  <c r="CK344" i="7" s="1"/>
  <c r="CJ346" i="7"/>
  <c r="CK346" i="7" s="1"/>
  <c r="CJ348" i="7"/>
  <c r="CK348" i="7" s="1"/>
  <c r="CJ350" i="7"/>
  <c r="CK350" i="7" s="1"/>
  <c r="CJ352" i="7"/>
  <c r="CK352" i="7" s="1"/>
  <c r="CJ354" i="7"/>
  <c r="CK354" i="7" s="1"/>
  <c r="CJ356" i="7"/>
  <c r="CK356" i="7" s="1"/>
  <c r="CJ358" i="7"/>
  <c r="CK358" i="7" s="1"/>
  <c r="CJ360" i="7"/>
  <c r="CK360" i="7" s="1"/>
  <c r="CJ362" i="7"/>
  <c r="CK362" i="7" s="1"/>
  <c r="CJ364" i="7"/>
  <c r="CK364" i="7" s="1"/>
  <c r="CJ366" i="7"/>
  <c r="CJ368" i="7"/>
  <c r="CK368" i="7" s="1"/>
  <c r="CJ370" i="7"/>
  <c r="CJ372" i="7"/>
  <c r="CK372" i="7" s="1"/>
  <c r="CJ374" i="7"/>
  <c r="CK374" i="7" s="1"/>
  <c r="CJ376" i="7"/>
  <c r="CK376" i="7" s="1"/>
  <c r="CJ378" i="7"/>
  <c r="CK378" i="7" s="1"/>
  <c r="CJ380" i="7"/>
  <c r="CK380" i="7" s="1"/>
  <c r="CJ382" i="7"/>
  <c r="CK382" i="7" s="1"/>
  <c r="CJ384" i="7"/>
  <c r="CK384" i="7" s="1"/>
  <c r="CJ386" i="7"/>
  <c r="CK386" i="7" s="1"/>
  <c r="CJ388" i="7"/>
  <c r="CK388" i="7" s="1"/>
  <c r="CJ4" i="7"/>
  <c r="CK4" i="7" s="1"/>
  <c r="CJ5" i="7"/>
  <c r="CK5" i="7" s="1"/>
  <c r="CJ7" i="7"/>
  <c r="CK7" i="7" s="1"/>
  <c r="CJ9" i="7"/>
  <c r="CK9" i="7" s="1"/>
  <c r="CJ11" i="7"/>
  <c r="CK11" i="7" s="1"/>
  <c r="CJ13" i="7"/>
  <c r="CK13" i="7" s="1"/>
  <c r="CJ15" i="7"/>
  <c r="CK15" i="7" s="1"/>
  <c r="CJ17" i="7"/>
  <c r="CK17" i="7" s="1"/>
  <c r="CJ19" i="7"/>
  <c r="CK19" i="7" s="1"/>
  <c r="CJ21" i="7"/>
  <c r="CK21" i="7" s="1"/>
  <c r="CJ23" i="7"/>
  <c r="CK23" i="7" s="1"/>
  <c r="CJ25" i="7"/>
  <c r="CK25" i="7" s="1"/>
  <c r="CJ27" i="7"/>
  <c r="CK27" i="7" s="1"/>
  <c r="CJ29" i="7"/>
  <c r="CK29" i="7" s="1"/>
  <c r="CJ31" i="7"/>
  <c r="CK31" i="7" s="1"/>
  <c r="CJ33" i="7"/>
  <c r="CK33" i="7" s="1"/>
  <c r="CJ35" i="7"/>
  <c r="CK35" i="7" s="1"/>
  <c r="CJ37" i="7"/>
  <c r="CK37" i="7" s="1"/>
  <c r="CJ39" i="7"/>
  <c r="CK39" i="7" s="1"/>
  <c r="CJ41" i="7"/>
  <c r="CK41" i="7" s="1"/>
  <c r="CJ43" i="7"/>
  <c r="CK43" i="7" s="1"/>
  <c r="CJ45" i="7"/>
  <c r="CK45" i="7" s="1"/>
  <c r="CJ47" i="7"/>
  <c r="CK47" i="7" s="1"/>
  <c r="CJ49" i="7"/>
  <c r="CK49" i="7" s="1"/>
  <c r="CJ51" i="7"/>
  <c r="CK51" i="7" s="1"/>
  <c r="CJ53" i="7"/>
  <c r="CK53" i="7" s="1"/>
  <c r="CJ55" i="7"/>
  <c r="CK55" i="7" s="1"/>
  <c r="CJ57" i="7"/>
  <c r="CK57" i="7" s="1"/>
  <c r="CJ59" i="7"/>
  <c r="CK59" i="7" s="1"/>
  <c r="CJ61" i="7"/>
  <c r="CK61" i="7" s="1"/>
  <c r="CJ63" i="7"/>
  <c r="CK63" i="7" s="1"/>
  <c r="CJ65" i="7"/>
  <c r="CK65" i="7" s="1"/>
  <c r="CJ67" i="7"/>
  <c r="CK67" i="7" s="1"/>
  <c r="CJ69" i="7"/>
  <c r="CK69" i="7" s="1"/>
  <c r="CJ71" i="7"/>
  <c r="CK71" i="7" s="1"/>
  <c r="CJ73" i="7"/>
  <c r="CK73" i="7" s="1"/>
  <c r="CJ75" i="7"/>
  <c r="CK75" i="7" s="1"/>
  <c r="CJ77" i="7"/>
  <c r="CK77" i="7" s="1"/>
  <c r="CJ79" i="7"/>
  <c r="CK79" i="7" s="1"/>
  <c r="CJ81" i="7"/>
  <c r="CK81" i="7" s="1"/>
  <c r="CJ83" i="7"/>
  <c r="CK83" i="7" s="1"/>
  <c r="CJ85" i="7"/>
  <c r="CK85" i="7" s="1"/>
  <c r="CJ87" i="7"/>
  <c r="CK87" i="7" s="1"/>
  <c r="CJ89" i="7"/>
  <c r="CK89" i="7" s="1"/>
  <c r="CJ91" i="7"/>
  <c r="CK91" i="7" s="1"/>
  <c r="CJ93" i="7"/>
  <c r="CK93" i="7" s="1"/>
  <c r="CJ95" i="7"/>
  <c r="CK95" i="7" s="1"/>
  <c r="CJ97" i="7"/>
  <c r="CK97" i="7" s="1"/>
  <c r="CJ99" i="7"/>
  <c r="CK99" i="7" s="1"/>
  <c r="CJ101" i="7"/>
  <c r="CK101" i="7" s="1"/>
  <c r="CJ103" i="7"/>
  <c r="CK103" i="7" s="1"/>
  <c r="CJ105" i="7"/>
  <c r="CK105" i="7" s="1"/>
  <c r="CJ107" i="7"/>
  <c r="CK107" i="7" s="1"/>
  <c r="CJ109" i="7"/>
  <c r="CK109" i="7" s="1"/>
  <c r="CJ111" i="7"/>
  <c r="CK111" i="7" s="1"/>
  <c r="CJ113" i="7"/>
  <c r="CK113" i="7" s="1"/>
  <c r="CJ115" i="7"/>
  <c r="CK115" i="7" s="1"/>
  <c r="CJ117" i="7"/>
  <c r="CK117" i="7" s="1"/>
  <c r="CJ119" i="7"/>
  <c r="CK119" i="7" s="1"/>
  <c r="CJ121" i="7"/>
  <c r="CK121" i="7" s="1"/>
  <c r="CJ123" i="7"/>
  <c r="CK123" i="7" s="1"/>
  <c r="CJ125" i="7"/>
  <c r="CK125" i="7" s="1"/>
  <c r="CJ127" i="7"/>
  <c r="CK127" i="7" s="1"/>
  <c r="CJ129" i="7"/>
  <c r="CK129" i="7" s="1"/>
  <c r="CJ131" i="7"/>
  <c r="CK131" i="7" s="1"/>
  <c r="CJ133" i="7"/>
  <c r="CK133" i="7" s="1"/>
  <c r="CJ135" i="7"/>
  <c r="CK135" i="7" s="1"/>
  <c r="CJ137" i="7"/>
  <c r="CK137" i="7" s="1"/>
  <c r="CJ139" i="7"/>
  <c r="CJ141" i="7"/>
  <c r="CK141" i="7" s="1"/>
  <c r="CJ143" i="7"/>
  <c r="CK143" i="7" s="1"/>
  <c r="CJ145" i="7"/>
  <c r="CK145" i="7" s="1"/>
  <c r="CJ147" i="7"/>
  <c r="CK147" i="7" s="1"/>
  <c r="CJ149" i="7"/>
  <c r="CK149" i="7" s="1"/>
  <c r="CJ151" i="7"/>
  <c r="CK151" i="7" s="1"/>
  <c r="CJ153" i="7"/>
  <c r="CK153" i="7" s="1"/>
  <c r="CJ155" i="7"/>
  <c r="CK155" i="7" s="1"/>
  <c r="CJ157" i="7"/>
  <c r="CK157" i="7" s="1"/>
  <c r="CJ159" i="7"/>
  <c r="CK159" i="7" s="1"/>
  <c r="CJ161" i="7"/>
  <c r="CK161" i="7" s="1"/>
  <c r="CJ163" i="7"/>
  <c r="CK163" i="7" s="1"/>
  <c r="CJ165" i="7"/>
  <c r="CK165" i="7" s="1"/>
  <c r="CJ167" i="7"/>
  <c r="CK167" i="7" s="1"/>
  <c r="CJ169" i="7"/>
  <c r="CK169" i="7" s="1"/>
  <c r="CJ172" i="7"/>
  <c r="CK172" i="7" s="1"/>
  <c r="CJ173" i="7"/>
  <c r="CK173" i="7" s="1"/>
  <c r="CJ175" i="7"/>
  <c r="CK175" i="7" s="1"/>
  <c r="CJ177" i="7"/>
  <c r="CK177" i="7" s="1"/>
  <c r="CJ179" i="7"/>
  <c r="CK179" i="7" s="1"/>
  <c r="CJ181" i="7"/>
  <c r="CK181" i="7" s="1"/>
  <c r="CJ183" i="7"/>
  <c r="CK183" i="7" s="1"/>
  <c r="CJ185" i="7"/>
  <c r="CK185" i="7" s="1"/>
  <c r="CJ187" i="7"/>
  <c r="CK187" i="7" s="1"/>
  <c r="CJ189" i="7"/>
  <c r="CK189" i="7" s="1"/>
  <c r="CJ191" i="7"/>
  <c r="CK191" i="7" s="1"/>
  <c r="CJ193" i="7"/>
  <c r="CK193" i="7" s="1"/>
  <c r="CJ195" i="7"/>
  <c r="CK195" i="7" s="1"/>
  <c r="CJ197" i="7"/>
  <c r="CK197" i="7" s="1"/>
  <c r="CJ199" i="7"/>
  <c r="CK199" i="7" s="1"/>
  <c r="CJ201" i="7"/>
  <c r="CK201" i="7" s="1"/>
  <c r="CJ203" i="7"/>
  <c r="CK203" i="7" s="1"/>
  <c r="CJ205" i="7"/>
  <c r="CK205" i="7" s="1"/>
  <c r="CJ207" i="7"/>
  <c r="CK207" i="7" s="1"/>
  <c r="CJ209" i="7"/>
  <c r="CK209" i="7" s="1"/>
  <c r="CJ211" i="7"/>
  <c r="CK211" i="7" s="1"/>
  <c r="CJ213" i="7"/>
  <c r="CK213" i="7" s="1"/>
  <c r="CJ215" i="7"/>
  <c r="CK215" i="7" s="1"/>
  <c r="CJ217" i="7"/>
  <c r="CK217" i="7" s="1"/>
  <c r="CJ219" i="7"/>
  <c r="CK219" i="7" s="1"/>
  <c r="CJ221" i="7"/>
  <c r="CK221" i="7" s="1"/>
  <c r="CJ223" i="7"/>
  <c r="CK223" i="7" s="1"/>
  <c r="CJ225" i="7"/>
  <c r="CK225" i="7" s="1"/>
  <c r="CJ227" i="7"/>
  <c r="CK227" i="7" s="1"/>
  <c r="CJ229" i="7"/>
  <c r="CK229" i="7" s="1"/>
  <c r="CJ231" i="7"/>
  <c r="CK231" i="7" s="1"/>
  <c r="CJ233" i="7"/>
  <c r="CK233" i="7" s="1"/>
  <c r="CJ235" i="7"/>
  <c r="CK235" i="7" s="1"/>
  <c r="CJ237" i="7"/>
  <c r="CK237" i="7" s="1"/>
  <c r="CJ239" i="7"/>
  <c r="CK239" i="7" s="1"/>
  <c r="CJ241" i="7"/>
  <c r="CK241" i="7" s="1"/>
  <c r="CJ243" i="7"/>
  <c r="CK243" i="7" s="1"/>
  <c r="CJ245" i="7"/>
  <c r="CK245" i="7" s="1"/>
  <c r="CJ247" i="7"/>
  <c r="CK247" i="7" s="1"/>
  <c r="CJ249" i="7"/>
  <c r="CK249" i="7" s="1"/>
  <c r="CJ251" i="7"/>
  <c r="CK251" i="7" s="1"/>
  <c r="CJ253" i="7"/>
  <c r="CK253" i="7" s="1"/>
  <c r="CJ255" i="7"/>
  <c r="CK255" i="7" s="1"/>
  <c r="CJ257" i="7"/>
  <c r="CK257" i="7" s="1"/>
  <c r="CJ259" i="7"/>
  <c r="CK259" i="7" s="1"/>
  <c r="CJ261" i="7"/>
  <c r="CK261" i="7" s="1"/>
  <c r="CJ263" i="7"/>
  <c r="CK263" i="7" s="1"/>
  <c r="CJ265" i="7"/>
  <c r="CK265" i="7" s="1"/>
  <c r="CJ267" i="7"/>
  <c r="CK267" i="7" s="1"/>
  <c r="CJ269" i="7"/>
  <c r="CK269" i="7" s="1"/>
  <c r="CJ271" i="7"/>
  <c r="CK271" i="7" s="1"/>
  <c r="CJ273" i="7"/>
  <c r="CK273" i="7" s="1"/>
  <c r="CJ275" i="7"/>
  <c r="CK275" i="7" s="1"/>
  <c r="CJ277" i="7"/>
  <c r="CK277" i="7" s="1"/>
  <c r="CJ279" i="7"/>
  <c r="CK279" i="7" s="1"/>
  <c r="CJ281" i="7"/>
  <c r="CK281" i="7" s="1"/>
  <c r="CJ283" i="7"/>
  <c r="CK283" i="7" s="1"/>
  <c r="CJ285" i="7"/>
  <c r="CK285" i="7" s="1"/>
  <c r="CJ287" i="7"/>
  <c r="CK287" i="7" s="1"/>
  <c r="CJ289" i="7"/>
  <c r="CK289" i="7" s="1"/>
  <c r="CJ291" i="7"/>
  <c r="CK291" i="7" s="1"/>
  <c r="CJ293" i="7"/>
  <c r="CK293" i="7" s="1"/>
  <c r="CJ295" i="7"/>
  <c r="CK295" i="7" s="1"/>
  <c r="CJ297" i="7"/>
  <c r="CK297" i="7" s="1"/>
  <c r="CJ299" i="7"/>
  <c r="CK299" i="7" s="1"/>
  <c r="CJ301" i="7"/>
  <c r="CJ303" i="7"/>
  <c r="CK303" i="7" s="1"/>
  <c r="CJ305" i="7"/>
  <c r="CK305" i="7" s="1"/>
  <c r="CJ307" i="7"/>
  <c r="CK307" i="7" s="1"/>
  <c r="CJ309" i="7"/>
  <c r="CK309" i="7" s="1"/>
  <c r="CJ311" i="7"/>
  <c r="CK311" i="7" s="1"/>
  <c r="CJ313" i="7"/>
  <c r="CK313" i="7" s="1"/>
  <c r="CJ315" i="7"/>
  <c r="CK315" i="7" s="1"/>
  <c r="CJ317" i="7"/>
  <c r="CK317" i="7" s="1"/>
  <c r="CJ319" i="7"/>
  <c r="CK319" i="7" s="1"/>
  <c r="CJ321" i="7"/>
  <c r="CK321" i="7" s="1"/>
  <c r="CJ323" i="7"/>
  <c r="CK323" i="7" s="1"/>
  <c r="CJ325" i="7"/>
  <c r="CK325" i="7" s="1"/>
  <c r="CJ327" i="7"/>
  <c r="CK327" i="7" s="1"/>
  <c r="CJ329" i="7"/>
  <c r="CK329" i="7" s="1"/>
  <c r="CJ331" i="7"/>
  <c r="CK331" i="7" s="1"/>
  <c r="CJ333" i="7"/>
  <c r="CK333" i="7" s="1"/>
  <c r="CJ335" i="7"/>
  <c r="CK335" i="7" s="1"/>
  <c r="CJ337" i="7"/>
  <c r="CK337" i="7" s="1"/>
  <c r="CJ339" i="7"/>
  <c r="CK339" i="7" s="1"/>
  <c r="CJ341" i="7"/>
  <c r="CK341" i="7" s="1"/>
  <c r="CJ343" i="7"/>
  <c r="CK343" i="7" s="1"/>
  <c r="CJ345" i="7"/>
  <c r="CJ347" i="7"/>
  <c r="CK347" i="7" s="1"/>
  <c r="CJ349" i="7"/>
  <c r="CK349" i="7" s="1"/>
  <c r="CJ351" i="7"/>
  <c r="CK351" i="7" s="1"/>
  <c r="CJ353" i="7"/>
  <c r="CK353" i="7" s="1"/>
  <c r="CJ355" i="7"/>
  <c r="CK355" i="7" s="1"/>
  <c r="CJ357" i="7"/>
  <c r="CK357" i="7" s="1"/>
  <c r="CJ359" i="7"/>
  <c r="CK359" i="7" s="1"/>
  <c r="CJ361" i="7"/>
  <c r="CK361" i="7" s="1"/>
  <c r="CJ363" i="7"/>
  <c r="CK363" i="7" s="1"/>
  <c r="CJ365" i="7"/>
  <c r="CK365" i="7" s="1"/>
  <c r="CJ367" i="7"/>
  <c r="CK367" i="7" s="1"/>
  <c r="CJ369" i="7"/>
  <c r="CK369" i="7" s="1"/>
  <c r="CJ371" i="7"/>
  <c r="CK371" i="7" s="1"/>
  <c r="CJ373" i="7"/>
  <c r="CK373" i="7" s="1"/>
  <c r="CJ375" i="7"/>
  <c r="CK375" i="7" s="1"/>
  <c r="CJ377" i="7"/>
  <c r="CK377" i="7" s="1"/>
  <c r="CJ379" i="7"/>
  <c r="CK379" i="7" s="1"/>
  <c r="CJ381" i="7"/>
  <c r="CK381" i="7" s="1"/>
  <c r="CJ383" i="7"/>
  <c r="CK383" i="7" s="1"/>
  <c r="CJ385" i="7"/>
  <c r="CK385" i="7" s="1"/>
  <c r="CJ387" i="7"/>
  <c r="CK387" i="7" s="1"/>
  <c r="BK5" i="7"/>
  <c r="BL5" i="7" s="1"/>
  <c r="BK7" i="7"/>
  <c r="BL7" i="7" s="1"/>
  <c r="BK9" i="7"/>
  <c r="BL9" i="7" s="1"/>
  <c r="BK11" i="7"/>
  <c r="BL11" i="7" s="1"/>
  <c r="BK13" i="7"/>
  <c r="BL13" i="7" s="1"/>
  <c r="BK15" i="7"/>
  <c r="BL15" i="7" s="1"/>
  <c r="BK17" i="7"/>
  <c r="BL17" i="7" s="1"/>
  <c r="BK19" i="7"/>
  <c r="BL19" i="7" s="1"/>
  <c r="BK21" i="7"/>
  <c r="BL21" i="7" s="1"/>
  <c r="BK23" i="7"/>
  <c r="BL23" i="7" s="1"/>
  <c r="BK25" i="7"/>
  <c r="BL25" i="7" s="1"/>
  <c r="BK27" i="7"/>
  <c r="BL27" i="7" s="1"/>
  <c r="BK29" i="7"/>
  <c r="BL29" i="7" s="1"/>
  <c r="BK31" i="7"/>
  <c r="BL31" i="7" s="1"/>
  <c r="BK33" i="7"/>
  <c r="BL33" i="7" s="1"/>
  <c r="BK35" i="7"/>
  <c r="BL35" i="7" s="1"/>
  <c r="BK37" i="7"/>
  <c r="BL37" i="7" s="1"/>
  <c r="BK39" i="7"/>
  <c r="BL39" i="7" s="1"/>
  <c r="BK41" i="7"/>
  <c r="BL41" i="7" s="1"/>
  <c r="BK43" i="7"/>
  <c r="BL43" i="7" s="1"/>
  <c r="BK45" i="7"/>
  <c r="BL45" i="7" s="1"/>
  <c r="BK47" i="7"/>
  <c r="BL47" i="7" s="1"/>
  <c r="BK49" i="7"/>
  <c r="BL49" i="7" s="1"/>
  <c r="BK51" i="7"/>
  <c r="BL51" i="7" s="1"/>
  <c r="BK53" i="7"/>
  <c r="BL53" i="7" s="1"/>
  <c r="BK55" i="7"/>
  <c r="BL55" i="7" s="1"/>
  <c r="BK57" i="7"/>
  <c r="BL57" i="7" s="1"/>
  <c r="BK59" i="7"/>
  <c r="BL59" i="7" s="1"/>
  <c r="BK61" i="7"/>
  <c r="BL61" i="7" s="1"/>
  <c r="BK63" i="7"/>
  <c r="BL63" i="7" s="1"/>
  <c r="BK65" i="7"/>
  <c r="BL65" i="7" s="1"/>
  <c r="BK67" i="7"/>
  <c r="BL67" i="7" s="1"/>
  <c r="BK69" i="7"/>
  <c r="BL69" i="7" s="1"/>
  <c r="BK71" i="7"/>
  <c r="BL71" i="7" s="1"/>
  <c r="BK73" i="7"/>
  <c r="BL73" i="7" s="1"/>
  <c r="BK75" i="7"/>
  <c r="BL75" i="7" s="1"/>
  <c r="BK77" i="7"/>
  <c r="BL77" i="7" s="1"/>
  <c r="BK79" i="7"/>
  <c r="BL79" i="7" s="1"/>
  <c r="BK81" i="7"/>
  <c r="BL81" i="7" s="1"/>
  <c r="BK83" i="7"/>
  <c r="BL83" i="7" s="1"/>
  <c r="BK85" i="7"/>
  <c r="BL85" i="7" s="1"/>
  <c r="BK87" i="7"/>
  <c r="BL87" i="7" s="1"/>
  <c r="BK89" i="7"/>
  <c r="BL89" i="7" s="1"/>
  <c r="BK91" i="7"/>
  <c r="BL91" i="7" s="1"/>
  <c r="BK93" i="7"/>
  <c r="BL93" i="7" s="1"/>
  <c r="BK95" i="7"/>
  <c r="BL95" i="7" s="1"/>
  <c r="BK97" i="7"/>
  <c r="BL97" i="7" s="1"/>
  <c r="BK99" i="7"/>
  <c r="BL99" i="7" s="1"/>
  <c r="BK101" i="7"/>
  <c r="BL101" i="7" s="1"/>
  <c r="BK103" i="7"/>
  <c r="BL103" i="7" s="1"/>
  <c r="BK105" i="7"/>
  <c r="BL105" i="7" s="1"/>
  <c r="BK107" i="7"/>
  <c r="BL107" i="7" s="1"/>
  <c r="BK109" i="7"/>
  <c r="BL109" i="7" s="1"/>
  <c r="BK111" i="7"/>
  <c r="BL111" i="7" s="1"/>
  <c r="BK113" i="7"/>
  <c r="BL113" i="7" s="1"/>
  <c r="BK115" i="7"/>
  <c r="BL115" i="7" s="1"/>
  <c r="BK117" i="7"/>
  <c r="BL117" i="7" s="1"/>
  <c r="BK119" i="7"/>
  <c r="BL119" i="7" s="1"/>
  <c r="BK121" i="7"/>
  <c r="BL121" i="7" s="1"/>
  <c r="BK123" i="7"/>
  <c r="BL123" i="7" s="1"/>
  <c r="BK125" i="7"/>
  <c r="BL125" i="7" s="1"/>
  <c r="BK127" i="7"/>
  <c r="BL127" i="7" s="1"/>
  <c r="BK129" i="7"/>
  <c r="BL129" i="7" s="1"/>
  <c r="BK131" i="7"/>
  <c r="BL131" i="7" s="1"/>
  <c r="BK133" i="7"/>
  <c r="BL133" i="7" s="1"/>
  <c r="BK135" i="7"/>
  <c r="BL135" i="7" s="1"/>
  <c r="BK137" i="7"/>
  <c r="BL137" i="7" s="1"/>
  <c r="BK139" i="7"/>
  <c r="BK141" i="7"/>
  <c r="BL141" i="7" s="1"/>
  <c r="BK143" i="7"/>
  <c r="BL143" i="7" s="1"/>
  <c r="BK145" i="7"/>
  <c r="BL145" i="7" s="1"/>
  <c r="BK147" i="7"/>
  <c r="BL147" i="7" s="1"/>
  <c r="BK149" i="7"/>
  <c r="BL149" i="7" s="1"/>
  <c r="BK151" i="7"/>
  <c r="BL151" i="7" s="1"/>
  <c r="BK153" i="7"/>
  <c r="BL153" i="7" s="1"/>
  <c r="BK155" i="7"/>
  <c r="BL155" i="7" s="1"/>
  <c r="BK157" i="7"/>
  <c r="BL157" i="7" s="1"/>
  <c r="BK159" i="7"/>
  <c r="BL159" i="7" s="1"/>
  <c r="BK161" i="7"/>
  <c r="BL161" i="7" s="1"/>
  <c r="BK163" i="7"/>
  <c r="BL163" i="7" s="1"/>
  <c r="BK165" i="7"/>
  <c r="BL165" i="7" s="1"/>
  <c r="BK167" i="7"/>
  <c r="BL167" i="7" s="1"/>
  <c r="BK169" i="7"/>
  <c r="BL169" i="7" s="1"/>
  <c r="BK172" i="7"/>
  <c r="BL172" i="7" s="1"/>
  <c r="BK173" i="7"/>
  <c r="BL173" i="7" s="1"/>
  <c r="BK175" i="7"/>
  <c r="BL175" i="7" s="1"/>
  <c r="BK177" i="7"/>
  <c r="BL177" i="7" s="1"/>
  <c r="BK179" i="7"/>
  <c r="BL179" i="7" s="1"/>
  <c r="BK181" i="7"/>
  <c r="BL181" i="7" s="1"/>
  <c r="BK183" i="7"/>
  <c r="BL183" i="7" s="1"/>
  <c r="BK185" i="7"/>
  <c r="BL185" i="7" s="1"/>
  <c r="BK187" i="7"/>
  <c r="BL187" i="7" s="1"/>
  <c r="BK189" i="7"/>
  <c r="BL189" i="7" s="1"/>
  <c r="BK191" i="7"/>
  <c r="BL191" i="7" s="1"/>
  <c r="BK193" i="7"/>
  <c r="BL193" i="7" s="1"/>
  <c r="BK195" i="7"/>
  <c r="BL195" i="7" s="1"/>
  <c r="BK197" i="7"/>
  <c r="BL197" i="7" s="1"/>
  <c r="BK199" i="7"/>
  <c r="BL199" i="7" s="1"/>
  <c r="BK201" i="7"/>
  <c r="BL201" i="7" s="1"/>
  <c r="BK203" i="7"/>
  <c r="BL203" i="7" s="1"/>
  <c r="BK205" i="7"/>
  <c r="BL205" i="7" s="1"/>
  <c r="BK207" i="7"/>
  <c r="BL207" i="7" s="1"/>
  <c r="BK209" i="7"/>
  <c r="BL209" i="7" s="1"/>
  <c r="BK211" i="7"/>
  <c r="BL211" i="7" s="1"/>
  <c r="BK213" i="7"/>
  <c r="BL213" i="7" s="1"/>
  <c r="BK215" i="7"/>
  <c r="BL215" i="7" s="1"/>
  <c r="BK217" i="7"/>
  <c r="BL217" i="7" s="1"/>
  <c r="BK219" i="7"/>
  <c r="BL219" i="7" s="1"/>
  <c r="BK221" i="7"/>
  <c r="BL221" i="7" s="1"/>
  <c r="BK223" i="7"/>
  <c r="BL223" i="7" s="1"/>
  <c r="BK225" i="7"/>
  <c r="BL225" i="7" s="1"/>
  <c r="BK227" i="7"/>
  <c r="BL227" i="7" s="1"/>
  <c r="BK229" i="7"/>
  <c r="BL229" i="7" s="1"/>
  <c r="BK231" i="7"/>
  <c r="BL231" i="7" s="1"/>
  <c r="BK233" i="7"/>
  <c r="BL233" i="7" s="1"/>
  <c r="BK235" i="7"/>
  <c r="BL235" i="7" s="1"/>
  <c r="BK237" i="7"/>
  <c r="BL237" i="7" s="1"/>
  <c r="BK239" i="7"/>
  <c r="BL239" i="7" s="1"/>
  <c r="BK241" i="7"/>
  <c r="BL241" i="7" s="1"/>
  <c r="BK243" i="7"/>
  <c r="BL243" i="7" s="1"/>
  <c r="BK245" i="7"/>
  <c r="BL245" i="7" s="1"/>
  <c r="BK247" i="7"/>
  <c r="BL247" i="7" s="1"/>
  <c r="BK249" i="7"/>
  <c r="BL249" i="7" s="1"/>
  <c r="BK251" i="7"/>
  <c r="BL251" i="7" s="1"/>
  <c r="BK253" i="7"/>
  <c r="BL253" i="7" s="1"/>
  <c r="BK255" i="7"/>
  <c r="BL255" i="7" s="1"/>
  <c r="BK257" i="7"/>
  <c r="BL257" i="7" s="1"/>
  <c r="BK259" i="7"/>
  <c r="BL259" i="7" s="1"/>
  <c r="BK261" i="7"/>
  <c r="BL261" i="7" s="1"/>
  <c r="BK263" i="7"/>
  <c r="BL263" i="7" s="1"/>
  <c r="BK265" i="7"/>
  <c r="BL265" i="7" s="1"/>
  <c r="BK267" i="7"/>
  <c r="BL267" i="7" s="1"/>
  <c r="BK269" i="7"/>
  <c r="BL269" i="7" s="1"/>
  <c r="BK271" i="7"/>
  <c r="BL271" i="7" s="1"/>
  <c r="BK273" i="7"/>
  <c r="BL273" i="7" s="1"/>
  <c r="BK275" i="7"/>
  <c r="BL275" i="7" s="1"/>
  <c r="BK277" i="7"/>
  <c r="BL277" i="7" s="1"/>
  <c r="BK279" i="7"/>
  <c r="BL279" i="7" s="1"/>
  <c r="BK281" i="7"/>
  <c r="BL281" i="7" s="1"/>
  <c r="BK283" i="7"/>
  <c r="BL283" i="7" s="1"/>
  <c r="BK285" i="7"/>
  <c r="BL285" i="7" s="1"/>
  <c r="BK287" i="7"/>
  <c r="BL287" i="7" s="1"/>
  <c r="BK289" i="7"/>
  <c r="BL289" i="7" s="1"/>
  <c r="BK291" i="7"/>
  <c r="BL291" i="7" s="1"/>
  <c r="BK293" i="7"/>
  <c r="BL293" i="7" s="1"/>
  <c r="BK295" i="7"/>
  <c r="BL295" i="7" s="1"/>
  <c r="BK297" i="7"/>
  <c r="BL297" i="7" s="1"/>
  <c r="BK299" i="7"/>
  <c r="BL299" i="7" s="1"/>
  <c r="BK301" i="7"/>
  <c r="BK303" i="7"/>
  <c r="BL303" i="7" s="1"/>
  <c r="BK305" i="7"/>
  <c r="BL305" i="7" s="1"/>
  <c r="BK307" i="7"/>
  <c r="BL307" i="7" s="1"/>
  <c r="BK309" i="7"/>
  <c r="BL309" i="7" s="1"/>
  <c r="BK311" i="7"/>
  <c r="BL311" i="7" s="1"/>
  <c r="BK313" i="7"/>
  <c r="BL313" i="7" s="1"/>
  <c r="BK315" i="7"/>
  <c r="BL315" i="7" s="1"/>
  <c r="BK317" i="7"/>
  <c r="BL317" i="7" s="1"/>
  <c r="BK319" i="7"/>
  <c r="BL319" i="7" s="1"/>
  <c r="BK321" i="7"/>
  <c r="BL321" i="7" s="1"/>
  <c r="BK323" i="7"/>
  <c r="BL323" i="7" s="1"/>
  <c r="BK325" i="7"/>
  <c r="BL325" i="7" s="1"/>
  <c r="BK327" i="7"/>
  <c r="BL327" i="7" s="1"/>
  <c r="BK329" i="7"/>
  <c r="BL329" i="7" s="1"/>
  <c r="BK331" i="7"/>
  <c r="BL331" i="7" s="1"/>
  <c r="BK333" i="7"/>
  <c r="BL333" i="7" s="1"/>
  <c r="BK335" i="7"/>
  <c r="BL335" i="7" s="1"/>
  <c r="BK337" i="7"/>
  <c r="BL337" i="7" s="1"/>
  <c r="BK339" i="7"/>
  <c r="BL339" i="7" s="1"/>
  <c r="BK341" i="7"/>
  <c r="BL341" i="7" s="1"/>
  <c r="BK343" i="7"/>
  <c r="BL343" i="7" s="1"/>
  <c r="BK345" i="7"/>
  <c r="BK347" i="7"/>
  <c r="BL347" i="7" s="1"/>
  <c r="BK349" i="7"/>
  <c r="BL349" i="7" s="1"/>
  <c r="BK351" i="7"/>
  <c r="BL351" i="7" s="1"/>
  <c r="BK353" i="7"/>
  <c r="BL353" i="7" s="1"/>
  <c r="BK355" i="7"/>
  <c r="BL355" i="7" s="1"/>
  <c r="BK357" i="7"/>
  <c r="BL357" i="7" s="1"/>
  <c r="BK359" i="7"/>
  <c r="BL359" i="7" s="1"/>
  <c r="BK361" i="7"/>
  <c r="BL361" i="7" s="1"/>
  <c r="BK363" i="7"/>
  <c r="BL363" i="7" s="1"/>
  <c r="BK365" i="7"/>
  <c r="BL365" i="7" s="1"/>
  <c r="BK367" i="7"/>
  <c r="BL367" i="7" s="1"/>
  <c r="BK369" i="7"/>
  <c r="BL369" i="7" s="1"/>
  <c r="BK371" i="7"/>
  <c r="BL371" i="7" s="1"/>
  <c r="BK373" i="7"/>
  <c r="BL373" i="7" s="1"/>
  <c r="BK375" i="7"/>
  <c r="BL375" i="7" s="1"/>
  <c r="BK377" i="7"/>
  <c r="BL377" i="7" s="1"/>
  <c r="BK379" i="7"/>
  <c r="BL379" i="7" s="1"/>
  <c r="BK381" i="7"/>
  <c r="BL381" i="7" s="1"/>
  <c r="BK383" i="7"/>
  <c r="BL383" i="7" s="1"/>
  <c r="BK385" i="7"/>
  <c r="BL385" i="7" s="1"/>
  <c r="BK387" i="7"/>
  <c r="BL387" i="7" s="1"/>
  <c r="BK6" i="7"/>
  <c r="BL6" i="7" s="1"/>
  <c r="BK8" i="7"/>
  <c r="BL8" i="7" s="1"/>
  <c r="BK10" i="7"/>
  <c r="BL10" i="7" s="1"/>
  <c r="BK12" i="7"/>
  <c r="BL12" i="7" s="1"/>
  <c r="BK14" i="7"/>
  <c r="BL14" i="7" s="1"/>
  <c r="BK16" i="7"/>
  <c r="BL16" i="7" s="1"/>
  <c r="BK18" i="7"/>
  <c r="BL18" i="7" s="1"/>
  <c r="BK20" i="7"/>
  <c r="BL20" i="7" s="1"/>
  <c r="BK22" i="7"/>
  <c r="BL22" i="7" s="1"/>
  <c r="BK24" i="7"/>
  <c r="BL24" i="7" s="1"/>
  <c r="BK26" i="7"/>
  <c r="BL26" i="7" s="1"/>
  <c r="BK28" i="7"/>
  <c r="BL28" i="7" s="1"/>
  <c r="BK30" i="7"/>
  <c r="BL30" i="7" s="1"/>
  <c r="BK32" i="7"/>
  <c r="BL32" i="7" s="1"/>
  <c r="BK34" i="7"/>
  <c r="BL34" i="7" s="1"/>
  <c r="BK36" i="7"/>
  <c r="BL36" i="7" s="1"/>
  <c r="BK38" i="7"/>
  <c r="BL38" i="7" s="1"/>
  <c r="BK40" i="7"/>
  <c r="BL40" i="7" s="1"/>
  <c r="BK42" i="7"/>
  <c r="BL42" i="7" s="1"/>
  <c r="BK44" i="7"/>
  <c r="BL44" i="7" s="1"/>
  <c r="BK46" i="7"/>
  <c r="BL46" i="7" s="1"/>
  <c r="BK48" i="7"/>
  <c r="BL48" i="7" s="1"/>
  <c r="BK50" i="7"/>
  <c r="BL50" i="7" s="1"/>
  <c r="BK52" i="7"/>
  <c r="BL52" i="7" s="1"/>
  <c r="BK54" i="7"/>
  <c r="BL54" i="7" s="1"/>
  <c r="BK56" i="7"/>
  <c r="BL56" i="7" s="1"/>
  <c r="BK58" i="7"/>
  <c r="BL58" i="7" s="1"/>
  <c r="BK60" i="7"/>
  <c r="BL60" i="7" s="1"/>
  <c r="BK62" i="7"/>
  <c r="BL62" i="7" s="1"/>
  <c r="BK64" i="7"/>
  <c r="BL64" i="7" s="1"/>
  <c r="BK66" i="7"/>
  <c r="BL66" i="7" s="1"/>
  <c r="BK68" i="7"/>
  <c r="BL68" i="7" s="1"/>
  <c r="BK70" i="7"/>
  <c r="BL70" i="7" s="1"/>
  <c r="BK72" i="7"/>
  <c r="BL72" i="7" s="1"/>
  <c r="BK74" i="7"/>
  <c r="BL74" i="7" s="1"/>
  <c r="BK76" i="7"/>
  <c r="BL76" i="7" s="1"/>
  <c r="BK78" i="7"/>
  <c r="BL78" i="7" s="1"/>
  <c r="BK80" i="7"/>
  <c r="BL80" i="7" s="1"/>
  <c r="BK82" i="7"/>
  <c r="BL82" i="7" s="1"/>
  <c r="BK84" i="7"/>
  <c r="BL84" i="7" s="1"/>
  <c r="BK86" i="7"/>
  <c r="BL86" i="7" s="1"/>
  <c r="BK88" i="7"/>
  <c r="BL88" i="7" s="1"/>
  <c r="BK90" i="7"/>
  <c r="BL90" i="7" s="1"/>
  <c r="BK92" i="7"/>
  <c r="BL92" i="7" s="1"/>
  <c r="BK94" i="7"/>
  <c r="BL94" i="7" s="1"/>
  <c r="BK96" i="7"/>
  <c r="BL96" i="7" s="1"/>
  <c r="BK98" i="7"/>
  <c r="BL98" i="7" s="1"/>
  <c r="BK100" i="7"/>
  <c r="BL100" i="7" s="1"/>
  <c r="BK102" i="7"/>
  <c r="BL102" i="7" s="1"/>
  <c r="BK104" i="7"/>
  <c r="BL104" i="7" s="1"/>
  <c r="BK106" i="7"/>
  <c r="BL106" i="7" s="1"/>
  <c r="BK108" i="7"/>
  <c r="BL108" i="7" s="1"/>
  <c r="BK110" i="7"/>
  <c r="BL110" i="7" s="1"/>
  <c r="BK112" i="7"/>
  <c r="BL112" i="7" s="1"/>
  <c r="BK114" i="7"/>
  <c r="BL114" i="7" s="1"/>
  <c r="BK116" i="7"/>
  <c r="BL116" i="7" s="1"/>
  <c r="BK118" i="7"/>
  <c r="BL118" i="7" s="1"/>
  <c r="BK120" i="7"/>
  <c r="BL120" i="7" s="1"/>
  <c r="BK122" i="7"/>
  <c r="BL122" i="7" s="1"/>
  <c r="BK124" i="7"/>
  <c r="BL124" i="7" s="1"/>
  <c r="BK126" i="7"/>
  <c r="BL126" i="7" s="1"/>
  <c r="BK128" i="7"/>
  <c r="BL128" i="7" s="1"/>
  <c r="BK130" i="7"/>
  <c r="BL130" i="7" s="1"/>
  <c r="BK132" i="7"/>
  <c r="BK134" i="7"/>
  <c r="BL134" i="7" s="1"/>
  <c r="BK136" i="7"/>
  <c r="BL136" i="7" s="1"/>
  <c r="BK138" i="7"/>
  <c r="BL138" i="7" s="1"/>
  <c r="BK140" i="7"/>
  <c r="BL140" i="7" s="1"/>
  <c r="BK142" i="7"/>
  <c r="BL142" i="7" s="1"/>
  <c r="BK144" i="7"/>
  <c r="BL144" i="7" s="1"/>
  <c r="BK146" i="7"/>
  <c r="BL146" i="7" s="1"/>
  <c r="BK148" i="7"/>
  <c r="BL148" i="7" s="1"/>
  <c r="BK150" i="7"/>
  <c r="BL150" i="7" s="1"/>
  <c r="BK152" i="7"/>
  <c r="BL152" i="7" s="1"/>
  <c r="BK154" i="7"/>
  <c r="BL154" i="7" s="1"/>
  <c r="BK156" i="7"/>
  <c r="BL156" i="7" s="1"/>
  <c r="BK158" i="7"/>
  <c r="BL158" i="7" s="1"/>
  <c r="BK160" i="7"/>
  <c r="BL160" i="7" s="1"/>
  <c r="BK162" i="7"/>
  <c r="BL162" i="7" s="1"/>
  <c r="BK164" i="7"/>
  <c r="BL164" i="7" s="1"/>
  <c r="BK166" i="7"/>
  <c r="BL166" i="7" s="1"/>
  <c r="BK168" i="7"/>
  <c r="BL168" i="7" s="1"/>
  <c r="BK170" i="7"/>
  <c r="BL170" i="7" s="1"/>
  <c r="BK174" i="7"/>
  <c r="BL174" i="7" s="1"/>
  <c r="BK176" i="7"/>
  <c r="BL176" i="7" s="1"/>
  <c r="BK178" i="7"/>
  <c r="BL178" i="7" s="1"/>
  <c r="BK180" i="7"/>
  <c r="BL180" i="7" s="1"/>
  <c r="BK182" i="7"/>
  <c r="BL182" i="7" s="1"/>
  <c r="BK184" i="7"/>
  <c r="BL184" i="7" s="1"/>
  <c r="BK186" i="7"/>
  <c r="BL186" i="7" s="1"/>
  <c r="BK188" i="7"/>
  <c r="BL188" i="7" s="1"/>
  <c r="BK190" i="7"/>
  <c r="BL190" i="7" s="1"/>
  <c r="BK192" i="7"/>
  <c r="BL192" i="7" s="1"/>
  <c r="BK194" i="7"/>
  <c r="BL194" i="7" s="1"/>
  <c r="BK196" i="7"/>
  <c r="BL196" i="7" s="1"/>
  <c r="BK198" i="7"/>
  <c r="BL198" i="7" s="1"/>
  <c r="BK200" i="7"/>
  <c r="BL200" i="7" s="1"/>
  <c r="BK202" i="7"/>
  <c r="BL202" i="7" s="1"/>
  <c r="BK204" i="7"/>
  <c r="BL204" i="7" s="1"/>
  <c r="BK206" i="7"/>
  <c r="BK208" i="7"/>
  <c r="BL208" i="7" s="1"/>
  <c r="BK210" i="7"/>
  <c r="BL210" i="7" s="1"/>
  <c r="BK212" i="7"/>
  <c r="BL212" i="7" s="1"/>
  <c r="BK214" i="7"/>
  <c r="BL214" i="7" s="1"/>
  <c r="BK216" i="7"/>
  <c r="BL216" i="7" s="1"/>
  <c r="BK218" i="7"/>
  <c r="BL218" i="7" s="1"/>
  <c r="BK220" i="7"/>
  <c r="BL220" i="7" s="1"/>
  <c r="BK222" i="7"/>
  <c r="BL222" i="7" s="1"/>
  <c r="BK224" i="7"/>
  <c r="BL224" i="7" s="1"/>
  <c r="BK226" i="7"/>
  <c r="BL226" i="7" s="1"/>
  <c r="BK228" i="7"/>
  <c r="BL228" i="7" s="1"/>
  <c r="BK230" i="7"/>
  <c r="BL230" i="7" s="1"/>
  <c r="BK232" i="7"/>
  <c r="BL232" i="7" s="1"/>
  <c r="BK234" i="7"/>
  <c r="BL234" i="7" s="1"/>
  <c r="BK236" i="7"/>
  <c r="BL236" i="7" s="1"/>
  <c r="BK238" i="7"/>
  <c r="BL238" i="7" s="1"/>
  <c r="BK240" i="7"/>
  <c r="BL240" i="7" s="1"/>
  <c r="BK242" i="7"/>
  <c r="BL242" i="7" s="1"/>
  <c r="BK244" i="7"/>
  <c r="BL244" i="7" s="1"/>
  <c r="BK246" i="7"/>
  <c r="BL246" i="7" s="1"/>
  <c r="BK248" i="7"/>
  <c r="BL248" i="7" s="1"/>
  <c r="BK250" i="7"/>
  <c r="BL250" i="7" s="1"/>
  <c r="BK252" i="7"/>
  <c r="BL252" i="7" s="1"/>
  <c r="BK254" i="7"/>
  <c r="BL254" i="7" s="1"/>
  <c r="BK256" i="7"/>
  <c r="BL256" i="7" s="1"/>
  <c r="BK258" i="7"/>
  <c r="BL258" i="7" s="1"/>
  <c r="BK260" i="7"/>
  <c r="BL260" i="7" s="1"/>
  <c r="BK262" i="7"/>
  <c r="BL262" i="7" s="1"/>
  <c r="BK264" i="7"/>
  <c r="BL264" i="7" s="1"/>
  <c r="BK266" i="7"/>
  <c r="BL266" i="7" s="1"/>
  <c r="BK268" i="7"/>
  <c r="BL268" i="7" s="1"/>
  <c r="BK270" i="7"/>
  <c r="BL270" i="7" s="1"/>
  <c r="BK272" i="7"/>
  <c r="BL272" i="7" s="1"/>
  <c r="BK274" i="7"/>
  <c r="BL274" i="7" s="1"/>
  <c r="BK276" i="7"/>
  <c r="BL276" i="7" s="1"/>
  <c r="BK278" i="7"/>
  <c r="BL278" i="7" s="1"/>
  <c r="BK280" i="7"/>
  <c r="BL280" i="7" s="1"/>
  <c r="BK282" i="7"/>
  <c r="BL282" i="7" s="1"/>
  <c r="BK284" i="7"/>
  <c r="BL284" i="7" s="1"/>
  <c r="BK286" i="7"/>
  <c r="BL286" i="7" s="1"/>
  <c r="BK288" i="7"/>
  <c r="BL288" i="7" s="1"/>
  <c r="BK290" i="7"/>
  <c r="BL290" i="7" s="1"/>
  <c r="BK292" i="7"/>
  <c r="BL292" i="7" s="1"/>
  <c r="BK294" i="7"/>
  <c r="BL294" i="7" s="1"/>
  <c r="BK296" i="7"/>
  <c r="BL296" i="7" s="1"/>
  <c r="BK298" i="7"/>
  <c r="BL298" i="7" s="1"/>
  <c r="BK300" i="7"/>
  <c r="BL300" i="7" s="1"/>
  <c r="BK302" i="7"/>
  <c r="BL302" i="7" s="1"/>
  <c r="BK304" i="7"/>
  <c r="BL304" i="7" s="1"/>
  <c r="BK306" i="7"/>
  <c r="BL306" i="7" s="1"/>
  <c r="BK308" i="7"/>
  <c r="BL308" i="7" s="1"/>
  <c r="BK310" i="7"/>
  <c r="BL310" i="7" s="1"/>
  <c r="BK312" i="7"/>
  <c r="BL312" i="7" s="1"/>
  <c r="BK314" i="7"/>
  <c r="BL314" i="7" s="1"/>
  <c r="BK316" i="7"/>
  <c r="BL316" i="7" s="1"/>
  <c r="BK318" i="7"/>
  <c r="BL318" i="7" s="1"/>
  <c r="BK320" i="7"/>
  <c r="BL320" i="7" s="1"/>
  <c r="BK322" i="7"/>
  <c r="BL322" i="7" s="1"/>
  <c r="BK324" i="7"/>
  <c r="BL324" i="7" s="1"/>
  <c r="BK326" i="7"/>
  <c r="BL326" i="7" s="1"/>
  <c r="BK328" i="7"/>
  <c r="BL328" i="7" s="1"/>
  <c r="BK330" i="7"/>
  <c r="BL330" i="7" s="1"/>
  <c r="BK332" i="7"/>
  <c r="BL332" i="7" s="1"/>
  <c r="BK334" i="7"/>
  <c r="BL334" i="7" s="1"/>
  <c r="BK336" i="7"/>
  <c r="BL336" i="7" s="1"/>
  <c r="BK338" i="7"/>
  <c r="BL338" i="7" s="1"/>
  <c r="BK340" i="7"/>
  <c r="BL340" i="7" s="1"/>
  <c r="BK342" i="7"/>
  <c r="BL342" i="7" s="1"/>
  <c r="BK344" i="7"/>
  <c r="BL344" i="7" s="1"/>
  <c r="BK346" i="7"/>
  <c r="BL346" i="7" s="1"/>
  <c r="BK348" i="7"/>
  <c r="BL348" i="7" s="1"/>
  <c r="BK350" i="7"/>
  <c r="BL350" i="7" s="1"/>
  <c r="BK352" i="7"/>
  <c r="BL352" i="7" s="1"/>
  <c r="BK354" i="7"/>
  <c r="BL354" i="7" s="1"/>
  <c r="BK356" i="7"/>
  <c r="BL356" i="7" s="1"/>
  <c r="BK358" i="7"/>
  <c r="BL358" i="7" s="1"/>
  <c r="BK360" i="7"/>
  <c r="BL360" i="7" s="1"/>
  <c r="BK362" i="7"/>
  <c r="BL362" i="7" s="1"/>
  <c r="BK364" i="7"/>
  <c r="BL364" i="7" s="1"/>
  <c r="BK366" i="7"/>
  <c r="BK368" i="7"/>
  <c r="BL368" i="7" s="1"/>
  <c r="BK370" i="7"/>
  <c r="BK372" i="7"/>
  <c r="BL372" i="7" s="1"/>
  <c r="BK374" i="7"/>
  <c r="BL374" i="7" s="1"/>
  <c r="BK376" i="7"/>
  <c r="BL376" i="7" s="1"/>
  <c r="BK378" i="7"/>
  <c r="BL378" i="7" s="1"/>
  <c r="BK380" i="7"/>
  <c r="BL380" i="7" s="1"/>
  <c r="BK382" i="7"/>
  <c r="BL382" i="7" s="1"/>
  <c r="BK384" i="7"/>
  <c r="BL384" i="7" s="1"/>
  <c r="BK386" i="7"/>
  <c r="BL386" i="7" s="1"/>
  <c r="BK388" i="7"/>
  <c r="BL388" i="7" s="1"/>
  <c r="BK4" i="7"/>
  <c r="BL4" i="7" s="1"/>
  <c r="AQ5" i="7"/>
  <c r="AR5" i="7" s="1"/>
  <c r="AQ9" i="7"/>
  <c r="AR9" i="7" s="1"/>
  <c r="AQ13" i="7"/>
  <c r="AR13" i="7" s="1"/>
  <c r="AQ17" i="7"/>
  <c r="AR17" i="7" s="1"/>
  <c r="AQ21" i="7"/>
  <c r="AR21" i="7" s="1"/>
  <c r="AQ25" i="7"/>
  <c r="AR25" i="7" s="1"/>
  <c r="AQ29" i="7"/>
  <c r="AR29" i="7" s="1"/>
  <c r="AQ33" i="7"/>
  <c r="AR33" i="7" s="1"/>
  <c r="AQ37" i="7"/>
  <c r="AR37" i="7" s="1"/>
  <c r="AQ41" i="7"/>
  <c r="AR41" i="7" s="1"/>
  <c r="AQ45" i="7"/>
  <c r="AR45" i="7" s="1"/>
  <c r="AQ49" i="7"/>
  <c r="AR49" i="7" s="1"/>
  <c r="AQ53" i="7"/>
  <c r="AR53" i="7" s="1"/>
  <c r="AQ57" i="7"/>
  <c r="AR57" i="7" s="1"/>
  <c r="AQ61" i="7"/>
  <c r="AR61" i="7" s="1"/>
  <c r="AQ65" i="7"/>
  <c r="AR65" i="7" s="1"/>
  <c r="AQ69" i="7"/>
  <c r="AR69" i="7" s="1"/>
  <c r="AQ73" i="7"/>
  <c r="AR73" i="7" s="1"/>
  <c r="AQ77" i="7"/>
  <c r="AR77" i="7" s="1"/>
  <c r="AQ81" i="7"/>
  <c r="AR81" i="7" s="1"/>
  <c r="AQ85" i="7"/>
  <c r="AR85" i="7" s="1"/>
  <c r="AQ89" i="7"/>
  <c r="AR89" i="7" s="1"/>
  <c r="AQ93" i="7"/>
  <c r="AR93" i="7" s="1"/>
  <c r="AQ97" i="7"/>
  <c r="AR97" i="7" s="1"/>
  <c r="AQ101" i="7"/>
  <c r="AR101" i="7" s="1"/>
  <c r="AQ105" i="7"/>
  <c r="AR105" i="7" s="1"/>
  <c r="AQ109" i="7"/>
  <c r="AR109" i="7" s="1"/>
  <c r="AQ113" i="7"/>
  <c r="AR113" i="7" s="1"/>
  <c r="AQ117" i="7"/>
  <c r="AR117" i="7" s="1"/>
  <c r="AQ121" i="7"/>
  <c r="AR121" i="7" s="1"/>
  <c r="AQ125" i="7"/>
  <c r="AR125" i="7" s="1"/>
  <c r="AQ129" i="7"/>
  <c r="AR129" i="7" s="1"/>
  <c r="AQ133" i="7"/>
  <c r="AR133" i="7" s="1"/>
  <c r="AQ137" i="7"/>
  <c r="AR137" i="7" s="1"/>
  <c r="AQ141" i="7"/>
  <c r="AR141" i="7" s="1"/>
  <c r="AQ145" i="7"/>
  <c r="AR145" i="7" s="1"/>
  <c r="AQ149" i="7"/>
  <c r="AR149" i="7" s="1"/>
  <c r="AQ153" i="7"/>
  <c r="AR153" i="7" s="1"/>
  <c r="AQ157" i="7"/>
  <c r="AR157" i="7" s="1"/>
  <c r="AQ161" i="7"/>
  <c r="AR161" i="7" s="1"/>
  <c r="AQ165" i="7"/>
  <c r="AR165" i="7" s="1"/>
  <c r="AQ169" i="7"/>
  <c r="AR169" i="7" s="1"/>
  <c r="AQ173" i="7"/>
  <c r="AR173" i="7" s="1"/>
  <c r="AQ177" i="7"/>
  <c r="AR177" i="7" s="1"/>
  <c r="AQ181" i="7"/>
  <c r="AR181" i="7" s="1"/>
  <c r="AQ185" i="7"/>
  <c r="AR185" i="7" s="1"/>
  <c r="AQ189" i="7"/>
  <c r="AR189" i="7" s="1"/>
  <c r="AQ193" i="7"/>
  <c r="AR193" i="7" s="1"/>
  <c r="AQ197" i="7"/>
  <c r="AR197" i="7" s="1"/>
  <c r="AQ201" i="7"/>
  <c r="AR201" i="7" s="1"/>
  <c r="AQ205" i="7"/>
  <c r="AR205" i="7" s="1"/>
  <c r="AQ209" i="7"/>
  <c r="AR209" i="7" s="1"/>
  <c r="AQ213" i="7"/>
  <c r="AR213" i="7" s="1"/>
  <c r="AQ217" i="7"/>
  <c r="AR217" i="7" s="1"/>
  <c r="AQ221" i="7"/>
  <c r="AR221" i="7" s="1"/>
  <c r="AQ225" i="7"/>
  <c r="AR225" i="7" s="1"/>
  <c r="AQ229" i="7"/>
  <c r="AR229" i="7" s="1"/>
  <c r="AQ233" i="7"/>
  <c r="AR233" i="7" s="1"/>
  <c r="AQ237" i="7"/>
  <c r="AR237" i="7" s="1"/>
  <c r="AQ241" i="7"/>
  <c r="AR241" i="7" s="1"/>
  <c r="AQ245" i="7"/>
  <c r="AR245" i="7" s="1"/>
  <c r="AQ249" i="7"/>
  <c r="AR249" i="7" s="1"/>
  <c r="AQ253" i="7"/>
  <c r="AR253" i="7" s="1"/>
  <c r="AQ257" i="7"/>
  <c r="AR257" i="7" s="1"/>
  <c r="AQ261" i="7"/>
  <c r="AR261" i="7" s="1"/>
  <c r="AQ265" i="7"/>
  <c r="AR265" i="7" s="1"/>
  <c r="AQ269" i="7"/>
  <c r="AR269" i="7" s="1"/>
  <c r="AQ273" i="7"/>
  <c r="AR273" i="7" s="1"/>
  <c r="AQ277" i="7"/>
  <c r="AR277" i="7" s="1"/>
  <c r="AQ281" i="7"/>
  <c r="AR281" i="7" s="1"/>
  <c r="AQ285" i="7"/>
  <c r="AR285" i="7" s="1"/>
  <c r="AQ289" i="7"/>
  <c r="AR289" i="7" s="1"/>
  <c r="AQ293" i="7"/>
  <c r="AR293" i="7" s="1"/>
  <c r="AQ297" i="7"/>
  <c r="AR297" i="7" s="1"/>
  <c r="AQ301" i="7"/>
  <c r="AQ305" i="7"/>
  <c r="AR305" i="7" s="1"/>
  <c r="AQ309" i="7"/>
  <c r="AR309" i="7" s="1"/>
  <c r="AQ313" i="7"/>
  <c r="AR313" i="7" s="1"/>
  <c r="AQ317" i="7"/>
  <c r="AR317" i="7" s="1"/>
  <c r="AQ321" i="7"/>
  <c r="AR321" i="7" s="1"/>
  <c r="AQ325" i="7"/>
  <c r="AR325" i="7" s="1"/>
  <c r="AQ329" i="7"/>
  <c r="AR329" i="7" s="1"/>
  <c r="AQ333" i="7"/>
  <c r="AR333" i="7" s="1"/>
  <c r="AQ337" i="7"/>
  <c r="AR337" i="7" s="1"/>
  <c r="AQ341" i="7"/>
  <c r="AR341" i="7" s="1"/>
  <c r="AQ345" i="7"/>
  <c r="AQ349" i="7"/>
  <c r="AR349" i="7" s="1"/>
  <c r="AQ353" i="7"/>
  <c r="AR353" i="7" s="1"/>
  <c r="AQ357" i="7"/>
  <c r="AR357" i="7" s="1"/>
  <c r="AQ361" i="7"/>
  <c r="AR361" i="7" s="1"/>
  <c r="AQ365" i="7"/>
  <c r="AR365" i="7" s="1"/>
  <c r="AQ369" i="7"/>
  <c r="AR369" i="7" s="1"/>
  <c r="AQ373" i="7"/>
  <c r="AR373" i="7" s="1"/>
  <c r="AQ377" i="7"/>
  <c r="AR377" i="7" s="1"/>
  <c r="AQ381" i="7"/>
  <c r="AR381" i="7" s="1"/>
  <c r="AQ385" i="7"/>
  <c r="AR385" i="7" s="1"/>
  <c r="AQ4" i="7"/>
  <c r="AR4" i="7" s="1"/>
  <c r="AQ6" i="7"/>
  <c r="AR6" i="7" s="1"/>
  <c r="AQ10" i="7"/>
  <c r="AR10" i="7" s="1"/>
  <c r="AQ14" i="7"/>
  <c r="AR14" i="7" s="1"/>
  <c r="AQ18" i="7"/>
  <c r="AR18" i="7" s="1"/>
  <c r="AQ22" i="7"/>
  <c r="AR22" i="7" s="1"/>
  <c r="AQ26" i="7"/>
  <c r="AR26" i="7" s="1"/>
  <c r="AQ30" i="7"/>
  <c r="AR30" i="7" s="1"/>
  <c r="AQ34" i="7"/>
  <c r="AR34" i="7" s="1"/>
  <c r="AQ38" i="7"/>
  <c r="AR38" i="7" s="1"/>
  <c r="AQ42" i="7"/>
  <c r="AR42" i="7" s="1"/>
  <c r="AQ46" i="7"/>
  <c r="AR46" i="7" s="1"/>
  <c r="AQ50" i="7"/>
  <c r="AR50" i="7" s="1"/>
  <c r="AQ54" i="7"/>
  <c r="AR54" i="7" s="1"/>
  <c r="AQ58" i="7"/>
  <c r="AR58" i="7" s="1"/>
  <c r="AQ62" i="7"/>
  <c r="AR62" i="7" s="1"/>
  <c r="AQ66" i="7"/>
  <c r="AR66" i="7" s="1"/>
  <c r="AQ70" i="7"/>
  <c r="AR70" i="7" s="1"/>
  <c r="AQ74" i="7"/>
  <c r="AR74" i="7" s="1"/>
  <c r="AQ78" i="7"/>
  <c r="AR78" i="7" s="1"/>
  <c r="AQ82" i="7"/>
  <c r="AR82" i="7" s="1"/>
  <c r="AQ86" i="7"/>
  <c r="AR86" i="7" s="1"/>
  <c r="AQ90" i="7"/>
  <c r="AR90" i="7" s="1"/>
  <c r="AQ94" i="7"/>
  <c r="AR94" i="7" s="1"/>
  <c r="AQ98" i="7"/>
  <c r="AR98" i="7" s="1"/>
  <c r="AQ102" i="7"/>
  <c r="AR102" i="7" s="1"/>
  <c r="AQ106" i="7"/>
  <c r="AR106" i="7" s="1"/>
  <c r="AQ110" i="7"/>
  <c r="AR110" i="7" s="1"/>
  <c r="AQ114" i="7"/>
  <c r="AR114" i="7" s="1"/>
  <c r="AQ118" i="7"/>
  <c r="AR118" i="7" s="1"/>
  <c r="AQ122" i="7"/>
  <c r="AR122" i="7" s="1"/>
  <c r="AQ126" i="7"/>
  <c r="AR126" i="7" s="1"/>
  <c r="AQ130" i="7"/>
  <c r="AR130" i="7" s="1"/>
  <c r="AQ134" i="7"/>
  <c r="AR134" i="7" s="1"/>
  <c r="AQ138" i="7"/>
  <c r="AR138" i="7" s="1"/>
  <c r="AQ142" i="7"/>
  <c r="AR142" i="7" s="1"/>
  <c r="AQ146" i="7"/>
  <c r="AR146" i="7" s="1"/>
  <c r="AQ150" i="7"/>
  <c r="AR150" i="7" s="1"/>
  <c r="AQ154" i="7"/>
  <c r="AR154" i="7" s="1"/>
  <c r="AQ158" i="7"/>
  <c r="AR158" i="7" s="1"/>
  <c r="AQ162" i="7"/>
  <c r="AR162" i="7" s="1"/>
  <c r="AQ166" i="7"/>
  <c r="AR166" i="7" s="1"/>
  <c r="AQ170" i="7"/>
  <c r="AR170" i="7" s="1"/>
  <c r="AQ174" i="7"/>
  <c r="AR174" i="7" s="1"/>
  <c r="AQ178" i="7"/>
  <c r="AR178" i="7" s="1"/>
  <c r="AQ182" i="7"/>
  <c r="AR182" i="7" s="1"/>
  <c r="AQ186" i="7"/>
  <c r="AR186" i="7" s="1"/>
  <c r="AQ190" i="7"/>
  <c r="AR190" i="7" s="1"/>
  <c r="AQ194" i="7"/>
  <c r="AR194" i="7" s="1"/>
  <c r="AQ198" i="7"/>
  <c r="AR198" i="7" s="1"/>
  <c r="AQ202" i="7"/>
  <c r="AR202" i="7" s="1"/>
  <c r="AQ206" i="7"/>
  <c r="AQ210" i="7"/>
  <c r="AR210" i="7" s="1"/>
  <c r="AQ214" i="7"/>
  <c r="AR214" i="7" s="1"/>
  <c r="AQ218" i="7"/>
  <c r="AR218" i="7" s="1"/>
  <c r="AQ222" i="7"/>
  <c r="AR222" i="7" s="1"/>
  <c r="AQ226" i="7"/>
  <c r="AR226" i="7" s="1"/>
  <c r="AQ230" i="7"/>
  <c r="AR230" i="7" s="1"/>
  <c r="AQ234" i="7"/>
  <c r="AR234" i="7" s="1"/>
  <c r="AQ238" i="7"/>
  <c r="AR238" i="7" s="1"/>
  <c r="AQ242" i="7"/>
  <c r="AR242" i="7" s="1"/>
  <c r="AQ246" i="7"/>
  <c r="AR246" i="7" s="1"/>
  <c r="AQ250" i="7"/>
  <c r="AR250" i="7" s="1"/>
  <c r="AQ254" i="7"/>
  <c r="AR254" i="7" s="1"/>
  <c r="AQ258" i="7"/>
  <c r="AR258" i="7" s="1"/>
  <c r="AQ262" i="7"/>
  <c r="AR262" i="7" s="1"/>
  <c r="AQ266" i="7"/>
  <c r="AR266" i="7" s="1"/>
  <c r="AQ270" i="7"/>
  <c r="AR270" i="7" s="1"/>
  <c r="AQ274" i="7"/>
  <c r="AR274" i="7" s="1"/>
  <c r="AQ278" i="7"/>
  <c r="AR278" i="7" s="1"/>
  <c r="AQ282" i="7"/>
  <c r="AR282" i="7" s="1"/>
  <c r="AQ286" i="7"/>
  <c r="AR286" i="7" s="1"/>
  <c r="AQ290" i="7"/>
  <c r="AR290" i="7" s="1"/>
  <c r="AQ294" i="7"/>
  <c r="AR294" i="7" s="1"/>
  <c r="AQ298" i="7"/>
  <c r="AR298" i="7" s="1"/>
  <c r="AQ302" i="7"/>
  <c r="AR302" i="7" s="1"/>
  <c r="AQ306" i="7"/>
  <c r="AR306" i="7" s="1"/>
  <c r="AQ310" i="7"/>
  <c r="AR310" i="7" s="1"/>
  <c r="AQ314" i="7"/>
  <c r="AR314" i="7" s="1"/>
  <c r="AQ318" i="7"/>
  <c r="AR318" i="7" s="1"/>
  <c r="AQ322" i="7"/>
  <c r="AR322" i="7" s="1"/>
  <c r="AQ326" i="7"/>
  <c r="AR326" i="7" s="1"/>
  <c r="AQ330" i="7"/>
  <c r="AR330" i="7" s="1"/>
  <c r="AQ334" i="7"/>
  <c r="AR334" i="7" s="1"/>
  <c r="AQ338" i="7"/>
  <c r="AR338" i="7" s="1"/>
  <c r="AQ342" i="7"/>
  <c r="AR342" i="7" s="1"/>
  <c r="AQ346" i="7"/>
  <c r="AR346" i="7" s="1"/>
  <c r="AQ350" i="7"/>
  <c r="AR350" i="7" s="1"/>
  <c r="AQ354" i="7"/>
  <c r="AR354" i="7" s="1"/>
  <c r="AQ358" i="7"/>
  <c r="AR358" i="7" s="1"/>
  <c r="AQ362" i="7"/>
  <c r="AR362" i="7" s="1"/>
  <c r="AQ366" i="7"/>
  <c r="AQ370" i="7"/>
  <c r="AQ374" i="7"/>
  <c r="AR374" i="7" s="1"/>
  <c r="AQ378" i="7"/>
  <c r="AR378" i="7" s="1"/>
  <c r="AQ382" i="7"/>
  <c r="AR382" i="7" s="1"/>
  <c r="AQ386" i="7"/>
  <c r="AR386" i="7" s="1"/>
  <c r="AQ7" i="7"/>
  <c r="AR7" i="7" s="1"/>
  <c r="AQ11" i="7"/>
  <c r="AR11" i="7" s="1"/>
  <c r="AQ15" i="7"/>
  <c r="AR15" i="7" s="1"/>
  <c r="AQ19" i="7"/>
  <c r="AR19" i="7" s="1"/>
  <c r="AQ23" i="7"/>
  <c r="AR23" i="7" s="1"/>
  <c r="AQ27" i="7"/>
  <c r="AR27" i="7" s="1"/>
  <c r="AQ31" i="7"/>
  <c r="AR31" i="7" s="1"/>
  <c r="AQ35" i="7"/>
  <c r="AR35" i="7" s="1"/>
  <c r="AQ39" i="7"/>
  <c r="AR39" i="7" s="1"/>
  <c r="AQ43" i="7"/>
  <c r="AR43" i="7" s="1"/>
  <c r="AQ47" i="7"/>
  <c r="AR47" i="7" s="1"/>
  <c r="AQ51" i="7"/>
  <c r="AR51" i="7" s="1"/>
  <c r="AQ55" i="7"/>
  <c r="AR55" i="7" s="1"/>
  <c r="AQ59" i="7"/>
  <c r="AR59" i="7" s="1"/>
  <c r="AQ63" i="7"/>
  <c r="AR63" i="7" s="1"/>
  <c r="AQ67" i="7"/>
  <c r="AR67" i="7" s="1"/>
  <c r="AQ71" i="7"/>
  <c r="AR71" i="7" s="1"/>
  <c r="AQ75" i="7"/>
  <c r="AR75" i="7" s="1"/>
  <c r="AQ79" i="7"/>
  <c r="AR79" i="7" s="1"/>
  <c r="AQ83" i="7"/>
  <c r="AR83" i="7" s="1"/>
  <c r="AQ87" i="7"/>
  <c r="AR87" i="7" s="1"/>
  <c r="AQ91" i="7"/>
  <c r="AR91" i="7" s="1"/>
  <c r="AQ95" i="7"/>
  <c r="AR95" i="7" s="1"/>
  <c r="AQ99" i="7"/>
  <c r="AR99" i="7" s="1"/>
  <c r="AQ103" i="7"/>
  <c r="AR103" i="7" s="1"/>
  <c r="AQ107" i="7"/>
  <c r="AR107" i="7" s="1"/>
  <c r="AQ111" i="7"/>
  <c r="AR111" i="7" s="1"/>
  <c r="AQ115" i="7"/>
  <c r="AR115" i="7" s="1"/>
  <c r="AQ119" i="7"/>
  <c r="AR119" i="7" s="1"/>
  <c r="AQ123" i="7"/>
  <c r="AR123" i="7" s="1"/>
  <c r="AQ127" i="7"/>
  <c r="AR127" i="7" s="1"/>
  <c r="AQ131" i="7"/>
  <c r="AR131" i="7" s="1"/>
  <c r="AQ135" i="7"/>
  <c r="AR135" i="7" s="1"/>
  <c r="AQ139" i="7"/>
  <c r="AQ143" i="7"/>
  <c r="AR143" i="7" s="1"/>
  <c r="AQ147" i="7"/>
  <c r="AR147" i="7" s="1"/>
  <c r="AQ151" i="7"/>
  <c r="AR151" i="7" s="1"/>
  <c r="AQ155" i="7"/>
  <c r="AR155" i="7" s="1"/>
  <c r="AQ159" i="7"/>
  <c r="AR159" i="7" s="1"/>
  <c r="AQ163" i="7"/>
  <c r="AR163" i="7" s="1"/>
  <c r="AQ167" i="7"/>
  <c r="AR167" i="7" s="1"/>
  <c r="AQ172" i="7"/>
  <c r="AR172" i="7" s="1"/>
  <c r="AQ175" i="7"/>
  <c r="AR175" i="7" s="1"/>
  <c r="AQ179" i="7"/>
  <c r="AR179" i="7" s="1"/>
  <c r="AQ183" i="7"/>
  <c r="AR183" i="7" s="1"/>
  <c r="AQ187" i="7"/>
  <c r="AR187" i="7" s="1"/>
  <c r="AQ191" i="7"/>
  <c r="AR191" i="7" s="1"/>
  <c r="AQ195" i="7"/>
  <c r="AR195" i="7" s="1"/>
  <c r="AQ199" i="7"/>
  <c r="AR199" i="7" s="1"/>
  <c r="AQ203" i="7"/>
  <c r="AR203" i="7" s="1"/>
  <c r="AQ207" i="7"/>
  <c r="AR207" i="7" s="1"/>
  <c r="AQ211" i="7"/>
  <c r="AR211" i="7" s="1"/>
  <c r="AQ215" i="7"/>
  <c r="AR215" i="7" s="1"/>
  <c r="AQ219" i="7"/>
  <c r="AR219" i="7" s="1"/>
  <c r="AQ223" i="7"/>
  <c r="AR223" i="7" s="1"/>
  <c r="AQ227" i="7"/>
  <c r="AR227" i="7" s="1"/>
  <c r="AQ231" i="7"/>
  <c r="AR231" i="7" s="1"/>
  <c r="AQ235" i="7"/>
  <c r="AR235" i="7" s="1"/>
  <c r="AQ239" i="7"/>
  <c r="AR239" i="7" s="1"/>
  <c r="AQ243" i="7"/>
  <c r="AR243" i="7" s="1"/>
  <c r="AQ247" i="7"/>
  <c r="AR247" i="7" s="1"/>
  <c r="AQ251" i="7"/>
  <c r="AR251" i="7" s="1"/>
  <c r="AQ255" i="7"/>
  <c r="AR255" i="7" s="1"/>
  <c r="AQ259" i="7"/>
  <c r="AR259" i="7" s="1"/>
  <c r="AQ263" i="7"/>
  <c r="AR263" i="7" s="1"/>
  <c r="AQ267" i="7"/>
  <c r="AR267" i="7" s="1"/>
  <c r="AQ271" i="7"/>
  <c r="AR271" i="7" s="1"/>
  <c r="AQ275" i="7"/>
  <c r="AR275" i="7" s="1"/>
  <c r="AQ279" i="7"/>
  <c r="AR279" i="7" s="1"/>
  <c r="AQ283" i="7"/>
  <c r="AR283" i="7" s="1"/>
  <c r="AQ287" i="7"/>
  <c r="AR287" i="7" s="1"/>
  <c r="AQ291" i="7"/>
  <c r="AR291" i="7" s="1"/>
  <c r="AQ295" i="7"/>
  <c r="AR295" i="7" s="1"/>
  <c r="AQ299" i="7"/>
  <c r="AR299" i="7" s="1"/>
  <c r="AQ303" i="7"/>
  <c r="AR303" i="7" s="1"/>
  <c r="AQ307" i="7"/>
  <c r="AR307" i="7" s="1"/>
  <c r="AQ311" i="7"/>
  <c r="AR311" i="7" s="1"/>
  <c r="AQ315" i="7"/>
  <c r="AR315" i="7" s="1"/>
  <c r="AQ319" i="7"/>
  <c r="AR319" i="7" s="1"/>
  <c r="AQ323" i="7"/>
  <c r="AR323" i="7" s="1"/>
  <c r="AQ327" i="7"/>
  <c r="AR327" i="7" s="1"/>
  <c r="AQ331" i="7"/>
  <c r="AR331" i="7" s="1"/>
  <c r="AQ335" i="7"/>
  <c r="AR335" i="7" s="1"/>
  <c r="AQ339" i="7"/>
  <c r="AR339" i="7" s="1"/>
  <c r="AQ343" i="7"/>
  <c r="AR343" i="7" s="1"/>
  <c r="AQ347" i="7"/>
  <c r="AR347" i="7" s="1"/>
  <c r="AQ351" i="7"/>
  <c r="AR351" i="7" s="1"/>
  <c r="AQ355" i="7"/>
  <c r="AR355" i="7" s="1"/>
  <c r="AQ359" i="7"/>
  <c r="AR359" i="7" s="1"/>
  <c r="AQ363" i="7"/>
  <c r="AR363" i="7" s="1"/>
  <c r="AQ367" i="7"/>
  <c r="AR367" i="7" s="1"/>
  <c r="AQ371" i="7"/>
  <c r="AR371" i="7" s="1"/>
  <c r="AQ375" i="7"/>
  <c r="AR375" i="7" s="1"/>
  <c r="AQ379" i="7"/>
  <c r="AR379" i="7" s="1"/>
  <c r="AQ383" i="7"/>
  <c r="AR383" i="7" s="1"/>
  <c r="AQ387" i="7"/>
  <c r="AR387" i="7" s="1"/>
  <c r="AQ8" i="7"/>
  <c r="AR8" i="7" s="1"/>
  <c r="AQ12" i="7"/>
  <c r="AR12" i="7" s="1"/>
  <c r="AQ16" i="7"/>
  <c r="AR16" i="7" s="1"/>
  <c r="AQ20" i="7"/>
  <c r="AR20" i="7" s="1"/>
  <c r="AQ24" i="7"/>
  <c r="AR24" i="7" s="1"/>
  <c r="AQ28" i="7"/>
  <c r="AR28" i="7" s="1"/>
  <c r="AQ32" i="7"/>
  <c r="AR32" i="7" s="1"/>
  <c r="AQ36" i="7"/>
  <c r="AR36" i="7" s="1"/>
  <c r="AQ40" i="7"/>
  <c r="AR40" i="7" s="1"/>
  <c r="AQ44" i="7"/>
  <c r="AR44" i="7" s="1"/>
  <c r="AQ48" i="7"/>
  <c r="AR48" i="7" s="1"/>
  <c r="AQ52" i="7"/>
  <c r="AR52" i="7" s="1"/>
  <c r="AQ56" i="7"/>
  <c r="AR56" i="7" s="1"/>
  <c r="AQ60" i="7"/>
  <c r="AR60" i="7" s="1"/>
  <c r="AQ64" i="7"/>
  <c r="AR64" i="7" s="1"/>
  <c r="AQ68" i="7"/>
  <c r="AR68" i="7" s="1"/>
  <c r="AQ72" i="7"/>
  <c r="AR72" i="7" s="1"/>
  <c r="AQ76" i="7"/>
  <c r="AR76" i="7" s="1"/>
  <c r="AQ80" i="7"/>
  <c r="AR80" i="7" s="1"/>
  <c r="AQ84" i="7"/>
  <c r="AR84" i="7" s="1"/>
  <c r="AQ88" i="7"/>
  <c r="AR88" i="7" s="1"/>
  <c r="AQ92" i="7"/>
  <c r="AR92" i="7" s="1"/>
  <c r="AQ96" i="7"/>
  <c r="AR96" i="7" s="1"/>
  <c r="AQ100" i="7"/>
  <c r="AR100" i="7" s="1"/>
  <c r="AQ104" i="7"/>
  <c r="AR104" i="7" s="1"/>
  <c r="AQ108" i="7"/>
  <c r="AR108" i="7" s="1"/>
  <c r="AQ112" i="7"/>
  <c r="AR112" i="7" s="1"/>
  <c r="AQ116" i="7"/>
  <c r="AR116" i="7" s="1"/>
  <c r="AQ120" i="7"/>
  <c r="AR120" i="7" s="1"/>
  <c r="AQ124" i="7"/>
  <c r="AR124" i="7" s="1"/>
  <c r="AQ128" i="7"/>
  <c r="AR128" i="7" s="1"/>
  <c r="AQ132" i="7"/>
  <c r="AQ136" i="7"/>
  <c r="AR136" i="7" s="1"/>
  <c r="AQ140" i="7"/>
  <c r="AR140" i="7" s="1"/>
  <c r="AQ144" i="7"/>
  <c r="AR144" i="7" s="1"/>
  <c r="AQ148" i="7"/>
  <c r="AR148" i="7" s="1"/>
  <c r="AQ152" i="7"/>
  <c r="AR152" i="7" s="1"/>
  <c r="AQ156" i="7"/>
  <c r="AR156" i="7" s="1"/>
  <c r="AQ160" i="7"/>
  <c r="AR160" i="7" s="1"/>
  <c r="AQ164" i="7"/>
  <c r="AR164" i="7" s="1"/>
  <c r="AQ168" i="7"/>
  <c r="AR168" i="7" s="1"/>
  <c r="AQ176" i="7"/>
  <c r="AR176" i="7" s="1"/>
  <c r="AQ180" i="7"/>
  <c r="AR180" i="7" s="1"/>
  <c r="AQ184" i="7"/>
  <c r="AR184" i="7" s="1"/>
  <c r="AQ188" i="7"/>
  <c r="AR188" i="7" s="1"/>
  <c r="AQ192" i="7"/>
  <c r="AR192" i="7" s="1"/>
  <c r="AQ196" i="7"/>
  <c r="AR196" i="7" s="1"/>
  <c r="AQ200" i="7"/>
  <c r="AR200" i="7" s="1"/>
  <c r="AQ204" i="7"/>
  <c r="AR204" i="7" s="1"/>
  <c r="AQ208" i="7"/>
  <c r="AR208" i="7" s="1"/>
  <c r="AQ212" i="7"/>
  <c r="AR212" i="7" s="1"/>
  <c r="AQ216" i="7"/>
  <c r="AR216" i="7" s="1"/>
  <c r="AQ220" i="7"/>
  <c r="AR220" i="7" s="1"/>
  <c r="AQ224" i="7"/>
  <c r="AR224" i="7" s="1"/>
  <c r="AQ228" i="7"/>
  <c r="AR228" i="7" s="1"/>
  <c r="AQ232" i="7"/>
  <c r="AR232" i="7" s="1"/>
  <c r="AQ236" i="7"/>
  <c r="AR236" i="7" s="1"/>
  <c r="AQ240" i="7"/>
  <c r="AR240" i="7" s="1"/>
  <c r="AQ244" i="7"/>
  <c r="AR244" i="7" s="1"/>
  <c r="AQ248" i="7"/>
  <c r="AR248" i="7" s="1"/>
  <c r="AQ252" i="7"/>
  <c r="AR252" i="7" s="1"/>
  <c r="AQ256" i="7"/>
  <c r="AR256" i="7" s="1"/>
  <c r="AQ260" i="7"/>
  <c r="AR260" i="7" s="1"/>
  <c r="AQ264" i="7"/>
  <c r="AR264" i="7" s="1"/>
  <c r="AQ268" i="7"/>
  <c r="AR268" i="7" s="1"/>
  <c r="AQ272" i="7"/>
  <c r="AR272" i="7" s="1"/>
  <c r="AQ276" i="7"/>
  <c r="AR276" i="7" s="1"/>
  <c r="AQ280" i="7"/>
  <c r="AR280" i="7" s="1"/>
  <c r="AQ284" i="7"/>
  <c r="AR284" i="7" s="1"/>
  <c r="AQ288" i="7"/>
  <c r="AR288" i="7" s="1"/>
  <c r="AQ292" i="7"/>
  <c r="AR292" i="7" s="1"/>
  <c r="AQ296" i="7"/>
  <c r="AR296" i="7" s="1"/>
  <c r="AQ300" i="7"/>
  <c r="AR300" i="7" s="1"/>
  <c r="AQ304" i="7"/>
  <c r="AR304" i="7" s="1"/>
  <c r="AQ308" i="7"/>
  <c r="AR308" i="7" s="1"/>
  <c r="AQ312" i="7"/>
  <c r="AR312" i="7" s="1"/>
  <c r="AQ316" i="7"/>
  <c r="AR316" i="7" s="1"/>
  <c r="AQ320" i="7"/>
  <c r="AR320" i="7" s="1"/>
  <c r="AQ324" i="7"/>
  <c r="AR324" i="7" s="1"/>
  <c r="AQ328" i="7"/>
  <c r="AR328" i="7" s="1"/>
  <c r="AQ332" i="7"/>
  <c r="AR332" i="7" s="1"/>
  <c r="AQ336" i="7"/>
  <c r="AR336" i="7" s="1"/>
  <c r="AQ340" i="7"/>
  <c r="AR340" i="7" s="1"/>
  <c r="AQ344" i="7"/>
  <c r="AR344" i="7" s="1"/>
  <c r="AQ348" i="7"/>
  <c r="AR348" i="7" s="1"/>
  <c r="AQ352" i="7"/>
  <c r="AR352" i="7" s="1"/>
  <c r="AQ356" i="7"/>
  <c r="AR356" i="7" s="1"/>
  <c r="AQ360" i="7"/>
  <c r="AR360" i="7" s="1"/>
  <c r="AQ364" i="7"/>
  <c r="AR364" i="7" s="1"/>
  <c r="AQ368" i="7"/>
  <c r="AR368" i="7" s="1"/>
  <c r="AQ372" i="7"/>
  <c r="AR372" i="7" s="1"/>
  <c r="AQ376" i="7"/>
  <c r="AR376" i="7" s="1"/>
  <c r="AQ380" i="7"/>
  <c r="AR380" i="7" s="1"/>
  <c r="AQ384" i="7"/>
  <c r="AR384" i="7" s="1"/>
  <c r="AQ388" i="7"/>
  <c r="AR388" i="7" s="1"/>
  <c r="BF4" i="7"/>
  <c r="BG4" i="7" s="1"/>
  <c r="BF5" i="7"/>
  <c r="BG5" i="7" s="1"/>
  <c r="BF7" i="7"/>
  <c r="BG7" i="7" s="1"/>
  <c r="BF9" i="7"/>
  <c r="BG9" i="7" s="1"/>
  <c r="BF11" i="7"/>
  <c r="BG11" i="7" s="1"/>
  <c r="BF13" i="7"/>
  <c r="BG13" i="7" s="1"/>
  <c r="BF15" i="7"/>
  <c r="BG15" i="7" s="1"/>
  <c r="BF17" i="7"/>
  <c r="BG17" i="7" s="1"/>
  <c r="BF19" i="7"/>
  <c r="BG19" i="7" s="1"/>
  <c r="BF21" i="7"/>
  <c r="BG21" i="7" s="1"/>
  <c r="BF23" i="7"/>
  <c r="BG23" i="7" s="1"/>
  <c r="BF25" i="7"/>
  <c r="BG25" i="7" s="1"/>
  <c r="BF27" i="7"/>
  <c r="BG27" i="7" s="1"/>
  <c r="BF29" i="7"/>
  <c r="BG29" i="7" s="1"/>
  <c r="BF31" i="7"/>
  <c r="BG31" i="7" s="1"/>
  <c r="BF33" i="7"/>
  <c r="BG33" i="7" s="1"/>
  <c r="BF35" i="7"/>
  <c r="BG35" i="7" s="1"/>
  <c r="BF37" i="7"/>
  <c r="BG37" i="7" s="1"/>
  <c r="BF39" i="7"/>
  <c r="BG39" i="7" s="1"/>
  <c r="BF41" i="7"/>
  <c r="BG41" i="7" s="1"/>
  <c r="BF43" i="7"/>
  <c r="BG43" i="7" s="1"/>
  <c r="BF45" i="7"/>
  <c r="BG45" i="7" s="1"/>
  <c r="BF47" i="7"/>
  <c r="BG47" i="7" s="1"/>
  <c r="BF49" i="7"/>
  <c r="BG49" i="7" s="1"/>
  <c r="BF51" i="7"/>
  <c r="BG51" i="7" s="1"/>
  <c r="BF53" i="7"/>
  <c r="BG53" i="7" s="1"/>
  <c r="BF55" i="7"/>
  <c r="BG55" i="7" s="1"/>
  <c r="BF57" i="7"/>
  <c r="BG57" i="7" s="1"/>
  <c r="BF59" i="7"/>
  <c r="BG59" i="7" s="1"/>
  <c r="BF61" i="7"/>
  <c r="BG61" i="7" s="1"/>
  <c r="BF63" i="7"/>
  <c r="BG63" i="7" s="1"/>
  <c r="BF65" i="7"/>
  <c r="BG65" i="7" s="1"/>
  <c r="BF67" i="7"/>
  <c r="BG67" i="7" s="1"/>
  <c r="BF69" i="7"/>
  <c r="BG69" i="7" s="1"/>
  <c r="BF71" i="7"/>
  <c r="BG71" i="7" s="1"/>
  <c r="BF73" i="7"/>
  <c r="BG73" i="7" s="1"/>
  <c r="BF75" i="7"/>
  <c r="BG75" i="7" s="1"/>
  <c r="BF77" i="7"/>
  <c r="BG77" i="7" s="1"/>
  <c r="BF79" i="7"/>
  <c r="BG79" i="7" s="1"/>
  <c r="BF81" i="7"/>
  <c r="BG81" i="7" s="1"/>
  <c r="BF83" i="7"/>
  <c r="BG83" i="7" s="1"/>
  <c r="BF85" i="7"/>
  <c r="BG85" i="7" s="1"/>
  <c r="BF87" i="7"/>
  <c r="BG87" i="7" s="1"/>
  <c r="BF89" i="7"/>
  <c r="BG89" i="7" s="1"/>
  <c r="BF91" i="7"/>
  <c r="BG91" i="7" s="1"/>
  <c r="BF93" i="7"/>
  <c r="BG93" i="7" s="1"/>
  <c r="BF95" i="7"/>
  <c r="BG95" i="7" s="1"/>
  <c r="BF97" i="7"/>
  <c r="BG97" i="7" s="1"/>
  <c r="BF99" i="7"/>
  <c r="BG99" i="7" s="1"/>
  <c r="BF101" i="7"/>
  <c r="BG101" i="7" s="1"/>
  <c r="BF103" i="7"/>
  <c r="BG103" i="7" s="1"/>
  <c r="BF105" i="7"/>
  <c r="BG105" i="7" s="1"/>
  <c r="BF107" i="7"/>
  <c r="BG107" i="7" s="1"/>
  <c r="BF109" i="7"/>
  <c r="BG109" i="7" s="1"/>
  <c r="BF111" i="7"/>
  <c r="BG111" i="7" s="1"/>
  <c r="BF113" i="7"/>
  <c r="BG113" i="7" s="1"/>
  <c r="BF115" i="7"/>
  <c r="BG115" i="7" s="1"/>
  <c r="BF117" i="7"/>
  <c r="BG117" i="7" s="1"/>
  <c r="BF119" i="7"/>
  <c r="BG119" i="7" s="1"/>
  <c r="BF121" i="7"/>
  <c r="BG121" i="7" s="1"/>
  <c r="BF123" i="7"/>
  <c r="BG123" i="7" s="1"/>
  <c r="BF125" i="7"/>
  <c r="BG125" i="7" s="1"/>
  <c r="BF127" i="7"/>
  <c r="BG127" i="7" s="1"/>
  <c r="BF129" i="7"/>
  <c r="BG129" i="7" s="1"/>
  <c r="BF131" i="7"/>
  <c r="BG131" i="7" s="1"/>
  <c r="BF133" i="7"/>
  <c r="BG133" i="7" s="1"/>
  <c r="BF135" i="7"/>
  <c r="BG135" i="7" s="1"/>
  <c r="BF137" i="7"/>
  <c r="BG137" i="7" s="1"/>
  <c r="BF139" i="7"/>
  <c r="BF141" i="7"/>
  <c r="BG141" i="7" s="1"/>
  <c r="BF143" i="7"/>
  <c r="BG143" i="7" s="1"/>
  <c r="BF145" i="7"/>
  <c r="BG145" i="7" s="1"/>
  <c r="BF147" i="7"/>
  <c r="BG147" i="7" s="1"/>
  <c r="BF149" i="7"/>
  <c r="BG149" i="7" s="1"/>
  <c r="BF151" i="7"/>
  <c r="BG151" i="7" s="1"/>
  <c r="BF153" i="7"/>
  <c r="BG153" i="7" s="1"/>
  <c r="BF155" i="7"/>
  <c r="BG155" i="7" s="1"/>
  <c r="BF157" i="7"/>
  <c r="BG157" i="7" s="1"/>
  <c r="BF159" i="7"/>
  <c r="BG159" i="7" s="1"/>
  <c r="BF161" i="7"/>
  <c r="BG161" i="7" s="1"/>
  <c r="BF163" i="7"/>
  <c r="BG163" i="7" s="1"/>
  <c r="BF165" i="7"/>
  <c r="BG165" i="7" s="1"/>
  <c r="BF167" i="7"/>
  <c r="BG167" i="7" s="1"/>
  <c r="BF169" i="7"/>
  <c r="BG169" i="7" s="1"/>
  <c r="BF172" i="7"/>
  <c r="BG172" i="7" s="1"/>
  <c r="BF173" i="7"/>
  <c r="BG173" i="7" s="1"/>
  <c r="BF175" i="7"/>
  <c r="BG175" i="7" s="1"/>
  <c r="BF177" i="7"/>
  <c r="BG177" i="7" s="1"/>
  <c r="BF179" i="7"/>
  <c r="BG179" i="7" s="1"/>
  <c r="BF181" i="7"/>
  <c r="BG181" i="7" s="1"/>
  <c r="BF183" i="7"/>
  <c r="BG183" i="7" s="1"/>
  <c r="BF185" i="7"/>
  <c r="BG185" i="7" s="1"/>
  <c r="BF187" i="7"/>
  <c r="BG187" i="7" s="1"/>
  <c r="BF189" i="7"/>
  <c r="BG189" i="7" s="1"/>
  <c r="BF191" i="7"/>
  <c r="BG191" i="7" s="1"/>
  <c r="BF193" i="7"/>
  <c r="BG193" i="7" s="1"/>
  <c r="BF195" i="7"/>
  <c r="BG195" i="7" s="1"/>
  <c r="BF197" i="7"/>
  <c r="BG197" i="7" s="1"/>
  <c r="BF199" i="7"/>
  <c r="BG199" i="7" s="1"/>
  <c r="BF201" i="7"/>
  <c r="BG201" i="7" s="1"/>
  <c r="BF203" i="7"/>
  <c r="BG203" i="7" s="1"/>
  <c r="BF205" i="7"/>
  <c r="BG205" i="7" s="1"/>
  <c r="BF207" i="7"/>
  <c r="BG207" i="7" s="1"/>
  <c r="BF209" i="7"/>
  <c r="BG209" i="7" s="1"/>
  <c r="BF211" i="7"/>
  <c r="BG211" i="7" s="1"/>
  <c r="BF213" i="7"/>
  <c r="BG213" i="7" s="1"/>
  <c r="BF215" i="7"/>
  <c r="BG215" i="7" s="1"/>
  <c r="BF217" i="7"/>
  <c r="BG217" i="7" s="1"/>
  <c r="BF219" i="7"/>
  <c r="BG219" i="7" s="1"/>
  <c r="BF221" i="7"/>
  <c r="BG221" i="7" s="1"/>
  <c r="BF223" i="7"/>
  <c r="BG223" i="7" s="1"/>
  <c r="BF225" i="7"/>
  <c r="BG225" i="7" s="1"/>
  <c r="BF227" i="7"/>
  <c r="BG227" i="7" s="1"/>
  <c r="BF229" i="7"/>
  <c r="BG229" i="7" s="1"/>
  <c r="BF231" i="7"/>
  <c r="BG231" i="7" s="1"/>
  <c r="BF233" i="7"/>
  <c r="BG233" i="7" s="1"/>
  <c r="BF235" i="7"/>
  <c r="BG235" i="7" s="1"/>
  <c r="BF237" i="7"/>
  <c r="BG237" i="7" s="1"/>
  <c r="BF239" i="7"/>
  <c r="BG239" i="7" s="1"/>
  <c r="BF241" i="7"/>
  <c r="BG241" i="7" s="1"/>
  <c r="BF243" i="7"/>
  <c r="BG243" i="7" s="1"/>
  <c r="BF245" i="7"/>
  <c r="BG245" i="7" s="1"/>
  <c r="BF247" i="7"/>
  <c r="BG247" i="7" s="1"/>
  <c r="BF249" i="7"/>
  <c r="BG249" i="7" s="1"/>
  <c r="BF251" i="7"/>
  <c r="BG251" i="7" s="1"/>
  <c r="BF253" i="7"/>
  <c r="BG253" i="7" s="1"/>
  <c r="BF255" i="7"/>
  <c r="BG255" i="7" s="1"/>
  <c r="BF257" i="7"/>
  <c r="BG257" i="7" s="1"/>
  <c r="BF259" i="7"/>
  <c r="BG259" i="7" s="1"/>
  <c r="BF261" i="7"/>
  <c r="BG261" i="7" s="1"/>
  <c r="BF263" i="7"/>
  <c r="BG263" i="7" s="1"/>
  <c r="BF265" i="7"/>
  <c r="BG265" i="7" s="1"/>
  <c r="BF267" i="7"/>
  <c r="BG267" i="7" s="1"/>
  <c r="BF269" i="7"/>
  <c r="BG269" i="7" s="1"/>
  <c r="BF271" i="7"/>
  <c r="BG271" i="7" s="1"/>
  <c r="BF273" i="7"/>
  <c r="BG273" i="7" s="1"/>
  <c r="BF275" i="7"/>
  <c r="BG275" i="7" s="1"/>
  <c r="BF277" i="7"/>
  <c r="BG277" i="7" s="1"/>
  <c r="BF279" i="7"/>
  <c r="BG279" i="7" s="1"/>
  <c r="BF281" i="7"/>
  <c r="BG281" i="7" s="1"/>
  <c r="BF283" i="7"/>
  <c r="BG283" i="7" s="1"/>
  <c r="BF285" i="7"/>
  <c r="BG285" i="7" s="1"/>
  <c r="BF287" i="7"/>
  <c r="BG287" i="7" s="1"/>
  <c r="BF289" i="7"/>
  <c r="BG289" i="7" s="1"/>
  <c r="BF291" i="7"/>
  <c r="BG291" i="7" s="1"/>
  <c r="BF293" i="7"/>
  <c r="BG293" i="7" s="1"/>
  <c r="BF295" i="7"/>
  <c r="BG295" i="7" s="1"/>
  <c r="BF297" i="7"/>
  <c r="BG297" i="7" s="1"/>
  <c r="BF299" i="7"/>
  <c r="BG299" i="7" s="1"/>
  <c r="BF301" i="7"/>
  <c r="BF303" i="7"/>
  <c r="BG303" i="7" s="1"/>
  <c r="BF305" i="7"/>
  <c r="BG305" i="7" s="1"/>
  <c r="BF307" i="7"/>
  <c r="BG307" i="7" s="1"/>
  <c r="BF309" i="7"/>
  <c r="BG309" i="7" s="1"/>
  <c r="BF311" i="7"/>
  <c r="BG311" i="7" s="1"/>
  <c r="BF313" i="7"/>
  <c r="BG313" i="7" s="1"/>
  <c r="BF315" i="7"/>
  <c r="BG315" i="7" s="1"/>
  <c r="BF317" i="7"/>
  <c r="BG317" i="7" s="1"/>
  <c r="BF319" i="7"/>
  <c r="BG319" i="7" s="1"/>
  <c r="BF321" i="7"/>
  <c r="BG321" i="7" s="1"/>
  <c r="BF323" i="7"/>
  <c r="BG323" i="7" s="1"/>
  <c r="BF325" i="7"/>
  <c r="BG325" i="7" s="1"/>
  <c r="BF327" i="7"/>
  <c r="BG327" i="7" s="1"/>
  <c r="BF329" i="7"/>
  <c r="BG329" i="7" s="1"/>
  <c r="BF331" i="7"/>
  <c r="BG331" i="7" s="1"/>
  <c r="BF333" i="7"/>
  <c r="BG333" i="7" s="1"/>
  <c r="BF335" i="7"/>
  <c r="BG335" i="7" s="1"/>
  <c r="BF337" i="7"/>
  <c r="BG337" i="7" s="1"/>
  <c r="BF339" i="7"/>
  <c r="BG339" i="7" s="1"/>
  <c r="BF341" i="7"/>
  <c r="BG341" i="7" s="1"/>
  <c r="BF343" i="7"/>
  <c r="BG343" i="7" s="1"/>
  <c r="BF345" i="7"/>
  <c r="BF347" i="7"/>
  <c r="BG347" i="7" s="1"/>
  <c r="BF349" i="7"/>
  <c r="BG349" i="7" s="1"/>
  <c r="BF351" i="7"/>
  <c r="BG351" i="7" s="1"/>
  <c r="BF353" i="7"/>
  <c r="BG353" i="7" s="1"/>
  <c r="BF355" i="7"/>
  <c r="BG355" i="7" s="1"/>
  <c r="BF357" i="7"/>
  <c r="BG357" i="7" s="1"/>
  <c r="BF359" i="7"/>
  <c r="BG359" i="7" s="1"/>
  <c r="BF361" i="7"/>
  <c r="BG361" i="7" s="1"/>
  <c r="BF363" i="7"/>
  <c r="BG363" i="7" s="1"/>
  <c r="BF365" i="7"/>
  <c r="BG365" i="7" s="1"/>
  <c r="BF367" i="7"/>
  <c r="BG367" i="7" s="1"/>
  <c r="BF369" i="7"/>
  <c r="BG369" i="7" s="1"/>
  <c r="BF371" i="7"/>
  <c r="BG371" i="7" s="1"/>
  <c r="BF373" i="7"/>
  <c r="BG373" i="7" s="1"/>
  <c r="BF375" i="7"/>
  <c r="BG375" i="7" s="1"/>
  <c r="BF377" i="7"/>
  <c r="BG377" i="7" s="1"/>
  <c r="BF379" i="7"/>
  <c r="BG379" i="7" s="1"/>
  <c r="BF381" i="7"/>
  <c r="BG381" i="7" s="1"/>
  <c r="BF383" i="7"/>
  <c r="BG383" i="7" s="1"/>
  <c r="BF385" i="7"/>
  <c r="BG385" i="7" s="1"/>
  <c r="BF387" i="7"/>
  <c r="BG387" i="7" s="1"/>
  <c r="BF6" i="7"/>
  <c r="BG6" i="7" s="1"/>
  <c r="BF8" i="7"/>
  <c r="BG8" i="7" s="1"/>
  <c r="BF10" i="7"/>
  <c r="BG10" i="7" s="1"/>
  <c r="BF12" i="7"/>
  <c r="BG12" i="7" s="1"/>
  <c r="BF14" i="7"/>
  <c r="BG14" i="7" s="1"/>
  <c r="BF16" i="7"/>
  <c r="BG16" i="7" s="1"/>
  <c r="BF18" i="7"/>
  <c r="BG18" i="7" s="1"/>
  <c r="BF20" i="7"/>
  <c r="BG20" i="7" s="1"/>
  <c r="BF22" i="7"/>
  <c r="BG22" i="7" s="1"/>
  <c r="BF24" i="7"/>
  <c r="BG24" i="7" s="1"/>
  <c r="BF26" i="7"/>
  <c r="BG26" i="7" s="1"/>
  <c r="BF28" i="7"/>
  <c r="BG28" i="7" s="1"/>
  <c r="BF30" i="7"/>
  <c r="BG30" i="7" s="1"/>
  <c r="BF32" i="7"/>
  <c r="BG32" i="7" s="1"/>
  <c r="BF34" i="7"/>
  <c r="BG34" i="7" s="1"/>
  <c r="BF36" i="7"/>
  <c r="BG36" i="7" s="1"/>
  <c r="BF38" i="7"/>
  <c r="BG38" i="7" s="1"/>
  <c r="BF40" i="7"/>
  <c r="BG40" i="7" s="1"/>
  <c r="BF42" i="7"/>
  <c r="BG42" i="7" s="1"/>
  <c r="BF44" i="7"/>
  <c r="BG44" i="7" s="1"/>
  <c r="BF46" i="7"/>
  <c r="BG46" i="7" s="1"/>
  <c r="BF48" i="7"/>
  <c r="BG48" i="7" s="1"/>
  <c r="BF50" i="7"/>
  <c r="BG50" i="7" s="1"/>
  <c r="BF52" i="7"/>
  <c r="BG52" i="7" s="1"/>
  <c r="BF54" i="7"/>
  <c r="BG54" i="7" s="1"/>
  <c r="BF56" i="7"/>
  <c r="BG56" i="7" s="1"/>
  <c r="BF58" i="7"/>
  <c r="BG58" i="7" s="1"/>
  <c r="BF60" i="7"/>
  <c r="BG60" i="7" s="1"/>
  <c r="BF62" i="7"/>
  <c r="BG62" i="7" s="1"/>
  <c r="BF64" i="7"/>
  <c r="BG64" i="7" s="1"/>
  <c r="BF66" i="7"/>
  <c r="BG66" i="7" s="1"/>
  <c r="BF68" i="7"/>
  <c r="BG68" i="7" s="1"/>
  <c r="BF70" i="7"/>
  <c r="BG70" i="7" s="1"/>
  <c r="BF72" i="7"/>
  <c r="BG72" i="7" s="1"/>
  <c r="BF74" i="7"/>
  <c r="BG74" i="7" s="1"/>
  <c r="BF76" i="7"/>
  <c r="BG76" i="7" s="1"/>
  <c r="BF78" i="7"/>
  <c r="BG78" i="7" s="1"/>
  <c r="BF80" i="7"/>
  <c r="BG80" i="7" s="1"/>
  <c r="BF82" i="7"/>
  <c r="BG82" i="7" s="1"/>
  <c r="BF84" i="7"/>
  <c r="BG84" i="7" s="1"/>
  <c r="BF86" i="7"/>
  <c r="BG86" i="7" s="1"/>
  <c r="BF88" i="7"/>
  <c r="BG88" i="7" s="1"/>
  <c r="BF90" i="7"/>
  <c r="BG90" i="7" s="1"/>
  <c r="BF92" i="7"/>
  <c r="BG92" i="7" s="1"/>
  <c r="BF94" i="7"/>
  <c r="BG94" i="7" s="1"/>
  <c r="BF96" i="7"/>
  <c r="BG96" i="7" s="1"/>
  <c r="BF98" i="7"/>
  <c r="BG98" i="7" s="1"/>
  <c r="BF100" i="7"/>
  <c r="BG100" i="7" s="1"/>
  <c r="BF102" i="7"/>
  <c r="BG102" i="7" s="1"/>
  <c r="BF104" i="7"/>
  <c r="BG104" i="7" s="1"/>
  <c r="BF106" i="7"/>
  <c r="BG106" i="7" s="1"/>
  <c r="BF108" i="7"/>
  <c r="BG108" i="7" s="1"/>
  <c r="BF110" i="7"/>
  <c r="BG110" i="7" s="1"/>
  <c r="BF112" i="7"/>
  <c r="BG112" i="7" s="1"/>
  <c r="BF114" i="7"/>
  <c r="BG114" i="7" s="1"/>
  <c r="BF116" i="7"/>
  <c r="BG116" i="7" s="1"/>
  <c r="BF118" i="7"/>
  <c r="BG118" i="7" s="1"/>
  <c r="BF120" i="7"/>
  <c r="BG120" i="7" s="1"/>
  <c r="BF122" i="7"/>
  <c r="BG122" i="7" s="1"/>
  <c r="BF124" i="7"/>
  <c r="BG124" i="7" s="1"/>
  <c r="BF126" i="7"/>
  <c r="BG126" i="7" s="1"/>
  <c r="BF128" i="7"/>
  <c r="BG128" i="7" s="1"/>
  <c r="BF130" i="7"/>
  <c r="BG130" i="7" s="1"/>
  <c r="BF132" i="7"/>
  <c r="BF134" i="7"/>
  <c r="BG134" i="7" s="1"/>
  <c r="BF136" i="7"/>
  <c r="BG136" i="7" s="1"/>
  <c r="BF138" i="7"/>
  <c r="BG138" i="7" s="1"/>
  <c r="BF140" i="7"/>
  <c r="BG140" i="7" s="1"/>
  <c r="BF142" i="7"/>
  <c r="BG142" i="7" s="1"/>
  <c r="BF144" i="7"/>
  <c r="BG144" i="7" s="1"/>
  <c r="BF146" i="7"/>
  <c r="BG146" i="7" s="1"/>
  <c r="BF148" i="7"/>
  <c r="BG148" i="7" s="1"/>
  <c r="BF150" i="7"/>
  <c r="BG150" i="7" s="1"/>
  <c r="BF152" i="7"/>
  <c r="BG152" i="7" s="1"/>
  <c r="BF154" i="7"/>
  <c r="BG154" i="7" s="1"/>
  <c r="BF156" i="7"/>
  <c r="BG156" i="7" s="1"/>
  <c r="BF158" i="7"/>
  <c r="BG158" i="7" s="1"/>
  <c r="BF160" i="7"/>
  <c r="BG160" i="7" s="1"/>
  <c r="BF162" i="7"/>
  <c r="BG162" i="7" s="1"/>
  <c r="BF164" i="7"/>
  <c r="BG164" i="7" s="1"/>
  <c r="BF166" i="7"/>
  <c r="BG166" i="7" s="1"/>
  <c r="BF168" i="7"/>
  <c r="BG168" i="7" s="1"/>
  <c r="BF170" i="7"/>
  <c r="BG170" i="7" s="1"/>
  <c r="BF174" i="7"/>
  <c r="BG174" i="7" s="1"/>
  <c r="BF176" i="7"/>
  <c r="BG176" i="7" s="1"/>
  <c r="BF178" i="7"/>
  <c r="BG178" i="7" s="1"/>
  <c r="BF180" i="7"/>
  <c r="BG180" i="7" s="1"/>
  <c r="BF182" i="7"/>
  <c r="BG182" i="7" s="1"/>
  <c r="BF184" i="7"/>
  <c r="BG184" i="7" s="1"/>
  <c r="BF186" i="7"/>
  <c r="BG186" i="7" s="1"/>
  <c r="BF188" i="7"/>
  <c r="BG188" i="7" s="1"/>
  <c r="BF190" i="7"/>
  <c r="BG190" i="7" s="1"/>
  <c r="BF192" i="7"/>
  <c r="BG192" i="7" s="1"/>
  <c r="BF194" i="7"/>
  <c r="BG194" i="7" s="1"/>
  <c r="BF196" i="7"/>
  <c r="BG196" i="7" s="1"/>
  <c r="BF198" i="7"/>
  <c r="BG198" i="7" s="1"/>
  <c r="BF200" i="7"/>
  <c r="BG200" i="7" s="1"/>
  <c r="BF202" i="7"/>
  <c r="BG202" i="7" s="1"/>
  <c r="BF204" i="7"/>
  <c r="BG204" i="7" s="1"/>
  <c r="BF206" i="7"/>
  <c r="BF208" i="7"/>
  <c r="BG208" i="7" s="1"/>
  <c r="BF210" i="7"/>
  <c r="BG210" i="7" s="1"/>
  <c r="BF212" i="7"/>
  <c r="BG212" i="7" s="1"/>
  <c r="BF214" i="7"/>
  <c r="BG214" i="7" s="1"/>
  <c r="BF216" i="7"/>
  <c r="BG216" i="7" s="1"/>
  <c r="BF218" i="7"/>
  <c r="BG218" i="7" s="1"/>
  <c r="BF220" i="7"/>
  <c r="BG220" i="7" s="1"/>
  <c r="BF222" i="7"/>
  <c r="BG222" i="7" s="1"/>
  <c r="BF224" i="7"/>
  <c r="BG224" i="7" s="1"/>
  <c r="BF226" i="7"/>
  <c r="BG226" i="7" s="1"/>
  <c r="BF228" i="7"/>
  <c r="BG228" i="7" s="1"/>
  <c r="BF230" i="7"/>
  <c r="BG230" i="7" s="1"/>
  <c r="BF232" i="7"/>
  <c r="BG232" i="7" s="1"/>
  <c r="BF234" i="7"/>
  <c r="BG234" i="7" s="1"/>
  <c r="BF236" i="7"/>
  <c r="BG236" i="7" s="1"/>
  <c r="BF238" i="7"/>
  <c r="BG238" i="7" s="1"/>
  <c r="BF240" i="7"/>
  <c r="BG240" i="7" s="1"/>
  <c r="BF242" i="7"/>
  <c r="BG242" i="7" s="1"/>
  <c r="BF244" i="7"/>
  <c r="BG244" i="7" s="1"/>
  <c r="BF246" i="7"/>
  <c r="BG246" i="7" s="1"/>
  <c r="BF248" i="7"/>
  <c r="BG248" i="7" s="1"/>
  <c r="BF250" i="7"/>
  <c r="BG250" i="7" s="1"/>
  <c r="BF252" i="7"/>
  <c r="BG252" i="7" s="1"/>
  <c r="BF254" i="7"/>
  <c r="BG254" i="7" s="1"/>
  <c r="BF256" i="7"/>
  <c r="BG256" i="7" s="1"/>
  <c r="BF258" i="7"/>
  <c r="BG258" i="7" s="1"/>
  <c r="BF260" i="7"/>
  <c r="BG260" i="7" s="1"/>
  <c r="BF262" i="7"/>
  <c r="BG262" i="7" s="1"/>
  <c r="BF264" i="7"/>
  <c r="BG264" i="7" s="1"/>
  <c r="BF266" i="7"/>
  <c r="BG266" i="7" s="1"/>
  <c r="BF268" i="7"/>
  <c r="BG268" i="7" s="1"/>
  <c r="BF270" i="7"/>
  <c r="BG270" i="7" s="1"/>
  <c r="BF272" i="7"/>
  <c r="BG272" i="7" s="1"/>
  <c r="BF274" i="7"/>
  <c r="BG274" i="7" s="1"/>
  <c r="BF276" i="7"/>
  <c r="BG276" i="7" s="1"/>
  <c r="BF278" i="7"/>
  <c r="BG278" i="7" s="1"/>
  <c r="BF280" i="7"/>
  <c r="BG280" i="7" s="1"/>
  <c r="BF282" i="7"/>
  <c r="BG282" i="7" s="1"/>
  <c r="BF284" i="7"/>
  <c r="BG284" i="7" s="1"/>
  <c r="BF286" i="7"/>
  <c r="BG286" i="7" s="1"/>
  <c r="BF288" i="7"/>
  <c r="BG288" i="7" s="1"/>
  <c r="BF290" i="7"/>
  <c r="BG290" i="7" s="1"/>
  <c r="BF292" i="7"/>
  <c r="BG292" i="7" s="1"/>
  <c r="BF294" i="7"/>
  <c r="BG294" i="7" s="1"/>
  <c r="BF296" i="7"/>
  <c r="BG296" i="7" s="1"/>
  <c r="BF298" i="7"/>
  <c r="BG298" i="7" s="1"/>
  <c r="BF300" i="7"/>
  <c r="BG300" i="7" s="1"/>
  <c r="BF302" i="7"/>
  <c r="BG302" i="7" s="1"/>
  <c r="BF304" i="7"/>
  <c r="BG304" i="7" s="1"/>
  <c r="BF306" i="7"/>
  <c r="BG306" i="7" s="1"/>
  <c r="BF308" i="7"/>
  <c r="BG308" i="7" s="1"/>
  <c r="BF310" i="7"/>
  <c r="BG310" i="7" s="1"/>
  <c r="BF312" i="7"/>
  <c r="BG312" i="7" s="1"/>
  <c r="BF314" i="7"/>
  <c r="BG314" i="7" s="1"/>
  <c r="BF316" i="7"/>
  <c r="BG316" i="7" s="1"/>
  <c r="BF318" i="7"/>
  <c r="BG318" i="7" s="1"/>
  <c r="BF320" i="7"/>
  <c r="BG320" i="7" s="1"/>
  <c r="BF322" i="7"/>
  <c r="BG322" i="7" s="1"/>
  <c r="BF324" i="7"/>
  <c r="BG324" i="7" s="1"/>
  <c r="BF326" i="7"/>
  <c r="BG326" i="7" s="1"/>
  <c r="BF328" i="7"/>
  <c r="BG328" i="7" s="1"/>
  <c r="BF330" i="7"/>
  <c r="BG330" i="7" s="1"/>
  <c r="BF332" i="7"/>
  <c r="BG332" i="7" s="1"/>
  <c r="BF334" i="7"/>
  <c r="BG334" i="7" s="1"/>
  <c r="BF336" i="7"/>
  <c r="BG336" i="7" s="1"/>
  <c r="BF338" i="7"/>
  <c r="BG338" i="7" s="1"/>
  <c r="BF340" i="7"/>
  <c r="BG340" i="7" s="1"/>
  <c r="BF342" i="7"/>
  <c r="BG342" i="7" s="1"/>
  <c r="BF344" i="7"/>
  <c r="BG344" i="7" s="1"/>
  <c r="BF346" i="7"/>
  <c r="BG346" i="7" s="1"/>
  <c r="BF348" i="7"/>
  <c r="BG348" i="7" s="1"/>
  <c r="BF350" i="7"/>
  <c r="BG350" i="7" s="1"/>
  <c r="BF352" i="7"/>
  <c r="BG352" i="7" s="1"/>
  <c r="BF354" i="7"/>
  <c r="BG354" i="7" s="1"/>
  <c r="BF356" i="7"/>
  <c r="BG356" i="7" s="1"/>
  <c r="BF358" i="7"/>
  <c r="BG358" i="7" s="1"/>
  <c r="BF360" i="7"/>
  <c r="BG360" i="7" s="1"/>
  <c r="BF362" i="7"/>
  <c r="BG362" i="7" s="1"/>
  <c r="BF364" i="7"/>
  <c r="BG364" i="7" s="1"/>
  <c r="BF366" i="7"/>
  <c r="BF368" i="7"/>
  <c r="BG368" i="7" s="1"/>
  <c r="BF370" i="7"/>
  <c r="BF372" i="7"/>
  <c r="BG372" i="7" s="1"/>
  <c r="BF374" i="7"/>
  <c r="BG374" i="7" s="1"/>
  <c r="BF376" i="7"/>
  <c r="BG376" i="7" s="1"/>
  <c r="BF378" i="7"/>
  <c r="BG378" i="7" s="1"/>
  <c r="BF380" i="7"/>
  <c r="BG380" i="7" s="1"/>
  <c r="BF382" i="7"/>
  <c r="BG382" i="7" s="1"/>
  <c r="BF384" i="7"/>
  <c r="BG384" i="7" s="1"/>
  <c r="BF386" i="7"/>
  <c r="BG386" i="7" s="1"/>
  <c r="BF388" i="7"/>
  <c r="BG388" i="7" s="1"/>
  <c r="W6" i="7"/>
  <c r="X6" i="7" s="1"/>
  <c r="W10" i="7"/>
  <c r="X10" i="7" s="1"/>
  <c r="W14" i="7"/>
  <c r="X14" i="7" s="1"/>
  <c r="W18" i="7"/>
  <c r="X18" i="7" s="1"/>
  <c r="W22" i="7"/>
  <c r="X22" i="7" s="1"/>
  <c r="W26" i="7"/>
  <c r="X26" i="7" s="1"/>
  <c r="W30" i="7"/>
  <c r="X30" i="7" s="1"/>
  <c r="W34" i="7"/>
  <c r="X34" i="7" s="1"/>
  <c r="W38" i="7"/>
  <c r="X38" i="7" s="1"/>
  <c r="W42" i="7"/>
  <c r="X42" i="7" s="1"/>
  <c r="W46" i="7"/>
  <c r="X46" i="7" s="1"/>
  <c r="W50" i="7"/>
  <c r="X50" i="7" s="1"/>
  <c r="W54" i="7"/>
  <c r="X54" i="7" s="1"/>
  <c r="W58" i="7"/>
  <c r="X58" i="7" s="1"/>
  <c r="W62" i="7"/>
  <c r="X62" i="7" s="1"/>
  <c r="W66" i="7"/>
  <c r="X66" i="7" s="1"/>
  <c r="W70" i="7"/>
  <c r="X70" i="7" s="1"/>
  <c r="W74" i="7"/>
  <c r="X74" i="7" s="1"/>
  <c r="W78" i="7"/>
  <c r="X78" i="7" s="1"/>
  <c r="W82" i="7"/>
  <c r="X82" i="7" s="1"/>
  <c r="W86" i="7"/>
  <c r="X86" i="7" s="1"/>
  <c r="W90" i="7"/>
  <c r="X90" i="7" s="1"/>
  <c r="W94" i="7"/>
  <c r="X94" i="7" s="1"/>
  <c r="W98" i="7"/>
  <c r="X98" i="7" s="1"/>
  <c r="W102" i="7"/>
  <c r="X102" i="7" s="1"/>
  <c r="W106" i="7"/>
  <c r="X106" i="7" s="1"/>
  <c r="W110" i="7"/>
  <c r="X110" i="7" s="1"/>
  <c r="W114" i="7"/>
  <c r="X114" i="7" s="1"/>
  <c r="W118" i="7"/>
  <c r="X118" i="7" s="1"/>
  <c r="W122" i="7"/>
  <c r="X122" i="7" s="1"/>
  <c r="W126" i="7"/>
  <c r="X126" i="7" s="1"/>
  <c r="W130" i="7"/>
  <c r="X130" i="7" s="1"/>
  <c r="W134" i="7"/>
  <c r="X134" i="7" s="1"/>
  <c r="W138" i="7"/>
  <c r="X138" i="7" s="1"/>
  <c r="W142" i="7"/>
  <c r="X142" i="7" s="1"/>
  <c r="W146" i="7"/>
  <c r="X146" i="7" s="1"/>
  <c r="W150" i="7"/>
  <c r="X150" i="7" s="1"/>
  <c r="W154" i="7"/>
  <c r="X154" i="7" s="1"/>
  <c r="W158" i="7"/>
  <c r="X158" i="7" s="1"/>
  <c r="W162" i="7"/>
  <c r="X162" i="7" s="1"/>
  <c r="W166" i="7"/>
  <c r="X166" i="7" s="1"/>
  <c r="W170" i="7"/>
  <c r="X170" i="7" s="1"/>
  <c r="W174" i="7"/>
  <c r="X174" i="7" s="1"/>
  <c r="W178" i="7"/>
  <c r="X178" i="7" s="1"/>
  <c r="W182" i="7"/>
  <c r="X182" i="7" s="1"/>
  <c r="W186" i="7"/>
  <c r="X186" i="7" s="1"/>
  <c r="W190" i="7"/>
  <c r="X190" i="7" s="1"/>
  <c r="W194" i="7"/>
  <c r="X194" i="7" s="1"/>
  <c r="W198" i="7"/>
  <c r="X198" i="7" s="1"/>
  <c r="W202" i="7"/>
  <c r="X202" i="7" s="1"/>
  <c r="W206" i="7"/>
  <c r="X206" i="7" s="1"/>
  <c r="CV206" i="7" s="1"/>
  <c r="W210" i="7"/>
  <c r="X210" i="7" s="1"/>
  <c r="W214" i="7"/>
  <c r="X214" i="7" s="1"/>
  <c r="W218" i="7"/>
  <c r="X218" i="7" s="1"/>
  <c r="W222" i="7"/>
  <c r="X222" i="7" s="1"/>
  <c r="W226" i="7"/>
  <c r="X226" i="7" s="1"/>
  <c r="W230" i="7"/>
  <c r="X230" i="7" s="1"/>
  <c r="W234" i="7"/>
  <c r="X234" i="7" s="1"/>
  <c r="W238" i="7"/>
  <c r="X238" i="7" s="1"/>
  <c r="W242" i="7"/>
  <c r="X242" i="7" s="1"/>
  <c r="W246" i="7"/>
  <c r="X246" i="7" s="1"/>
  <c r="W250" i="7"/>
  <c r="X250" i="7" s="1"/>
  <c r="W254" i="7"/>
  <c r="X254" i="7" s="1"/>
  <c r="W258" i="7"/>
  <c r="X258" i="7" s="1"/>
  <c r="W262" i="7"/>
  <c r="X262" i="7" s="1"/>
  <c r="W266" i="7"/>
  <c r="X266" i="7" s="1"/>
  <c r="W270" i="7"/>
  <c r="X270" i="7" s="1"/>
  <c r="W274" i="7"/>
  <c r="X274" i="7" s="1"/>
  <c r="W278" i="7"/>
  <c r="X278" i="7" s="1"/>
  <c r="W282" i="7"/>
  <c r="X282" i="7" s="1"/>
  <c r="W286" i="7"/>
  <c r="X286" i="7" s="1"/>
  <c r="W290" i="7"/>
  <c r="X290" i="7" s="1"/>
  <c r="W294" i="7"/>
  <c r="X294" i="7" s="1"/>
  <c r="W298" i="7"/>
  <c r="X298" i="7" s="1"/>
  <c r="W302" i="7"/>
  <c r="X302" i="7" s="1"/>
  <c r="W306" i="7"/>
  <c r="X306" i="7" s="1"/>
  <c r="W310" i="7"/>
  <c r="X310" i="7" s="1"/>
  <c r="W314" i="7"/>
  <c r="X314" i="7" s="1"/>
  <c r="W318" i="7"/>
  <c r="X318" i="7" s="1"/>
  <c r="W322" i="7"/>
  <c r="X322" i="7" s="1"/>
  <c r="W326" i="7"/>
  <c r="X326" i="7" s="1"/>
  <c r="W330" i="7"/>
  <c r="X330" i="7" s="1"/>
  <c r="W334" i="7"/>
  <c r="X334" i="7" s="1"/>
  <c r="W338" i="7"/>
  <c r="X338" i="7" s="1"/>
  <c r="W342" i="7"/>
  <c r="X342" i="7" s="1"/>
  <c r="W346" i="7"/>
  <c r="X346" i="7" s="1"/>
  <c r="W350" i="7"/>
  <c r="X350" i="7" s="1"/>
  <c r="W354" i="7"/>
  <c r="X354" i="7" s="1"/>
  <c r="W358" i="7"/>
  <c r="X358" i="7" s="1"/>
  <c r="W362" i="7"/>
  <c r="X362" i="7" s="1"/>
  <c r="W366" i="7"/>
  <c r="X366" i="7" s="1"/>
  <c r="CV366" i="7" s="1"/>
  <c r="W370" i="7"/>
  <c r="X370" i="7" s="1"/>
  <c r="CV370" i="7" s="1"/>
  <c r="W374" i="7"/>
  <c r="X374" i="7" s="1"/>
  <c r="W378" i="7"/>
  <c r="X378" i="7" s="1"/>
  <c r="W382" i="7"/>
  <c r="X382" i="7" s="1"/>
  <c r="W386" i="7"/>
  <c r="X386" i="7" s="1"/>
  <c r="W7" i="7"/>
  <c r="X7" i="7" s="1"/>
  <c r="W11" i="7"/>
  <c r="X11" i="7" s="1"/>
  <c r="W15" i="7"/>
  <c r="X15" i="7" s="1"/>
  <c r="W19" i="7"/>
  <c r="X19" i="7" s="1"/>
  <c r="W23" i="7"/>
  <c r="X23" i="7" s="1"/>
  <c r="W27" i="7"/>
  <c r="X27" i="7" s="1"/>
  <c r="W31" i="7"/>
  <c r="X31" i="7" s="1"/>
  <c r="W35" i="7"/>
  <c r="X35" i="7" s="1"/>
  <c r="W39" i="7"/>
  <c r="X39" i="7" s="1"/>
  <c r="W43" i="7"/>
  <c r="X43" i="7" s="1"/>
  <c r="W47" i="7"/>
  <c r="X47" i="7" s="1"/>
  <c r="W51" i="7"/>
  <c r="X51" i="7" s="1"/>
  <c r="W55" i="7"/>
  <c r="X55" i="7" s="1"/>
  <c r="W59" i="7"/>
  <c r="X59" i="7" s="1"/>
  <c r="W63" i="7"/>
  <c r="X63" i="7" s="1"/>
  <c r="W67" i="7"/>
  <c r="X67" i="7" s="1"/>
  <c r="W71" i="7"/>
  <c r="X71" i="7" s="1"/>
  <c r="W75" i="7"/>
  <c r="X75" i="7" s="1"/>
  <c r="W79" i="7"/>
  <c r="X79" i="7" s="1"/>
  <c r="W83" i="7"/>
  <c r="X83" i="7" s="1"/>
  <c r="W87" i="7"/>
  <c r="X87" i="7" s="1"/>
  <c r="W91" i="7"/>
  <c r="X91" i="7" s="1"/>
  <c r="W95" i="7"/>
  <c r="X95" i="7" s="1"/>
  <c r="W99" i="7"/>
  <c r="X99" i="7" s="1"/>
  <c r="W103" i="7"/>
  <c r="X103" i="7" s="1"/>
  <c r="W107" i="7"/>
  <c r="X107" i="7" s="1"/>
  <c r="W111" i="7"/>
  <c r="X111" i="7" s="1"/>
  <c r="W115" i="7"/>
  <c r="X115" i="7" s="1"/>
  <c r="W119" i="7"/>
  <c r="X119" i="7" s="1"/>
  <c r="W123" i="7"/>
  <c r="X123" i="7" s="1"/>
  <c r="W127" i="7"/>
  <c r="X127" i="7" s="1"/>
  <c r="W131" i="7"/>
  <c r="X131" i="7" s="1"/>
  <c r="W135" i="7"/>
  <c r="X135" i="7" s="1"/>
  <c r="W139" i="7"/>
  <c r="X139" i="7" s="1"/>
  <c r="CV139" i="7" s="1"/>
  <c r="W143" i="7"/>
  <c r="X143" i="7" s="1"/>
  <c r="W147" i="7"/>
  <c r="X147" i="7" s="1"/>
  <c r="W151" i="7"/>
  <c r="X151" i="7" s="1"/>
  <c r="W155" i="7"/>
  <c r="X155" i="7" s="1"/>
  <c r="W159" i="7"/>
  <c r="X159" i="7" s="1"/>
  <c r="W163" i="7"/>
  <c r="X163" i="7" s="1"/>
  <c r="W167" i="7"/>
  <c r="X167" i="7" s="1"/>
  <c r="W172" i="7"/>
  <c r="X172" i="7" s="1"/>
  <c r="W175" i="7"/>
  <c r="X175" i="7" s="1"/>
  <c r="W179" i="7"/>
  <c r="X179" i="7" s="1"/>
  <c r="W183" i="7"/>
  <c r="X183" i="7" s="1"/>
  <c r="W187" i="7"/>
  <c r="X187" i="7" s="1"/>
  <c r="W191" i="7"/>
  <c r="X191" i="7" s="1"/>
  <c r="W195" i="7"/>
  <c r="X195" i="7" s="1"/>
  <c r="W199" i="7"/>
  <c r="X199" i="7" s="1"/>
  <c r="W203" i="7"/>
  <c r="X203" i="7" s="1"/>
  <c r="W207" i="7"/>
  <c r="X207" i="7" s="1"/>
  <c r="W211" i="7"/>
  <c r="X211" i="7" s="1"/>
  <c r="W215" i="7"/>
  <c r="X215" i="7" s="1"/>
  <c r="W219" i="7"/>
  <c r="X219" i="7" s="1"/>
  <c r="W223" i="7"/>
  <c r="X223" i="7" s="1"/>
  <c r="W227" i="7"/>
  <c r="X227" i="7" s="1"/>
  <c r="W231" i="7"/>
  <c r="X231" i="7" s="1"/>
  <c r="W235" i="7"/>
  <c r="X235" i="7" s="1"/>
  <c r="W239" i="7"/>
  <c r="X239" i="7" s="1"/>
  <c r="W243" i="7"/>
  <c r="X243" i="7" s="1"/>
  <c r="W247" i="7"/>
  <c r="X247" i="7" s="1"/>
  <c r="W251" i="7"/>
  <c r="X251" i="7" s="1"/>
  <c r="W255" i="7"/>
  <c r="X255" i="7" s="1"/>
  <c r="W259" i="7"/>
  <c r="X259" i="7" s="1"/>
  <c r="W263" i="7"/>
  <c r="X263" i="7" s="1"/>
  <c r="W267" i="7"/>
  <c r="X267" i="7" s="1"/>
  <c r="W271" i="7"/>
  <c r="X271" i="7" s="1"/>
  <c r="W275" i="7"/>
  <c r="X275" i="7" s="1"/>
  <c r="W279" i="7"/>
  <c r="X279" i="7" s="1"/>
  <c r="W283" i="7"/>
  <c r="X283" i="7" s="1"/>
  <c r="W287" i="7"/>
  <c r="X287" i="7" s="1"/>
  <c r="W291" i="7"/>
  <c r="X291" i="7" s="1"/>
  <c r="W295" i="7"/>
  <c r="X295" i="7" s="1"/>
  <c r="W299" i="7"/>
  <c r="X299" i="7" s="1"/>
  <c r="W303" i="7"/>
  <c r="X303" i="7" s="1"/>
  <c r="W307" i="7"/>
  <c r="X307" i="7" s="1"/>
  <c r="W311" i="7"/>
  <c r="X311" i="7" s="1"/>
  <c r="W315" i="7"/>
  <c r="X315" i="7" s="1"/>
  <c r="W319" i="7"/>
  <c r="X319" i="7" s="1"/>
  <c r="W323" i="7"/>
  <c r="X323" i="7" s="1"/>
  <c r="W327" i="7"/>
  <c r="X327" i="7" s="1"/>
  <c r="W331" i="7"/>
  <c r="X331" i="7" s="1"/>
  <c r="W335" i="7"/>
  <c r="X335" i="7" s="1"/>
  <c r="W339" i="7"/>
  <c r="X339" i="7" s="1"/>
  <c r="W343" i="7"/>
  <c r="X343" i="7" s="1"/>
  <c r="W347" i="7"/>
  <c r="X347" i="7" s="1"/>
  <c r="W351" i="7"/>
  <c r="X351" i="7" s="1"/>
  <c r="W355" i="7"/>
  <c r="X355" i="7" s="1"/>
  <c r="W359" i="7"/>
  <c r="X359" i="7" s="1"/>
  <c r="W363" i="7"/>
  <c r="X363" i="7" s="1"/>
  <c r="W367" i="7"/>
  <c r="X367" i="7" s="1"/>
  <c r="W371" i="7"/>
  <c r="X371" i="7" s="1"/>
  <c r="W375" i="7"/>
  <c r="X375" i="7" s="1"/>
  <c r="W379" i="7"/>
  <c r="X379" i="7" s="1"/>
  <c r="W383" i="7"/>
  <c r="X383" i="7" s="1"/>
  <c r="W387" i="7"/>
  <c r="X387" i="7" s="1"/>
  <c r="W8" i="7"/>
  <c r="X8" i="7" s="1"/>
  <c r="W12" i="7"/>
  <c r="X12" i="7" s="1"/>
  <c r="W16" i="7"/>
  <c r="X16" i="7" s="1"/>
  <c r="W20" i="7"/>
  <c r="X20" i="7" s="1"/>
  <c r="W24" i="7"/>
  <c r="X24" i="7" s="1"/>
  <c r="W28" i="7"/>
  <c r="X28" i="7" s="1"/>
  <c r="W32" i="7"/>
  <c r="X32" i="7" s="1"/>
  <c r="W36" i="7"/>
  <c r="X36" i="7" s="1"/>
  <c r="W40" i="7"/>
  <c r="X40" i="7" s="1"/>
  <c r="W44" i="7"/>
  <c r="X44" i="7" s="1"/>
  <c r="W48" i="7"/>
  <c r="X48" i="7" s="1"/>
  <c r="W52" i="7"/>
  <c r="X52" i="7" s="1"/>
  <c r="W56" i="7"/>
  <c r="X56" i="7" s="1"/>
  <c r="W60" i="7"/>
  <c r="X60" i="7" s="1"/>
  <c r="W64" i="7"/>
  <c r="X64" i="7" s="1"/>
  <c r="W68" i="7"/>
  <c r="X68" i="7" s="1"/>
  <c r="W72" i="7"/>
  <c r="X72" i="7" s="1"/>
  <c r="W76" i="7"/>
  <c r="X76" i="7" s="1"/>
  <c r="W80" i="7"/>
  <c r="X80" i="7" s="1"/>
  <c r="W84" i="7"/>
  <c r="X84" i="7" s="1"/>
  <c r="W88" i="7"/>
  <c r="X88" i="7" s="1"/>
  <c r="W92" i="7"/>
  <c r="X92" i="7" s="1"/>
  <c r="W96" i="7"/>
  <c r="X96" i="7" s="1"/>
  <c r="W100" i="7"/>
  <c r="X100" i="7" s="1"/>
  <c r="W104" i="7"/>
  <c r="X104" i="7" s="1"/>
  <c r="W108" i="7"/>
  <c r="X108" i="7" s="1"/>
  <c r="W112" i="7"/>
  <c r="X112" i="7" s="1"/>
  <c r="W116" i="7"/>
  <c r="X116" i="7" s="1"/>
  <c r="W120" i="7"/>
  <c r="X120" i="7" s="1"/>
  <c r="W124" i="7"/>
  <c r="X124" i="7" s="1"/>
  <c r="W128" i="7"/>
  <c r="X128" i="7" s="1"/>
  <c r="W132" i="7"/>
  <c r="X132" i="7" s="1"/>
  <c r="W136" i="7"/>
  <c r="X136" i="7" s="1"/>
  <c r="W140" i="7"/>
  <c r="X140" i="7" s="1"/>
  <c r="W144" i="7"/>
  <c r="X144" i="7" s="1"/>
  <c r="W148" i="7"/>
  <c r="X148" i="7" s="1"/>
  <c r="W152" i="7"/>
  <c r="X152" i="7" s="1"/>
  <c r="W156" i="7"/>
  <c r="X156" i="7" s="1"/>
  <c r="W160" i="7"/>
  <c r="X160" i="7" s="1"/>
  <c r="W164" i="7"/>
  <c r="X164" i="7" s="1"/>
  <c r="W168" i="7"/>
  <c r="X168" i="7" s="1"/>
  <c r="W176" i="7"/>
  <c r="X176" i="7" s="1"/>
  <c r="W180" i="7"/>
  <c r="X180" i="7" s="1"/>
  <c r="W184" i="7"/>
  <c r="X184" i="7" s="1"/>
  <c r="W188" i="7"/>
  <c r="X188" i="7" s="1"/>
  <c r="W192" i="7"/>
  <c r="X192" i="7" s="1"/>
  <c r="W196" i="7"/>
  <c r="X196" i="7" s="1"/>
  <c r="W200" i="7"/>
  <c r="X200" i="7" s="1"/>
  <c r="W204" i="7"/>
  <c r="X204" i="7" s="1"/>
  <c r="W208" i="7"/>
  <c r="X208" i="7" s="1"/>
  <c r="W212" i="7"/>
  <c r="X212" i="7" s="1"/>
  <c r="W216" i="7"/>
  <c r="X216" i="7" s="1"/>
  <c r="W220" i="7"/>
  <c r="X220" i="7" s="1"/>
  <c r="W224" i="7"/>
  <c r="X224" i="7" s="1"/>
  <c r="W228" i="7"/>
  <c r="X228" i="7" s="1"/>
  <c r="W232" i="7"/>
  <c r="X232" i="7" s="1"/>
  <c r="W236" i="7"/>
  <c r="X236" i="7" s="1"/>
  <c r="W240" i="7"/>
  <c r="X240" i="7" s="1"/>
  <c r="W244" i="7"/>
  <c r="X244" i="7" s="1"/>
  <c r="W248" i="7"/>
  <c r="X248" i="7" s="1"/>
  <c r="W252" i="7"/>
  <c r="X252" i="7" s="1"/>
  <c r="W256" i="7"/>
  <c r="X256" i="7" s="1"/>
  <c r="W260" i="7"/>
  <c r="X260" i="7" s="1"/>
  <c r="W264" i="7"/>
  <c r="X264" i="7" s="1"/>
  <c r="W268" i="7"/>
  <c r="X268" i="7" s="1"/>
  <c r="W272" i="7"/>
  <c r="X272" i="7" s="1"/>
  <c r="W276" i="7"/>
  <c r="X276" i="7" s="1"/>
  <c r="W280" i="7"/>
  <c r="X280" i="7" s="1"/>
  <c r="W284" i="7"/>
  <c r="X284" i="7" s="1"/>
  <c r="W288" i="7"/>
  <c r="X288" i="7" s="1"/>
  <c r="W292" i="7"/>
  <c r="X292" i="7" s="1"/>
  <c r="W296" i="7"/>
  <c r="X296" i="7" s="1"/>
  <c r="W300" i="7"/>
  <c r="X300" i="7" s="1"/>
  <c r="W304" i="7"/>
  <c r="X304" i="7" s="1"/>
  <c r="W308" i="7"/>
  <c r="X308" i="7" s="1"/>
  <c r="W312" i="7"/>
  <c r="X312" i="7" s="1"/>
  <c r="W316" i="7"/>
  <c r="X316" i="7" s="1"/>
  <c r="W320" i="7"/>
  <c r="X320" i="7" s="1"/>
  <c r="W324" i="7"/>
  <c r="X324" i="7" s="1"/>
  <c r="W328" i="7"/>
  <c r="X328" i="7" s="1"/>
  <c r="W332" i="7"/>
  <c r="X332" i="7" s="1"/>
  <c r="W336" i="7"/>
  <c r="X336" i="7" s="1"/>
  <c r="W340" i="7"/>
  <c r="X340" i="7" s="1"/>
  <c r="W344" i="7"/>
  <c r="X344" i="7" s="1"/>
  <c r="W348" i="7"/>
  <c r="X348" i="7" s="1"/>
  <c r="W352" i="7"/>
  <c r="X352" i="7" s="1"/>
  <c r="W356" i="7"/>
  <c r="X356" i="7" s="1"/>
  <c r="W360" i="7"/>
  <c r="X360" i="7" s="1"/>
  <c r="W364" i="7"/>
  <c r="X364" i="7" s="1"/>
  <c r="W368" i="7"/>
  <c r="X368" i="7" s="1"/>
  <c r="W372" i="7"/>
  <c r="X372" i="7" s="1"/>
  <c r="W376" i="7"/>
  <c r="X376" i="7" s="1"/>
  <c r="W380" i="7"/>
  <c r="X380" i="7" s="1"/>
  <c r="W384" i="7"/>
  <c r="X384" i="7" s="1"/>
  <c r="W388" i="7"/>
  <c r="X388" i="7" s="1"/>
  <c r="W5" i="7"/>
  <c r="X5" i="7" s="1"/>
  <c r="W9" i="7"/>
  <c r="X9" i="7" s="1"/>
  <c r="W13" i="7"/>
  <c r="X13" i="7" s="1"/>
  <c r="W17" i="7"/>
  <c r="X17" i="7" s="1"/>
  <c r="W21" i="7"/>
  <c r="X21" i="7" s="1"/>
  <c r="W25" i="7"/>
  <c r="X25" i="7" s="1"/>
  <c r="W29" i="7"/>
  <c r="X29" i="7" s="1"/>
  <c r="W33" i="7"/>
  <c r="X33" i="7" s="1"/>
  <c r="W37" i="7"/>
  <c r="X37" i="7" s="1"/>
  <c r="W41" i="7"/>
  <c r="X41" i="7" s="1"/>
  <c r="W45" i="7"/>
  <c r="X45" i="7" s="1"/>
  <c r="W49" i="7"/>
  <c r="X49" i="7" s="1"/>
  <c r="W53" i="7"/>
  <c r="X53" i="7" s="1"/>
  <c r="W57" i="7"/>
  <c r="X57" i="7" s="1"/>
  <c r="W61" i="7"/>
  <c r="X61" i="7" s="1"/>
  <c r="W65" i="7"/>
  <c r="X65" i="7" s="1"/>
  <c r="W69" i="7"/>
  <c r="X69" i="7" s="1"/>
  <c r="W73" i="7"/>
  <c r="X73" i="7" s="1"/>
  <c r="W77" i="7"/>
  <c r="X77" i="7" s="1"/>
  <c r="W81" i="7"/>
  <c r="X81" i="7" s="1"/>
  <c r="W85" i="7"/>
  <c r="X85" i="7" s="1"/>
  <c r="W89" i="7"/>
  <c r="X89" i="7" s="1"/>
  <c r="W93" i="7"/>
  <c r="X93" i="7" s="1"/>
  <c r="W97" i="7"/>
  <c r="X97" i="7" s="1"/>
  <c r="W101" i="7"/>
  <c r="X101" i="7" s="1"/>
  <c r="W105" i="7"/>
  <c r="X105" i="7" s="1"/>
  <c r="W109" i="7"/>
  <c r="X109" i="7" s="1"/>
  <c r="W113" i="7"/>
  <c r="X113" i="7" s="1"/>
  <c r="W117" i="7"/>
  <c r="X117" i="7" s="1"/>
  <c r="W121" i="7"/>
  <c r="X121" i="7" s="1"/>
  <c r="W125" i="7"/>
  <c r="X125" i="7" s="1"/>
  <c r="W129" i="7"/>
  <c r="X129" i="7" s="1"/>
  <c r="W133" i="7"/>
  <c r="X133" i="7" s="1"/>
  <c r="W137" i="7"/>
  <c r="X137" i="7" s="1"/>
  <c r="W141" i="7"/>
  <c r="X141" i="7" s="1"/>
  <c r="W145" i="7"/>
  <c r="X145" i="7" s="1"/>
  <c r="W149" i="7"/>
  <c r="X149" i="7" s="1"/>
  <c r="W153" i="7"/>
  <c r="X153" i="7" s="1"/>
  <c r="W157" i="7"/>
  <c r="X157" i="7" s="1"/>
  <c r="W161" i="7"/>
  <c r="X161" i="7" s="1"/>
  <c r="W165" i="7"/>
  <c r="X165" i="7" s="1"/>
  <c r="W169" i="7"/>
  <c r="X169" i="7" s="1"/>
  <c r="W173" i="7"/>
  <c r="X173" i="7" s="1"/>
  <c r="W177" i="7"/>
  <c r="X177" i="7" s="1"/>
  <c r="W181" i="7"/>
  <c r="X181" i="7" s="1"/>
  <c r="W185" i="7"/>
  <c r="X185" i="7" s="1"/>
  <c r="W189" i="7"/>
  <c r="X189" i="7" s="1"/>
  <c r="W193" i="7"/>
  <c r="X193" i="7" s="1"/>
  <c r="W197" i="7"/>
  <c r="X197" i="7" s="1"/>
  <c r="W201" i="7"/>
  <c r="X201" i="7" s="1"/>
  <c r="W205" i="7"/>
  <c r="X205" i="7" s="1"/>
  <c r="W209" i="7"/>
  <c r="X209" i="7" s="1"/>
  <c r="W213" i="7"/>
  <c r="X213" i="7" s="1"/>
  <c r="W217" i="7"/>
  <c r="X217" i="7" s="1"/>
  <c r="W221" i="7"/>
  <c r="X221" i="7" s="1"/>
  <c r="W225" i="7"/>
  <c r="X225" i="7" s="1"/>
  <c r="W229" i="7"/>
  <c r="X229" i="7" s="1"/>
  <c r="W233" i="7"/>
  <c r="X233" i="7" s="1"/>
  <c r="W237" i="7"/>
  <c r="X237" i="7" s="1"/>
  <c r="W241" i="7"/>
  <c r="X241" i="7" s="1"/>
  <c r="W245" i="7"/>
  <c r="X245" i="7" s="1"/>
  <c r="W249" i="7"/>
  <c r="X249" i="7" s="1"/>
  <c r="W253" i="7"/>
  <c r="X253" i="7" s="1"/>
  <c r="W257" i="7"/>
  <c r="X257" i="7" s="1"/>
  <c r="W261" i="7"/>
  <c r="X261" i="7" s="1"/>
  <c r="W265" i="7"/>
  <c r="X265" i="7" s="1"/>
  <c r="W269" i="7"/>
  <c r="X269" i="7" s="1"/>
  <c r="W273" i="7"/>
  <c r="X273" i="7" s="1"/>
  <c r="W277" i="7"/>
  <c r="X277" i="7" s="1"/>
  <c r="W281" i="7"/>
  <c r="X281" i="7" s="1"/>
  <c r="W285" i="7"/>
  <c r="X285" i="7" s="1"/>
  <c r="W289" i="7"/>
  <c r="X289" i="7" s="1"/>
  <c r="W293" i="7"/>
  <c r="X293" i="7" s="1"/>
  <c r="W297" i="7"/>
  <c r="X297" i="7" s="1"/>
  <c r="W301" i="7"/>
  <c r="X301" i="7" s="1"/>
  <c r="CV301" i="7" s="1"/>
  <c r="W305" i="7"/>
  <c r="X305" i="7" s="1"/>
  <c r="W309" i="7"/>
  <c r="X309" i="7" s="1"/>
  <c r="W313" i="7"/>
  <c r="X313" i="7" s="1"/>
  <c r="W317" i="7"/>
  <c r="X317" i="7" s="1"/>
  <c r="W321" i="7"/>
  <c r="X321" i="7" s="1"/>
  <c r="W325" i="7"/>
  <c r="X325" i="7" s="1"/>
  <c r="W329" i="7"/>
  <c r="X329" i="7" s="1"/>
  <c r="W333" i="7"/>
  <c r="X333" i="7" s="1"/>
  <c r="W337" i="7"/>
  <c r="X337" i="7" s="1"/>
  <c r="W341" i="7"/>
  <c r="X341" i="7" s="1"/>
  <c r="W345" i="7"/>
  <c r="X345" i="7" s="1"/>
  <c r="CV345" i="7" s="1"/>
  <c r="W349" i="7"/>
  <c r="X349" i="7" s="1"/>
  <c r="W353" i="7"/>
  <c r="X353" i="7" s="1"/>
  <c r="W357" i="7"/>
  <c r="X357" i="7" s="1"/>
  <c r="W361" i="7"/>
  <c r="X361" i="7" s="1"/>
  <c r="W365" i="7"/>
  <c r="X365" i="7" s="1"/>
  <c r="W369" i="7"/>
  <c r="X369" i="7" s="1"/>
  <c r="W373" i="7"/>
  <c r="X373" i="7" s="1"/>
  <c r="W377" i="7"/>
  <c r="X377" i="7" s="1"/>
  <c r="W381" i="7"/>
  <c r="X381" i="7" s="1"/>
  <c r="W385" i="7"/>
  <c r="X385" i="7" s="1"/>
  <c r="W4" i="7"/>
  <c r="X4" i="7" s="1"/>
  <c r="CE5" i="7"/>
  <c r="CF5" i="7" s="1"/>
  <c r="CE7" i="7"/>
  <c r="CF7" i="7" s="1"/>
  <c r="CE9" i="7"/>
  <c r="CF9" i="7" s="1"/>
  <c r="CE11" i="7"/>
  <c r="CF11" i="7" s="1"/>
  <c r="CE13" i="7"/>
  <c r="CF13" i="7" s="1"/>
  <c r="CE15" i="7"/>
  <c r="CF15" i="7" s="1"/>
  <c r="CE17" i="7"/>
  <c r="CF17" i="7" s="1"/>
  <c r="CE19" i="7"/>
  <c r="CF19" i="7" s="1"/>
  <c r="CE21" i="7"/>
  <c r="CF21" i="7" s="1"/>
  <c r="CE23" i="7"/>
  <c r="CF23" i="7" s="1"/>
  <c r="CE25" i="7"/>
  <c r="CF25" i="7" s="1"/>
  <c r="CE27" i="7"/>
  <c r="CF27" i="7" s="1"/>
  <c r="CE29" i="7"/>
  <c r="CF29" i="7" s="1"/>
  <c r="CE31" i="7"/>
  <c r="CF31" i="7" s="1"/>
  <c r="CE33" i="7"/>
  <c r="CF33" i="7" s="1"/>
  <c r="CE35" i="7"/>
  <c r="CF35" i="7" s="1"/>
  <c r="CE37" i="7"/>
  <c r="CF37" i="7" s="1"/>
  <c r="CE39" i="7"/>
  <c r="CF39" i="7" s="1"/>
  <c r="CE41" i="7"/>
  <c r="CF41" i="7" s="1"/>
  <c r="CE43" i="7"/>
  <c r="CF43" i="7" s="1"/>
  <c r="CE45" i="7"/>
  <c r="CF45" i="7" s="1"/>
  <c r="CE47" i="7"/>
  <c r="CF47" i="7" s="1"/>
  <c r="CE49" i="7"/>
  <c r="CF49" i="7" s="1"/>
  <c r="CE51" i="7"/>
  <c r="CF51" i="7" s="1"/>
  <c r="CE53" i="7"/>
  <c r="CF53" i="7" s="1"/>
  <c r="CE55" i="7"/>
  <c r="CF55" i="7" s="1"/>
  <c r="CE57" i="7"/>
  <c r="CF57" i="7" s="1"/>
  <c r="CE59" i="7"/>
  <c r="CF59" i="7" s="1"/>
  <c r="CE61" i="7"/>
  <c r="CF61" i="7" s="1"/>
  <c r="CE63" i="7"/>
  <c r="CF63" i="7" s="1"/>
  <c r="CE65" i="7"/>
  <c r="CF65" i="7" s="1"/>
  <c r="CE67" i="7"/>
  <c r="CF67" i="7" s="1"/>
  <c r="CE69" i="7"/>
  <c r="CF69" i="7" s="1"/>
  <c r="CE71" i="7"/>
  <c r="CF71" i="7" s="1"/>
  <c r="CE73" i="7"/>
  <c r="CF73" i="7" s="1"/>
  <c r="CE75" i="7"/>
  <c r="CF75" i="7" s="1"/>
  <c r="CE77" i="7"/>
  <c r="CF77" i="7" s="1"/>
  <c r="CE79" i="7"/>
  <c r="CF79" i="7" s="1"/>
  <c r="CE81" i="7"/>
  <c r="CF81" i="7" s="1"/>
  <c r="CE83" i="7"/>
  <c r="CF83" i="7" s="1"/>
  <c r="CE85" i="7"/>
  <c r="CF85" i="7" s="1"/>
  <c r="CE87" i="7"/>
  <c r="CF87" i="7" s="1"/>
  <c r="CE89" i="7"/>
  <c r="CF89" i="7" s="1"/>
  <c r="CE91" i="7"/>
  <c r="CF91" i="7" s="1"/>
  <c r="CE93" i="7"/>
  <c r="CF93" i="7" s="1"/>
  <c r="CE95" i="7"/>
  <c r="CF95" i="7" s="1"/>
  <c r="CE97" i="7"/>
  <c r="CF97" i="7" s="1"/>
  <c r="CE99" i="7"/>
  <c r="CF99" i="7" s="1"/>
  <c r="CE101" i="7"/>
  <c r="CF101" i="7" s="1"/>
  <c r="CE103" i="7"/>
  <c r="CF103" i="7" s="1"/>
  <c r="CE105" i="7"/>
  <c r="CF105" i="7" s="1"/>
  <c r="CE107" i="7"/>
  <c r="CF107" i="7" s="1"/>
  <c r="CE109" i="7"/>
  <c r="CF109" i="7" s="1"/>
  <c r="CE111" i="7"/>
  <c r="CF111" i="7" s="1"/>
  <c r="CE113" i="7"/>
  <c r="CF113" i="7" s="1"/>
  <c r="CE115" i="7"/>
  <c r="CF115" i="7" s="1"/>
  <c r="CE117" i="7"/>
  <c r="CF117" i="7" s="1"/>
  <c r="CE119" i="7"/>
  <c r="CF119" i="7" s="1"/>
  <c r="CE121" i="7"/>
  <c r="CF121" i="7" s="1"/>
  <c r="CE123" i="7"/>
  <c r="CF123" i="7" s="1"/>
  <c r="CE125" i="7"/>
  <c r="CF125" i="7" s="1"/>
  <c r="CE127" i="7"/>
  <c r="CF127" i="7" s="1"/>
  <c r="CE129" i="7"/>
  <c r="CF129" i="7" s="1"/>
  <c r="CE131" i="7"/>
  <c r="CF131" i="7" s="1"/>
  <c r="CE133" i="7"/>
  <c r="CF133" i="7" s="1"/>
  <c r="CE135" i="7"/>
  <c r="CF135" i="7" s="1"/>
  <c r="CE137" i="7"/>
  <c r="CF137" i="7" s="1"/>
  <c r="CE139" i="7"/>
  <c r="CE141" i="7"/>
  <c r="CF141" i="7" s="1"/>
  <c r="CE143" i="7"/>
  <c r="CF143" i="7" s="1"/>
  <c r="CE145" i="7"/>
  <c r="CF145" i="7" s="1"/>
  <c r="CE147" i="7"/>
  <c r="CF147" i="7" s="1"/>
  <c r="CE149" i="7"/>
  <c r="CF149" i="7" s="1"/>
  <c r="CE151" i="7"/>
  <c r="CF151" i="7" s="1"/>
  <c r="CE153" i="7"/>
  <c r="CF153" i="7" s="1"/>
  <c r="CE155" i="7"/>
  <c r="CF155" i="7" s="1"/>
  <c r="CE157" i="7"/>
  <c r="CF157" i="7" s="1"/>
  <c r="CE159" i="7"/>
  <c r="CF159" i="7" s="1"/>
  <c r="CE161" i="7"/>
  <c r="CF161" i="7" s="1"/>
  <c r="CE163" i="7"/>
  <c r="CF163" i="7" s="1"/>
  <c r="CE165" i="7"/>
  <c r="CF165" i="7" s="1"/>
  <c r="CE167" i="7"/>
  <c r="CF167" i="7" s="1"/>
  <c r="CE169" i="7"/>
  <c r="CF169" i="7" s="1"/>
  <c r="CE172" i="7"/>
  <c r="CF172" i="7" s="1"/>
  <c r="CE173" i="7"/>
  <c r="CF173" i="7" s="1"/>
  <c r="CE175" i="7"/>
  <c r="CF175" i="7" s="1"/>
  <c r="CE177" i="7"/>
  <c r="CF177" i="7" s="1"/>
  <c r="CE179" i="7"/>
  <c r="CF179" i="7" s="1"/>
  <c r="CE181" i="7"/>
  <c r="CF181" i="7" s="1"/>
  <c r="CE183" i="7"/>
  <c r="CF183" i="7" s="1"/>
  <c r="CE185" i="7"/>
  <c r="CF185" i="7" s="1"/>
  <c r="CE187" i="7"/>
  <c r="CF187" i="7" s="1"/>
  <c r="CE189" i="7"/>
  <c r="CF189" i="7" s="1"/>
  <c r="CE191" i="7"/>
  <c r="CF191" i="7" s="1"/>
  <c r="CE193" i="7"/>
  <c r="CF193" i="7" s="1"/>
  <c r="CE195" i="7"/>
  <c r="CF195" i="7" s="1"/>
  <c r="CE197" i="7"/>
  <c r="CF197" i="7" s="1"/>
  <c r="CE199" i="7"/>
  <c r="CF199" i="7" s="1"/>
  <c r="CE201" i="7"/>
  <c r="CF201" i="7" s="1"/>
  <c r="CE203" i="7"/>
  <c r="CF203" i="7" s="1"/>
  <c r="CE205" i="7"/>
  <c r="CF205" i="7" s="1"/>
  <c r="CE207" i="7"/>
  <c r="CF207" i="7" s="1"/>
  <c r="CE209" i="7"/>
  <c r="CF209" i="7" s="1"/>
  <c r="CE211" i="7"/>
  <c r="CF211" i="7" s="1"/>
  <c r="CE213" i="7"/>
  <c r="CF213" i="7" s="1"/>
  <c r="CE215" i="7"/>
  <c r="CF215" i="7" s="1"/>
  <c r="CE217" i="7"/>
  <c r="CF217" i="7" s="1"/>
  <c r="CE219" i="7"/>
  <c r="CF219" i="7" s="1"/>
  <c r="CE221" i="7"/>
  <c r="CF221" i="7" s="1"/>
  <c r="CE223" i="7"/>
  <c r="CF223" i="7" s="1"/>
  <c r="CE225" i="7"/>
  <c r="CF225" i="7" s="1"/>
  <c r="CE227" i="7"/>
  <c r="CF227" i="7" s="1"/>
  <c r="CE229" i="7"/>
  <c r="CF229" i="7" s="1"/>
  <c r="CE231" i="7"/>
  <c r="CF231" i="7" s="1"/>
  <c r="CE233" i="7"/>
  <c r="CF233" i="7" s="1"/>
  <c r="CE235" i="7"/>
  <c r="CF235" i="7" s="1"/>
  <c r="CE237" i="7"/>
  <c r="CF237" i="7" s="1"/>
  <c r="CE239" i="7"/>
  <c r="CF239" i="7" s="1"/>
  <c r="CE241" i="7"/>
  <c r="CF241" i="7" s="1"/>
  <c r="CE243" i="7"/>
  <c r="CF243" i="7" s="1"/>
  <c r="CE245" i="7"/>
  <c r="CF245" i="7" s="1"/>
  <c r="CE247" i="7"/>
  <c r="CF247" i="7" s="1"/>
  <c r="CE249" i="7"/>
  <c r="CF249" i="7" s="1"/>
  <c r="CE251" i="7"/>
  <c r="CF251" i="7" s="1"/>
  <c r="CE253" i="7"/>
  <c r="CF253" i="7" s="1"/>
  <c r="CE255" i="7"/>
  <c r="CF255" i="7" s="1"/>
  <c r="CE257" i="7"/>
  <c r="CF257" i="7" s="1"/>
  <c r="CE259" i="7"/>
  <c r="CF259" i="7" s="1"/>
  <c r="CE261" i="7"/>
  <c r="CF261" i="7" s="1"/>
  <c r="CE263" i="7"/>
  <c r="CF263" i="7" s="1"/>
  <c r="CE265" i="7"/>
  <c r="CF265" i="7" s="1"/>
  <c r="CE267" i="7"/>
  <c r="CF267" i="7" s="1"/>
  <c r="CE269" i="7"/>
  <c r="CF269" i="7" s="1"/>
  <c r="CE271" i="7"/>
  <c r="CF271" i="7" s="1"/>
  <c r="CE273" i="7"/>
  <c r="CF273" i="7" s="1"/>
  <c r="CE275" i="7"/>
  <c r="CF275" i="7" s="1"/>
  <c r="CE277" i="7"/>
  <c r="CF277" i="7" s="1"/>
  <c r="CE279" i="7"/>
  <c r="CF279" i="7" s="1"/>
  <c r="CE281" i="7"/>
  <c r="CF281" i="7" s="1"/>
  <c r="CE283" i="7"/>
  <c r="CF283" i="7" s="1"/>
  <c r="CE285" i="7"/>
  <c r="CF285" i="7" s="1"/>
  <c r="CE287" i="7"/>
  <c r="CF287" i="7" s="1"/>
  <c r="CE289" i="7"/>
  <c r="CF289" i="7" s="1"/>
  <c r="CE291" i="7"/>
  <c r="CF291" i="7" s="1"/>
  <c r="CE293" i="7"/>
  <c r="CF293" i="7" s="1"/>
  <c r="CE295" i="7"/>
  <c r="CF295" i="7" s="1"/>
  <c r="CE297" i="7"/>
  <c r="CF297" i="7" s="1"/>
  <c r="CE299" i="7"/>
  <c r="CF299" i="7" s="1"/>
  <c r="CE301" i="7"/>
  <c r="CE303" i="7"/>
  <c r="CF303" i="7" s="1"/>
  <c r="CE305" i="7"/>
  <c r="CF305" i="7" s="1"/>
  <c r="CE307" i="7"/>
  <c r="CF307" i="7" s="1"/>
  <c r="CE309" i="7"/>
  <c r="CF309" i="7" s="1"/>
  <c r="CE311" i="7"/>
  <c r="CF311" i="7" s="1"/>
  <c r="CE313" i="7"/>
  <c r="CF313" i="7" s="1"/>
  <c r="CE315" i="7"/>
  <c r="CF315" i="7" s="1"/>
  <c r="CE317" i="7"/>
  <c r="CF317" i="7" s="1"/>
  <c r="CE319" i="7"/>
  <c r="CF319" i="7" s="1"/>
  <c r="CE321" i="7"/>
  <c r="CF321" i="7" s="1"/>
  <c r="CE323" i="7"/>
  <c r="CF323" i="7" s="1"/>
  <c r="CE325" i="7"/>
  <c r="CF325" i="7" s="1"/>
  <c r="CE327" i="7"/>
  <c r="CF327" i="7" s="1"/>
  <c r="CE329" i="7"/>
  <c r="CF329" i="7" s="1"/>
  <c r="CE331" i="7"/>
  <c r="CF331" i="7" s="1"/>
  <c r="CE333" i="7"/>
  <c r="CF333" i="7" s="1"/>
  <c r="CE335" i="7"/>
  <c r="CF335" i="7" s="1"/>
  <c r="CE337" i="7"/>
  <c r="CF337" i="7" s="1"/>
  <c r="CE339" i="7"/>
  <c r="CF339" i="7" s="1"/>
  <c r="CE341" i="7"/>
  <c r="CF341" i="7" s="1"/>
  <c r="CE343" i="7"/>
  <c r="CF343" i="7" s="1"/>
  <c r="CE345" i="7"/>
  <c r="CE347" i="7"/>
  <c r="CF347" i="7" s="1"/>
  <c r="CE349" i="7"/>
  <c r="CF349" i="7" s="1"/>
  <c r="CE351" i="7"/>
  <c r="CF351" i="7" s="1"/>
  <c r="CE353" i="7"/>
  <c r="CF353" i="7" s="1"/>
  <c r="CE355" i="7"/>
  <c r="CF355" i="7" s="1"/>
  <c r="CE357" i="7"/>
  <c r="CF357" i="7" s="1"/>
  <c r="CE359" i="7"/>
  <c r="CF359" i="7" s="1"/>
  <c r="CE361" i="7"/>
  <c r="CF361" i="7" s="1"/>
  <c r="CE363" i="7"/>
  <c r="CF363" i="7" s="1"/>
  <c r="CE365" i="7"/>
  <c r="CF365" i="7" s="1"/>
  <c r="CE367" i="7"/>
  <c r="CF367" i="7" s="1"/>
  <c r="CE369" i="7"/>
  <c r="CF369" i="7" s="1"/>
  <c r="CE371" i="7"/>
  <c r="CF371" i="7" s="1"/>
  <c r="CE373" i="7"/>
  <c r="CF373" i="7" s="1"/>
  <c r="CE375" i="7"/>
  <c r="CF375" i="7" s="1"/>
  <c r="CE377" i="7"/>
  <c r="CF377" i="7" s="1"/>
  <c r="CE379" i="7"/>
  <c r="CF379" i="7" s="1"/>
  <c r="CE381" i="7"/>
  <c r="CF381" i="7" s="1"/>
  <c r="CE383" i="7"/>
  <c r="CF383" i="7" s="1"/>
  <c r="CE385" i="7"/>
  <c r="CF385" i="7" s="1"/>
  <c r="CE387" i="7"/>
  <c r="CF387" i="7" s="1"/>
  <c r="CE6" i="7"/>
  <c r="CF6" i="7" s="1"/>
  <c r="CE8" i="7"/>
  <c r="CF8" i="7" s="1"/>
  <c r="CE10" i="7"/>
  <c r="CF10" i="7" s="1"/>
  <c r="CE12" i="7"/>
  <c r="CF12" i="7" s="1"/>
  <c r="CE14" i="7"/>
  <c r="CF14" i="7" s="1"/>
  <c r="CE16" i="7"/>
  <c r="CF16" i="7" s="1"/>
  <c r="CE18" i="7"/>
  <c r="CF18" i="7" s="1"/>
  <c r="CE20" i="7"/>
  <c r="CF20" i="7" s="1"/>
  <c r="CE22" i="7"/>
  <c r="CF22" i="7" s="1"/>
  <c r="CE24" i="7"/>
  <c r="CF24" i="7" s="1"/>
  <c r="CE26" i="7"/>
  <c r="CF26" i="7" s="1"/>
  <c r="CE28" i="7"/>
  <c r="CF28" i="7" s="1"/>
  <c r="CE30" i="7"/>
  <c r="CF30" i="7" s="1"/>
  <c r="CE32" i="7"/>
  <c r="CF32" i="7" s="1"/>
  <c r="CE34" i="7"/>
  <c r="CF34" i="7" s="1"/>
  <c r="CE36" i="7"/>
  <c r="CF36" i="7" s="1"/>
  <c r="CE38" i="7"/>
  <c r="CF38" i="7" s="1"/>
  <c r="CE40" i="7"/>
  <c r="CF40" i="7" s="1"/>
  <c r="CE42" i="7"/>
  <c r="CF42" i="7" s="1"/>
  <c r="CE44" i="7"/>
  <c r="CF44" i="7" s="1"/>
  <c r="CE46" i="7"/>
  <c r="CF46" i="7" s="1"/>
  <c r="CE48" i="7"/>
  <c r="CF48" i="7" s="1"/>
  <c r="CE50" i="7"/>
  <c r="CF50" i="7" s="1"/>
  <c r="CE52" i="7"/>
  <c r="CF52" i="7" s="1"/>
  <c r="CE54" i="7"/>
  <c r="CF54" i="7" s="1"/>
  <c r="CE56" i="7"/>
  <c r="CF56" i="7" s="1"/>
  <c r="CE58" i="7"/>
  <c r="CF58" i="7" s="1"/>
  <c r="CE60" i="7"/>
  <c r="CF60" i="7" s="1"/>
  <c r="CE62" i="7"/>
  <c r="CF62" i="7" s="1"/>
  <c r="CE64" i="7"/>
  <c r="CF64" i="7" s="1"/>
  <c r="CE66" i="7"/>
  <c r="CF66" i="7" s="1"/>
  <c r="CE68" i="7"/>
  <c r="CF68" i="7" s="1"/>
  <c r="CE70" i="7"/>
  <c r="CF70" i="7" s="1"/>
  <c r="CE72" i="7"/>
  <c r="CF72" i="7" s="1"/>
  <c r="CE74" i="7"/>
  <c r="CF74" i="7" s="1"/>
  <c r="CE76" i="7"/>
  <c r="CF76" i="7" s="1"/>
  <c r="CE78" i="7"/>
  <c r="CF78" i="7" s="1"/>
  <c r="CE80" i="7"/>
  <c r="CF80" i="7" s="1"/>
  <c r="CE82" i="7"/>
  <c r="CF82" i="7" s="1"/>
  <c r="CE84" i="7"/>
  <c r="CF84" i="7" s="1"/>
  <c r="CE86" i="7"/>
  <c r="CF86" i="7" s="1"/>
  <c r="CE88" i="7"/>
  <c r="CF88" i="7" s="1"/>
  <c r="CE90" i="7"/>
  <c r="CF90" i="7" s="1"/>
  <c r="CE92" i="7"/>
  <c r="CF92" i="7" s="1"/>
  <c r="CE94" i="7"/>
  <c r="CF94" i="7" s="1"/>
  <c r="CE96" i="7"/>
  <c r="CF96" i="7" s="1"/>
  <c r="CE98" i="7"/>
  <c r="CF98" i="7" s="1"/>
  <c r="CE100" i="7"/>
  <c r="CF100" i="7" s="1"/>
  <c r="CE102" i="7"/>
  <c r="CF102" i="7" s="1"/>
  <c r="CE104" i="7"/>
  <c r="CF104" i="7" s="1"/>
  <c r="CE106" i="7"/>
  <c r="CF106" i="7" s="1"/>
  <c r="CE108" i="7"/>
  <c r="CF108" i="7" s="1"/>
  <c r="CE110" i="7"/>
  <c r="CF110" i="7" s="1"/>
  <c r="CE112" i="7"/>
  <c r="CF112" i="7" s="1"/>
  <c r="CE114" i="7"/>
  <c r="CF114" i="7" s="1"/>
  <c r="CE116" i="7"/>
  <c r="CF116" i="7" s="1"/>
  <c r="CE118" i="7"/>
  <c r="CF118" i="7" s="1"/>
  <c r="CE120" i="7"/>
  <c r="CF120" i="7" s="1"/>
  <c r="CE122" i="7"/>
  <c r="CF122" i="7" s="1"/>
  <c r="CE124" i="7"/>
  <c r="CF124" i="7" s="1"/>
  <c r="CE126" i="7"/>
  <c r="CF126" i="7" s="1"/>
  <c r="CE128" i="7"/>
  <c r="CF128" i="7" s="1"/>
  <c r="CE130" i="7"/>
  <c r="CF130" i="7" s="1"/>
  <c r="CE132" i="7"/>
  <c r="CE134" i="7"/>
  <c r="CF134" i="7" s="1"/>
  <c r="CE136" i="7"/>
  <c r="CF136" i="7" s="1"/>
  <c r="CE138" i="7"/>
  <c r="CF138" i="7" s="1"/>
  <c r="CE140" i="7"/>
  <c r="CF140" i="7" s="1"/>
  <c r="CE142" i="7"/>
  <c r="CF142" i="7" s="1"/>
  <c r="CE144" i="7"/>
  <c r="CF144" i="7" s="1"/>
  <c r="CE146" i="7"/>
  <c r="CF146" i="7" s="1"/>
  <c r="CE148" i="7"/>
  <c r="CF148" i="7" s="1"/>
  <c r="CE150" i="7"/>
  <c r="CF150" i="7" s="1"/>
  <c r="CE152" i="7"/>
  <c r="CF152" i="7" s="1"/>
  <c r="CE154" i="7"/>
  <c r="CF154" i="7" s="1"/>
  <c r="CE156" i="7"/>
  <c r="CF156" i="7" s="1"/>
  <c r="CE158" i="7"/>
  <c r="CF158" i="7" s="1"/>
  <c r="CE160" i="7"/>
  <c r="CF160" i="7" s="1"/>
  <c r="CE162" i="7"/>
  <c r="CF162" i="7" s="1"/>
  <c r="CE164" i="7"/>
  <c r="CF164" i="7" s="1"/>
  <c r="CE166" i="7"/>
  <c r="CF166" i="7" s="1"/>
  <c r="CE168" i="7"/>
  <c r="CF168" i="7" s="1"/>
  <c r="CE170" i="7"/>
  <c r="CF170" i="7" s="1"/>
  <c r="CE174" i="7"/>
  <c r="CF174" i="7" s="1"/>
  <c r="CE176" i="7"/>
  <c r="CF176" i="7" s="1"/>
  <c r="CE178" i="7"/>
  <c r="CF178" i="7" s="1"/>
  <c r="CE180" i="7"/>
  <c r="CF180" i="7" s="1"/>
  <c r="CE182" i="7"/>
  <c r="CF182" i="7" s="1"/>
  <c r="CE184" i="7"/>
  <c r="CF184" i="7" s="1"/>
  <c r="CE186" i="7"/>
  <c r="CF186" i="7" s="1"/>
  <c r="CE188" i="7"/>
  <c r="CF188" i="7" s="1"/>
  <c r="CE190" i="7"/>
  <c r="CF190" i="7" s="1"/>
  <c r="CE192" i="7"/>
  <c r="CF192" i="7" s="1"/>
  <c r="CE194" i="7"/>
  <c r="CF194" i="7" s="1"/>
  <c r="CE196" i="7"/>
  <c r="CF196" i="7" s="1"/>
  <c r="CE198" i="7"/>
  <c r="CF198" i="7" s="1"/>
  <c r="CE200" i="7"/>
  <c r="CF200" i="7" s="1"/>
  <c r="CE202" i="7"/>
  <c r="CF202" i="7" s="1"/>
  <c r="CE204" i="7"/>
  <c r="CF204" i="7" s="1"/>
  <c r="CE206" i="7"/>
  <c r="CE208" i="7"/>
  <c r="CF208" i="7" s="1"/>
  <c r="CE210" i="7"/>
  <c r="CF210" i="7" s="1"/>
  <c r="CE212" i="7"/>
  <c r="CF212" i="7" s="1"/>
  <c r="CE214" i="7"/>
  <c r="CF214" i="7" s="1"/>
  <c r="CE216" i="7"/>
  <c r="CF216" i="7" s="1"/>
  <c r="CE218" i="7"/>
  <c r="CF218" i="7" s="1"/>
  <c r="CE220" i="7"/>
  <c r="CF220" i="7" s="1"/>
  <c r="CE222" i="7"/>
  <c r="CF222" i="7" s="1"/>
  <c r="CE224" i="7"/>
  <c r="CF224" i="7" s="1"/>
  <c r="CE226" i="7"/>
  <c r="CF226" i="7" s="1"/>
  <c r="CE228" i="7"/>
  <c r="CF228" i="7" s="1"/>
  <c r="CE230" i="7"/>
  <c r="CF230" i="7" s="1"/>
  <c r="CE232" i="7"/>
  <c r="CF232" i="7" s="1"/>
  <c r="CE234" i="7"/>
  <c r="CF234" i="7" s="1"/>
  <c r="CE236" i="7"/>
  <c r="CF236" i="7" s="1"/>
  <c r="CE238" i="7"/>
  <c r="CF238" i="7" s="1"/>
  <c r="CE240" i="7"/>
  <c r="CF240" i="7" s="1"/>
  <c r="CE242" i="7"/>
  <c r="CF242" i="7" s="1"/>
  <c r="CE244" i="7"/>
  <c r="CF244" i="7" s="1"/>
  <c r="CE246" i="7"/>
  <c r="CF246" i="7" s="1"/>
  <c r="CE248" i="7"/>
  <c r="CF248" i="7" s="1"/>
  <c r="CE250" i="7"/>
  <c r="CF250" i="7" s="1"/>
  <c r="CE252" i="7"/>
  <c r="CF252" i="7" s="1"/>
  <c r="CE254" i="7"/>
  <c r="CF254" i="7" s="1"/>
  <c r="CE256" i="7"/>
  <c r="CF256" i="7" s="1"/>
  <c r="CE258" i="7"/>
  <c r="CF258" i="7" s="1"/>
  <c r="CE260" i="7"/>
  <c r="CF260" i="7" s="1"/>
  <c r="CE262" i="7"/>
  <c r="CF262" i="7" s="1"/>
  <c r="CE264" i="7"/>
  <c r="CF264" i="7" s="1"/>
  <c r="CE266" i="7"/>
  <c r="CF266" i="7" s="1"/>
  <c r="CE268" i="7"/>
  <c r="CF268" i="7" s="1"/>
  <c r="CE270" i="7"/>
  <c r="CF270" i="7" s="1"/>
  <c r="CE272" i="7"/>
  <c r="CF272" i="7" s="1"/>
  <c r="CE274" i="7"/>
  <c r="CF274" i="7" s="1"/>
  <c r="CE276" i="7"/>
  <c r="CF276" i="7" s="1"/>
  <c r="CE278" i="7"/>
  <c r="CF278" i="7" s="1"/>
  <c r="CE280" i="7"/>
  <c r="CF280" i="7" s="1"/>
  <c r="CE282" i="7"/>
  <c r="CF282" i="7" s="1"/>
  <c r="CE284" i="7"/>
  <c r="CF284" i="7" s="1"/>
  <c r="CE286" i="7"/>
  <c r="CF286" i="7" s="1"/>
  <c r="CE288" i="7"/>
  <c r="CF288" i="7" s="1"/>
  <c r="CE290" i="7"/>
  <c r="CF290" i="7" s="1"/>
  <c r="CE292" i="7"/>
  <c r="CF292" i="7" s="1"/>
  <c r="CE294" i="7"/>
  <c r="CF294" i="7" s="1"/>
  <c r="CE296" i="7"/>
  <c r="CF296" i="7" s="1"/>
  <c r="CE298" i="7"/>
  <c r="CF298" i="7" s="1"/>
  <c r="CE300" i="7"/>
  <c r="CF300" i="7" s="1"/>
  <c r="CE302" i="7"/>
  <c r="CF302" i="7" s="1"/>
  <c r="CE304" i="7"/>
  <c r="CF304" i="7" s="1"/>
  <c r="CE306" i="7"/>
  <c r="CF306" i="7" s="1"/>
  <c r="CE308" i="7"/>
  <c r="CF308" i="7" s="1"/>
  <c r="CE310" i="7"/>
  <c r="CF310" i="7" s="1"/>
  <c r="CE312" i="7"/>
  <c r="CF312" i="7" s="1"/>
  <c r="CE314" i="7"/>
  <c r="CF314" i="7" s="1"/>
  <c r="CE316" i="7"/>
  <c r="CF316" i="7" s="1"/>
  <c r="CE318" i="7"/>
  <c r="CF318" i="7" s="1"/>
  <c r="CE320" i="7"/>
  <c r="CF320" i="7" s="1"/>
  <c r="CE322" i="7"/>
  <c r="CF322" i="7" s="1"/>
  <c r="CE324" i="7"/>
  <c r="CF324" i="7" s="1"/>
  <c r="CE326" i="7"/>
  <c r="CF326" i="7" s="1"/>
  <c r="CE328" i="7"/>
  <c r="CF328" i="7" s="1"/>
  <c r="CE330" i="7"/>
  <c r="CF330" i="7" s="1"/>
  <c r="CE332" i="7"/>
  <c r="CF332" i="7" s="1"/>
  <c r="CE334" i="7"/>
  <c r="CF334" i="7" s="1"/>
  <c r="CE336" i="7"/>
  <c r="CF336" i="7" s="1"/>
  <c r="CE338" i="7"/>
  <c r="CF338" i="7" s="1"/>
  <c r="CE340" i="7"/>
  <c r="CF340" i="7" s="1"/>
  <c r="CE342" i="7"/>
  <c r="CF342" i="7" s="1"/>
  <c r="CE344" i="7"/>
  <c r="CF344" i="7" s="1"/>
  <c r="CE346" i="7"/>
  <c r="CF346" i="7" s="1"/>
  <c r="CE348" i="7"/>
  <c r="CF348" i="7" s="1"/>
  <c r="CE350" i="7"/>
  <c r="CF350" i="7" s="1"/>
  <c r="CE352" i="7"/>
  <c r="CF352" i="7" s="1"/>
  <c r="CE354" i="7"/>
  <c r="CF354" i="7" s="1"/>
  <c r="CE356" i="7"/>
  <c r="CF356" i="7" s="1"/>
  <c r="CE358" i="7"/>
  <c r="CF358" i="7" s="1"/>
  <c r="CE360" i="7"/>
  <c r="CF360" i="7" s="1"/>
  <c r="CE362" i="7"/>
  <c r="CF362" i="7" s="1"/>
  <c r="CE364" i="7"/>
  <c r="CF364" i="7" s="1"/>
  <c r="CE366" i="7"/>
  <c r="CE368" i="7"/>
  <c r="CF368" i="7" s="1"/>
  <c r="CE370" i="7"/>
  <c r="CE372" i="7"/>
  <c r="CF372" i="7" s="1"/>
  <c r="CE374" i="7"/>
  <c r="CF374" i="7" s="1"/>
  <c r="CE376" i="7"/>
  <c r="CF376" i="7" s="1"/>
  <c r="CE378" i="7"/>
  <c r="CF378" i="7" s="1"/>
  <c r="CE380" i="7"/>
  <c r="CF380" i="7" s="1"/>
  <c r="CE382" i="7"/>
  <c r="CF382" i="7" s="1"/>
  <c r="CE384" i="7"/>
  <c r="CF384" i="7" s="1"/>
  <c r="CE386" i="7"/>
  <c r="CF386" i="7" s="1"/>
  <c r="CE388" i="7"/>
  <c r="CF388" i="7" s="1"/>
  <c r="CE4" i="7"/>
  <c r="CF4" i="7" s="1"/>
  <c r="AL6" i="7"/>
  <c r="AM6" i="7" s="1"/>
  <c r="AL10" i="7"/>
  <c r="AM10" i="7" s="1"/>
  <c r="AL14" i="7"/>
  <c r="AM14" i="7" s="1"/>
  <c r="AL18" i="7"/>
  <c r="AM18" i="7" s="1"/>
  <c r="AL22" i="7"/>
  <c r="AM22" i="7" s="1"/>
  <c r="AL26" i="7"/>
  <c r="AM26" i="7" s="1"/>
  <c r="AL30" i="7"/>
  <c r="AM30" i="7" s="1"/>
  <c r="AL34" i="7"/>
  <c r="AM34" i="7" s="1"/>
  <c r="AL38" i="7"/>
  <c r="AM38" i="7" s="1"/>
  <c r="AL42" i="7"/>
  <c r="AM42" i="7" s="1"/>
  <c r="AL46" i="7"/>
  <c r="AM46" i="7" s="1"/>
  <c r="AL50" i="7"/>
  <c r="AM50" i="7" s="1"/>
  <c r="AL54" i="7"/>
  <c r="AM54" i="7" s="1"/>
  <c r="AL58" i="7"/>
  <c r="AM58" i="7" s="1"/>
  <c r="AL62" i="7"/>
  <c r="AM62" i="7" s="1"/>
  <c r="AL66" i="7"/>
  <c r="AM66" i="7" s="1"/>
  <c r="AL70" i="7"/>
  <c r="AM70" i="7" s="1"/>
  <c r="AL74" i="7"/>
  <c r="AM74" i="7" s="1"/>
  <c r="AL78" i="7"/>
  <c r="AM78" i="7" s="1"/>
  <c r="AL82" i="7"/>
  <c r="AM82" i="7" s="1"/>
  <c r="AL86" i="7"/>
  <c r="AM86" i="7" s="1"/>
  <c r="AL90" i="7"/>
  <c r="AM90" i="7" s="1"/>
  <c r="AL94" i="7"/>
  <c r="AM94" i="7" s="1"/>
  <c r="AL98" i="7"/>
  <c r="AM98" i="7" s="1"/>
  <c r="AL102" i="7"/>
  <c r="AM102" i="7" s="1"/>
  <c r="AL106" i="7"/>
  <c r="AM106" i="7" s="1"/>
  <c r="AL110" i="7"/>
  <c r="AM110" i="7" s="1"/>
  <c r="AL114" i="7"/>
  <c r="AM114" i="7" s="1"/>
  <c r="AL118" i="7"/>
  <c r="AM118" i="7" s="1"/>
  <c r="AL122" i="7"/>
  <c r="AM122" i="7" s="1"/>
  <c r="AL126" i="7"/>
  <c r="AM126" i="7" s="1"/>
  <c r="AL130" i="7"/>
  <c r="AM130" i="7" s="1"/>
  <c r="AL7" i="7"/>
  <c r="AM7" i="7" s="1"/>
  <c r="AL11" i="7"/>
  <c r="AM11" i="7" s="1"/>
  <c r="AL15" i="7"/>
  <c r="AM15" i="7" s="1"/>
  <c r="AL19" i="7"/>
  <c r="AM19" i="7" s="1"/>
  <c r="AL23" i="7"/>
  <c r="AM23" i="7" s="1"/>
  <c r="AL27" i="7"/>
  <c r="AM27" i="7" s="1"/>
  <c r="AL31" i="7"/>
  <c r="AM31" i="7" s="1"/>
  <c r="AL35" i="7"/>
  <c r="AM35" i="7" s="1"/>
  <c r="AL39" i="7"/>
  <c r="AM39" i="7" s="1"/>
  <c r="AL43" i="7"/>
  <c r="AM43" i="7" s="1"/>
  <c r="AL47" i="7"/>
  <c r="AM47" i="7" s="1"/>
  <c r="AL51" i="7"/>
  <c r="AM51" i="7" s="1"/>
  <c r="AL55" i="7"/>
  <c r="AM55" i="7" s="1"/>
  <c r="AL59" i="7"/>
  <c r="AM59" i="7" s="1"/>
  <c r="AL63" i="7"/>
  <c r="AM63" i="7" s="1"/>
  <c r="AL67" i="7"/>
  <c r="AM67" i="7" s="1"/>
  <c r="AL71" i="7"/>
  <c r="AM71" i="7" s="1"/>
  <c r="AL75" i="7"/>
  <c r="AM75" i="7" s="1"/>
  <c r="AL79" i="7"/>
  <c r="AM79" i="7" s="1"/>
  <c r="AL83" i="7"/>
  <c r="AM83" i="7" s="1"/>
  <c r="AL87" i="7"/>
  <c r="AM87" i="7" s="1"/>
  <c r="AL91" i="7"/>
  <c r="AM91" i="7" s="1"/>
  <c r="AL95" i="7"/>
  <c r="AM95" i="7" s="1"/>
  <c r="AL99" i="7"/>
  <c r="AM99" i="7" s="1"/>
  <c r="AL103" i="7"/>
  <c r="AM103" i="7" s="1"/>
  <c r="AL107" i="7"/>
  <c r="AM107" i="7" s="1"/>
  <c r="AL111" i="7"/>
  <c r="AM111" i="7" s="1"/>
  <c r="AL115" i="7"/>
  <c r="AM115" i="7" s="1"/>
  <c r="AL119" i="7"/>
  <c r="AM119" i="7" s="1"/>
  <c r="AL123" i="7"/>
  <c r="AM123" i="7" s="1"/>
  <c r="AL127" i="7"/>
  <c r="AM127" i="7" s="1"/>
  <c r="AL131" i="7"/>
  <c r="AM131" i="7" s="1"/>
  <c r="AL135" i="7"/>
  <c r="AM135" i="7" s="1"/>
  <c r="AL139" i="7"/>
  <c r="AL143" i="7"/>
  <c r="AM143" i="7" s="1"/>
  <c r="AL147" i="7"/>
  <c r="AM147" i="7" s="1"/>
  <c r="AL151" i="7"/>
  <c r="AM151" i="7" s="1"/>
  <c r="AL155" i="7"/>
  <c r="AM155" i="7" s="1"/>
  <c r="AL159" i="7"/>
  <c r="AM159" i="7" s="1"/>
  <c r="AL163" i="7"/>
  <c r="AM163" i="7" s="1"/>
  <c r="AL167" i="7"/>
  <c r="AM167" i="7" s="1"/>
  <c r="AL172" i="7"/>
  <c r="AM172" i="7" s="1"/>
  <c r="AL175" i="7"/>
  <c r="AM175" i="7" s="1"/>
  <c r="AL179" i="7"/>
  <c r="AM179" i="7" s="1"/>
  <c r="AL183" i="7"/>
  <c r="AM183" i="7" s="1"/>
  <c r="AL187" i="7"/>
  <c r="AM187" i="7" s="1"/>
  <c r="AL191" i="7"/>
  <c r="AM191" i="7" s="1"/>
  <c r="AL195" i="7"/>
  <c r="AM195" i="7" s="1"/>
  <c r="AL199" i="7"/>
  <c r="AM199" i="7" s="1"/>
  <c r="AL203" i="7"/>
  <c r="AM203" i="7" s="1"/>
  <c r="AL207" i="7"/>
  <c r="AM207" i="7" s="1"/>
  <c r="AL211" i="7"/>
  <c r="AM211" i="7" s="1"/>
  <c r="AL215" i="7"/>
  <c r="AM215" i="7" s="1"/>
  <c r="AL219" i="7"/>
  <c r="AM219" i="7" s="1"/>
  <c r="AL223" i="7"/>
  <c r="AM223" i="7" s="1"/>
  <c r="AL227" i="7"/>
  <c r="AM227" i="7" s="1"/>
  <c r="AL231" i="7"/>
  <c r="AM231" i="7" s="1"/>
  <c r="AL235" i="7"/>
  <c r="AM235" i="7" s="1"/>
  <c r="AL239" i="7"/>
  <c r="AM239" i="7" s="1"/>
  <c r="AL243" i="7"/>
  <c r="AM243" i="7" s="1"/>
  <c r="AL247" i="7"/>
  <c r="AM247" i="7" s="1"/>
  <c r="AL251" i="7"/>
  <c r="AM251" i="7" s="1"/>
  <c r="AL255" i="7"/>
  <c r="AM255" i="7" s="1"/>
  <c r="AL259" i="7"/>
  <c r="AM259" i="7" s="1"/>
  <c r="AL263" i="7"/>
  <c r="AM263" i="7" s="1"/>
  <c r="AL267" i="7"/>
  <c r="AM267" i="7" s="1"/>
  <c r="AL271" i="7"/>
  <c r="AM271" i="7" s="1"/>
  <c r="AL275" i="7"/>
  <c r="AM275" i="7" s="1"/>
  <c r="AL279" i="7"/>
  <c r="AM279" i="7" s="1"/>
  <c r="AL283" i="7"/>
  <c r="AM283" i="7" s="1"/>
  <c r="AL287" i="7"/>
  <c r="AM287" i="7" s="1"/>
  <c r="AL291" i="7"/>
  <c r="AM291" i="7" s="1"/>
  <c r="AL295" i="7"/>
  <c r="AM295" i="7" s="1"/>
  <c r="AL8" i="7"/>
  <c r="AM8" i="7" s="1"/>
  <c r="AL12" i="7"/>
  <c r="AM12" i="7" s="1"/>
  <c r="AL16" i="7"/>
  <c r="AM16" i="7" s="1"/>
  <c r="AL20" i="7"/>
  <c r="AM20" i="7" s="1"/>
  <c r="AL24" i="7"/>
  <c r="AM24" i="7" s="1"/>
  <c r="AL28" i="7"/>
  <c r="AM28" i="7" s="1"/>
  <c r="AL32" i="7"/>
  <c r="AM32" i="7" s="1"/>
  <c r="AL36" i="7"/>
  <c r="AM36" i="7" s="1"/>
  <c r="AL40" i="7"/>
  <c r="AM40" i="7" s="1"/>
  <c r="AL44" i="7"/>
  <c r="AM44" i="7" s="1"/>
  <c r="AL48" i="7"/>
  <c r="AM48" i="7" s="1"/>
  <c r="AL52" i="7"/>
  <c r="AM52" i="7" s="1"/>
  <c r="AL56" i="7"/>
  <c r="AM56" i="7" s="1"/>
  <c r="AL60" i="7"/>
  <c r="AM60" i="7" s="1"/>
  <c r="AL64" i="7"/>
  <c r="AM64" i="7" s="1"/>
  <c r="AL68" i="7"/>
  <c r="AM68" i="7" s="1"/>
  <c r="AL72" i="7"/>
  <c r="AM72" i="7" s="1"/>
  <c r="AL76" i="7"/>
  <c r="AM76" i="7" s="1"/>
  <c r="AL80" i="7"/>
  <c r="AM80" i="7" s="1"/>
  <c r="AL84" i="7"/>
  <c r="AM84" i="7" s="1"/>
  <c r="AL88" i="7"/>
  <c r="AM88" i="7" s="1"/>
  <c r="AL92" i="7"/>
  <c r="AM92" i="7" s="1"/>
  <c r="AL96" i="7"/>
  <c r="AM96" i="7" s="1"/>
  <c r="AL100" i="7"/>
  <c r="AM100" i="7" s="1"/>
  <c r="AL104" i="7"/>
  <c r="AM104" i="7" s="1"/>
  <c r="AL108" i="7"/>
  <c r="AM108" i="7" s="1"/>
  <c r="AL112" i="7"/>
  <c r="AM112" i="7" s="1"/>
  <c r="AL116" i="7"/>
  <c r="AM116" i="7" s="1"/>
  <c r="AL120" i="7"/>
  <c r="AM120" i="7" s="1"/>
  <c r="AL124" i="7"/>
  <c r="AM124" i="7" s="1"/>
  <c r="AL128" i="7"/>
  <c r="AM128" i="7" s="1"/>
  <c r="AL132" i="7"/>
  <c r="AM132" i="7" s="1"/>
  <c r="AL5" i="7"/>
  <c r="AM5" i="7" s="1"/>
  <c r="AL9" i="7"/>
  <c r="AM9" i="7" s="1"/>
  <c r="AL13" i="7"/>
  <c r="AM13" i="7" s="1"/>
  <c r="AL17" i="7"/>
  <c r="AM17" i="7" s="1"/>
  <c r="AL21" i="7"/>
  <c r="AM21" i="7" s="1"/>
  <c r="AL25" i="7"/>
  <c r="AM25" i="7" s="1"/>
  <c r="AL29" i="7"/>
  <c r="AM29" i="7" s="1"/>
  <c r="AL33" i="7"/>
  <c r="AM33" i="7" s="1"/>
  <c r="AL37" i="7"/>
  <c r="AM37" i="7" s="1"/>
  <c r="AL41" i="7"/>
  <c r="AM41" i="7" s="1"/>
  <c r="AL45" i="7"/>
  <c r="AM45" i="7" s="1"/>
  <c r="AL49" i="7"/>
  <c r="AM49" i="7" s="1"/>
  <c r="AL53" i="7"/>
  <c r="AM53" i="7" s="1"/>
  <c r="AL57" i="7"/>
  <c r="AM57" i="7" s="1"/>
  <c r="AL61" i="7"/>
  <c r="AM61" i="7" s="1"/>
  <c r="AL65" i="7"/>
  <c r="AM65" i="7" s="1"/>
  <c r="AL69" i="7"/>
  <c r="AM69" i="7" s="1"/>
  <c r="AL73" i="7"/>
  <c r="AM73" i="7" s="1"/>
  <c r="AL77" i="7"/>
  <c r="AM77" i="7" s="1"/>
  <c r="AL81" i="7"/>
  <c r="AM81" i="7" s="1"/>
  <c r="AL85" i="7"/>
  <c r="AM85" i="7" s="1"/>
  <c r="AL89" i="7"/>
  <c r="AM89" i="7" s="1"/>
  <c r="AL93" i="7"/>
  <c r="AM93" i="7" s="1"/>
  <c r="AL97" i="7"/>
  <c r="AM97" i="7" s="1"/>
  <c r="AL101" i="7"/>
  <c r="AM101" i="7" s="1"/>
  <c r="AL105" i="7"/>
  <c r="AM105" i="7" s="1"/>
  <c r="AL109" i="7"/>
  <c r="AM109" i="7" s="1"/>
  <c r="AL113" i="7"/>
  <c r="AM113" i="7" s="1"/>
  <c r="AL117" i="7"/>
  <c r="AM117" i="7" s="1"/>
  <c r="AL121" i="7"/>
  <c r="AM121" i="7" s="1"/>
  <c r="AL125" i="7"/>
  <c r="AM125" i="7" s="1"/>
  <c r="AL129" i="7"/>
  <c r="AM129" i="7" s="1"/>
  <c r="AL133" i="7"/>
  <c r="AM133" i="7" s="1"/>
  <c r="AL137" i="7"/>
  <c r="AM137" i="7" s="1"/>
  <c r="AL141" i="7"/>
  <c r="AM141" i="7" s="1"/>
  <c r="AL145" i="7"/>
  <c r="AM145" i="7" s="1"/>
  <c r="AL149" i="7"/>
  <c r="AM149" i="7" s="1"/>
  <c r="AL153" i="7"/>
  <c r="AM153" i="7" s="1"/>
  <c r="AL157" i="7"/>
  <c r="AM157" i="7" s="1"/>
  <c r="AL161" i="7"/>
  <c r="AM161" i="7" s="1"/>
  <c r="AL165" i="7"/>
  <c r="AM165" i="7" s="1"/>
  <c r="AL169" i="7"/>
  <c r="AM169" i="7" s="1"/>
  <c r="AL173" i="7"/>
  <c r="AM173" i="7" s="1"/>
  <c r="AL177" i="7"/>
  <c r="AM177" i="7" s="1"/>
  <c r="AL181" i="7"/>
  <c r="AM181" i="7" s="1"/>
  <c r="AL185" i="7"/>
  <c r="AM185" i="7" s="1"/>
  <c r="AL189" i="7"/>
  <c r="AM189" i="7" s="1"/>
  <c r="AL193" i="7"/>
  <c r="AM193" i="7" s="1"/>
  <c r="AL197" i="7"/>
  <c r="AM197" i="7" s="1"/>
  <c r="AL201" i="7"/>
  <c r="AM201" i="7" s="1"/>
  <c r="AL205" i="7"/>
  <c r="AM205" i="7" s="1"/>
  <c r="AL209" i="7"/>
  <c r="AM209" i="7" s="1"/>
  <c r="AL213" i="7"/>
  <c r="AM213" i="7" s="1"/>
  <c r="AL217" i="7"/>
  <c r="AM217" i="7" s="1"/>
  <c r="AL221" i="7"/>
  <c r="AM221" i="7" s="1"/>
  <c r="AL225" i="7"/>
  <c r="AM225" i="7" s="1"/>
  <c r="AL229" i="7"/>
  <c r="AM229" i="7" s="1"/>
  <c r="AL233" i="7"/>
  <c r="AM233" i="7" s="1"/>
  <c r="AL237" i="7"/>
  <c r="AM237" i="7" s="1"/>
  <c r="AL241" i="7"/>
  <c r="AM241" i="7" s="1"/>
  <c r="AL245" i="7"/>
  <c r="AM245" i="7" s="1"/>
  <c r="AL249" i="7"/>
  <c r="AM249" i="7" s="1"/>
  <c r="AL253" i="7"/>
  <c r="AM253" i="7" s="1"/>
  <c r="AL257" i="7"/>
  <c r="AM257" i="7" s="1"/>
  <c r="AL261" i="7"/>
  <c r="AM261" i="7" s="1"/>
  <c r="AL265" i="7"/>
  <c r="AM265" i="7" s="1"/>
  <c r="AL269" i="7"/>
  <c r="AM269" i="7" s="1"/>
  <c r="AL273" i="7"/>
  <c r="AM273" i="7" s="1"/>
  <c r="AL277" i="7"/>
  <c r="AM277" i="7" s="1"/>
  <c r="AL281" i="7"/>
  <c r="AM281" i="7" s="1"/>
  <c r="AL285" i="7"/>
  <c r="AM285" i="7" s="1"/>
  <c r="AL289" i="7"/>
  <c r="AM289" i="7" s="1"/>
  <c r="AL293" i="7"/>
  <c r="AM293" i="7" s="1"/>
  <c r="AL297" i="7"/>
  <c r="AM297" i="7" s="1"/>
  <c r="AL136" i="7"/>
  <c r="AM136" i="7" s="1"/>
  <c r="AL144" i="7"/>
  <c r="AM144" i="7" s="1"/>
  <c r="AL152" i="7"/>
  <c r="AM152" i="7" s="1"/>
  <c r="AL160" i="7"/>
  <c r="AM160" i="7" s="1"/>
  <c r="AL168" i="7"/>
  <c r="AM168" i="7" s="1"/>
  <c r="AL176" i="7"/>
  <c r="AM176" i="7" s="1"/>
  <c r="AL184" i="7"/>
  <c r="AM184" i="7" s="1"/>
  <c r="AL192" i="7"/>
  <c r="AM192" i="7" s="1"/>
  <c r="AL200" i="7"/>
  <c r="AM200" i="7" s="1"/>
  <c r="AL208" i="7"/>
  <c r="AM208" i="7" s="1"/>
  <c r="AL216" i="7"/>
  <c r="AM216" i="7" s="1"/>
  <c r="AL224" i="7"/>
  <c r="AM224" i="7" s="1"/>
  <c r="AL232" i="7"/>
  <c r="AM232" i="7" s="1"/>
  <c r="AL240" i="7"/>
  <c r="AM240" i="7" s="1"/>
  <c r="AL248" i="7"/>
  <c r="AM248" i="7" s="1"/>
  <c r="AL256" i="7"/>
  <c r="AM256" i="7" s="1"/>
  <c r="AL264" i="7"/>
  <c r="AM264" i="7" s="1"/>
  <c r="AL272" i="7"/>
  <c r="AM272" i="7" s="1"/>
  <c r="AL280" i="7"/>
  <c r="AM280" i="7" s="1"/>
  <c r="AL288" i="7"/>
  <c r="AM288" i="7" s="1"/>
  <c r="AL296" i="7"/>
  <c r="AM296" i="7" s="1"/>
  <c r="AL301" i="7"/>
  <c r="AL305" i="7"/>
  <c r="AM305" i="7" s="1"/>
  <c r="AL309" i="7"/>
  <c r="AM309" i="7" s="1"/>
  <c r="AL313" i="7"/>
  <c r="AM313" i="7" s="1"/>
  <c r="AL317" i="7"/>
  <c r="AM317" i="7" s="1"/>
  <c r="AL321" i="7"/>
  <c r="AM321" i="7" s="1"/>
  <c r="AL325" i="7"/>
  <c r="AM325" i="7" s="1"/>
  <c r="AL329" i="7"/>
  <c r="AM329" i="7" s="1"/>
  <c r="AL333" i="7"/>
  <c r="AM333" i="7" s="1"/>
  <c r="AL337" i="7"/>
  <c r="AM337" i="7" s="1"/>
  <c r="AL341" i="7"/>
  <c r="AM341" i="7" s="1"/>
  <c r="AL345" i="7"/>
  <c r="AL349" i="7"/>
  <c r="AM349" i="7" s="1"/>
  <c r="AL353" i="7"/>
  <c r="AM353" i="7" s="1"/>
  <c r="AL357" i="7"/>
  <c r="AM357" i="7" s="1"/>
  <c r="AL361" i="7"/>
  <c r="AM361" i="7" s="1"/>
  <c r="AL365" i="7"/>
  <c r="AM365" i="7" s="1"/>
  <c r="AL369" i="7"/>
  <c r="AM369" i="7" s="1"/>
  <c r="AL373" i="7"/>
  <c r="AM373" i="7" s="1"/>
  <c r="AL377" i="7"/>
  <c r="AM377" i="7" s="1"/>
  <c r="AL381" i="7"/>
  <c r="AM381" i="7" s="1"/>
  <c r="AL385" i="7"/>
  <c r="AM385" i="7" s="1"/>
  <c r="AL4" i="7"/>
  <c r="AM4" i="7" s="1"/>
  <c r="AL138" i="7"/>
  <c r="AM138" i="7" s="1"/>
  <c r="AL146" i="7"/>
  <c r="AM146" i="7" s="1"/>
  <c r="AL154" i="7"/>
  <c r="AM154" i="7" s="1"/>
  <c r="AL162" i="7"/>
  <c r="AM162" i="7" s="1"/>
  <c r="AL170" i="7"/>
  <c r="AM170" i="7" s="1"/>
  <c r="AL178" i="7"/>
  <c r="AM178" i="7" s="1"/>
  <c r="AL186" i="7"/>
  <c r="AM186" i="7" s="1"/>
  <c r="AL194" i="7"/>
  <c r="AM194" i="7" s="1"/>
  <c r="AL202" i="7"/>
  <c r="AM202" i="7" s="1"/>
  <c r="AL210" i="7"/>
  <c r="AM210" i="7" s="1"/>
  <c r="AL218" i="7"/>
  <c r="AM218" i="7" s="1"/>
  <c r="AL226" i="7"/>
  <c r="AM226" i="7" s="1"/>
  <c r="AL234" i="7"/>
  <c r="AM234" i="7" s="1"/>
  <c r="AL242" i="7"/>
  <c r="AM242" i="7" s="1"/>
  <c r="AL250" i="7"/>
  <c r="AM250" i="7" s="1"/>
  <c r="AL258" i="7"/>
  <c r="AM258" i="7" s="1"/>
  <c r="AL266" i="7"/>
  <c r="AM266" i="7" s="1"/>
  <c r="AL274" i="7"/>
  <c r="AM274" i="7" s="1"/>
  <c r="AL282" i="7"/>
  <c r="AM282" i="7" s="1"/>
  <c r="AL290" i="7"/>
  <c r="AM290" i="7" s="1"/>
  <c r="AL298" i="7"/>
  <c r="AM298" i="7" s="1"/>
  <c r="AL302" i="7"/>
  <c r="AM302" i="7" s="1"/>
  <c r="AL306" i="7"/>
  <c r="AM306" i="7" s="1"/>
  <c r="AL310" i="7"/>
  <c r="AM310" i="7" s="1"/>
  <c r="AL314" i="7"/>
  <c r="AM314" i="7" s="1"/>
  <c r="AL318" i="7"/>
  <c r="AM318" i="7" s="1"/>
  <c r="AL322" i="7"/>
  <c r="AM322" i="7" s="1"/>
  <c r="AL326" i="7"/>
  <c r="AM326" i="7" s="1"/>
  <c r="AL330" i="7"/>
  <c r="AM330" i="7" s="1"/>
  <c r="AL334" i="7"/>
  <c r="AM334" i="7" s="1"/>
  <c r="AL338" i="7"/>
  <c r="AM338" i="7" s="1"/>
  <c r="AL342" i="7"/>
  <c r="AM342" i="7" s="1"/>
  <c r="AL346" i="7"/>
  <c r="AM346" i="7" s="1"/>
  <c r="AL350" i="7"/>
  <c r="AM350" i="7" s="1"/>
  <c r="AL354" i="7"/>
  <c r="AM354" i="7" s="1"/>
  <c r="AL358" i="7"/>
  <c r="AM358" i="7" s="1"/>
  <c r="AL362" i="7"/>
  <c r="AM362" i="7" s="1"/>
  <c r="AL366" i="7"/>
  <c r="AL370" i="7"/>
  <c r="AL374" i="7"/>
  <c r="AM374" i="7" s="1"/>
  <c r="AL378" i="7"/>
  <c r="AM378" i="7" s="1"/>
  <c r="AL382" i="7"/>
  <c r="AM382" i="7" s="1"/>
  <c r="AL386" i="7"/>
  <c r="AM386" i="7" s="1"/>
  <c r="AL140" i="7"/>
  <c r="AM140" i="7" s="1"/>
  <c r="AL148" i="7"/>
  <c r="AM148" i="7" s="1"/>
  <c r="AL156" i="7"/>
  <c r="AM156" i="7" s="1"/>
  <c r="AL164" i="7"/>
  <c r="AM164" i="7" s="1"/>
  <c r="AL180" i="7"/>
  <c r="AM180" i="7" s="1"/>
  <c r="AL188" i="7"/>
  <c r="AM188" i="7" s="1"/>
  <c r="AL196" i="7"/>
  <c r="AM196" i="7" s="1"/>
  <c r="AL204" i="7"/>
  <c r="AM204" i="7" s="1"/>
  <c r="AL212" i="7"/>
  <c r="AM212" i="7" s="1"/>
  <c r="AL220" i="7"/>
  <c r="AM220" i="7" s="1"/>
  <c r="AL228" i="7"/>
  <c r="AM228" i="7" s="1"/>
  <c r="AL236" i="7"/>
  <c r="AM236" i="7" s="1"/>
  <c r="AL244" i="7"/>
  <c r="AM244" i="7" s="1"/>
  <c r="AL252" i="7"/>
  <c r="AM252" i="7" s="1"/>
  <c r="AL260" i="7"/>
  <c r="AM260" i="7" s="1"/>
  <c r="AL268" i="7"/>
  <c r="AM268" i="7" s="1"/>
  <c r="AL276" i="7"/>
  <c r="AM276" i="7" s="1"/>
  <c r="AL284" i="7"/>
  <c r="AM284" i="7" s="1"/>
  <c r="AL292" i="7"/>
  <c r="AM292" i="7" s="1"/>
  <c r="AL299" i="7"/>
  <c r="AM299" i="7" s="1"/>
  <c r="AL303" i="7"/>
  <c r="AM303" i="7" s="1"/>
  <c r="AL307" i="7"/>
  <c r="AM307" i="7" s="1"/>
  <c r="AL311" i="7"/>
  <c r="AM311" i="7" s="1"/>
  <c r="AL315" i="7"/>
  <c r="AM315" i="7" s="1"/>
  <c r="AL319" i="7"/>
  <c r="AM319" i="7" s="1"/>
  <c r="AL323" i="7"/>
  <c r="AM323" i="7" s="1"/>
  <c r="AL327" i="7"/>
  <c r="AM327" i="7" s="1"/>
  <c r="AL331" i="7"/>
  <c r="AM331" i="7" s="1"/>
  <c r="AL335" i="7"/>
  <c r="AM335" i="7" s="1"/>
  <c r="AL339" i="7"/>
  <c r="AM339" i="7" s="1"/>
  <c r="AL343" i="7"/>
  <c r="AM343" i="7" s="1"/>
  <c r="AL347" i="7"/>
  <c r="AM347" i="7" s="1"/>
  <c r="AL351" i="7"/>
  <c r="AM351" i="7" s="1"/>
  <c r="AL355" i="7"/>
  <c r="AM355" i="7" s="1"/>
  <c r="AL359" i="7"/>
  <c r="AM359" i="7" s="1"/>
  <c r="AL363" i="7"/>
  <c r="AM363" i="7" s="1"/>
  <c r="AL367" i="7"/>
  <c r="AM367" i="7" s="1"/>
  <c r="AL371" i="7"/>
  <c r="AM371" i="7" s="1"/>
  <c r="AL375" i="7"/>
  <c r="AM375" i="7" s="1"/>
  <c r="AL379" i="7"/>
  <c r="AM379" i="7" s="1"/>
  <c r="AL383" i="7"/>
  <c r="AM383" i="7" s="1"/>
  <c r="AL387" i="7"/>
  <c r="AM387" i="7" s="1"/>
  <c r="AL134" i="7"/>
  <c r="AM134" i="7" s="1"/>
  <c r="AL142" i="7"/>
  <c r="AM142" i="7" s="1"/>
  <c r="AL150" i="7"/>
  <c r="AM150" i="7" s="1"/>
  <c r="AL158" i="7"/>
  <c r="AM158" i="7" s="1"/>
  <c r="AL166" i="7"/>
  <c r="AM166" i="7" s="1"/>
  <c r="AL174" i="7"/>
  <c r="AM174" i="7" s="1"/>
  <c r="AL182" i="7"/>
  <c r="AM182" i="7" s="1"/>
  <c r="AL190" i="7"/>
  <c r="AM190" i="7" s="1"/>
  <c r="AL198" i="7"/>
  <c r="AM198" i="7" s="1"/>
  <c r="AL206" i="7"/>
  <c r="AL214" i="7"/>
  <c r="AM214" i="7" s="1"/>
  <c r="AL222" i="7"/>
  <c r="AM222" i="7" s="1"/>
  <c r="AL230" i="7"/>
  <c r="AM230" i="7" s="1"/>
  <c r="AL238" i="7"/>
  <c r="AM238" i="7" s="1"/>
  <c r="AL246" i="7"/>
  <c r="AM246" i="7" s="1"/>
  <c r="AL254" i="7"/>
  <c r="AM254" i="7" s="1"/>
  <c r="AL262" i="7"/>
  <c r="AM262" i="7" s="1"/>
  <c r="AL270" i="7"/>
  <c r="AM270" i="7" s="1"/>
  <c r="AL278" i="7"/>
  <c r="AM278" i="7" s="1"/>
  <c r="AL286" i="7"/>
  <c r="AM286" i="7" s="1"/>
  <c r="AL294" i="7"/>
  <c r="AM294" i="7" s="1"/>
  <c r="AL300" i="7"/>
  <c r="AM300" i="7" s="1"/>
  <c r="AL304" i="7"/>
  <c r="AM304" i="7" s="1"/>
  <c r="AL308" i="7"/>
  <c r="AM308" i="7" s="1"/>
  <c r="AL312" i="7"/>
  <c r="AM312" i="7" s="1"/>
  <c r="AL316" i="7"/>
  <c r="AM316" i="7" s="1"/>
  <c r="AL320" i="7"/>
  <c r="AM320" i="7" s="1"/>
  <c r="AL324" i="7"/>
  <c r="AM324" i="7" s="1"/>
  <c r="AL328" i="7"/>
  <c r="AM328" i="7" s="1"/>
  <c r="AL332" i="7"/>
  <c r="AM332" i="7" s="1"/>
  <c r="AL336" i="7"/>
  <c r="AM336" i="7" s="1"/>
  <c r="AL340" i="7"/>
  <c r="AM340" i="7" s="1"/>
  <c r="AL344" i="7"/>
  <c r="AM344" i="7" s="1"/>
  <c r="AL348" i="7"/>
  <c r="AM348" i="7" s="1"/>
  <c r="AL352" i="7"/>
  <c r="AM352" i="7" s="1"/>
  <c r="AL356" i="7"/>
  <c r="AM356" i="7" s="1"/>
  <c r="AL360" i="7"/>
  <c r="AM360" i="7" s="1"/>
  <c r="AL364" i="7"/>
  <c r="AM364" i="7" s="1"/>
  <c r="AL368" i="7"/>
  <c r="AM368" i="7" s="1"/>
  <c r="AL372" i="7"/>
  <c r="AM372" i="7" s="1"/>
  <c r="AL376" i="7"/>
  <c r="AM376" i="7" s="1"/>
  <c r="AL380" i="7"/>
  <c r="AM380" i="7" s="1"/>
  <c r="AL384" i="7"/>
  <c r="AM384" i="7" s="1"/>
  <c r="AL388" i="7"/>
  <c r="AM388" i="7" s="1"/>
  <c r="CV4" i="7" l="1"/>
  <c r="CV373" i="7"/>
  <c r="CV357" i="7"/>
  <c r="CV341" i="7"/>
  <c r="CV325" i="7"/>
  <c r="CV309" i="7"/>
  <c r="CV293" i="7"/>
  <c r="CV117" i="7"/>
  <c r="CV37" i="7"/>
  <c r="CV5" i="7"/>
  <c r="CV360" i="7"/>
  <c r="CV280" i="7"/>
  <c r="CV84" i="7"/>
  <c r="CV371" i="7"/>
  <c r="CV243" i="7"/>
  <c r="CV195" i="7"/>
  <c r="J193" i="10" s="1"/>
  <c r="CV163" i="7"/>
  <c r="CV115" i="7"/>
  <c r="CV67" i="7"/>
  <c r="CV51" i="7"/>
  <c r="J51" i="10" s="1"/>
  <c r="CV386" i="7"/>
  <c r="CV34" i="7"/>
  <c r="CV321" i="7"/>
  <c r="CV273" i="7"/>
  <c r="CV145" i="7"/>
  <c r="CV129" i="7"/>
  <c r="CV113" i="7"/>
  <c r="CV196" i="7"/>
  <c r="J194" i="10" s="1"/>
  <c r="CV319" i="7"/>
  <c r="J317" i="10" s="1"/>
  <c r="CV175" i="7"/>
  <c r="CV95" i="7"/>
  <c r="CV31" i="7"/>
  <c r="J31" i="10" s="1"/>
  <c r="CV15" i="7"/>
  <c r="CV350" i="7"/>
  <c r="CV334" i="7"/>
  <c r="CV381" i="7"/>
  <c r="CV365" i="7"/>
  <c r="CV349" i="7"/>
  <c r="CV333" i="7"/>
  <c r="CV317" i="7"/>
  <c r="CV285" i="7"/>
  <c r="CV269" i="7"/>
  <c r="CV253" i="7"/>
  <c r="CV237" i="7"/>
  <c r="CV288" i="7"/>
  <c r="CV192" i="7"/>
  <c r="CV11" i="7"/>
  <c r="J11" i="10" s="1"/>
  <c r="CV346" i="7"/>
  <c r="CV218" i="7"/>
  <c r="CV58" i="7"/>
  <c r="CV377" i="7"/>
  <c r="CV169" i="7"/>
  <c r="CV105" i="7"/>
  <c r="CV41" i="7"/>
  <c r="CV348" i="7"/>
  <c r="CV252" i="7"/>
  <c r="CV220" i="7"/>
  <c r="CV327" i="7"/>
  <c r="CV358" i="7"/>
  <c r="CV310" i="7"/>
  <c r="J308" i="10" s="1"/>
  <c r="CV385" i="7"/>
  <c r="J383" i="10" s="1"/>
  <c r="CV369" i="7"/>
  <c r="CV353" i="7"/>
  <c r="CV337" i="7"/>
  <c r="CV305" i="7"/>
  <c r="CV289" i="7"/>
  <c r="CV257" i="7"/>
  <c r="J255" i="10" s="1"/>
  <c r="CV241" i="7"/>
  <c r="J239" i="10" s="1"/>
  <c r="CV225" i="7"/>
  <c r="CV209" i="7"/>
  <c r="CV193" i="7"/>
  <c r="CV177" i="7"/>
  <c r="J175" i="10" s="1"/>
  <c r="CV161" i="7"/>
  <c r="CV97" i="7"/>
  <c r="CV81" i="7"/>
  <c r="J81" i="10" s="1"/>
  <c r="CV65" i="7"/>
  <c r="CV49" i="7"/>
  <c r="J49" i="10" s="1"/>
  <c r="CV33" i="7"/>
  <c r="CV17" i="7"/>
  <c r="J17" i="10" s="1"/>
  <c r="CV388" i="7"/>
  <c r="CV372" i="7"/>
  <c r="CV356" i="7"/>
  <c r="CV340" i="7"/>
  <c r="CV324" i="7"/>
  <c r="CV308" i="7"/>
  <c r="CV292" i="7"/>
  <c r="CV276" i="7"/>
  <c r="J274" i="10" s="1"/>
  <c r="CV260" i="7"/>
  <c r="CV244" i="7"/>
  <c r="CV228" i="7"/>
  <c r="CV212" i="7"/>
  <c r="CV180" i="7"/>
  <c r="CV160" i="7"/>
  <c r="J158" i="10" s="1"/>
  <c r="CV144" i="7"/>
  <c r="CV128" i="7"/>
  <c r="CV112" i="7"/>
  <c r="CV96" i="7"/>
  <c r="CV80" i="7"/>
  <c r="CV64" i="7"/>
  <c r="CV48" i="7"/>
  <c r="J48" i="10" s="1"/>
  <c r="CV32" i="7"/>
  <c r="CV16" i="7"/>
  <c r="CV383" i="7"/>
  <c r="J381" i="10" s="1"/>
  <c r="CV367" i="7"/>
  <c r="CV351" i="7"/>
  <c r="J349" i="10" s="1"/>
  <c r="CV335" i="7"/>
  <c r="CV303" i="7"/>
  <c r="J301" i="10" s="1"/>
  <c r="CV287" i="7"/>
  <c r="CV271" i="7"/>
  <c r="CV255" i="7"/>
  <c r="CV239" i="7"/>
  <c r="CV223" i="7"/>
  <c r="CV207" i="7"/>
  <c r="CV191" i="7"/>
  <c r="CV159" i="7"/>
  <c r="J157" i="10" s="1"/>
  <c r="CV143" i="7"/>
  <c r="CV127" i="7"/>
  <c r="J127" i="10" s="1"/>
  <c r="CV111" i="7"/>
  <c r="CV79" i="7"/>
  <c r="CV63" i="7"/>
  <c r="CV47" i="7"/>
  <c r="J47" i="10" s="1"/>
  <c r="CV382" i="7"/>
  <c r="CV318" i="7"/>
  <c r="CV302" i="7"/>
  <c r="CV286" i="7"/>
  <c r="J284" i="10" s="1"/>
  <c r="CV270" i="7"/>
  <c r="CV254" i="7"/>
  <c r="CV238" i="7"/>
  <c r="CV222" i="7"/>
  <c r="J220" i="10" s="1"/>
  <c r="CV190" i="7"/>
  <c r="CV174" i="7"/>
  <c r="CV158" i="7"/>
  <c r="CV142" i="7"/>
  <c r="CV126" i="7"/>
  <c r="CV110" i="7"/>
  <c r="CV94" i="7"/>
  <c r="CV78" i="7"/>
  <c r="J78" i="10" s="1"/>
  <c r="CV62" i="7"/>
  <c r="CV46" i="7"/>
  <c r="J46" i="10" s="1"/>
  <c r="CV30" i="7"/>
  <c r="J30" i="10" s="1"/>
  <c r="CV14" i="7"/>
  <c r="CV221" i="7"/>
  <c r="CV205" i="7"/>
  <c r="J203" i="10" s="1"/>
  <c r="CV189" i="7"/>
  <c r="J187" i="10" s="1"/>
  <c r="CV173" i="7"/>
  <c r="CV157" i="7"/>
  <c r="CV141" i="7"/>
  <c r="CV125" i="7"/>
  <c r="J125" i="10" s="1"/>
  <c r="CV109" i="7"/>
  <c r="J109" i="10" s="1"/>
  <c r="CV93" i="7"/>
  <c r="CV77" i="7"/>
  <c r="J77" i="10" s="1"/>
  <c r="CV61" i="7"/>
  <c r="J61" i="10" s="1"/>
  <c r="CV45" i="7"/>
  <c r="CV29" i="7"/>
  <c r="CV13" i="7"/>
  <c r="J13" i="10" s="1"/>
  <c r="CV384" i="7"/>
  <c r="CV368" i="7"/>
  <c r="CV352" i="7"/>
  <c r="CV336" i="7"/>
  <c r="CV320" i="7"/>
  <c r="CV304" i="7"/>
  <c r="CV272" i="7"/>
  <c r="CV256" i="7"/>
  <c r="CV240" i="7"/>
  <c r="CV224" i="7"/>
  <c r="CV208" i="7"/>
  <c r="CV176" i="7"/>
  <c r="CV156" i="7"/>
  <c r="CV140" i="7"/>
  <c r="CV124" i="7"/>
  <c r="CV108" i="7"/>
  <c r="CV92" i="7"/>
  <c r="J92" i="10" s="1"/>
  <c r="CV76" i="7"/>
  <c r="CV60" i="7"/>
  <c r="CV44" i="7"/>
  <c r="CV28" i="7"/>
  <c r="CV12" i="7"/>
  <c r="CV379" i="7"/>
  <c r="CV363" i="7"/>
  <c r="CV347" i="7"/>
  <c r="CV331" i="7"/>
  <c r="CV315" i="7"/>
  <c r="CV299" i="7"/>
  <c r="CV283" i="7"/>
  <c r="CV267" i="7"/>
  <c r="CV251" i="7"/>
  <c r="CV235" i="7"/>
  <c r="J233" i="10" s="1"/>
  <c r="CV219" i="7"/>
  <c r="J217" i="10" s="1"/>
  <c r="CV203" i="7"/>
  <c r="CV187" i="7"/>
  <c r="CV172" i="7"/>
  <c r="J169" i="10" s="1"/>
  <c r="CV155" i="7"/>
  <c r="CV123" i="7"/>
  <c r="J123" i="10" s="1"/>
  <c r="CV107" i="7"/>
  <c r="J107" i="10" s="1"/>
  <c r="CV91" i="7"/>
  <c r="CV75" i="7"/>
  <c r="CV59" i="7"/>
  <c r="J59" i="10" s="1"/>
  <c r="CV43" i="7"/>
  <c r="CV27" i="7"/>
  <c r="CV378" i="7"/>
  <c r="CV362" i="7"/>
  <c r="CV330" i="7"/>
  <c r="CV314" i="7"/>
  <c r="CV298" i="7"/>
  <c r="CV282" i="7"/>
  <c r="CV266" i="7"/>
  <c r="CV250" i="7"/>
  <c r="J248" i="10" s="1"/>
  <c r="CV234" i="7"/>
  <c r="CV202" i="7"/>
  <c r="CV186" i="7"/>
  <c r="CV170" i="7"/>
  <c r="J168" i="10" s="1"/>
  <c r="CV154" i="7"/>
  <c r="CV138" i="7"/>
  <c r="J135" i="10" s="1"/>
  <c r="CV122" i="7"/>
  <c r="CV106" i="7"/>
  <c r="CV90" i="7"/>
  <c r="J90" i="10" s="1"/>
  <c r="CV74" i="7"/>
  <c r="CV42" i="7"/>
  <c r="CV26" i="7"/>
  <c r="CV10" i="7"/>
  <c r="CV361" i="7"/>
  <c r="CV329" i="7"/>
  <c r="CV313" i="7"/>
  <c r="CV297" i="7"/>
  <c r="J295" i="10" s="1"/>
  <c r="CV281" i="7"/>
  <c r="CV265" i="7"/>
  <c r="CV249" i="7"/>
  <c r="CV233" i="7"/>
  <c r="CV217" i="7"/>
  <c r="J215" i="10" s="1"/>
  <c r="CV201" i="7"/>
  <c r="CV185" i="7"/>
  <c r="CV153" i="7"/>
  <c r="CV137" i="7"/>
  <c r="CV121" i="7"/>
  <c r="CV89" i="7"/>
  <c r="CV73" i="7"/>
  <c r="J73" i="10" s="1"/>
  <c r="CV57" i="7"/>
  <c r="CV25" i="7"/>
  <c r="CV9" i="7"/>
  <c r="CV380" i="7"/>
  <c r="CV364" i="7"/>
  <c r="CV332" i="7"/>
  <c r="CV316" i="7"/>
  <c r="J314" i="10" s="1"/>
  <c r="CV300" i="7"/>
  <c r="J298" i="10" s="1"/>
  <c r="CV284" i="7"/>
  <c r="CV268" i="7"/>
  <c r="CV236" i="7"/>
  <c r="CV204" i="7"/>
  <c r="CV188" i="7"/>
  <c r="CV168" i="7"/>
  <c r="CV152" i="7"/>
  <c r="CV136" i="7"/>
  <c r="J133" i="10" s="1"/>
  <c r="CV120" i="7"/>
  <c r="CV104" i="7"/>
  <c r="CV88" i="7"/>
  <c r="J88" i="10" s="1"/>
  <c r="CV72" i="7"/>
  <c r="J72" i="10" s="1"/>
  <c r="CV56" i="7"/>
  <c r="CV40" i="7"/>
  <c r="CV24" i="7"/>
  <c r="CV8" i="7"/>
  <c r="CV375" i="7"/>
  <c r="CV359" i="7"/>
  <c r="J357" i="10" s="1"/>
  <c r="CV343" i="7"/>
  <c r="CV311" i="7"/>
  <c r="CV295" i="7"/>
  <c r="J293" i="10" s="1"/>
  <c r="CV279" i="7"/>
  <c r="J277" i="10" s="1"/>
  <c r="CV263" i="7"/>
  <c r="CV247" i="7"/>
  <c r="J245" i="10" s="1"/>
  <c r="CV231" i="7"/>
  <c r="CV215" i="7"/>
  <c r="J213" i="10" s="1"/>
  <c r="CV199" i="7"/>
  <c r="CV183" i="7"/>
  <c r="J181" i="10" s="1"/>
  <c r="CV167" i="7"/>
  <c r="J165" i="10" s="1"/>
  <c r="CV151" i="7"/>
  <c r="CV135" i="7"/>
  <c r="CV119" i="7"/>
  <c r="CV103" i="7"/>
  <c r="CV87" i="7"/>
  <c r="CV71" i="7"/>
  <c r="J71" i="10" s="1"/>
  <c r="CV55" i="7"/>
  <c r="CV39" i="7"/>
  <c r="CV23" i="7"/>
  <c r="CV7" i="7"/>
  <c r="CV374" i="7"/>
  <c r="CV342" i="7"/>
  <c r="J340" i="10" s="1"/>
  <c r="CV326" i="7"/>
  <c r="J324" i="10" s="1"/>
  <c r="CV294" i="7"/>
  <c r="J292" i="10" s="1"/>
  <c r="CV278" i="7"/>
  <c r="CV262" i="7"/>
  <c r="CV246" i="7"/>
  <c r="CV230" i="7"/>
  <c r="CV214" i="7"/>
  <c r="CV198" i="7"/>
  <c r="CV182" i="7"/>
  <c r="CV166" i="7"/>
  <c r="CV150" i="7"/>
  <c r="CV134" i="7"/>
  <c r="CV118" i="7"/>
  <c r="CV102" i="7"/>
  <c r="CV86" i="7"/>
  <c r="J86" i="10" s="1"/>
  <c r="CV70" i="7"/>
  <c r="J70" i="10" s="1"/>
  <c r="CV54" i="7"/>
  <c r="J54" i="10" s="1"/>
  <c r="CV38" i="7"/>
  <c r="CV22" i="7"/>
  <c r="CV6" i="7"/>
  <c r="CV277" i="7"/>
  <c r="CV261" i="7"/>
  <c r="CV245" i="7"/>
  <c r="CV229" i="7"/>
  <c r="J227" i="10" s="1"/>
  <c r="CV213" i="7"/>
  <c r="CV197" i="7"/>
  <c r="CV181" i="7"/>
  <c r="CV165" i="7"/>
  <c r="CV149" i="7"/>
  <c r="CV133" i="7"/>
  <c r="CV101" i="7"/>
  <c r="CV85" i="7"/>
  <c r="CV69" i="7"/>
  <c r="CV53" i="7"/>
  <c r="CV21" i="7"/>
  <c r="CV376" i="7"/>
  <c r="CV344" i="7"/>
  <c r="J342" i="10" s="1"/>
  <c r="CV328" i="7"/>
  <c r="CV312" i="7"/>
  <c r="CV296" i="7"/>
  <c r="CV264" i="7"/>
  <c r="CV248" i="7"/>
  <c r="CV232" i="7"/>
  <c r="CV216" i="7"/>
  <c r="J214" i="10" s="1"/>
  <c r="CV200" i="7"/>
  <c r="CV184" i="7"/>
  <c r="CV164" i="7"/>
  <c r="CV148" i="7"/>
  <c r="CV132" i="7"/>
  <c r="CV116" i="7"/>
  <c r="J116" i="10" s="1"/>
  <c r="CV100" i="7"/>
  <c r="CV68" i="7"/>
  <c r="CV52" i="7"/>
  <c r="CV36" i="7"/>
  <c r="J36" i="10" s="1"/>
  <c r="CV20" i="7"/>
  <c r="CV387" i="7"/>
  <c r="CV355" i="7"/>
  <c r="CV339" i="7"/>
  <c r="CV323" i="7"/>
  <c r="CV307" i="7"/>
  <c r="CV291" i="7"/>
  <c r="CV275" i="7"/>
  <c r="J273" i="10" s="1"/>
  <c r="CV259" i="7"/>
  <c r="CV227" i="7"/>
  <c r="CV211" i="7"/>
  <c r="CV179" i="7"/>
  <c r="CV147" i="7"/>
  <c r="CV131" i="7"/>
  <c r="CV99" i="7"/>
  <c r="CV83" i="7"/>
  <c r="CV35" i="7"/>
  <c r="J35" i="10" s="1"/>
  <c r="CV19" i="7"/>
  <c r="CV354" i="7"/>
  <c r="CV338" i="7"/>
  <c r="J336" i="10" s="1"/>
  <c r="CV322" i="7"/>
  <c r="CV306" i="7"/>
  <c r="CV290" i="7"/>
  <c r="CV274" i="7"/>
  <c r="J272" i="10" s="1"/>
  <c r="CV258" i="7"/>
  <c r="CV242" i="7"/>
  <c r="CV226" i="7"/>
  <c r="CV210" i="7"/>
  <c r="CV194" i="7"/>
  <c r="CV178" i="7"/>
  <c r="J176" i="10" s="1"/>
  <c r="CV162" i="7"/>
  <c r="CV146" i="7"/>
  <c r="CV130" i="7"/>
  <c r="CV114" i="7"/>
  <c r="CV98" i="7"/>
  <c r="CV82" i="7"/>
  <c r="CV66" i="7"/>
  <c r="J66" i="10" s="1"/>
  <c r="CV50" i="7"/>
  <c r="CV18" i="7"/>
  <c r="J18" i="10" s="1"/>
  <c r="J26" i="10"/>
  <c r="J253" i="10"/>
  <c r="J97" i="10"/>
  <c r="J173" i="10"/>
  <c r="J95" i="10"/>
  <c r="J380" i="10"/>
  <c r="J348" i="10"/>
  <c r="J219" i="10"/>
  <c r="J270" i="10"/>
  <c r="J190" i="10"/>
  <c r="J115" i="10"/>
  <c r="J346" i="10"/>
  <c r="J351" i="10"/>
  <c r="J33" i="10"/>
  <c r="J354" i="10"/>
  <c r="J290" i="10"/>
  <c r="J80" i="10"/>
  <c r="J16" i="10"/>
  <c r="J111" i="10"/>
  <c r="J62" i="10"/>
  <c r="J347" i="10"/>
  <c r="J267" i="10"/>
  <c r="J334" i="10"/>
  <c r="J124" i="10"/>
  <c r="J329" i="10"/>
  <c r="J126" i="10"/>
  <c r="J204" i="10"/>
  <c r="J137" i="10"/>
  <c r="J343" i="10"/>
  <c r="J364" i="10"/>
  <c r="J299" i="10"/>
  <c r="J170" i="10"/>
  <c r="J376" i="10" l="1"/>
  <c r="F376" i="10" s="1"/>
  <c r="G376" i="10" s="1"/>
  <c r="J206" i="10"/>
  <c r="J318" i="10"/>
  <c r="F318" i="10" s="1"/>
  <c r="G318" i="10" s="1"/>
  <c r="J280" i="10"/>
  <c r="F280" i="10" s="1"/>
  <c r="G280" i="10" s="1"/>
  <c r="J4" i="10"/>
  <c r="F4" i="10" s="1"/>
  <c r="G4" i="10" s="1"/>
  <c r="J313" i="10"/>
  <c r="J60" i="10"/>
  <c r="F60" i="10" s="1"/>
  <c r="G60" i="10" s="1"/>
  <c r="J64" i="10"/>
  <c r="F64" i="10" s="1"/>
  <c r="G64" i="10" s="1"/>
  <c r="J142" i="10"/>
  <c r="F142" i="10" s="1"/>
  <c r="G142" i="10" s="1"/>
  <c r="J386" i="10"/>
  <c r="F386" i="10" s="1"/>
  <c r="G386" i="10" s="1"/>
  <c r="J207" i="10"/>
  <c r="F207" i="10" s="1"/>
  <c r="G207" i="10" s="1"/>
  <c r="J149" i="10"/>
  <c r="F149" i="10" s="1"/>
  <c r="G149" i="10" s="1"/>
  <c r="J385" i="10"/>
  <c r="F385" i="10" s="1"/>
  <c r="G385" i="10" s="1"/>
  <c r="J211" i="10"/>
  <c r="F211" i="10" s="1"/>
  <c r="G211" i="10" s="1"/>
  <c r="J307" i="10"/>
  <c r="F307" i="10" s="1"/>
  <c r="G307" i="10" s="1"/>
  <c r="J279" i="10"/>
  <c r="F279" i="10" s="1"/>
  <c r="G279" i="10" s="1"/>
  <c r="J110" i="10"/>
  <c r="F110" i="10" s="1"/>
  <c r="G110" i="10" s="1"/>
  <c r="J243" i="10"/>
  <c r="F243" i="10" s="1"/>
  <c r="G243" i="10" s="1"/>
  <c r="J332" i="10"/>
  <c r="F332" i="10" s="1"/>
  <c r="G332" i="10" s="1"/>
  <c r="J242" i="10"/>
  <c r="F242" i="10" s="1"/>
  <c r="G242" i="10" s="1"/>
  <c r="J128" i="10"/>
  <c r="F128" i="10" s="1"/>
  <c r="G128" i="10" s="1"/>
  <c r="J50" i="10"/>
  <c r="F50" i="10" s="1"/>
  <c r="G50" i="10" s="1"/>
  <c r="J188" i="10"/>
  <c r="F188" i="10" s="1"/>
  <c r="G188" i="10" s="1"/>
  <c r="J140" i="10"/>
  <c r="F140" i="10" s="1"/>
  <c r="G140" i="10" s="1"/>
  <c r="J372" i="10"/>
  <c r="F372" i="10" s="1"/>
  <c r="G372" i="10" s="1"/>
  <c r="J67" i="10"/>
  <c r="F67" i="10" s="1"/>
  <c r="G67" i="10" s="1"/>
  <c r="J259" i="10"/>
  <c r="F259" i="10" s="1"/>
  <c r="G259" i="10" s="1"/>
  <c r="J266" i="10"/>
  <c r="F266" i="10" s="1"/>
  <c r="G266" i="10" s="1"/>
  <c r="J237" i="10"/>
  <c r="F237" i="10" s="1"/>
  <c r="G237" i="10" s="1"/>
  <c r="J45" i="10"/>
  <c r="J251" i="10"/>
  <c r="F251" i="10" s="1"/>
  <c r="G251" i="10" s="1"/>
  <c r="J114" i="10"/>
  <c r="F114" i="10" s="1"/>
  <c r="G114" i="10" s="1"/>
  <c r="J268" i="10"/>
  <c r="F268" i="10" s="1"/>
  <c r="G268" i="10" s="1"/>
  <c r="J201" i="10"/>
  <c r="F201" i="10" s="1"/>
  <c r="G201" i="10" s="1"/>
  <c r="J254" i="10"/>
  <c r="F254" i="10" s="1"/>
  <c r="G254" i="10" s="1"/>
  <c r="J146" i="10"/>
  <c r="F146" i="10" s="1"/>
  <c r="G146" i="10" s="1"/>
  <c r="J183" i="10"/>
  <c r="F183" i="10" s="1"/>
  <c r="G183" i="10" s="1"/>
  <c r="J129" i="10"/>
  <c r="F129" i="10" s="1"/>
  <c r="G129" i="10" s="1"/>
  <c r="J163" i="10"/>
  <c r="F163" i="10" s="1"/>
  <c r="G163" i="10" s="1"/>
  <c r="J276" i="10"/>
  <c r="F276" i="10" s="1"/>
  <c r="G276" i="10" s="1"/>
  <c r="J122" i="10"/>
  <c r="F122" i="10" s="1"/>
  <c r="G122" i="10" s="1"/>
  <c r="J229" i="10"/>
  <c r="F229" i="10" s="1"/>
  <c r="G229" i="10" s="1"/>
  <c r="J82" i="10"/>
  <c r="F82" i="10" s="1"/>
  <c r="G82" i="10" s="1"/>
  <c r="J369" i="10"/>
  <c r="F369" i="10" s="1"/>
  <c r="G369" i="10" s="1"/>
  <c r="J210" i="10"/>
  <c r="F210" i="10" s="1"/>
  <c r="G210" i="10" s="1"/>
  <c r="J230" i="10"/>
  <c r="F230" i="10" s="1"/>
  <c r="G230" i="10" s="1"/>
  <c r="J7" i="10"/>
  <c r="F7" i="10" s="1"/>
  <c r="G7" i="10" s="1"/>
  <c r="J374" i="10"/>
  <c r="F374" i="10" s="1"/>
  <c r="G374" i="10" s="1"/>
  <c r="J359" i="10"/>
  <c r="F359" i="10" s="1"/>
  <c r="G359" i="10" s="1"/>
  <c r="J341" i="10"/>
  <c r="F341" i="10" s="1"/>
  <c r="G341" i="10" s="1"/>
  <c r="J352" i="10"/>
  <c r="F352" i="10" s="1"/>
  <c r="G352" i="10" s="1"/>
  <c r="J56" i="10"/>
  <c r="F56" i="10" s="1"/>
  <c r="G56" i="10" s="1"/>
  <c r="J319" i="10"/>
  <c r="F319" i="10" s="1"/>
  <c r="G319" i="10" s="1"/>
  <c r="J209" i="10"/>
  <c r="F209" i="10" s="1"/>
  <c r="G209" i="10" s="1"/>
  <c r="J52" i="10"/>
  <c r="F52" i="10" s="1"/>
  <c r="G52" i="10" s="1"/>
  <c r="J55" i="10"/>
  <c r="F55" i="10" s="1"/>
  <c r="G55" i="10" s="1"/>
  <c r="J339" i="10"/>
  <c r="F339" i="10" s="1"/>
  <c r="G339" i="10" s="1"/>
  <c r="J41" i="10"/>
  <c r="F41" i="10" s="1"/>
  <c r="G41" i="10" s="1"/>
  <c r="J105" i="10"/>
  <c r="F105" i="10" s="1"/>
  <c r="G105" i="10" s="1"/>
  <c r="J119" i="10"/>
  <c r="F119" i="10" s="1"/>
  <c r="G119" i="10" s="1"/>
  <c r="J145" i="10"/>
  <c r="F145" i="10" s="1"/>
  <c r="G145" i="10" s="1"/>
  <c r="J202" i="10"/>
  <c r="F202" i="10" s="1"/>
  <c r="G202" i="10" s="1"/>
  <c r="J321" i="10"/>
  <c r="F321" i="10" s="1"/>
  <c r="G321" i="10" s="1"/>
  <c r="J288" i="10"/>
  <c r="F288" i="10" s="1"/>
  <c r="G288" i="10" s="1"/>
  <c r="J331" i="10"/>
  <c r="F331" i="10" s="1"/>
  <c r="G331" i="10" s="1"/>
  <c r="J38" i="10"/>
  <c r="F38" i="10" s="1"/>
  <c r="G38" i="10" s="1"/>
  <c r="J164" i="10"/>
  <c r="F164" i="10" s="1"/>
  <c r="G164" i="10" s="1"/>
  <c r="J98" i="10"/>
  <c r="F98" i="10" s="1"/>
  <c r="G98" i="10" s="1"/>
  <c r="J24" i="10"/>
  <c r="F24" i="10" s="1"/>
  <c r="G24" i="10" s="1"/>
  <c r="J199" i="10"/>
  <c r="F199" i="10" s="1"/>
  <c r="G199" i="10" s="1"/>
  <c r="J262" i="10"/>
  <c r="F262" i="10" s="1"/>
  <c r="G262" i="10" s="1"/>
  <c r="J34" i="10"/>
  <c r="F34" i="10" s="1"/>
  <c r="G34" i="10" s="1"/>
  <c r="J144" i="10"/>
  <c r="F144" i="10" s="1"/>
  <c r="G144" i="10" s="1"/>
  <c r="J320" i="10"/>
  <c r="F320" i="10" s="1"/>
  <c r="G320" i="10" s="1"/>
  <c r="J19" i="10"/>
  <c r="F19" i="10" s="1"/>
  <c r="G19" i="10" s="1"/>
  <c r="J99" i="10"/>
  <c r="F99" i="10" s="1"/>
  <c r="G99" i="10" s="1"/>
  <c r="J177" i="10"/>
  <c r="F177" i="10" s="1"/>
  <c r="G177" i="10" s="1"/>
  <c r="J257" i="10"/>
  <c r="F257" i="10" s="1"/>
  <c r="G257" i="10" s="1"/>
  <c r="J337" i="10"/>
  <c r="F337" i="10" s="1"/>
  <c r="G337" i="10" s="1"/>
  <c r="J20" i="10"/>
  <c r="F20" i="10" s="1"/>
  <c r="G20" i="10" s="1"/>
  <c r="J84" i="10"/>
  <c r="F84" i="10" s="1"/>
  <c r="G84" i="10" s="1"/>
  <c r="J182" i="10"/>
  <c r="F182" i="10" s="1"/>
  <c r="G182" i="10" s="1"/>
  <c r="J326" i="10"/>
  <c r="F326" i="10" s="1"/>
  <c r="G326" i="10" s="1"/>
  <c r="J117" i="10"/>
  <c r="F117" i="10" s="1"/>
  <c r="G117" i="10" s="1"/>
  <c r="J195" i="10"/>
  <c r="F195" i="10" s="1"/>
  <c r="G195" i="10" s="1"/>
  <c r="J371" i="10"/>
  <c r="F371" i="10" s="1"/>
  <c r="G371" i="10" s="1"/>
  <c r="J58" i="10"/>
  <c r="F58" i="10" s="1"/>
  <c r="G58" i="10" s="1"/>
  <c r="J216" i="10"/>
  <c r="F216" i="10" s="1"/>
  <c r="G216" i="10" s="1"/>
  <c r="J344" i="10"/>
  <c r="F344" i="10" s="1"/>
  <c r="G344" i="10" s="1"/>
  <c r="J91" i="10"/>
  <c r="F91" i="10" s="1"/>
  <c r="G91" i="10" s="1"/>
  <c r="J281" i="10"/>
  <c r="F281" i="10" s="1"/>
  <c r="G281" i="10" s="1"/>
  <c r="J28" i="10"/>
  <c r="F28" i="10" s="1"/>
  <c r="G28" i="10" s="1"/>
  <c r="J154" i="10"/>
  <c r="F154" i="10" s="1"/>
  <c r="G154" i="10" s="1"/>
  <c r="J286" i="10"/>
  <c r="F286" i="10" s="1"/>
  <c r="G286" i="10" s="1"/>
  <c r="J315" i="10"/>
  <c r="F315" i="10" s="1"/>
  <c r="G315" i="10" s="1"/>
  <c r="J8" i="10"/>
  <c r="F8" i="10" s="1"/>
  <c r="G8" i="10" s="1"/>
  <c r="J37" i="10"/>
  <c r="F37" i="10" s="1"/>
  <c r="G37" i="10" s="1"/>
  <c r="J147" i="10"/>
  <c r="F147" i="10" s="1"/>
  <c r="G147" i="10" s="1"/>
  <c r="J148" i="10"/>
  <c r="F148" i="10" s="1"/>
  <c r="G148" i="10" s="1"/>
  <c r="J39" i="10"/>
  <c r="F39" i="10" s="1"/>
  <c r="G39" i="10" s="1"/>
  <c r="J103" i="10"/>
  <c r="F103" i="10" s="1"/>
  <c r="G103" i="10" s="1"/>
  <c r="J309" i="10"/>
  <c r="F309" i="10" s="1"/>
  <c r="G309" i="10" s="1"/>
  <c r="J40" i="10"/>
  <c r="F40" i="10" s="1"/>
  <c r="G40" i="10" s="1"/>
  <c r="J120" i="10"/>
  <c r="F120" i="10" s="1"/>
  <c r="G120" i="10" s="1"/>
  <c r="J186" i="10"/>
  <c r="F186" i="10" s="1"/>
  <c r="G186" i="10" s="1"/>
  <c r="J250" i="10"/>
  <c r="F250" i="10" s="1"/>
  <c r="G250" i="10" s="1"/>
  <c r="J330" i="10"/>
  <c r="F330" i="10" s="1"/>
  <c r="G330" i="10" s="1"/>
  <c r="J89" i="10"/>
  <c r="F89" i="10" s="1"/>
  <c r="G89" i="10" s="1"/>
  <c r="J151" i="10"/>
  <c r="F151" i="10" s="1"/>
  <c r="G151" i="10" s="1"/>
  <c r="J263" i="10"/>
  <c r="F263" i="10" s="1"/>
  <c r="G263" i="10" s="1"/>
  <c r="J327" i="10"/>
  <c r="F327" i="10" s="1"/>
  <c r="G327" i="10" s="1"/>
  <c r="J106" i="10"/>
  <c r="F106" i="10" s="1"/>
  <c r="G106" i="10" s="1"/>
  <c r="J232" i="10"/>
  <c r="F232" i="10" s="1"/>
  <c r="G232" i="10" s="1"/>
  <c r="J328" i="10"/>
  <c r="F328" i="10" s="1"/>
  <c r="G328" i="10" s="1"/>
  <c r="J75" i="10"/>
  <c r="F75" i="10" s="1"/>
  <c r="G75" i="10" s="1"/>
  <c r="J297" i="10"/>
  <c r="F297" i="10" s="1"/>
  <c r="G297" i="10" s="1"/>
  <c r="J174" i="10"/>
  <c r="F174" i="10" s="1"/>
  <c r="G174" i="10" s="1"/>
  <c r="J302" i="10"/>
  <c r="F302" i="10" s="1"/>
  <c r="G302" i="10" s="1"/>
  <c r="J159" i="10"/>
  <c r="F159" i="10" s="1"/>
  <c r="G159" i="10" s="1"/>
  <c r="J69" i="10"/>
  <c r="F69" i="10" s="1"/>
  <c r="G69" i="10" s="1"/>
  <c r="J358" i="10"/>
  <c r="F358" i="10" s="1"/>
  <c r="G358" i="10" s="1"/>
  <c r="J65" i="10"/>
  <c r="F65" i="10" s="1"/>
  <c r="G65" i="10" s="1"/>
  <c r="J271" i="10"/>
  <c r="F271" i="10" s="1"/>
  <c r="G271" i="10" s="1"/>
  <c r="J356" i="10"/>
  <c r="F356" i="10" s="1"/>
  <c r="G356" i="10" s="1"/>
  <c r="J171" i="10"/>
  <c r="F171" i="10" s="1"/>
  <c r="G171" i="10" s="1"/>
  <c r="J235" i="10"/>
  <c r="F235" i="10" s="1"/>
  <c r="G235" i="10" s="1"/>
  <c r="J94" i="10"/>
  <c r="F94" i="10" s="1"/>
  <c r="G94" i="10" s="1"/>
  <c r="J172" i="10"/>
  <c r="F172" i="10" s="1"/>
  <c r="G172" i="10" s="1"/>
  <c r="J252" i="10"/>
  <c r="F252" i="10" s="1"/>
  <c r="G252" i="10" s="1"/>
  <c r="J316" i="10"/>
  <c r="F316" i="10" s="1"/>
  <c r="G316" i="10" s="1"/>
  <c r="J15" i="10"/>
  <c r="F15" i="10" s="1"/>
  <c r="G15" i="10" s="1"/>
  <c r="J141" i="10"/>
  <c r="F141" i="10" s="1"/>
  <c r="G141" i="10" s="1"/>
  <c r="J285" i="10"/>
  <c r="F285" i="10" s="1"/>
  <c r="G285" i="10" s="1"/>
  <c r="J365" i="10"/>
  <c r="F365" i="10" s="1"/>
  <c r="G365" i="10" s="1"/>
  <c r="J338" i="10"/>
  <c r="F338" i="10" s="1"/>
  <c r="G338" i="10" s="1"/>
  <c r="J160" i="10"/>
  <c r="F160" i="10" s="1"/>
  <c r="G160" i="10" s="1"/>
  <c r="J294" i="10"/>
  <c r="F294" i="10" s="1"/>
  <c r="G294" i="10" s="1"/>
  <c r="J389" i="10"/>
  <c r="J387" i="10"/>
  <c r="J388" i="10"/>
  <c r="J192" i="10"/>
  <c r="F192" i="10" s="1"/>
  <c r="G192" i="10" s="1"/>
  <c r="J225" i="10"/>
  <c r="F225" i="10" s="1"/>
  <c r="G225" i="10" s="1"/>
  <c r="J264" i="10"/>
  <c r="F264" i="10" s="1"/>
  <c r="G264" i="10" s="1"/>
  <c r="J345" i="10"/>
  <c r="F345" i="10" s="1"/>
  <c r="G345" i="10" s="1"/>
  <c r="J108" i="10"/>
  <c r="F108" i="10" s="1"/>
  <c r="G108" i="10" s="1"/>
  <c r="J222" i="10"/>
  <c r="F222" i="10" s="1"/>
  <c r="G222" i="10" s="1"/>
  <c r="J379" i="10"/>
  <c r="F379" i="10" s="1"/>
  <c r="G379" i="10" s="1"/>
  <c r="J370" i="10"/>
  <c r="F370" i="10" s="1"/>
  <c r="G370" i="10" s="1"/>
  <c r="J101" i="10"/>
  <c r="F101" i="10" s="1"/>
  <c r="G101" i="10" s="1"/>
  <c r="J118" i="10"/>
  <c r="F118" i="10" s="1"/>
  <c r="G118" i="10" s="1"/>
  <c r="J196" i="10"/>
  <c r="F196" i="10" s="1"/>
  <c r="G196" i="10" s="1"/>
  <c r="J132" i="10"/>
  <c r="F132" i="10" s="1"/>
  <c r="G132" i="10" s="1"/>
  <c r="J150" i="10"/>
  <c r="F150" i="10" s="1"/>
  <c r="G150" i="10" s="1"/>
  <c r="J218" i="10"/>
  <c r="F218" i="10" s="1"/>
  <c r="G218" i="10" s="1"/>
  <c r="J362" i="10"/>
  <c r="F362" i="10" s="1"/>
  <c r="G362" i="10" s="1"/>
  <c r="J375" i="10"/>
  <c r="F375" i="10" s="1"/>
  <c r="G375" i="10" s="1"/>
  <c r="J42" i="10"/>
  <c r="F42" i="10" s="1"/>
  <c r="G42" i="10" s="1"/>
  <c r="J184" i="10"/>
  <c r="F184" i="10" s="1"/>
  <c r="G184" i="10" s="1"/>
  <c r="J312" i="10"/>
  <c r="F312" i="10" s="1"/>
  <c r="G312" i="10" s="1"/>
  <c r="J153" i="10"/>
  <c r="F153" i="10" s="1"/>
  <c r="G153" i="10" s="1"/>
  <c r="J361" i="10"/>
  <c r="F361" i="10" s="1"/>
  <c r="G361" i="10" s="1"/>
  <c r="J238" i="10"/>
  <c r="F238" i="10" s="1"/>
  <c r="G238" i="10" s="1"/>
  <c r="J363" i="10"/>
  <c r="F363" i="10" s="1"/>
  <c r="G363" i="10" s="1"/>
  <c r="J226" i="10"/>
  <c r="F226" i="10" s="1"/>
  <c r="G226" i="10" s="1"/>
  <c r="J21" i="10"/>
  <c r="F21" i="10" s="1"/>
  <c r="G21" i="10" s="1"/>
  <c r="J246" i="10"/>
  <c r="F246" i="10" s="1"/>
  <c r="G246" i="10" s="1"/>
  <c r="J310" i="10"/>
  <c r="F310" i="10" s="1"/>
  <c r="G310" i="10" s="1"/>
  <c r="J180" i="10"/>
  <c r="F180" i="10" s="1"/>
  <c r="G180" i="10" s="1"/>
  <c r="J367" i="10"/>
  <c r="F367" i="10" s="1"/>
  <c r="G367" i="10" s="1"/>
  <c r="J378" i="10"/>
  <c r="F378" i="10" s="1"/>
  <c r="G378" i="10" s="1"/>
  <c r="J130" i="10"/>
  <c r="F130" i="10" s="1"/>
  <c r="G130" i="10" s="1"/>
  <c r="J304" i="10"/>
  <c r="F304" i="10" s="1"/>
  <c r="G304" i="10" s="1"/>
  <c r="J384" i="10"/>
  <c r="F384" i="10" s="1"/>
  <c r="G384" i="10" s="1"/>
  <c r="J161" i="10"/>
  <c r="F161" i="10" s="1"/>
  <c r="G161" i="10" s="1"/>
  <c r="J305" i="10"/>
  <c r="F305" i="10" s="1"/>
  <c r="G305" i="10" s="1"/>
  <c r="J68" i="10"/>
  <c r="F68" i="10" s="1"/>
  <c r="G68" i="10" s="1"/>
  <c r="J278" i="10"/>
  <c r="J5" i="10"/>
  <c r="F5" i="10" s="1"/>
  <c r="G5" i="10" s="1"/>
  <c r="J179" i="10"/>
  <c r="F179" i="10" s="1"/>
  <c r="G179" i="10" s="1"/>
  <c r="J275" i="10"/>
  <c r="F275" i="10" s="1"/>
  <c r="G275" i="10" s="1"/>
  <c r="J10" i="10"/>
  <c r="F10" i="10" s="1"/>
  <c r="G10" i="10" s="1"/>
  <c r="J152" i="10"/>
  <c r="F152" i="10" s="1"/>
  <c r="G152" i="10" s="1"/>
  <c r="J296" i="10"/>
  <c r="F296" i="10" s="1"/>
  <c r="G296" i="10" s="1"/>
  <c r="J249" i="10"/>
  <c r="F249" i="10" s="1"/>
  <c r="G249" i="10" s="1"/>
  <c r="J377" i="10"/>
  <c r="F377" i="10" s="1"/>
  <c r="G377" i="10" s="1"/>
  <c r="J138" i="10"/>
  <c r="J382" i="10"/>
  <c r="F382" i="10" s="1"/>
  <c r="G382" i="10" s="1"/>
  <c r="J102" i="10"/>
  <c r="F102" i="10" s="1"/>
  <c r="G102" i="10" s="1"/>
  <c r="J197" i="10"/>
  <c r="F197" i="10" s="1"/>
  <c r="G197" i="10" s="1"/>
  <c r="J143" i="10"/>
  <c r="F143" i="10" s="1"/>
  <c r="G143" i="10" s="1"/>
  <c r="J335" i="10"/>
  <c r="F335" i="10" s="1"/>
  <c r="G335" i="10" s="1"/>
  <c r="J6" i="10"/>
  <c r="F6" i="10" s="1"/>
  <c r="G6" i="10" s="1"/>
  <c r="J131" i="10"/>
  <c r="F131" i="10" s="1"/>
  <c r="G131" i="10" s="1"/>
  <c r="J212" i="10"/>
  <c r="F212" i="10" s="1"/>
  <c r="G212" i="10" s="1"/>
  <c r="J23" i="10"/>
  <c r="F23" i="10" s="1"/>
  <c r="G23" i="10" s="1"/>
  <c r="J87" i="10"/>
  <c r="F87" i="10" s="1"/>
  <c r="G87" i="10" s="1"/>
  <c r="J261" i="10"/>
  <c r="F261" i="10" s="1"/>
  <c r="G261" i="10" s="1"/>
  <c r="J373" i="10"/>
  <c r="F373" i="10" s="1"/>
  <c r="G373" i="10" s="1"/>
  <c r="J104" i="10"/>
  <c r="F104" i="10" s="1"/>
  <c r="G104" i="10" s="1"/>
  <c r="J166" i="10"/>
  <c r="F166" i="10" s="1"/>
  <c r="G166" i="10" s="1"/>
  <c r="J9" i="10"/>
  <c r="F9" i="10" s="1"/>
  <c r="G9" i="10" s="1"/>
  <c r="J134" i="10"/>
  <c r="F134" i="10" s="1"/>
  <c r="G134" i="10" s="1"/>
  <c r="J247" i="10"/>
  <c r="F247" i="10" s="1"/>
  <c r="G247" i="10" s="1"/>
  <c r="J311" i="10"/>
  <c r="F311" i="10" s="1"/>
  <c r="G311" i="10" s="1"/>
  <c r="J244" i="10"/>
  <c r="F244" i="10" s="1"/>
  <c r="G244" i="10" s="1"/>
  <c r="J74" i="10"/>
  <c r="F74" i="10" s="1"/>
  <c r="G74" i="10" s="1"/>
  <c r="J200" i="10"/>
  <c r="F200" i="10" s="1"/>
  <c r="G200" i="10" s="1"/>
  <c r="J43" i="10"/>
  <c r="F43" i="10" s="1"/>
  <c r="G43" i="10" s="1"/>
  <c r="J185" i="10"/>
  <c r="F185" i="10" s="1"/>
  <c r="G185" i="10" s="1"/>
  <c r="J265" i="10"/>
  <c r="F265" i="10" s="1"/>
  <c r="G265" i="10" s="1"/>
  <c r="J12" i="10"/>
  <c r="F12" i="10" s="1"/>
  <c r="G12" i="10" s="1"/>
  <c r="J155" i="10"/>
  <c r="F155" i="10" s="1"/>
  <c r="G155" i="10" s="1"/>
  <c r="J208" i="10"/>
  <c r="F208" i="10" s="1"/>
  <c r="G208" i="10" s="1"/>
  <c r="J205" i="10"/>
  <c r="F205" i="10" s="1"/>
  <c r="G205" i="10" s="1"/>
  <c r="J322" i="10"/>
  <c r="F322" i="10" s="1"/>
  <c r="G322" i="10" s="1"/>
  <c r="J113" i="10"/>
  <c r="F113" i="10" s="1"/>
  <c r="G113" i="10" s="1"/>
  <c r="J303" i="10"/>
  <c r="F303" i="10" s="1"/>
  <c r="G303" i="10" s="1"/>
  <c r="J167" i="10"/>
  <c r="F167" i="10" s="1"/>
  <c r="G167" i="10" s="1"/>
  <c r="J198" i="10"/>
  <c r="F198" i="10" s="1"/>
  <c r="G198" i="10" s="1"/>
  <c r="J258" i="10"/>
  <c r="F258" i="10" s="1"/>
  <c r="G258" i="10" s="1"/>
  <c r="J223" i="10"/>
  <c r="F223" i="10" s="1"/>
  <c r="G223" i="10" s="1"/>
  <c r="J53" i="10"/>
  <c r="F53" i="10" s="1"/>
  <c r="G53" i="10" s="1"/>
  <c r="J260" i="10"/>
  <c r="F260" i="10" s="1"/>
  <c r="G260" i="10" s="1"/>
  <c r="J139" i="10"/>
  <c r="F139" i="10" s="1"/>
  <c r="G139" i="10" s="1"/>
  <c r="J283" i="10"/>
  <c r="F283" i="10" s="1"/>
  <c r="G283" i="10" s="1"/>
  <c r="J156" i="10"/>
  <c r="F156" i="10" s="1"/>
  <c r="G156" i="10" s="1"/>
  <c r="J236" i="10"/>
  <c r="F236" i="10" s="1"/>
  <c r="G236" i="10" s="1"/>
  <c r="J300" i="10"/>
  <c r="F300" i="10" s="1"/>
  <c r="G300" i="10" s="1"/>
  <c r="J63" i="10"/>
  <c r="F63" i="10" s="1"/>
  <c r="G63" i="10" s="1"/>
  <c r="J189" i="10"/>
  <c r="F189" i="10" s="1"/>
  <c r="G189" i="10" s="1"/>
  <c r="J269" i="10"/>
  <c r="F269" i="10" s="1"/>
  <c r="G269" i="10" s="1"/>
  <c r="J32" i="10"/>
  <c r="F32" i="10" s="1"/>
  <c r="G32" i="10" s="1"/>
  <c r="J96" i="10"/>
  <c r="F96" i="10" s="1"/>
  <c r="G96" i="10" s="1"/>
  <c r="J178" i="10"/>
  <c r="F178" i="10" s="1"/>
  <c r="G178" i="10" s="1"/>
  <c r="J306" i="10"/>
  <c r="F306" i="10" s="1"/>
  <c r="G306" i="10" s="1"/>
  <c r="J22" i="10"/>
  <c r="F22" i="10" s="1"/>
  <c r="G22" i="10" s="1"/>
  <c r="J29" i="10"/>
  <c r="F29" i="10" s="1"/>
  <c r="G29" i="10" s="1"/>
  <c r="J221" i="10"/>
  <c r="F221" i="10" s="1"/>
  <c r="G221" i="10" s="1"/>
  <c r="J44" i="10"/>
  <c r="F44" i="10" s="1"/>
  <c r="G44" i="10" s="1"/>
  <c r="J112" i="10"/>
  <c r="F112" i="10" s="1"/>
  <c r="G112" i="10" s="1"/>
  <c r="J93" i="10"/>
  <c r="F93" i="10" s="1"/>
  <c r="G93" i="10" s="1"/>
  <c r="J291" i="10"/>
  <c r="F291" i="10" s="1"/>
  <c r="G291" i="10" s="1"/>
  <c r="J191" i="10"/>
  <c r="F191" i="10" s="1"/>
  <c r="G191" i="10" s="1"/>
  <c r="J14" i="10"/>
  <c r="F14" i="10" s="1"/>
  <c r="G14" i="10" s="1"/>
  <c r="J25" i="10"/>
  <c r="F25" i="10" s="1"/>
  <c r="G25" i="10" s="1"/>
  <c r="J79" i="10"/>
  <c r="F79" i="10" s="1"/>
  <c r="G79" i="10" s="1"/>
  <c r="J162" i="10"/>
  <c r="F162" i="10" s="1"/>
  <c r="G162" i="10" s="1"/>
  <c r="J333" i="10"/>
  <c r="F333" i="10" s="1"/>
  <c r="G333" i="10" s="1"/>
  <c r="J83" i="10"/>
  <c r="F83" i="10" s="1"/>
  <c r="G83" i="10" s="1"/>
  <c r="J100" i="10"/>
  <c r="F100" i="10" s="1"/>
  <c r="G100" i="10" s="1"/>
  <c r="J234" i="10"/>
  <c r="F234" i="10" s="1"/>
  <c r="G234" i="10" s="1"/>
  <c r="J240" i="10"/>
  <c r="F240" i="10" s="1"/>
  <c r="G240" i="10" s="1"/>
  <c r="J355" i="10"/>
  <c r="F355" i="10" s="1"/>
  <c r="G355" i="10" s="1"/>
  <c r="J231" i="10"/>
  <c r="F231" i="10" s="1"/>
  <c r="G231" i="10" s="1"/>
  <c r="J241" i="10"/>
  <c r="F241" i="10" s="1"/>
  <c r="G241" i="10" s="1"/>
  <c r="J287" i="10"/>
  <c r="F287" i="10" s="1"/>
  <c r="G287" i="10" s="1"/>
  <c r="J282" i="10"/>
  <c r="F282" i="10" s="1"/>
  <c r="G282" i="10" s="1"/>
  <c r="J27" i="10"/>
  <c r="F27" i="10" s="1"/>
  <c r="G27" i="10" s="1"/>
  <c r="J57" i="10"/>
  <c r="F57" i="10" s="1"/>
  <c r="G57" i="10" s="1"/>
  <c r="J85" i="10"/>
  <c r="F85" i="10" s="1"/>
  <c r="G85" i="10" s="1"/>
  <c r="J366" i="10"/>
  <c r="F366" i="10" s="1"/>
  <c r="G366" i="10" s="1"/>
  <c r="J224" i="10"/>
  <c r="F224" i="10" s="1"/>
  <c r="G224" i="10" s="1"/>
  <c r="J350" i="10"/>
  <c r="F350" i="10" s="1"/>
  <c r="G350" i="10" s="1"/>
  <c r="J121" i="10"/>
  <c r="F121" i="10" s="1"/>
  <c r="G121" i="10" s="1"/>
  <c r="J256" i="10"/>
  <c r="F256" i="10" s="1"/>
  <c r="G256" i="10" s="1"/>
  <c r="J323" i="10"/>
  <c r="F323" i="10" s="1"/>
  <c r="G323" i="10" s="1"/>
  <c r="J228" i="10"/>
  <c r="F228" i="10" s="1"/>
  <c r="G228" i="10" s="1"/>
  <c r="J360" i="10"/>
  <c r="F360" i="10" s="1"/>
  <c r="G360" i="10" s="1"/>
  <c r="J76" i="10"/>
  <c r="F76" i="10" s="1"/>
  <c r="G76" i="10" s="1"/>
  <c r="J353" i="10"/>
  <c r="F353" i="10" s="1"/>
  <c r="G353" i="10" s="1"/>
  <c r="J325" i="10"/>
  <c r="F325" i="10" s="1"/>
  <c r="G325" i="10" s="1"/>
  <c r="J289" i="10"/>
  <c r="F289" i="10" s="1"/>
  <c r="G289" i="10" s="1"/>
  <c r="F278" i="10"/>
  <c r="G278" i="10" s="1"/>
  <c r="F81" i="10"/>
  <c r="G81" i="10" s="1"/>
  <c r="F95" i="10"/>
  <c r="G95" i="10" s="1"/>
  <c r="F124" i="10"/>
  <c r="G124" i="10" s="1"/>
  <c r="F277" i="10"/>
  <c r="G277" i="10" s="1"/>
  <c r="F73" i="10"/>
  <c r="G73" i="10" s="1"/>
  <c r="F245" i="10"/>
  <c r="G245" i="10" s="1"/>
  <c r="F215" i="10"/>
  <c r="G215" i="10" s="1"/>
  <c r="F48" i="10"/>
  <c r="G48" i="10" s="1"/>
  <c r="F138" i="10"/>
  <c r="G138" i="10" s="1"/>
  <c r="F219" i="10"/>
  <c r="G219" i="10" s="1"/>
  <c r="F340" i="10"/>
  <c r="G340" i="10" s="1"/>
  <c r="F324" i="10"/>
  <c r="G324" i="10" s="1"/>
  <c r="F295" i="10"/>
  <c r="G295" i="10" s="1"/>
  <c r="F92" i="10"/>
  <c r="G92" i="10" s="1"/>
  <c r="F13" i="10"/>
  <c r="G13" i="10" s="1"/>
  <c r="F135" i="10"/>
  <c r="G135" i="10" s="1"/>
  <c r="F61" i="10"/>
  <c r="G61" i="10" s="1"/>
  <c r="F18" i="10"/>
  <c r="G18" i="10" s="1"/>
  <c r="F127" i="10"/>
  <c r="G127" i="10" s="1"/>
  <c r="F190" i="10"/>
  <c r="G190" i="10" s="1"/>
  <c r="F51" i="10"/>
  <c r="G51" i="10" s="1"/>
  <c r="F217" i="10"/>
  <c r="G217" i="10" s="1"/>
  <c r="F72" i="10"/>
  <c r="G72" i="10" s="1"/>
  <c r="F109" i="10"/>
  <c r="G109" i="10" s="1"/>
  <c r="F165" i="10"/>
  <c r="G165" i="10" s="1"/>
  <c r="F203" i="10"/>
  <c r="G203" i="10" s="1"/>
  <c r="F233" i="10"/>
  <c r="G233" i="10" s="1"/>
  <c r="F347" i="10"/>
  <c r="G347" i="10" s="1"/>
  <c r="F193" i="10"/>
  <c r="G193" i="10" s="1"/>
  <c r="F59" i="10"/>
  <c r="G59" i="10" s="1"/>
  <c r="F173" i="10"/>
  <c r="G173" i="10" s="1"/>
  <c r="F46" i="10"/>
  <c r="G46" i="10" s="1"/>
  <c r="F298" i="10"/>
  <c r="G298" i="10" s="1"/>
  <c r="F31" i="10"/>
  <c r="G31" i="10" s="1"/>
  <c r="F248" i="10"/>
  <c r="G248" i="10" s="1"/>
  <c r="F107" i="10"/>
  <c r="G107" i="10" s="1"/>
  <c r="F90" i="10"/>
  <c r="G90" i="10" s="1"/>
  <c r="F111" i="10"/>
  <c r="G111" i="10" s="1"/>
  <c r="F137" i="10"/>
  <c r="G137" i="10" s="1"/>
  <c r="F158" i="10"/>
  <c r="G158" i="10" s="1"/>
  <c r="F204" i="10"/>
  <c r="G204" i="10" s="1"/>
  <c r="F66" i="10"/>
  <c r="G66" i="10" s="1"/>
  <c r="F157" i="10"/>
  <c r="G157" i="10" s="1"/>
  <c r="F292" i="10"/>
  <c r="G292" i="10" s="1"/>
  <c r="F30" i="10"/>
  <c r="G30" i="10" s="1"/>
  <c r="F169" i="10"/>
  <c r="G169" i="10" s="1"/>
  <c r="F334" i="10"/>
  <c r="G334" i="10" s="1"/>
  <c r="F71" i="10"/>
  <c r="G71" i="10" s="1"/>
  <c r="F272" i="10"/>
  <c r="G272" i="10" s="1"/>
  <c r="F54" i="10"/>
  <c r="G54" i="10" s="1"/>
  <c r="F176" i="10"/>
  <c r="G176" i="10" s="1"/>
  <c r="F284" i="10"/>
  <c r="G284" i="10" s="1"/>
  <c r="F227" i="10"/>
  <c r="G227" i="10" s="1"/>
  <c r="F33" i="10"/>
  <c r="G33" i="10" s="1"/>
  <c r="F133" i="10"/>
  <c r="G133" i="10" s="1"/>
  <c r="F380" i="10"/>
  <c r="G380" i="10" s="1"/>
  <c r="F115" i="10"/>
  <c r="G115" i="10" s="1"/>
  <c r="F329" i="10"/>
  <c r="G329" i="10" s="1"/>
  <c r="F349" i="10"/>
  <c r="G349" i="10" s="1"/>
  <c r="F26" i="10"/>
  <c r="G26" i="10" s="1"/>
  <c r="F336" i="10"/>
  <c r="G336" i="10" s="1"/>
  <c r="F126" i="10"/>
  <c r="G126" i="10" s="1"/>
  <c r="F383" i="10"/>
  <c r="G383" i="10" s="1"/>
  <c r="F299" i="10"/>
  <c r="G299" i="10" s="1"/>
  <c r="F253" i="10"/>
  <c r="G253" i="10" s="1"/>
  <c r="F317" i="10"/>
  <c r="G317" i="10" s="1"/>
  <c r="F343" i="10"/>
  <c r="G343" i="10" s="1"/>
  <c r="F47" i="10"/>
  <c r="G47" i="10" s="1"/>
  <c r="F181" i="10"/>
  <c r="G181" i="10" s="1"/>
  <c r="F314" i="10"/>
  <c r="G314" i="10" s="1"/>
  <c r="F313" i="10"/>
  <c r="G313" i="10" s="1"/>
  <c r="F308" i="10"/>
  <c r="G308" i="10" s="1"/>
  <c r="F255" i="10"/>
  <c r="G255" i="10" s="1"/>
  <c r="F270" i="10"/>
  <c r="G270" i="10" s="1"/>
  <c r="F45" i="10"/>
  <c r="G45" i="10" s="1"/>
  <c r="F346" i="10"/>
  <c r="G346" i="10" s="1"/>
  <c r="F116" i="10"/>
  <c r="G116" i="10" s="1"/>
  <c r="F36" i="10"/>
  <c r="G36" i="10" s="1"/>
  <c r="F206" i="10"/>
  <c r="G206" i="10" s="1"/>
  <c r="F301" i="10"/>
  <c r="G301" i="10" s="1"/>
  <c r="F78" i="10"/>
  <c r="G78" i="10" s="1"/>
  <c r="F125" i="10"/>
  <c r="G125" i="10" s="1"/>
  <c r="F342" i="10"/>
  <c r="G342" i="10" s="1"/>
  <c r="F80" i="10"/>
  <c r="G80" i="10" s="1"/>
  <c r="F17" i="10"/>
  <c r="G17" i="10" s="1"/>
  <c r="F16" i="10"/>
  <c r="G16" i="10" s="1"/>
  <c r="F123" i="10"/>
  <c r="G123" i="10" s="1"/>
  <c r="F194" i="10"/>
  <c r="G194" i="10" s="1"/>
  <c r="F88" i="10"/>
  <c r="G88" i="10" s="1"/>
  <c r="F357" i="10"/>
  <c r="G357" i="10" s="1"/>
  <c r="F70" i="10"/>
  <c r="G70" i="10" s="1"/>
  <c r="F97" i="10"/>
  <c r="G97" i="10" s="1"/>
  <c r="F11" i="10"/>
  <c r="G11" i="10" s="1"/>
  <c r="F175" i="10"/>
  <c r="G175" i="10" s="1"/>
  <c r="F62" i="10"/>
  <c r="G62" i="10" s="1"/>
  <c r="F77" i="10"/>
  <c r="G77" i="10" s="1"/>
  <c r="F267" i="10"/>
  <c r="G267" i="10" s="1"/>
  <c r="F364" i="10"/>
  <c r="G364" i="10" s="1"/>
  <c r="F351" i="10"/>
  <c r="G351" i="10" s="1"/>
  <c r="F239" i="10"/>
  <c r="G239" i="10" s="1"/>
  <c r="F274" i="10"/>
  <c r="G274" i="10" s="1"/>
  <c r="F354" i="10"/>
  <c r="G354" i="10" s="1"/>
  <c r="F213" i="10"/>
  <c r="G213" i="10" s="1"/>
  <c r="F348" i="10"/>
  <c r="G348" i="10" s="1"/>
  <c r="F168" i="10"/>
  <c r="G168" i="10" s="1"/>
  <c r="F170" i="10"/>
  <c r="G170" i="10" s="1"/>
  <c r="F86" i="10"/>
  <c r="G86" i="10" s="1"/>
  <c r="F187" i="10"/>
  <c r="G187" i="10" s="1"/>
  <c r="F49" i="10"/>
  <c r="G49" i="10" s="1"/>
  <c r="F273" i="10"/>
  <c r="G273" i="10" s="1"/>
  <c r="F35" i="10"/>
  <c r="G35" i="10" s="1"/>
  <c r="F220" i="10"/>
  <c r="G220" i="10" s="1"/>
  <c r="F214" i="10"/>
  <c r="G214" i="10" s="1"/>
  <c r="F290" i="10"/>
  <c r="G290" i="10" s="1"/>
  <c r="F293" i="10"/>
  <c r="G293" i="10" s="1"/>
  <c r="F381" i="10"/>
  <c r="G381" i="10" s="1"/>
  <c r="J368" i="10"/>
  <c r="J136" i="10" l="1"/>
  <c r="F136" i="10" s="1"/>
  <c r="G136" i="10" s="1"/>
  <c r="J390" i="10"/>
  <c r="F390" i="10" s="1"/>
  <c r="G390" i="10" s="1"/>
  <c r="F368" i="10"/>
  <c r="G368" i="10" s="1"/>
  <c r="G391" i="10" s="1" a="1"/>
  <c r="G391" i="10" s="1"/>
  <c r="I390" i="10" s="1"/>
  <c r="M390" i="10" s="1"/>
  <c r="I389" i="10" l="1"/>
  <c r="M389" i="10" s="1"/>
  <c r="I388" i="10"/>
  <c r="M388" i="10" s="1"/>
  <c r="I387" i="10"/>
  <c r="M387" i="10" s="1"/>
  <c r="I247" i="10"/>
  <c r="M247" i="10" s="1"/>
  <c r="I136" i="10"/>
  <c r="M136" i="10" s="1"/>
  <c r="I286" i="10"/>
  <c r="M286" i="10" s="1"/>
  <c r="I110" i="10"/>
  <c r="M110" i="10" s="1"/>
  <c r="I333" i="10"/>
  <c r="M333" i="10" s="1"/>
  <c r="I112" i="10"/>
  <c r="M112" i="10" s="1"/>
  <c r="I29" i="10"/>
  <c r="M29" i="10" s="1"/>
  <c r="I261" i="10"/>
  <c r="M261" i="10" s="1"/>
  <c r="I260" i="10"/>
  <c r="M260" i="10" s="1"/>
  <c r="I185" i="10"/>
  <c r="M185" i="10" s="1"/>
  <c r="I372" i="10"/>
  <c r="M372" i="10" s="1"/>
  <c r="I194" i="10"/>
  <c r="M194" i="10" s="1"/>
  <c r="I36" i="10"/>
  <c r="M36" i="10" s="1"/>
  <c r="I125" i="10"/>
  <c r="M125" i="10" s="1"/>
  <c r="I322" i="10"/>
  <c r="M322" i="10" s="1"/>
  <c r="I180" i="10"/>
  <c r="M180" i="10" s="1"/>
  <c r="I122" i="10"/>
  <c r="M122" i="10" s="1"/>
  <c r="I216" i="10"/>
  <c r="M216" i="10" s="1"/>
  <c r="I146" i="10"/>
  <c r="M146" i="10" s="1"/>
  <c r="I79" i="10"/>
  <c r="M79" i="10" s="1"/>
  <c r="I386" i="10"/>
  <c r="M386" i="10" s="1"/>
  <c r="I312" i="10"/>
  <c r="M312" i="10" s="1"/>
  <c r="I160" i="10"/>
  <c r="M160" i="10" s="1"/>
  <c r="I157" i="10"/>
  <c r="M157" i="10" s="1"/>
  <c r="I250" i="10"/>
  <c r="M250" i="10" s="1"/>
  <c r="I66" i="10"/>
  <c r="M66" i="10" s="1"/>
  <c r="I162" i="10"/>
  <c r="M162" i="10" s="1"/>
  <c r="I269" i="10"/>
  <c r="M269" i="10" s="1"/>
  <c r="I78" i="10"/>
  <c r="M78" i="10" s="1"/>
  <c r="I361" i="10"/>
  <c r="M361" i="10" s="1"/>
  <c r="I271" i="10"/>
  <c r="M271" i="10" s="1"/>
  <c r="I330" i="10"/>
  <c r="M330" i="10" s="1"/>
  <c r="I172" i="10"/>
  <c r="M172" i="10" s="1"/>
  <c r="I264" i="10"/>
  <c r="M264" i="10" s="1"/>
  <c r="I27" i="10"/>
  <c r="M27" i="10" s="1"/>
  <c r="I62" i="10"/>
  <c r="M62" i="10" s="1"/>
  <c r="I292" i="10"/>
  <c r="M292" i="10" s="1"/>
  <c r="I203" i="10"/>
  <c r="M203" i="10" s="1"/>
  <c r="I290" i="10"/>
  <c r="M290" i="10" s="1"/>
  <c r="I163" i="10"/>
  <c r="M163" i="10" s="1"/>
  <c r="I309" i="10"/>
  <c r="M309" i="10" s="1"/>
  <c r="I98" i="10"/>
  <c r="M98" i="10" s="1"/>
  <c r="I63" i="10"/>
  <c r="M63" i="10" s="1"/>
  <c r="I303" i="10"/>
  <c r="M303" i="10" s="1"/>
  <c r="I133" i="10"/>
  <c r="M133" i="10" s="1"/>
  <c r="I320" i="10"/>
  <c r="M320" i="10" s="1"/>
  <c r="I358" i="10"/>
  <c r="M358" i="10" s="1"/>
  <c r="I100" i="10"/>
  <c r="M100" i="10" s="1"/>
  <c r="I281" i="10"/>
  <c r="M281" i="10" s="1"/>
  <c r="I108" i="10"/>
  <c r="M108" i="10" s="1"/>
  <c r="I337" i="10"/>
  <c r="M337" i="10" s="1"/>
  <c r="I373" i="10"/>
  <c r="M373" i="10" s="1"/>
  <c r="I167" i="10"/>
  <c r="M167" i="10" s="1"/>
  <c r="I280" i="10"/>
  <c r="M280" i="10" s="1"/>
  <c r="I39" i="10"/>
  <c r="M39" i="10" s="1"/>
  <c r="I384" i="10"/>
  <c r="M384" i="10" s="1"/>
  <c r="I311" i="10"/>
  <c r="M311" i="10" s="1"/>
  <c r="I118" i="10"/>
  <c r="M118" i="10" s="1"/>
  <c r="I268" i="10"/>
  <c r="M268" i="10" s="1"/>
  <c r="I328" i="10"/>
  <c r="M328" i="10" s="1"/>
  <c r="I318" i="10"/>
  <c r="M318" i="10" s="1"/>
  <c r="I187" i="10"/>
  <c r="M187" i="10" s="1"/>
  <c r="I345" i="10"/>
  <c r="M345" i="10" s="1"/>
  <c r="I340" i="10"/>
  <c r="M340" i="10" s="1"/>
  <c r="I89" i="10"/>
  <c r="M89" i="10" s="1"/>
  <c r="I25" i="10"/>
  <c r="M25" i="10" s="1"/>
  <c r="I304" i="10"/>
  <c r="M304" i="10" s="1"/>
  <c r="I237" i="10"/>
  <c r="M237" i="10" s="1"/>
  <c r="I205" i="10"/>
  <c r="M205" i="10" s="1"/>
  <c r="I319" i="10"/>
  <c r="M319" i="10" s="1"/>
  <c r="I176" i="10"/>
  <c r="M176" i="10" s="1"/>
  <c r="I300" i="10"/>
  <c r="M300" i="10" s="1"/>
  <c r="I15" i="10"/>
  <c r="M15" i="10" s="1"/>
  <c r="I357" i="10"/>
  <c r="M357" i="10" s="1"/>
  <c r="I54" i="10"/>
  <c r="M54" i="10" s="1"/>
  <c r="I101" i="10"/>
  <c r="M101" i="10" s="1"/>
  <c r="I9" i="10"/>
  <c r="M9" i="10" s="1"/>
  <c r="I31" i="10"/>
  <c r="M31" i="10" s="1"/>
  <c r="I17" i="10"/>
  <c r="M17" i="10" s="1"/>
  <c r="I295" i="10"/>
  <c r="M295" i="10" s="1"/>
  <c r="I225" i="10"/>
  <c r="M225" i="10" s="1"/>
  <c r="I350" i="10"/>
  <c r="M350" i="10" s="1"/>
  <c r="I228" i="10"/>
  <c r="M228" i="10" s="1"/>
  <c r="I353" i="10"/>
  <c r="M353" i="10" s="1"/>
  <c r="I40" i="10"/>
  <c r="M40" i="10" s="1"/>
  <c r="I47" i="10"/>
  <c r="M47" i="10" s="1"/>
  <c r="I263" i="10"/>
  <c r="M263" i="10" s="1"/>
  <c r="I206" i="10"/>
  <c r="M206" i="10" s="1"/>
  <c r="I84" i="10"/>
  <c r="M84" i="10" s="1"/>
  <c r="I195" i="10"/>
  <c r="M195" i="10" s="1"/>
  <c r="I81" i="10"/>
  <c r="M81" i="10" s="1"/>
  <c r="I120" i="10"/>
  <c r="M120" i="10" s="1"/>
  <c r="I197" i="10"/>
  <c r="M197" i="10" s="1"/>
  <c r="I283" i="10"/>
  <c r="M283" i="10" s="1"/>
  <c r="I28" i="10"/>
  <c r="M28" i="10" s="1"/>
  <c r="I14" i="10"/>
  <c r="M14" i="10" s="1"/>
  <c r="I123" i="10"/>
  <c r="M123" i="10" s="1"/>
  <c r="I130" i="10"/>
  <c r="M130" i="10" s="1"/>
  <c r="I76" i="10"/>
  <c r="M76" i="10" s="1"/>
  <c r="I18" i="10"/>
  <c r="M18" i="10" s="1"/>
  <c r="I52" i="10"/>
  <c r="M52" i="10" s="1"/>
  <c r="I80" i="10"/>
  <c r="M80" i="10" s="1"/>
  <c r="I12" i="10"/>
  <c r="M12" i="10" s="1"/>
  <c r="I74" i="10"/>
  <c r="M74" i="10" s="1"/>
  <c r="I302" i="10"/>
  <c r="M302" i="10" s="1"/>
  <c r="I213" i="10"/>
  <c r="M213" i="10" s="1"/>
  <c r="I181" i="10"/>
  <c r="M181" i="10" s="1"/>
  <c r="I334" i="10"/>
  <c r="M334" i="10" s="1"/>
  <c r="I308" i="10"/>
  <c r="M308" i="10" s="1"/>
  <c r="I218" i="10"/>
  <c r="M218" i="10" s="1"/>
  <c r="I51" i="10"/>
  <c r="M51" i="10" s="1"/>
  <c r="I246" i="10"/>
  <c r="M246" i="10" s="1"/>
  <c r="I317" i="10"/>
  <c r="M317" i="10" s="1"/>
  <c r="I227" i="10"/>
  <c r="M227" i="10" s="1"/>
  <c r="I178" i="10"/>
  <c r="M178" i="10" s="1"/>
  <c r="I306" i="10"/>
  <c r="M306" i="10" s="1"/>
  <c r="I273" i="10"/>
  <c r="M273" i="10" s="1"/>
  <c r="I253" i="10"/>
  <c r="M253" i="10" s="1"/>
  <c r="I217" i="10"/>
  <c r="M217" i="10" s="1"/>
  <c r="I22" i="10"/>
  <c r="M22" i="10" s="1"/>
  <c r="I69" i="10"/>
  <c r="M69" i="10" s="1"/>
  <c r="I336" i="10"/>
  <c r="M336" i="10" s="1"/>
  <c r="I236" i="10"/>
  <c r="M236" i="10" s="1"/>
  <c r="I220" i="10"/>
  <c r="M220" i="10" s="1"/>
  <c r="I351" i="10"/>
  <c r="M351" i="10" s="1"/>
  <c r="I276" i="10"/>
  <c r="M276" i="10" s="1"/>
  <c r="I342" i="10"/>
  <c r="M342" i="10" s="1"/>
  <c r="I335" i="10"/>
  <c r="M335" i="10" s="1"/>
  <c r="I376" i="10"/>
  <c r="M376" i="10" s="1"/>
  <c r="I147" i="10"/>
  <c r="M147" i="10" s="1"/>
  <c r="I310" i="10"/>
  <c r="M310" i="10" s="1"/>
  <c r="I170" i="10"/>
  <c r="M170" i="10" s="1"/>
  <c r="I42" i="10"/>
  <c r="M42" i="10" s="1"/>
  <c r="I155" i="10"/>
  <c r="M155" i="10" s="1"/>
  <c r="I55" i="10"/>
  <c r="M55" i="10" s="1"/>
  <c r="I46" i="10"/>
  <c r="M46" i="10" s="1"/>
  <c r="I278" i="10"/>
  <c r="M278" i="10" s="1"/>
  <c r="I257" i="10"/>
  <c r="M257" i="10" s="1"/>
  <c r="I37" i="10"/>
  <c r="M37" i="10" s="1"/>
  <c r="I341" i="10"/>
  <c r="M341" i="10" s="1"/>
  <c r="I314" i="10"/>
  <c r="M314" i="10" s="1"/>
  <c r="I215" i="10"/>
  <c r="M215" i="10" s="1"/>
  <c r="I57" i="10"/>
  <c r="M57" i="10" s="1"/>
  <c r="I240" i="10"/>
  <c r="M240" i="10" s="1"/>
  <c r="I230" i="10"/>
  <c r="M230" i="10" s="1"/>
  <c r="I380" i="10"/>
  <c r="M380" i="10" s="1"/>
  <c r="I129" i="10"/>
  <c r="M129" i="10" s="1"/>
  <c r="I138" i="10"/>
  <c r="M138" i="10" s="1"/>
  <c r="I344" i="10"/>
  <c r="M344" i="10" s="1"/>
  <c r="I266" i="10"/>
  <c r="M266" i="10" s="1"/>
  <c r="I326" i="10"/>
  <c r="M326" i="10" s="1"/>
  <c r="I68" i="10"/>
  <c r="M68" i="10" s="1"/>
  <c r="I331" i="10"/>
  <c r="M331" i="10" s="1"/>
  <c r="I201" i="10"/>
  <c r="M201" i="10" s="1"/>
  <c r="I121" i="10"/>
  <c r="M121" i="10" s="1"/>
  <c r="I332" i="10"/>
  <c r="M332" i="10" s="1"/>
  <c r="I164" i="10"/>
  <c r="M164" i="10" s="1"/>
  <c r="I71" i="10"/>
  <c r="M71" i="10" s="1"/>
  <c r="I99" i="10"/>
  <c r="M99" i="10" s="1"/>
  <c r="I369" i="10"/>
  <c r="M369" i="10" s="1"/>
  <c r="I272" i="10"/>
  <c r="M272" i="10" s="1"/>
  <c r="I362" i="10"/>
  <c r="M362" i="10" s="1"/>
  <c r="I212" i="10"/>
  <c r="M212" i="10" s="1"/>
  <c r="I5" i="10"/>
  <c r="M5" i="10" s="1"/>
  <c r="I165" i="10"/>
  <c r="M165" i="10" s="1"/>
  <c r="I56" i="10"/>
  <c r="M56" i="10" s="1"/>
  <c r="I343" i="10"/>
  <c r="M343" i="10" s="1"/>
  <c r="I232" i="10"/>
  <c r="M232" i="10" s="1"/>
  <c r="I50" i="10"/>
  <c r="M50" i="10" s="1"/>
  <c r="I82" i="10"/>
  <c r="M82" i="10" s="1"/>
  <c r="I19" i="10"/>
  <c r="M19" i="10" s="1"/>
  <c r="I33" i="10"/>
  <c r="M33" i="10" s="1"/>
  <c r="I355" i="10"/>
  <c r="M355" i="10" s="1"/>
  <c r="I184" i="10"/>
  <c r="M184" i="10" s="1"/>
  <c r="I10" i="10"/>
  <c r="M10" i="10" s="1"/>
  <c r="I126" i="10"/>
  <c r="M126" i="10" s="1"/>
  <c r="I323" i="10"/>
  <c r="M323" i="10" s="1"/>
  <c r="I226" i="10"/>
  <c r="M226" i="10" s="1"/>
  <c r="I359" i="10"/>
  <c r="M359" i="10" s="1"/>
  <c r="I294" i="10"/>
  <c r="M294" i="10" s="1"/>
  <c r="I301" i="10"/>
  <c r="M301" i="10" s="1"/>
  <c r="I245" i="10"/>
  <c r="M245" i="10" s="1"/>
  <c r="I8" i="10"/>
  <c r="M8" i="10" s="1"/>
  <c r="I106" i="10"/>
  <c r="M106" i="10" s="1"/>
  <c r="I166" i="10"/>
  <c r="M166" i="10" s="1"/>
  <c r="I175" i="10"/>
  <c r="M175" i="10" s="1"/>
  <c r="I224" i="10"/>
  <c r="M224" i="10" s="1"/>
  <c r="I34" i="10"/>
  <c r="M34" i="10" s="1"/>
  <c r="I249" i="10"/>
  <c r="M249" i="10" s="1"/>
  <c r="I200" i="10"/>
  <c r="M200" i="10" s="1"/>
  <c r="I77" i="10"/>
  <c r="M77" i="10" s="1"/>
  <c r="I307" i="10"/>
  <c r="M307" i="10" s="1"/>
  <c r="I371" i="10"/>
  <c r="M371" i="10" s="1"/>
  <c r="I259" i="10"/>
  <c r="M259" i="10" s="1"/>
  <c r="I235" i="10"/>
  <c r="M235" i="10" s="1"/>
  <c r="I244" i="10"/>
  <c r="M244" i="10" s="1"/>
  <c r="I348" i="10"/>
  <c r="M348" i="10" s="1"/>
  <c r="I284" i="10"/>
  <c r="M284" i="10" s="1"/>
  <c r="I93" i="10"/>
  <c r="M93" i="10" s="1"/>
  <c r="I104" i="10"/>
  <c r="M104" i="10" s="1"/>
  <c r="I151" i="10"/>
  <c r="M151" i="10" s="1"/>
  <c r="I64" i="10"/>
  <c r="M64" i="10" s="1"/>
  <c r="I222" i="10"/>
  <c r="M222" i="10" s="1"/>
  <c r="I192" i="10"/>
  <c r="M192" i="10" s="1"/>
  <c r="I128" i="10"/>
  <c r="M128" i="10" s="1"/>
  <c r="I94" i="10"/>
  <c r="M94" i="10" s="1"/>
  <c r="I277" i="10"/>
  <c r="M277" i="10" s="1"/>
  <c r="I368" i="10"/>
  <c r="M368" i="10" s="1"/>
  <c r="I366" i="10"/>
  <c r="M366" i="10" s="1"/>
  <c r="I95" i="10"/>
  <c r="M95" i="10" s="1"/>
  <c r="I210" i="10"/>
  <c r="M210" i="10" s="1"/>
  <c r="I262" i="10"/>
  <c r="M262" i="10" s="1"/>
  <c r="I103" i="10"/>
  <c r="M103" i="10" s="1"/>
  <c r="I377" i="10"/>
  <c r="M377" i="10" s="1"/>
  <c r="I59" i="10"/>
  <c r="M59" i="10" s="1"/>
  <c r="I92" i="10"/>
  <c r="M92" i="10" s="1"/>
  <c r="I275" i="10"/>
  <c r="M275" i="10" s="1"/>
  <c r="I363" i="10"/>
  <c r="M363" i="10" s="1"/>
  <c r="I327" i="10"/>
  <c r="M327" i="10" s="1"/>
  <c r="I238" i="10"/>
  <c r="M238" i="10" s="1"/>
  <c r="I154" i="10"/>
  <c r="M154" i="10" s="1"/>
  <c r="I291" i="10"/>
  <c r="M291" i="10" s="1"/>
  <c r="I45" i="10"/>
  <c r="M45" i="10" s="1"/>
  <c r="I153" i="10"/>
  <c r="M153" i="10" s="1"/>
  <c r="I117" i="10"/>
  <c r="M117" i="10" s="1"/>
  <c r="I171" i="10"/>
  <c r="M171" i="10" s="1"/>
  <c r="I204" i="10"/>
  <c r="M204" i="10" s="1"/>
  <c r="I367" i="10"/>
  <c r="M367" i="10" s="1"/>
  <c r="I209" i="10"/>
  <c r="M209" i="10" s="1"/>
  <c r="I141" i="10"/>
  <c r="M141" i="10" s="1"/>
  <c r="I346" i="10"/>
  <c r="M346" i="10" s="1"/>
  <c r="I116" i="10"/>
  <c r="M116" i="10" s="1"/>
  <c r="I85" i="10"/>
  <c r="M85" i="10" s="1"/>
  <c r="I30" i="10"/>
  <c r="M30" i="10" s="1"/>
  <c r="I299" i="10"/>
  <c r="M299" i="10" s="1"/>
  <c r="I325" i="10"/>
  <c r="M325" i="10" s="1"/>
  <c r="I234" i="10"/>
  <c r="M234" i="10" s="1"/>
  <c r="I282" i="10"/>
  <c r="M282" i="10" s="1"/>
  <c r="I370" i="10"/>
  <c r="M370" i="10" s="1"/>
  <c r="I379" i="10"/>
  <c r="M379" i="10" s="1"/>
  <c r="I193" i="10"/>
  <c r="M193" i="10" s="1"/>
  <c r="I296" i="10"/>
  <c r="M296" i="10" s="1"/>
  <c r="I196" i="10"/>
  <c r="M196" i="10" s="1"/>
  <c r="I24" i="10"/>
  <c r="M24" i="10" s="1"/>
  <c r="I298" i="10"/>
  <c r="M298" i="10" s="1"/>
  <c r="I107" i="10"/>
  <c r="M107" i="10" s="1"/>
  <c r="I219" i="10"/>
  <c r="M219" i="10" s="1"/>
  <c r="I349" i="10"/>
  <c r="M349" i="10" s="1"/>
  <c r="I321" i="10"/>
  <c r="M321" i="10" s="1"/>
  <c r="I243" i="10"/>
  <c r="M243" i="10" s="1"/>
  <c r="I23" i="10"/>
  <c r="M23" i="10" s="1"/>
  <c r="I70" i="10"/>
  <c r="M70" i="10" s="1"/>
  <c r="I248" i="10"/>
  <c r="M248" i="10" s="1"/>
  <c r="I91" i="10"/>
  <c r="M91" i="10" s="1"/>
  <c r="I124" i="10"/>
  <c r="M124" i="10" s="1"/>
  <c r="I88" i="10"/>
  <c r="M88" i="10" s="1"/>
  <c r="I67" i="10"/>
  <c r="M67" i="10" s="1"/>
  <c r="I65" i="10"/>
  <c r="M65" i="10" s="1"/>
  <c r="I131" i="10"/>
  <c r="M131" i="10" s="1"/>
  <c r="I72" i="10"/>
  <c r="M72" i="10" s="1"/>
  <c r="I198" i="10"/>
  <c r="M198" i="10" s="1"/>
  <c r="I288" i="10"/>
  <c r="M288" i="10" s="1"/>
  <c r="I360" i="10"/>
  <c r="M360" i="10" s="1"/>
  <c r="I378" i="10"/>
  <c r="M378" i="10" s="1"/>
  <c r="I265" i="10"/>
  <c r="M265" i="10" s="1"/>
  <c r="I13" i="10"/>
  <c r="M13" i="10" s="1"/>
  <c r="I365" i="10"/>
  <c r="M365" i="10" s="1"/>
  <c r="I90" i="10"/>
  <c r="M90" i="10" s="1"/>
  <c r="I375" i="10"/>
  <c r="M375" i="10" s="1"/>
  <c r="I35" i="10"/>
  <c r="M35" i="10" s="1"/>
  <c r="I251" i="10"/>
  <c r="M251" i="10" s="1"/>
  <c r="I61" i="10"/>
  <c r="M61" i="10" s="1"/>
  <c r="I191" i="10"/>
  <c r="M191" i="10" s="1"/>
  <c r="I199" i="10"/>
  <c r="M199" i="10" s="1"/>
  <c r="I43" i="10"/>
  <c r="M43" i="10" s="1"/>
  <c r="I221" i="10"/>
  <c r="M221" i="10" s="1"/>
  <c r="I279" i="10"/>
  <c r="M279" i="10" s="1"/>
  <c r="I239" i="10"/>
  <c r="M239" i="10" s="1"/>
  <c r="I255" i="10"/>
  <c r="M255" i="10" s="1"/>
  <c r="I347" i="10"/>
  <c r="M347" i="10" s="1"/>
  <c r="I354" i="10"/>
  <c r="M354" i="10" s="1"/>
  <c r="I173" i="10"/>
  <c r="M173" i="10" s="1"/>
  <c r="I137" i="10"/>
  <c r="M137" i="10" s="1"/>
  <c r="I161" i="10"/>
  <c r="M161" i="10" s="1"/>
  <c r="I285" i="10"/>
  <c r="M285" i="10" s="1"/>
  <c r="I156" i="10"/>
  <c r="M156" i="10" s="1"/>
  <c r="I38" i="10"/>
  <c r="M38" i="10" s="1"/>
  <c r="I241" i="10"/>
  <c r="M241" i="10" s="1"/>
  <c r="I48" i="10"/>
  <c r="M48" i="10" s="1"/>
  <c r="I208" i="10"/>
  <c r="M208" i="10" s="1"/>
  <c r="I214" i="10"/>
  <c r="M214" i="10" s="1"/>
  <c r="I21" i="10"/>
  <c r="M21" i="10" s="1"/>
  <c r="I134" i="10"/>
  <c r="M134" i="10" s="1"/>
  <c r="I233" i="10"/>
  <c r="M233" i="10" s="1"/>
  <c r="I16" i="10"/>
  <c r="M16" i="10" s="1"/>
  <c r="I148" i="10"/>
  <c r="M148" i="10" s="1"/>
  <c r="I145" i="10"/>
  <c r="M145" i="10" s="1"/>
  <c r="I4" i="10"/>
  <c r="M4" i="10" s="1"/>
  <c r="I143" i="10"/>
  <c r="M143" i="10" s="1"/>
  <c r="I211" i="10"/>
  <c r="M211" i="10" s="1"/>
  <c r="I32" i="10"/>
  <c r="M32" i="10" s="1"/>
  <c r="I324" i="10"/>
  <c r="M324" i="10" s="1"/>
  <c r="I169" i="10"/>
  <c r="M169" i="10" s="1"/>
  <c r="I41" i="10"/>
  <c r="M41" i="10" s="1"/>
  <c r="I144" i="10"/>
  <c r="M144" i="10" s="1"/>
  <c r="I223" i="10"/>
  <c r="M223" i="10" s="1"/>
  <c r="I313" i="10"/>
  <c r="M313" i="10" s="1"/>
  <c r="I102" i="10"/>
  <c r="M102" i="10" s="1"/>
  <c r="I382" i="10"/>
  <c r="M382" i="10" s="1"/>
  <c r="I381" i="10"/>
  <c r="M381" i="10" s="1"/>
  <c r="I315" i="10"/>
  <c r="M315" i="10" s="1"/>
  <c r="I329" i="10"/>
  <c r="M329" i="10" s="1"/>
  <c r="I97" i="10"/>
  <c r="M97" i="10" s="1"/>
  <c r="I73" i="10"/>
  <c r="M73" i="10" s="1"/>
  <c r="I356" i="10"/>
  <c r="M356" i="10" s="1"/>
  <c r="I242" i="10"/>
  <c r="M242" i="10" s="1"/>
  <c r="I202" i="10"/>
  <c r="M202" i="10" s="1"/>
  <c r="I150" i="10"/>
  <c r="M150" i="10" s="1"/>
  <c r="I86" i="10"/>
  <c r="M86" i="10" s="1"/>
  <c r="I109" i="10"/>
  <c r="M109" i="10" s="1"/>
  <c r="I352" i="10"/>
  <c r="M352" i="10" s="1"/>
  <c r="I6" i="10"/>
  <c r="M6" i="10" s="1"/>
  <c r="I339" i="10"/>
  <c r="M339" i="10" s="1"/>
  <c r="I53" i="10"/>
  <c r="M53" i="10" s="1"/>
  <c r="I49" i="10"/>
  <c r="M49" i="10" s="1"/>
  <c r="I60" i="10"/>
  <c r="M60" i="10" s="1"/>
  <c r="I127" i="10"/>
  <c r="M127" i="10" s="1"/>
  <c r="I119" i="10"/>
  <c r="M119" i="10" s="1"/>
  <c r="I267" i="10"/>
  <c r="M267" i="10" s="1"/>
  <c r="I111" i="10"/>
  <c r="M111" i="10" s="1"/>
  <c r="I114" i="10"/>
  <c r="M114" i="10" s="1"/>
  <c r="I207" i="10"/>
  <c r="M207" i="10" s="1"/>
  <c r="I105" i="10"/>
  <c r="M105" i="10" s="1"/>
  <c r="I183" i="10"/>
  <c r="M183" i="10" s="1"/>
  <c r="I44" i="10"/>
  <c r="M44" i="10" s="1"/>
  <c r="I231" i="10"/>
  <c r="M231" i="10" s="1"/>
  <c r="I338" i="10"/>
  <c r="M338" i="10" s="1"/>
  <c r="I305" i="10"/>
  <c r="M305" i="10" s="1"/>
  <c r="I11" i="10"/>
  <c r="M11" i="10" s="1"/>
  <c r="I158" i="10"/>
  <c r="M158" i="10" s="1"/>
  <c r="I115" i="10"/>
  <c r="M115" i="10" s="1"/>
  <c r="I289" i="10"/>
  <c r="M289" i="10" s="1"/>
  <c r="I83" i="10"/>
  <c r="M83" i="10" s="1"/>
  <c r="I7" i="10"/>
  <c r="M7" i="10" s="1"/>
  <c r="I182" i="10"/>
  <c r="M182" i="10" s="1"/>
  <c r="I113" i="10"/>
  <c r="M113" i="10" s="1"/>
  <c r="I75" i="10"/>
  <c r="M75" i="10" s="1"/>
  <c r="I139" i="10"/>
  <c r="M139" i="10" s="1"/>
  <c r="I385" i="10"/>
  <c r="M385" i="10" s="1"/>
  <c r="I142" i="10"/>
  <c r="M142" i="10" s="1"/>
  <c r="I135" i="10"/>
  <c r="M135" i="10" s="1"/>
  <c r="I258" i="10"/>
  <c r="M258" i="10" s="1"/>
  <c r="I186" i="10"/>
  <c r="M186" i="10" s="1"/>
  <c r="I293" i="10"/>
  <c r="M293" i="10" s="1"/>
  <c r="I87" i="10"/>
  <c r="M87" i="10" s="1"/>
  <c r="I20" i="10"/>
  <c r="M20" i="10" s="1"/>
  <c r="I383" i="10"/>
  <c r="M383" i="10" s="1"/>
  <c r="I174" i="10"/>
  <c r="M174" i="10" s="1"/>
  <c r="I254" i="10"/>
  <c r="M254" i="10" s="1"/>
  <c r="I96" i="10"/>
  <c r="M96" i="10" s="1"/>
  <c r="I149" i="10"/>
  <c r="M149" i="10" s="1"/>
  <c r="I152" i="10"/>
  <c r="M152" i="10" s="1"/>
  <c r="I190" i="10"/>
  <c r="M190" i="10" s="1"/>
  <c r="I177" i="10"/>
  <c r="M177" i="10" s="1"/>
  <c r="I132" i="10"/>
  <c r="M132" i="10" s="1"/>
  <c r="I26" i="10"/>
  <c r="M26" i="10" s="1"/>
  <c r="I364" i="10"/>
  <c r="M364" i="10" s="1"/>
  <c r="I287" i="10"/>
  <c r="M287" i="10" s="1"/>
  <c r="I168" i="10"/>
  <c r="M168" i="10" s="1"/>
  <c r="I256" i="10"/>
  <c r="M256" i="10" s="1"/>
  <c r="I316" i="10"/>
  <c r="M316" i="10" s="1"/>
  <c r="I270" i="10"/>
  <c r="M270" i="10" s="1"/>
  <c r="I374" i="10"/>
  <c r="M374" i="10" s="1"/>
  <c r="I188" i="10"/>
  <c r="M188" i="10" s="1"/>
  <c r="I297" i="10"/>
  <c r="M297" i="10" s="1"/>
  <c r="I58" i="10"/>
  <c r="M58" i="10" s="1"/>
  <c r="I179" i="10"/>
  <c r="M179" i="10" s="1"/>
  <c r="I140" i="10"/>
  <c r="M140" i="10" s="1"/>
  <c r="I274" i="10"/>
  <c r="M274" i="10" s="1"/>
  <c r="I229" i="10"/>
  <c r="M229" i="10" s="1"/>
  <c r="I189" i="10"/>
  <c r="M189" i="10" s="1"/>
  <c r="I252" i="10"/>
  <c r="M252" i="10" s="1"/>
  <c r="I159" i="10"/>
  <c r="M159" i="10" s="1"/>
  <c r="M391" i="10" l="1"/>
</calcChain>
</file>

<file path=xl/sharedStrings.xml><?xml version="1.0" encoding="utf-8"?>
<sst xmlns="http://schemas.openxmlformats.org/spreadsheetml/2006/main" count="21540" uniqueCount="1420">
  <si>
    <t>ACCT</t>
  </si>
  <si>
    <t>Local Authority</t>
  </si>
  <si>
    <t>CLASS</t>
  </si>
  <si>
    <t>CLASS2</t>
  </si>
  <si>
    <t>2015-16 Local Welfare Provision within RSG</t>
  </si>
  <si>
    <t>2015-16 Upper-Tier Funding within RSG</t>
  </si>
  <si>
    <t>2015-16 Lower-Tier Funding within RSG</t>
  </si>
  <si>
    <t>2015-16 Fire &amp; Rescue Funding within RSG</t>
  </si>
  <si>
    <t>2015-16 Council Tax Freeze Compensation Part 1 within RSG</t>
  </si>
  <si>
    <t>2015-16 Council Tax Freeze Compensation Part 1 within RSG: Changing Tier Split for City of London and GLA</t>
  </si>
  <si>
    <t>2015-16 Early Intevention Funding within RSG</t>
  </si>
  <si>
    <t>2015-16 GLA General Funding with RSG</t>
  </si>
  <si>
    <t>2015-16 Homelessness Prevention Funding within RSG</t>
  </si>
  <si>
    <t>2015-16 Lead Local Flood Authority Funding within RSG</t>
  </si>
  <si>
    <t>2015-16 Learning Disability and Health Reform Funding within RSG</t>
  </si>
  <si>
    <t>2015-16 Rural Services Delivery Funding within RSG</t>
  </si>
  <si>
    <t>2015-16 Council Tax Freeze Compensation Part 2 within RSG</t>
  </si>
  <si>
    <t>2015-16 Council Tax Freeze Compensation Part 2 within RSG: Changing Tier Split for City of London and GLA</t>
  </si>
  <si>
    <t>2015-16 Efficiency Support Funding 2014-15 within RSG</t>
  </si>
  <si>
    <t>2015-16 Carbon Reduction Credits Energy Efficiency Scheme within RSG</t>
  </si>
  <si>
    <t>Council Tax Freeze Grant 2015-16</t>
  </si>
  <si>
    <t>Council Tax Freeze Grant 2015-16 apportioned between service tiers</t>
  </si>
  <si>
    <t>Efficiency Support Funding 2015-16</t>
  </si>
  <si>
    <t>Efficiency Support Grant 2015-16 apportioned between service tiers</t>
  </si>
  <si>
    <t>2015-16 Care Act - Adult Social Care</t>
  </si>
  <si>
    <t>2015-16 Care Act - Adult Social Care apportioned between service tiers</t>
  </si>
  <si>
    <t>2015-16 Care Act - funding reform</t>
  </si>
  <si>
    <t>2015-16 Care Act - funding reform apportioned between service tiers</t>
  </si>
  <si>
    <t>Lead Local Flood Authority Grant</t>
  </si>
  <si>
    <t>Lead Local Flood Authority Grant apportioned between service ters</t>
  </si>
  <si>
    <t>SuDS</t>
  </si>
  <si>
    <t>SuDS apportioned between tiers</t>
  </si>
  <si>
    <t>Carbon Monoxide and Fire Alarm grant</t>
  </si>
  <si>
    <t>Carbon Monoxide and Fire Alarm grant apportioned between tiers</t>
  </si>
  <si>
    <t>R334</t>
  </si>
  <si>
    <t>Bolton</t>
  </si>
  <si>
    <t>MD</t>
  </si>
  <si>
    <t>R335</t>
  </si>
  <si>
    <t>Bury</t>
  </si>
  <si>
    <t>R336</t>
  </si>
  <si>
    <t>Manchester</t>
  </si>
  <si>
    <t>R337</t>
  </si>
  <si>
    <t>Oldham</t>
  </si>
  <si>
    <t>R338</t>
  </si>
  <si>
    <t>Rochdale</t>
  </si>
  <si>
    <t>R339</t>
  </si>
  <si>
    <t>Salford</t>
  </si>
  <si>
    <t>R340</t>
  </si>
  <si>
    <t>Stockport</t>
  </si>
  <si>
    <t>R341</t>
  </si>
  <si>
    <t>Tameside</t>
  </si>
  <si>
    <t>R342</t>
  </si>
  <si>
    <t>Trafford</t>
  </si>
  <si>
    <t>R343</t>
  </si>
  <si>
    <t>Wigan</t>
  </si>
  <si>
    <t>R344</t>
  </si>
  <si>
    <t>Knowsley</t>
  </si>
  <si>
    <t>R345</t>
  </si>
  <si>
    <t>Liverpool</t>
  </si>
  <si>
    <t>R346</t>
  </si>
  <si>
    <t>St Helens</t>
  </si>
  <si>
    <t>R347</t>
  </si>
  <si>
    <t>Sefton</t>
  </si>
  <si>
    <t>R348</t>
  </si>
  <si>
    <t>Wirral</t>
  </si>
  <si>
    <t>R349</t>
  </si>
  <si>
    <t>Barnsley</t>
  </si>
  <si>
    <t>R350</t>
  </si>
  <si>
    <t>Doncaster</t>
  </si>
  <si>
    <t>R351</t>
  </si>
  <si>
    <t>Rotherham</t>
  </si>
  <si>
    <t>R352</t>
  </si>
  <si>
    <t>Sheffield</t>
  </si>
  <si>
    <t>R353</t>
  </si>
  <si>
    <t>Gateshead</t>
  </si>
  <si>
    <t>R354</t>
  </si>
  <si>
    <t>Newcastle upon Tyne</t>
  </si>
  <si>
    <t>R355</t>
  </si>
  <si>
    <t>North Tyneside</t>
  </si>
  <si>
    <t>R356</t>
  </si>
  <si>
    <t>South Tyneside</t>
  </si>
  <si>
    <t>R357</t>
  </si>
  <si>
    <t>Sunderland</t>
  </si>
  <si>
    <t>R358</t>
  </si>
  <si>
    <t>Birmingham</t>
  </si>
  <si>
    <t>R359</t>
  </si>
  <si>
    <t>Coventry</t>
  </si>
  <si>
    <t>R360</t>
  </si>
  <si>
    <t>Dudley</t>
  </si>
  <si>
    <t>R361</t>
  </si>
  <si>
    <t>Sandwell</t>
  </si>
  <si>
    <t>R362</t>
  </si>
  <si>
    <t>Solihull</t>
  </si>
  <si>
    <t>R363</t>
  </si>
  <si>
    <t>Walsall</t>
  </si>
  <si>
    <t>R364</t>
  </si>
  <si>
    <t>Wolverhampton</t>
  </si>
  <si>
    <t>R365</t>
  </si>
  <si>
    <t>Bradford</t>
  </si>
  <si>
    <t>R366</t>
  </si>
  <si>
    <t>Calderdale</t>
  </si>
  <si>
    <t>R367</t>
  </si>
  <si>
    <t>Kirklees</t>
  </si>
  <si>
    <t>R368</t>
  </si>
  <si>
    <t>Leeds</t>
  </si>
  <si>
    <t>R369</t>
  </si>
  <si>
    <t>Wakefield</t>
  </si>
  <si>
    <t>R370</t>
  </si>
  <si>
    <t>City of London</t>
  </si>
  <si>
    <t>ILB</t>
  </si>
  <si>
    <t>R371</t>
  </si>
  <si>
    <t>Camden</t>
  </si>
  <si>
    <t>R372</t>
  </si>
  <si>
    <t>Greenwich</t>
  </si>
  <si>
    <t>R373</t>
  </si>
  <si>
    <t>Hackney</t>
  </si>
  <si>
    <t>R374</t>
  </si>
  <si>
    <t>Hammersmith and Fulham</t>
  </si>
  <si>
    <t>R375</t>
  </si>
  <si>
    <t>Islington</t>
  </si>
  <si>
    <t>R376</t>
  </si>
  <si>
    <t>Kensington and Chelsea</t>
  </si>
  <si>
    <t>R377</t>
  </si>
  <si>
    <t>Lambeth</t>
  </si>
  <si>
    <t>R378</t>
  </si>
  <si>
    <t>Lewisham</t>
  </si>
  <si>
    <t>R379</t>
  </si>
  <si>
    <t>Southwark</t>
  </si>
  <si>
    <t>R380</t>
  </si>
  <si>
    <t>Tower Hamlets</t>
  </si>
  <si>
    <t>R381</t>
  </si>
  <si>
    <t>Wandsworth</t>
  </si>
  <si>
    <t>R382</t>
  </si>
  <si>
    <t>Westminster</t>
  </si>
  <si>
    <t>R383</t>
  </si>
  <si>
    <t>Barking and Dagenham</t>
  </si>
  <si>
    <t>OLB</t>
  </si>
  <si>
    <t>R384</t>
  </si>
  <si>
    <t>Barnet</t>
  </si>
  <si>
    <t>R385</t>
  </si>
  <si>
    <t>Bexley</t>
  </si>
  <si>
    <t>R386</t>
  </si>
  <si>
    <t>Brent</t>
  </si>
  <si>
    <t>R387</t>
  </si>
  <si>
    <t>Bromley</t>
  </si>
  <si>
    <t>R388</t>
  </si>
  <si>
    <t>Croydon</t>
  </si>
  <si>
    <t>R389</t>
  </si>
  <si>
    <t>Ealing</t>
  </si>
  <si>
    <t>R390</t>
  </si>
  <si>
    <t>Enfield</t>
  </si>
  <si>
    <t>R391</t>
  </si>
  <si>
    <t>Haringey</t>
  </si>
  <si>
    <t>R392</t>
  </si>
  <si>
    <t>Harrow</t>
  </si>
  <si>
    <t>R393</t>
  </si>
  <si>
    <t>Havering</t>
  </si>
  <si>
    <t>R394</t>
  </si>
  <si>
    <t>Hillingdon</t>
  </si>
  <si>
    <t>R395</t>
  </si>
  <si>
    <t>Hounslow</t>
  </si>
  <si>
    <t>R396</t>
  </si>
  <si>
    <t>Kingston upon Thames</t>
  </si>
  <si>
    <t>R397</t>
  </si>
  <si>
    <t>Merton</t>
  </si>
  <si>
    <t>R398</t>
  </si>
  <si>
    <t>Newham</t>
  </si>
  <si>
    <t>R399</t>
  </si>
  <si>
    <t>Redbridge</t>
  </si>
  <si>
    <t>R400</t>
  </si>
  <si>
    <t>Richmond upon Thames</t>
  </si>
  <si>
    <t>R401</t>
  </si>
  <si>
    <t>Sutton</t>
  </si>
  <si>
    <t>R402</t>
  </si>
  <si>
    <t>Waltham Forest</t>
  </si>
  <si>
    <t>R412</t>
  </si>
  <si>
    <t>Cumbria</t>
  </si>
  <si>
    <t>SCFIR</t>
  </si>
  <si>
    <t>R419</t>
  </si>
  <si>
    <t>Gloucestershire</t>
  </si>
  <si>
    <t>R422</t>
  </si>
  <si>
    <t>Hertfordshire</t>
  </si>
  <si>
    <t>R428</t>
  </si>
  <si>
    <t>Lincolnshire</t>
  </si>
  <si>
    <t>R429</t>
  </si>
  <si>
    <t>Norfolk</t>
  </si>
  <si>
    <t>R430</t>
  </si>
  <si>
    <t>Northamptonshire</t>
  </si>
  <si>
    <t>R434</t>
  </si>
  <si>
    <t>Oxfordshire</t>
  </si>
  <si>
    <t>R438</t>
  </si>
  <si>
    <t>Suffolk</t>
  </si>
  <si>
    <t>R439</t>
  </si>
  <si>
    <t>Surrey</t>
  </si>
  <si>
    <t>R440</t>
  </si>
  <si>
    <t>Warwickshire</t>
  </si>
  <si>
    <t>R441</t>
  </si>
  <si>
    <t>West Sussex</t>
  </si>
  <si>
    <t>R601</t>
  </si>
  <si>
    <t>Isle of Wight Council</t>
  </si>
  <si>
    <t>UNIFIR</t>
  </si>
  <si>
    <t>R602</t>
  </si>
  <si>
    <t>Bath &amp; North East Somerset</t>
  </si>
  <si>
    <t>UNINFIR</t>
  </si>
  <si>
    <t>R603</t>
  </si>
  <si>
    <t>Bristol</t>
  </si>
  <si>
    <t>R604</t>
  </si>
  <si>
    <t>South Gloucestershire</t>
  </si>
  <si>
    <t>R605</t>
  </si>
  <si>
    <t>North Somerset</t>
  </si>
  <si>
    <t>R606</t>
  </si>
  <si>
    <t>Hartlepool</t>
  </si>
  <si>
    <t>R607</t>
  </si>
  <si>
    <t>Middlesbrough</t>
  </si>
  <si>
    <t>R608</t>
  </si>
  <si>
    <t>Redcar and Cleveland</t>
  </si>
  <si>
    <t>R609</t>
  </si>
  <si>
    <t>Stockton-on-Tees</t>
  </si>
  <si>
    <t>R610</t>
  </si>
  <si>
    <t>East Riding of Yorkshire</t>
  </si>
  <si>
    <t>R611</t>
  </si>
  <si>
    <t>Kingston upon Hull</t>
  </si>
  <si>
    <t>R612</t>
  </si>
  <si>
    <t>North East Lincolnshire</t>
  </si>
  <si>
    <t>R613</t>
  </si>
  <si>
    <t>North Lincolnshire</t>
  </si>
  <si>
    <t>R617</t>
  </si>
  <si>
    <t>York</t>
  </si>
  <si>
    <t>R619</t>
  </si>
  <si>
    <t>Luton</t>
  </si>
  <si>
    <t>R620</t>
  </si>
  <si>
    <t>Milton Keynes</t>
  </si>
  <si>
    <t>R621</t>
  </si>
  <si>
    <t>Derby</t>
  </si>
  <si>
    <t>R622</t>
  </si>
  <si>
    <t>Bournemouth</t>
  </si>
  <si>
    <t>R623</t>
  </si>
  <si>
    <t>Poole</t>
  </si>
  <si>
    <t>R624</t>
  </si>
  <si>
    <t>Darlington</t>
  </si>
  <si>
    <t>R625</t>
  </si>
  <si>
    <t>Brighton &amp; Hove</t>
  </si>
  <si>
    <t>R626</t>
  </si>
  <si>
    <t>Portsmouth</t>
  </si>
  <si>
    <t>R627</t>
  </si>
  <si>
    <t>Southampton</t>
  </si>
  <si>
    <t>R628</t>
  </si>
  <si>
    <t>Leicester</t>
  </si>
  <si>
    <t>R629</t>
  </si>
  <si>
    <t>Rutland</t>
  </si>
  <si>
    <t>R630</t>
  </si>
  <si>
    <t>Stoke-on-Trent</t>
  </si>
  <si>
    <t>R631</t>
  </si>
  <si>
    <t>Swindon</t>
  </si>
  <si>
    <t>R642</t>
  </si>
  <si>
    <t>Bracknell Forest</t>
  </si>
  <si>
    <t>R643</t>
  </si>
  <si>
    <t>West Berkshire</t>
  </si>
  <si>
    <t>R644</t>
  </si>
  <si>
    <t>Reading</t>
  </si>
  <si>
    <t>R645</t>
  </si>
  <si>
    <t>Slough</t>
  </si>
  <si>
    <t>R646</t>
  </si>
  <si>
    <t>Windsor and Maidenhead</t>
  </si>
  <si>
    <t>R647</t>
  </si>
  <si>
    <t>Wokingham</t>
  </si>
  <si>
    <t>R649</t>
  </si>
  <si>
    <t>Peterborough</t>
  </si>
  <si>
    <t>R650</t>
  </si>
  <si>
    <t>Halton</t>
  </si>
  <si>
    <t>R651</t>
  </si>
  <si>
    <t>Warrington</t>
  </si>
  <si>
    <t>R652</t>
  </si>
  <si>
    <t>Plymouth</t>
  </si>
  <si>
    <t>R653</t>
  </si>
  <si>
    <t>Torbay</t>
  </si>
  <si>
    <t>R654</t>
  </si>
  <si>
    <t>Southend-on-Sea</t>
  </si>
  <si>
    <t>R655</t>
  </si>
  <si>
    <t>Thurrock</t>
  </si>
  <si>
    <t>R656</t>
  </si>
  <si>
    <t>Herefordshire</t>
  </si>
  <si>
    <t>R658</t>
  </si>
  <si>
    <t>Medway</t>
  </si>
  <si>
    <t>R659</t>
  </si>
  <si>
    <t>Blackburn with Darwen</t>
  </si>
  <si>
    <t>R660</t>
  </si>
  <si>
    <t>Blackpool</t>
  </si>
  <si>
    <t>R661</t>
  </si>
  <si>
    <t>Nottingham</t>
  </si>
  <si>
    <t>R662</t>
  </si>
  <si>
    <t>Telford and the Wrekin</t>
  </si>
  <si>
    <t>R672</t>
  </si>
  <si>
    <t>Cornwall</t>
  </si>
  <si>
    <t>R673</t>
  </si>
  <si>
    <t>Durham</t>
  </si>
  <si>
    <t>R674</t>
  </si>
  <si>
    <t>Northumberland</t>
  </si>
  <si>
    <t>R675</t>
  </si>
  <si>
    <t>Shropshire</t>
  </si>
  <si>
    <t>R676</t>
  </si>
  <si>
    <t>Wiltshire</t>
  </si>
  <si>
    <t>R677</t>
  </si>
  <si>
    <t>Cheshire East</t>
  </si>
  <si>
    <t>R678</t>
  </si>
  <si>
    <t>Cheshire West and Chester</t>
  </si>
  <si>
    <t>R679</t>
  </si>
  <si>
    <t>Bedford</t>
  </si>
  <si>
    <t>R680</t>
  </si>
  <si>
    <t>Central Bedfordshire</t>
  </si>
  <si>
    <t>R436</t>
  </si>
  <si>
    <t>Somerset</t>
  </si>
  <si>
    <t>SCNFIR</t>
  </si>
  <si>
    <t>R618</t>
  </si>
  <si>
    <t>North Yorkshire</t>
  </si>
  <si>
    <t>R633</t>
  </si>
  <si>
    <t>Buckinghamshire</t>
  </si>
  <si>
    <t>R634</t>
  </si>
  <si>
    <t>Derbyshire</t>
  </si>
  <si>
    <t>R635</t>
  </si>
  <si>
    <t>Dorset</t>
  </si>
  <si>
    <t>R637</t>
  </si>
  <si>
    <t>East Sussex</t>
  </si>
  <si>
    <t>R638</t>
  </si>
  <si>
    <t>Hampshire</t>
  </si>
  <si>
    <t>R639</t>
  </si>
  <si>
    <t>Leicestershire</t>
  </si>
  <si>
    <t>R640</t>
  </si>
  <si>
    <t>Staffordshire</t>
  </si>
  <si>
    <t>R663</t>
  </si>
  <si>
    <t>Cambridgeshire</t>
  </si>
  <si>
    <t>R665</t>
  </si>
  <si>
    <t>Devon</t>
  </si>
  <si>
    <t>R666</t>
  </si>
  <si>
    <t>Essex</t>
  </si>
  <si>
    <t>R667</t>
  </si>
  <si>
    <t>Kent</t>
  </si>
  <si>
    <t>R668</t>
  </si>
  <si>
    <t>Lancashire</t>
  </si>
  <si>
    <t>R669</t>
  </si>
  <si>
    <t>Nottinghamshire</t>
  </si>
  <si>
    <t>R671</t>
  </si>
  <si>
    <t>Worcestershire</t>
  </si>
  <si>
    <t>R403</t>
  </si>
  <si>
    <t>Isles of Scilly</t>
  </si>
  <si>
    <t>SCILLY</t>
  </si>
  <si>
    <t>R17</t>
  </si>
  <si>
    <t>Aylesbury Vale</t>
  </si>
  <si>
    <t>SD</t>
  </si>
  <si>
    <t>R18</t>
  </si>
  <si>
    <t>South Bucks</t>
  </si>
  <si>
    <t>R19</t>
  </si>
  <si>
    <t>Chiltern</t>
  </si>
  <si>
    <t>R21</t>
  </si>
  <si>
    <t>Wycombe</t>
  </si>
  <si>
    <t>R22</t>
  </si>
  <si>
    <t>Cambridge</t>
  </si>
  <si>
    <t>R23</t>
  </si>
  <si>
    <t>East Cambridgeshire</t>
  </si>
  <si>
    <t>R24</t>
  </si>
  <si>
    <t>Fenland</t>
  </si>
  <si>
    <t>R27</t>
  </si>
  <si>
    <t>South Cambridgeshire</t>
  </si>
  <si>
    <t>R46</t>
  </si>
  <si>
    <t>Allerdale</t>
  </si>
  <si>
    <t>R47</t>
  </si>
  <si>
    <t>Barrow-in-Furness</t>
  </si>
  <si>
    <t>R48</t>
  </si>
  <si>
    <t>Carlisle</t>
  </si>
  <si>
    <t>R49</t>
  </si>
  <si>
    <t>Copeland</t>
  </si>
  <si>
    <t>R50</t>
  </si>
  <si>
    <t>Eden</t>
  </si>
  <si>
    <t>R51</t>
  </si>
  <si>
    <t>South Lakeland</t>
  </si>
  <si>
    <t>R52</t>
  </si>
  <si>
    <t>Amber Valley</t>
  </si>
  <si>
    <t>R53</t>
  </si>
  <si>
    <t>Bolsover</t>
  </si>
  <si>
    <t>R54</t>
  </si>
  <si>
    <t>Chesterfield</t>
  </si>
  <si>
    <t>R56</t>
  </si>
  <si>
    <t>Erewash</t>
  </si>
  <si>
    <t>R57</t>
  </si>
  <si>
    <t>High Peak</t>
  </si>
  <si>
    <t>R58</t>
  </si>
  <si>
    <t>North East Derbyshire</t>
  </si>
  <si>
    <t>R59</t>
  </si>
  <si>
    <t>South Derbyshire</t>
  </si>
  <si>
    <t>R60</t>
  </si>
  <si>
    <t>Derbyshire Dales</t>
  </si>
  <si>
    <t>R61</t>
  </si>
  <si>
    <t>East Devon</t>
  </si>
  <si>
    <t>R62</t>
  </si>
  <si>
    <t>Exeter</t>
  </si>
  <si>
    <t>R63</t>
  </si>
  <si>
    <t>North Devon</t>
  </si>
  <si>
    <t>R65</t>
  </si>
  <si>
    <t>South Hams</t>
  </si>
  <si>
    <t>R66</t>
  </si>
  <si>
    <t>Teignbridge</t>
  </si>
  <si>
    <t>R67</t>
  </si>
  <si>
    <t>Mid Devon</t>
  </si>
  <si>
    <t>R69</t>
  </si>
  <si>
    <t>Torridge</t>
  </si>
  <si>
    <t>R70</t>
  </si>
  <si>
    <t>West Devon</t>
  </si>
  <si>
    <t>R72</t>
  </si>
  <si>
    <t>Christchurch</t>
  </si>
  <si>
    <t>R73</t>
  </si>
  <si>
    <t>North Dorset</t>
  </si>
  <si>
    <t>R75</t>
  </si>
  <si>
    <t>Purbeck</t>
  </si>
  <si>
    <t>R76</t>
  </si>
  <si>
    <t>West Dorset</t>
  </si>
  <si>
    <t>R77</t>
  </si>
  <si>
    <t>Weymouth and Portland</t>
  </si>
  <si>
    <t>R78</t>
  </si>
  <si>
    <t>East Dorset</t>
  </si>
  <si>
    <t>R88</t>
  </si>
  <si>
    <t>Eastbourne</t>
  </si>
  <si>
    <t>R89</t>
  </si>
  <si>
    <t>Hastings</t>
  </si>
  <si>
    <t>R91</t>
  </si>
  <si>
    <t>Lewes</t>
  </si>
  <si>
    <t>R92</t>
  </si>
  <si>
    <t>Rother</t>
  </si>
  <si>
    <t>R93</t>
  </si>
  <si>
    <t>Wealden</t>
  </si>
  <si>
    <t>R94</t>
  </si>
  <si>
    <t>Basildon</t>
  </si>
  <si>
    <t>R95</t>
  </si>
  <si>
    <t>Braintree</t>
  </si>
  <si>
    <t>R96</t>
  </si>
  <si>
    <t>Brentwood</t>
  </si>
  <si>
    <t>R97</t>
  </si>
  <si>
    <t>Castle Point</t>
  </si>
  <si>
    <t>R98</t>
  </si>
  <si>
    <t>Chelmsford</t>
  </si>
  <si>
    <t>R99</t>
  </si>
  <si>
    <t>Colchester</t>
  </si>
  <si>
    <t>R100</t>
  </si>
  <si>
    <t>Epping Forest</t>
  </si>
  <si>
    <t>R101</t>
  </si>
  <si>
    <t>Harlow</t>
  </si>
  <si>
    <t>R102</t>
  </si>
  <si>
    <t>Maldon</t>
  </si>
  <si>
    <t>R103</t>
  </si>
  <si>
    <t>Rochford</t>
  </si>
  <si>
    <t>R105</t>
  </si>
  <si>
    <t>Tendring</t>
  </si>
  <si>
    <t>R107</t>
  </si>
  <si>
    <t>Uttlesford</t>
  </si>
  <si>
    <t>R108</t>
  </si>
  <si>
    <t>Cheltenham</t>
  </si>
  <si>
    <t>R109</t>
  </si>
  <si>
    <t>Cotswold</t>
  </si>
  <si>
    <t>R110</t>
  </si>
  <si>
    <t>Forest of Dean</t>
  </si>
  <si>
    <t>R111</t>
  </si>
  <si>
    <t>Gloucester</t>
  </si>
  <si>
    <t>R112</t>
  </si>
  <si>
    <t>Stroud</t>
  </si>
  <si>
    <t>R113</t>
  </si>
  <si>
    <t>Tewkesbury</t>
  </si>
  <si>
    <t>R114</t>
  </si>
  <si>
    <t>Basingstoke and Deane</t>
  </si>
  <si>
    <t>R115</t>
  </si>
  <si>
    <t>East Hampshire</t>
  </si>
  <si>
    <t>R116</t>
  </si>
  <si>
    <t>Eastleigh</t>
  </si>
  <si>
    <t>R117</t>
  </si>
  <si>
    <t>Fareham</t>
  </si>
  <si>
    <t>R118</t>
  </si>
  <si>
    <t>Gosport</t>
  </si>
  <si>
    <t>R119</t>
  </si>
  <si>
    <t>Hart</t>
  </si>
  <si>
    <t>R120</t>
  </si>
  <si>
    <t>Havant</t>
  </si>
  <si>
    <t>R121</t>
  </si>
  <si>
    <t>New Forest</t>
  </si>
  <si>
    <t>R123</t>
  </si>
  <si>
    <t>Rushmoor</t>
  </si>
  <si>
    <t>R125</t>
  </si>
  <si>
    <t>Test Valley</t>
  </si>
  <si>
    <t>R126</t>
  </si>
  <si>
    <t>Winchester</t>
  </si>
  <si>
    <t>R127</t>
  </si>
  <si>
    <t>Bromsgrove</t>
  </si>
  <si>
    <t>R131</t>
  </si>
  <si>
    <t>Redditch</t>
  </si>
  <si>
    <t>R133</t>
  </si>
  <si>
    <t>Worcester</t>
  </si>
  <si>
    <t>R134</t>
  </si>
  <si>
    <t>Wychavon</t>
  </si>
  <si>
    <t>R135</t>
  </si>
  <si>
    <t>Wyre Forest</t>
  </si>
  <si>
    <t>R136</t>
  </si>
  <si>
    <t>Broxbourne</t>
  </si>
  <si>
    <t>R137</t>
  </si>
  <si>
    <t>Dacorum</t>
  </si>
  <si>
    <t>R138</t>
  </si>
  <si>
    <t>East Hertfordshire</t>
  </si>
  <si>
    <t>R139</t>
  </si>
  <si>
    <t>Hertsmere</t>
  </si>
  <si>
    <t>R140</t>
  </si>
  <si>
    <t>North Hertfordshire</t>
  </si>
  <si>
    <t>R141</t>
  </si>
  <si>
    <t>St Albans</t>
  </si>
  <si>
    <t>R142</t>
  </si>
  <si>
    <t>Stevenage</t>
  </si>
  <si>
    <t>R143</t>
  </si>
  <si>
    <t>Three Rivers</t>
  </si>
  <si>
    <t>R144</t>
  </si>
  <si>
    <t>Watford</t>
  </si>
  <si>
    <t>R145</t>
  </si>
  <si>
    <t>Welwyn Hatfield</t>
  </si>
  <si>
    <t>R157</t>
  </si>
  <si>
    <t>Ashford</t>
  </si>
  <si>
    <t>R158</t>
  </si>
  <si>
    <t>Canterbury</t>
  </si>
  <si>
    <t>R159</t>
  </si>
  <si>
    <t>Dartford</t>
  </si>
  <si>
    <t>R160</t>
  </si>
  <si>
    <t>Dover</t>
  </si>
  <si>
    <t>R162</t>
  </si>
  <si>
    <t>Gravesham</t>
  </si>
  <si>
    <t>R163</t>
  </si>
  <si>
    <t>Maidstone</t>
  </si>
  <si>
    <t>R165</t>
  </si>
  <si>
    <t>Sevenoaks</t>
  </si>
  <si>
    <t>R166</t>
  </si>
  <si>
    <t>Shepway</t>
  </si>
  <si>
    <t>R167</t>
  </si>
  <si>
    <t>Swale</t>
  </si>
  <si>
    <t>R168</t>
  </si>
  <si>
    <t>Thanet</t>
  </si>
  <si>
    <t>R169</t>
  </si>
  <si>
    <t>Tonbridge and Malling</t>
  </si>
  <si>
    <t>R170</t>
  </si>
  <si>
    <t>Tunbridge Wells</t>
  </si>
  <si>
    <t>R173</t>
  </si>
  <si>
    <t>Burnley</t>
  </si>
  <si>
    <t>R174</t>
  </si>
  <si>
    <t>Chorley</t>
  </si>
  <si>
    <t>R175</t>
  </si>
  <si>
    <t>Fylde</t>
  </si>
  <si>
    <t>R176</t>
  </si>
  <si>
    <t>Hyndburn</t>
  </si>
  <si>
    <t>R177</t>
  </si>
  <si>
    <t>Lancaster</t>
  </si>
  <si>
    <t>R178</t>
  </si>
  <si>
    <t>Pendle</t>
  </si>
  <si>
    <t>R179</t>
  </si>
  <si>
    <t>Preston</t>
  </si>
  <si>
    <t>R180</t>
  </si>
  <si>
    <t>Ribble Valley</t>
  </si>
  <si>
    <t>R181</t>
  </si>
  <si>
    <t>Rossendale</t>
  </si>
  <si>
    <t>R182</t>
  </si>
  <si>
    <t>South Ribble</t>
  </si>
  <si>
    <t>R183</t>
  </si>
  <si>
    <t>West Lancashire</t>
  </si>
  <si>
    <t>R184</t>
  </si>
  <si>
    <t>Wyre</t>
  </si>
  <si>
    <t>R185</t>
  </si>
  <si>
    <t>Blaby</t>
  </si>
  <si>
    <t>R186</t>
  </si>
  <si>
    <t>Charnwood</t>
  </si>
  <si>
    <t>R187</t>
  </si>
  <si>
    <t>Harborough</t>
  </si>
  <si>
    <t>R188</t>
  </si>
  <si>
    <t>Hinckley and Bosworth</t>
  </si>
  <si>
    <t>R190</t>
  </si>
  <si>
    <t>Melton</t>
  </si>
  <si>
    <t>R191</t>
  </si>
  <si>
    <t>North West Leicestershire</t>
  </si>
  <si>
    <t>R192</t>
  </si>
  <si>
    <t>Oadby and Wigston</t>
  </si>
  <si>
    <t>R194</t>
  </si>
  <si>
    <t>Boston</t>
  </si>
  <si>
    <t>R195</t>
  </si>
  <si>
    <t>East Lindsey</t>
  </si>
  <si>
    <t>R196</t>
  </si>
  <si>
    <t>Lincoln</t>
  </si>
  <si>
    <t>R197</t>
  </si>
  <si>
    <t>North Kesteven</t>
  </si>
  <si>
    <t>R198</t>
  </si>
  <si>
    <t>South Holland</t>
  </si>
  <si>
    <t>R199</t>
  </si>
  <si>
    <t>South Kesteven</t>
  </si>
  <si>
    <t>R200</t>
  </si>
  <si>
    <t>West Lindsey</t>
  </si>
  <si>
    <t>R201</t>
  </si>
  <si>
    <t>Breckland</t>
  </si>
  <si>
    <t>R202</t>
  </si>
  <si>
    <t>Broadland</t>
  </si>
  <si>
    <t>R203</t>
  </si>
  <si>
    <t>Great Yarmouth</t>
  </si>
  <si>
    <t>R204</t>
  </si>
  <si>
    <t>North Norfolk</t>
  </si>
  <si>
    <t>R205</t>
  </si>
  <si>
    <t>Norwich</t>
  </si>
  <si>
    <t>R206</t>
  </si>
  <si>
    <t>South Norfolk</t>
  </si>
  <si>
    <t>R207</t>
  </si>
  <si>
    <t>Kings Lynn and West Norfolk</t>
  </si>
  <si>
    <t>R208</t>
  </si>
  <si>
    <t>Corby</t>
  </si>
  <si>
    <t>R209</t>
  </si>
  <si>
    <t>Daventry</t>
  </si>
  <si>
    <t>R210</t>
  </si>
  <si>
    <t>East Northamptonshire</t>
  </si>
  <si>
    <t>R211</t>
  </si>
  <si>
    <t>Kettering</t>
  </si>
  <si>
    <t>R212</t>
  </si>
  <si>
    <t>Northampton</t>
  </si>
  <si>
    <t>R213</t>
  </si>
  <si>
    <t>South Northamptonshire</t>
  </si>
  <si>
    <t>R214</t>
  </si>
  <si>
    <t>Wellingborough</t>
  </si>
  <si>
    <t>R221</t>
  </si>
  <si>
    <t>Craven</t>
  </si>
  <si>
    <t>R222</t>
  </si>
  <si>
    <t>Hambleton</t>
  </si>
  <si>
    <t>R224</t>
  </si>
  <si>
    <t>Richmondshire</t>
  </si>
  <si>
    <t>R226</t>
  </si>
  <si>
    <t>Scarborough</t>
  </si>
  <si>
    <t>R229</t>
  </si>
  <si>
    <t>Ashfield</t>
  </si>
  <si>
    <t>R230</t>
  </si>
  <si>
    <t>Bassetlaw</t>
  </si>
  <si>
    <t>R231</t>
  </si>
  <si>
    <t>Broxtowe</t>
  </si>
  <si>
    <t>R232</t>
  </si>
  <si>
    <t>Gedling</t>
  </si>
  <si>
    <t>R233</t>
  </si>
  <si>
    <t>Mansfield</t>
  </si>
  <si>
    <t>R234</t>
  </si>
  <si>
    <t>Newark and Sherwood</t>
  </si>
  <si>
    <t>R236</t>
  </si>
  <si>
    <t>Rushcliffe</t>
  </si>
  <si>
    <t>R237</t>
  </si>
  <si>
    <t>Cherwell</t>
  </si>
  <si>
    <t>R238</t>
  </si>
  <si>
    <t>Oxford</t>
  </si>
  <si>
    <t>R239</t>
  </si>
  <si>
    <t>South Oxfordshire</t>
  </si>
  <si>
    <t>R240</t>
  </si>
  <si>
    <t>Vale of White Horse</t>
  </si>
  <si>
    <t>R241</t>
  </si>
  <si>
    <t>West Oxfordshire</t>
  </si>
  <si>
    <t>R248</t>
  </si>
  <si>
    <t>Mendip</t>
  </si>
  <si>
    <t>R249</t>
  </si>
  <si>
    <t>Sedgemoor</t>
  </si>
  <si>
    <t>R250</t>
  </si>
  <si>
    <t>Taunton Deane</t>
  </si>
  <si>
    <t>R251</t>
  </si>
  <si>
    <t>West Somerset</t>
  </si>
  <si>
    <t>R252</t>
  </si>
  <si>
    <t>South Somerset</t>
  </si>
  <si>
    <t>R253</t>
  </si>
  <si>
    <t>Cannock Chase</t>
  </si>
  <si>
    <t>R254</t>
  </si>
  <si>
    <t>East Staffordshire</t>
  </si>
  <si>
    <t>R255</t>
  </si>
  <si>
    <t>Lichfield</t>
  </si>
  <si>
    <t>R256</t>
  </si>
  <si>
    <t>Newcastle-under-Lyme</t>
  </si>
  <si>
    <t>R257</t>
  </si>
  <si>
    <t>South Staffordshire</t>
  </si>
  <si>
    <t>R258</t>
  </si>
  <si>
    <t>Stafford</t>
  </si>
  <si>
    <t>R259</t>
  </si>
  <si>
    <t>Staffordshire Moorlands</t>
  </si>
  <si>
    <t>R261</t>
  </si>
  <si>
    <t>Tamworth</t>
  </si>
  <si>
    <t>R262</t>
  </si>
  <si>
    <t>Babergh</t>
  </si>
  <si>
    <t>R263</t>
  </si>
  <si>
    <t>Forest Heath</t>
  </si>
  <si>
    <t>R264</t>
  </si>
  <si>
    <t>Ipswich</t>
  </si>
  <si>
    <t>R265</t>
  </si>
  <si>
    <t>Mid Suffolk</t>
  </si>
  <si>
    <t>R266</t>
  </si>
  <si>
    <t>St Edmundsbury</t>
  </si>
  <si>
    <t>R267</t>
  </si>
  <si>
    <t>Suffolk Coastal</t>
  </si>
  <si>
    <t>R268</t>
  </si>
  <si>
    <t>Waveney</t>
  </si>
  <si>
    <t>R269</t>
  </si>
  <si>
    <t>Elmbridge</t>
  </si>
  <si>
    <t>R270</t>
  </si>
  <si>
    <t>Epsom and Ewell</t>
  </si>
  <si>
    <t>R271</t>
  </si>
  <si>
    <t>Guildford</t>
  </si>
  <si>
    <t>R272</t>
  </si>
  <si>
    <t>Mole Valley</t>
  </si>
  <si>
    <t>R273</t>
  </si>
  <si>
    <t>Reigate and Banstead</t>
  </si>
  <si>
    <t>R274</t>
  </si>
  <si>
    <t>Runnymede</t>
  </si>
  <si>
    <t>R275</t>
  </si>
  <si>
    <t>Spelthorne</t>
  </si>
  <si>
    <t>R276</t>
  </si>
  <si>
    <t>Surrey Heath</t>
  </si>
  <si>
    <t>R277</t>
  </si>
  <si>
    <t>Tandridge</t>
  </si>
  <si>
    <t>R278</t>
  </si>
  <si>
    <t>Waverley</t>
  </si>
  <si>
    <t>R279</t>
  </si>
  <si>
    <t>Woking</t>
  </si>
  <si>
    <t>R280</t>
  </si>
  <si>
    <t>North Warwickshire</t>
  </si>
  <si>
    <t>R281</t>
  </si>
  <si>
    <t>Nuneaton and Bedworth</t>
  </si>
  <si>
    <t>R282</t>
  </si>
  <si>
    <t>Rugby</t>
  </si>
  <si>
    <t>R283</t>
  </si>
  <si>
    <t>Stratford-on-Avon</t>
  </si>
  <si>
    <t>R284</t>
  </si>
  <si>
    <t>Warwick</t>
  </si>
  <si>
    <t>R285</t>
  </si>
  <si>
    <t>Adur</t>
  </si>
  <si>
    <t>R286</t>
  </si>
  <si>
    <t>Arun</t>
  </si>
  <si>
    <t>R287</t>
  </si>
  <si>
    <t>Chichester</t>
  </si>
  <si>
    <t>R288</t>
  </si>
  <si>
    <t>Crawley</t>
  </si>
  <si>
    <t>R289</t>
  </si>
  <si>
    <t>Horsham</t>
  </si>
  <si>
    <t>R290</t>
  </si>
  <si>
    <t>Mid Sussex</t>
  </si>
  <si>
    <t>R291</t>
  </si>
  <si>
    <t>Worthing</t>
  </si>
  <si>
    <t>R614</t>
  </si>
  <si>
    <t>Harrogate</t>
  </si>
  <si>
    <t>R615</t>
  </si>
  <si>
    <t>Ryedale</t>
  </si>
  <si>
    <t>R616</t>
  </si>
  <si>
    <t>Selby</t>
  </si>
  <si>
    <t>R648</t>
  </si>
  <si>
    <t>Huntingdonshire</t>
  </si>
  <si>
    <t>R657</t>
  </si>
  <si>
    <t>Malvern Hills</t>
  </si>
  <si>
    <t>R301</t>
  </si>
  <si>
    <t>Greater Manchester Fire</t>
  </si>
  <si>
    <t>FIR</t>
  </si>
  <si>
    <t>R302</t>
  </si>
  <si>
    <t>Merseyside Fire</t>
  </si>
  <si>
    <t>R303</t>
  </si>
  <si>
    <t>South Yorkshire Fire</t>
  </si>
  <si>
    <t>R304</t>
  </si>
  <si>
    <t>Tyne and Wear Fire</t>
  </si>
  <si>
    <t>R305</t>
  </si>
  <si>
    <t>West Midlands Fire</t>
  </si>
  <si>
    <t>R306</t>
  </si>
  <si>
    <t>West Yorkshire Fire</t>
  </si>
  <si>
    <t>R751</t>
  </si>
  <si>
    <t>Devon &amp; Somerset Fire</t>
  </si>
  <si>
    <t>SFIR</t>
  </si>
  <si>
    <t>R753</t>
  </si>
  <si>
    <t>Dorset &amp; Wiltshire Fire</t>
  </si>
  <si>
    <t>R950</t>
  </si>
  <si>
    <t>Avon Fire</t>
  </si>
  <si>
    <t>R951</t>
  </si>
  <si>
    <t>Cleveland Fire</t>
  </si>
  <si>
    <t>R952</t>
  </si>
  <si>
    <t>Humberside Fire</t>
  </si>
  <si>
    <t>R953</t>
  </si>
  <si>
    <t>North Yorkshire Fire</t>
  </si>
  <si>
    <t>R954</t>
  </si>
  <si>
    <t>Bedfordshire Fire</t>
  </si>
  <si>
    <t>R955</t>
  </si>
  <si>
    <t>Buckinghamshire Fire</t>
  </si>
  <si>
    <t>R956</t>
  </si>
  <si>
    <t>Derbyshire Fire</t>
  </si>
  <si>
    <t>R958</t>
  </si>
  <si>
    <t>Durham Fire</t>
  </si>
  <si>
    <t>R959</t>
  </si>
  <si>
    <t>East Sussex Fire</t>
  </si>
  <si>
    <t>R960</t>
  </si>
  <si>
    <t>Hampshire Fire</t>
  </si>
  <si>
    <t>R961</t>
  </si>
  <si>
    <t>Leicestershire Fire</t>
  </si>
  <si>
    <t>R962</t>
  </si>
  <si>
    <t>Staffordshire Fire</t>
  </si>
  <si>
    <t>R964</t>
  </si>
  <si>
    <t>Berkshire Fire</t>
  </si>
  <si>
    <t>R965</t>
  </si>
  <si>
    <t>Cambridgeshire Fire</t>
  </si>
  <si>
    <t>R966</t>
  </si>
  <si>
    <t>Cheshire Fire</t>
  </si>
  <si>
    <t>R968</t>
  </si>
  <si>
    <t>Essex Fire</t>
  </si>
  <si>
    <t>R969</t>
  </si>
  <si>
    <t>Hereford and Worcester Fire</t>
  </si>
  <si>
    <t>R970</t>
  </si>
  <si>
    <t>Kent Fire</t>
  </si>
  <si>
    <t>R971</t>
  </si>
  <si>
    <t>Lancashire Fire</t>
  </si>
  <si>
    <t>R972</t>
  </si>
  <si>
    <t>Nottinghamshire Fire</t>
  </si>
  <si>
    <t>R973</t>
  </si>
  <si>
    <t>Shropshire Fire</t>
  </si>
  <si>
    <t>R571</t>
  </si>
  <si>
    <t>GLA - police</t>
  </si>
  <si>
    <t>GLA</t>
  </si>
  <si>
    <t>R572</t>
  </si>
  <si>
    <t>GLA - fire</t>
  </si>
  <si>
    <t>R579</t>
  </si>
  <si>
    <t>GLA - mayor and misc</t>
  </si>
  <si>
    <t>Step 1</t>
  </si>
  <si>
    <t>Step 2</t>
  </si>
  <si>
    <t>For all authorities the following formula is used to calculate its 2016-17 allocation for each of the remaining elements as appropriate:</t>
  </si>
  <si>
    <t>(A/C) X B</t>
  </si>
  <si>
    <t>where;</t>
  </si>
  <si>
    <t>A =</t>
  </si>
  <si>
    <t>The starting point is the 2015-16 allocation for each element as described in Annex B of the Local Government Finance Report 2016-17</t>
  </si>
  <si>
    <t xml:space="preserve">B = </t>
  </si>
  <si>
    <t>is the national control total for the 2016-17 element</t>
  </si>
  <si>
    <t xml:space="preserve">C = </t>
  </si>
  <si>
    <t>The second step is to calculate the amount of transition grant</t>
  </si>
  <si>
    <t>(D/F) X E</t>
  </si>
  <si>
    <t>D =</t>
  </si>
  <si>
    <t>is equal to either G minus H, or zero, whichever is greater</t>
  </si>
  <si>
    <t>E =</t>
  </si>
  <si>
    <t xml:space="preserve">F = </t>
  </si>
  <si>
    <t>is the sum for all authorities of the results of D</t>
  </si>
  <si>
    <t>G =</t>
  </si>
  <si>
    <t>is the amount of RSG calculated under the 15-16 methodology</t>
  </si>
  <si>
    <t>H =</t>
  </si>
  <si>
    <t>is the amount of RSG calculated in accordance with section 4 of the Local Government Finance Report 2016-17</t>
  </si>
  <si>
    <t>RSG control totals used for 2015-16 methodology</t>
  </si>
  <si>
    <t>Upper-tier funding</t>
  </si>
  <si>
    <t>Local welfare provision funding</t>
  </si>
  <si>
    <t>Lower-tier funding</t>
  </si>
  <si>
    <t>Fire and rescue funding</t>
  </si>
  <si>
    <t>2011-12 Council Tax freeze compensation</t>
  </si>
  <si>
    <t>Early intervention funding</t>
  </si>
  <si>
    <t>GLA general funding</t>
  </si>
  <si>
    <t>Homelessness prevention funding</t>
  </si>
  <si>
    <t>Lead local flood authority funding</t>
  </si>
  <si>
    <t>Learning disability and health reform funding</t>
  </si>
  <si>
    <t>Council Tax freeze compensation part 2</t>
  </si>
  <si>
    <t>Efficiency support funding 2014-15</t>
  </si>
  <si>
    <t>Efficiency support funding 2015-16</t>
  </si>
  <si>
    <t>Carers etc component of the Care Act funding</t>
  </si>
  <si>
    <t>Funding reform component of the Care Act funding</t>
  </si>
  <si>
    <t>Lead local flood authority part 2</t>
  </si>
  <si>
    <t>Lead local flood authority: surface water for major development funding</t>
  </si>
  <si>
    <t>Carbon monoxide and smoke alarms funding</t>
  </si>
  <si>
    <t>B</t>
  </si>
  <si>
    <t>C</t>
  </si>
  <si>
    <t>16-17 allocation Local Welfare Provision within RSG</t>
  </si>
  <si>
    <t>16-17 allocation Upper-Tier Funding within RSG</t>
  </si>
  <si>
    <t>16-17 allocation Fire &amp; Rescue Funding within RSG</t>
  </si>
  <si>
    <t>16-17 allocation Council Tax Freeze Compensation Part 1 within RSG: Changing Tier Split for City of London and GLA</t>
  </si>
  <si>
    <t>16-17 allocation Early Intevention Funding within RSG</t>
  </si>
  <si>
    <t>16-17 allocation GLA General Funding with RSG</t>
  </si>
  <si>
    <t>16-17 allocation Homelessness Prevention Funding within RSG</t>
  </si>
  <si>
    <t>16-17 allocation Lead Local Flood Authority Funding within RSG</t>
  </si>
  <si>
    <t>16-17 allocation Efficiency Support Funding 2014-15 within RSG</t>
  </si>
  <si>
    <t>16-17 allocation Efficiency Support Grant 2015-16 apportioned between service tiers</t>
  </si>
  <si>
    <t>16-17 allocation 2015-16 Care Act - Adult Social Care apportioned between service tiers</t>
  </si>
  <si>
    <t>16-17 allocation 2015-16 Care Act - funding reform apportioned between service tiers</t>
  </si>
  <si>
    <t>16-17 allocation Lead Local Flood Authority Grant apportioned between service ters</t>
  </si>
  <si>
    <t>16-17 allocation SuDS apportioned between tiers</t>
  </si>
  <si>
    <t>16-17 allocation Carbon Monoxide and Fire Alarm grant apportioned between tiers</t>
  </si>
  <si>
    <t>16-17 allocation 2015-16 Learning Disability and Health Reform Funding within RSG</t>
  </si>
  <si>
    <t>16-17 allocation Lower-Tier Funding within RSG</t>
  </si>
  <si>
    <t>D</t>
  </si>
  <si>
    <t>E</t>
  </si>
  <si>
    <t>F</t>
  </si>
  <si>
    <t>G</t>
  </si>
  <si>
    <t>H</t>
  </si>
  <si>
    <t>G-H</t>
  </si>
  <si>
    <t>2015-16 Revenue Support Grant figures taken from this spreadsheet tab 'Adjusted 15-16 data'</t>
  </si>
  <si>
    <t>Link</t>
  </si>
  <si>
    <t xml:space="preserve">2016-17 Revenue Support Grant figures (H in Step 2 tab) taken from </t>
  </si>
  <si>
    <t>Key Information for Local Authorities in 2016-17</t>
  </si>
  <si>
    <t>Split of Revenue Support Grant (£m)</t>
  </si>
  <si>
    <t>Split of Baseline Funding Level (£m)</t>
  </si>
  <si>
    <t>Split of Settlement Funding Assessment (£m)</t>
  </si>
  <si>
    <t>ecode</t>
  </si>
  <si>
    <t>Class</t>
  </si>
  <si>
    <t>Settlement Funding Assessment</t>
  </si>
  <si>
    <t>Revenue Support Grant</t>
  </si>
  <si>
    <t>Baseline Funding Level</t>
  </si>
  <si>
    <t>Tariff/Top-up</t>
  </si>
  <si>
    <t>Safety Net Threshold</t>
  </si>
  <si>
    <t>Levy rate</t>
  </si>
  <si>
    <t>Upper Tier</t>
  </si>
  <si>
    <t>Lower Tier</t>
  </si>
  <si>
    <t>Fire</t>
  </si>
  <si>
    <t>Police</t>
  </si>
  <si>
    <t>Tariff/Top-up adjustment</t>
  </si>
  <si>
    <t>TE</t>
  </si>
  <si>
    <t>TOTAL England</t>
  </si>
  <si>
    <t>E3831</t>
  </si>
  <si>
    <t/>
  </si>
  <si>
    <t>E0931</t>
  </si>
  <si>
    <t>E1031</t>
  </si>
  <si>
    <t>E3832</t>
  </si>
  <si>
    <t>E3031</t>
  </si>
  <si>
    <t>E2231</t>
  </si>
  <si>
    <t>E6101</t>
  </si>
  <si>
    <t>Avon Fire Authority</t>
  </si>
  <si>
    <t>E0431</t>
  </si>
  <si>
    <t>E3531</t>
  </si>
  <si>
    <t>E5030</t>
  </si>
  <si>
    <t>LB</t>
  </si>
  <si>
    <t>E5031</t>
  </si>
  <si>
    <t>E4401</t>
  </si>
  <si>
    <t>E0932</t>
  </si>
  <si>
    <t>E1531</t>
  </si>
  <si>
    <t>E1731</t>
  </si>
  <si>
    <t>E3032</t>
  </si>
  <si>
    <t>E0101</t>
  </si>
  <si>
    <t>UA</t>
  </si>
  <si>
    <t>E0202</t>
  </si>
  <si>
    <t>E6102</t>
  </si>
  <si>
    <t>Bedfordshire Fire Authority</t>
  </si>
  <si>
    <t>E6103</t>
  </si>
  <si>
    <t>Berkshire Fire Authority</t>
  </si>
  <si>
    <t>E5032</t>
  </si>
  <si>
    <t>E4601</t>
  </si>
  <si>
    <t>E2431</t>
  </si>
  <si>
    <t>E2301</t>
  </si>
  <si>
    <t>E2302</t>
  </si>
  <si>
    <t>E1032</t>
  </si>
  <si>
    <t>E4201</t>
  </si>
  <si>
    <t>E2531</t>
  </si>
  <si>
    <t>E1202</t>
  </si>
  <si>
    <t>E0301</t>
  </si>
  <si>
    <t>E4701</t>
  </si>
  <si>
    <t>E1532</t>
  </si>
  <si>
    <t>E2631</t>
  </si>
  <si>
    <t>E5033</t>
  </si>
  <si>
    <t>E1533</t>
  </si>
  <si>
    <t>E1401</t>
  </si>
  <si>
    <t>E0102</t>
  </si>
  <si>
    <t>E2632</t>
  </si>
  <si>
    <t>E5034</t>
  </si>
  <si>
    <t>E1831</t>
  </si>
  <si>
    <t>E1931</t>
  </si>
  <si>
    <t>E3033</t>
  </si>
  <si>
    <t>E0421</t>
  </si>
  <si>
    <t>SC</t>
  </si>
  <si>
    <t>E6104</t>
  </si>
  <si>
    <t>Buckinghamshire Fire Authority</t>
  </si>
  <si>
    <t>E2333</t>
  </si>
  <si>
    <t>E4202</t>
  </si>
  <si>
    <t>E4702</t>
  </si>
  <si>
    <t>E0531</t>
  </si>
  <si>
    <t>E0521</t>
  </si>
  <si>
    <t>E6105</t>
  </si>
  <si>
    <t>Cambridgeshire Fire Authority</t>
  </si>
  <si>
    <t>E5011</t>
  </si>
  <si>
    <t>E3431</t>
  </si>
  <si>
    <t>E2232</t>
  </si>
  <si>
    <t>E0933</t>
  </si>
  <si>
    <t>E1534</t>
  </si>
  <si>
    <t>E0203</t>
  </si>
  <si>
    <t>E2432</t>
  </si>
  <si>
    <t>E1535</t>
  </si>
  <si>
    <t>E1631</t>
  </si>
  <si>
    <t>E3131</t>
  </si>
  <si>
    <t>E0603</t>
  </si>
  <si>
    <t>E6106</t>
  </si>
  <si>
    <t>Cheshire Fire Authority</t>
  </si>
  <si>
    <t>E0604</t>
  </si>
  <si>
    <t>E1033</t>
  </si>
  <si>
    <t>E3833</t>
  </si>
  <si>
    <t>E0432</t>
  </si>
  <si>
    <t>E2334</t>
  </si>
  <si>
    <t>E1232</t>
  </si>
  <si>
    <t>E5010</t>
  </si>
  <si>
    <t>E6107</t>
  </si>
  <si>
    <t>Cleveland Fire Authority</t>
  </si>
  <si>
    <t>E1536</t>
  </si>
  <si>
    <t>E0934</t>
  </si>
  <si>
    <t>E2831</t>
  </si>
  <si>
    <t>E0801</t>
  </si>
  <si>
    <t>E1632</t>
  </si>
  <si>
    <t>E4602</t>
  </si>
  <si>
    <t>E2731</t>
  </si>
  <si>
    <t>E3834</t>
  </si>
  <si>
    <t>E5035</t>
  </si>
  <si>
    <t>E0920</t>
  </si>
  <si>
    <t>E1932</t>
  </si>
  <si>
    <t>E1301</t>
  </si>
  <si>
    <t>E2233</t>
  </si>
  <si>
    <t>E2832</t>
  </si>
  <si>
    <t>E1001</t>
  </si>
  <si>
    <t>E1021</t>
  </si>
  <si>
    <t>E1035</t>
  </si>
  <si>
    <t>E6110</t>
  </si>
  <si>
    <t>Derbyshire Fire Authority</t>
  </si>
  <si>
    <t>E1121</t>
  </si>
  <si>
    <t>E4402</t>
  </si>
  <si>
    <t>E1221</t>
  </si>
  <si>
    <t>E2234</t>
  </si>
  <si>
    <t>E4603</t>
  </si>
  <si>
    <t>E1302</t>
  </si>
  <si>
    <t>E6113</t>
  </si>
  <si>
    <t>Durham Fire Authority</t>
  </si>
  <si>
    <t>E5036</t>
  </si>
  <si>
    <t>E0532</t>
  </si>
  <si>
    <t>E1131</t>
  </si>
  <si>
    <t>E1233</t>
  </si>
  <si>
    <t>E1732</t>
  </si>
  <si>
    <t>E1933</t>
  </si>
  <si>
    <t>E2532</t>
  </si>
  <si>
    <t>E2833</t>
  </si>
  <si>
    <t>E2001</t>
  </si>
  <si>
    <t>E3432</t>
  </si>
  <si>
    <t>E1421</t>
  </si>
  <si>
    <t>E6114</t>
  </si>
  <si>
    <t>East Sussex Fire Authority</t>
  </si>
  <si>
    <t>E1432</t>
  </si>
  <si>
    <t>E1733</t>
  </si>
  <si>
    <t>E0935</t>
  </si>
  <si>
    <t>E3631</t>
  </si>
  <si>
    <t>E5037</t>
  </si>
  <si>
    <t>E1537</t>
  </si>
  <si>
    <t>E3632</t>
  </si>
  <si>
    <t>E1036</t>
  </si>
  <si>
    <t>E1521</t>
  </si>
  <si>
    <t>E6115</t>
  </si>
  <si>
    <t>Essex Fire Authority</t>
  </si>
  <si>
    <t>E1132</t>
  </si>
  <si>
    <t>E1734</t>
  </si>
  <si>
    <t>E0533</t>
  </si>
  <si>
    <t>E3532</t>
  </si>
  <si>
    <t>E1633</t>
  </si>
  <si>
    <t>E2335</t>
  </si>
  <si>
    <t>E4501</t>
  </si>
  <si>
    <t>E3034</t>
  </si>
  <si>
    <t>R570</t>
  </si>
  <si>
    <t>E5100</t>
  </si>
  <si>
    <t>Greater London Authority</t>
  </si>
  <si>
    <t>E1634</t>
  </si>
  <si>
    <t>E1620</t>
  </si>
  <si>
    <t>E1735</t>
  </si>
  <si>
    <t>E2236</t>
  </si>
  <si>
    <t>E2633</t>
  </si>
  <si>
    <t>E6142</t>
  </si>
  <si>
    <t>E5012</t>
  </si>
  <si>
    <t>E3633</t>
  </si>
  <si>
    <t>E5013</t>
  </si>
  <si>
    <t>E0601</t>
  </si>
  <si>
    <t>E2732</t>
  </si>
  <si>
    <t>E5014</t>
  </si>
  <si>
    <t>E1721</t>
  </si>
  <si>
    <t>E6117</t>
  </si>
  <si>
    <t>Hampshire Fire Authority</t>
  </si>
  <si>
    <t>E2433</t>
  </si>
  <si>
    <t>E5038</t>
  </si>
  <si>
    <t>E1538</t>
  </si>
  <si>
    <t>E2753</t>
  </si>
  <si>
    <t>E5039</t>
  </si>
  <si>
    <t>E1736</t>
  </si>
  <si>
    <t>E0701</t>
  </si>
  <si>
    <t>E1433</t>
  </si>
  <si>
    <t>E1737</t>
  </si>
  <si>
    <t>E5040</t>
  </si>
  <si>
    <t>E6118</t>
  </si>
  <si>
    <t>Hereford and Worcester Fire Authority</t>
  </si>
  <si>
    <t>E1801</t>
  </si>
  <si>
    <t>E1920</t>
  </si>
  <si>
    <t>E1934</t>
  </si>
  <si>
    <t>E1037</t>
  </si>
  <si>
    <t>E5041</t>
  </si>
  <si>
    <t>E2434</t>
  </si>
  <si>
    <t>E3835</t>
  </si>
  <si>
    <t>E5042</t>
  </si>
  <si>
    <t>E6120</t>
  </si>
  <si>
    <t>Humberside Fire Authority</t>
  </si>
  <si>
    <t>E0551</t>
  </si>
  <si>
    <t>E2336</t>
  </si>
  <si>
    <t>E3533</t>
  </si>
  <si>
    <t>E2101</t>
  </si>
  <si>
    <t>E4001</t>
  </si>
  <si>
    <t>E5015</t>
  </si>
  <si>
    <t>E5016</t>
  </si>
  <si>
    <t>E2221</t>
  </si>
  <si>
    <t>E6122</t>
  </si>
  <si>
    <t>Kent Fire Authority</t>
  </si>
  <si>
    <t>E2834</t>
  </si>
  <si>
    <t>E2634</t>
  </si>
  <si>
    <t>E2002</t>
  </si>
  <si>
    <t>E5043</t>
  </si>
  <si>
    <t>E4703</t>
  </si>
  <si>
    <t>E4301</t>
  </si>
  <si>
    <t>E5017</t>
  </si>
  <si>
    <t>E2321</t>
  </si>
  <si>
    <t>E6123</t>
  </si>
  <si>
    <t>Lancashire Fire Authority</t>
  </si>
  <si>
    <t>E2337</t>
  </si>
  <si>
    <t>E4704</t>
  </si>
  <si>
    <t>E2401</t>
  </si>
  <si>
    <t>E2421</t>
  </si>
  <si>
    <t>E6124</t>
  </si>
  <si>
    <t>Leicestershire Fire Authority</t>
  </si>
  <si>
    <t>E1435</t>
  </si>
  <si>
    <t>E5018</t>
  </si>
  <si>
    <t>E3433</t>
  </si>
  <si>
    <t>E2533</t>
  </si>
  <si>
    <t>E2520</t>
  </si>
  <si>
    <t>E4302</t>
  </si>
  <si>
    <t>E0201</t>
  </si>
  <si>
    <t>E2237</t>
  </si>
  <si>
    <t>E1539</t>
  </si>
  <si>
    <t>E1851</t>
  </si>
  <si>
    <t>E4203</t>
  </si>
  <si>
    <t>E3035</t>
  </si>
  <si>
    <t>E2201</t>
  </si>
  <si>
    <t>E2436</t>
  </si>
  <si>
    <t>E3331</t>
  </si>
  <si>
    <t>E6143</t>
  </si>
  <si>
    <t>E5044</t>
  </si>
  <si>
    <t>E1133</t>
  </si>
  <si>
    <t>E3534</t>
  </si>
  <si>
    <t>E3836</t>
  </si>
  <si>
    <t>E0702</t>
  </si>
  <si>
    <t>E0401</t>
  </si>
  <si>
    <t>E3634</t>
  </si>
  <si>
    <t>E1738</t>
  </si>
  <si>
    <t>E3036</t>
  </si>
  <si>
    <t>E4502</t>
  </si>
  <si>
    <t>E3434</t>
  </si>
  <si>
    <t>E5045</t>
  </si>
  <si>
    <t>E2620</t>
  </si>
  <si>
    <t>E1134</t>
  </si>
  <si>
    <t>E1234</t>
  </si>
  <si>
    <t>E1038</t>
  </si>
  <si>
    <t>E2003</t>
  </si>
  <si>
    <t>E1935</t>
  </si>
  <si>
    <t>E2534</t>
  </si>
  <si>
    <t>E2004</t>
  </si>
  <si>
    <t>E2635</t>
  </si>
  <si>
    <t>E0104</t>
  </si>
  <si>
    <t>E4503</t>
  </si>
  <si>
    <t>E3731</t>
  </si>
  <si>
    <t>E2437</t>
  </si>
  <si>
    <t>E2721</t>
  </si>
  <si>
    <t>E6127</t>
  </si>
  <si>
    <t>North Yorkshire Fire Authority</t>
  </si>
  <si>
    <t>E2835</t>
  </si>
  <si>
    <t>E2820</t>
  </si>
  <si>
    <t>E2901</t>
  </si>
  <si>
    <t>E2636</t>
  </si>
  <si>
    <t>E3001</t>
  </si>
  <si>
    <t>E3021</t>
  </si>
  <si>
    <t>E6130</t>
  </si>
  <si>
    <t>Nottinghamshire Fire Authority</t>
  </si>
  <si>
    <t>E3732</t>
  </si>
  <si>
    <t>E2438</t>
  </si>
  <si>
    <t>E4204</t>
  </si>
  <si>
    <t>E3132</t>
  </si>
  <si>
    <t>E3120</t>
  </si>
  <si>
    <t>E2338</t>
  </si>
  <si>
    <t>E0501</t>
  </si>
  <si>
    <t>E1101</t>
  </si>
  <si>
    <t>E1201</t>
  </si>
  <si>
    <t>E1701</t>
  </si>
  <si>
    <t>E2339</t>
  </si>
  <si>
    <t>E1236</t>
  </si>
  <si>
    <t>E6161</t>
  </si>
  <si>
    <t>R751 - Devon &amp; Somerset Fire</t>
  </si>
  <si>
    <t>E6162</t>
  </si>
  <si>
    <t>R753 - Dorset &amp; Wiltshire Fire</t>
  </si>
  <si>
    <t>E0303</t>
  </si>
  <si>
    <t>E5046</t>
  </si>
  <si>
    <t>E0703</t>
  </si>
  <si>
    <t>E1835</t>
  </si>
  <si>
    <t>E3635</t>
  </si>
  <si>
    <t>E2340</t>
  </si>
  <si>
    <t>E5047</t>
  </si>
  <si>
    <t>E2734</t>
  </si>
  <si>
    <t>E4205</t>
  </si>
  <si>
    <t>E1540</t>
  </si>
  <si>
    <t>E2341</t>
  </si>
  <si>
    <t>E1436</t>
  </si>
  <si>
    <t>E4403</t>
  </si>
  <si>
    <t>E3733</t>
  </si>
  <si>
    <t>E3636</t>
  </si>
  <si>
    <t>E3038</t>
  </si>
  <si>
    <t>E1740</t>
  </si>
  <si>
    <t>E2402</t>
  </si>
  <si>
    <t>E2755</t>
  </si>
  <si>
    <t>E4206</t>
  </si>
  <si>
    <t>E4604</t>
  </si>
  <si>
    <t>E2736</t>
  </si>
  <si>
    <t>E3332</t>
  </si>
  <si>
    <t>E4304</t>
  </si>
  <si>
    <t>E2757</t>
  </si>
  <si>
    <t>E2239</t>
  </si>
  <si>
    <t>E4404</t>
  </si>
  <si>
    <t>E2240</t>
  </si>
  <si>
    <t>E3202</t>
  </si>
  <si>
    <t>E6132</t>
  </si>
  <si>
    <t>Shropshire Fire Authority</t>
  </si>
  <si>
    <t>E0304</t>
  </si>
  <si>
    <t>E4605</t>
  </si>
  <si>
    <t>E3320</t>
  </si>
  <si>
    <t>E0434</t>
  </si>
  <si>
    <t>E0536</t>
  </si>
  <si>
    <t>E1039</t>
  </si>
  <si>
    <t>E0103</t>
  </si>
  <si>
    <t>E1136</t>
  </si>
  <si>
    <t>E2535</t>
  </si>
  <si>
    <t>E2536</t>
  </si>
  <si>
    <t>E0936</t>
  </si>
  <si>
    <t>E2637</t>
  </si>
  <si>
    <t>E2836</t>
  </si>
  <si>
    <t>E3133</t>
  </si>
  <si>
    <t>E2342</t>
  </si>
  <si>
    <t>E3334</t>
  </si>
  <si>
    <t>E3435</t>
  </si>
  <si>
    <t>E4504</t>
  </si>
  <si>
    <t>E6144</t>
  </si>
  <si>
    <t>E1702</t>
  </si>
  <si>
    <t>E1501</t>
  </si>
  <si>
    <t>E5019</t>
  </si>
  <si>
    <t>E3637</t>
  </si>
  <si>
    <t>E1936</t>
  </si>
  <si>
    <t>E3535</t>
  </si>
  <si>
    <t>E4303</t>
  </si>
  <si>
    <t>E3436</t>
  </si>
  <si>
    <t>E3421</t>
  </si>
  <si>
    <t>E6134</t>
  </si>
  <si>
    <t>Staffordshire Fire Authority</t>
  </si>
  <si>
    <t>E3437</t>
  </si>
  <si>
    <t>E1937</t>
  </si>
  <si>
    <t>E4207</t>
  </si>
  <si>
    <t>E0704</t>
  </si>
  <si>
    <t>E3401</t>
  </si>
  <si>
    <t>E3734</t>
  </si>
  <si>
    <t>E1635</t>
  </si>
  <si>
    <t>E3520</t>
  </si>
  <si>
    <t>E3536</t>
  </si>
  <si>
    <t>E4505</t>
  </si>
  <si>
    <t>E3620</t>
  </si>
  <si>
    <t>E3638</t>
  </si>
  <si>
    <t>E5048</t>
  </si>
  <si>
    <t>E2241</t>
  </si>
  <si>
    <t>E3901</t>
  </si>
  <si>
    <t>E4208</t>
  </si>
  <si>
    <t>E3439</t>
  </si>
  <si>
    <t>E3639</t>
  </si>
  <si>
    <t>E3333</t>
  </si>
  <si>
    <t>E1137</t>
  </si>
  <si>
    <t>E3201</t>
  </si>
  <si>
    <t>E1542</t>
  </si>
  <si>
    <t>E1742</t>
  </si>
  <si>
    <t>E1636</t>
  </si>
  <si>
    <t>E2242</t>
  </si>
  <si>
    <t>E1938</t>
  </si>
  <si>
    <t>E1502</t>
  </si>
  <si>
    <t>E2243</t>
  </si>
  <si>
    <t>E1102</t>
  </si>
  <si>
    <t>E1139</t>
  </si>
  <si>
    <t>E5020</t>
  </si>
  <si>
    <t>E4209</t>
  </si>
  <si>
    <t>E2244</t>
  </si>
  <si>
    <t>E6145</t>
  </si>
  <si>
    <t>E1544</t>
  </si>
  <si>
    <t>E3134</t>
  </si>
  <si>
    <t>E4705</t>
  </si>
  <si>
    <t>E4606</t>
  </si>
  <si>
    <t>E5049</t>
  </si>
  <si>
    <t>E5021</t>
  </si>
  <si>
    <t>E0602</t>
  </si>
  <si>
    <t>E3735</t>
  </si>
  <si>
    <t>E3720</t>
  </si>
  <si>
    <t>E1939</t>
  </si>
  <si>
    <t>E3537</t>
  </si>
  <si>
    <t>E3640</t>
  </si>
  <si>
    <t>E1437</t>
  </si>
  <si>
    <t>E2837</t>
  </si>
  <si>
    <t>E1940</t>
  </si>
  <si>
    <t>E0302</t>
  </si>
  <si>
    <t>E1140</t>
  </si>
  <si>
    <t>E1237</t>
  </si>
  <si>
    <t>E2343</t>
  </si>
  <si>
    <t>E2537</t>
  </si>
  <si>
    <t>E6146</t>
  </si>
  <si>
    <t>E3135</t>
  </si>
  <si>
    <t>E3335</t>
  </si>
  <si>
    <t>E3820</t>
  </si>
  <si>
    <t>E6147</t>
  </si>
  <si>
    <t>E5022</t>
  </si>
  <si>
    <t>E1238</t>
  </si>
  <si>
    <t>E4210</t>
  </si>
  <si>
    <t>E3902</t>
  </si>
  <si>
    <t>E1743</t>
  </si>
  <si>
    <t>E0305</t>
  </si>
  <si>
    <t>E4305</t>
  </si>
  <si>
    <t>E3641</t>
  </si>
  <si>
    <t>E0306</t>
  </si>
  <si>
    <t>E4607</t>
  </si>
  <si>
    <t>E1837</t>
  </si>
  <si>
    <t>E1821</t>
  </si>
  <si>
    <t>E3837</t>
  </si>
  <si>
    <t>E1838</t>
  </si>
  <si>
    <t>E0435</t>
  </si>
  <si>
    <t>E2344</t>
  </si>
  <si>
    <t>E1839</t>
  </si>
  <si>
    <t>E2701</t>
  </si>
  <si>
    <t>Core Spending Power: 2016-17 compared to 2015-16</t>
  </si>
  <si>
    <t>Rcode</t>
  </si>
  <si>
    <t>Adjusted Settlement Funding Assessment</t>
  </si>
  <si>
    <t>Council Tax excluding Parish Precepts</t>
  </si>
  <si>
    <t>New Homes Bonus</t>
  </si>
  <si>
    <t>Rural Services Delivery Grant</t>
  </si>
  <si>
    <t>Adjusted Core Spending Power</t>
  </si>
  <si>
    <t>Estimated Council Tax excluding Parish Precepts</t>
  </si>
  <si>
    <t>Potential additional Council Tax revenue from Adult Social Care flexibility</t>
  </si>
  <si>
    <t>Potential additional Council Tax revenue from £5 referendum principle for districts</t>
  </si>
  <si>
    <t>Proposed Improved Better Care Fund</t>
  </si>
  <si>
    <t>Transition Grant</t>
  </si>
  <si>
    <t>Core Spending Power</t>
  </si>
  <si>
    <t>Percentage change in Core Spending Power from 2015-16 to 2016-17</t>
  </si>
  <si>
    <t>Change in Core Spending Power from provisional settlement</t>
  </si>
  <si>
    <t>Percentage change in Core Spending Power from provisional settlement</t>
  </si>
  <si>
    <t>£ millions</t>
  </si>
  <si>
    <t>%</t>
  </si>
  <si>
    <t>2015-16</t>
  </si>
  <si>
    <t>2016-17</t>
  </si>
  <si>
    <t>England</t>
  </si>
  <si>
    <t>Cheshire West &amp; Chester</t>
  </si>
  <si>
    <t>Devon and Somerset Fire</t>
  </si>
  <si>
    <t>Dorset and Wiltshire Fire</t>
  </si>
  <si>
    <t>Essex Fire Auhtority</t>
  </si>
  <si>
    <t>Hereford &amp; Worcester Fire</t>
  </si>
  <si>
    <t>King's Lynn and West Norfolk</t>
  </si>
  <si>
    <t>16-17 allocation 2011-12 Council Tax freeze compensation</t>
  </si>
  <si>
    <t>Sum of A</t>
  </si>
  <si>
    <t>National Control Total</t>
  </si>
  <si>
    <t>A</t>
  </si>
  <si>
    <t>A (iii)</t>
  </si>
  <si>
    <t>A (i)</t>
  </si>
  <si>
    <t>A (ii)</t>
  </si>
  <si>
    <t>16-17 RSG calculated under old method</t>
  </si>
  <si>
    <t>Sum (A/C) X B</t>
  </si>
  <si>
    <t>*For many of these the spreadsheet also included a column for each element apportioned between service tiers. We have used these columns and moved the rest here to prevent duplication.</t>
  </si>
  <si>
    <t>Amount of RSG calculated under the 15-16 methodology</t>
  </si>
  <si>
    <t>Amount of RSG calculated in accordance with section 4 of the Local Government Finance Report 2016-17</t>
  </si>
  <si>
    <t>Sum for all authorities of the results of D</t>
  </si>
  <si>
    <t>Equal to either G minus H, or zero, whichever is greater</t>
  </si>
  <si>
    <t>*Data contained in this worksheet is taken from the Settlement Funding Assessment Calculation Model</t>
  </si>
  <si>
    <t>https://www.gov.uk/government/publications/settlement-funding-assessment-calculation-model-local-government-finance-settlement-2016-to-2017</t>
  </si>
  <si>
    <t>Allocation of RSG to Isles of Scilly as per section 4 of local government finance report 2016-17</t>
  </si>
  <si>
    <t>Total national TG in 2016-17</t>
  </si>
  <si>
    <t>Method for calculating Transition Grant in 2016-17</t>
  </si>
  <si>
    <t>link</t>
  </si>
  <si>
    <t>(D/F)*E</t>
  </si>
  <si>
    <t>Calculation of TG in 2016-17</t>
  </si>
  <si>
    <t>TG as published by DCLG in the final settlement</t>
  </si>
  <si>
    <t xml:space="preserve">The data is taken from the Department of Communities and Local Government's paper explanatory note on the method of calculation of the transition grant available here - </t>
  </si>
  <si>
    <t>RSG calculated using 2015-16 method minus actual RSG for 2016-17</t>
  </si>
  <si>
    <t>Step 1 - Calculation of 2016-17 RSG using 2015-16 method</t>
  </si>
  <si>
    <t xml:space="preserve">Step 2 - Calculating transition grant  </t>
  </si>
  <si>
    <t>*These columns appear in the Department's Settlement Funding Assessment calculation method workings but are not used in our calculations.</t>
  </si>
  <si>
    <t>https://www.gov.uk/government/publications/breakdown-of-settlement-funding-assessment-final-local-government-finance-settlement-2015-to-2016</t>
  </si>
  <si>
    <t>16-17</t>
  </si>
  <si>
    <t>15-16</t>
  </si>
  <si>
    <t>*However the 16-17 figures are missing 4 data points from the Isles of Scilly. These data points have been taken from the 15-16 figures available below.</t>
  </si>
  <si>
    <t>Step 1 - Calculation of 2017-18 RSG using 2015-16 method</t>
  </si>
  <si>
    <t>17-18 allocation Local Welfare Provision within RSG</t>
  </si>
  <si>
    <t>17-18 allocation Upper-Tier Funding within RSG</t>
  </si>
  <si>
    <t>17-18 allocation Lower-Tier Funding within RSG</t>
  </si>
  <si>
    <t>17-18 allocation Fire &amp; Rescue Funding within RSG</t>
  </si>
  <si>
    <t>17-18allocation Council Tax Freeze Compensation Part 1 within RSG: Changing Tier Split for City of London and GLA</t>
  </si>
  <si>
    <t>17-18 allocation Early Intevention Funding within RSG</t>
  </si>
  <si>
    <t>17-18 allocation GLA General Funding with RSG</t>
  </si>
  <si>
    <t>17-18 allocation Homelessness Prevention Funding within RSG</t>
  </si>
  <si>
    <t>17-18 allocation Lead Local Flood Authority Funding within RSG</t>
  </si>
  <si>
    <t>17-18 allocation 2015-16 Learning Disability and Health Reform Funding within RSG</t>
  </si>
  <si>
    <t>17-18 allocation Efficiency Support Funding 2014-15 within RSG</t>
  </si>
  <si>
    <t>17-18 allocation Efficiency Support Grant 2015-16 apportioned between service tiers</t>
  </si>
  <si>
    <t>17-18 allocation 2015-16 Care Act - Adult Social Care apportioned between service tiers</t>
  </si>
  <si>
    <t>17-18 allocation 2015-16 Care Act - funding reform apportioned between service tiers</t>
  </si>
  <si>
    <t>17-18 allocation Lead Local Flood Authority Grant apportioned between service ters</t>
  </si>
  <si>
    <t>17-18 allocation SuDS apportioned between tiers</t>
  </si>
  <si>
    <t>17-18 allocation Carbon Monoxide and Fire Alarm grant apportioned between tiers</t>
  </si>
  <si>
    <t>17-18allocation 2011-12 Council Tax freeze compensation</t>
  </si>
  <si>
    <t>17-18 RSG calculated under old method</t>
  </si>
  <si>
    <t>RSG calculated using 2015-16 method minus actual RSG for 2017-18</t>
  </si>
  <si>
    <t>Total national TG in 2017-18</t>
  </si>
  <si>
    <t>Calculation of TG in 2017-18</t>
  </si>
  <si>
    <t>Key Information for Local Authorities in 2017-18</t>
  </si>
  <si>
    <t>Core Spending Power: 2017-18 compared to 2016-17</t>
  </si>
  <si>
    <t>Illustrative New Homes Bonus</t>
  </si>
  <si>
    <t>Percentage change in Core Spending Power from 2016-17 to 2017-18</t>
  </si>
  <si>
    <t>2017-18</t>
  </si>
  <si>
    <t>The amount of RSG ascribed to the Isles of Scilly was the same as set out in section 4 of the Local Government Finance Report 2016-17</t>
  </si>
  <si>
    <t>The following is taken from the Department of Communities and Local Government's paper explanatory note on the method of calculation of the transition grant available below</t>
  </si>
  <si>
    <t>The first step is to calculate what each authority's Revenue Support Grant (RSG) allocation would have been had the methodology used to calculate the 2015-16 RSG been used</t>
  </si>
  <si>
    <t>Method for calculating Transition Grant in 2017-18</t>
  </si>
  <si>
    <t>The notional amount of RSG calculated under 2015-16 methodology is equal to the total of the amounts calculated in line 6 above</t>
  </si>
  <si>
    <t>The amount of RSG ascribed to the Isles of Scilly was the same as set out in section 4 of the Local Government Finance Report 2017-18</t>
  </si>
  <si>
    <t>the amount of the adjusted 2015-16 element for each authority, calculated in accordance with Annex B of the Local Government Finance Report 2016-17</t>
  </si>
  <si>
    <t>the amount of the adjusted 2015-16 element for each authority, calculated in accordance with Annex B of the Local  Government Finance Report 2016-17</t>
  </si>
  <si>
    <t>is the national control total for the 2017-18 element</t>
  </si>
  <si>
    <t>is the sum for all authorities of the result of A*</t>
  </si>
  <si>
    <t>*Four adjusted elements for the Isles of Scilly must be taken from the data published as part of the 2015-16 local government finance settlement</t>
  </si>
  <si>
    <t xml:space="preserve">2017-18 Revenue Support Grant figures (H in Step 2 tab) taken from </t>
  </si>
  <si>
    <t>is the amount of RSG calculated in accordance with section 4 of the Local Government Finance Report 2017-18</t>
  </si>
  <si>
    <t>*These are Early Intervention Funding, Homelessness Prevention Funding, Lead Local Flood Authority Funding and Learning Disability and Health Reform Funding</t>
  </si>
  <si>
    <t xml:space="preserve">2015-16 Revenue Support Grant figures for the Isles of Scilly taken from </t>
  </si>
  <si>
    <t>The amount of transition grant for each authority is calculated as follows:</t>
  </si>
  <si>
    <t>is the total transition grant in 2016-17 i.e. £150,000,000</t>
  </si>
  <si>
    <t>is the total transition grant in 2017-18 i.e. £150,000,000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</si>
</sst>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&quot;£&quot;#,##0"/>
    <numFmt numFmtId="165" formatCode="#,##0.000"/>
    <numFmt numFmtId="166" formatCode="_(* #,##0.00_);_(* \(#,##0.00\);_(* &quot;-&quot;??_);_(@_)"/>
    <numFmt numFmtId="167" formatCode="#,##0.0"/>
    <numFmt numFmtId="168" formatCode="_(* #,##0.0_);_(* \(#,##0.0\);_(* &quot;-&quot;??_);_(@_)"/>
    <numFmt numFmtId="169" formatCode="0.0%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color theme="0" tint="-0.1499984740745262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b/>
      <sz val="22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1" fillId="0" borderId="0"/>
    <xf numFmtId="0" fontId="2" fillId="0" borderId="0"/>
    <xf numFmtId="0" fontId="6" fillId="0" borderId="0" applyNumberFormat="0" applyFill="0" applyBorder="0" applyAlignment="0" applyProtection="0"/>
    <xf numFmtId="0" fontId="2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43" fontId="9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1" fillId="0" borderId="0" xfId="1" applyFont="1"/>
    <xf numFmtId="3" fontId="1" fillId="0" borderId="0" xfId="1" applyNumberFormat="1" applyFont="1" applyFill="1" applyAlignment="1">
      <alignment vertical="top" wrapText="1"/>
    </xf>
    <xf numFmtId="3" fontId="5" fillId="0" borderId="0" xfId="1" applyNumberFormat="1" applyFont="1" applyFill="1" applyAlignment="1">
      <alignment vertical="top" wrapText="1"/>
    </xf>
    <xf numFmtId="0" fontId="1" fillId="0" borderId="0" xfId="1" applyFont="1" applyFill="1"/>
    <xf numFmtId="3" fontId="3" fillId="0" borderId="0" xfId="0" applyNumberFormat="1" applyFont="1"/>
    <xf numFmtId="3" fontId="4" fillId="0" borderId="0" xfId="0" applyNumberFormat="1" applyFont="1"/>
    <xf numFmtId="3" fontId="3" fillId="0" borderId="0" xfId="0" applyNumberFormat="1" applyFont="1" applyFill="1"/>
    <xf numFmtId="0" fontId="3" fillId="0" borderId="0" xfId="0" applyFont="1"/>
    <xf numFmtId="3" fontId="3" fillId="0" borderId="0" xfId="0" applyNumberFormat="1" applyFont="1" applyAlignment="1">
      <alignment vertical="top" wrapText="1"/>
    </xf>
    <xf numFmtId="3" fontId="3" fillId="0" borderId="0" xfId="0" applyNumberFormat="1" applyFont="1" applyFill="1" applyAlignment="1">
      <alignment vertical="top" wrapText="1"/>
    </xf>
    <xf numFmtId="0" fontId="3" fillId="0" borderId="0" xfId="0" applyFont="1" applyAlignment="1">
      <alignment vertical="top" wrapText="1"/>
    </xf>
    <xf numFmtId="3" fontId="1" fillId="2" borderId="0" xfId="1" applyNumberFormat="1" applyFont="1" applyFill="1" applyAlignment="1">
      <alignment vertical="top" wrapText="1"/>
    </xf>
    <xf numFmtId="0" fontId="0" fillId="0" borderId="0" xfId="0" applyFill="1"/>
    <xf numFmtId="0" fontId="3" fillId="0" borderId="0" xfId="0" applyFont="1" applyFill="1"/>
    <xf numFmtId="3" fontId="1" fillId="3" borderId="0" xfId="1" applyNumberFormat="1" applyFont="1" applyFill="1" applyAlignment="1">
      <alignment vertical="top" wrapText="1"/>
    </xf>
    <xf numFmtId="3" fontId="1" fillId="4" borderId="0" xfId="1" applyNumberFormat="1" applyFont="1" applyFill="1" applyAlignment="1">
      <alignment vertical="top" wrapText="1"/>
    </xf>
    <xf numFmtId="3" fontId="1" fillId="5" borderId="0" xfId="1" applyNumberFormat="1" applyFont="1" applyFill="1" applyAlignment="1">
      <alignment vertical="top" wrapText="1"/>
    </xf>
    <xf numFmtId="3" fontId="3" fillId="5" borderId="0" xfId="0" applyNumberFormat="1" applyFont="1" applyFill="1" applyAlignment="1">
      <alignment vertical="top" wrapText="1"/>
    </xf>
    <xf numFmtId="0" fontId="6" fillId="0" borderId="0" xfId="3"/>
    <xf numFmtId="164" fontId="0" fillId="0" borderId="0" xfId="0" applyNumberFormat="1" applyFill="1"/>
    <xf numFmtId="0" fontId="2" fillId="0" borderId="0" xfId="4"/>
    <xf numFmtId="0" fontId="4" fillId="0" borderId="0" xfId="4" applyFont="1"/>
    <xf numFmtId="4" fontId="3" fillId="0" borderId="0" xfId="4" applyNumberFormat="1" applyFont="1"/>
    <xf numFmtId="3" fontId="7" fillId="0" borderId="0" xfId="4" applyNumberFormat="1" applyFont="1"/>
    <xf numFmtId="0" fontId="3" fillId="0" borderId="0" xfId="4" applyFont="1"/>
    <xf numFmtId="3" fontId="8" fillId="0" borderId="0" xfId="4" applyNumberFormat="1" applyFont="1"/>
    <xf numFmtId="0" fontId="2" fillId="0" borderId="1" xfId="4" applyFont="1" applyBorder="1"/>
    <xf numFmtId="0" fontId="3" fillId="0" borderId="2" xfId="4" applyFont="1" applyBorder="1"/>
    <xf numFmtId="4" fontId="3" fillId="0" borderId="1" xfId="4" applyNumberFormat="1" applyFont="1" applyBorder="1"/>
    <xf numFmtId="4" fontId="2" fillId="0" borderId="4" xfId="4" applyNumberFormat="1" applyBorder="1"/>
    <xf numFmtId="0" fontId="2" fillId="0" borderId="5" xfId="4" applyFont="1" applyBorder="1"/>
    <xf numFmtId="0" fontId="3" fillId="0" borderId="6" xfId="4" applyFont="1" applyBorder="1"/>
    <xf numFmtId="4" fontId="3" fillId="0" borderId="5" xfId="4" applyNumberFormat="1" applyFont="1" applyBorder="1" applyAlignment="1">
      <alignment wrapText="1"/>
    </xf>
    <xf numFmtId="4" fontId="3" fillId="0" borderId="7" xfId="4" applyNumberFormat="1" applyFont="1" applyBorder="1"/>
    <xf numFmtId="4" fontId="3" fillId="0" borderId="5" xfId="4" applyNumberFormat="1" applyFont="1" applyBorder="1"/>
    <xf numFmtId="4" fontId="3" fillId="0" borderId="6" xfId="4" applyNumberFormat="1" applyFont="1" applyBorder="1"/>
    <xf numFmtId="4" fontId="3" fillId="0" borderId="8" xfId="4" applyNumberFormat="1" applyFont="1" applyBorder="1" applyAlignment="1">
      <alignment wrapText="1"/>
    </xf>
    <xf numFmtId="0" fontId="2" fillId="0" borderId="0" xfId="4" applyBorder="1"/>
    <xf numFmtId="0" fontId="4" fillId="0" borderId="9" xfId="4" applyFont="1" applyBorder="1"/>
    <xf numFmtId="4" fontId="4" fillId="0" borderId="0" xfId="4" applyNumberFormat="1" applyFont="1"/>
    <xf numFmtId="4" fontId="4" fillId="0" borderId="10" xfId="4" applyNumberFormat="1" applyFont="1" applyBorder="1"/>
    <xf numFmtId="4" fontId="4" fillId="0" borderId="0" xfId="4" applyNumberFormat="1" applyFont="1" applyBorder="1"/>
    <xf numFmtId="4" fontId="4" fillId="0" borderId="9" xfId="4" applyNumberFormat="1" applyFont="1" applyBorder="1"/>
    <xf numFmtId="4" fontId="2" fillId="0" borderId="11" xfId="4" applyNumberFormat="1" applyBorder="1"/>
    <xf numFmtId="0" fontId="3" fillId="0" borderId="0" xfId="4" applyFont="1" applyBorder="1"/>
    <xf numFmtId="0" fontId="3" fillId="0" borderId="9" xfId="4" applyFont="1" applyBorder="1"/>
    <xf numFmtId="4" fontId="3" fillId="0" borderId="0" xfId="4" applyNumberFormat="1" applyFont="1" applyBorder="1"/>
    <xf numFmtId="4" fontId="3" fillId="0" borderId="10" xfId="4" applyNumberFormat="1" applyFont="1" applyBorder="1"/>
    <xf numFmtId="4" fontId="3" fillId="0" borderId="9" xfId="4" applyNumberFormat="1" applyFont="1" applyBorder="1"/>
    <xf numFmtId="4" fontId="3" fillId="0" borderId="11" xfId="4" applyNumberFormat="1" applyFont="1" applyBorder="1"/>
    <xf numFmtId="4" fontId="2" fillId="0" borderId="0" xfId="4" applyNumberFormat="1"/>
    <xf numFmtId="165" fontId="11" fillId="6" borderId="0" xfId="1" applyNumberFormat="1" applyFont="1" applyFill="1" applyAlignment="1">
      <alignment wrapText="1"/>
    </xf>
    <xf numFmtId="165" fontId="12" fillId="6" borderId="0" xfId="1" applyNumberFormat="1" applyFont="1" applyFill="1" applyAlignment="1"/>
    <xf numFmtId="165" fontId="13" fillId="6" borderId="0" xfId="6" applyNumberFormat="1" applyFont="1" applyFill="1" applyBorder="1" applyAlignment="1">
      <alignment wrapText="1"/>
    </xf>
    <xf numFmtId="165" fontId="13" fillId="6" borderId="0" xfId="7" applyNumberFormat="1" applyFont="1" applyFill="1" applyAlignment="1">
      <alignment wrapText="1"/>
    </xf>
    <xf numFmtId="165" fontId="13" fillId="6" borderId="0" xfId="8" applyNumberFormat="1" applyFont="1" applyFill="1" applyAlignment="1">
      <alignment wrapText="1"/>
    </xf>
    <xf numFmtId="165" fontId="9" fillId="6" borderId="0" xfId="1" applyNumberFormat="1" applyFont="1" applyFill="1"/>
    <xf numFmtId="0" fontId="0" fillId="6" borderId="0" xfId="0" applyFill="1"/>
    <xf numFmtId="165" fontId="15" fillId="6" borderId="0" xfId="1" applyNumberFormat="1" applyFont="1" applyFill="1" applyBorder="1" applyAlignment="1">
      <alignment wrapText="1"/>
    </xf>
    <xf numFmtId="3" fontId="15" fillId="6" borderId="0" xfId="8" applyNumberFormat="1" applyFont="1" applyFill="1" applyBorder="1" applyAlignment="1">
      <alignment wrapText="1"/>
    </xf>
    <xf numFmtId="3" fontId="11" fillId="6" borderId="0" xfId="8" applyNumberFormat="1" applyFont="1" applyFill="1" applyBorder="1" applyAlignment="1">
      <alignment wrapText="1"/>
    </xf>
    <xf numFmtId="165" fontId="11" fillId="6" borderId="0" xfId="1" applyNumberFormat="1" applyFont="1" applyFill="1"/>
    <xf numFmtId="0" fontId="11" fillId="6" borderId="0" xfId="0" applyFont="1" applyFill="1"/>
    <xf numFmtId="165" fontId="9" fillId="6" borderId="12" xfId="1" applyNumberFormat="1" applyFont="1" applyFill="1" applyBorder="1" applyAlignment="1">
      <alignment wrapText="1"/>
    </xf>
    <xf numFmtId="165" fontId="9" fillId="6" borderId="12" xfId="1" applyNumberFormat="1" applyFont="1" applyFill="1" applyBorder="1" applyAlignment="1">
      <alignment horizontal="left" vertical="top" wrapText="1"/>
    </xf>
    <xf numFmtId="167" fontId="13" fillId="6" borderId="12" xfId="7" applyNumberFormat="1" applyFont="1" applyFill="1" applyBorder="1" applyAlignment="1">
      <alignment wrapText="1"/>
    </xf>
    <xf numFmtId="165" fontId="13" fillId="6" borderId="12" xfId="8" applyNumberFormat="1" applyFont="1" applyFill="1" applyBorder="1" applyAlignment="1">
      <alignment wrapText="1"/>
    </xf>
    <xf numFmtId="0" fontId="3" fillId="6" borderId="12" xfId="1" applyFont="1" applyFill="1" applyBorder="1" applyAlignment="1">
      <alignment horizontal="left" wrapText="1"/>
    </xf>
    <xf numFmtId="168" fontId="10" fillId="6" borderId="13" xfId="6" applyNumberFormat="1" applyFont="1" applyFill="1" applyBorder="1" applyAlignment="1">
      <alignment wrapText="1"/>
    </xf>
    <xf numFmtId="165" fontId="13" fillId="6" borderId="12" xfId="7" applyNumberFormat="1" applyFont="1" applyFill="1" applyBorder="1" applyAlignment="1">
      <alignment wrapText="1"/>
    </xf>
    <xf numFmtId="0" fontId="16" fillId="6" borderId="12" xfId="1" applyFont="1" applyFill="1" applyBorder="1" applyAlignment="1">
      <alignment horizontal="left" wrapText="1"/>
    </xf>
    <xf numFmtId="168" fontId="10" fillId="6" borderId="12" xfId="6" applyNumberFormat="1" applyFont="1" applyFill="1" applyBorder="1" applyAlignment="1">
      <alignment wrapText="1"/>
    </xf>
    <xf numFmtId="168" fontId="0" fillId="6" borderId="12" xfId="6" applyNumberFormat="1" applyFont="1" applyFill="1" applyBorder="1" applyAlignment="1">
      <alignment wrapText="1"/>
    </xf>
    <xf numFmtId="168" fontId="0" fillId="6" borderId="14" xfId="6" applyNumberFormat="1" applyFont="1" applyFill="1" applyBorder="1" applyAlignment="1">
      <alignment wrapText="1"/>
    </xf>
    <xf numFmtId="168" fontId="0" fillId="6" borderId="13" xfId="6" applyNumberFormat="1" applyFont="1" applyFill="1" applyBorder="1" applyAlignment="1">
      <alignment wrapText="1"/>
    </xf>
    <xf numFmtId="168" fontId="0" fillId="6" borderId="12" xfId="6" applyNumberFormat="1" applyFont="1" applyFill="1" applyBorder="1" applyAlignment="1">
      <alignment horizontal="right" wrapText="1"/>
    </xf>
    <xf numFmtId="168" fontId="10" fillId="6" borderId="13" xfId="6" applyNumberFormat="1" applyFont="1" applyFill="1" applyBorder="1" applyAlignment="1">
      <alignment horizontal="right" wrapText="1"/>
    </xf>
    <xf numFmtId="0" fontId="16" fillId="6" borderId="12" xfId="1" applyFont="1" applyFill="1" applyBorder="1" applyAlignment="1">
      <alignment horizontal="right" vertical="top" wrapText="1" indent="2"/>
    </xf>
    <xf numFmtId="168" fontId="10" fillId="6" borderId="12" xfId="6" applyNumberFormat="1" applyFont="1" applyFill="1" applyBorder="1" applyAlignment="1">
      <alignment horizontal="right" wrapText="1"/>
    </xf>
    <xf numFmtId="0" fontId="0" fillId="6" borderId="12" xfId="0" applyFont="1" applyFill="1" applyBorder="1" applyAlignment="1">
      <alignment horizontal="right" wrapText="1"/>
    </xf>
    <xf numFmtId="0" fontId="0" fillId="6" borderId="13" xfId="0" applyFont="1" applyFill="1" applyBorder="1" applyAlignment="1">
      <alignment horizontal="right" wrapText="1"/>
    </xf>
    <xf numFmtId="165" fontId="13" fillId="6" borderId="12" xfId="7" applyNumberFormat="1" applyFont="1" applyFill="1" applyBorder="1" applyAlignment="1">
      <alignment horizontal="right" vertical="top" wrapText="1"/>
    </xf>
    <xf numFmtId="165" fontId="13" fillId="6" borderId="12" xfId="8" applyNumberFormat="1" applyFont="1" applyFill="1" applyBorder="1" applyAlignment="1">
      <alignment horizontal="right" vertical="top" wrapText="1"/>
    </xf>
    <xf numFmtId="165" fontId="13" fillId="6" borderId="12" xfId="6" applyNumberFormat="1" applyFont="1" applyFill="1" applyBorder="1" applyAlignment="1">
      <alignment horizontal="right" vertical="top" wrapText="1"/>
    </xf>
    <xf numFmtId="165" fontId="17" fillId="6" borderId="13" xfId="8" applyNumberFormat="1" applyFont="1" applyFill="1" applyBorder="1" applyAlignment="1">
      <alignment horizontal="right" vertical="top" wrapText="1"/>
    </xf>
    <xf numFmtId="0" fontId="10" fillId="6" borderId="12" xfId="0" applyFont="1" applyFill="1" applyBorder="1" applyAlignment="1">
      <alignment horizontal="right"/>
    </xf>
    <xf numFmtId="0" fontId="0" fillId="6" borderId="12" xfId="0" applyFont="1" applyFill="1" applyBorder="1"/>
    <xf numFmtId="0" fontId="0" fillId="6" borderId="14" xfId="0" applyFont="1" applyFill="1" applyBorder="1"/>
    <xf numFmtId="0" fontId="0" fillId="6" borderId="13" xfId="0" applyFont="1" applyFill="1" applyBorder="1"/>
    <xf numFmtId="165" fontId="9" fillId="6" borderId="0" xfId="1" applyNumberFormat="1" applyFont="1" applyFill="1" applyAlignment="1">
      <alignment wrapText="1"/>
    </xf>
    <xf numFmtId="169" fontId="17" fillId="6" borderId="9" xfId="6" applyNumberFormat="1" applyFont="1" applyFill="1" applyBorder="1" applyAlignment="1">
      <alignment wrapText="1"/>
    </xf>
    <xf numFmtId="169" fontId="13" fillId="6" borderId="0" xfId="6" applyNumberFormat="1" applyFont="1" applyFill="1" applyBorder="1" applyAlignment="1">
      <alignment wrapText="1"/>
    </xf>
    <xf numFmtId="0" fontId="10" fillId="6" borderId="0" xfId="0" applyFont="1" applyFill="1"/>
    <xf numFmtId="0" fontId="0" fillId="6" borderId="0" xfId="0" applyFont="1" applyFill="1" applyBorder="1"/>
    <xf numFmtId="0" fontId="0" fillId="6" borderId="10" xfId="0" applyFont="1" applyFill="1" applyBorder="1"/>
    <xf numFmtId="0" fontId="0" fillId="6" borderId="9" xfId="0" applyFont="1" applyFill="1" applyBorder="1"/>
    <xf numFmtId="167" fontId="13" fillId="6" borderId="0" xfId="6" applyNumberFormat="1" applyFont="1" applyFill="1" applyBorder="1" applyAlignment="1">
      <alignment wrapText="1"/>
    </xf>
    <xf numFmtId="167" fontId="17" fillId="6" borderId="9" xfId="6" applyNumberFormat="1" applyFont="1" applyFill="1" applyBorder="1" applyAlignment="1">
      <alignment wrapText="1"/>
    </xf>
    <xf numFmtId="167" fontId="13" fillId="6" borderId="0" xfId="6" applyNumberFormat="1" applyFont="1" applyFill="1" applyAlignment="1">
      <alignment wrapText="1"/>
    </xf>
    <xf numFmtId="167" fontId="13" fillId="6" borderId="0" xfId="8" applyNumberFormat="1" applyFont="1" applyFill="1" applyAlignment="1">
      <alignment wrapText="1"/>
    </xf>
    <xf numFmtId="167" fontId="13" fillId="6" borderId="0" xfId="7" applyNumberFormat="1" applyFont="1" applyFill="1" applyAlignment="1">
      <alignment wrapText="1"/>
    </xf>
    <xf numFmtId="167" fontId="10" fillId="6" borderId="0" xfId="0" applyNumberFormat="1" applyFont="1" applyFill="1"/>
    <xf numFmtId="169" fontId="9" fillId="6" borderId="0" xfId="5" applyNumberFormat="1" applyFont="1" applyFill="1" applyBorder="1"/>
    <xf numFmtId="167" fontId="9" fillId="6" borderId="10" xfId="5" applyNumberFormat="1" applyFont="1" applyFill="1" applyBorder="1"/>
    <xf numFmtId="169" fontId="9" fillId="6" borderId="9" xfId="5" applyNumberFormat="1" applyFont="1" applyFill="1" applyBorder="1"/>
    <xf numFmtId="167" fontId="9" fillId="6" borderId="0" xfId="9" applyNumberFormat="1" applyFont="1" applyFill="1" applyAlignment="1">
      <alignment wrapText="1"/>
    </xf>
    <xf numFmtId="167" fontId="13" fillId="6" borderId="0" xfId="8" applyNumberFormat="1" applyFont="1" applyFill="1" applyBorder="1" applyAlignment="1">
      <alignment wrapText="1"/>
    </xf>
    <xf numFmtId="165" fontId="17" fillId="6" borderId="9" xfId="8" applyNumberFormat="1" applyFont="1" applyFill="1" applyBorder="1" applyAlignment="1">
      <alignment wrapText="1"/>
    </xf>
    <xf numFmtId="4" fontId="13" fillId="6" borderId="0" xfId="8" applyNumberFormat="1" applyFont="1" applyFill="1" applyAlignment="1">
      <alignment wrapText="1"/>
    </xf>
    <xf numFmtId="167" fontId="17" fillId="6" borderId="9" xfId="8" applyNumberFormat="1" applyFont="1" applyFill="1" applyBorder="1" applyAlignment="1">
      <alignment wrapText="1"/>
    </xf>
    <xf numFmtId="165" fontId="0" fillId="6" borderId="0" xfId="1" applyNumberFormat="1" applyFont="1" applyFill="1" applyAlignment="1">
      <alignment wrapText="1"/>
    </xf>
    <xf numFmtId="165" fontId="0" fillId="6" borderId="0" xfId="1" applyNumberFormat="1" applyFont="1" applyFill="1"/>
    <xf numFmtId="165" fontId="13" fillId="6" borderId="0" xfId="6" applyNumberFormat="1" applyFont="1" applyFill="1" applyBorder="1"/>
    <xf numFmtId="165" fontId="13" fillId="6" borderId="0" xfId="7" applyNumberFormat="1" applyFont="1" applyFill="1"/>
    <xf numFmtId="165" fontId="13" fillId="6" borderId="0" xfId="8" applyNumberFormat="1" applyFont="1" applyFill="1"/>
    <xf numFmtId="165" fontId="9" fillId="6" borderId="0" xfId="1" applyNumberFormat="1" applyFont="1" applyFill="1" applyBorder="1"/>
    <xf numFmtId="9" fontId="1" fillId="0" borderId="0" xfId="1" applyNumberFormat="1" applyFont="1"/>
    <xf numFmtId="0" fontId="0" fillId="9" borderId="0" xfId="0" applyFill="1"/>
    <xf numFmtId="3" fontId="1" fillId="9" borderId="0" xfId="1" applyNumberFormat="1" applyFont="1" applyFill="1" applyAlignment="1">
      <alignment vertical="top" wrapText="1"/>
    </xf>
    <xf numFmtId="164" fontId="0" fillId="9" borderId="0" xfId="0" applyNumberFormat="1" applyFill="1"/>
    <xf numFmtId="3" fontId="4" fillId="0" borderId="0" xfId="0" applyNumberFormat="1" applyFont="1" applyFill="1"/>
    <xf numFmtId="0" fontId="10" fillId="0" borderId="0" xfId="0" applyFont="1"/>
    <xf numFmtId="3" fontId="4" fillId="10" borderId="0" xfId="0" applyNumberFormat="1" applyFont="1" applyFill="1"/>
    <xf numFmtId="3" fontId="3" fillId="10" borderId="0" xfId="0" applyNumberFormat="1" applyFont="1" applyFill="1" applyAlignment="1">
      <alignment vertical="top" wrapText="1"/>
    </xf>
    <xf numFmtId="0" fontId="10" fillId="0" borderId="0" xfId="0" applyFont="1" applyFill="1"/>
    <xf numFmtId="0" fontId="0" fillId="0" borderId="0" xfId="0" applyFill="1" applyAlignment="1">
      <alignment wrapText="1"/>
    </xf>
    <xf numFmtId="0" fontId="0" fillId="9" borderId="0" xfId="0" applyFill="1" applyAlignment="1">
      <alignment wrapText="1"/>
    </xf>
    <xf numFmtId="164" fontId="0" fillId="0" borderId="0" xfId="0" applyNumberFormat="1" applyFill="1" applyAlignment="1">
      <alignment wrapText="1"/>
    </xf>
    <xf numFmtId="3" fontId="5" fillId="5" borderId="0" xfId="1" applyNumberFormat="1" applyFont="1" applyFill="1" applyAlignment="1">
      <alignment vertical="top" wrapText="1"/>
    </xf>
    <xf numFmtId="3" fontId="5" fillId="3" borderId="0" xfId="1" applyNumberFormat="1" applyFont="1" applyFill="1" applyAlignment="1">
      <alignment vertical="top" wrapText="1"/>
    </xf>
    <xf numFmtId="3" fontId="5" fillId="4" borderId="0" xfId="1" applyNumberFormat="1" applyFont="1" applyFill="1" applyAlignment="1">
      <alignment vertical="top" wrapText="1"/>
    </xf>
    <xf numFmtId="3" fontId="5" fillId="2" borderId="0" xfId="1" applyNumberFormat="1" applyFont="1" applyFill="1" applyAlignment="1">
      <alignment vertical="top" wrapText="1"/>
    </xf>
    <xf numFmtId="0" fontId="4" fillId="0" borderId="0" xfId="0" applyFont="1" applyFill="1"/>
    <xf numFmtId="3" fontId="3" fillId="11" borderId="0" xfId="0" applyNumberFormat="1" applyFont="1" applyFill="1"/>
    <xf numFmtId="3" fontId="3" fillId="11" borderId="0" xfId="0" applyNumberFormat="1" applyFont="1" applyFill="1" applyAlignment="1">
      <alignment vertical="top" wrapText="1"/>
    </xf>
    <xf numFmtId="0" fontId="19" fillId="0" borderId="0" xfId="0" applyFont="1"/>
    <xf numFmtId="0" fontId="20" fillId="0" borderId="0" xfId="1" applyFont="1" applyFill="1"/>
    <xf numFmtId="0" fontId="12" fillId="0" borderId="0" xfId="0" applyFont="1" applyFill="1" applyAlignment="1">
      <alignment vertical="top"/>
    </xf>
    <xf numFmtId="0" fontId="21" fillId="0" borderId="0" xfId="0" applyFont="1"/>
    <xf numFmtId="3" fontId="5" fillId="9" borderId="0" xfId="1" applyNumberFormat="1" applyFont="1" applyFill="1" applyAlignment="1">
      <alignment vertical="top" wrapText="1"/>
    </xf>
    <xf numFmtId="164" fontId="3" fillId="0" borderId="0" xfId="0" applyNumberFormat="1" applyFont="1" applyFill="1"/>
    <xf numFmtId="164" fontId="18" fillId="0" borderId="0" xfId="10" applyNumberFormat="1" applyFill="1"/>
    <xf numFmtId="164" fontId="18" fillId="0" borderId="0" xfId="10" applyNumberFormat="1"/>
    <xf numFmtId="164" fontId="3" fillId="0" borderId="0" xfId="0" applyNumberFormat="1" applyFont="1"/>
    <xf numFmtId="164" fontId="0" fillId="0" borderId="0" xfId="0" applyNumberFormat="1"/>
    <xf numFmtId="164" fontId="1" fillId="0" borderId="0" xfId="12" applyNumberFormat="1" applyFill="1"/>
    <xf numFmtId="164" fontId="1" fillId="0" borderId="0" xfId="12" applyNumberFormat="1"/>
    <xf numFmtId="164" fontId="4" fillId="0" borderId="0" xfId="0" applyNumberFormat="1" applyFont="1"/>
    <xf numFmtId="164" fontId="0" fillId="0" borderId="0" xfId="0" applyNumberFormat="1" applyFont="1" applyFill="1"/>
    <xf numFmtId="164" fontId="0" fillId="0" borderId="0" xfId="0" applyNumberFormat="1" applyFont="1"/>
    <xf numFmtId="0" fontId="2" fillId="0" borderId="0" xfId="13"/>
    <xf numFmtId="168" fontId="10" fillId="6" borderId="12" xfId="11" applyNumberFormat="1" applyFont="1" applyFill="1" applyBorder="1" applyAlignment="1">
      <alignment wrapText="1"/>
    </xf>
    <xf numFmtId="168" fontId="0" fillId="6" borderId="13" xfId="11" applyNumberFormat="1" applyFont="1" applyFill="1" applyBorder="1" applyAlignment="1">
      <alignment wrapText="1"/>
    </xf>
    <xf numFmtId="168" fontId="0" fillId="6" borderId="14" xfId="11" applyNumberFormat="1" applyFont="1" applyFill="1" applyBorder="1" applyAlignment="1">
      <alignment wrapText="1"/>
    </xf>
    <xf numFmtId="0" fontId="13" fillId="6" borderId="0" xfId="0" applyFont="1" applyFill="1"/>
    <xf numFmtId="168" fontId="10" fillId="6" borderId="12" xfId="11" applyNumberFormat="1" applyFont="1" applyFill="1" applyBorder="1" applyAlignment="1">
      <alignment horizontal="right" wrapText="1"/>
    </xf>
    <xf numFmtId="168" fontId="0" fillId="6" borderId="12" xfId="11" applyNumberFormat="1" applyFont="1" applyFill="1" applyBorder="1" applyAlignment="1">
      <alignment horizontal="right" wrapText="1"/>
    </xf>
    <xf numFmtId="0" fontId="0" fillId="6" borderId="13" xfId="0" applyFill="1" applyBorder="1" applyAlignment="1">
      <alignment horizontal="right" wrapText="1"/>
    </xf>
    <xf numFmtId="165" fontId="17" fillId="6" borderId="12" xfId="8" applyNumberFormat="1" applyFont="1" applyFill="1" applyBorder="1" applyAlignment="1">
      <alignment horizontal="right" vertical="top" wrapText="1"/>
    </xf>
    <xf numFmtId="165" fontId="13" fillId="6" borderId="12" xfId="11" applyNumberFormat="1" applyFont="1" applyFill="1" applyBorder="1" applyAlignment="1">
      <alignment horizontal="right" vertical="top" wrapText="1"/>
    </xf>
    <xf numFmtId="0" fontId="0" fillId="6" borderId="13" xfId="0" applyFill="1" applyBorder="1"/>
    <xf numFmtId="0" fontId="0" fillId="6" borderId="12" xfId="0" applyFill="1" applyBorder="1"/>
    <xf numFmtId="169" fontId="17" fillId="6" borderId="0" xfId="11" applyNumberFormat="1" applyFont="1" applyFill="1" applyBorder="1" applyAlignment="1">
      <alignment wrapText="1"/>
    </xf>
    <xf numFmtId="169" fontId="13" fillId="6" borderId="0" xfId="11" applyNumberFormat="1" applyFont="1" applyFill="1" applyBorder="1" applyAlignment="1">
      <alignment wrapText="1"/>
    </xf>
    <xf numFmtId="0" fontId="0" fillId="6" borderId="9" xfId="0" applyFill="1" applyBorder="1"/>
    <xf numFmtId="0" fontId="0" fillId="6" borderId="0" xfId="0" applyFill="1" applyBorder="1"/>
    <xf numFmtId="167" fontId="17" fillId="6" borderId="0" xfId="11" applyNumberFormat="1" applyFont="1" applyFill="1" applyBorder="1" applyAlignment="1">
      <alignment wrapText="1"/>
    </xf>
    <xf numFmtId="167" fontId="13" fillId="6" borderId="0" xfId="11" applyNumberFormat="1" applyFont="1" applyFill="1" applyAlignment="1">
      <alignment wrapText="1"/>
    </xf>
    <xf numFmtId="167" fontId="13" fillId="6" borderId="0" xfId="11" applyNumberFormat="1" applyFont="1" applyFill="1" applyBorder="1" applyAlignment="1">
      <alignment wrapText="1"/>
    </xf>
    <xf numFmtId="169" fontId="0" fillId="6" borderId="9" xfId="5" applyNumberFormat="1" applyFont="1" applyFill="1" applyBorder="1"/>
    <xf numFmtId="167" fontId="17" fillId="6" borderId="0" xfId="8" applyNumberFormat="1" applyFont="1" applyFill="1" applyAlignment="1">
      <alignment wrapText="1"/>
    </xf>
    <xf numFmtId="169" fontId="9" fillId="6" borderId="10" xfId="5" applyNumberFormat="1" applyFont="1" applyFill="1" applyBorder="1"/>
    <xf numFmtId="167" fontId="9" fillId="6" borderId="0" xfId="14" applyNumberFormat="1" applyFont="1" applyFill="1" applyAlignment="1">
      <alignment wrapText="1"/>
    </xf>
    <xf numFmtId="4" fontId="3" fillId="0" borderId="3" xfId="4" applyNumberFormat="1" applyFont="1" applyBorder="1" applyAlignment="1">
      <alignment horizontal="left"/>
    </xf>
    <xf numFmtId="4" fontId="3" fillId="0" borderId="1" xfId="4" applyNumberFormat="1" applyFont="1" applyBorder="1" applyAlignment="1">
      <alignment horizontal="left"/>
    </xf>
    <xf numFmtId="4" fontId="3" fillId="0" borderId="2" xfId="4" applyNumberFormat="1" applyFont="1" applyBorder="1" applyAlignment="1">
      <alignment horizontal="left"/>
    </xf>
  </cellXfs>
  <cellStyles count="15">
    <cellStyle name="20% - Accent1 2" xfId="7"/>
    <cellStyle name="20% - Accent6 2" xfId="8"/>
    <cellStyle name="Comma" xfId="11" builtinId="3"/>
    <cellStyle name="Comma 2" xfId="6"/>
    <cellStyle name="Comma 2 2" xfId="9"/>
    <cellStyle name="Comma 2 3" xfId="14"/>
    <cellStyle name="Hyperlink" xfId="3" builtinId="8"/>
    <cellStyle name="Normal" xfId="0" builtinId="0"/>
    <cellStyle name="Normal 2" xfId="1"/>
    <cellStyle name="Normal 3" xfId="2"/>
    <cellStyle name="Normal 4" xfId="10"/>
    <cellStyle name="Normal 4 2" xfId="12"/>
    <cellStyle name="Normal 56" xfId="4"/>
    <cellStyle name="Normal 58" xfId="13"/>
    <cellStyle name="Percent" xfId="5" builtinId="5"/>
  </cellStyles>
  <dxfs count="2">
    <dxf>
      <font>
        <color theme="0"/>
      </font>
      <fill>
        <patternFill patternType="none">
          <bgColor auto="1"/>
        </patternFill>
      </fill>
      <border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00333/Settlement_funding_assessment_calculation_mode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aotank.nao.gsi.gov.uk/Sites/CLG/CLG/Local%20Government/Audit%20Assurance%20Products/Local%20authority%20transitional%20grant/Evidence/Grant_Model_v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FLGR/1415/Settle/Webdocs/1415%20SFA%20Model%20-%20For%20Audit%20Purpos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Lgfpnet/Spending%20Power/2016-17%20to%202019-20/Public%20Tables/Final%20Settlement/160201%20Core%20Spending%20Power%20FINAL%20SETTLEMEN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Lgfpnet/Spending%20Power/2016-17%20to%202019-20/Public%20Tables/Final%20Settlement/160201%20Core%20Spending%20Power%20FINAL%20SETTLEMENT%20corrected%20KI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aotank.nao.gsi.gov.uk/Sites/CLG/CLG/Local%20Government/Audit%20Assurance%20Products/Local%20authority%20transitional%20grant/Evidence/Calculation%20of%20transition%20grant%20in%202017-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Dropdown"/>
      <sheetName val="Parameters"/>
      <sheetName val="Calculations"/>
    </sheetNames>
    <sheetDataSet>
      <sheetData sheetId="0">
        <row r="4">
          <cell r="N4" t="str">
            <v>Total England</v>
          </cell>
        </row>
        <row r="6">
          <cell r="N6" t="str">
            <v>London Area</v>
          </cell>
        </row>
        <row r="7">
          <cell r="N7" t="str">
            <v>Metropolitan Areas</v>
          </cell>
        </row>
        <row r="8">
          <cell r="N8" t="str">
            <v>Shire Areas</v>
          </cell>
        </row>
        <row r="10">
          <cell r="N10" t="str">
            <v>Inner London Boroughs</v>
          </cell>
        </row>
        <row r="11">
          <cell r="N11" t="str">
            <v>Outer London Boroughs</v>
          </cell>
        </row>
        <row r="12">
          <cell r="N12" t="str">
            <v>London Boroughs</v>
          </cell>
        </row>
        <row r="13">
          <cell r="N13" t="str">
            <v>GLA</v>
          </cell>
        </row>
        <row r="15">
          <cell r="N15" t="str">
            <v>Metropolitan Districts</v>
          </cell>
        </row>
        <row r="16">
          <cell r="N16" t="str">
            <v>Metropolitan Fire Authorities</v>
          </cell>
        </row>
        <row r="18">
          <cell r="N18" t="str">
            <v>Shire Counties with Fire</v>
          </cell>
        </row>
        <row r="19">
          <cell r="N19" t="str">
            <v>Shire Counties without Fire</v>
          </cell>
        </row>
        <row r="20">
          <cell r="N20" t="str">
            <v>Shire Unitaries with Fire</v>
          </cell>
        </row>
        <row r="21">
          <cell r="N21" t="str">
            <v>Shire Unitaries without Fire</v>
          </cell>
        </row>
        <row r="22">
          <cell r="N22" t="str">
            <v>Shire Districts</v>
          </cell>
        </row>
        <row r="23">
          <cell r="N23" t="str">
            <v>Shire Fire Authorities</v>
          </cell>
        </row>
        <row r="25">
          <cell r="N25" t="str">
            <v>Adur</v>
          </cell>
        </row>
        <row r="26">
          <cell r="N26" t="str">
            <v>Allerdale</v>
          </cell>
        </row>
        <row r="27">
          <cell r="N27" t="str">
            <v>Amber Valley</v>
          </cell>
        </row>
        <row r="28">
          <cell r="N28" t="str">
            <v>Arun</v>
          </cell>
        </row>
        <row r="29">
          <cell r="N29" t="str">
            <v>Ashfield</v>
          </cell>
        </row>
        <row r="30">
          <cell r="N30" t="str">
            <v>Ashford</v>
          </cell>
        </row>
        <row r="31">
          <cell r="N31" t="str">
            <v>Avon Fire</v>
          </cell>
        </row>
        <row r="32">
          <cell r="N32" t="str">
            <v>Aylesbury Vale</v>
          </cell>
        </row>
        <row r="33">
          <cell r="N33" t="str">
            <v>Babergh</v>
          </cell>
        </row>
        <row r="34">
          <cell r="N34" t="str">
            <v>Barking and Dagenham</v>
          </cell>
        </row>
        <row r="35">
          <cell r="N35" t="str">
            <v>Barnet</v>
          </cell>
        </row>
        <row r="36">
          <cell r="N36" t="str">
            <v>Barnsley</v>
          </cell>
        </row>
        <row r="37">
          <cell r="N37" t="str">
            <v>Barrow-in-Furness</v>
          </cell>
        </row>
        <row r="38">
          <cell r="N38" t="str">
            <v>Basildon</v>
          </cell>
        </row>
        <row r="39">
          <cell r="N39" t="str">
            <v>Basingstoke and Deane</v>
          </cell>
        </row>
        <row r="40">
          <cell r="N40" t="str">
            <v>Bassetlaw</v>
          </cell>
        </row>
        <row r="41">
          <cell r="N41" t="str">
            <v>Bath &amp; North East Somerset</v>
          </cell>
        </row>
        <row r="42">
          <cell r="N42" t="str">
            <v>Bedford</v>
          </cell>
        </row>
        <row r="43">
          <cell r="N43" t="str">
            <v>Bedfordshire Fire</v>
          </cell>
        </row>
        <row r="44">
          <cell r="N44" t="str">
            <v>Berkshire Fire</v>
          </cell>
        </row>
        <row r="45">
          <cell r="N45" t="str">
            <v>Bexley</v>
          </cell>
        </row>
        <row r="46">
          <cell r="N46" t="str">
            <v>Birmingham</v>
          </cell>
        </row>
        <row r="47">
          <cell r="N47" t="str">
            <v>Blaby</v>
          </cell>
        </row>
        <row r="48">
          <cell r="N48" t="str">
            <v>Blackburn with Darwen</v>
          </cell>
        </row>
        <row r="49">
          <cell r="N49" t="str">
            <v>Blackpool</v>
          </cell>
        </row>
        <row r="50">
          <cell r="N50" t="str">
            <v>Bolsover</v>
          </cell>
        </row>
        <row r="51">
          <cell r="N51" t="str">
            <v>Bolton</v>
          </cell>
        </row>
        <row r="52">
          <cell r="N52" t="str">
            <v>Boston</v>
          </cell>
        </row>
        <row r="53">
          <cell r="N53" t="str">
            <v>Bournemouth</v>
          </cell>
        </row>
        <row r="54">
          <cell r="N54" t="str">
            <v>Bracknell Forest</v>
          </cell>
        </row>
        <row r="55">
          <cell r="N55" t="str">
            <v>Bradford</v>
          </cell>
        </row>
        <row r="56">
          <cell r="N56" t="str">
            <v>Braintree</v>
          </cell>
        </row>
        <row r="57">
          <cell r="N57" t="str">
            <v>Breckland</v>
          </cell>
        </row>
        <row r="58">
          <cell r="N58" t="str">
            <v>Brent</v>
          </cell>
        </row>
        <row r="59">
          <cell r="N59" t="str">
            <v>Brentwood</v>
          </cell>
        </row>
        <row r="60">
          <cell r="N60" t="str">
            <v>Brighton &amp; Hove</v>
          </cell>
        </row>
        <row r="61">
          <cell r="N61" t="str">
            <v>Bristol</v>
          </cell>
        </row>
        <row r="62">
          <cell r="N62" t="str">
            <v>Broadland</v>
          </cell>
        </row>
        <row r="63">
          <cell r="N63" t="str">
            <v>Bromley</v>
          </cell>
        </row>
        <row r="64">
          <cell r="N64" t="str">
            <v>Bromsgrove</v>
          </cell>
        </row>
        <row r="65">
          <cell r="N65" t="str">
            <v>Broxbourne</v>
          </cell>
        </row>
        <row r="66">
          <cell r="N66" t="str">
            <v>Broxtowe</v>
          </cell>
        </row>
        <row r="67">
          <cell r="N67" t="str">
            <v>Buckinghamshire</v>
          </cell>
        </row>
        <row r="68">
          <cell r="N68" t="str">
            <v>Buckinghamshire Fire</v>
          </cell>
        </row>
        <row r="69">
          <cell r="N69" t="str">
            <v>Burnley</v>
          </cell>
        </row>
        <row r="70">
          <cell r="N70" t="str">
            <v>Bury</v>
          </cell>
        </row>
        <row r="71">
          <cell r="N71" t="str">
            <v>Calderdale</v>
          </cell>
        </row>
        <row r="72">
          <cell r="N72" t="str">
            <v>Cambridge</v>
          </cell>
        </row>
        <row r="73">
          <cell r="N73" t="str">
            <v>Cambridgeshire</v>
          </cell>
        </row>
        <row r="74">
          <cell r="N74" t="str">
            <v>Cambridgeshire Fire</v>
          </cell>
        </row>
        <row r="75">
          <cell r="N75" t="str">
            <v>Camden</v>
          </cell>
        </row>
        <row r="76">
          <cell r="N76" t="str">
            <v>Cannock Chase</v>
          </cell>
        </row>
        <row r="77">
          <cell r="N77" t="str">
            <v>Canterbury</v>
          </cell>
        </row>
        <row r="78">
          <cell r="N78" t="str">
            <v>Carlisle</v>
          </cell>
        </row>
        <row r="79">
          <cell r="N79" t="str">
            <v>Castle Point</v>
          </cell>
        </row>
        <row r="80">
          <cell r="N80" t="str">
            <v>Central Bedfordshire</v>
          </cell>
        </row>
        <row r="81">
          <cell r="N81" t="str">
            <v>Charnwood</v>
          </cell>
        </row>
        <row r="82">
          <cell r="N82" t="str">
            <v>Chelmsford</v>
          </cell>
        </row>
        <row r="83">
          <cell r="N83" t="str">
            <v>Cheltenham</v>
          </cell>
        </row>
        <row r="84">
          <cell r="N84" t="str">
            <v>Cherwell</v>
          </cell>
        </row>
        <row r="85">
          <cell r="N85" t="str">
            <v>Cheshire East</v>
          </cell>
        </row>
        <row r="86">
          <cell r="N86" t="str">
            <v>Cheshire Fire</v>
          </cell>
        </row>
        <row r="87">
          <cell r="N87" t="str">
            <v>Cheshire West and Chester</v>
          </cell>
        </row>
        <row r="88">
          <cell r="N88" t="str">
            <v>Chesterfield</v>
          </cell>
        </row>
        <row r="89">
          <cell r="N89" t="str">
            <v>Chichester</v>
          </cell>
        </row>
        <row r="90">
          <cell r="N90" t="str">
            <v>Chiltern</v>
          </cell>
        </row>
        <row r="91">
          <cell r="N91" t="str">
            <v>Chorley</v>
          </cell>
        </row>
        <row r="92">
          <cell r="N92" t="str">
            <v>Christchurch</v>
          </cell>
        </row>
        <row r="93">
          <cell r="N93" t="str">
            <v>City of London - non-police</v>
          </cell>
        </row>
        <row r="94">
          <cell r="N94" t="str">
            <v>Cleveland Fire</v>
          </cell>
        </row>
        <row r="95">
          <cell r="N95" t="str">
            <v>Colchester</v>
          </cell>
        </row>
        <row r="96">
          <cell r="N96" t="str">
            <v>Copeland</v>
          </cell>
        </row>
        <row r="97">
          <cell r="N97" t="str">
            <v>Corby</v>
          </cell>
        </row>
        <row r="98">
          <cell r="N98" t="str">
            <v>Cornwall</v>
          </cell>
        </row>
        <row r="99">
          <cell r="N99" t="str">
            <v>Cotswold</v>
          </cell>
        </row>
        <row r="100">
          <cell r="N100" t="str">
            <v>Coventry</v>
          </cell>
        </row>
        <row r="101">
          <cell r="N101" t="str">
            <v>Craven</v>
          </cell>
        </row>
        <row r="102">
          <cell r="N102" t="str">
            <v>Crawley</v>
          </cell>
        </row>
        <row r="103">
          <cell r="N103" t="str">
            <v>Croydon</v>
          </cell>
        </row>
        <row r="104">
          <cell r="N104" t="str">
            <v>Cumbria</v>
          </cell>
        </row>
        <row r="105">
          <cell r="N105" t="str">
            <v>Dacorum</v>
          </cell>
        </row>
        <row r="106">
          <cell r="N106" t="str">
            <v>Darlington</v>
          </cell>
        </row>
        <row r="107">
          <cell r="N107" t="str">
            <v>Dartford</v>
          </cell>
        </row>
        <row r="108">
          <cell r="N108" t="str">
            <v>Daventry</v>
          </cell>
        </row>
        <row r="109">
          <cell r="N109" t="str">
            <v>Derby</v>
          </cell>
        </row>
        <row r="110">
          <cell r="N110" t="str">
            <v>Derbyshire</v>
          </cell>
        </row>
        <row r="111">
          <cell r="N111" t="str">
            <v>Derbyshire Dales</v>
          </cell>
        </row>
        <row r="112">
          <cell r="N112" t="str">
            <v>Derbyshire Fire</v>
          </cell>
        </row>
        <row r="113">
          <cell r="N113" t="str">
            <v>Devon</v>
          </cell>
        </row>
        <row r="114">
          <cell r="N114" t="str">
            <v>Devon &amp; Somerset Fire</v>
          </cell>
        </row>
        <row r="115">
          <cell r="N115" t="str">
            <v>Doncaster</v>
          </cell>
        </row>
        <row r="116">
          <cell r="N116" t="str">
            <v>Dorset</v>
          </cell>
        </row>
        <row r="117">
          <cell r="N117" t="str">
            <v>Dorset Fire</v>
          </cell>
        </row>
        <row r="118">
          <cell r="N118" t="str">
            <v>Dover</v>
          </cell>
        </row>
        <row r="119">
          <cell r="N119" t="str">
            <v>Dudley</v>
          </cell>
        </row>
        <row r="120">
          <cell r="N120" t="str">
            <v>Durham</v>
          </cell>
        </row>
        <row r="121">
          <cell r="N121" t="str">
            <v>Durham Fire</v>
          </cell>
        </row>
        <row r="122">
          <cell r="N122" t="str">
            <v>Ealing</v>
          </cell>
        </row>
        <row r="123">
          <cell r="N123" t="str">
            <v>East Cambridgeshire</v>
          </cell>
        </row>
        <row r="124">
          <cell r="N124" t="str">
            <v>East Devon</v>
          </cell>
        </row>
        <row r="125">
          <cell r="N125" t="str">
            <v>East Dorset</v>
          </cell>
        </row>
        <row r="126">
          <cell r="N126" t="str">
            <v>East Hampshire</v>
          </cell>
        </row>
        <row r="127">
          <cell r="N127" t="str">
            <v>East Hertfordshire</v>
          </cell>
        </row>
        <row r="128">
          <cell r="N128" t="str">
            <v>East Lindsey</v>
          </cell>
        </row>
        <row r="129">
          <cell r="N129" t="str">
            <v>East Northamptonshire</v>
          </cell>
        </row>
        <row r="130">
          <cell r="N130" t="str">
            <v>East Riding of Yorkshire</v>
          </cell>
        </row>
        <row r="131">
          <cell r="N131" t="str">
            <v>East Staffordshire</v>
          </cell>
        </row>
        <row r="132">
          <cell r="N132" t="str">
            <v>East Sussex</v>
          </cell>
        </row>
        <row r="133">
          <cell r="N133" t="str">
            <v>East Sussex Fire</v>
          </cell>
        </row>
        <row r="134">
          <cell r="N134" t="str">
            <v>Eastbourne</v>
          </cell>
        </row>
        <row r="135">
          <cell r="N135" t="str">
            <v>Eastleigh</v>
          </cell>
        </row>
        <row r="136">
          <cell r="N136" t="str">
            <v>Eden</v>
          </cell>
        </row>
        <row r="137">
          <cell r="N137" t="str">
            <v>Elmbridge</v>
          </cell>
        </row>
        <row r="138">
          <cell r="N138" t="str">
            <v>Enfield</v>
          </cell>
        </row>
        <row r="139">
          <cell r="N139" t="str">
            <v>Epping Forest</v>
          </cell>
        </row>
        <row r="140">
          <cell r="N140" t="str">
            <v>Epsom and Ewell</v>
          </cell>
        </row>
        <row r="141">
          <cell r="N141" t="str">
            <v>Erewash</v>
          </cell>
        </row>
        <row r="142">
          <cell r="N142" t="str">
            <v>Essex</v>
          </cell>
        </row>
        <row r="143">
          <cell r="N143" t="str">
            <v>Essex Fire</v>
          </cell>
        </row>
        <row r="144">
          <cell r="N144" t="str">
            <v>Exeter</v>
          </cell>
        </row>
        <row r="145">
          <cell r="N145" t="str">
            <v>Fareham</v>
          </cell>
        </row>
        <row r="146">
          <cell r="N146" t="str">
            <v>Fenland</v>
          </cell>
        </row>
        <row r="147">
          <cell r="N147" t="str">
            <v>Forest Heath</v>
          </cell>
        </row>
        <row r="148">
          <cell r="N148" t="str">
            <v>Forest of Dean</v>
          </cell>
        </row>
        <row r="149">
          <cell r="N149" t="str">
            <v>Fylde</v>
          </cell>
        </row>
        <row r="150">
          <cell r="N150" t="str">
            <v>Gateshead</v>
          </cell>
        </row>
        <row r="151">
          <cell r="N151" t="str">
            <v>Gedling</v>
          </cell>
        </row>
        <row r="152">
          <cell r="N152" t="str">
            <v>GLA - fire</v>
          </cell>
        </row>
        <row r="153">
          <cell r="N153" t="str">
            <v>GLA - mayor and misc</v>
          </cell>
        </row>
        <row r="154">
          <cell r="N154" t="str">
            <v>Gloucester</v>
          </cell>
        </row>
        <row r="155">
          <cell r="N155" t="str">
            <v>Gloucestershire</v>
          </cell>
        </row>
        <row r="156">
          <cell r="N156" t="str">
            <v>Gosport</v>
          </cell>
        </row>
        <row r="157">
          <cell r="N157" t="str">
            <v>Gravesham</v>
          </cell>
        </row>
        <row r="158">
          <cell r="N158" t="str">
            <v>Great Yarmouth</v>
          </cell>
        </row>
        <row r="159">
          <cell r="N159" t="str">
            <v>Greater Manchester Fire</v>
          </cell>
        </row>
        <row r="160">
          <cell r="N160" t="str">
            <v>Greenwich</v>
          </cell>
        </row>
        <row r="161">
          <cell r="N161" t="str">
            <v>Guildford</v>
          </cell>
        </row>
        <row r="162">
          <cell r="N162" t="str">
            <v>Hackney</v>
          </cell>
        </row>
        <row r="163">
          <cell r="N163" t="str">
            <v>Halton</v>
          </cell>
        </row>
        <row r="164">
          <cell r="N164" t="str">
            <v>Hambleton</v>
          </cell>
        </row>
        <row r="165">
          <cell r="N165" t="str">
            <v>Hammersmith and Fulham</v>
          </cell>
        </row>
        <row r="166">
          <cell r="N166" t="str">
            <v>Hampshire</v>
          </cell>
        </row>
        <row r="167">
          <cell r="N167" t="str">
            <v>Hampshire Fire</v>
          </cell>
        </row>
        <row r="168">
          <cell r="N168" t="str">
            <v>Harborough</v>
          </cell>
        </row>
        <row r="169">
          <cell r="N169" t="str">
            <v>Haringey</v>
          </cell>
        </row>
        <row r="170">
          <cell r="N170" t="str">
            <v>Harlow</v>
          </cell>
        </row>
        <row r="171">
          <cell r="N171" t="str">
            <v>Harrogate</v>
          </cell>
        </row>
        <row r="172">
          <cell r="N172" t="str">
            <v>Harrow</v>
          </cell>
        </row>
        <row r="173">
          <cell r="N173" t="str">
            <v>Hart</v>
          </cell>
        </row>
        <row r="174">
          <cell r="N174" t="str">
            <v>Hartlepool</v>
          </cell>
        </row>
        <row r="175">
          <cell r="N175" t="str">
            <v>Hastings</v>
          </cell>
        </row>
        <row r="176">
          <cell r="N176" t="str">
            <v>Havant</v>
          </cell>
        </row>
        <row r="177">
          <cell r="N177" t="str">
            <v>Havering</v>
          </cell>
        </row>
        <row r="178">
          <cell r="N178" t="str">
            <v>Hereford and Worcester Fire</v>
          </cell>
        </row>
        <row r="179">
          <cell r="N179" t="str">
            <v>Herefordshire</v>
          </cell>
        </row>
        <row r="180">
          <cell r="N180" t="str">
            <v>Hertfordshire</v>
          </cell>
        </row>
        <row r="181">
          <cell r="N181" t="str">
            <v>Hertsmere</v>
          </cell>
        </row>
        <row r="182">
          <cell r="N182" t="str">
            <v>High Peak</v>
          </cell>
        </row>
        <row r="183">
          <cell r="N183" t="str">
            <v>Hillingdon</v>
          </cell>
        </row>
        <row r="184">
          <cell r="N184" t="str">
            <v>Hinckley and Bosworth</v>
          </cell>
        </row>
        <row r="185">
          <cell r="N185" t="str">
            <v>Horsham</v>
          </cell>
        </row>
        <row r="186">
          <cell r="N186" t="str">
            <v>Hounslow</v>
          </cell>
        </row>
        <row r="187">
          <cell r="N187" t="str">
            <v>Humberside Fire</v>
          </cell>
        </row>
        <row r="188">
          <cell r="N188" t="str">
            <v>Huntingdonshire</v>
          </cell>
        </row>
        <row r="189">
          <cell r="N189" t="str">
            <v>Hyndburn</v>
          </cell>
        </row>
        <row r="190">
          <cell r="N190" t="str">
            <v>Ipswich</v>
          </cell>
        </row>
        <row r="191">
          <cell r="N191" t="str">
            <v>Isle of Wight</v>
          </cell>
        </row>
        <row r="192">
          <cell r="N192" t="str">
            <v>Isles of Scilly</v>
          </cell>
        </row>
        <row r="193">
          <cell r="N193" t="str">
            <v>Islington</v>
          </cell>
        </row>
        <row r="194">
          <cell r="N194" t="str">
            <v>Kensington and Chelsea</v>
          </cell>
        </row>
        <row r="195">
          <cell r="N195" t="str">
            <v>Kent</v>
          </cell>
        </row>
        <row r="196">
          <cell r="N196" t="str">
            <v>Kent Fire</v>
          </cell>
        </row>
        <row r="197">
          <cell r="N197" t="str">
            <v>Kettering</v>
          </cell>
        </row>
        <row r="198">
          <cell r="N198" t="str">
            <v>Kings Lynn and West Norfolk</v>
          </cell>
        </row>
        <row r="199">
          <cell r="N199" t="str">
            <v>Kingston upon Hull</v>
          </cell>
        </row>
        <row r="200">
          <cell r="N200" t="str">
            <v>Kingston upon Thames</v>
          </cell>
        </row>
        <row r="201">
          <cell r="N201" t="str">
            <v>Kirklees</v>
          </cell>
        </row>
        <row r="202">
          <cell r="N202" t="str">
            <v>Knowsley</v>
          </cell>
        </row>
        <row r="203">
          <cell r="N203" t="str">
            <v>Lambeth</v>
          </cell>
        </row>
        <row r="204">
          <cell r="N204" t="str">
            <v>Lancashire</v>
          </cell>
        </row>
        <row r="205">
          <cell r="N205" t="str">
            <v>Lancashire Fire</v>
          </cell>
        </row>
        <row r="206">
          <cell r="N206" t="str">
            <v>Lancaster</v>
          </cell>
        </row>
        <row r="207">
          <cell r="N207" t="str">
            <v>Leeds</v>
          </cell>
        </row>
        <row r="208">
          <cell r="N208" t="str">
            <v>Leicester</v>
          </cell>
        </row>
        <row r="209">
          <cell r="N209" t="str">
            <v>Leicestershire</v>
          </cell>
        </row>
        <row r="210">
          <cell r="N210" t="str">
            <v>Leicestershire Fire</v>
          </cell>
        </row>
        <row r="211">
          <cell r="N211" t="str">
            <v>Lewes</v>
          </cell>
        </row>
        <row r="212">
          <cell r="N212" t="str">
            <v>Lewisham</v>
          </cell>
        </row>
        <row r="213">
          <cell r="N213" t="str">
            <v>Lichfield</v>
          </cell>
        </row>
        <row r="214">
          <cell r="N214" t="str">
            <v>Lincoln</v>
          </cell>
        </row>
        <row r="215">
          <cell r="N215" t="str">
            <v>Lincolnshire</v>
          </cell>
        </row>
        <row r="216">
          <cell r="N216" t="str">
            <v>Liverpool</v>
          </cell>
        </row>
        <row r="217">
          <cell r="N217" t="str">
            <v>Luton</v>
          </cell>
        </row>
        <row r="218">
          <cell r="N218" t="str">
            <v>Maidstone</v>
          </cell>
        </row>
        <row r="219">
          <cell r="N219" t="str">
            <v>Maldon</v>
          </cell>
        </row>
        <row r="220">
          <cell r="N220" t="str">
            <v>Malvern Hills</v>
          </cell>
        </row>
        <row r="221">
          <cell r="N221" t="str">
            <v>Manchester</v>
          </cell>
        </row>
        <row r="222">
          <cell r="N222" t="str">
            <v>Mansfield</v>
          </cell>
        </row>
        <row r="223">
          <cell r="N223" t="str">
            <v>Medway</v>
          </cell>
        </row>
        <row r="224">
          <cell r="N224" t="str">
            <v>Melton</v>
          </cell>
        </row>
        <row r="225">
          <cell r="N225" t="str">
            <v>Mendip</v>
          </cell>
        </row>
        <row r="226">
          <cell r="N226" t="str">
            <v>Merseyside Fire</v>
          </cell>
        </row>
        <row r="227">
          <cell r="N227" t="str">
            <v>Merton</v>
          </cell>
        </row>
        <row r="228">
          <cell r="N228" t="str">
            <v>Mid Devon</v>
          </cell>
        </row>
        <row r="229">
          <cell r="N229" t="str">
            <v>Mid Suffolk</v>
          </cell>
        </row>
        <row r="230">
          <cell r="N230" t="str">
            <v>Mid Sussex</v>
          </cell>
        </row>
        <row r="231">
          <cell r="N231" t="str">
            <v>Middlesbrough</v>
          </cell>
        </row>
        <row r="232">
          <cell r="N232" t="str">
            <v>Milton Keynes</v>
          </cell>
        </row>
        <row r="233">
          <cell r="N233" t="str">
            <v>Mole Valley</v>
          </cell>
        </row>
        <row r="234">
          <cell r="N234" t="str">
            <v>New Forest</v>
          </cell>
        </row>
        <row r="235">
          <cell r="N235" t="str">
            <v>Newark and Sherwood</v>
          </cell>
        </row>
        <row r="236">
          <cell r="N236" t="str">
            <v>Newcastle upon Tyne</v>
          </cell>
        </row>
        <row r="237">
          <cell r="N237" t="str">
            <v>Newcastle-under-Lyme</v>
          </cell>
        </row>
        <row r="238">
          <cell r="N238" t="str">
            <v>Newham</v>
          </cell>
        </row>
        <row r="239">
          <cell r="N239" t="str">
            <v>Norfolk</v>
          </cell>
        </row>
        <row r="240">
          <cell r="N240" t="str">
            <v>North Devon</v>
          </cell>
        </row>
        <row r="241">
          <cell r="N241" t="str">
            <v>North Dorset</v>
          </cell>
        </row>
        <row r="242">
          <cell r="N242" t="str">
            <v>North East Derbyshire</v>
          </cell>
        </row>
        <row r="243">
          <cell r="N243" t="str">
            <v>North East Lincolnshire</v>
          </cell>
        </row>
        <row r="244">
          <cell r="N244" t="str">
            <v>North Hertfordshire</v>
          </cell>
        </row>
        <row r="245">
          <cell r="N245" t="str">
            <v>North Kesteven</v>
          </cell>
        </row>
        <row r="246">
          <cell r="N246" t="str">
            <v>North Lincolnshire</v>
          </cell>
        </row>
        <row r="247">
          <cell r="N247" t="str">
            <v>North Norfolk</v>
          </cell>
        </row>
        <row r="248">
          <cell r="N248" t="str">
            <v>North Somerset</v>
          </cell>
        </row>
        <row r="249">
          <cell r="N249" t="str">
            <v>North Tyneside</v>
          </cell>
        </row>
        <row r="250">
          <cell r="N250" t="str">
            <v>North Warwickshire</v>
          </cell>
        </row>
        <row r="251">
          <cell r="N251" t="str">
            <v>North West Leicestershire</v>
          </cell>
        </row>
        <row r="252">
          <cell r="N252" t="str">
            <v>North Yorkshire</v>
          </cell>
        </row>
        <row r="253">
          <cell r="N253" t="str">
            <v>North Yorkshire Fire</v>
          </cell>
        </row>
        <row r="254">
          <cell r="N254" t="str">
            <v>Northampton</v>
          </cell>
        </row>
        <row r="255">
          <cell r="N255" t="str">
            <v>Northamptonshire</v>
          </cell>
        </row>
        <row r="256">
          <cell r="N256" t="str">
            <v>Northumberland</v>
          </cell>
        </row>
        <row r="257">
          <cell r="N257" t="str">
            <v>Norwich</v>
          </cell>
        </row>
        <row r="258">
          <cell r="N258" t="str">
            <v>Nottingham</v>
          </cell>
        </row>
        <row r="259">
          <cell r="N259" t="str">
            <v>Nottinghamshire</v>
          </cell>
        </row>
        <row r="260">
          <cell r="N260" t="str">
            <v>Nottinghamshire Fire</v>
          </cell>
        </row>
        <row r="261">
          <cell r="N261" t="str">
            <v>Nuneaton and Bedworth</v>
          </cell>
        </row>
        <row r="262">
          <cell r="N262" t="str">
            <v>Oadby and Wigston</v>
          </cell>
        </row>
        <row r="263">
          <cell r="N263" t="str">
            <v>Oldham</v>
          </cell>
        </row>
        <row r="264">
          <cell r="N264" t="str">
            <v>Oxford</v>
          </cell>
        </row>
        <row r="265">
          <cell r="N265" t="str">
            <v>Oxfordshire</v>
          </cell>
        </row>
        <row r="266">
          <cell r="N266" t="str">
            <v>Pendle</v>
          </cell>
        </row>
        <row r="267">
          <cell r="N267" t="str">
            <v>Peterborough</v>
          </cell>
        </row>
        <row r="268">
          <cell r="N268" t="str">
            <v>Plymouth</v>
          </cell>
        </row>
        <row r="269">
          <cell r="N269" t="str">
            <v>Poole</v>
          </cell>
        </row>
        <row r="270">
          <cell r="N270" t="str">
            <v>Portsmouth</v>
          </cell>
        </row>
        <row r="271">
          <cell r="N271" t="str">
            <v>Preston</v>
          </cell>
        </row>
        <row r="272">
          <cell r="N272" t="str">
            <v>Purbeck</v>
          </cell>
        </row>
        <row r="273">
          <cell r="N273" t="str">
            <v>Reading</v>
          </cell>
        </row>
        <row r="274">
          <cell r="N274" t="str">
            <v>Redbridge</v>
          </cell>
        </row>
        <row r="275">
          <cell r="N275" t="str">
            <v>Redcar and Cleveland</v>
          </cell>
        </row>
        <row r="276">
          <cell r="N276" t="str">
            <v>Redditch</v>
          </cell>
        </row>
        <row r="277">
          <cell r="N277" t="str">
            <v>Reigate and Banstead</v>
          </cell>
        </row>
        <row r="278">
          <cell r="N278" t="str">
            <v>Ribble Valley</v>
          </cell>
        </row>
        <row r="279">
          <cell r="N279" t="str">
            <v>Richmond upon Thames</v>
          </cell>
        </row>
        <row r="280">
          <cell r="N280" t="str">
            <v>Richmondshire</v>
          </cell>
        </row>
        <row r="281">
          <cell r="N281" t="str">
            <v>Rochdale</v>
          </cell>
        </row>
        <row r="282">
          <cell r="N282" t="str">
            <v>Rochford</v>
          </cell>
        </row>
        <row r="283">
          <cell r="N283" t="str">
            <v>Rossendale</v>
          </cell>
        </row>
        <row r="284">
          <cell r="N284" t="str">
            <v>Rother</v>
          </cell>
        </row>
        <row r="285">
          <cell r="N285" t="str">
            <v>Rotherham</v>
          </cell>
        </row>
        <row r="286">
          <cell r="N286" t="str">
            <v>Rugby</v>
          </cell>
        </row>
        <row r="287">
          <cell r="N287" t="str">
            <v>Runnymede</v>
          </cell>
        </row>
        <row r="288">
          <cell r="N288" t="str">
            <v>Rushcliffe</v>
          </cell>
        </row>
        <row r="289">
          <cell r="N289" t="str">
            <v>Rushmoor</v>
          </cell>
        </row>
        <row r="290">
          <cell r="N290" t="str">
            <v>Rutland</v>
          </cell>
        </row>
        <row r="291">
          <cell r="N291" t="str">
            <v>Ryedale</v>
          </cell>
        </row>
        <row r="292">
          <cell r="N292" t="str">
            <v>Salford</v>
          </cell>
        </row>
        <row r="293">
          <cell r="N293" t="str">
            <v>Sandwell</v>
          </cell>
        </row>
        <row r="294">
          <cell r="N294" t="str">
            <v>Scarborough</v>
          </cell>
        </row>
        <row r="295">
          <cell r="N295" t="str">
            <v>Sedgemoor</v>
          </cell>
        </row>
        <row r="296">
          <cell r="N296" t="str">
            <v>Sefton</v>
          </cell>
        </row>
        <row r="297">
          <cell r="N297" t="str">
            <v>Selby</v>
          </cell>
        </row>
        <row r="298">
          <cell r="N298" t="str">
            <v>Sevenoaks</v>
          </cell>
        </row>
        <row r="299">
          <cell r="N299" t="str">
            <v>Sheffield</v>
          </cell>
        </row>
        <row r="300">
          <cell r="N300" t="str">
            <v>Shepway</v>
          </cell>
        </row>
        <row r="301">
          <cell r="N301" t="str">
            <v>Shropshire</v>
          </cell>
        </row>
        <row r="302">
          <cell r="N302" t="str">
            <v>Shropshire Fire</v>
          </cell>
        </row>
        <row r="303">
          <cell r="N303" t="str">
            <v>Slough</v>
          </cell>
        </row>
        <row r="304">
          <cell r="N304" t="str">
            <v>Solihull</v>
          </cell>
        </row>
        <row r="305">
          <cell r="N305" t="str">
            <v>Somerset</v>
          </cell>
        </row>
        <row r="306">
          <cell r="N306" t="str">
            <v>South Bucks</v>
          </cell>
        </row>
        <row r="307">
          <cell r="N307" t="str">
            <v>South Cambridgeshire</v>
          </cell>
        </row>
        <row r="308">
          <cell r="N308" t="str">
            <v>South Derbyshire</v>
          </cell>
        </row>
        <row r="309">
          <cell r="N309" t="str">
            <v>South Gloucestershire</v>
          </cell>
        </row>
        <row r="310">
          <cell r="N310" t="str">
            <v>South Hams</v>
          </cell>
        </row>
        <row r="311">
          <cell r="N311" t="str">
            <v>South Holland</v>
          </cell>
        </row>
        <row r="312">
          <cell r="N312" t="str">
            <v>South Kesteven</v>
          </cell>
        </row>
        <row r="313">
          <cell r="N313" t="str">
            <v>South Lakeland</v>
          </cell>
        </row>
        <row r="314">
          <cell r="N314" t="str">
            <v>South Norfolk</v>
          </cell>
        </row>
        <row r="315">
          <cell r="N315" t="str">
            <v>South Northamptonshire</v>
          </cell>
        </row>
        <row r="316">
          <cell r="N316" t="str">
            <v>South Oxfordshire</v>
          </cell>
        </row>
        <row r="317">
          <cell r="N317" t="str">
            <v>South Ribble</v>
          </cell>
        </row>
        <row r="318">
          <cell r="N318" t="str">
            <v>South Somerset</v>
          </cell>
        </row>
        <row r="319">
          <cell r="N319" t="str">
            <v>South Staffordshire</v>
          </cell>
        </row>
        <row r="320">
          <cell r="N320" t="str">
            <v>South Tyneside</v>
          </cell>
        </row>
        <row r="321">
          <cell r="N321" t="str">
            <v>South Yorkshire Fire</v>
          </cell>
        </row>
        <row r="322">
          <cell r="N322" t="str">
            <v>Southampton</v>
          </cell>
        </row>
        <row r="323">
          <cell r="N323" t="str">
            <v>Southend-on-Sea</v>
          </cell>
        </row>
        <row r="324">
          <cell r="N324" t="str">
            <v>Southwark</v>
          </cell>
        </row>
        <row r="325">
          <cell r="N325" t="str">
            <v>Spelthorne</v>
          </cell>
        </row>
        <row r="326">
          <cell r="N326" t="str">
            <v>St Albans</v>
          </cell>
        </row>
        <row r="327">
          <cell r="N327" t="str">
            <v>St Edmundsbury</v>
          </cell>
        </row>
        <row r="328">
          <cell r="N328" t="str">
            <v>St Helens</v>
          </cell>
        </row>
        <row r="329">
          <cell r="N329" t="str">
            <v>Stafford</v>
          </cell>
        </row>
        <row r="330">
          <cell r="N330" t="str">
            <v>Staffordshire</v>
          </cell>
        </row>
        <row r="331">
          <cell r="N331" t="str">
            <v>Staffordshire Fire</v>
          </cell>
        </row>
        <row r="332">
          <cell r="N332" t="str">
            <v>Staffordshire Moorlands</v>
          </cell>
        </row>
        <row r="333">
          <cell r="N333" t="str">
            <v>Stevenage</v>
          </cell>
        </row>
        <row r="334">
          <cell r="N334" t="str">
            <v>Stockport</v>
          </cell>
        </row>
        <row r="335">
          <cell r="N335" t="str">
            <v>Stockton-on-Tees</v>
          </cell>
        </row>
        <row r="336">
          <cell r="N336" t="str">
            <v>Stoke-on-Trent</v>
          </cell>
        </row>
        <row r="337">
          <cell r="N337" t="str">
            <v>Stratford-on-Avon</v>
          </cell>
        </row>
        <row r="338">
          <cell r="N338" t="str">
            <v>Stroud</v>
          </cell>
        </row>
        <row r="339">
          <cell r="N339" t="str">
            <v>Suffolk</v>
          </cell>
        </row>
        <row r="340">
          <cell r="N340" t="str">
            <v>Suffolk Coastal</v>
          </cell>
        </row>
        <row r="341">
          <cell r="N341" t="str">
            <v>Sunderland</v>
          </cell>
        </row>
        <row r="342">
          <cell r="N342" t="str">
            <v>Surrey</v>
          </cell>
        </row>
        <row r="343">
          <cell r="N343" t="str">
            <v>Surrey Heath</v>
          </cell>
        </row>
        <row r="344">
          <cell r="N344" t="str">
            <v>Sutton</v>
          </cell>
        </row>
        <row r="345">
          <cell r="N345" t="str">
            <v>Swale</v>
          </cell>
        </row>
        <row r="346">
          <cell r="N346" t="str">
            <v>Swindon</v>
          </cell>
        </row>
        <row r="347">
          <cell r="N347" t="str">
            <v>Tameside</v>
          </cell>
        </row>
        <row r="348">
          <cell r="N348" t="str">
            <v>Tamworth</v>
          </cell>
        </row>
        <row r="349">
          <cell r="N349" t="str">
            <v>Tandridge</v>
          </cell>
        </row>
        <row r="350">
          <cell r="N350" t="str">
            <v>Taunton Deane</v>
          </cell>
        </row>
        <row r="351">
          <cell r="N351" t="str">
            <v>Teignbridge</v>
          </cell>
        </row>
        <row r="352">
          <cell r="N352" t="str">
            <v>Telford and the Wrekin</v>
          </cell>
        </row>
        <row r="353">
          <cell r="N353" t="str">
            <v>Tendring</v>
          </cell>
        </row>
        <row r="354">
          <cell r="N354" t="str">
            <v>Test Valley</v>
          </cell>
        </row>
        <row r="355">
          <cell r="N355" t="str">
            <v>Tewkesbury</v>
          </cell>
        </row>
        <row r="356">
          <cell r="N356" t="str">
            <v>Thanet</v>
          </cell>
        </row>
        <row r="357">
          <cell r="N357" t="str">
            <v>Three Rivers</v>
          </cell>
        </row>
        <row r="358">
          <cell r="N358" t="str">
            <v>Thurrock</v>
          </cell>
        </row>
        <row r="359">
          <cell r="N359" t="str">
            <v>Tonbridge and Malling</v>
          </cell>
        </row>
        <row r="360">
          <cell r="N360" t="str">
            <v>Torbay</v>
          </cell>
        </row>
        <row r="361">
          <cell r="N361" t="str">
            <v>Torridge</v>
          </cell>
        </row>
        <row r="362">
          <cell r="N362" t="str">
            <v>Tower Hamlets</v>
          </cell>
        </row>
        <row r="363">
          <cell r="N363" t="str">
            <v>Trafford</v>
          </cell>
        </row>
        <row r="364">
          <cell r="N364" t="str">
            <v>Tunbridge Wells</v>
          </cell>
        </row>
        <row r="365">
          <cell r="N365" t="str">
            <v>Tyne and Wear Fire</v>
          </cell>
        </row>
        <row r="366">
          <cell r="N366" t="str">
            <v>Uttlesford</v>
          </cell>
        </row>
        <row r="367">
          <cell r="N367" t="str">
            <v>Vale of White Horse</v>
          </cell>
        </row>
        <row r="368">
          <cell r="N368" t="str">
            <v>Wakefield</v>
          </cell>
        </row>
        <row r="369">
          <cell r="N369" t="str">
            <v>Walsall</v>
          </cell>
        </row>
        <row r="370">
          <cell r="N370" t="str">
            <v>Waltham Forest</v>
          </cell>
        </row>
        <row r="371">
          <cell r="N371" t="str">
            <v>Wandsworth</v>
          </cell>
        </row>
        <row r="372">
          <cell r="N372" t="str">
            <v>Warrington</v>
          </cell>
        </row>
        <row r="373">
          <cell r="N373" t="str">
            <v>Warwick</v>
          </cell>
        </row>
        <row r="374">
          <cell r="N374" t="str">
            <v>Warwickshire</v>
          </cell>
        </row>
        <row r="375">
          <cell r="N375" t="str">
            <v>Watford</v>
          </cell>
        </row>
        <row r="376">
          <cell r="N376" t="str">
            <v>Waveney</v>
          </cell>
        </row>
        <row r="377">
          <cell r="N377" t="str">
            <v>Waverley</v>
          </cell>
        </row>
        <row r="378">
          <cell r="N378" t="str">
            <v>Wealden</v>
          </cell>
        </row>
        <row r="379">
          <cell r="N379" t="str">
            <v>Wellingborough</v>
          </cell>
        </row>
        <row r="380">
          <cell r="N380" t="str">
            <v>Welwyn Hatfield</v>
          </cell>
        </row>
        <row r="381">
          <cell r="N381" t="str">
            <v>West Berkshire</v>
          </cell>
        </row>
        <row r="382">
          <cell r="N382" t="str">
            <v>West Devon</v>
          </cell>
        </row>
        <row r="383">
          <cell r="N383" t="str">
            <v>West Dorset</v>
          </cell>
        </row>
        <row r="384">
          <cell r="N384" t="str">
            <v>West Lancashire</v>
          </cell>
        </row>
        <row r="385">
          <cell r="N385" t="str">
            <v>West Lindsey</v>
          </cell>
        </row>
        <row r="386">
          <cell r="N386" t="str">
            <v>West Midlands Fire</v>
          </cell>
        </row>
        <row r="387">
          <cell r="N387" t="str">
            <v>West Oxfordshire</v>
          </cell>
        </row>
        <row r="388">
          <cell r="N388" t="str">
            <v>West Somerset</v>
          </cell>
        </row>
        <row r="389">
          <cell r="N389" t="str">
            <v>West Sussex</v>
          </cell>
        </row>
        <row r="390">
          <cell r="N390" t="str">
            <v>West Yorkshire Fire</v>
          </cell>
        </row>
        <row r="391">
          <cell r="N391" t="str">
            <v>Westminster</v>
          </cell>
        </row>
        <row r="392">
          <cell r="N392" t="str">
            <v>Weymouth and Portland</v>
          </cell>
        </row>
        <row r="393">
          <cell r="N393" t="str">
            <v>Wigan</v>
          </cell>
        </row>
        <row r="394">
          <cell r="N394" t="str">
            <v>Wiltshire</v>
          </cell>
        </row>
        <row r="395">
          <cell r="N395" t="str">
            <v>Wiltshire Fire</v>
          </cell>
        </row>
        <row r="396">
          <cell r="N396" t="str">
            <v>Winchester</v>
          </cell>
        </row>
        <row r="397">
          <cell r="N397" t="str">
            <v>Windsor and Maidenhead</v>
          </cell>
        </row>
        <row r="398">
          <cell r="N398" t="str">
            <v>Wirral</v>
          </cell>
        </row>
        <row r="399">
          <cell r="N399" t="str">
            <v>Woking</v>
          </cell>
        </row>
        <row r="400">
          <cell r="N400" t="str">
            <v>Wokingham</v>
          </cell>
        </row>
        <row r="401">
          <cell r="N401" t="str">
            <v>Wolverhampton</v>
          </cell>
        </row>
        <row r="402">
          <cell r="N402" t="str">
            <v>Worcester</v>
          </cell>
        </row>
        <row r="403">
          <cell r="N403" t="str">
            <v>Worcestershire</v>
          </cell>
        </row>
        <row r="404">
          <cell r="N404" t="str">
            <v>Worthing</v>
          </cell>
        </row>
        <row r="405">
          <cell r="N405" t="str">
            <v>Wychavon</v>
          </cell>
        </row>
        <row r="406">
          <cell r="N406" t="str">
            <v>Wycombe</v>
          </cell>
        </row>
        <row r="407">
          <cell r="N407" t="str">
            <v>Wyre</v>
          </cell>
        </row>
        <row r="408">
          <cell r="N408" t="str">
            <v>Wyre Forest</v>
          </cell>
        </row>
        <row r="409">
          <cell r="N409" t="str">
            <v>York</v>
          </cell>
        </row>
      </sheetData>
      <sheetData sheetId="1">
        <row r="7">
          <cell r="B7">
            <v>1357641.3054559999</v>
          </cell>
        </row>
        <row r="9">
          <cell r="B9">
            <v>1.0191082802547771</v>
          </cell>
        </row>
        <row r="12">
          <cell r="B12">
            <v>1901063.244677</v>
          </cell>
        </row>
        <row r="13">
          <cell r="B13">
            <v>129600000</v>
          </cell>
        </row>
        <row r="14">
          <cell r="B14">
            <v>1276518313</v>
          </cell>
        </row>
        <row r="15">
          <cell r="B15">
            <v>342170317</v>
          </cell>
        </row>
        <row r="16">
          <cell r="B16">
            <v>726591897</v>
          </cell>
        </row>
        <row r="17">
          <cell r="B17">
            <v>21580834</v>
          </cell>
        </row>
        <row r="18">
          <cell r="B18">
            <v>45294790</v>
          </cell>
        </row>
        <row r="19">
          <cell r="B19">
            <v>11889881</v>
          </cell>
        </row>
        <row r="20">
          <cell r="B20">
            <v>834431462</v>
          </cell>
        </row>
        <row r="21">
          <cell r="B21">
            <v>9386434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data"/>
      <sheetName val="Adjusted 1516 data"/>
      <sheetName val="1617 Calculations"/>
      <sheetName val="1718 Calculations"/>
      <sheetName val="1819 Calculations"/>
      <sheetName val="1920 Calculations"/>
      <sheetName val="Calculation of Scaling Factors"/>
    </sheetNames>
    <sheetDataSet>
      <sheetData sheetId="0">
        <row r="2">
          <cell r="D2" t="str">
            <v>Upper-Tier Funding within BFL</v>
          </cell>
          <cell r="E2" t="str">
            <v>Lower-Tier Funding within BFL</v>
          </cell>
          <cell r="F2" t="str">
            <v>Fire &amp; Rescue Funding within BFL</v>
          </cell>
          <cell r="G2" t="str">
            <v>Council Tax Freeze Compensation Part 1 within BFL</v>
          </cell>
          <cell r="H2" t="str">
            <v>Early Intervention Funding within BFL</v>
          </cell>
          <cell r="I2" t="str">
            <v>GLA General Funding with BFL</v>
          </cell>
          <cell r="J2" t="str">
            <v>GLA Transport Funding within BFL</v>
          </cell>
          <cell r="K2" t="str">
            <v>London Bus Services Operators Funding within BFL</v>
          </cell>
          <cell r="L2" t="str">
            <v>Homelessness Prevention Funding within BFL</v>
          </cell>
          <cell r="M2" t="str">
            <v>Lead Local Flood Authority Funding within BFL</v>
          </cell>
          <cell r="N2" t="str">
            <v>Learning Disability and Health Reform Funding within BFL</v>
          </cell>
          <cell r="R2" t="str">
            <v>Local Welfare Provision within RSG</v>
          </cell>
          <cell r="S2" t="str">
            <v>Upper-Tier Funding within BFL</v>
          </cell>
          <cell r="T2" t="str">
            <v>Lower-Tier Funding within RSG</v>
          </cell>
          <cell r="U2" t="str">
            <v>Fire &amp; Rescue Funding within RSG</v>
          </cell>
          <cell r="V2" t="str">
            <v>Council Tax Freeze Compensation Part 1 within RSG</v>
          </cell>
          <cell r="W2" t="str">
            <v>Early Intervention Funding within RSG</v>
          </cell>
          <cell r="X2" t="str">
            <v>GLA General Funding with RSG</v>
          </cell>
          <cell r="Y2" t="str">
            <v>Homelessness Prevention Funding within RSG</v>
          </cell>
          <cell r="Z2" t="str">
            <v>Lead Local Flood Authority Funding within RSG</v>
          </cell>
          <cell r="AA2" t="str">
            <v>Learning Disability and Health Reform Funding within RSG</v>
          </cell>
          <cell r="AB2" t="str">
            <v>Rural Services Delivery Funding within RSG</v>
          </cell>
          <cell r="AE2" t="str">
            <v>Council Tax Freeze Compensation Part 2 within RSG</v>
          </cell>
          <cell r="AF2" t="str">
            <v>Efficiency Support Funding 2014-15 within RSG</v>
          </cell>
          <cell r="AG2" t="str">
            <v>Carbon Reduction Credits Energy Efficiency Scheme within RSG</v>
          </cell>
        </row>
        <row r="3">
          <cell r="D3">
            <v>43860465.865167998</v>
          </cell>
          <cell r="E3">
            <v>9015337.7122259997</v>
          </cell>
          <cell r="G3">
            <v>1048348.454495</v>
          </cell>
          <cell r="H3">
            <v>4540063.2211720003</v>
          </cell>
          <cell r="L3">
            <v>63133.9234</v>
          </cell>
          <cell r="M3">
            <v>49724.496724999997</v>
          </cell>
          <cell r="N3">
            <v>3284779.0854710001</v>
          </cell>
          <cell r="R3">
            <v>914081.71394299995</v>
          </cell>
          <cell r="S3">
            <v>34825805.446598001</v>
          </cell>
          <cell r="T3">
            <v>6543568.8468559999</v>
          </cell>
          <cell r="V3">
            <v>1456541.8914059999</v>
          </cell>
          <cell r="W3">
            <v>4650692.2037559999</v>
          </cell>
          <cell r="Y3">
            <v>86120.674169999998</v>
          </cell>
          <cell r="Z3">
            <v>67828.940180999998</v>
          </cell>
          <cell r="AA3">
            <v>4674449.1670970004</v>
          </cell>
        </row>
        <row r="4">
          <cell r="E4">
            <v>9015337.7122259997</v>
          </cell>
          <cell r="G4">
            <v>171248.58618700001</v>
          </cell>
          <cell r="L4">
            <v>63133.9234</v>
          </cell>
          <cell r="T4">
            <v>6543568.8468559999</v>
          </cell>
          <cell r="V4">
            <v>237927.321356</v>
          </cell>
          <cell r="Y4">
            <v>86120.674169999998</v>
          </cell>
        </row>
        <row r="5">
          <cell r="D5">
            <v>43860465.865167998</v>
          </cell>
          <cell r="G5">
            <v>877099.86830700003</v>
          </cell>
          <cell r="H5">
            <v>4540063.2211720003</v>
          </cell>
          <cell r="M5">
            <v>49724.496724999997</v>
          </cell>
          <cell r="N5">
            <v>3284779.0854710001</v>
          </cell>
          <cell r="R5">
            <v>914081.71394299995</v>
          </cell>
          <cell r="S5">
            <v>34825805.446598001</v>
          </cell>
          <cell r="V5">
            <v>1218614.570049</v>
          </cell>
          <cell r="W5">
            <v>4650692.2037559999</v>
          </cell>
          <cell r="Z5">
            <v>67828.940180999998</v>
          </cell>
          <cell r="AA5">
            <v>4674449.1670970004</v>
          </cell>
        </row>
        <row r="6">
          <cell r="D6">
            <v>22316477.184781</v>
          </cell>
          <cell r="E6">
            <v>5042447.1578660002</v>
          </cell>
          <cell r="G6">
            <v>783172.86023600004</v>
          </cell>
          <cell r="H6">
            <v>2475549.8256219998</v>
          </cell>
          <cell r="L6">
            <v>192315.50949200001</v>
          </cell>
          <cell r="M6">
            <v>50430.103106000002</v>
          </cell>
          <cell r="N6">
            <v>1822037.549908</v>
          </cell>
          <cell r="R6">
            <v>513077.70901499997</v>
          </cell>
          <cell r="S6">
            <v>17671598.642958</v>
          </cell>
          <cell r="T6">
            <v>3659940.5576769998</v>
          </cell>
          <cell r="V6">
            <v>1088115.3821080001</v>
          </cell>
          <cell r="W6">
            <v>2535872.2363900002</v>
          </cell>
          <cell r="Y6">
            <v>262336.63993399998</v>
          </cell>
          <cell r="Z6">
            <v>68791.454356999995</v>
          </cell>
          <cell r="AA6">
            <v>2592875.1023960002</v>
          </cell>
          <cell r="AE6">
            <v>773740</v>
          </cell>
        </row>
        <row r="7">
          <cell r="E7">
            <v>5042447.1578660002</v>
          </cell>
          <cell r="G7">
            <v>142275.87370699999</v>
          </cell>
          <cell r="L7">
            <v>192315.50949200001</v>
          </cell>
          <cell r="T7">
            <v>3659940.5576769998</v>
          </cell>
          <cell r="V7">
            <v>197673.559113</v>
          </cell>
          <cell r="Y7">
            <v>262336.63993399998</v>
          </cell>
          <cell r="AE7">
            <v>133512.05774600001</v>
          </cell>
        </row>
        <row r="8">
          <cell r="D8">
            <v>22316477.184781</v>
          </cell>
          <cell r="G8">
            <v>640896.98652799998</v>
          </cell>
          <cell r="H8">
            <v>2475549.8256219998</v>
          </cell>
          <cell r="M8">
            <v>50430.103106000002</v>
          </cell>
          <cell r="N8">
            <v>1822037.549908</v>
          </cell>
          <cell r="R8">
            <v>513077.70901499997</v>
          </cell>
          <cell r="S8">
            <v>17671598.642958</v>
          </cell>
          <cell r="V8">
            <v>890441.82299500005</v>
          </cell>
          <cell r="W8">
            <v>2535872.2363900002</v>
          </cell>
          <cell r="Z8">
            <v>68791.454356999995</v>
          </cell>
          <cell r="AA8">
            <v>2592875.1023960002</v>
          </cell>
          <cell r="AE8">
            <v>640227.94225399999</v>
          </cell>
        </row>
        <row r="9">
          <cell r="D9">
            <v>119187600.92058399</v>
          </cell>
          <cell r="E9">
            <v>25599739.022868</v>
          </cell>
          <cell r="G9">
            <v>1453625.101121</v>
          </cell>
          <cell r="H9">
            <v>9131358.9338460006</v>
          </cell>
          <cell r="L9">
            <v>499173.34798399999</v>
          </cell>
          <cell r="M9">
            <v>55535.372802999998</v>
          </cell>
          <cell r="N9">
            <v>6325842.9721640004</v>
          </cell>
          <cell r="R9">
            <v>2446328.3989309999</v>
          </cell>
          <cell r="S9">
            <v>94674195.147995993</v>
          </cell>
          <cell r="T9">
            <v>18580962.810800001</v>
          </cell>
          <cell r="V9">
            <v>2019620.332442</v>
          </cell>
          <cell r="W9">
            <v>9353865.2953760009</v>
          </cell>
          <cell r="Y9">
            <v>680919.90708699997</v>
          </cell>
          <cell r="Z9">
            <v>75755.527514000001</v>
          </cell>
          <cell r="AA9">
            <v>9002076.1345000006</v>
          </cell>
          <cell r="AE9">
            <v>1524478</v>
          </cell>
        </row>
        <row r="10">
          <cell r="E10">
            <v>25599739.022868</v>
          </cell>
          <cell r="G10">
            <v>246256.82098300001</v>
          </cell>
          <cell r="L10">
            <v>499173.34798399999</v>
          </cell>
          <cell r="T10">
            <v>18580962.810800001</v>
          </cell>
          <cell r="V10">
            <v>342141.36937799997</v>
          </cell>
          <cell r="Y10">
            <v>680919.90708699997</v>
          </cell>
          <cell r="AE10">
            <v>260138.341434</v>
          </cell>
        </row>
        <row r="11">
          <cell r="D11">
            <v>119187600.92058399</v>
          </cell>
          <cell r="G11">
            <v>1207368.2801379999</v>
          </cell>
          <cell r="H11">
            <v>9131358.9338460006</v>
          </cell>
          <cell r="M11">
            <v>55535.372802999998</v>
          </cell>
          <cell r="N11">
            <v>6325842.9721640004</v>
          </cell>
          <cell r="R11">
            <v>2446328.3989309999</v>
          </cell>
          <cell r="S11">
            <v>94674195.147995993</v>
          </cell>
          <cell r="V11">
            <v>1677478.963064</v>
          </cell>
          <cell r="W11">
            <v>9353865.2953760009</v>
          </cell>
          <cell r="Z11">
            <v>75755.527514000001</v>
          </cell>
          <cell r="AA11">
            <v>9002076.1345000006</v>
          </cell>
          <cell r="AE11">
            <v>1264339.6585659999</v>
          </cell>
        </row>
        <row r="12">
          <cell r="D12">
            <v>42711947.269392997</v>
          </cell>
          <cell r="E12">
            <v>8493606.1249979995</v>
          </cell>
          <cell r="G12">
            <v>879897.79799300001</v>
          </cell>
          <cell r="H12">
            <v>4361206.669609</v>
          </cell>
          <cell r="L12">
            <v>33995.700369999999</v>
          </cell>
          <cell r="M12">
            <v>50222.571817999997</v>
          </cell>
          <cell r="N12">
            <v>2275835.4268490002</v>
          </cell>
          <cell r="R12">
            <v>769833.03104000003</v>
          </cell>
          <cell r="S12">
            <v>34034178.866775997</v>
          </cell>
          <cell r="T12">
            <v>6164882.3606049996</v>
          </cell>
          <cell r="V12">
            <v>1222501.9242769999</v>
          </cell>
          <cell r="W12">
            <v>4467477.4048809996</v>
          </cell>
          <cell r="Y12">
            <v>46373.367550000003</v>
          </cell>
          <cell r="Z12">
            <v>68508.361952000007</v>
          </cell>
          <cell r="AA12">
            <v>3238658.2898499998</v>
          </cell>
          <cell r="AE12">
            <v>866269</v>
          </cell>
        </row>
        <row r="13">
          <cell r="E13">
            <v>8493606.1249979995</v>
          </cell>
          <cell r="G13">
            <v>136815.044887</v>
          </cell>
          <cell r="L13">
            <v>33995.700369999999</v>
          </cell>
          <cell r="T13">
            <v>6164882.3606049996</v>
          </cell>
          <cell r="V13">
            <v>190086.45779799999</v>
          </cell>
          <cell r="Y13">
            <v>46373.367550000003</v>
          </cell>
          <cell r="AE13">
            <v>135648.604425</v>
          </cell>
        </row>
        <row r="14">
          <cell r="D14">
            <v>42711947.269392997</v>
          </cell>
          <cell r="G14">
            <v>743082.75310600002</v>
          </cell>
          <cell r="H14">
            <v>4361206.669609</v>
          </cell>
          <cell r="M14">
            <v>50222.571817999997</v>
          </cell>
          <cell r="N14">
            <v>2275835.4268490002</v>
          </cell>
          <cell r="R14">
            <v>769833.03104000003</v>
          </cell>
          <cell r="S14">
            <v>34034178.866775997</v>
          </cell>
          <cell r="V14">
            <v>1032415.4664790001</v>
          </cell>
          <cell r="W14">
            <v>4467477.4048809996</v>
          </cell>
          <cell r="Z14">
            <v>68508.361952000007</v>
          </cell>
          <cell r="AA14">
            <v>3238658.2898499998</v>
          </cell>
          <cell r="AE14">
            <v>730620.39557499997</v>
          </cell>
        </row>
        <row r="15">
          <cell r="D15">
            <v>39789572.043591</v>
          </cell>
          <cell r="E15">
            <v>7536016.1093969997</v>
          </cell>
          <cell r="G15">
            <v>818409.18264799996</v>
          </cell>
          <cell r="H15">
            <v>3965403.1083229999</v>
          </cell>
          <cell r="L15">
            <v>56076.199341</v>
          </cell>
          <cell r="M15">
            <v>51550.772063999997</v>
          </cell>
          <cell r="N15">
            <v>3472341.7133940002</v>
          </cell>
          <cell r="R15">
            <v>724528.45026299998</v>
          </cell>
          <cell r="S15">
            <v>31698173.565164</v>
          </cell>
          <cell r="T15">
            <v>5469838.381759</v>
          </cell>
          <cell r="V15">
            <v>1137071.6041280001</v>
          </cell>
          <cell r="W15">
            <v>4062029.1881889999</v>
          </cell>
          <cell r="Y15">
            <v>76493.267517999993</v>
          </cell>
          <cell r="Z15">
            <v>70320.153342999998</v>
          </cell>
          <cell r="AA15">
            <v>4941362.6937170001</v>
          </cell>
          <cell r="AE15">
            <v>813548</v>
          </cell>
          <cell r="AG15">
            <v>-93288</v>
          </cell>
        </row>
        <row r="16">
          <cell r="E16">
            <v>7536016.1093969997</v>
          </cell>
          <cell r="G16">
            <v>124758.08669900001</v>
          </cell>
          <cell r="L16">
            <v>56076.199341</v>
          </cell>
          <cell r="T16">
            <v>5469838.381759</v>
          </cell>
          <cell r="V16">
            <v>173334.90481099999</v>
          </cell>
          <cell r="Y16">
            <v>76493.267517999993</v>
          </cell>
          <cell r="AE16">
            <v>122303.49892100001</v>
          </cell>
        </row>
        <row r="17">
          <cell r="D17">
            <v>39789572.043591</v>
          </cell>
          <cell r="G17">
            <v>693651.09594899998</v>
          </cell>
          <cell r="H17">
            <v>3965403.1083229999</v>
          </cell>
          <cell r="M17">
            <v>51550.772063999997</v>
          </cell>
          <cell r="N17">
            <v>3472341.7133940002</v>
          </cell>
          <cell r="R17">
            <v>724528.45026299998</v>
          </cell>
          <cell r="S17">
            <v>31698173.565164</v>
          </cell>
          <cell r="V17">
            <v>963736.69931699999</v>
          </cell>
          <cell r="W17">
            <v>4062029.1881889999</v>
          </cell>
          <cell r="Z17">
            <v>70320.153342999998</v>
          </cell>
          <cell r="AA17">
            <v>4941362.6937170001</v>
          </cell>
          <cell r="AE17">
            <v>691244.50107899995</v>
          </cell>
          <cell r="AG17">
            <v>-93288</v>
          </cell>
        </row>
        <row r="18">
          <cell r="D18">
            <v>48721478.379313998</v>
          </cell>
          <cell r="E18">
            <v>9053835.2320429999</v>
          </cell>
          <cell r="G18">
            <v>964272.54877200001</v>
          </cell>
          <cell r="H18">
            <v>4008339.367966</v>
          </cell>
          <cell r="L18">
            <v>29744.629455999999</v>
          </cell>
          <cell r="M18">
            <v>50845.165682999999</v>
          </cell>
          <cell r="N18">
            <v>3094208.499053</v>
          </cell>
          <cell r="R18">
            <v>1065242.2987850001</v>
          </cell>
          <cell r="S18">
            <v>38635661.584096998</v>
          </cell>
          <cell r="T18">
            <v>6571511.3576520002</v>
          </cell>
          <cell r="V18">
            <v>1339729.510733</v>
          </cell>
          <cell r="W18">
            <v>4106011.6876070001</v>
          </cell>
          <cell r="Y18">
            <v>40574.502639999999</v>
          </cell>
          <cell r="Z18">
            <v>69357.639167000001</v>
          </cell>
          <cell r="AA18">
            <v>4403255.1245830003</v>
          </cell>
          <cell r="AE18">
            <v>1890632</v>
          </cell>
        </row>
        <row r="19">
          <cell r="E19">
            <v>9053835.2320429999</v>
          </cell>
          <cell r="G19">
            <v>142976.91650399999</v>
          </cell>
          <cell r="L19">
            <v>29744.629455999999</v>
          </cell>
          <cell r="T19">
            <v>6571511.3576520002</v>
          </cell>
          <cell r="V19">
            <v>198647.565607</v>
          </cell>
          <cell r="Y19">
            <v>40574.502639999999</v>
          </cell>
          <cell r="AE19">
            <v>281342.41956900002</v>
          </cell>
        </row>
        <row r="20">
          <cell r="D20">
            <v>48721478.379313998</v>
          </cell>
          <cell r="G20">
            <v>821295.63226700004</v>
          </cell>
          <cell r="H20">
            <v>4008339.367966</v>
          </cell>
          <cell r="M20">
            <v>50845.165682999999</v>
          </cell>
          <cell r="N20">
            <v>3094208.499053</v>
          </cell>
          <cell r="R20">
            <v>1065242.2987850001</v>
          </cell>
          <cell r="S20">
            <v>38635661.584096998</v>
          </cell>
          <cell r="V20">
            <v>1141081.9451270001</v>
          </cell>
          <cell r="W20">
            <v>4106011.6876070001</v>
          </cell>
          <cell r="Z20">
            <v>69357.639167000001</v>
          </cell>
          <cell r="AA20">
            <v>4403255.1245830003</v>
          </cell>
          <cell r="AE20">
            <v>1609289.5804309999</v>
          </cell>
        </row>
        <row r="21">
          <cell r="D21">
            <v>29831644.48691</v>
          </cell>
          <cell r="E21">
            <v>6454160.046166</v>
          </cell>
          <cell r="G21">
            <v>1409217.5560079999</v>
          </cell>
          <cell r="H21">
            <v>3247378.1661009998</v>
          </cell>
          <cell r="L21">
            <v>45799.664997</v>
          </cell>
          <cell r="M21">
            <v>50554.621878999998</v>
          </cell>
          <cell r="N21">
            <v>2450410.7467370001</v>
          </cell>
          <cell r="R21">
            <v>666857.73904699995</v>
          </cell>
          <cell r="S21">
            <v>23641584.653085999</v>
          </cell>
          <cell r="T21">
            <v>4684598.8424199997</v>
          </cell>
          <cell r="V21">
            <v>1957921.9062409999</v>
          </cell>
          <cell r="W21">
            <v>3326507.9325990002</v>
          </cell>
          <cell r="Y21">
            <v>62475.097599000001</v>
          </cell>
          <cell r="Z21">
            <v>68961.309800000003</v>
          </cell>
          <cell r="AA21">
            <v>3487090.05266</v>
          </cell>
          <cell r="AE21">
            <v>1392844</v>
          </cell>
          <cell r="AG21">
            <v>-104442</v>
          </cell>
        </row>
        <row r="22">
          <cell r="E22">
            <v>6454160.046166</v>
          </cell>
          <cell r="G22">
            <v>259020.70499200001</v>
          </cell>
          <cell r="L22">
            <v>45799.664997</v>
          </cell>
          <cell r="T22">
            <v>4684598.8424199997</v>
          </cell>
          <cell r="V22">
            <v>359875.10254300002</v>
          </cell>
          <cell r="Y22">
            <v>62475.097599000001</v>
          </cell>
          <cell r="AE22">
            <v>230441.815928</v>
          </cell>
        </row>
        <row r="23">
          <cell r="D23">
            <v>29831644.48691</v>
          </cell>
          <cell r="G23">
            <v>1150196.8510159999</v>
          </cell>
          <cell r="H23">
            <v>3247378.1661009998</v>
          </cell>
          <cell r="M23">
            <v>50554.621878999998</v>
          </cell>
          <cell r="N23">
            <v>2450410.7467370001</v>
          </cell>
          <cell r="R23">
            <v>666857.73904699995</v>
          </cell>
          <cell r="S23">
            <v>23641584.653085999</v>
          </cell>
          <cell r="V23">
            <v>1598046.803698</v>
          </cell>
          <cell r="W23">
            <v>3326507.9325990002</v>
          </cell>
          <cell r="Z23">
            <v>68961.309800000003</v>
          </cell>
          <cell r="AA23">
            <v>3487090.05266</v>
          </cell>
          <cell r="AE23">
            <v>1162402.184072</v>
          </cell>
          <cell r="AG23">
            <v>-104442</v>
          </cell>
        </row>
        <row r="24">
          <cell r="D24">
            <v>36959508.966682002</v>
          </cell>
          <cell r="E24">
            <v>7295458.0433609998</v>
          </cell>
          <cell r="G24">
            <v>802789.13268699998</v>
          </cell>
          <cell r="H24">
            <v>3579777.516696</v>
          </cell>
          <cell r="L24">
            <v>36430.872509000001</v>
          </cell>
          <cell r="M24">
            <v>49516.965436999999</v>
          </cell>
          <cell r="N24">
            <v>2373840.4175940002</v>
          </cell>
          <cell r="R24">
            <v>809361.12906399998</v>
          </cell>
          <cell r="S24">
            <v>29307251.951127999</v>
          </cell>
          <cell r="T24">
            <v>5295235.0205739997</v>
          </cell>
          <cell r="V24">
            <v>1115369.605126</v>
          </cell>
          <cell r="W24">
            <v>3667006.9505730001</v>
          </cell>
          <cell r="Y24">
            <v>49695.173879000002</v>
          </cell>
          <cell r="Z24">
            <v>67545.847775999995</v>
          </cell>
          <cell r="AA24">
            <v>3378125.6133559998</v>
          </cell>
          <cell r="AE24">
            <v>802827</v>
          </cell>
          <cell r="AG24">
            <v>-116750</v>
          </cell>
        </row>
        <row r="25">
          <cell r="E25">
            <v>7295458.0433609998</v>
          </cell>
          <cell r="G25">
            <v>128357.761532</v>
          </cell>
          <cell r="L25">
            <v>36430.872509000001</v>
          </cell>
          <cell r="T25">
            <v>5295235.0205739997</v>
          </cell>
          <cell r="V25">
            <v>178336.178163</v>
          </cell>
          <cell r="Y25">
            <v>49695.173879000002</v>
          </cell>
          <cell r="AE25">
            <v>124723.793895</v>
          </cell>
        </row>
        <row r="26">
          <cell r="D26">
            <v>36959508.966682002</v>
          </cell>
          <cell r="G26">
            <v>674431.37115599995</v>
          </cell>
          <cell r="H26">
            <v>3579777.516696</v>
          </cell>
          <cell r="M26">
            <v>49516.965436999999</v>
          </cell>
          <cell r="N26">
            <v>2373840.4175940002</v>
          </cell>
          <cell r="R26">
            <v>809361.12906399998</v>
          </cell>
          <cell r="S26">
            <v>29307251.951127999</v>
          </cell>
          <cell r="V26">
            <v>937033.42696299998</v>
          </cell>
          <cell r="W26">
            <v>3667006.9505730001</v>
          </cell>
          <cell r="Z26">
            <v>67545.847775999995</v>
          </cell>
          <cell r="AA26">
            <v>3378125.6133559998</v>
          </cell>
          <cell r="AE26">
            <v>678103.20610499999</v>
          </cell>
          <cell r="AG26">
            <v>-116750</v>
          </cell>
        </row>
        <row r="27">
          <cell r="D27">
            <v>21621953.544441</v>
          </cell>
          <cell r="E27">
            <v>5453464.436977</v>
          </cell>
          <cell r="G27">
            <v>913419.49690000003</v>
          </cell>
          <cell r="H27">
            <v>2808719.5016749999</v>
          </cell>
          <cell r="L27">
            <v>39196.019396999996</v>
          </cell>
          <cell r="M27">
            <v>48562.321510000002</v>
          </cell>
          <cell r="N27">
            <v>2168504.395062</v>
          </cell>
          <cell r="R27">
            <v>417153.611102</v>
          </cell>
          <cell r="S27">
            <v>17201587.198546</v>
          </cell>
          <cell r="T27">
            <v>3958267.6918299999</v>
          </cell>
          <cell r="V27">
            <v>1269075.9031090001</v>
          </cell>
          <cell r="W27">
            <v>2877160.3505569999</v>
          </cell>
          <cell r="Y27">
            <v>53467.097138999998</v>
          </cell>
          <cell r="Z27">
            <v>66243.622713999997</v>
          </cell>
          <cell r="AA27">
            <v>3085919.4178929999</v>
          </cell>
          <cell r="AE27">
            <v>1792229</v>
          </cell>
          <cell r="AG27">
            <v>-74662</v>
          </cell>
        </row>
        <row r="28">
          <cell r="E28">
            <v>5453464.436977</v>
          </cell>
          <cell r="G28">
            <v>172610.778674</v>
          </cell>
          <cell r="L28">
            <v>39196.019396999996</v>
          </cell>
          <cell r="T28">
            <v>3958267.6918299999</v>
          </cell>
          <cell r="V28">
            <v>239819.90813200001</v>
          </cell>
          <cell r="Y28">
            <v>53467.097138999998</v>
          </cell>
          <cell r="AE28">
            <v>334845.58820500004</v>
          </cell>
        </row>
        <row r="29">
          <cell r="D29">
            <v>21621953.544441</v>
          </cell>
          <cell r="G29">
            <v>740808.71822499996</v>
          </cell>
          <cell r="H29">
            <v>2808719.5016749999</v>
          </cell>
          <cell r="M29">
            <v>48562.321510000002</v>
          </cell>
          <cell r="N29">
            <v>2168504.395062</v>
          </cell>
          <cell r="R29">
            <v>417153.611102</v>
          </cell>
          <cell r="S29">
            <v>17201587.198546</v>
          </cell>
          <cell r="V29">
            <v>1029255.9949770001</v>
          </cell>
          <cell r="W29">
            <v>2877160.3505569999</v>
          </cell>
          <cell r="Z29">
            <v>66243.622713999997</v>
          </cell>
          <cell r="AA29">
            <v>3085919.4178929999</v>
          </cell>
          <cell r="AE29">
            <v>1457383.4117950001</v>
          </cell>
          <cell r="AG29">
            <v>-74662</v>
          </cell>
        </row>
        <row r="30">
          <cell r="D30">
            <v>45982680.760041997</v>
          </cell>
          <cell r="E30">
            <v>9590117.8383179996</v>
          </cell>
          <cell r="G30">
            <v>1174566.0787239999</v>
          </cell>
          <cell r="H30">
            <v>4261129.7897309996</v>
          </cell>
          <cell r="L30">
            <v>37339.029427000001</v>
          </cell>
          <cell r="M30">
            <v>53252.528630000001</v>
          </cell>
          <cell r="N30">
            <v>2972830.9195340001</v>
          </cell>
          <cell r="R30">
            <v>890923.83072800003</v>
          </cell>
          <cell r="S30">
            <v>36578259.163249999</v>
          </cell>
          <cell r="T30">
            <v>6960759.3556239996</v>
          </cell>
          <cell r="V30">
            <v>1631904.631089</v>
          </cell>
          <cell r="W30">
            <v>4364961.9238510001</v>
          </cell>
          <cell r="Y30">
            <v>50933.986261999999</v>
          </cell>
          <cell r="Z30">
            <v>72641.511062000005</v>
          </cell>
          <cell r="AA30">
            <v>4230527.1234839996</v>
          </cell>
          <cell r="AE30">
            <v>1198800</v>
          </cell>
        </row>
        <row r="31">
          <cell r="E31">
            <v>9590117.8383179996</v>
          </cell>
          <cell r="G31">
            <v>189703.54264999999</v>
          </cell>
          <cell r="L31">
            <v>37339.029427000001</v>
          </cell>
          <cell r="T31">
            <v>6960759.3556239996</v>
          </cell>
          <cell r="V31">
            <v>263568.04899400001</v>
          </cell>
          <cell r="Y31">
            <v>50933.986261999999</v>
          </cell>
          <cell r="AE31">
            <v>195403.83778500001</v>
          </cell>
        </row>
        <row r="32">
          <cell r="D32">
            <v>45982680.760041997</v>
          </cell>
          <cell r="G32">
            <v>984862.53607399995</v>
          </cell>
          <cell r="H32">
            <v>4261129.7897309996</v>
          </cell>
          <cell r="M32">
            <v>53252.528630000001</v>
          </cell>
          <cell r="N32">
            <v>2972830.9195340001</v>
          </cell>
          <cell r="R32">
            <v>890923.83072800003</v>
          </cell>
          <cell r="S32">
            <v>36578259.163249999</v>
          </cell>
          <cell r="V32">
            <v>1368336.582095</v>
          </cell>
          <cell r="W32">
            <v>4364961.9238510001</v>
          </cell>
          <cell r="Z32">
            <v>72641.511062000005</v>
          </cell>
          <cell r="AA32">
            <v>4230527.1234839996</v>
          </cell>
          <cell r="AE32">
            <v>1003396.162215</v>
          </cell>
        </row>
        <row r="33">
          <cell r="D33">
            <v>42958101.378558002</v>
          </cell>
          <cell r="E33">
            <v>6719289.8050929997</v>
          </cell>
          <cell r="G33">
            <v>544793.70594799996</v>
          </cell>
          <cell r="H33">
            <v>3379449.902179</v>
          </cell>
          <cell r="L33">
            <v>23719.166024999999</v>
          </cell>
          <cell r="M33">
            <v>47649.183839999998</v>
          </cell>
          <cell r="N33">
            <v>2951145.975199</v>
          </cell>
          <cell r="R33">
            <v>937601.00379600003</v>
          </cell>
          <cell r="S33">
            <v>34066990.616834</v>
          </cell>
          <cell r="T33">
            <v>4877036.9835369997</v>
          </cell>
          <cell r="V33">
            <v>756918.99147200002</v>
          </cell>
          <cell r="W33">
            <v>3461797.8973849998</v>
          </cell>
          <cell r="Y33">
            <v>32355.197630999999</v>
          </cell>
          <cell r="Z33">
            <v>64998.016132999997</v>
          </cell>
          <cell r="AA33">
            <v>4199668.071064</v>
          </cell>
          <cell r="AE33">
            <v>1045964</v>
          </cell>
        </row>
        <row r="34">
          <cell r="E34">
            <v>6719289.8050929997</v>
          </cell>
          <cell r="G34">
            <v>72771.102599000005</v>
          </cell>
          <cell r="L34">
            <v>23719.166024999999</v>
          </cell>
          <cell r="T34">
            <v>4877036.9835369997</v>
          </cell>
          <cell r="V34">
            <v>101105.847932</v>
          </cell>
          <cell r="Y34">
            <v>32355.197630999999</v>
          </cell>
          <cell r="AE34">
            <v>134940.94695399998</v>
          </cell>
        </row>
        <row r="35">
          <cell r="D35">
            <v>42958101.378558002</v>
          </cell>
          <cell r="G35">
            <v>472022.60334899998</v>
          </cell>
          <cell r="H35">
            <v>3379449.902179</v>
          </cell>
          <cell r="M35">
            <v>47649.183839999998</v>
          </cell>
          <cell r="N35">
            <v>2951145.975199</v>
          </cell>
          <cell r="R35">
            <v>937601.00379600003</v>
          </cell>
          <cell r="S35">
            <v>34066990.616834</v>
          </cell>
          <cell r="V35">
            <v>655813.14353999996</v>
          </cell>
          <cell r="W35">
            <v>3461797.8973849998</v>
          </cell>
          <cell r="Z35">
            <v>64998.016132999997</v>
          </cell>
          <cell r="AA35">
            <v>4199668.071064</v>
          </cell>
          <cell r="AE35">
            <v>911023.05304599996</v>
          </cell>
        </row>
        <row r="36">
          <cell r="D36">
            <v>119275006.925752</v>
          </cell>
          <cell r="E36">
            <v>24279530.519666001</v>
          </cell>
          <cell r="G36">
            <v>1688548.4443930001</v>
          </cell>
          <cell r="H36">
            <v>8283339.941133</v>
          </cell>
          <cell r="L36">
            <v>216678.43757400001</v>
          </cell>
          <cell r="M36">
            <v>53584.578691000002</v>
          </cell>
          <cell r="N36">
            <v>6585895.8640980003</v>
          </cell>
          <cell r="R36">
            <v>3176177.8089979999</v>
          </cell>
          <cell r="S36">
            <v>94015568.893002003</v>
          </cell>
          <cell r="T36">
            <v>17622720.811590999</v>
          </cell>
          <cell r="V36">
            <v>2346015.3295229999</v>
          </cell>
          <cell r="W36">
            <v>8485182.3881289996</v>
          </cell>
          <cell r="Y36">
            <v>295569.99021800002</v>
          </cell>
          <cell r="Z36">
            <v>73094.458910000001</v>
          </cell>
          <cell r="AA36">
            <v>9372147.9087259993</v>
          </cell>
        </row>
        <row r="37">
          <cell r="E37">
            <v>24279530.519666001</v>
          </cell>
          <cell r="G37">
            <v>264375.88825199998</v>
          </cell>
          <cell r="L37">
            <v>216678.43757400001</v>
          </cell>
          <cell r="T37">
            <v>17622720.811590999</v>
          </cell>
          <cell r="V37">
            <v>367315.42328799999</v>
          </cell>
          <cell r="Y37">
            <v>295569.99021800002</v>
          </cell>
        </row>
        <row r="38">
          <cell r="D38">
            <v>119275006.925752</v>
          </cell>
          <cell r="G38">
            <v>1424172.556141</v>
          </cell>
          <cell r="H38">
            <v>8283339.941133</v>
          </cell>
          <cell r="M38">
            <v>53584.578691000002</v>
          </cell>
          <cell r="N38">
            <v>6585895.8640980003</v>
          </cell>
          <cell r="R38">
            <v>3176177.8089979999</v>
          </cell>
          <cell r="S38">
            <v>94015568.893002003</v>
          </cell>
          <cell r="V38">
            <v>1978699.9062340001</v>
          </cell>
          <cell r="W38">
            <v>8485182.3881289996</v>
          </cell>
          <cell r="Z38">
            <v>73094.458910000001</v>
          </cell>
          <cell r="AA38">
            <v>9372147.9087259993</v>
          </cell>
        </row>
        <row r="39">
          <cell r="D39">
            <v>31215374.334725</v>
          </cell>
          <cell r="E39">
            <v>5647964.7556440001</v>
          </cell>
          <cell r="G39">
            <v>669423.71582000004</v>
          </cell>
          <cell r="H39">
            <v>3051470.2295169998</v>
          </cell>
          <cell r="L39">
            <v>20829.915427</v>
          </cell>
          <cell r="M39">
            <v>49516.965436999999</v>
          </cell>
          <cell r="N39">
            <v>1296081.4590179999</v>
          </cell>
          <cell r="R39">
            <v>568524.26355100004</v>
          </cell>
          <cell r="S39">
            <v>24867456.280446999</v>
          </cell>
          <cell r="T39">
            <v>4099441.1305359998</v>
          </cell>
          <cell r="V39">
            <v>930075.95042600005</v>
          </cell>
          <cell r="W39">
            <v>3125826.2528650002</v>
          </cell>
          <cell r="Y39">
            <v>28413.985110000001</v>
          </cell>
          <cell r="Z39">
            <v>67545.847775999995</v>
          </cell>
          <cell r="AA39">
            <v>1844406.1956539999</v>
          </cell>
          <cell r="AE39">
            <v>656253</v>
          </cell>
          <cell r="AG39">
            <v>-102554</v>
          </cell>
        </row>
        <row r="40">
          <cell r="E40">
            <v>5647964.7556440001</v>
          </cell>
          <cell r="G40">
            <v>103729.93191100001</v>
          </cell>
          <cell r="L40">
            <v>20829.915427</v>
          </cell>
          <cell r="T40">
            <v>4099441.1305359998</v>
          </cell>
          <cell r="V40">
            <v>144119.05752599999</v>
          </cell>
          <cell r="Y40">
            <v>28413.985110000001</v>
          </cell>
          <cell r="AE40">
            <v>94814.868086999995</v>
          </cell>
        </row>
        <row r="41">
          <cell r="D41">
            <v>31215374.334725</v>
          </cell>
          <cell r="G41">
            <v>565693.78390899999</v>
          </cell>
          <cell r="H41">
            <v>3051470.2295169998</v>
          </cell>
          <cell r="M41">
            <v>49516.965436999999</v>
          </cell>
          <cell r="N41">
            <v>1296081.4590179999</v>
          </cell>
          <cell r="R41">
            <v>568524.26355100004</v>
          </cell>
          <cell r="S41">
            <v>24867456.280446999</v>
          </cell>
          <cell r="V41">
            <v>785956.89289999998</v>
          </cell>
          <cell r="W41">
            <v>3125826.2528650002</v>
          </cell>
          <cell r="Z41">
            <v>67545.847775999995</v>
          </cell>
          <cell r="AA41">
            <v>1844406.1956539999</v>
          </cell>
          <cell r="AE41">
            <v>561438.13191300002</v>
          </cell>
          <cell r="AG41">
            <v>-102554</v>
          </cell>
        </row>
        <row r="42">
          <cell r="D42">
            <v>43400235.304573998</v>
          </cell>
          <cell r="E42">
            <v>8917087.9571279995</v>
          </cell>
          <cell r="G42">
            <v>1223369.9666530001</v>
          </cell>
          <cell r="H42">
            <v>3464880.5850570002</v>
          </cell>
          <cell r="L42">
            <v>36430.872509000001</v>
          </cell>
          <cell r="M42">
            <v>50056.546786999999</v>
          </cell>
          <cell r="N42">
            <v>1848421.832741</v>
          </cell>
          <cell r="R42">
            <v>858727.01692700002</v>
          </cell>
          <cell r="S42">
            <v>34506139.313830003</v>
          </cell>
          <cell r="T42">
            <v>6472256.5946479999</v>
          </cell>
          <cell r="V42">
            <v>1699711.1957169999</v>
          </cell>
          <cell r="W42">
            <v>3549310.2934599998</v>
          </cell>
          <cell r="Y42">
            <v>49695.173879000002</v>
          </cell>
          <cell r="Z42">
            <v>68281.888028999994</v>
          </cell>
          <cell r="AA42">
            <v>2630421.611827</v>
          </cell>
          <cell r="AE42">
            <v>1172789</v>
          </cell>
        </row>
        <row r="43">
          <cell r="E43">
            <v>8917087.9571279995</v>
          </cell>
          <cell r="G43">
            <v>207908.513179</v>
          </cell>
          <cell r="L43">
            <v>36430.872509000001</v>
          </cell>
          <cell r="T43">
            <v>6472256.5946479999</v>
          </cell>
          <cell r="V43">
            <v>288861.45415300003</v>
          </cell>
          <cell r="Y43">
            <v>49695.173879000002</v>
          </cell>
          <cell r="AE43">
            <v>188614.311758</v>
          </cell>
        </row>
        <row r="44">
          <cell r="D44">
            <v>43400235.304573998</v>
          </cell>
          <cell r="G44">
            <v>1015461.453474</v>
          </cell>
          <cell r="H44">
            <v>3464880.5850570002</v>
          </cell>
          <cell r="M44">
            <v>50056.546786999999</v>
          </cell>
          <cell r="N44">
            <v>1848421.832741</v>
          </cell>
          <cell r="R44">
            <v>858727.01692700002</v>
          </cell>
          <cell r="S44">
            <v>34506139.313830003</v>
          </cell>
          <cell r="V44">
            <v>1410849.741564</v>
          </cell>
          <cell r="W44">
            <v>3549310.2934599998</v>
          </cell>
          <cell r="Z44">
            <v>68281.888028999994</v>
          </cell>
          <cell r="AA44">
            <v>2630421.611827</v>
          </cell>
          <cell r="AE44">
            <v>984174.68824199995</v>
          </cell>
        </row>
        <row r="45">
          <cell r="D45">
            <v>54861375.726668</v>
          </cell>
          <cell r="E45">
            <v>10083026.648442</v>
          </cell>
          <cell r="G45">
            <v>1363833.3686500001</v>
          </cell>
          <cell r="H45">
            <v>4612251.0776110003</v>
          </cell>
          <cell r="L45">
            <v>27433.561027</v>
          </cell>
          <cell r="M45">
            <v>50969.684456000003</v>
          </cell>
          <cell r="N45">
            <v>2935942.6480660001</v>
          </cell>
          <cell r="R45">
            <v>1209667.1674240001</v>
          </cell>
          <cell r="S45">
            <v>43494358.183577001</v>
          </cell>
          <cell r="T45">
            <v>7318525.5133910002</v>
          </cell>
          <cell r="V45">
            <v>1894866.5644700001</v>
          </cell>
          <cell r="W45">
            <v>4724639.0817590002</v>
          </cell>
          <cell r="Y45">
            <v>37421.985570999997</v>
          </cell>
          <cell r="Z45">
            <v>69527.494609999994</v>
          </cell>
          <cell r="AA45">
            <v>4178032.7713970002</v>
          </cell>
          <cell r="AE45">
            <v>1353712</v>
          </cell>
        </row>
        <row r="46">
          <cell r="E46">
            <v>10083026.648442</v>
          </cell>
          <cell r="G46">
            <v>204496.62230700001</v>
          </cell>
          <cell r="L46">
            <v>27433.561027</v>
          </cell>
          <cell r="T46">
            <v>7318525.5133910002</v>
          </cell>
          <cell r="V46">
            <v>284121.08184499998</v>
          </cell>
          <cell r="Y46">
            <v>37421.985570999997</v>
          </cell>
          <cell r="AE46">
            <v>197005.18595399999</v>
          </cell>
        </row>
        <row r="47">
          <cell r="D47">
            <v>54861375.726668</v>
          </cell>
          <cell r="G47">
            <v>1159336.7463430001</v>
          </cell>
          <cell r="H47">
            <v>4612251.0776110003</v>
          </cell>
          <cell r="M47">
            <v>50969.684456000003</v>
          </cell>
          <cell r="N47">
            <v>2935942.6480660001</v>
          </cell>
          <cell r="R47">
            <v>1209667.1674240001</v>
          </cell>
          <cell r="S47">
            <v>43494358.183577001</v>
          </cell>
          <cell r="V47">
            <v>1610745.4826249999</v>
          </cell>
          <cell r="W47">
            <v>4724639.0817590002</v>
          </cell>
          <cell r="Z47">
            <v>69527.494609999994</v>
          </cell>
          <cell r="AA47">
            <v>4178032.7713970002</v>
          </cell>
          <cell r="AE47">
            <v>1156706.8140459999</v>
          </cell>
        </row>
        <row r="48">
          <cell r="D48">
            <v>39135643.733165003</v>
          </cell>
          <cell r="E48">
            <v>6342932.0498869997</v>
          </cell>
          <cell r="G48">
            <v>865098.74181000004</v>
          </cell>
          <cell r="H48">
            <v>3475775.3056319999</v>
          </cell>
          <cell r="L48">
            <v>35275.338294000001</v>
          </cell>
          <cell r="M48">
            <v>48852.865313000002</v>
          </cell>
          <cell r="N48">
            <v>1771430.6301450001</v>
          </cell>
          <cell r="R48">
            <v>749864.561399</v>
          </cell>
          <cell r="S48">
            <v>31139981.188946001</v>
          </cell>
          <cell r="T48">
            <v>4603866.641965</v>
          </cell>
          <cell r="V48">
            <v>1201940.5878320001</v>
          </cell>
          <cell r="W48">
            <v>3560470.488721</v>
          </cell>
          <cell r="Y48">
            <v>48118.915345000001</v>
          </cell>
          <cell r="Z48">
            <v>66639.952080999996</v>
          </cell>
          <cell r="AA48">
            <v>2520858.2428799998</v>
          </cell>
          <cell r="AE48">
            <v>853761</v>
          </cell>
        </row>
        <row r="49">
          <cell r="E49">
            <v>6342932.0498869997</v>
          </cell>
          <cell r="G49">
            <v>117060.302486</v>
          </cell>
          <cell r="L49">
            <v>35275.338294000001</v>
          </cell>
          <cell r="T49">
            <v>4603866.641965</v>
          </cell>
          <cell r="V49">
            <v>162639.849051</v>
          </cell>
          <cell r="Y49">
            <v>48118.915345000001</v>
          </cell>
          <cell r="AE49">
            <v>111350.042136</v>
          </cell>
        </row>
        <row r="50">
          <cell r="D50">
            <v>39135643.733165003</v>
          </cell>
          <cell r="G50">
            <v>748038.43932400004</v>
          </cell>
          <cell r="H50">
            <v>3475775.3056319999</v>
          </cell>
          <cell r="M50">
            <v>48852.865313000002</v>
          </cell>
          <cell r="N50">
            <v>1771430.6301450001</v>
          </cell>
          <cell r="R50">
            <v>749864.561399</v>
          </cell>
          <cell r="S50">
            <v>31139981.188946001</v>
          </cell>
          <cell r="V50">
            <v>1039300.738782</v>
          </cell>
          <cell r="W50">
            <v>3560470.488721</v>
          </cell>
          <cell r="Z50">
            <v>66639.952080999996</v>
          </cell>
          <cell r="AA50">
            <v>2520858.2428799998</v>
          </cell>
          <cell r="AE50">
            <v>742410.957864</v>
          </cell>
        </row>
        <row r="51">
          <cell r="D51">
            <v>49950922.626399003</v>
          </cell>
          <cell r="E51">
            <v>9198650.6764419992</v>
          </cell>
          <cell r="G51">
            <v>976564.21192699997</v>
          </cell>
          <cell r="H51">
            <v>4582731.7658160003</v>
          </cell>
          <cell r="L51">
            <v>56323.991699999999</v>
          </cell>
          <cell r="M51">
            <v>58399.304584999998</v>
          </cell>
          <cell r="N51">
            <v>4488260.4986220002</v>
          </cell>
          <cell r="R51">
            <v>821760.38844500005</v>
          </cell>
          <cell r="S51">
            <v>39880961.368329003</v>
          </cell>
          <cell r="T51">
            <v>6676622.2099299999</v>
          </cell>
          <cell r="V51">
            <v>1356807.1553120001</v>
          </cell>
          <cell r="W51">
            <v>4694400.4646880003</v>
          </cell>
          <cell r="Y51">
            <v>76831.279853999993</v>
          </cell>
          <cell r="Z51">
            <v>79662.202699999994</v>
          </cell>
          <cell r="AA51">
            <v>6387079.6189299999</v>
          </cell>
          <cell r="AE51">
            <v>969098</v>
          </cell>
        </row>
        <row r="52">
          <cell r="E52">
            <v>9198650.6764419992</v>
          </cell>
          <cell r="G52">
            <v>141534.53337799999</v>
          </cell>
          <cell r="L52">
            <v>56323.991699999999</v>
          </cell>
          <cell r="T52">
            <v>6676622.2099299999</v>
          </cell>
          <cell r="V52">
            <v>196643.56451500001</v>
          </cell>
          <cell r="Y52">
            <v>76831.279853999993</v>
          </cell>
          <cell r="AE52">
            <v>142005.35229099999</v>
          </cell>
        </row>
        <row r="53">
          <cell r="D53">
            <v>49950922.626399003</v>
          </cell>
          <cell r="G53">
            <v>835029.67854899995</v>
          </cell>
          <cell r="H53">
            <v>4582731.7658160003</v>
          </cell>
          <cell r="M53">
            <v>58399.304584999998</v>
          </cell>
          <cell r="N53">
            <v>4488260.4986220002</v>
          </cell>
          <cell r="R53">
            <v>821760.38844500005</v>
          </cell>
          <cell r="S53">
            <v>39880961.368329003</v>
          </cell>
          <cell r="V53">
            <v>1160163.5907970001</v>
          </cell>
          <cell r="W53">
            <v>4694400.4646880003</v>
          </cell>
          <cell r="Z53">
            <v>79662.202699999994</v>
          </cell>
          <cell r="AA53">
            <v>6387079.6189299999</v>
          </cell>
          <cell r="AE53">
            <v>827092.64770900004</v>
          </cell>
        </row>
        <row r="54">
          <cell r="D54">
            <v>43207825.531709</v>
          </cell>
          <cell r="E54">
            <v>7369980.8083659997</v>
          </cell>
          <cell r="G54">
            <v>961238.44133399997</v>
          </cell>
          <cell r="H54">
            <v>3773501.0501410002</v>
          </cell>
          <cell r="L54">
            <v>38741.940938</v>
          </cell>
          <cell r="M54">
            <v>49890.521756000002</v>
          </cell>
          <cell r="N54">
            <v>2867838.3503060001</v>
          </cell>
          <cell r="R54">
            <v>695127.26738800004</v>
          </cell>
          <cell r="S54">
            <v>34512953.141580001</v>
          </cell>
          <cell r="T54">
            <v>5349325.6003210004</v>
          </cell>
          <cell r="V54">
            <v>1335514.0186729999</v>
          </cell>
          <cell r="W54">
            <v>3865450.9992089998</v>
          </cell>
          <cell r="Y54">
            <v>52847.690948000003</v>
          </cell>
          <cell r="Z54">
            <v>68055.414105000003</v>
          </cell>
          <cell r="AA54">
            <v>4081116.032201</v>
          </cell>
          <cell r="AE54">
            <v>964721</v>
          </cell>
        </row>
        <row r="55">
          <cell r="E55">
            <v>7369980.8083659997</v>
          </cell>
          <cell r="G55">
            <v>136416.98861199999</v>
          </cell>
          <cell r="L55">
            <v>38741.940938</v>
          </cell>
          <cell r="T55">
            <v>5349325.6003210004</v>
          </cell>
          <cell r="V55">
            <v>189533.41111099999</v>
          </cell>
          <cell r="Y55">
            <v>52847.690948000003</v>
          </cell>
          <cell r="AE55">
            <v>130662.53883799999</v>
          </cell>
        </row>
        <row r="56">
          <cell r="D56">
            <v>43207825.531709</v>
          </cell>
          <cell r="G56">
            <v>824821.45272199996</v>
          </cell>
          <cell r="H56">
            <v>3773501.0501410002</v>
          </cell>
          <cell r="M56">
            <v>49890.521756000002</v>
          </cell>
          <cell r="N56">
            <v>2867838.3503060001</v>
          </cell>
          <cell r="R56">
            <v>695127.26738800004</v>
          </cell>
          <cell r="S56">
            <v>34512953.141580001</v>
          </cell>
          <cell r="V56">
            <v>1145980.6075629999</v>
          </cell>
          <cell r="W56">
            <v>3865450.9992089998</v>
          </cell>
          <cell r="Z56">
            <v>68055.414105000003</v>
          </cell>
          <cell r="AA56">
            <v>4081116.032201</v>
          </cell>
          <cell r="AE56">
            <v>834058.46116199996</v>
          </cell>
        </row>
        <row r="57">
          <cell r="D57">
            <v>97182493.889745995</v>
          </cell>
          <cell r="E57">
            <v>18502814.418218002</v>
          </cell>
          <cell r="G57">
            <v>2041721.8706650001</v>
          </cell>
          <cell r="H57">
            <v>7378134.997955</v>
          </cell>
          <cell r="L57">
            <v>214614.746441</v>
          </cell>
          <cell r="M57">
            <v>55867.422865</v>
          </cell>
          <cell r="N57">
            <v>6023637.5700979996</v>
          </cell>
          <cell r="R57">
            <v>1861425.638336</v>
          </cell>
          <cell r="S57">
            <v>77328142.850899994</v>
          </cell>
          <cell r="T57">
            <v>13429828.573367</v>
          </cell>
          <cell r="V57">
            <v>2836703.2187370001</v>
          </cell>
          <cell r="W57">
            <v>7557920.0644669998</v>
          </cell>
          <cell r="Y57">
            <v>292754.91930100002</v>
          </cell>
          <cell r="Z57">
            <v>76208.475361999997</v>
          </cell>
          <cell r="AA57">
            <v>8572018.6623759996</v>
          </cell>
          <cell r="AE57">
            <v>3882102</v>
          </cell>
        </row>
        <row r="58">
          <cell r="E58">
            <v>18502814.418218002</v>
          </cell>
          <cell r="G58">
            <v>317003.05995800003</v>
          </cell>
          <cell r="L58">
            <v>214614.746441</v>
          </cell>
          <cell r="T58">
            <v>13429828.573367</v>
          </cell>
          <cell r="V58">
            <v>440433.93640100001</v>
          </cell>
          <cell r="Y58">
            <v>292754.91930100002</v>
          </cell>
          <cell r="AE58">
            <v>588397.61865100008</v>
          </cell>
        </row>
        <row r="59">
          <cell r="D59">
            <v>97182493.889745995</v>
          </cell>
          <cell r="G59">
            <v>1724718.8107070001</v>
          </cell>
          <cell r="H59">
            <v>7378134.997955</v>
          </cell>
          <cell r="M59">
            <v>55867.422865</v>
          </cell>
          <cell r="N59">
            <v>6023637.5700979996</v>
          </cell>
          <cell r="R59">
            <v>1861425.638336</v>
          </cell>
          <cell r="S59">
            <v>77328142.850899994</v>
          </cell>
          <cell r="V59">
            <v>2396269.2823359999</v>
          </cell>
          <cell r="W59">
            <v>7557920.0644669998</v>
          </cell>
          <cell r="Z59">
            <v>76208.475361999997</v>
          </cell>
          <cell r="AA59">
            <v>8572018.6623759996</v>
          </cell>
          <cell r="AE59">
            <v>3293704.3813490001</v>
          </cell>
        </row>
        <row r="60">
          <cell r="D60">
            <v>38185972.114201002</v>
          </cell>
          <cell r="E60">
            <v>7172640.4168520002</v>
          </cell>
          <cell r="G60">
            <v>887173.01484299998</v>
          </cell>
          <cell r="H60">
            <v>3094316.361999</v>
          </cell>
          <cell r="L60">
            <v>35275.338294000001</v>
          </cell>
          <cell r="M60">
            <v>48188.765189999998</v>
          </cell>
          <cell r="N60">
            <v>3644349.0411180002</v>
          </cell>
          <cell r="R60">
            <v>754099.79542900005</v>
          </cell>
          <cell r="S60">
            <v>30361901.996994</v>
          </cell>
          <cell r="T60">
            <v>5206090.7621640004</v>
          </cell>
          <cell r="V60">
            <v>1232609.878426</v>
          </cell>
          <cell r="W60">
            <v>3169716.4289680002</v>
          </cell>
          <cell r="Y60">
            <v>48118.915345000001</v>
          </cell>
          <cell r="Z60">
            <v>65734.056385999997</v>
          </cell>
          <cell r="AA60">
            <v>5186140.0406539999</v>
          </cell>
          <cell r="AE60">
            <v>1742334</v>
          </cell>
        </row>
        <row r="61">
          <cell r="E61">
            <v>7172640.4168520002</v>
          </cell>
          <cell r="G61">
            <v>132745.309213</v>
          </cell>
          <cell r="L61">
            <v>35275.338294000001</v>
          </cell>
          <cell r="T61">
            <v>5206090.7621640004</v>
          </cell>
          <cell r="V61">
            <v>184432.096911</v>
          </cell>
          <cell r="Y61">
            <v>48118.915345000001</v>
          </cell>
          <cell r="AE61">
            <v>260593.97162000003</v>
          </cell>
        </row>
        <row r="62">
          <cell r="D62">
            <v>38185972.114201002</v>
          </cell>
          <cell r="G62">
            <v>754427.70562999998</v>
          </cell>
          <cell r="H62">
            <v>3094316.361999</v>
          </cell>
          <cell r="M62">
            <v>48188.765189999998</v>
          </cell>
          <cell r="N62">
            <v>3644349.0411180002</v>
          </cell>
          <cell r="R62">
            <v>754099.79542900005</v>
          </cell>
          <cell r="S62">
            <v>30361901.996994</v>
          </cell>
          <cell r="V62">
            <v>1048177.781515</v>
          </cell>
          <cell r="W62">
            <v>3169716.4289680002</v>
          </cell>
          <cell r="Z62">
            <v>65734.056385999997</v>
          </cell>
          <cell r="AA62">
            <v>5186140.0406539999</v>
          </cell>
          <cell r="AE62">
            <v>1481740.02838</v>
          </cell>
        </row>
        <row r="63">
          <cell r="D63">
            <v>59340796.237579003</v>
          </cell>
          <cell r="E63">
            <v>12106871.990901999</v>
          </cell>
          <cell r="G63">
            <v>1099841.5328609999</v>
          </cell>
          <cell r="H63">
            <v>4398680.1033570003</v>
          </cell>
          <cell r="L63">
            <v>168171.319387</v>
          </cell>
          <cell r="M63">
            <v>49143.409117000003</v>
          </cell>
          <cell r="N63">
            <v>4877939.0936040003</v>
          </cell>
          <cell r="R63">
            <v>1135118.7662450001</v>
          </cell>
          <cell r="S63">
            <v>47218981.440246001</v>
          </cell>
          <cell r="T63">
            <v>8787485.6074550003</v>
          </cell>
          <cell r="V63">
            <v>1528084.7314180001</v>
          </cell>
          <cell r="W63">
            <v>4505863.9642059999</v>
          </cell>
          <cell r="Y63">
            <v>229401.66904800001</v>
          </cell>
          <cell r="Z63">
            <v>67036.281447999994</v>
          </cell>
          <cell r="AA63">
            <v>6941616.9976559998</v>
          </cell>
          <cell r="AE63">
            <v>2095365</v>
          </cell>
        </row>
        <row r="64">
          <cell r="E64">
            <v>12106871.990901999</v>
          </cell>
          <cell r="G64">
            <v>188447.87072499999</v>
          </cell>
          <cell r="L64">
            <v>168171.319387</v>
          </cell>
          <cell r="T64">
            <v>8787485.6074550003</v>
          </cell>
          <cell r="V64">
            <v>261823.458488</v>
          </cell>
          <cell r="Y64">
            <v>229401.66904800001</v>
          </cell>
          <cell r="AE64">
            <v>340640.57769800001</v>
          </cell>
        </row>
        <row r="65">
          <cell r="D65">
            <v>59340796.237579003</v>
          </cell>
          <cell r="G65">
            <v>911393.662136</v>
          </cell>
          <cell r="H65">
            <v>4398680.1033570003</v>
          </cell>
          <cell r="M65">
            <v>49143.409117000003</v>
          </cell>
          <cell r="N65">
            <v>4877939.0936040003</v>
          </cell>
          <cell r="R65">
            <v>1135118.7662450001</v>
          </cell>
          <cell r="S65">
            <v>47218981.440246001</v>
          </cell>
          <cell r="V65">
            <v>1266261.27293</v>
          </cell>
          <cell r="W65">
            <v>4505863.9642059999</v>
          </cell>
          <cell r="Z65">
            <v>67036.281447999994</v>
          </cell>
          <cell r="AA65">
            <v>6941616.9976559998</v>
          </cell>
          <cell r="AE65">
            <v>1754724.422302</v>
          </cell>
        </row>
        <row r="66">
          <cell r="D66">
            <v>31118339.768890001</v>
          </cell>
          <cell r="E66">
            <v>6106043.4942450002</v>
          </cell>
          <cell r="G66">
            <v>883991.97525300004</v>
          </cell>
          <cell r="H66">
            <v>2650702.7415029998</v>
          </cell>
          <cell r="L66">
            <v>71099.389316000001</v>
          </cell>
          <cell r="M66">
            <v>47773.702613000001</v>
          </cell>
          <cell r="N66">
            <v>2961285.1238299999</v>
          </cell>
          <cell r="R66">
            <v>644223.89545499999</v>
          </cell>
          <cell r="S66">
            <v>24712687.619858</v>
          </cell>
          <cell r="T66">
            <v>4431926.7077820003</v>
          </cell>
          <cell r="V66">
            <v>1228190.243522</v>
          </cell>
          <cell r="W66">
            <v>2715293.152063</v>
          </cell>
          <cell r="Y66">
            <v>96986.327019000004</v>
          </cell>
          <cell r="Z66">
            <v>65167.871575999998</v>
          </cell>
          <cell r="AA66">
            <v>4214096.7232320001</v>
          </cell>
          <cell r="AE66">
            <v>1723463</v>
          </cell>
        </row>
        <row r="67">
          <cell r="E67">
            <v>6106043.4942450002</v>
          </cell>
          <cell r="G67">
            <v>141916.90928299999</v>
          </cell>
          <cell r="L67">
            <v>71099.389316000001</v>
          </cell>
          <cell r="T67">
            <v>4431926.7077820003</v>
          </cell>
          <cell r="V67">
            <v>197174.82539700001</v>
          </cell>
          <cell r="Y67">
            <v>96986.327019000004</v>
          </cell>
          <cell r="AE67">
            <v>265817.52546000003</v>
          </cell>
        </row>
        <row r="68">
          <cell r="D68">
            <v>31118339.768890001</v>
          </cell>
          <cell r="G68">
            <v>742075.06596899999</v>
          </cell>
          <cell r="H68">
            <v>2650702.7415029998</v>
          </cell>
          <cell r="M68">
            <v>47773.702613000001</v>
          </cell>
          <cell r="N68">
            <v>2961285.1238299999</v>
          </cell>
          <cell r="R68">
            <v>644223.89545499999</v>
          </cell>
          <cell r="S68">
            <v>24712687.619858</v>
          </cell>
          <cell r="V68">
            <v>1031015.418125</v>
          </cell>
          <cell r="W68">
            <v>2715293.152063</v>
          </cell>
          <cell r="Z68">
            <v>65167.871575999998</v>
          </cell>
          <cell r="AA68">
            <v>4214096.7232320001</v>
          </cell>
          <cell r="AE68">
            <v>1457645.4745399999</v>
          </cell>
        </row>
        <row r="69">
          <cell r="D69">
            <v>32796657.987649001</v>
          </cell>
          <cell r="E69">
            <v>5675699.6719119996</v>
          </cell>
          <cell r="G69">
            <v>601895.93997900002</v>
          </cell>
          <cell r="H69">
            <v>2913481.0126140001</v>
          </cell>
          <cell r="L69">
            <v>37586.406723</v>
          </cell>
          <cell r="M69">
            <v>47773.702613000001</v>
          </cell>
          <cell r="N69">
            <v>2818342.5530599998</v>
          </cell>
          <cell r="R69">
            <v>478735.04330600001</v>
          </cell>
          <cell r="S69">
            <v>26245761.210901</v>
          </cell>
          <cell r="T69">
            <v>4119571.8610589998</v>
          </cell>
          <cell r="V69">
            <v>836255.01338599995</v>
          </cell>
          <cell r="W69">
            <v>2984474.6143550002</v>
          </cell>
          <cell r="Y69">
            <v>51271.432413000002</v>
          </cell>
          <cell r="Z69">
            <v>65167.871575999998</v>
          </cell>
          <cell r="AA69">
            <v>4010680.370567</v>
          </cell>
          <cell r="AE69">
            <v>1167947</v>
          </cell>
        </row>
        <row r="70">
          <cell r="E70">
            <v>5675699.6719119996</v>
          </cell>
          <cell r="G70">
            <v>90862.452206000002</v>
          </cell>
          <cell r="L70">
            <v>37586.406723</v>
          </cell>
          <cell r="T70">
            <v>4119571.8610589998</v>
          </cell>
          <cell r="V70">
            <v>126241.39180700001</v>
          </cell>
          <cell r="Y70">
            <v>51271.432413000002</v>
          </cell>
          <cell r="AE70">
            <v>163162.23809499998</v>
          </cell>
        </row>
        <row r="71">
          <cell r="D71">
            <v>32796657.987649001</v>
          </cell>
          <cell r="G71">
            <v>511033.48777299997</v>
          </cell>
          <cell r="H71">
            <v>2913481.0126140001</v>
          </cell>
          <cell r="M71">
            <v>47773.702613000001</v>
          </cell>
          <cell r="N71">
            <v>2818342.5530599998</v>
          </cell>
          <cell r="R71">
            <v>478735.04330600001</v>
          </cell>
          <cell r="S71">
            <v>26245761.210901</v>
          </cell>
          <cell r="V71">
            <v>710013.62157900003</v>
          </cell>
          <cell r="W71">
            <v>2984474.6143550002</v>
          </cell>
          <cell r="Z71">
            <v>65167.871575999998</v>
          </cell>
          <cell r="AA71">
            <v>4010680.370567</v>
          </cell>
          <cell r="AE71">
            <v>1004784.7619050001</v>
          </cell>
        </row>
        <row r="72">
          <cell r="D72">
            <v>55484107.183963999</v>
          </cell>
          <cell r="E72">
            <v>10414837.740085</v>
          </cell>
          <cell r="G72">
            <v>986547.71209199994</v>
          </cell>
          <cell r="H72">
            <v>4791150.5595669998</v>
          </cell>
          <cell r="L72">
            <v>58387.682831999999</v>
          </cell>
          <cell r="M72">
            <v>50056.546786999999</v>
          </cell>
          <cell r="N72">
            <v>6151715.9198589996</v>
          </cell>
          <cell r="R72">
            <v>1080596.810356</v>
          </cell>
          <cell r="S72">
            <v>44130863.917265996</v>
          </cell>
          <cell r="T72">
            <v>7559362.7167910002</v>
          </cell>
          <cell r="V72">
            <v>1370677.911882</v>
          </cell>
          <cell r="W72">
            <v>4907897.8571239999</v>
          </cell>
          <cell r="Y72">
            <v>79646.350770999998</v>
          </cell>
          <cell r="Z72">
            <v>68281.888028999994</v>
          </cell>
          <cell r="AA72">
            <v>8754282.2849170007</v>
          </cell>
          <cell r="AE72">
            <v>1943519</v>
          </cell>
        </row>
        <row r="73">
          <cell r="E73">
            <v>10414837.740085</v>
          </cell>
          <cell r="G73">
            <v>155433.11459400001</v>
          </cell>
          <cell r="L73">
            <v>58387.682831999999</v>
          </cell>
          <cell r="T73">
            <v>7559362.7167910002</v>
          </cell>
          <cell r="V73">
            <v>215953.80977399999</v>
          </cell>
          <cell r="Y73">
            <v>79646.350770999998</v>
          </cell>
          <cell r="AE73">
            <v>292532.01145599998</v>
          </cell>
        </row>
        <row r="74">
          <cell r="D74">
            <v>55484107.183963999</v>
          </cell>
          <cell r="G74">
            <v>831114.59749700001</v>
          </cell>
          <cell r="H74">
            <v>4791150.5595669998</v>
          </cell>
          <cell r="M74">
            <v>50056.546786999999</v>
          </cell>
          <cell r="N74">
            <v>6151715.9198589996</v>
          </cell>
          <cell r="R74">
            <v>1080596.810356</v>
          </cell>
          <cell r="S74">
            <v>44130863.917265996</v>
          </cell>
          <cell r="V74">
            <v>1154724.1021090001</v>
          </cell>
          <cell r="W74">
            <v>4907897.8571239999</v>
          </cell>
          <cell r="Z74">
            <v>68281.888028999994</v>
          </cell>
          <cell r="AA74">
            <v>8754282.2849170007</v>
          </cell>
          <cell r="AE74">
            <v>1650986.9885440001</v>
          </cell>
        </row>
        <row r="75">
          <cell r="D75">
            <v>239331367.52753001</v>
          </cell>
          <cell r="E75">
            <v>46854545.339106999</v>
          </cell>
          <cell r="G75">
            <v>3447082.665207</v>
          </cell>
          <cell r="H75">
            <v>18941755.899211001</v>
          </cell>
          <cell r="L75">
            <v>449865.57408599998</v>
          </cell>
          <cell r="M75">
            <v>65164.824589999997</v>
          </cell>
          <cell r="N75">
            <v>16030908.368571</v>
          </cell>
          <cell r="R75">
            <v>5545942.9647479998</v>
          </cell>
          <cell r="S75">
            <v>189474239.80546799</v>
          </cell>
          <cell r="T75">
            <v>34008259.368785001</v>
          </cell>
          <cell r="V75">
            <v>4789266.6636610003</v>
          </cell>
          <cell r="W75">
            <v>19403314.930746</v>
          </cell>
          <cell r="Y75">
            <v>613659.41540299996</v>
          </cell>
          <cell r="Z75">
            <v>88891.015094999995</v>
          </cell>
          <cell r="AA75">
            <v>22813000.302739002</v>
          </cell>
          <cell r="AE75">
            <v>3346175</v>
          </cell>
        </row>
        <row r="76">
          <cell r="E76">
            <v>46854545.339106999</v>
          </cell>
          <cell r="G76">
            <v>540631.32558299997</v>
          </cell>
          <cell r="L76">
            <v>449865.57408599998</v>
          </cell>
          <cell r="T76">
            <v>34008259.368785001</v>
          </cell>
          <cell r="V76">
            <v>751135.91300900001</v>
          </cell>
          <cell r="Y76">
            <v>613659.41540299996</v>
          </cell>
          <cell r="AE76">
            <v>520759.69119099999</v>
          </cell>
        </row>
        <row r="77">
          <cell r="D77">
            <v>239331367.52753001</v>
          </cell>
          <cell r="G77">
            <v>2906451.3396239998</v>
          </cell>
          <cell r="H77">
            <v>18941755.899211001</v>
          </cell>
          <cell r="M77">
            <v>65164.824589999997</v>
          </cell>
          <cell r="N77">
            <v>16030908.368571</v>
          </cell>
          <cell r="R77">
            <v>5545942.9647479998</v>
          </cell>
          <cell r="S77">
            <v>189474239.80546799</v>
          </cell>
          <cell r="V77">
            <v>4038130.7506530001</v>
          </cell>
          <cell r="W77">
            <v>19403314.930746</v>
          </cell>
          <cell r="Z77">
            <v>88891.015094999995</v>
          </cell>
          <cell r="AA77">
            <v>22813000.302739002</v>
          </cell>
          <cell r="AE77">
            <v>2825415.3088090001</v>
          </cell>
        </row>
        <row r="78">
          <cell r="D78">
            <v>55162867.426537</v>
          </cell>
          <cell r="E78">
            <v>11702596.757037999</v>
          </cell>
          <cell r="G78">
            <v>1222922.944258</v>
          </cell>
          <cell r="H78">
            <v>4597187.7216130001</v>
          </cell>
          <cell r="L78">
            <v>44767.819431000004</v>
          </cell>
          <cell r="M78">
            <v>52878.972309999997</v>
          </cell>
          <cell r="N78">
            <v>609702.43692799995</v>
          </cell>
          <cell r="R78">
            <v>1074897.1265139999</v>
          </cell>
          <cell r="S78">
            <v>43874800.018449999</v>
          </cell>
          <cell r="T78">
            <v>8494052.0267830007</v>
          </cell>
          <cell r="V78">
            <v>1699090.1170650001</v>
          </cell>
          <cell r="W78">
            <v>4709208.6727780001</v>
          </cell>
          <cell r="Y78">
            <v>61067.562141000002</v>
          </cell>
          <cell r="Z78">
            <v>72131.944732999997</v>
          </cell>
          <cell r="AA78">
            <v>867645.27364399994</v>
          </cell>
          <cell r="AE78">
            <v>1207522</v>
          </cell>
          <cell r="AG78">
            <v>-209009</v>
          </cell>
        </row>
        <row r="79">
          <cell r="E79">
            <v>11702596.757037999</v>
          </cell>
          <cell r="G79">
            <v>210406.56411599999</v>
          </cell>
          <cell r="L79">
            <v>44767.819431000004</v>
          </cell>
          <cell r="T79">
            <v>8494052.0267830007</v>
          </cell>
          <cell r="V79">
            <v>292332.166417</v>
          </cell>
          <cell r="Y79">
            <v>61067.562141000002</v>
          </cell>
          <cell r="AE79">
            <v>199645.84255100001</v>
          </cell>
        </row>
        <row r="80">
          <cell r="D80">
            <v>55162867.426537</v>
          </cell>
          <cell r="G80">
            <v>1012516.380141</v>
          </cell>
          <cell r="H80">
            <v>4597187.7216130001</v>
          </cell>
          <cell r="M80">
            <v>52878.972309999997</v>
          </cell>
          <cell r="N80">
            <v>609702.43692799995</v>
          </cell>
          <cell r="R80">
            <v>1074897.1265139999</v>
          </cell>
          <cell r="S80">
            <v>43874800.018449999</v>
          </cell>
          <cell r="V80">
            <v>1406757.950648</v>
          </cell>
          <cell r="W80">
            <v>4709208.6727780001</v>
          </cell>
          <cell r="Z80">
            <v>72131.944732999997</v>
          </cell>
          <cell r="AA80">
            <v>867645.27364399994</v>
          </cell>
          <cell r="AE80">
            <v>1007876.157449</v>
          </cell>
          <cell r="AG80">
            <v>-209009</v>
          </cell>
        </row>
        <row r="81">
          <cell r="D81">
            <v>45293844.115886003</v>
          </cell>
          <cell r="E81">
            <v>8123991.9404330002</v>
          </cell>
          <cell r="G81">
            <v>1148078.4453100001</v>
          </cell>
          <cell r="H81">
            <v>3852509.2395100002</v>
          </cell>
          <cell r="L81">
            <v>58387.682831999999</v>
          </cell>
          <cell r="M81">
            <v>51052.696971999998</v>
          </cell>
          <cell r="N81">
            <v>3985913.9972359999</v>
          </cell>
          <cell r="R81">
            <v>622985.23207000003</v>
          </cell>
          <cell r="S81">
            <v>36284896.292609997</v>
          </cell>
          <cell r="T81">
            <v>5896606.6796850003</v>
          </cell>
          <cell r="V81">
            <v>1595103.558405</v>
          </cell>
          <cell r="W81">
            <v>3946384.4030920002</v>
          </cell>
          <cell r="Y81">
            <v>79646.350770999998</v>
          </cell>
          <cell r="Z81">
            <v>69640.731570999997</v>
          </cell>
          <cell r="AA81">
            <v>5672208.6568670003</v>
          </cell>
          <cell r="AE81">
            <v>2281106</v>
          </cell>
        </row>
        <row r="82">
          <cell r="E82">
            <v>8123991.9404330002</v>
          </cell>
          <cell r="G82">
            <v>170422.03311799999</v>
          </cell>
          <cell r="L82">
            <v>58387.682831999999</v>
          </cell>
          <cell r="T82">
            <v>5896606.6796850003</v>
          </cell>
          <cell r="V82">
            <v>236778.93489599999</v>
          </cell>
          <cell r="Y82">
            <v>79646.350770999998</v>
          </cell>
          <cell r="AE82">
            <v>322320.39199599996</v>
          </cell>
        </row>
        <row r="83">
          <cell r="D83">
            <v>45293844.115886003</v>
          </cell>
          <cell r="G83">
            <v>977656.41219199996</v>
          </cell>
          <cell r="H83">
            <v>3852509.2395100002</v>
          </cell>
          <cell r="M83">
            <v>51052.696971999998</v>
          </cell>
          <cell r="N83">
            <v>3985913.9972359999</v>
          </cell>
          <cell r="R83">
            <v>622985.23207000003</v>
          </cell>
          <cell r="S83">
            <v>36284896.292609997</v>
          </cell>
          <cell r="V83">
            <v>1358324.6235090001</v>
          </cell>
          <cell r="W83">
            <v>3946384.4030920002</v>
          </cell>
          <cell r="Z83">
            <v>69640.731570999997</v>
          </cell>
          <cell r="AA83">
            <v>5672208.6568670003</v>
          </cell>
          <cell r="AE83">
            <v>1958785.608004</v>
          </cell>
        </row>
        <row r="84">
          <cell r="D84">
            <v>67936722.181378007</v>
          </cell>
          <cell r="E84">
            <v>11887277.034583</v>
          </cell>
          <cell r="G84">
            <v>1046427.9599510001</v>
          </cell>
          <cell r="H84">
            <v>5535280.1334929997</v>
          </cell>
          <cell r="L84">
            <v>32386.087695999999</v>
          </cell>
          <cell r="M84">
            <v>52090.353413999997</v>
          </cell>
          <cell r="N84">
            <v>5870090.5655479999</v>
          </cell>
          <cell r="R84">
            <v>1199267.6914349999</v>
          </cell>
          <cell r="S84">
            <v>54159259.331136003</v>
          </cell>
          <cell r="T84">
            <v>8628097.8217769992</v>
          </cell>
          <cell r="V84">
            <v>1453873.617567</v>
          </cell>
          <cell r="W84">
            <v>5670159.843235</v>
          </cell>
          <cell r="Y84">
            <v>44177.702824</v>
          </cell>
          <cell r="Z84">
            <v>71056.193595000004</v>
          </cell>
          <cell r="AA84">
            <v>8353511.5272380002</v>
          </cell>
          <cell r="AE84">
            <v>2081618</v>
          </cell>
        </row>
        <row r="85">
          <cell r="E85">
            <v>11887277.034583</v>
          </cell>
          <cell r="G85">
            <v>146635.62576299999</v>
          </cell>
          <cell r="L85">
            <v>32386.087695999999</v>
          </cell>
          <cell r="T85">
            <v>8628097.8217769992</v>
          </cell>
          <cell r="V85">
            <v>203730.85950699999</v>
          </cell>
          <cell r="Y85">
            <v>44177.702824</v>
          </cell>
          <cell r="AE85">
            <v>293486.924734</v>
          </cell>
        </row>
        <row r="86">
          <cell r="D86">
            <v>67936722.181378007</v>
          </cell>
          <cell r="G86">
            <v>899792.33418799995</v>
          </cell>
          <cell r="H86">
            <v>5535280.1334929997</v>
          </cell>
          <cell r="M86">
            <v>52090.353413999997</v>
          </cell>
          <cell r="N86">
            <v>5870090.5655479999</v>
          </cell>
          <cell r="R86">
            <v>1199267.6914349999</v>
          </cell>
          <cell r="S86">
            <v>54159259.331136003</v>
          </cell>
          <cell r="V86">
            <v>1250142.7580599999</v>
          </cell>
          <cell r="W86">
            <v>5670159.843235</v>
          </cell>
          <cell r="Z86">
            <v>71056.193595000004</v>
          </cell>
          <cell r="AA86">
            <v>8353511.5272380002</v>
          </cell>
          <cell r="AE86">
            <v>1788131.0752659999</v>
          </cell>
        </row>
        <row r="87">
          <cell r="D87">
            <v>17651466.515135001</v>
          </cell>
          <cell r="E87">
            <v>3817689.0739739998</v>
          </cell>
          <cell r="G87">
            <v>971970.71438699996</v>
          </cell>
          <cell r="H87">
            <v>2679926.3402160001</v>
          </cell>
          <cell r="L87">
            <v>72832.690637000007</v>
          </cell>
          <cell r="M87">
            <v>49309.434148</v>
          </cell>
          <cell r="N87">
            <v>2178977.669067</v>
          </cell>
          <cell r="R87">
            <v>419855.12571599998</v>
          </cell>
          <cell r="S87">
            <v>13963517.440556999</v>
          </cell>
          <cell r="T87">
            <v>2770978.9792519999</v>
          </cell>
          <cell r="V87">
            <v>1350425.0964029999</v>
          </cell>
          <cell r="W87">
            <v>2745228.850329</v>
          </cell>
          <cell r="Y87">
            <v>99350.714821000001</v>
          </cell>
          <cell r="Z87">
            <v>67262.755371000007</v>
          </cell>
          <cell r="AA87">
            <v>3100823.55168</v>
          </cell>
          <cell r="AE87">
            <v>1899629</v>
          </cell>
        </row>
        <row r="88">
          <cell r="E88">
            <v>3817689.0739739998</v>
          </cell>
          <cell r="G88">
            <v>181998.43227799999</v>
          </cell>
          <cell r="L88">
            <v>72832.690637000007</v>
          </cell>
          <cell r="T88">
            <v>2770978.9792519999</v>
          </cell>
          <cell r="V88">
            <v>252862.81450199999</v>
          </cell>
          <cell r="Y88">
            <v>99350.714821000001</v>
          </cell>
          <cell r="AE88">
            <v>301437.02490299998</v>
          </cell>
        </row>
        <row r="89">
          <cell r="D89">
            <v>17651466.515135001</v>
          </cell>
          <cell r="G89">
            <v>789972.28211000003</v>
          </cell>
          <cell r="H89">
            <v>2679926.3402160001</v>
          </cell>
          <cell r="M89">
            <v>49309.434148</v>
          </cell>
          <cell r="N89">
            <v>2178977.669067</v>
          </cell>
          <cell r="R89">
            <v>419855.12571599998</v>
          </cell>
          <cell r="S89">
            <v>13963517.440556999</v>
          </cell>
          <cell r="V89">
            <v>1097562.2819010001</v>
          </cell>
          <cell r="W89">
            <v>2745228.850329</v>
          </cell>
          <cell r="Z89">
            <v>67262.755371000007</v>
          </cell>
          <cell r="AA89">
            <v>3100823.55168</v>
          </cell>
          <cell r="AE89">
            <v>1598191.9750970001</v>
          </cell>
        </row>
        <row r="90">
          <cell r="D90">
            <v>50143198.138065003</v>
          </cell>
          <cell r="E90">
            <v>9140825.6985110007</v>
          </cell>
          <cell r="G90">
            <v>1130858.3291150001</v>
          </cell>
          <cell r="H90">
            <v>4515653.9594320003</v>
          </cell>
          <cell r="L90">
            <v>50174.424558999999</v>
          </cell>
          <cell r="M90">
            <v>50513.115620999997</v>
          </cell>
          <cell r="N90">
            <v>2824045.927931</v>
          </cell>
          <cell r="R90">
            <v>987299.68693800003</v>
          </cell>
          <cell r="S90">
            <v>39872098.588316001</v>
          </cell>
          <cell r="T90">
            <v>6634651.3225119999</v>
          </cell>
          <cell r="V90">
            <v>1571178.4784329999</v>
          </cell>
          <cell r="W90">
            <v>4625688.1547490004</v>
          </cell>
          <cell r="Y90">
            <v>68442.685584999999</v>
          </cell>
          <cell r="Z90">
            <v>68904.691319000005</v>
          </cell>
          <cell r="AA90">
            <v>4018796.6350770001</v>
          </cell>
          <cell r="AE90">
            <v>1131338</v>
          </cell>
        </row>
        <row r="91">
          <cell r="E91">
            <v>9140825.6985110007</v>
          </cell>
          <cell r="G91">
            <v>164032.41669700001</v>
          </cell>
          <cell r="L91">
            <v>50174.424558999999</v>
          </cell>
          <cell r="T91">
            <v>6634651.3225119999</v>
          </cell>
          <cell r="V91">
            <v>227901.405723</v>
          </cell>
          <cell r="Y91">
            <v>68442.685584999999</v>
          </cell>
          <cell r="AE91">
            <v>163108.463418</v>
          </cell>
        </row>
        <row r="92">
          <cell r="D92">
            <v>50143198.138065003</v>
          </cell>
          <cell r="G92">
            <v>966825.91241800005</v>
          </cell>
          <cell r="H92">
            <v>4515653.9594320003</v>
          </cell>
          <cell r="M92">
            <v>50513.115620999997</v>
          </cell>
          <cell r="N92">
            <v>2824045.927931</v>
          </cell>
          <cell r="R92">
            <v>987299.68693800003</v>
          </cell>
          <cell r="S92">
            <v>39872098.588316001</v>
          </cell>
          <cell r="V92">
            <v>1343277.07271</v>
          </cell>
          <cell r="W92">
            <v>4625688.1547490004</v>
          </cell>
          <cell r="Z92">
            <v>68904.691319000005</v>
          </cell>
          <cell r="AA92">
            <v>4018796.6350770001</v>
          </cell>
          <cell r="AE92">
            <v>968229.53658199997</v>
          </cell>
        </row>
        <row r="93">
          <cell r="D93">
            <v>53037786.057341002</v>
          </cell>
          <cell r="E93">
            <v>9459192.5362860002</v>
          </cell>
          <cell r="G93">
            <v>970394.72178200004</v>
          </cell>
          <cell r="H93">
            <v>4033254.9950299999</v>
          </cell>
          <cell r="L93">
            <v>71099.389316000001</v>
          </cell>
          <cell r="M93">
            <v>51218.722002000002</v>
          </cell>
          <cell r="N93">
            <v>4691093.2787520001</v>
          </cell>
          <cell r="R93">
            <v>1195032.457404</v>
          </cell>
          <cell r="S93">
            <v>42023033.09533</v>
          </cell>
          <cell r="T93">
            <v>6865730.33342</v>
          </cell>
          <cell r="V93">
            <v>1348235.4625649999</v>
          </cell>
          <cell r="W93">
            <v>4131534.4406809998</v>
          </cell>
          <cell r="Y93">
            <v>96986.327019000004</v>
          </cell>
          <cell r="Z93">
            <v>69867.205495000002</v>
          </cell>
          <cell r="AA93">
            <v>6675723.5415409999</v>
          </cell>
          <cell r="AE93">
            <v>951637</v>
          </cell>
        </row>
        <row r="94">
          <cell r="E94">
            <v>9459192.5362860002</v>
          </cell>
          <cell r="G94">
            <v>138670.88103600001</v>
          </cell>
          <cell r="L94">
            <v>71099.389316000001</v>
          </cell>
          <cell r="T94">
            <v>6865730.33342</v>
          </cell>
          <cell r="V94">
            <v>192664.89732600001</v>
          </cell>
          <cell r="Y94">
            <v>96986.327019000004</v>
          </cell>
          <cell r="AE94">
            <v>136096.62357</v>
          </cell>
        </row>
        <row r="95">
          <cell r="D95">
            <v>53037786.057341002</v>
          </cell>
          <cell r="G95">
            <v>831723.84074599994</v>
          </cell>
          <cell r="H95">
            <v>4033254.9950299999</v>
          </cell>
          <cell r="M95">
            <v>51218.722002000002</v>
          </cell>
          <cell r="N95">
            <v>4691093.2787520001</v>
          </cell>
          <cell r="R95">
            <v>1195032.457404</v>
          </cell>
          <cell r="S95">
            <v>42023033.09533</v>
          </cell>
          <cell r="V95">
            <v>1155570.5652389999</v>
          </cell>
          <cell r="W95">
            <v>4131534.4406809998</v>
          </cell>
          <cell r="Z95">
            <v>69867.205495000002</v>
          </cell>
          <cell r="AA95">
            <v>6675723.5415409999</v>
          </cell>
          <cell r="AE95">
            <v>815540.37642999995</v>
          </cell>
        </row>
        <row r="96">
          <cell r="D96">
            <v>91129882.271265</v>
          </cell>
          <cell r="E96">
            <v>19189988.682475001</v>
          </cell>
          <cell r="G96">
            <v>1691157.5277519999</v>
          </cell>
          <cell r="H96">
            <v>9043366.2930830009</v>
          </cell>
          <cell r="L96">
            <v>49720.346099000002</v>
          </cell>
          <cell r="M96">
            <v>54746.753906999998</v>
          </cell>
          <cell r="N96">
            <v>5234097.2348680003</v>
          </cell>
          <cell r="R96">
            <v>1758828.317451</v>
          </cell>
          <cell r="S96">
            <v>72498743.851087004</v>
          </cell>
          <cell r="T96">
            <v>13928597.698992999</v>
          </cell>
          <cell r="V96">
            <v>2349640.30669</v>
          </cell>
          <cell r="W96">
            <v>9263728.5134740006</v>
          </cell>
          <cell r="Y96">
            <v>67823.279393999997</v>
          </cell>
          <cell r="Z96">
            <v>74679.776375999994</v>
          </cell>
          <cell r="AA96">
            <v>7448452.6427530004</v>
          </cell>
        </row>
        <row r="97">
          <cell r="E97">
            <v>19189988.682475001</v>
          </cell>
          <cell r="G97">
            <v>280637.36175500002</v>
          </cell>
          <cell r="L97">
            <v>49720.346099000002</v>
          </cell>
          <cell r="T97">
            <v>13928597.698992999</v>
          </cell>
          <cell r="V97">
            <v>389908.59569400002</v>
          </cell>
          <cell r="Y97">
            <v>67823.279393999997</v>
          </cell>
        </row>
        <row r="98">
          <cell r="D98">
            <v>91129882.271265</v>
          </cell>
          <cell r="G98">
            <v>1410520.1659959999</v>
          </cell>
          <cell r="H98">
            <v>9043366.2930830009</v>
          </cell>
          <cell r="M98">
            <v>54746.753906999998</v>
          </cell>
          <cell r="N98">
            <v>5234097.2348680003</v>
          </cell>
          <cell r="R98">
            <v>1758828.317451</v>
          </cell>
          <cell r="S98">
            <v>72498743.851087004</v>
          </cell>
          <cell r="V98">
            <v>1959731.7109950001</v>
          </cell>
          <cell r="W98">
            <v>9263728.5134740006</v>
          </cell>
          <cell r="Z98">
            <v>74679.776375999994</v>
          </cell>
          <cell r="AA98">
            <v>7448452.6427530004</v>
          </cell>
        </row>
        <row r="99">
          <cell r="D99">
            <v>27616044.008935001</v>
          </cell>
          <cell r="E99">
            <v>5976281.988872</v>
          </cell>
          <cell r="G99">
            <v>835958.85852899996</v>
          </cell>
          <cell r="H99">
            <v>3145742.706892</v>
          </cell>
          <cell r="L99">
            <v>43335.853539999996</v>
          </cell>
          <cell r="M99">
            <v>56739.054277000003</v>
          </cell>
          <cell r="N99">
            <v>653345.02171200002</v>
          </cell>
          <cell r="R99">
            <v>494498.396136</v>
          </cell>
          <cell r="S99">
            <v>22008552.522976</v>
          </cell>
          <cell r="T99">
            <v>4337742.3997520003</v>
          </cell>
          <cell r="V99">
            <v>1161454.563813</v>
          </cell>
          <cell r="W99">
            <v>3222395.8939029998</v>
          </cell>
          <cell r="Y99">
            <v>59114.224518000003</v>
          </cell>
          <cell r="Z99">
            <v>77397.463462</v>
          </cell>
          <cell r="AA99">
            <v>929751.44236500002</v>
          </cell>
          <cell r="AE99">
            <v>841202</v>
          </cell>
        </row>
        <row r="100">
          <cell r="E100">
            <v>5976281.988872</v>
          </cell>
          <cell r="G100">
            <v>143804.212493</v>
          </cell>
          <cell r="L100">
            <v>43335.853539999996</v>
          </cell>
          <cell r="T100">
            <v>4337742.3997520003</v>
          </cell>
          <cell r="V100">
            <v>199796.98425499999</v>
          </cell>
          <cell r="Y100">
            <v>59114.224518000003</v>
          </cell>
          <cell r="AE100">
            <v>139816.873658</v>
          </cell>
        </row>
        <row r="101">
          <cell r="D101">
            <v>27616044.008935001</v>
          </cell>
          <cell r="G101">
            <v>692154.64603599999</v>
          </cell>
          <cell r="H101">
            <v>3145742.706892</v>
          </cell>
          <cell r="M101">
            <v>56739.054277000003</v>
          </cell>
          <cell r="N101">
            <v>653345.02171200002</v>
          </cell>
          <cell r="R101">
            <v>494498.396136</v>
          </cell>
          <cell r="S101">
            <v>22008552.522976</v>
          </cell>
          <cell r="V101">
            <v>961657.57955699996</v>
          </cell>
          <cell r="W101">
            <v>3222395.8939029998</v>
          </cell>
          <cell r="Z101">
            <v>77397.463462</v>
          </cell>
          <cell r="AA101">
            <v>929751.44236500002</v>
          </cell>
          <cell r="AE101">
            <v>701385.12634199997</v>
          </cell>
        </row>
        <row r="102">
          <cell r="D102">
            <v>55171660.637626</v>
          </cell>
          <cell r="E102">
            <v>11071594.942299001</v>
          </cell>
          <cell r="G102">
            <v>1613433.7397070001</v>
          </cell>
          <cell r="H102">
            <v>6258109.5660920003</v>
          </cell>
          <cell r="L102">
            <v>54342.898019</v>
          </cell>
          <cell r="M102">
            <v>57444.660657</v>
          </cell>
          <cell r="N102">
            <v>814207.089118</v>
          </cell>
          <cell r="R102">
            <v>1005739.707675</v>
          </cell>
          <cell r="S102">
            <v>43951122.622744001</v>
          </cell>
          <cell r="T102">
            <v>8036054.3400590001</v>
          </cell>
          <cell r="V102">
            <v>2241653.3556329999</v>
          </cell>
          <cell r="W102">
            <v>6410602.6615549996</v>
          </cell>
          <cell r="Y102">
            <v>74128.879715999996</v>
          </cell>
          <cell r="Z102">
            <v>78359.977637999997</v>
          </cell>
          <cell r="AA102">
            <v>1158668.3763319999</v>
          </cell>
          <cell r="AE102">
            <v>1598869</v>
          </cell>
        </row>
        <row r="103">
          <cell r="E103">
            <v>11071594.942299001</v>
          </cell>
          <cell r="G103">
            <v>257676.10929299999</v>
          </cell>
          <cell r="L103">
            <v>54342.898019</v>
          </cell>
          <cell r="T103">
            <v>8036054.3400590001</v>
          </cell>
          <cell r="V103">
            <v>358006.96418299997</v>
          </cell>
          <cell r="Y103">
            <v>74128.879715999996</v>
          </cell>
          <cell r="AE103">
            <v>249001.20201099999</v>
          </cell>
        </row>
        <row r="104">
          <cell r="D104">
            <v>55171660.637626</v>
          </cell>
          <cell r="G104">
            <v>1355757.630415</v>
          </cell>
          <cell r="H104">
            <v>6258109.5660920003</v>
          </cell>
          <cell r="M104">
            <v>57444.660657</v>
          </cell>
          <cell r="N104">
            <v>814207.089118</v>
          </cell>
          <cell r="R104">
            <v>1005739.707675</v>
          </cell>
          <cell r="S104">
            <v>43951122.622744001</v>
          </cell>
          <cell r="V104">
            <v>1883646.39145</v>
          </cell>
          <cell r="W104">
            <v>6410602.6615549996</v>
          </cell>
          <cell r="Z104">
            <v>78359.977637999997</v>
          </cell>
          <cell r="AA104">
            <v>1158668.3763319999</v>
          </cell>
          <cell r="AE104">
            <v>1349867.7979890001</v>
          </cell>
        </row>
        <row r="105">
          <cell r="D105">
            <v>102873187.677497</v>
          </cell>
          <cell r="E105">
            <v>23800824.420779001</v>
          </cell>
          <cell r="G105">
            <v>2777475.4917279999</v>
          </cell>
          <cell r="H105">
            <v>9555593.9169200007</v>
          </cell>
          <cell r="L105">
            <v>363194.28206900001</v>
          </cell>
          <cell r="M105">
            <v>60433.111212000003</v>
          </cell>
          <cell r="N105">
            <v>4367509.663594</v>
          </cell>
          <cell r="R105">
            <v>2593902.7758280002</v>
          </cell>
          <cell r="S105">
            <v>81232751.750401005</v>
          </cell>
          <cell r="T105">
            <v>17275263.354591999</v>
          </cell>
          <cell r="V105">
            <v>3858935.823018</v>
          </cell>
          <cell r="W105">
            <v>9788437.7302129995</v>
          </cell>
          <cell r="Y105">
            <v>495431.53255200002</v>
          </cell>
          <cell r="Z105">
            <v>82436.508266999997</v>
          </cell>
          <cell r="AA105">
            <v>6215243.5150300004</v>
          </cell>
          <cell r="AE105">
            <v>2765723</v>
          </cell>
        </row>
        <row r="106">
          <cell r="E106">
            <v>23800824.420779001</v>
          </cell>
          <cell r="G106">
            <v>536773.49526899995</v>
          </cell>
          <cell r="L106">
            <v>363194.28206900001</v>
          </cell>
          <cell r="T106">
            <v>17275263.354591999</v>
          </cell>
          <cell r="V106">
            <v>745775.96666699997</v>
          </cell>
          <cell r="Y106">
            <v>495431.53255200002</v>
          </cell>
          <cell r="AE106">
            <v>493179.37681799999</v>
          </cell>
        </row>
        <row r="107">
          <cell r="D107">
            <v>102873187.677497</v>
          </cell>
          <cell r="G107">
            <v>2240701.9964600001</v>
          </cell>
          <cell r="H107">
            <v>9555593.9169200007</v>
          </cell>
          <cell r="M107">
            <v>60433.111212000003</v>
          </cell>
          <cell r="N107">
            <v>4367509.663594</v>
          </cell>
          <cell r="R107">
            <v>2593902.7758280002</v>
          </cell>
          <cell r="S107">
            <v>81232751.750401005</v>
          </cell>
          <cell r="V107">
            <v>3113159.85635</v>
          </cell>
          <cell r="W107">
            <v>9788437.7302129995</v>
          </cell>
          <cell r="Z107">
            <v>82436.508266999997</v>
          </cell>
          <cell r="AA107">
            <v>6215243.5150300004</v>
          </cell>
          <cell r="AE107">
            <v>2272543.6231820001</v>
          </cell>
        </row>
        <row r="108">
          <cell r="D108">
            <v>47059923.352164999</v>
          </cell>
          <cell r="E108">
            <v>8931725.4887910001</v>
          </cell>
          <cell r="G108">
            <v>1162659.5936400001</v>
          </cell>
          <cell r="H108">
            <v>4464080.6912669996</v>
          </cell>
          <cell r="L108">
            <v>43859.662512000003</v>
          </cell>
          <cell r="M108">
            <v>53211.022371999999</v>
          </cell>
          <cell r="N108">
            <v>3755525.6276810002</v>
          </cell>
          <cell r="R108">
            <v>847571.59872300003</v>
          </cell>
          <cell r="S108">
            <v>37499407.103247002</v>
          </cell>
          <cell r="T108">
            <v>6482880.8994979998</v>
          </cell>
          <cell r="V108">
            <v>1615362.1406320001</v>
          </cell>
          <cell r="W108">
            <v>4572858.1864219997</v>
          </cell>
          <cell r="Y108">
            <v>59828.749757999998</v>
          </cell>
          <cell r="Z108">
            <v>72584.892580999993</v>
          </cell>
          <cell r="AA108">
            <v>5344351.3811860001</v>
          </cell>
        </row>
        <row r="109">
          <cell r="E109">
            <v>8931725.4887910001</v>
          </cell>
          <cell r="G109">
            <v>178726.11882800001</v>
          </cell>
          <cell r="L109">
            <v>43859.662512000003</v>
          </cell>
          <cell r="T109">
            <v>6482880.8994979998</v>
          </cell>
          <cell r="V109">
            <v>248316.36661</v>
          </cell>
          <cell r="Y109">
            <v>59828.749757999998</v>
          </cell>
        </row>
        <row r="110">
          <cell r="D110">
            <v>47059923.352164999</v>
          </cell>
          <cell r="G110">
            <v>983933.47481199994</v>
          </cell>
          <cell r="H110">
            <v>4464080.6912669996</v>
          </cell>
          <cell r="M110">
            <v>53211.022371999999</v>
          </cell>
          <cell r="N110">
            <v>3755525.6276810002</v>
          </cell>
          <cell r="R110">
            <v>847571.59872300003</v>
          </cell>
          <cell r="S110">
            <v>37499407.103247002</v>
          </cell>
          <cell r="V110">
            <v>1367045.7740219999</v>
          </cell>
          <cell r="W110">
            <v>4572858.1864219997</v>
          </cell>
          <cell r="Z110">
            <v>72584.892580999993</v>
          </cell>
          <cell r="AA110">
            <v>5344351.3811860001</v>
          </cell>
        </row>
        <row r="111">
          <cell r="D111">
            <v>8029963.575313</v>
          </cell>
          <cell r="E111">
            <v>6501488.7053720001</v>
          </cell>
          <cell r="G111">
            <v>50601.523950000003</v>
          </cell>
          <cell r="H111">
            <v>332548.42645199999</v>
          </cell>
          <cell r="L111">
            <v>166025.03080199999</v>
          </cell>
          <cell r="M111">
            <v>47483.158809</v>
          </cell>
          <cell r="N111">
            <v>5384.6068109999997</v>
          </cell>
          <cell r="R111">
            <v>18868.438189</v>
          </cell>
          <cell r="S111">
            <v>6524381.5347410003</v>
          </cell>
          <cell r="T111">
            <v>4718951.2260830002</v>
          </cell>
          <cell r="V111">
            <v>70304.142756000001</v>
          </cell>
          <cell r="W111">
            <v>340651.72640300001</v>
          </cell>
          <cell r="Y111">
            <v>226473.92735300001</v>
          </cell>
          <cell r="Z111">
            <v>64771.54221</v>
          </cell>
          <cell r="AA111">
            <v>7662.6373249999997</v>
          </cell>
          <cell r="AE111">
            <v>101568</v>
          </cell>
        </row>
        <row r="113">
          <cell r="E113">
            <v>6501488.7053720001</v>
          </cell>
          <cell r="G113">
            <v>23653.254314999998</v>
          </cell>
          <cell r="L113">
            <v>166025.03080199999</v>
          </cell>
          <cell r="T113">
            <v>4718951.2260830002</v>
          </cell>
          <cell r="V113">
            <v>32863.076804999997</v>
          </cell>
          <cell r="Y113">
            <v>226473.92735300001</v>
          </cell>
          <cell r="AE113">
            <v>45407.385255999994</v>
          </cell>
        </row>
        <row r="114">
          <cell r="D114">
            <v>8029963.575313</v>
          </cell>
          <cell r="G114">
            <v>26948.269635000001</v>
          </cell>
          <cell r="H114">
            <v>332548.42645199999</v>
          </cell>
          <cell r="M114">
            <v>47483.158809</v>
          </cell>
          <cell r="N114">
            <v>5384.6068109999997</v>
          </cell>
          <cell r="R114">
            <v>18868.438189</v>
          </cell>
          <cell r="S114">
            <v>6524381.5347410003</v>
          </cell>
          <cell r="V114">
            <v>37441.065950999997</v>
          </cell>
          <cell r="W114">
            <v>340651.72640300001</v>
          </cell>
          <cell r="Z114">
            <v>64771.54221</v>
          </cell>
          <cell r="AA114">
            <v>7662.6373249999997</v>
          </cell>
          <cell r="AE114">
            <v>56160.614744000006</v>
          </cell>
        </row>
        <row r="115">
          <cell r="D115">
            <v>50569858.777925998</v>
          </cell>
          <cell r="E115">
            <v>25045624.158085998</v>
          </cell>
          <cell r="G115">
            <v>1024198.038452</v>
          </cell>
          <cell r="H115">
            <v>3968094.923982</v>
          </cell>
          <cell r="L115">
            <v>846077.25403099996</v>
          </cell>
          <cell r="M115">
            <v>55784.410348999998</v>
          </cell>
          <cell r="N115">
            <v>1525406.4382509999</v>
          </cell>
          <cell r="R115">
            <v>769758.49092100002</v>
          </cell>
          <cell r="S115">
            <v>40437306.021426</v>
          </cell>
          <cell r="T115">
            <v>18178771.691342998</v>
          </cell>
          <cell r="V115">
            <v>1422988.07396</v>
          </cell>
          <cell r="W115">
            <v>4064786.5960690002</v>
          </cell>
          <cell r="Y115">
            <v>1154129.817888</v>
          </cell>
          <cell r="Z115">
            <v>76095.238400000002</v>
          </cell>
          <cell r="AA115">
            <v>2170750.199399</v>
          </cell>
          <cell r="AE115">
            <v>2052741</v>
          </cell>
        </row>
        <row r="116">
          <cell r="E116">
            <v>25045624.158085998</v>
          </cell>
          <cell r="G116">
            <v>354263.43667299999</v>
          </cell>
          <cell r="L116">
            <v>846077.25403099996</v>
          </cell>
          <cell r="T116">
            <v>18178771.691342998</v>
          </cell>
          <cell r="V116">
            <v>492202.31488399999</v>
          </cell>
          <cell r="Y116">
            <v>1154129.817888</v>
          </cell>
          <cell r="AE116">
            <v>680955.75896000001</v>
          </cell>
        </row>
        <row r="117">
          <cell r="D117">
            <v>50569858.777925998</v>
          </cell>
          <cell r="G117">
            <v>669934.60177900002</v>
          </cell>
          <cell r="H117">
            <v>3968094.923982</v>
          </cell>
          <cell r="M117">
            <v>55784.410348999998</v>
          </cell>
          <cell r="N117">
            <v>1525406.4382509999</v>
          </cell>
          <cell r="R117">
            <v>769758.49092100002</v>
          </cell>
          <cell r="S117">
            <v>40437306.021426</v>
          </cell>
          <cell r="V117">
            <v>930785.75907599996</v>
          </cell>
          <cell r="W117">
            <v>4064786.5960690002</v>
          </cell>
          <cell r="Z117">
            <v>76095.238400000002</v>
          </cell>
          <cell r="AA117">
            <v>2170750.199399</v>
          </cell>
          <cell r="AE117">
            <v>1371785.24104</v>
          </cell>
        </row>
        <row r="118">
          <cell r="D118">
            <v>53998250.783642001</v>
          </cell>
          <cell r="E118">
            <v>13244264.713231999</v>
          </cell>
          <cell r="G118">
            <v>810334.55527500005</v>
          </cell>
          <cell r="H118">
            <v>5247462.9987669997</v>
          </cell>
          <cell r="L118">
            <v>166025.03080199999</v>
          </cell>
          <cell r="M118">
            <v>59021.898450000001</v>
          </cell>
          <cell r="N118">
            <v>2248845.5677169999</v>
          </cell>
          <cell r="R118">
            <v>983311.414109</v>
          </cell>
          <cell r="S118">
            <v>43017392.905965</v>
          </cell>
          <cell r="T118">
            <v>9613035.1123159993</v>
          </cell>
          <cell r="V118">
            <v>1125852.9745060001</v>
          </cell>
          <cell r="W118">
            <v>5375329.3883779999</v>
          </cell>
          <cell r="Y118">
            <v>226473.92735300001</v>
          </cell>
          <cell r="Z118">
            <v>80511.479913999996</v>
          </cell>
          <cell r="AA118">
            <v>3200250.0069010002</v>
          </cell>
          <cell r="AE118">
            <v>1627068</v>
          </cell>
        </row>
        <row r="119">
          <cell r="E119">
            <v>13244264.713231999</v>
          </cell>
          <cell r="G119">
            <v>141835.65773400001</v>
          </cell>
          <cell r="L119">
            <v>166025.03080199999</v>
          </cell>
          <cell r="T119">
            <v>9613035.1123159993</v>
          </cell>
          <cell r="V119">
            <v>197061.93708599999</v>
          </cell>
          <cell r="Y119">
            <v>226473.92735300001</v>
          </cell>
          <cell r="AE119">
            <v>310131.14595400001</v>
          </cell>
        </row>
        <row r="120">
          <cell r="D120">
            <v>53998250.783642001</v>
          </cell>
          <cell r="G120">
            <v>668498.89754100004</v>
          </cell>
          <cell r="H120">
            <v>5247462.9987669997</v>
          </cell>
          <cell r="M120">
            <v>59021.898450000001</v>
          </cell>
          <cell r="N120">
            <v>2248845.5677169999</v>
          </cell>
          <cell r="R120">
            <v>983311.414109</v>
          </cell>
          <cell r="S120">
            <v>43017392.905965</v>
          </cell>
          <cell r="V120">
            <v>928791.03741899994</v>
          </cell>
          <cell r="W120">
            <v>5375329.3883779999</v>
          </cell>
          <cell r="Z120">
            <v>80511.479913999996</v>
          </cell>
          <cell r="AA120">
            <v>3200250.0069010002</v>
          </cell>
          <cell r="AE120">
            <v>1316936.8540460002</v>
          </cell>
        </row>
        <row r="121">
          <cell r="D121">
            <v>69710500.736834005</v>
          </cell>
          <cell r="E121">
            <v>22858166.659793999</v>
          </cell>
          <cell r="G121">
            <v>788354.91651000001</v>
          </cell>
          <cell r="H121">
            <v>6142172.7056689998</v>
          </cell>
          <cell r="L121">
            <v>412720.79394499998</v>
          </cell>
          <cell r="M121">
            <v>54290.185072</v>
          </cell>
          <cell r="N121">
            <v>812523.18024300004</v>
          </cell>
          <cell r="R121">
            <v>1264790.714777</v>
          </cell>
          <cell r="S121">
            <v>55539107.308063</v>
          </cell>
          <cell r="T121">
            <v>16591057.598254999</v>
          </cell>
          <cell r="V121">
            <v>1095315.1657430001</v>
          </cell>
          <cell r="W121">
            <v>6291840.7354250001</v>
          </cell>
          <cell r="Y121">
            <v>562990.403636</v>
          </cell>
          <cell r="Z121">
            <v>74056.973085999998</v>
          </cell>
          <cell r="AA121">
            <v>1156272.0671029999</v>
          </cell>
          <cell r="AE121">
            <v>1676807</v>
          </cell>
        </row>
        <row r="122">
          <cell r="E122">
            <v>22858166.659793999</v>
          </cell>
          <cell r="G122">
            <v>170844.81974400001</v>
          </cell>
          <cell r="L122">
            <v>412720.79394499998</v>
          </cell>
          <cell r="T122">
            <v>16591057.598254999</v>
          </cell>
          <cell r="V122">
            <v>237366.34114400001</v>
          </cell>
          <cell r="Y122">
            <v>562990.403636</v>
          </cell>
          <cell r="AE122">
            <v>407386.54578000004</v>
          </cell>
        </row>
        <row r="123">
          <cell r="D123">
            <v>69710500.736834005</v>
          </cell>
          <cell r="G123">
            <v>617510.09676500002</v>
          </cell>
          <cell r="H123">
            <v>6142172.7056689998</v>
          </cell>
          <cell r="M123">
            <v>54290.185072</v>
          </cell>
          <cell r="N123">
            <v>812523.18024300004</v>
          </cell>
          <cell r="R123">
            <v>1264790.714777</v>
          </cell>
          <cell r="S123">
            <v>55539107.308063</v>
          </cell>
          <cell r="V123">
            <v>857948.82460000005</v>
          </cell>
          <cell r="W123">
            <v>6291840.7354250001</v>
          </cell>
          <cell r="Z123">
            <v>74056.973085999998</v>
          </cell>
          <cell r="AA123">
            <v>1156272.0671029999</v>
          </cell>
          <cell r="AE123">
            <v>1269420.4542200002</v>
          </cell>
        </row>
        <row r="124">
          <cell r="D124">
            <v>32368396.423661999</v>
          </cell>
          <cell r="E124">
            <v>17707798.520675998</v>
          </cell>
          <cell r="G124">
            <v>672185.12714500003</v>
          </cell>
          <cell r="H124">
            <v>2934346.082924</v>
          </cell>
          <cell r="L124">
            <v>660352.93826199998</v>
          </cell>
          <cell r="M124">
            <v>66036.456000999999</v>
          </cell>
          <cell r="N124">
            <v>1732508.136986</v>
          </cell>
          <cell r="R124">
            <v>528994.65966600005</v>
          </cell>
          <cell r="S124">
            <v>25846530.837614998</v>
          </cell>
          <cell r="T124">
            <v>12852785.158469999</v>
          </cell>
          <cell r="V124">
            <v>933912.56720799999</v>
          </cell>
          <cell r="W124">
            <v>3005848.1096339999</v>
          </cell>
          <cell r="Y124">
            <v>900784.19287000003</v>
          </cell>
          <cell r="Z124">
            <v>90080.003194999998</v>
          </cell>
          <cell r="AA124">
            <v>2465469.0641890001</v>
          </cell>
          <cell r="AE124">
            <v>1256459</v>
          </cell>
          <cell r="AG124">
            <v>-89435</v>
          </cell>
        </row>
        <row r="125">
          <cell r="E125">
            <v>17707798.520675998</v>
          </cell>
          <cell r="G125">
            <v>220515.504323</v>
          </cell>
          <cell r="L125">
            <v>660352.93826199998</v>
          </cell>
          <cell r="T125">
            <v>12852785.158469999</v>
          </cell>
          <cell r="V125">
            <v>306377.20537799998</v>
          </cell>
          <cell r="Y125">
            <v>900784.19287000003</v>
          </cell>
          <cell r="AE125">
            <v>443741.01520300005</v>
          </cell>
        </row>
        <row r="126">
          <cell r="D126">
            <v>32368396.423661999</v>
          </cell>
          <cell r="G126">
            <v>451669.622822</v>
          </cell>
          <cell r="H126">
            <v>2934346.082924</v>
          </cell>
          <cell r="M126">
            <v>66036.456000999999</v>
          </cell>
          <cell r="N126">
            <v>1732508.136986</v>
          </cell>
          <cell r="R126">
            <v>528994.65966600005</v>
          </cell>
          <cell r="S126">
            <v>25846530.837614998</v>
          </cell>
          <cell r="V126">
            <v>627535.36182999995</v>
          </cell>
          <cell r="W126">
            <v>3005848.1096339999</v>
          </cell>
          <cell r="Z126">
            <v>90080.003194999998</v>
          </cell>
          <cell r="AA126">
            <v>2465469.0641890001</v>
          </cell>
          <cell r="AE126">
            <v>812717.98479699995</v>
          </cell>
          <cell r="AG126">
            <v>-89435</v>
          </cell>
        </row>
        <row r="127">
          <cell r="D127">
            <v>49811703.345661998</v>
          </cell>
          <cell r="E127">
            <v>19043286.230602998</v>
          </cell>
          <cell r="G127">
            <v>878002.20720399998</v>
          </cell>
          <cell r="H127">
            <v>4279881.3055910002</v>
          </cell>
          <cell r="L127">
            <v>361130.59093599999</v>
          </cell>
          <cell r="M127">
            <v>55535.372802999998</v>
          </cell>
          <cell r="N127">
            <v>2948512.8182100002</v>
          </cell>
          <cell r="R127">
            <v>1087154.0820319999</v>
          </cell>
          <cell r="S127">
            <v>39502124.251696996</v>
          </cell>
          <cell r="T127">
            <v>13822117.207139</v>
          </cell>
          <cell r="V127">
            <v>1219868.25092</v>
          </cell>
          <cell r="W127">
            <v>4384170.3631109996</v>
          </cell>
          <cell r="Y127">
            <v>492616.46163500001</v>
          </cell>
          <cell r="Z127">
            <v>75755.527514000001</v>
          </cell>
          <cell r="AA127">
            <v>4195920.9215080002</v>
          </cell>
          <cell r="AE127">
            <v>1726389</v>
          </cell>
        </row>
        <row r="128">
          <cell r="E128">
            <v>19043286.230602998</v>
          </cell>
          <cell r="G128">
            <v>240028.14713</v>
          </cell>
          <cell r="L128">
            <v>361130.59093599999</v>
          </cell>
          <cell r="T128">
            <v>13822117.207139</v>
          </cell>
          <cell r="V128">
            <v>333487.44867499999</v>
          </cell>
          <cell r="Y128">
            <v>492616.46163500001</v>
          </cell>
          <cell r="AE128">
            <v>474346.225377</v>
          </cell>
        </row>
        <row r="129">
          <cell r="D129">
            <v>49811703.345661998</v>
          </cell>
          <cell r="G129">
            <v>637974.06007400004</v>
          </cell>
          <cell r="H129">
            <v>4279881.3055910002</v>
          </cell>
          <cell r="M129">
            <v>55535.372802999998</v>
          </cell>
          <cell r="N129">
            <v>2948512.8182100002</v>
          </cell>
          <cell r="R129">
            <v>1087154.0820319999</v>
          </cell>
          <cell r="S129">
            <v>39502124.251696996</v>
          </cell>
          <cell r="V129">
            <v>886380.80224500003</v>
          </cell>
          <cell r="W129">
            <v>4384170.3631109996</v>
          </cell>
          <cell r="Z129">
            <v>75755.527514000001</v>
          </cell>
          <cell r="AA129">
            <v>4195920.9215080002</v>
          </cell>
          <cell r="AE129">
            <v>1252042.7746230001</v>
          </cell>
        </row>
        <row r="130">
          <cell r="D130">
            <v>22275572.137665</v>
          </cell>
          <cell r="E130">
            <v>19964561.959058002</v>
          </cell>
          <cell r="G130">
            <v>808231.01813500002</v>
          </cell>
          <cell r="H130">
            <v>2254916.5213739998</v>
          </cell>
          <cell r="L130">
            <v>907985.49764099997</v>
          </cell>
          <cell r="M130">
            <v>54580.728876000001</v>
          </cell>
          <cell r="N130">
            <v>1592590.95734</v>
          </cell>
          <cell r="R130">
            <v>374786.96511400002</v>
          </cell>
          <cell r="S130">
            <v>17776557.735236999</v>
          </cell>
          <cell r="T130">
            <v>14490803.322791001</v>
          </cell>
          <cell r="V130">
            <v>1122930.3871239999</v>
          </cell>
          <cell r="W130">
            <v>2309862.699085</v>
          </cell>
          <cell r="Y130">
            <v>1238578.5482890001</v>
          </cell>
          <cell r="Z130">
            <v>74453.302452000004</v>
          </cell>
          <cell r="AA130">
            <v>2266358.0351550002</v>
          </cell>
          <cell r="AE130">
            <v>1608861</v>
          </cell>
        </row>
        <row r="131">
          <cell r="E131">
            <v>19964561.959058002</v>
          </cell>
          <cell r="G131">
            <v>362997.52554300003</v>
          </cell>
          <cell r="L131">
            <v>907985.49764099997</v>
          </cell>
          <cell r="T131">
            <v>14490803.322791001</v>
          </cell>
          <cell r="V131">
            <v>504337.17926800001</v>
          </cell>
          <cell r="Y131">
            <v>1238578.5482890001</v>
          </cell>
          <cell r="AE131">
            <v>772071.41225000005</v>
          </cell>
        </row>
        <row r="132">
          <cell r="D132">
            <v>22275572.137665</v>
          </cell>
          <cell r="G132">
            <v>445233.49259099999</v>
          </cell>
          <cell r="H132">
            <v>2254916.5213739998</v>
          </cell>
          <cell r="M132">
            <v>54580.728876000001</v>
          </cell>
          <cell r="N132">
            <v>1592590.95734</v>
          </cell>
          <cell r="R132">
            <v>374786.96511400002</v>
          </cell>
          <cell r="S132">
            <v>17776557.735236999</v>
          </cell>
          <cell r="V132">
            <v>618593.20785500004</v>
          </cell>
          <cell r="W132">
            <v>2309862.699085</v>
          </cell>
          <cell r="Z132">
            <v>74453.302452000004</v>
          </cell>
          <cell r="AA132">
            <v>2266358.0351550002</v>
          </cell>
          <cell r="AE132">
            <v>836789.58774999995</v>
          </cell>
        </row>
        <row r="133">
          <cell r="D133">
            <v>66470589.419974998</v>
          </cell>
          <cell r="E133">
            <v>22906367.561831001</v>
          </cell>
          <cell r="G133">
            <v>1022148.044384</v>
          </cell>
          <cell r="H133">
            <v>6016103.2058150005</v>
          </cell>
          <cell r="L133">
            <v>1155618.057021</v>
          </cell>
          <cell r="M133">
            <v>62300.892807999997</v>
          </cell>
          <cell r="N133">
            <v>3591769.328925</v>
          </cell>
          <cell r="R133">
            <v>1427785.8611300001</v>
          </cell>
          <cell r="S133">
            <v>52736056.644956999</v>
          </cell>
          <cell r="T133">
            <v>16626043.078670001</v>
          </cell>
          <cell r="V133">
            <v>1420139.8776149999</v>
          </cell>
          <cell r="W133">
            <v>6162699.2650220003</v>
          </cell>
          <cell r="Y133">
            <v>1576372.903707</v>
          </cell>
          <cell r="Z133">
            <v>84984.339909999995</v>
          </cell>
          <cell r="AA133">
            <v>5111315.7722730003</v>
          </cell>
          <cell r="AE133">
            <v>2034816</v>
          </cell>
        </row>
        <row r="134">
          <cell r="E134">
            <v>22906367.561831001</v>
          </cell>
          <cell r="G134">
            <v>247581.91341099999</v>
          </cell>
          <cell r="L134">
            <v>1155618.057021</v>
          </cell>
          <cell r="T134">
            <v>16626043.078670001</v>
          </cell>
          <cell r="V134">
            <v>343982.410516</v>
          </cell>
          <cell r="Y134">
            <v>1576372.903707</v>
          </cell>
          <cell r="AE134">
            <v>513351.67617500003</v>
          </cell>
        </row>
        <row r="135">
          <cell r="D135">
            <v>66470589.419974998</v>
          </cell>
          <cell r="G135">
            <v>774566.13097299996</v>
          </cell>
          <cell r="H135">
            <v>6016103.2058150005</v>
          </cell>
          <cell r="M135">
            <v>62300.892807999997</v>
          </cell>
          <cell r="N135">
            <v>3591769.328925</v>
          </cell>
          <cell r="R135">
            <v>1427785.8611300001</v>
          </cell>
          <cell r="S135">
            <v>52736056.644956999</v>
          </cell>
          <cell r="V135">
            <v>1076157.467098</v>
          </cell>
          <cell r="W135">
            <v>6162699.2650220003</v>
          </cell>
          <cell r="Z135">
            <v>84984.339909999995</v>
          </cell>
          <cell r="AA135">
            <v>5111315.7722730003</v>
          </cell>
          <cell r="AE135">
            <v>1521464.3238249999</v>
          </cell>
        </row>
        <row r="136">
          <cell r="D136">
            <v>60548734.194045998</v>
          </cell>
          <cell r="E136">
            <v>15827768.177983999</v>
          </cell>
          <cell r="G136">
            <v>956856.21064599999</v>
          </cell>
          <cell r="H136">
            <v>5403264.6408310002</v>
          </cell>
          <cell r="L136">
            <v>206360.396973</v>
          </cell>
          <cell r="M136">
            <v>59561.479800000001</v>
          </cell>
          <cell r="N136">
            <v>3360475.2928269999</v>
          </cell>
          <cell r="R136">
            <v>1375929.2791909999</v>
          </cell>
          <cell r="S136">
            <v>47962464.308812</v>
          </cell>
          <cell r="T136">
            <v>11488209.7677</v>
          </cell>
          <cell r="V136">
            <v>1329425.487186</v>
          </cell>
          <cell r="W136">
            <v>5534927.4923649998</v>
          </cell>
          <cell r="Y136">
            <v>281495.201818</v>
          </cell>
          <cell r="Z136">
            <v>81247.520166999995</v>
          </cell>
          <cell r="AA136">
            <v>4782169.6756069995</v>
          </cell>
          <cell r="AE136">
            <v>968432</v>
          </cell>
          <cell r="AG136">
            <v>-150727</v>
          </cell>
        </row>
        <row r="137">
          <cell r="E137">
            <v>15827768.177983999</v>
          </cell>
          <cell r="G137">
            <v>189640.57490899999</v>
          </cell>
          <cell r="L137">
            <v>206360.396973</v>
          </cell>
          <cell r="T137">
            <v>11488209.7677</v>
          </cell>
          <cell r="V137">
            <v>263480.56362500001</v>
          </cell>
          <cell r="Y137">
            <v>281495.201818</v>
          </cell>
          <cell r="AE137">
            <v>194758.82449299999</v>
          </cell>
        </row>
        <row r="138">
          <cell r="D138">
            <v>60548734.194045998</v>
          </cell>
          <cell r="G138">
            <v>767215.63573600003</v>
          </cell>
          <cell r="H138">
            <v>5403264.6408310002</v>
          </cell>
          <cell r="M138">
            <v>59561.479800000001</v>
          </cell>
          <cell r="N138">
            <v>3360475.2928269999</v>
          </cell>
          <cell r="R138">
            <v>1375929.2791909999</v>
          </cell>
          <cell r="S138">
            <v>47962464.308812</v>
          </cell>
          <cell r="V138">
            <v>1065944.923561</v>
          </cell>
          <cell r="W138">
            <v>5534927.4923649998</v>
          </cell>
          <cell r="Z138">
            <v>81247.520166999995</v>
          </cell>
          <cell r="AA138">
            <v>4782169.6756069995</v>
          </cell>
          <cell r="AE138">
            <v>773673.17550699995</v>
          </cell>
          <cell r="AG138">
            <v>-150727</v>
          </cell>
        </row>
        <row r="139">
          <cell r="D139">
            <v>66997764.02318</v>
          </cell>
          <cell r="E139">
            <v>26036199.204888001</v>
          </cell>
          <cell r="G139">
            <v>936966.41195600003</v>
          </cell>
          <cell r="H139">
            <v>5983277.9870809997</v>
          </cell>
          <cell r="L139">
            <v>639717.27212099999</v>
          </cell>
          <cell r="M139">
            <v>75873.439075999995</v>
          </cell>
          <cell r="N139">
            <v>4495301.205116</v>
          </cell>
          <cell r="R139">
            <v>1224952.4093899999</v>
          </cell>
          <cell r="S139">
            <v>53368460.564332999</v>
          </cell>
          <cell r="T139">
            <v>18897757.071993999</v>
          </cell>
          <cell r="V139">
            <v>1301791.23554</v>
          </cell>
          <cell r="W139">
            <v>6129074.1850589998</v>
          </cell>
          <cell r="Y139">
            <v>872635.18225499999</v>
          </cell>
          <cell r="Z139">
            <v>103498.58318099999</v>
          </cell>
          <cell r="AA139">
            <v>6397098.9912369996</v>
          </cell>
          <cell r="AE139">
            <v>1869819</v>
          </cell>
          <cell r="AG139">
            <v>-121430</v>
          </cell>
        </row>
        <row r="140">
          <cell r="E140">
            <v>26036199.204888001</v>
          </cell>
          <cell r="G140">
            <v>256149.81376700001</v>
          </cell>
          <cell r="L140">
            <v>639717.27212099999</v>
          </cell>
          <cell r="T140">
            <v>18897757.071993999</v>
          </cell>
          <cell r="V140">
            <v>355886.377882</v>
          </cell>
          <cell r="Y140">
            <v>872635.18225499999</v>
          </cell>
          <cell r="AE140">
            <v>515425.07890900003</v>
          </cell>
        </row>
        <row r="141">
          <cell r="D141">
            <v>66997764.02318</v>
          </cell>
          <cell r="G141">
            <v>680816.59818800003</v>
          </cell>
          <cell r="H141">
            <v>5983277.9870809997</v>
          </cell>
          <cell r="M141">
            <v>75873.439075999995</v>
          </cell>
          <cell r="N141">
            <v>4495301.205116</v>
          </cell>
          <cell r="R141">
            <v>1224952.4093899999</v>
          </cell>
          <cell r="S141">
            <v>53368460.564332999</v>
          </cell>
          <cell r="V141">
            <v>945904.85765799996</v>
          </cell>
          <cell r="W141">
            <v>6129074.1850589998</v>
          </cell>
          <cell r="Z141">
            <v>103498.58318099999</v>
          </cell>
          <cell r="AA141">
            <v>6397098.9912369996</v>
          </cell>
          <cell r="AE141">
            <v>1354393.9210910001</v>
          </cell>
          <cell r="AG141">
            <v>-121430</v>
          </cell>
        </row>
        <row r="142">
          <cell r="D142">
            <v>63616626.429912999</v>
          </cell>
          <cell r="E142">
            <v>28978822.654428001</v>
          </cell>
          <cell r="G142">
            <v>817027.85439200001</v>
          </cell>
          <cell r="H142">
            <v>6239985.2072830005</v>
          </cell>
          <cell r="L142">
            <v>722261.18187199999</v>
          </cell>
          <cell r="M142">
            <v>60806.667530999999</v>
          </cell>
          <cell r="N142">
            <v>783902.125183</v>
          </cell>
          <cell r="R142">
            <v>1298420.355309</v>
          </cell>
          <cell r="S142">
            <v>50539858.269657001</v>
          </cell>
          <cell r="T142">
            <v>21033590.442531999</v>
          </cell>
          <cell r="V142">
            <v>1135152.4307250001</v>
          </cell>
          <cell r="W142">
            <v>6392036.6614560001</v>
          </cell>
          <cell r="Y142">
            <v>985232.92327100004</v>
          </cell>
          <cell r="Z142">
            <v>82946.074594999998</v>
          </cell>
          <cell r="AA142">
            <v>1115542.4887949999</v>
          </cell>
          <cell r="AE142">
            <v>1717642</v>
          </cell>
        </row>
        <row r="143">
          <cell r="E143">
            <v>28978822.654428001</v>
          </cell>
          <cell r="G143">
            <v>226001.07391899999</v>
          </cell>
          <cell r="L143">
            <v>722261.18187199999</v>
          </cell>
          <cell r="T143">
            <v>21033590.442531999</v>
          </cell>
          <cell r="V143">
            <v>313998.68073800002</v>
          </cell>
          <cell r="Y143">
            <v>985232.92327100004</v>
          </cell>
          <cell r="AE143">
            <v>530143.05706999998</v>
          </cell>
        </row>
        <row r="144">
          <cell r="D144">
            <v>63616626.429912999</v>
          </cell>
          <cell r="G144">
            <v>591026.78047300002</v>
          </cell>
          <cell r="H144">
            <v>6239985.2072830005</v>
          </cell>
          <cell r="M144">
            <v>60806.667530999999</v>
          </cell>
          <cell r="N144">
            <v>783902.125183</v>
          </cell>
          <cell r="R144">
            <v>1298420.355309</v>
          </cell>
          <cell r="S144">
            <v>50539858.269657001</v>
          </cell>
          <cell r="V144">
            <v>821153.74998700002</v>
          </cell>
          <cell r="W144">
            <v>6392036.6614560001</v>
          </cell>
          <cell r="Z144">
            <v>82946.074594999998</v>
          </cell>
          <cell r="AA144">
            <v>1115542.4887949999</v>
          </cell>
          <cell r="AE144">
            <v>1187498.9429299999</v>
          </cell>
        </row>
        <row r="145">
          <cell r="D145">
            <v>34661435.218649998</v>
          </cell>
          <cell r="E145">
            <v>23088615.859469999</v>
          </cell>
          <cell r="G145">
            <v>496511.96674</v>
          </cell>
          <cell r="H145">
            <v>4356489.2898509996</v>
          </cell>
          <cell r="L145">
            <v>301286.038459</v>
          </cell>
          <cell r="M145">
            <v>64210.180662999999</v>
          </cell>
          <cell r="N145">
            <v>4114509.9300319999</v>
          </cell>
          <cell r="R145">
            <v>836678.95326099999</v>
          </cell>
          <cell r="S145">
            <v>27407338.959024001</v>
          </cell>
          <cell r="T145">
            <v>16758323.678785</v>
          </cell>
          <cell r="V145">
            <v>689837.88361699996</v>
          </cell>
          <cell r="W145">
            <v>4462645.0754190003</v>
          </cell>
          <cell r="Y145">
            <v>410982.80215200002</v>
          </cell>
          <cell r="Z145">
            <v>87588.790032999997</v>
          </cell>
          <cell r="AA145">
            <v>5855208.8329229997</v>
          </cell>
          <cell r="AE145">
            <v>511728</v>
          </cell>
        </row>
        <row r="146">
          <cell r="E146">
            <v>23088615.859469999</v>
          </cell>
          <cell r="G146">
            <v>185341.99575500001</v>
          </cell>
          <cell r="L146">
            <v>301286.038459</v>
          </cell>
          <cell r="T146">
            <v>16758323.678785</v>
          </cell>
          <cell r="V146">
            <v>257508.25490900001</v>
          </cell>
          <cell r="Y146">
            <v>410982.80215200002</v>
          </cell>
          <cell r="AE146">
            <v>200701.46507400001</v>
          </cell>
        </row>
        <row r="147">
          <cell r="D147">
            <v>34661435.218649998</v>
          </cell>
          <cell r="G147">
            <v>311169.97098599997</v>
          </cell>
          <cell r="H147">
            <v>4356489.2898509996</v>
          </cell>
          <cell r="M147">
            <v>64210.180662999999</v>
          </cell>
          <cell r="N147">
            <v>4114509.9300319999</v>
          </cell>
          <cell r="R147">
            <v>836678.95326099999</v>
          </cell>
          <cell r="S147">
            <v>27407338.959024001</v>
          </cell>
          <cell r="V147">
            <v>432329.628708</v>
          </cell>
          <cell r="W147">
            <v>4462645.0754190003</v>
          </cell>
          <cell r="Z147">
            <v>87588.790032999997</v>
          </cell>
          <cell r="AA147">
            <v>5855208.8329229997</v>
          </cell>
          <cell r="AE147">
            <v>311026.53492599999</v>
          </cell>
        </row>
        <row r="148">
          <cell r="D148">
            <v>41531043.573565997</v>
          </cell>
          <cell r="E148">
            <v>30029171.164999999</v>
          </cell>
          <cell r="G148">
            <v>509716.76756499999</v>
          </cell>
          <cell r="H148">
            <v>3187755.2964570001</v>
          </cell>
          <cell r="L148">
            <v>3363673.7650449998</v>
          </cell>
          <cell r="M148">
            <v>65745.912198000005</v>
          </cell>
          <cell r="N148">
            <v>3345730.6098409998</v>
          </cell>
          <cell r="R148">
            <v>795666.82923200005</v>
          </cell>
          <cell r="S148">
            <v>33046080.66934</v>
          </cell>
          <cell r="T148">
            <v>21795960.972789001</v>
          </cell>
          <cell r="V148">
            <v>708184.21253699996</v>
          </cell>
          <cell r="W148">
            <v>3265432.2159159998</v>
          </cell>
          <cell r="Y148">
            <v>4588370.8271209998</v>
          </cell>
          <cell r="Z148">
            <v>89683.673829000007</v>
          </cell>
          <cell r="AA148">
            <v>4761187.0556779997</v>
          </cell>
          <cell r="AE148">
            <v>988068</v>
          </cell>
        </row>
        <row r="149">
          <cell r="E149">
            <v>30029171.164999999</v>
          </cell>
          <cell r="G149">
            <v>220593.962245</v>
          </cell>
          <cell r="L149">
            <v>3363673.7650449998</v>
          </cell>
          <cell r="T149">
            <v>21795960.972789001</v>
          </cell>
          <cell r="V149">
            <v>306486.21231199999</v>
          </cell>
          <cell r="Y149">
            <v>4588370.8271209998</v>
          </cell>
          <cell r="AE149">
            <v>411947.44450500002</v>
          </cell>
        </row>
        <row r="150">
          <cell r="D150">
            <v>41531043.573565997</v>
          </cell>
          <cell r="G150">
            <v>289122.80531999998</v>
          </cell>
          <cell r="H150">
            <v>3187755.2964570001</v>
          </cell>
          <cell r="M150">
            <v>65745.912198000005</v>
          </cell>
          <cell r="N150">
            <v>3345730.6098409998</v>
          </cell>
          <cell r="R150">
            <v>795666.82923200005</v>
          </cell>
          <cell r="S150">
            <v>33046080.66934</v>
          </cell>
          <cell r="V150">
            <v>401698.00022400002</v>
          </cell>
          <cell r="W150">
            <v>3265432.2159159998</v>
          </cell>
          <cell r="Z150">
            <v>89683.673829000007</v>
          </cell>
          <cell r="AA150">
            <v>4761187.0556779997</v>
          </cell>
          <cell r="AE150">
            <v>576120.55549499998</v>
          </cell>
        </row>
        <row r="151">
          <cell r="D151">
            <v>37138998.488323003</v>
          </cell>
          <cell r="E151">
            <v>8517392.929126</v>
          </cell>
          <cell r="G151">
            <v>556063.069976</v>
          </cell>
          <cell r="H151">
            <v>4126731.5322690001</v>
          </cell>
          <cell r="L151">
            <v>175406.27516700001</v>
          </cell>
          <cell r="M151">
            <v>50513.115620999997</v>
          </cell>
          <cell r="N151">
            <v>1803504.1757199999</v>
          </cell>
          <cell r="R151">
            <v>688920.86132300005</v>
          </cell>
          <cell r="S151">
            <v>29573950.018994</v>
          </cell>
          <cell r="T151">
            <v>6182147.4476629999</v>
          </cell>
          <cell r="V151">
            <v>772576.28626399999</v>
          </cell>
          <cell r="W151">
            <v>4227288.7466890002</v>
          </cell>
          <cell r="Y151">
            <v>239270.836618</v>
          </cell>
          <cell r="Z151">
            <v>68904.691319000005</v>
          </cell>
          <cell r="AA151">
            <v>2566500.9343670001</v>
          </cell>
          <cell r="AE151">
            <v>1081849</v>
          </cell>
        </row>
        <row r="152">
          <cell r="E152">
            <v>8517392.929126</v>
          </cell>
          <cell r="G152">
            <v>94487.131533000007</v>
          </cell>
          <cell r="L152">
            <v>175406.27516700001</v>
          </cell>
          <cell r="T152">
            <v>6182147.4476629999</v>
          </cell>
          <cell r="V152">
            <v>131277.40560500001</v>
          </cell>
          <cell r="Y152">
            <v>239270.836618</v>
          </cell>
          <cell r="AE152">
            <v>191716.224139</v>
          </cell>
        </row>
        <row r="153">
          <cell r="D153">
            <v>37138998.488323003</v>
          </cell>
          <cell r="G153">
            <v>461575.93844300002</v>
          </cell>
          <cell r="H153">
            <v>4126731.5322690001</v>
          </cell>
          <cell r="M153">
            <v>50513.115620999997</v>
          </cell>
          <cell r="N153">
            <v>1803504.1757199999</v>
          </cell>
          <cell r="R153">
            <v>688920.86132300005</v>
          </cell>
          <cell r="S153">
            <v>29573950.018994</v>
          </cell>
          <cell r="V153">
            <v>641298.88065800001</v>
          </cell>
          <cell r="W153">
            <v>4227288.7466890002</v>
          </cell>
          <cell r="Z153">
            <v>68904.691319000005</v>
          </cell>
          <cell r="AA153">
            <v>2566500.9343670001</v>
          </cell>
          <cell r="AE153">
            <v>890132.77586099994</v>
          </cell>
        </row>
        <row r="154">
          <cell r="D154">
            <v>30557927.344774</v>
          </cell>
          <cell r="E154">
            <v>11822517.855249999</v>
          </cell>
          <cell r="G154">
            <v>1613201.3046639999</v>
          </cell>
          <cell r="H154">
            <v>4451993.0714570004</v>
          </cell>
          <cell r="L154">
            <v>247632.55937999999</v>
          </cell>
          <cell r="M154">
            <v>54871.272680000002</v>
          </cell>
          <cell r="N154">
            <v>4557145.9441520004</v>
          </cell>
          <cell r="R154">
            <v>718457.57168699999</v>
          </cell>
          <cell r="S154">
            <v>24181799.496252</v>
          </cell>
          <cell r="T154">
            <v>8581093.9088950008</v>
          </cell>
          <cell r="V154">
            <v>2241330.4178010002</v>
          </cell>
          <cell r="W154">
            <v>4560476.02422</v>
          </cell>
          <cell r="Y154">
            <v>337794.35541900003</v>
          </cell>
          <cell r="Z154">
            <v>74849.631819000002</v>
          </cell>
          <cell r="AA154">
            <v>6485107.9809910003</v>
          </cell>
          <cell r="AE154">
            <v>3262996</v>
          </cell>
        </row>
        <row r="155">
          <cell r="E155">
            <v>11822517.855249999</v>
          </cell>
          <cell r="G155">
            <v>446262.60772700002</v>
          </cell>
          <cell r="L155">
            <v>247632.55937999999</v>
          </cell>
          <cell r="T155">
            <v>8581093.9088950008</v>
          </cell>
          <cell r="V155">
            <v>620023.02758800006</v>
          </cell>
          <cell r="Y155">
            <v>337794.35541900003</v>
          </cell>
          <cell r="AE155">
            <v>890904.81695999997</v>
          </cell>
        </row>
        <row r="156">
          <cell r="D156">
            <v>30557927.344774</v>
          </cell>
          <cell r="G156">
            <v>1166938.6969369999</v>
          </cell>
          <cell r="H156">
            <v>4451993.0714570004</v>
          </cell>
          <cell r="M156">
            <v>54871.272680000002</v>
          </cell>
          <cell r="N156">
            <v>4557145.9441520004</v>
          </cell>
          <cell r="R156">
            <v>718457.57168699999</v>
          </cell>
          <cell r="S156">
            <v>24181799.496252</v>
          </cell>
          <cell r="V156">
            <v>1621307.3902129999</v>
          </cell>
          <cell r="W156">
            <v>4560476.02422</v>
          </cell>
          <cell r="Z156">
            <v>74849.631819000002</v>
          </cell>
          <cell r="AA156">
            <v>6485107.9809910003</v>
          </cell>
          <cell r="AE156">
            <v>2372091.18304</v>
          </cell>
        </row>
        <row r="157">
          <cell r="D157">
            <v>20483988.320677999</v>
          </cell>
          <cell r="E157">
            <v>6411621.9514229996</v>
          </cell>
          <cell r="G157">
            <v>985600.12422799994</v>
          </cell>
          <cell r="H157">
            <v>2982266.7794679999</v>
          </cell>
          <cell r="L157">
            <v>166025.03080199999</v>
          </cell>
          <cell r="M157">
            <v>54248.678813999999</v>
          </cell>
          <cell r="N157">
            <v>2182179.046724</v>
          </cell>
          <cell r="R157">
            <v>449495.74048699997</v>
          </cell>
          <cell r="S157">
            <v>16241969.266505999</v>
          </cell>
          <cell r="T157">
            <v>4653723.5762400003</v>
          </cell>
          <cell r="V157">
            <v>1369361.3635410001</v>
          </cell>
          <cell r="W157">
            <v>3054936.5031110002</v>
          </cell>
          <cell r="Y157">
            <v>226473.92735300001</v>
          </cell>
          <cell r="Z157">
            <v>74000.354605</v>
          </cell>
          <cell r="AA157">
            <v>3105379.3153189998</v>
          </cell>
          <cell r="AE157">
            <v>1926879</v>
          </cell>
          <cell r="AG157">
            <v>-84287</v>
          </cell>
        </row>
        <row r="158">
          <cell r="E158">
            <v>6411621.9514229996</v>
          </cell>
          <cell r="G158">
            <v>236352.19815800001</v>
          </cell>
          <cell r="L158">
            <v>166025.03080199999</v>
          </cell>
          <cell r="T158">
            <v>4653723.5762400003</v>
          </cell>
          <cell r="V158">
            <v>328380.202467</v>
          </cell>
          <cell r="Y158">
            <v>226473.92735300001</v>
          </cell>
          <cell r="AE158">
            <v>428403.10658100003</v>
          </cell>
        </row>
        <row r="159">
          <cell r="D159">
            <v>20483988.320677999</v>
          </cell>
          <cell r="G159">
            <v>749247.92607000005</v>
          </cell>
          <cell r="H159">
            <v>2982266.7794679999</v>
          </cell>
          <cell r="M159">
            <v>54248.678813999999</v>
          </cell>
          <cell r="N159">
            <v>2182179.046724</v>
          </cell>
          <cell r="R159">
            <v>449495.74048699997</v>
          </cell>
          <cell r="S159">
            <v>16241969.266505999</v>
          </cell>
          <cell r="V159">
            <v>1040981.1610739999</v>
          </cell>
          <cell r="W159">
            <v>3054936.5031110002</v>
          </cell>
          <cell r="Z159">
            <v>74000.354605</v>
          </cell>
          <cell r="AA159">
            <v>3105379.3153189998</v>
          </cell>
          <cell r="AE159">
            <v>1498475.8934189999</v>
          </cell>
          <cell r="AG159">
            <v>-84287</v>
          </cell>
        </row>
        <row r="160">
          <cell r="D160">
            <v>52895052.502576999</v>
          </cell>
          <cell r="E160">
            <v>17399933.359776001</v>
          </cell>
          <cell r="G160">
            <v>1068620.5258180001</v>
          </cell>
          <cell r="H160">
            <v>4846912.7016629996</v>
          </cell>
          <cell r="L160">
            <v>648796.76599300001</v>
          </cell>
          <cell r="M160">
            <v>55410.854030000002</v>
          </cell>
          <cell r="N160">
            <v>3247133.7398620001</v>
          </cell>
          <cell r="R160">
            <v>768899.39722699998</v>
          </cell>
          <cell r="S160">
            <v>42332859.111322999</v>
          </cell>
          <cell r="T160">
            <v>12629328.540403999</v>
          </cell>
          <cell r="V160">
            <v>1484707.2604499999</v>
          </cell>
          <cell r="W160">
            <v>4965018.7708369996</v>
          </cell>
          <cell r="Y160">
            <v>885020.47515700001</v>
          </cell>
          <cell r="Z160">
            <v>75585.672070999994</v>
          </cell>
          <cell r="AA160">
            <v>4620877.4504460003</v>
          </cell>
          <cell r="AE160">
            <v>2091678</v>
          </cell>
        </row>
        <row r="161">
          <cell r="E161">
            <v>17399933.359776001</v>
          </cell>
          <cell r="G161">
            <v>231461.4834</v>
          </cell>
          <cell r="L161">
            <v>648796.76599300001</v>
          </cell>
          <cell r="T161">
            <v>12629328.540403999</v>
          </cell>
          <cell r="V161">
            <v>321585.19943799998</v>
          </cell>
          <cell r="Y161">
            <v>885020.47515700001</v>
          </cell>
          <cell r="AE161">
            <v>504783.17484500003</v>
          </cell>
        </row>
        <row r="162">
          <cell r="D162">
            <v>52895052.502576999</v>
          </cell>
          <cell r="G162">
            <v>837159.04241800006</v>
          </cell>
          <cell r="H162">
            <v>4846912.7016629996</v>
          </cell>
          <cell r="M162">
            <v>55410.854030000002</v>
          </cell>
          <cell r="N162">
            <v>3247133.7398620001</v>
          </cell>
          <cell r="R162">
            <v>768899.39722699998</v>
          </cell>
          <cell r="S162">
            <v>42332859.111322999</v>
          </cell>
          <cell r="V162">
            <v>1163122.0610120001</v>
          </cell>
          <cell r="W162">
            <v>4965018.7708369996</v>
          </cell>
          <cell r="Z162">
            <v>75585.672070999994</v>
          </cell>
          <cell r="AA162">
            <v>4620877.4504460003</v>
          </cell>
          <cell r="AE162">
            <v>1586894.8251550002</v>
          </cell>
        </row>
        <row r="163">
          <cell r="D163">
            <v>18033126.704730999</v>
          </cell>
          <cell r="E163">
            <v>7842508.1312579997</v>
          </cell>
          <cell r="G163">
            <v>1371484.6321950001</v>
          </cell>
          <cell r="H163">
            <v>3701531.152915</v>
          </cell>
          <cell r="L163">
            <v>166025.03080199999</v>
          </cell>
          <cell r="M163">
            <v>58772.860904000001</v>
          </cell>
          <cell r="N163">
            <v>3745762.5257450002</v>
          </cell>
          <cell r="R163">
            <v>736567.05593799998</v>
          </cell>
          <cell r="S163">
            <v>13957802.939130001</v>
          </cell>
          <cell r="T163">
            <v>5692298.3394529996</v>
          </cell>
          <cell r="V163">
            <v>1905496.985898</v>
          </cell>
          <cell r="W163">
            <v>3791727.3914910001</v>
          </cell>
          <cell r="Y163">
            <v>226473.92735300001</v>
          </cell>
          <cell r="Z163">
            <v>80171.769029000003</v>
          </cell>
          <cell r="AA163">
            <v>5330457.8673369996</v>
          </cell>
          <cell r="AE163">
            <v>1381741</v>
          </cell>
          <cell r="AG163">
            <v>-131633</v>
          </cell>
        </row>
        <row r="164">
          <cell r="E164">
            <v>7842508.1312579997</v>
          </cell>
          <cell r="G164">
            <v>420462.25756599999</v>
          </cell>
          <cell r="L164">
            <v>166025.03080199999</v>
          </cell>
          <cell r="T164">
            <v>5692298.3394529996</v>
          </cell>
          <cell r="V164">
            <v>584176.84432499995</v>
          </cell>
          <cell r="Y164">
            <v>226473.92735300001</v>
          </cell>
          <cell r="AE164">
            <v>401700.12642500002</v>
          </cell>
        </row>
        <row r="165">
          <cell r="D165">
            <v>18033126.704730999</v>
          </cell>
          <cell r="G165">
            <v>951022.37462899997</v>
          </cell>
          <cell r="H165">
            <v>3701531.152915</v>
          </cell>
          <cell r="M165">
            <v>58772.860904000001</v>
          </cell>
          <cell r="N165">
            <v>3745762.5257450002</v>
          </cell>
          <cell r="R165">
            <v>736567.05593799998</v>
          </cell>
          <cell r="S165">
            <v>13957802.939130001</v>
          </cell>
          <cell r="V165">
            <v>1321320.141573</v>
          </cell>
          <cell r="W165">
            <v>3791727.3914910001</v>
          </cell>
          <cell r="Z165">
            <v>80171.769029000003</v>
          </cell>
          <cell r="AA165">
            <v>5330457.8673369996</v>
          </cell>
          <cell r="AE165">
            <v>980040.87357499998</v>
          </cell>
          <cell r="AG165">
            <v>-131633</v>
          </cell>
        </row>
        <row r="166">
          <cell r="D166">
            <v>40678611.165384002</v>
          </cell>
          <cell r="E166">
            <v>12762288.148186</v>
          </cell>
          <cell r="G166">
            <v>1526645.400043</v>
          </cell>
          <cell r="H166">
            <v>5288673.8063660003</v>
          </cell>
          <cell r="L166">
            <v>392084.712741</v>
          </cell>
          <cell r="M166">
            <v>58855.873419000003</v>
          </cell>
          <cell r="N166">
            <v>6496855.8099539997</v>
          </cell>
          <cell r="R166">
            <v>1035255.335985</v>
          </cell>
          <cell r="S166">
            <v>32111883.989156</v>
          </cell>
          <cell r="T166">
            <v>9263203.8650989998</v>
          </cell>
          <cell r="V166">
            <v>2121072.405793</v>
          </cell>
          <cell r="W166">
            <v>5417544.3911819998</v>
          </cell>
          <cell r="Y166">
            <v>534840.82683599996</v>
          </cell>
          <cell r="Z166">
            <v>80285.005990000005</v>
          </cell>
          <cell r="AA166">
            <v>9245438.2591260001</v>
          </cell>
          <cell r="AE166">
            <v>1557419</v>
          </cell>
        </row>
        <row r="167">
          <cell r="E167">
            <v>12762288.148186</v>
          </cell>
          <cell r="G167">
            <v>362708.18524000002</v>
          </cell>
          <cell r="L167">
            <v>392084.712741</v>
          </cell>
          <cell r="T167">
            <v>9263203.8650989998</v>
          </cell>
          <cell r="V167">
            <v>503935.179083</v>
          </cell>
          <cell r="Y167">
            <v>534840.82683599996</v>
          </cell>
          <cell r="AE167">
            <v>356771.893675</v>
          </cell>
        </row>
        <row r="168">
          <cell r="D168">
            <v>40678611.165384002</v>
          </cell>
          <cell r="G168">
            <v>1163937.214803</v>
          </cell>
          <cell r="H168">
            <v>5288673.8063660003</v>
          </cell>
          <cell r="M168">
            <v>58855.873419000003</v>
          </cell>
          <cell r="N168">
            <v>6496855.8099539997</v>
          </cell>
          <cell r="R168">
            <v>1035255.335985</v>
          </cell>
          <cell r="S168">
            <v>32111883.989156</v>
          </cell>
          <cell r="V168">
            <v>1617137.2267100001</v>
          </cell>
          <cell r="W168">
            <v>5417544.3911819998</v>
          </cell>
          <cell r="Z168">
            <v>80285.005990000005</v>
          </cell>
          <cell r="AA168">
            <v>9245438.2591260001</v>
          </cell>
          <cell r="AE168">
            <v>1200647.1063250001</v>
          </cell>
        </row>
        <row r="169">
          <cell r="D169">
            <v>45407597.603428997</v>
          </cell>
          <cell r="E169">
            <v>14710157.601261999</v>
          </cell>
          <cell r="G169">
            <v>1307176.9118260001</v>
          </cell>
          <cell r="H169">
            <v>5223491.2151950002</v>
          </cell>
          <cell r="L169">
            <v>429229.492883</v>
          </cell>
          <cell r="M169">
            <v>52505.415991000002</v>
          </cell>
          <cell r="N169">
            <v>2851852.2151520001</v>
          </cell>
          <cell r="R169">
            <v>779670.06794900005</v>
          </cell>
          <cell r="S169">
            <v>36220903.96988</v>
          </cell>
          <cell r="T169">
            <v>10677018.663583999</v>
          </cell>
          <cell r="V169">
            <v>1816149.8911840001</v>
          </cell>
          <cell r="W169">
            <v>5350773.4776919996</v>
          </cell>
          <cell r="Y169">
            <v>585509.83860300004</v>
          </cell>
          <cell r="Z169">
            <v>71622.378404999996</v>
          </cell>
          <cell r="AA169">
            <v>4058366.7470260002</v>
          </cell>
          <cell r="AE169">
            <v>2544154</v>
          </cell>
        </row>
        <row r="170">
          <cell r="E170">
            <v>14710157.601261999</v>
          </cell>
          <cell r="G170">
            <v>303854.01697499998</v>
          </cell>
          <cell r="L170">
            <v>429229.492883</v>
          </cell>
          <cell r="T170">
            <v>10677018.663583999</v>
          </cell>
          <cell r="V170">
            <v>422165.07564699999</v>
          </cell>
          <cell r="Y170">
            <v>585509.83860300004</v>
          </cell>
          <cell r="AE170">
            <v>603327.39962500008</v>
          </cell>
        </row>
        <row r="171">
          <cell r="D171">
            <v>45407597.603428997</v>
          </cell>
          <cell r="G171">
            <v>1003322.894851</v>
          </cell>
          <cell r="H171">
            <v>5223491.2151950002</v>
          </cell>
          <cell r="M171">
            <v>52505.415991000002</v>
          </cell>
          <cell r="N171">
            <v>2851852.2151520001</v>
          </cell>
          <cell r="R171">
            <v>779670.06794900005</v>
          </cell>
          <cell r="S171">
            <v>36220903.96988</v>
          </cell>
          <cell r="V171">
            <v>1393984.8155370001</v>
          </cell>
          <cell r="W171">
            <v>5350773.4776919996</v>
          </cell>
          <cell r="Z171">
            <v>71622.378404999996</v>
          </cell>
          <cell r="AA171">
            <v>4058366.7470260002</v>
          </cell>
          <cell r="AE171">
            <v>1940826.6003749999</v>
          </cell>
        </row>
        <row r="172">
          <cell r="D172">
            <v>45928739.676834002</v>
          </cell>
          <cell r="E172">
            <v>12822396.141084</v>
          </cell>
          <cell r="G172">
            <v>1258400.418027</v>
          </cell>
          <cell r="H172">
            <v>4884341.3430610001</v>
          </cell>
          <cell r="L172">
            <v>226996.478176</v>
          </cell>
          <cell r="M172">
            <v>55825.916606999999</v>
          </cell>
          <cell r="N172">
            <v>2136122.8730540001</v>
          </cell>
          <cell r="R172">
            <v>818479.11735099996</v>
          </cell>
          <cell r="S172">
            <v>36606749.755548</v>
          </cell>
          <cell r="T172">
            <v>9306831.8247309998</v>
          </cell>
          <cell r="V172">
            <v>1748381.3870860001</v>
          </cell>
          <cell r="W172">
            <v>5003359.4463449996</v>
          </cell>
          <cell r="Y172">
            <v>309644.77861799998</v>
          </cell>
          <cell r="Z172">
            <v>76151.856881</v>
          </cell>
          <cell r="AA172">
            <v>3039838.456392</v>
          </cell>
          <cell r="AE172">
            <v>2415436</v>
          </cell>
        </row>
        <row r="173">
          <cell r="E173">
            <v>12822396.141084</v>
          </cell>
          <cell r="G173">
            <v>256215.393556</v>
          </cell>
          <cell r="L173">
            <v>226996.478176</v>
          </cell>
          <cell r="T173">
            <v>9306831.8247309998</v>
          </cell>
          <cell r="V173">
            <v>355977.49234699999</v>
          </cell>
          <cell r="Y173">
            <v>309644.77861799998</v>
          </cell>
          <cell r="AE173">
            <v>503908.38974999997</v>
          </cell>
        </row>
        <row r="174">
          <cell r="D174">
            <v>45928739.676834002</v>
          </cell>
          <cell r="G174">
            <v>1002185.024471</v>
          </cell>
          <cell r="H174">
            <v>4884341.3430610001</v>
          </cell>
          <cell r="M174">
            <v>55825.916606999999</v>
          </cell>
          <cell r="N174">
            <v>2136122.8730540001</v>
          </cell>
          <cell r="R174">
            <v>818479.11735099996</v>
          </cell>
          <cell r="S174">
            <v>36606749.755548</v>
          </cell>
          <cell r="V174">
            <v>1392403.8947389999</v>
          </cell>
          <cell r="W174">
            <v>5003359.4463449996</v>
          </cell>
          <cell r="Z174">
            <v>76151.856881</v>
          </cell>
          <cell r="AA174">
            <v>3039838.456392</v>
          </cell>
          <cell r="AE174">
            <v>1911527.6102499999</v>
          </cell>
        </row>
        <row r="175">
          <cell r="D175">
            <v>51038572.217665002</v>
          </cell>
          <cell r="E175">
            <v>15571953.029837999</v>
          </cell>
          <cell r="G175">
            <v>1063595.7782610001</v>
          </cell>
          <cell r="H175">
            <v>4820902.1221240005</v>
          </cell>
          <cell r="L175">
            <v>309540.387927</v>
          </cell>
          <cell r="M175">
            <v>54539.222618</v>
          </cell>
          <cell r="N175">
            <v>1555968.325921</v>
          </cell>
          <cell r="R175">
            <v>1005321.8312510001</v>
          </cell>
          <cell r="S175">
            <v>40583675.821030997</v>
          </cell>
          <cell r="T175">
            <v>11302532.415681001</v>
          </cell>
          <cell r="V175">
            <v>1477726.0365269999</v>
          </cell>
          <cell r="W175">
            <v>4938374.3842759999</v>
          </cell>
          <cell r="Y175">
            <v>422242.51963499998</v>
          </cell>
          <cell r="Z175">
            <v>74396.683971000006</v>
          </cell>
          <cell r="AA175">
            <v>2214241.7057210002</v>
          </cell>
          <cell r="AE175">
            <v>2042299</v>
          </cell>
        </row>
        <row r="176">
          <cell r="E176">
            <v>15571953.029837999</v>
          </cell>
          <cell r="G176">
            <v>225597.949112</v>
          </cell>
          <cell r="L176">
            <v>309540.387927</v>
          </cell>
          <cell r="T176">
            <v>11302532.415681001</v>
          </cell>
          <cell r="V176">
            <v>313438.59199500002</v>
          </cell>
          <cell r="Y176">
            <v>422242.51963499998</v>
          </cell>
          <cell r="AE176">
            <v>466439.85575400002</v>
          </cell>
        </row>
        <row r="177">
          <cell r="D177">
            <v>51038572.217665002</v>
          </cell>
          <cell r="G177">
            <v>837997.829149</v>
          </cell>
          <cell r="H177">
            <v>4820902.1221240005</v>
          </cell>
          <cell r="M177">
            <v>54539.222618</v>
          </cell>
          <cell r="N177">
            <v>1555968.325921</v>
          </cell>
          <cell r="R177">
            <v>1005321.8312510001</v>
          </cell>
          <cell r="S177">
            <v>40583675.821030997</v>
          </cell>
          <cell r="V177">
            <v>1164287.444532</v>
          </cell>
          <cell r="W177">
            <v>4938374.3842759999</v>
          </cell>
          <cell r="Z177">
            <v>74396.683971000006</v>
          </cell>
          <cell r="AA177">
            <v>2214241.7057210002</v>
          </cell>
          <cell r="AE177">
            <v>1575859.1442460001</v>
          </cell>
        </row>
        <row r="178">
          <cell r="D178">
            <v>22176713.164692</v>
          </cell>
          <cell r="E178">
            <v>8008701.5502469996</v>
          </cell>
          <cell r="G178">
            <v>1072993.210067</v>
          </cell>
          <cell r="H178">
            <v>2616224.392614</v>
          </cell>
          <cell r="L178">
            <v>206360.396973</v>
          </cell>
          <cell r="M178">
            <v>51633.784578999999</v>
          </cell>
          <cell r="N178">
            <v>1877656.35029</v>
          </cell>
          <cell r="R178">
            <v>363977.894937</v>
          </cell>
          <cell r="S178">
            <v>17706811.150814001</v>
          </cell>
          <cell r="T178">
            <v>5812925.8870569998</v>
          </cell>
          <cell r="V178">
            <v>1490782.5284200001</v>
          </cell>
          <cell r="W178">
            <v>2679974.6596619999</v>
          </cell>
          <cell r="Y178">
            <v>281495.201818</v>
          </cell>
          <cell r="Z178">
            <v>70433.390304999994</v>
          </cell>
          <cell r="AA178">
            <v>2672024.1862010001</v>
          </cell>
          <cell r="AE178">
            <v>1049890</v>
          </cell>
          <cell r="AG178">
            <v>-94536</v>
          </cell>
        </row>
        <row r="179">
          <cell r="E179">
            <v>8008701.5502469996</v>
          </cell>
          <cell r="G179">
            <v>278830.18993300002</v>
          </cell>
          <cell r="L179">
            <v>206360.396973</v>
          </cell>
          <cell r="T179">
            <v>5812925.8870569998</v>
          </cell>
          <cell r="V179">
            <v>387397.76882900001</v>
          </cell>
          <cell r="Y179">
            <v>281495.201818</v>
          </cell>
          <cell r="AE179">
            <v>271447.68250699999</v>
          </cell>
        </row>
        <row r="180">
          <cell r="D180">
            <v>22176713.164692</v>
          </cell>
          <cell r="G180">
            <v>794163.02013399999</v>
          </cell>
          <cell r="H180">
            <v>2616224.392614</v>
          </cell>
          <cell r="M180">
            <v>51633.784578999999</v>
          </cell>
          <cell r="N180">
            <v>1877656.35029</v>
          </cell>
          <cell r="R180">
            <v>363977.894937</v>
          </cell>
          <cell r="S180">
            <v>17706811.150814001</v>
          </cell>
          <cell r="V180">
            <v>1103384.7595909999</v>
          </cell>
          <cell r="W180">
            <v>2679974.6596619999</v>
          </cell>
          <cell r="Z180">
            <v>70433.390304999994</v>
          </cell>
          <cell r="AA180">
            <v>2672024.1862010001</v>
          </cell>
          <cell r="AE180">
            <v>778442.31749299995</v>
          </cell>
          <cell r="AG180">
            <v>-94536</v>
          </cell>
        </row>
        <row r="181">
          <cell r="D181">
            <v>18517173.384399001</v>
          </cell>
          <cell r="E181">
            <v>5509781.9125039997</v>
          </cell>
          <cell r="G181">
            <v>1112446.9833239999</v>
          </cell>
          <cell r="H181">
            <v>2758547.545684</v>
          </cell>
          <cell r="L181">
            <v>166025.03080199999</v>
          </cell>
          <cell r="M181">
            <v>54788.260165</v>
          </cell>
          <cell r="N181">
            <v>3246478.3560529999</v>
          </cell>
          <cell r="R181">
            <v>543012.71961000003</v>
          </cell>
          <cell r="S181">
            <v>14545784.771165</v>
          </cell>
          <cell r="T181">
            <v>3999144.3944179998</v>
          </cell>
          <cell r="V181">
            <v>1545598.342071</v>
          </cell>
          <cell r="W181">
            <v>2825765.8405670002</v>
          </cell>
          <cell r="Y181">
            <v>226473.92735300001</v>
          </cell>
          <cell r="Z181">
            <v>74736.394857000007</v>
          </cell>
          <cell r="AA181">
            <v>4619944.7976799998</v>
          </cell>
          <cell r="AE181">
            <v>2180682</v>
          </cell>
          <cell r="AG181">
            <v>-118622</v>
          </cell>
        </row>
        <row r="182">
          <cell r="E182">
            <v>5509781.9125039997</v>
          </cell>
          <cell r="G182">
            <v>268202.77586400002</v>
          </cell>
          <cell r="L182">
            <v>166025.03080199999</v>
          </cell>
          <cell r="T182">
            <v>3999144.3944179998</v>
          </cell>
          <cell r="V182">
            <v>372632.37882599997</v>
          </cell>
          <cell r="Y182">
            <v>226473.92735300001</v>
          </cell>
          <cell r="AE182">
            <v>470169.42166699999</v>
          </cell>
        </row>
        <row r="183">
          <cell r="D183">
            <v>18517173.384399001</v>
          </cell>
          <cell r="G183">
            <v>844244.20745999995</v>
          </cell>
          <cell r="H183">
            <v>2758547.545684</v>
          </cell>
          <cell r="M183">
            <v>54788.260165</v>
          </cell>
          <cell r="N183">
            <v>3246478.3560529999</v>
          </cell>
          <cell r="R183">
            <v>543012.71961000003</v>
          </cell>
          <cell r="S183">
            <v>14545784.771165</v>
          </cell>
          <cell r="V183">
            <v>1172965.963245</v>
          </cell>
          <cell r="W183">
            <v>2825765.8405670002</v>
          </cell>
          <cell r="Z183">
            <v>74736.394857000007</v>
          </cell>
          <cell r="AA183">
            <v>4619944.7976799998</v>
          </cell>
          <cell r="AE183">
            <v>1710512.5783330002</v>
          </cell>
          <cell r="AG183">
            <v>-118622</v>
          </cell>
        </row>
        <row r="184">
          <cell r="D184">
            <v>26638261.706946</v>
          </cell>
          <cell r="E184">
            <v>8637330.8053220008</v>
          </cell>
          <cell r="G184">
            <v>1144654.594112</v>
          </cell>
          <cell r="H184">
            <v>3669685.93469</v>
          </cell>
          <cell r="L184">
            <v>190470.55633699999</v>
          </cell>
          <cell r="M184">
            <v>52505.415991000002</v>
          </cell>
          <cell r="N184">
            <v>2526020.2060150001</v>
          </cell>
          <cell r="R184">
            <v>637429.45067399996</v>
          </cell>
          <cell r="S184">
            <v>21068871.400892001</v>
          </cell>
          <cell r="T184">
            <v>6269201.5076749995</v>
          </cell>
          <cell r="V184">
            <v>1590346.568801</v>
          </cell>
          <cell r="W184">
            <v>3759106.1919809999</v>
          </cell>
          <cell r="Y184">
            <v>259819.948416</v>
          </cell>
          <cell r="Z184">
            <v>71622.378404999996</v>
          </cell>
          <cell r="AA184">
            <v>3594687.1131469999</v>
          </cell>
          <cell r="AE184">
            <v>2256682</v>
          </cell>
        </row>
        <row r="185">
          <cell r="E185">
            <v>8637330.8053220008</v>
          </cell>
          <cell r="G185">
            <v>277055.01379200001</v>
          </cell>
          <cell r="L185">
            <v>190470.55633699999</v>
          </cell>
          <cell r="T185">
            <v>6269201.5076749995</v>
          </cell>
          <cell r="V185">
            <v>384931.39574100001</v>
          </cell>
          <cell r="Y185">
            <v>259819.948416</v>
          </cell>
          <cell r="AE185">
            <v>524751.49780700007</v>
          </cell>
        </row>
        <row r="186">
          <cell r="D186">
            <v>26638261.706946</v>
          </cell>
          <cell r="G186">
            <v>867599.58031999995</v>
          </cell>
          <cell r="H186">
            <v>3669685.93469</v>
          </cell>
          <cell r="M186">
            <v>52505.415991000002</v>
          </cell>
          <cell r="N186">
            <v>2526020.2060150001</v>
          </cell>
          <cell r="R186">
            <v>637429.45067399996</v>
          </cell>
          <cell r="S186">
            <v>21068871.400892001</v>
          </cell>
          <cell r="V186">
            <v>1205415.1730599999</v>
          </cell>
          <cell r="W186">
            <v>3759106.1919809999</v>
          </cell>
          <cell r="Z186">
            <v>71622.378404999996</v>
          </cell>
          <cell r="AA186">
            <v>3594687.1131469999</v>
          </cell>
          <cell r="AE186">
            <v>1731930.5021930002</v>
          </cell>
        </row>
        <row r="187">
          <cell r="D187">
            <v>27167742.373009998</v>
          </cell>
          <cell r="E187">
            <v>9856452.6784179993</v>
          </cell>
          <cell r="G187">
            <v>982761.92632700002</v>
          </cell>
          <cell r="H187">
            <v>3890864.606414</v>
          </cell>
          <cell r="L187">
            <v>215234.019806</v>
          </cell>
          <cell r="M187">
            <v>54165.666298999997</v>
          </cell>
          <cell r="N187">
            <v>2579528.4131919998</v>
          </cell>
          <cell r="R187">
            <v>538383.70293100004</v>
          </cell>
          <cell r="S187">
            <v>21599366.721400999</v>
          </cell>
          <cell r="T187">
            <v>7154072.1763019999</v>
          </cell>
          <cell r="V187">
            <v>1365418.0619399999</v>
          </cell>
          <cell r="W187">
            <v>3985674.385884</v>
          </cell>
          <cell r="Y187">
            <v>293599.66704999999</v>
          </cell>
          <cell r="Z187">
            <v>73887.117643000005</v>
          </cell>
          <cell r="AA187">
            <v>3670832.6888350002</v>
          </cell>
          <cell r="AE187">
            <v>1955657</v>
          </cell>
        </row>
        <row r="188">
          <cell r="E188">
            <v>9856452.6784179993</v>
          </cell>
          <cell r="G188">
            <v>247517.87360399999</v>
          </cell>
          <cell r="L188">
            <v>215234.019806</v>
          </cell>
          <cell r="T188">
            <v>7154072.1763019999</v>
          </cell>
          <cell r="V188">
            <v>343893.43565100001</v>
          </cell>
          <cell r="Y188">
            <v>293599.66704999999</v>
          </cell>
          <cell r="AE188">
            <v>503152.40151600004</v>
          </cell>
        </row>
        <row r="189">
          <cell r="D189">
            <v>27167742.373009998</v>
          </cell>
          <cell r="G189">
            <v>735244.05272299994</v>
          </cell>
          <cell r="H189">
            <v>3890864.606414</v>
          </cell>
          <cell r="M189">
            <v>54165.666298999997</v>
          </cell>
          <cell r="N189">
            <v>2579528.4131919998</v>
          </cell>
          <cell r="R189">
            <v>538383.70293100004</v>
          </cell>
          <cell r="S189">
            <v>21599366.721400999</v>
          </cell>
          <cell r="V189">
            <v>1021524.626289</v>
          </cell>
          <cell r="W189">
            <v>3985674.385884</v>
          </cell>
          <cell r="Z189">
            <v>73887.117643000005</v>
          </cell>
          <cell r="AA189">
            <v>3670832.6888350002</v>
          </cell>
          <cell r="AE189">
            <v>1452504.598484</v>
          </cell>
        </row>
        <row r="190">
          <cell r="D190">
            <v>10438304.57856</v>
          </cell>
          <cell r="E190">
            <v>5266156.0755650001</v>
          </cell>
          <cell r="G190">
            <v>882255.76849299995</v>
          </cell>
          <cell r="H190">
            <v>1716349.8841190001</v>
          </cell>
          <cell r="L190">
            <v>166025.03080199999</v>
          </cell>
          <cell r="M190">
            <v>50015.040528999998</v>
          </cell>
          <cell r="N190">
            <v>1507521.80687</v>
          </cell>
          <cell r="R190">
            <v>220006.29045500001</v>
          </cell>
          <cell r="S190">
            <v>8285690.5922889998</v>
          </cell>
          <cell r="T190">
            <v>3822314.3645540001</v>
          </cell>
          <cell r="V190">
            <v>1225778.0132500001</v>
          </cell>
          <cell r="W190">
            <v>1758172.6588659999</v>
          </cell>
          <cell r="Y190">
            <v>226473.92735300001</v>
          </cell>
          <cell r="Z190">
            <v>68225.269547999997</v>
          </cell>
          <cell r="AA190">
            <v>2145299.2335700002</v>
          </cell>
          <cell r="AE190">
            <v>892015</v>
          </cell>
          <cell r="AG190">
            <v>-84521</v>
          </cell>
        </row>
        <row r="191">
          <cell r="E191">
            <v>5266156.0755650001</v>
          </cell>
          <cell r="G191">
            <v>306036.48771700001</v>
          </cell>
          <cell r="L191">
            <v>166025.03080199999</v>
          </cell>
          <cell r="T191">
            <v>3822314.3645540001</v>
          </cell>
          <cell r="V191">
            <v>425197.33085600002</v>
          </cell>
          <cell r="Y191">
            <v>226473.92735300001</v>
          </cell>
          <cell r="AE191">
            <v>294829.87085599999</v>
          </cell>
        </row>
        <row r="192">
          <cell r="D192">
            <v>10438304.57856</v>
          </cell>
          <cell r="G192">
            <v>576219.280776</v>
          </cell>
          <cell r="H192">
            <v>1716349.8841190001</v>
          </cell>
          <cell r="M192">
            <v>50015.040528999998</v>
          </cell>
          <cell r="N192">
            <v>1507521.80687</v>
          </cell>
          <cell r="R192">
            <v>220006.29045500001</v>
          </cell>
          <cell r="S192">
            <v>8285690.5922889998</v>
          </cell>
          <cell r="V192">
            <v>800580.682394</v>
          </cell>
          <cell r="W192">
            <v>1758172.6588659999</v>
          </cell>
          <cell r="Z192">
            <v>68225.269547999997</v>
          </cell>
          <cell r="AA192">
            <v>2145299.2335700002</v>
          </cell>
          <cell r="AE192">
            <v>597185.12914400001</v>
          </cell>
          <cell r="AG192">
            <v>-84521</v>
          </cell>
        </row>
        <row r="193">
          <cell r="D193">
            <v>18022981.213303</v>
          </cell>
          <cell r="E193">
            <v>8069632.7249750001</v>
          </cell>
          <cell r="G193">
            <v>855276.70098800003</v>
          </cell>
          <cell r="H193">
            <v>2568705.0514310002</v>
          </cell>
          <cell r="L193">
            <v>166025.03080199999</v>
          </cell>
          <cell r="M193">
            <v>52878.972309999997</v>
          </cell>
          <cell r="N193">
            <v>2903184.6643010001</v>
          </cell>
          <cell r="R193">
            <v>329766.23913300002</v>
          </cell>
          <cell r="S193">
            <v>14356336.659093</v>
          </cell>
          <cell r="T193">
            <v>5857151.3336770004</v>
          </cell>
          <cell r="V193">
            <v>1188294.157721</v>
          </cell>
          <cell r="W193">
            <v>2631297.4014829998</v>
          </cell>
          <cell r="Y193">
            <v>226473.92735300001</v>
          </cell>
          <cell r="Z193">
            <v>72131.944732999997</v>
          </cell>
          <cell r="AA193">
            <v>4131416.0809160001</v>
          </cell>
          <cell r="AE193">
            <v>1700062</v>
          </cell>
          <cell r="AG193">
            <v>-67954</v>
          </cell>
        </row>
        <row r="194">
          <cell r="E194">
            <v>8069632.7249750001</v>
          </cell>
          <cell r="G194">
            <v>269179.34953800001</v>
          </cell>
          <cell r="L194">
            <v>166025.03080199999</v>
          </cell>
          <cell r="T194">
            <v>5857151.3336770004</v>
          </cell>
          <cell r="V194">
            <v>373989.19912800001</v>
          </cell>
          <cell r="Y194">
            <v>226473.92735300001</v>
          </cell>
          <cell r="AE194">
            <v>515939.51860000001</v>
          </cell>
        </row>
        <row r="195">
          <cell r="D195">
            <v>18022981.213303</v>
          </cell>
          <cell r="G195">
            <v>586097.35144899995</v>
          </cell>
          <cell r="H195">
            <v>2568705.0514310002</v>
          </cell>
          <cell r="M195">
            <v>52878.972309999997</v>
          </cell>
          <cell r="N195">
            <v>2903184.6643010001</v>
          </cell>
          <cell r="R195">
            <v>329766.23913300002</v>
          </cell>
          <cell r="S195">
            <v>14356336.659093</v>
          </cell>
          <cell r="V195">
            <v>814304.95859299996</v>
          </cell>
          <cell r="W195">
            <v>2631297.4014829998</v>
          </cell>
          <cell r="Z195">
            <v>72131.944732999997</v>
          </cell>
          <cell r="AA195">
            <v>4131416.0809160001</v>
          </cell>
          <cell r="AE195">
            <v>1184122.4813999999</v>
          </cell>
          <cell r="AG195">
            <v>-67954</v>
          </cell>
        </row>
        <row r="196">
          <cell r="D196">
            <v>68926573.231628999</v>
          </cell>
          <cell r="E196">
            <v>21427425.540355999</v>
          </cell>
          <cell r="G196">
            <v>742230.67257699999</v>
          </cell>
          <cell r="H196">
            <v>6857301.3323010001</v>
          </cell>
          <cell r="L196">
            <v>288904.30672400002</v>
          </cell>
          <cell r="M196">
            <v>60931.186304000003</v>
          </cell>
          <cell r="N196">
            <v>2869504.4114899999</v>
          </cell>
          <cell r="R196">
            <v>953556.353902</v>
          </cell>
          <cell r="S196">
            <v>55211555.007068001</v>
          </cell>
          <cell r="T196">
            <v>15552588.123686999</v>
          </cell>
          <cell r="V196">
            <v>1031231.612981</v>
          </cell>
          <cell r="W196">
            <v>7024395.1000979999</v>
          </cell>
          <cell r="Y196">
            <v>394092.94283399999</v>
          </cell>
          <cell r="Z196">
            <v>83115.930038000006</v>
          </cell>
          <cell r="AA196">
            <v>4083486.943033</v>
          </cell>
          <cell r="AE196">
            <v>1480503</v>
          </cell>
        </row>
        <row r="197">
          <cell r="E197">
            <v>21427425.540355999</v>
          </cell>
          <cell r="G197">
            <v>134459.58778100001</v>
          </cell>
          <cell r="L197">
            <v>288904.30672400002</v>
          </cell>
          <cell r="T197">
            <v>15552588.123686999</v>
          </cell>
          <cell r="V197">
            <v>186813.860854</v>
          </cell>
          <cell r="Y197">
            <v>394092.94283399999</v>
          </cell>
          <cell r="AE197">
            <v>340795.41128200002</v>
          </cell>
        </row>
        <row r="198">
          <cell r="D198">
            <v>68926573.231628999</v>
          </cell>
          <cell r="G198">
            <v>607771.08479600004</v>
          </cell>
          <cell r="H198">
            <v>6857301.3323010001</v>
          </cell>
          <cell r="M198">
            <v>60931.186304000003</v>
          </cell>
          <cell r="N198">
            <v>2869504.4114899999</v>
          </cell>
          <cell r="R198">
            <v>953556.353902</v>
          </cell>
          <cell r="S198">
            <v>55211555.007068001</v>
          </cell>
          <cell r="V198">
            <v>844417.75212700001</v>
          </cell>
          <cell r="W198">
            <v>7024395.1000979999</v>
          </cell>
          <cell r="Z198">
            <v>83115.930038000006</v>
          </cell>
          <cell r="AA198">
            <v>4083486.943033</v>
          </cell>
          <cell r="AE198">
            <v>1139707.5887179999</v>
          </cell>
        </row>
        <row r="199">
          <cell r="D199">
            <v>32301969.130600002</v>
          </cell>
          <cell r="E199">
            <v>10168064.922907</v>
          </cell>
          <cell r="G199">
            <v>1032922.65382</v>
          </cell>
          <cell r="H199">
            <v>3375355.785782</v>
          </cell>
          <cell r="L199">
            <v>177469.9663</v>
          </cell>
          <cell r="M199">
            <v>51716.797095000002</v>
          </cell>
          <cell r="N199">
            <v>1395708.514314</v>
          </cell>
          <cell r="R199">
            <v>479239.50673700002</v>
          </cell>
          <cell r="S199">
            <v>25842157.428259</v>
          </cell>
          <cell r="T199">
            <v>7380248.5260319998</v>
          </cell>
          <cell r="V199">
            <v>1435109.7761639999</v>
          </cell>
          <cell r="W199">
            <v>3457604.0185150001</v>
          </cell>
          <cell r="Y199">
            <v>242085.90753500001</v>
          </cell>
          <cell r="Z199">
            <v>70546.627267000003</v>
          </cell>
          <cell r="AA199">
            <v>1986181.81999</v>
          </cell>
          <cell r="AE199">
            <v>2051692</v>
          </cell>
        </row>
        <row r="200">
          <cell r="E200">
            <v>10168064.922907</v>
          </cell>
          <cell r="G200">
            <v>238257.412939</v>
          </cell>
          <cell r="L200">
            <v>177469.9663</v>
          </cell>
          <cell r="T200">
            <v>7380248.5260319998</v>
          </cell>
          <cell r="V200">
            <v>331027.24709199998</v>
          </cell>
          <cell r="Y200">
            <v>242085.90753500001</v>
          </cell>
          <cell r="AE200">
            <v>465659.63754299999</v>
          </cell>
        </row>
        <row r="201">
          <cell r="D201">
            <v>32301969.130600002</v>
          </cell>
          <cell r="G201">
            <v>794665.24088099995</v>
          </cell>
          <cell r="H201">
            <v>3375355.785782</v>
          </cell>
          <cell r="M201">
            <v>51716.797095000002</v>
          </cell>
          <cell r="N201">
            <v>1395708.514314</v>
          </cell>
          <cell r="R201">
            <v>479239.50673700002</v>
          </cell>
          <cell r="S201">
            <v>25842157.428259</v>
          </cell>
          <cell r="V201">
            <v>1104082.5290719999</v>
          </cell>
          <cell r="W201">
            <v>3457604.0185150001</v>
          </cell>
          <cell r="Z201">
            <v>70546.627267000003</v>
          </cell>
          <cell r="AA201">
            <v>1986181.81999</v>
          </cell>
          <cell r="AE201">
            <v>1586032.3624570002</v>
          </cell>
        </row>
        <row r="202">
          <cell r="D202">
            <v>1090932.989178</v>
          </cell>
          <cell r="E202">
            <v>11976513.029116999</v>
          </cell>
          <cell r="G202">
            <v>1192811.814546</v>
          </cell>
          <cell r="H202">
            <v>2008929.1803909999</v>
          </cell>
          <cell r="L202">
            <v>247632.55937999999</v>
          </cell>
          <cell r="M202">
            <v>54041.147526000001</v>
          </cell>
          <cell r="N202">
            <v>3917593.451874</v>
          </cell>
          <cell r="R202">
            <v>297351.82841999998</v>
          </cell>
          <cell r="S202">
            <v>591599.55784200004</v>
          </cell>
          <cell r="T202">
            <v>8692867.6498729996</v>
          </cell>
          <cell r="V202">
            <v>1657254.6742459999</v>
          </cell>
          <cell r="W202">
            <v>2057881.3161840001</v>
          </cell>
          <cell r="Y202">
            <v>337794.35541900003</v>
          </cell>
          <cell r="Z202">
            <v>73717.262199999997</v>
          </cell>
          <cell r="AA202">
            <v>5574984.1836050004</v>
          </cell>
          <cell r="AE202">
            <v>2365817</v>
          </cell>
          <cell r="AG202">
            <v>-64990</v>
          </cell>
        </row>
        <row r="203">
          <cell r="E203">
            <v>11976513.029116999</v>
          </cell>
          <cell r="G203">
            <v>843334.67026599997</v>
          </cell>
          <cell r="L203">
            <v>247632.55937999999</v>
          </cell>
          <cell r="T203">
            <v>8692867.6498729996</v>
          </cell>
          <cell r="V203">
            <v>1171702.2812890001</v>
          </cell>
          <cell r="Y203">
            <v>337794.35541900003</v>
          </cell>
          <cell r="AE203">
            <v>2486320.8303680001</v>
          </cell>
        </row>
        <row r="204">
          <cell r="D204">
            <v>1090932.989178</v>
          </cell>
          <cell r="G204">
            <v>349477.14428000001</v>
          </cell>
          <cell r="H204">
            <v>2008929.1803909999</v>
          </cell>
          <cell r="M204">
            <v>54041.147526000001</v>
          </cell>
          <cell r="N204">
            <v>3917593.451874</v>
          </cell>
          <cell r="R204">
            <v>297351.82841999998</v>
          </cell>
          <cell r="S204">
            <v>591599.55784200004</v>
          </cell>
          <cell r="V204">
            <v>485552.392957</v>
          </cell>
          <cell r="W204">
            <v>2057881.3161840001</v>
          </cell>
          <cell r="Z204">
            <v>73717.262199999997</v>
          </cell>
          <cell r="AA204">
            <v>5574984.1836050004</v>
          </cell>
          <cell r="AE204">
            <v>-120503.830368</v>
          </cell>
          <cell r="AG204">
            <v>-64990</v>
          </cell>
        </row>
        <row r="205">
          <cell r="D205">
            <v>15539316.68107</v>
          </cell>
          <cell r="E205">
            <v>6154070.7697109999</v>
          </cell>
          <cell r="G205">
            <v>875377.76652900001</v>
          </cell>
          <cell r="H205">
            <v>2601338.452728</v>
          </cell>
          <cell r="L205">
            <v>166025.03080199999</v>
          </cell>
          <cell r="M205">
            <v>51882.822125999999</v>
          </cell>
          <cell r="N205">
            <v>7665061.8848099997</v>
          </cell>
          <cell r="R205">
            <v>379438.569708</v>
          </cell>
          <cell r="S205">
            <v>12282839.720737999</v>
          </cell>
          <cell r="T205">
            <v>4466786.1654719999</v>
          </cell>
          <cell r="V205">
            <v>1216221.9367889999</v>
          </cell>
          <cell r="W205">
            <v>2664725.989941</v>
          </cell>
          <cell r="Y205">
            <v>226473.92735300001</v>
          </cell>
          <cell r="Z205">
            <v>70773.101190000001</v>
          </cell>
          <cell r="AA205">
            <v>10907869.665171999</v>
          </cell>
          <cell r="AE205">
            <v>1686544</v>
          </cell>
          <cell r="AG205">
            <v>-105986</v>
          </cell>
        </row>
        <row r="206">
          <cell r="E206">
            <v>6154070.7697109999</v>
          </cell>
          <cell r="G206">
            <v>244757.61835199999</v>
          </cell>
          <cell r="L206">
            <v>166025.03080199999</v>
          </cell>
          <cell r="T206">
            <v>4466786.1654719999</v>
          </cell>
          <cell r="V206">
            <v>340058.42508000002</v>
          </cell>
          <cell r="Y206">
            <v>226473.92735300001</v>
          </cell>
          <cell r="AE206">
            <v>456435.72763700003</v>
          </cell>
        </row>
        <row r="207">
          <cell r="D207">
            <v>15539316.68107</v>
          </cell>
          <cell r="G207">
            <v>630620.148177</v>
          </cell>
          <cell r="H207">
            <v>2601338.452728</v>
          </cell>
          <cell r="M207">
            <v>51882.822125999999</v>
          </cell>
          <cell r="N207">
            <v>7665061.8848099997</v>
          </cell>
          <cell r="R207">
            <v>379438.569708</v>
          </cell>
          <cell r="S207">
            <v>12282839.720737999</v>
          </cell>
          <cell r="V207">
            <v>876163.51170899998</v>
          </cell>
          <cell r="W207">
            <v>2664725.989941</v>
          </cell>
          <cell r="Z207">
            <v>70773.101190000001</v>
          </cell>
          <cell r="AA207">
            <v>10907869.665171999</v>
          </cell>
          <cell r="AE207">
            <v>1230108.2723630001</v>
          </cell>
          <cell r="AG207">
            <v>-105986</v>
          </cell>
        </row>
        <row r="208">
          <cell r="D208">
            <v>41664766.913538001</v>
          </cell>
          <cell r="E208">
            <v>12986828.195908001</v>
          </cell>
          <cell r="G208">
            <v>907150.39173699997</v>
          </cell>
          <cell r="H208">
            <v>4715597.4453410003</v>
          </cell>
          <cell r="L208">
            <v>206360.396973</v>
          </cell>
          <cell r="M208">
            <v>52795.959795000002</v>
          </cell>
          <cell r="N208">
            <v>3141570.0445269998</v>
          </cell>
          <cell r="R208">
            <v>695705.51800799998</v>
          </cell>
          <cell r="S208">
            <v>33255007.012901999</v>
          </cell>
          <cell r="T208">
            <v>9426180.9279720001</v>
          </cell>
          <cell r="V208">
            <v>1260365.808433</v>
          </cell>
          <cell r="W208">
            <v>4830503.7191610001</v>
          </cell>
          <cell r="Y208">
            <v>281495.201818</v>
          </cell>
          <cell r="Z208">
            <v>72018.707771000001</v>
          </cell>
          <cell r="AA208">
            <v>4470653.6104579996</v>
          </cell>
          <cell r="AE208">
            <v>1830835</v>
          </cell>
          <cell r="AG208">
            <v>-131789</v>
          </cell>
        </row>
        <row r="209">
          <cell r="E209">
            <v>12986828.195908001</v>
          </cell>
          <cell r="G209">
            <v>187056.802689</v>
          </cell>
          <cell r="L209">
            <v>206360.396973</v>
          </cell>
          <cell r="T209">
            <v>9426180.9279720001</v>
          </cell>
          <cell r="V209">
            <v>259890.75294599999</v>
          </cell>
          <cell r="Y209">
            <v>281495.201818</v>
          </cell>
          <cell r="AE209">
            <v>420339.94371999998</v>
          </cell>
        </row>
        <row r="210">
          <cell r="D210">
            <v>41664766.913538001</v>
          </cell>
          <cell r="G210">
            <v>720093.58904800005</v>
          </cell>
          <cell r="H210">
            <v>4715597.4453410003</v>
          </cell>
          <cell r="M210">
            <v>52795.959795000002</v>
          </cell>
          <cell r="N210">
            <v>3141570.0445269998</v>
          </cell>
          <cell r="R210">
            <v>695705.51800799998</v>
          </cell>
          <cell r="S210">
            <v>33255007.012901999</v>
          </cell>
          <cell r="V210">
            <v>1000475.055487</v>
          </cell>
          <cell r="W210">
            <v>4830503.7191610001</v>
          </cell>
          <cell r="Z210">
            <v>72018.707771000001</v>
          </cell>
          <cell r="AA210">
            <v>4470653.6104579996</v>
          </cell>
          <cell r="AE210">
            <v>1410495.0562800001</v>
          </cell>
          <cell r="AG210">
            <v>-131789</v>
          </cell>
        </row>
        <row r="211">
          <cell r="D211">
            <v>60593083.581646003</v>
          </cell>
          <cell r="F211">
            <v>4969203.3752459995</v>
          </cell>
          <cell r="G211">
            <v>2132895.3464549999</v>
          </cell>
          <cell r="H211">
            <v>5846634.2747989995</v>
          </cell>
          <cell r="M211">
            <v>66742.062382000004</v>
          </cell>
          <cell r="N211">
            <v>7032704.5023050001</v>
          </cell>
          <cell r="R211">
            <v>1031985.3588479999</v>
          </cell>
          <cell r="S211">
            <v>48342546.516268998</v>
          </cell>
          <cell r="U211">
            <v>5058420.0980460001</v>
          </cell>
          <cell r="V211">
            <v>2963376.7367870002</v>
          </cell>
          <cell r="W211">
            <v>5989100.8374549998</v>
          </cell>
          <cell r="Z211">
            <v>91042.517370999994</v>
          </cell>
          <cell r="AA211">
            <v>10007984.965761</v>
          </cell>
          <cell r="AB211">
            <v>1111076.470588</v>
          </cell>
          <cell r="AE211">
            <v>4202691</v>
          </cell>
          <cell r="AG211">
            <v>-183472</v>
          </cell>
        </row>
        <row r="212">
          <cell r="D212">
            <v>60593083.581646003</v>
          </cell>
          <cell r="G212">
            <v>1975168.4247010001</v>
          </cell>
          <cell r="H212">
            <v>5846634.2747989995</v>
          </cell>
          <cell r="M212">
            <v>66742.062382000004</v>
          </cell>
          <cell r="N212">
            <v>7032704.5023050001</v>
          </cell>
          <cell r="R212">
            <v>1031985.3588479999</v>
          </cell>
          <cell r="S212">
            <v>48342546.516268998</v>
          </cell>
          <cell r="V212">
            <v>2744235.9845380001</v>
          </cell>
          <cell r="W212">
            <v>5989100.8374549998</v>
          </cell>
          <cell r="Z212">
            <v>91042.517370999994</v>
          </cell>
          <cell r="AA212">
            <v>10007984.965761</v>
          </cell>
          <cell r="AB212">
            <v>1027745.735294</v>
          </cell>
          <cell r="AE212">
            <v>3896863.9643099997</v>
          </cell>
          <cell r="AG212">
            <v>-183472</v>
          </cell>
        </row>
        <row r="213">
          <cell r="F213">
            <v>4969203.3752459995</v>
          </cell>
          <cell r="G213">
            <v>157726.92175400001</v>
          </cell>
          <cell r="U213">
            <v>5058420.0980460001</v>
          </cell>
          <cell r="V213">
            <v>219140.75224900001</v>
          </cell>
          <cell r="AB213">
            <v>83330.735293999998</v>
          </cell>
          <cell r="AE213">
            <v>305827.03568999999</v>
          </cell>
        </row>
        <row r="214">
          <cell r="D214">
            <v>51257462.026168004</v>
          </cell>
          <cell r="F214">
            <v>3477157.912823</v>
          </cell>
          <cell r="G214">
            <v>2531279.0488649998</v>
          </cell>
          <cell r="H214">
            <v>6481127.3016860001</v>
          </cell>
          <cell r="M214">
            <v>67364.656247999999</v>
          </cell>
          <cell r="N214">
            <v>4955204.2375010001</v>
          </cell>
          <cell r="R214">
            <v>831879.77428999997</v>
          </cell>
          <cell r="S214">
            <v>40935481.169448003</v>
          </cell>
          <cell r="U214">
            <v>3534011.0883820001</v>
          </cell>
          <cell r="V214">
            <v>3516878.3410729999</v>
          </cell>
          <cell r="W214">
            <v>6639054.7323080003</v>
          </cell>
          <cell r="Z214">
            <v>91891.794586000004</v>
          </cell>
          <cell r="AA214">
            <v>7051570.2024649996</v>
          </cell>
          <cell r="AE214">
            <v>4966795</v>
          </cell>
          <cell r="AG214">
            <v>-111181</v>
          </cell>
        </row>
        <row r="215">
          <cell r="D215">
            <v>51257462.026168004</v>
          </cell>
          <cell r="G215">
            <v>2372516.1123859999</v>
          </cell>
          <cell r="H215">
            <v>6481127.3016860001</v>
          </cell>
          <cell r="M215">
            <v>67364.656247999999</v>
          </cell>
          <cell r="N215">
            <v>4955204.2375010001</v>
          </cell>
          <cell r="R215">
            <v>831879.77428999997</v>
          </cell>
          <cell r="S215">
            <v>40935481.169448003</v>
          </cell>
          <cell r="V215">
            <v>3296298.1830230001</v>
          </cell>
          <cell r="W215">
            <v>6639054.7323080003</v>
          </cell>
          <cell r="Z215">
            <v>91891.794586000004</v>
          </cell>
          <cell r="AA215">
            <v>7051570.2024649996</v>
          </cell>
          <cell r="AE215">
            <v>4673821.8554710001</v>
          </cell>
          <cell r="AG215">
            <v>-111181</v>
          </cell>
        </row>
        <row r="216">
          <cell r="F216">
            <v>3477157.912823</v>
          </cell>
          <cell r="G216">
            <v>158762.936479</v>
          </cell>
          <cell r="U216">
            <v>3534011.0883820001</v>
          </cell>
          <cell r="V216">
            <v>220580.15805</v>
          </cell>
          <cell r="AE216">
            <v>292973.14452900004</v>
          </cell>
        </row>
        <row r="217">
          <cell r="D217">
            <v>71417482.652898997</v>
          </cell>
          <cell r="F217">
            <v>8191022.0282570003</v>
          </cell>
          <cell r="G217">
            <v>5215912.9283069996</v>
          </cell>
          <cell r="H217">
            <v>11320836.446564</v>
          </cell>
          <cell r="M217">
            <v>86000.965955000007</v>
          </cell>
          <cell r="N217">
            <v>16370390.955740999</v>
          </cell>
          <cell r="R217">
            <v>1586565.3496439999</v>
          </cell>
          <cell r="S217">
            <v>56608274.147753</v>
          </cell>
          <cell r="U217">
            <v>8332745.2910289997</v>
          </cell>
          <cell r="V217">
            <v>7246822.9904190004</v>
          </cell>
          <cell r="W217">
            <v>11596694.415289</v>
          </cell>
          <cell r="Z217">
            <v>117313.492533</v>
          </cell>
          <cell r="AA217">
            <v>23296105.575741999</v>
          </cell>
          <cell r="AE217">
            <v>10184972</v>
          </cell>
        </row>
        <row r="218">
          <cell r="D218">
            <v>71417482.652898997</v>
          </cell>
          <cell r="G218">
            <v>4672014.4396620002</v>
          </cell>
          <cell r="H218">
            <v>11320836.446564</v>
          </cell>
          <cell r="M218">
            <v>86000.965955000007</v>
          </cell>
          <cell r="N218">
            <v>16370390.955740999</v>
          </cell>
          <cell r="R218">
            <v>1586565.3496439999</v>
          </cell>
          <cell r="S218">
            <v>56608274.147753</v>
          </cell>
          <cell r="V218">
            <v>6491147.7853039997</v>
          </cell>
          <cell r="W218">
            <v>11596694.415289</v>
          </cell>
          <cell r="Z218">
            <v>117313.492533</v>
          </cell>
          <cell r="AA218">
            <v>23296105.575741999</v>
          </cell>
          <cell r="AE218">
            <v>9171060.6402250007</v>
          </cell>
        </row>
        <row r="219">
          <cell r="F219">
            <v>8191022.0282570003</v>
          </cell>
          <cell r="G219">
            <v>543898.48864400003</v>
          </cell>
          <cell r="U219">
            <v>8332745.2910289997</v>
          </cell>
          <cell r="V219">
            <v>755675.20511600003</v>
          </cell>
          <cell r="AE219">
            <v>1013911.359775</v>
          </cell>
        </row>
        <row r="220">
          <cell r="D220">
            <v>82063817.889269993</v>
          </cell>
          <cell r="F220">
            <v>5729764.5863730004</v>
          </cell>
          <cell r="G220">
            <v>2611990.0422769999</v>
          </cell>
          <cell r="H220">
            <v>8129798.9024280002</v>
          </cell>
          <cell r="M220">
            <v>99033.930873000005</v>
          </cell>
          <cell r="N220">
            <v>2532449.5253329999</v>
          </cell>
          <cell r="R220">
            <v>1336627.8132450001</v>
          </cell>
          <cell r="S220">
            <v>65533423.233223997</v>
          </cell>
          <cell r="U220">
            <v>5832077.0137839997</v>
          </cell>
          <cell r="V220">
            <v>3629015.619949</v>
          </cell>
          <cell r="W220">
            <v>8327899.9722520001</v>
          </cell>
          <cell r="Z220">
            <v>135091.69555199999</v>
          </cell>
          <cell r="AA220">
            <v>3603836.4426899999</v>
          </cell>
          <cell r="AB220">
            <v>1327053.470588</v>
          </cell>
          <cell r="AE220">
            <v>5131135</v>
          </cell>
          <cell r="AG220">
            <v>-186061</v>
          </cell>
        </row>
        <row r="221">
          <cell r="D221">
            <v>82063817.889269993</v>
          </cell>
          <cell r="G221">
            <v>2445640.591389</v>
          </cell>
          <cell r="H221">
            <v>8129798.9024280002</v>
          </cell>
          <cell r="M221">
            <v>99033.930873000005</v>
          </cell>
          <cell r="N221">
            <v>2532449.5253329999</v>
          </cell>
          <cell r="R221">
            <v>1336627.8132450001</v>
          </cell>
          <cell r="S221">
            <v>65533423.233223997</v>
          </cell>
          <cell r="V221">
            <v>3397895.000854</v>
          </cell>
          <cell r="W221">
            <v>8327899.9722520001</v>
          </cell>
          <cell r="Z221">
            <v>135091.69555199999</v>
          </cell>
          <cell r="AA221">
            <v>3603836.4426899999</v>
          </cell>
          <cell r="AB221">
            <v>1227524.4602940001</v>
          </cell>
          <cell r="AE221">
            <v>4815300.9715160001</v>
          </cell>
          <cell r="AG221">
            <v>-186061</v>
          </cell>
        </row>
        <row r="222">
          <cell r="F222">
            <v>5729764.5863730004</v>
          </cell>
          <cell r="G222">
            <v>166349.45088799999</v>
          </cell>
          <cell r="U222">
            <v>5832077.0137839997</v>
          </cell>
          <cell r="V222">
            <v>231120.619095</v>
          </cell>
          <cell r="AB222">
            <v>99529.010294000007</v>
          </cell>
          <cell r="AE222">
            <v>315834.02848400001</v>
          </cell>
        </row>
        <row r="223">
          <cell r="D223">
            <v>103071728.163681</v>
          </cell>
          <cell r="F223">
            <v>6924814.960833</v>
          </cell>
          <cell r="G223">
            <v>3550138.5524519999</v>
          </cell>
          <cell r="H223">
            <v>9921079.5855149999</v>
          </cell>
          <cell r="M223">
            <v>82431.427792999995</v>
          </cell>
          <cell r="N223">
            <v>17147717.659579001</v>
          </cell>
          <cell r="R223">
            <v>1712606.6673320001</v>
          </cell>
          <cell r="S223">
            <v>82275829.418510005</v>
          </cell>
          <cell r="U223">
            <v>7052502.0341259995</v>
          </cell>
          <cell r="V223">
            <v>4932449.2250359999</v>
          </cell>
          <cell r="W223">
            <v>10162829.289694</v>
          </cell>
          <cell r="Z223">
            <v>112444.30317100001</v>
          </cell>
          <cell r="AA223">
            <v>24402290.822535001</v>
          </cell>
          <cell r="AB223">
            <v>761887</v>
          </cell>
          <cell r="AE223">
            <v>7002726</v>
          </cell>
        </row>
        <row r="224">
          <cell r="D224">
            <v>103071728.163681</v>
          </cell>
          <cell r="G224">
            <v>3319105.9154949998</v>
          </cell>
          <cell r="H224">
            <v>9921079.5855149999</v>
          </cell>
          <cell r="M224">
            <v>82431.427792999995</v>
          </cell>
          <cell r="N224">
            <v>17147717.659579001</v>
          </cell>
          <cell r="R224">
            <v>1712606.6673320001</v>
          </cell>
          <cell r="S224">
            <v>82275829.418510005</v>
          </cell>
          <cell r="V224">
            <v>4611459.8511629999</v>
          </cell>
          <cell r="W224">
            <v>10162829.289694</v>
          </cell>
          <cell r="Z224">
            <v>112444.30317100001</v>
          </cell>
          <cell r="AA224">
            <v>24402290.822535001</v>
          </cell>
          <cell r="AB224">
            <v>704745.47499999998</v>
          </cell>
          <cell r="AE224">
            <v>6582582.1540130004</v>
          </cell>
        </row>
        <row r="225">
          <cell r="F225">
            <v>6924814.960833</v>
          </cell>
          <cell r="G225">
            <v>231032.636956</v>
          </cell>
          <cell r="U225">
            <v>7052502.0341259995</v>
          </cell>
          <cell r="V225">
            <v>320989.37387299997</v>
          </cell>
          <cell r="AB225">
            <v>57141.525000000001</v>
          </cell>
          <cell r="AE225">
            <v>420143.84598699998</v>
          </cell>
        </row>
        <row r="226">
          <cell r="D226">
            <v>62233572.753495999</v>
          </cell>
          <cell r="F226">
            <v>4720247.8766919998</v>
          </cell>
          <cell r="G226">
            <v>2499249.9149859999</v>
          </cell>
          <cell r="H226">
            <v>8781859.6846050005</v>
          </cell>
          <cell r="M226">
            <v>62217.880293000002</v>
          </cell>
          <cell r="N226">
            <v>5219780.4813989997</v>
          </cell>
          <cell r="R226">
            <v>1508548.9506079999</v>
          </cell>
          <cell r="S226">
            <v>49202742.503631003</v>
          </cell>
          <cell r="U226">
            <v>4798653.7610090002</v>
          </cell>
          <cell r="V226">
            <v>3472378.0844629998</v>
          </cell>
          <cell r="W226">
            <v>8995849.7007720005</v>
          </cell>
          <cell r="Z226">
            <v>84871.102948</v>
          </cell>
          <cell r="AA226">
            <v>7428078.9936929997</v>
          </cell>
          <cell r="AE226">
            <v>2445350</v>
          </cell>
        </row>
        <row r="227">
          <cell r="D227">
            <v>62233572.753495999</v>
          </cell>
          <cell r="G227">
            <v>2318135.7749800002</v>
          </cell>
          <cell r="H227">
            <v>8781859.6846050005</v>
          </cell>
          <cell r="M227">
            <v>62217.880293000002</v>
          </cell>
          <cell r="N227">
            <v>5219780.4813989997</v>
          </cell>
          <cell r="R227">
            <v>1508548.9506079999</v>
          </cell>
          <cell r="S227">
            <v>49202742.503631003</v>
          </cell>
          <cell r="V227">
            <v>3220743.8774279999</v>
          </cell>
          <cell r="W227">
            <v>8995849.7007720005</v>
          </cell>
          <cell r="Z227">
            <v>84871.102948</v>
          </cell>
          <cell r="AA227">
            <v>7428078.9936929997</v>
          </cell>
          <cell r="AE227">
            <v>2284996.1655080002</v>
          </cell>
        </row>
        <row r="228">
          <cell r="F228">
            <v>4720247.8766919998</v>
          </cell>
          <cell r="G228">
            <v>181114.140006</v>
          </cell>
          <cell r="U228">
            <v>4798653.7610090002</v>
          </cell>
          <cell r="V228">
            <v>251634.20703600001</v>
          </cell>
          <cell r="AE228">
            <v>160353.83449199999</v>
          </cell>
        </row>
        <row r="229">
          <cell r="D229">
            <v>42260848.167897001</v>
          </cell>
          <cell r="F229">
            <v>4448644.9239210002</v>
          </cell>
          <cell r="G229">
            <v>2933181.6518029999</v>
          </cell>
          <cell r="H229">
            <v>7209507.3727179999</v>
          </cell>
          <cell r="M229">
            <v>65413.862136000003</v>
          </cell>
          <cell r="N229">
            <v>8390975.2022980005</v>
          </cell>
          <cell r="R229">
            <v>700327.75831299997</v>
          </cell>
          <cell r="S229">
            <v>33736104.118004002</v>
          </cell>
          <cell r="U229">
            <v>4521963.9209589995</v>
          </cell>
          <cell r="V229">
            <v>4075268.9934689999</v>
          </cell>
          <cell r="W229">
            <v>7385183.4430090003</v>
          </cell>
          <cell r="Z229">
            <v>89230.725980999996</v>
          </cell>
          <cell r="AA229">
            <v>11940890.399297999</v>
          </cell>
          <cell r="AG229">
            <v>-143520</v>
          </cell>
        </row>
        <row r="230">
          <cell r="D230">
            <v>42260848.167897001</v>
          </cell>
          <cell r="G230">
            <v>2660577.0255430001</v>
          </cell>
          <cell r="H230">
            <v>7209507.3727179999</v>
          </cell>
          <cell r="M230">
            <v>65413.862136000003</v>
          </cell>
          <cell r="N230">
            <v>8390975.2022980005</v>
          </cell>
          <cell r="R230">
            <v>700327.75831299997</v>
          </cell>
          <cell r="S230">
            <v>33736104.118004002</v>
          </cell>
          <cell r="V230">
            <v>3696520.8241590001</v>
          </cell>
          <cell r="W230">
            <v>7385183.4430090003</v>
          </cell>
          <cell r="Z230">
            <v>89230.725980999996</v>
          </cell>
          <cell r="AA230">
            <v>11940890.399297999</v>
          </cell>
          <cell r="AG230">
            <v>-143520</v>
          </cell>
        </row>
        <row r="231">
          <cell r="F231">
            <v>4448644.9239210002</v>
          </cell>
          <cell r="G231">
            <v>272604.626261</v>
          </cell>
          <cell r="U231">
            <v>4521963.9209589995</v>
          </cell>
          <cell r="V231">
            <v>378748.16931099998</v>
          </cell>
        </row>
        <row r="232">
          <cell r="D232">
            <v>71357961.402673006</v>
          </cell>
          <cell r="F232">
            <v>4764537.0616490003</v>
          </cell>
          <cell r="G232">
            <v>2997057.2920289999</v>
          </cell>
          <cell r="H232">
            <v>8026588.9555369997</v>
          </cell>
          <cell r="M232">
            <v>71681.307048999995</v>
          </cell>
          <cell r="N232">
            <v>5999067.5257890001</v>
          </cell>
          <cell r="R232">
            <v>1315034.519597</v>
          </cell>
          <cell r="S232">
            <v>56831303.833893001</v>
          </cell>
          <cell r="U232">
            <v>4849265.7042709999</v>
          </cell>
          <cell r="V232">
            <v>4164015.76982</v>
          </cell>
          <cell r="W232">
            <v>8222175.0798939997</v>
          </cell>
          <cell r="Z232">
            <v>97780.116605000003</v>
          </cell>
          <cell r="AA232">
            <v>8537053.9295390006</v>
          </cell>
          <cell r="AB232">
            <v>415711.82352899999</v>
          </cell>
          <cell r="AE232">
            <v>5840014</v>
          </cell>
        </row>
        <row r="233">
          <cell r="D233">
            <v>71357961.402673006</v>
          </cell>
          <cell r="G233">
            <v>2803085.560519</v>
          </cell>
          <cell r="H233">
            <v>8026588.9555369997</v>
          </cell>
          <cell r="M233">
            <v>71681.307048999995</v>
          </cell>
          <cell r="N233">
            <v>5999067.5257890001</v>
          </cell>
          <cell r="R233">
            <v>1315034.519597</v>
          </cell>
          <cell r="S233">
            <v>56831303.833893001</v>
          </cell>
          <cell r="V233">
            <v>3894517.6354149999</v>
          </cell>
          <cell r="W233">
            <v>8222175.0798939997</v>
          </cell>
          <cell r="Z233">
            <v>97780.116605000003</v>
          </cell>
          <cell r="AA233">
            <v>8537053.9295390006</v>
          </cell>
          <cell r="AB233">
            <v>384533.43676499999</v>
          </cell>
          <cell r="AE233">
            <v>5496832.663036</v>
          </cell>
        </row>
        <row r="234">
          <cell r="F234">
            <v>4764537.0616490003</v>
          </cell>
          <cell r="G234">
            <v>193971.73151000001</v>
          </cell>
          <cell r="U234">
            <v>4849265.7042709999</v>
          </cell>
          <cell r="V234">
            <v>269498.13440600003</v>
          </cell>
          <cell r="AB234">
            <v>31178.386764999999</v>
          </cell>
          <cell r="AE234">
            <v>343181.33696400002</v>
          </cell>
        </row>
        <row r="235">
          <cell r="D235">
            <v>50464768.003347002</v>
          </cell>
          <cell r="F235">
            <v>9669116.6882169992</v>
          </cell>
          <cell r="G235">
            <v>5743158.6186239999</v>
          </cell>
          <cell r="H235">
            <v>10227930.899179</v>
          </cell>
          <cell r="M235">
            <v>90068.579209999996</v>
          </cell>
          <cell r="N235">
            <v>28291620.307613999</v>
          </cell>
          <cell r="R235">
            <v>862053.46385199996</v>
          </cell>
          <cell r="S235">
            <v>40259377.383850999</v>
          </cell>
          <cell r="U235">
            <v>9837444.6208229996</v>
          </cell>
          <cell r="V235">
            <v>7979361.3289059997</v>
          </cell>
          <cell r="W235">
            <v>10477157.734619001</v>
          </cell>
          <cell r="Z235">
            <v>122862.103667</v>
          </cell>
          <cell r="AA235">
            <v>40260771.741913997</v>
          </cell>
        </row>
        <row r="236">
          <cell r="D236">
            <v>50464768.003347002</v>
          </cell>
          <cell r="G236">
            <v>4818285.6748660002</v>
          </cell>
          <cell r="H236">
            <v>10227930.899179</v>
          </cell>
          <cell r="M236">
            <v>90068.579209999996</v>
          </cell>
          <cell r="N236">
            <v>28291620.307613999</v>
          </cell>
          <cell r="R236">
            <v>862053.46385199996</v>
          </cell>
          <cell r="S236">
            <v>40259377.383850999</v>
          </cell>
          <cell r="V236">
            <v>6694372.3721939996</v>
          </cell>
          <cell r="W236">
            <v>10477157.734619001</v>
          </cell>
          <cell r="Z236">
            <v>122862.103667</v>
          </cell>
          <cell r="AA236">
            <v>40260771.741913997</v>
          </cell>
        </row>
        <row r="237">
          <cell r="F237">
            <v>9669116.6882169992</v>
          </cell>
          <cell r="G237">
            <v>924872.94375800004</v>
          </cell>
          <cell r="U237">
            <v>9837444.6208229996</v>
          </cell>
          <cell r="V237">
            <v>1284988.9567110001</v>
          </cell>
        </row>
        <row r="238">
          <cell r="D238">
            <v>41072614.452914998</v>
          </cell>
          <cell r="F238">
            <v>3648675.580391</v>
          </cell>
          <cell r="G238">
            <v>2414318.9803539999</v>
          </cell>
          <cell r="H238">
            <v>5859701.4894730002</v>
          </cell>
          <cell r="M238">
            <v>59146.417222999997</v>
          </cell>
          <cell r="N238">
            <v>5120349.7507030005</v>
          </cell>
          <cell r="R238">
            <v>847649.90349399997</v>
          </cell>
          <cell r="S238">
            <v>32620544.676293001</v>
          </cell>
          <cell r="U238">
            <v>3709868.5332160001</v>
          </cell>
          <cell r="V238">
            <v>3354377.753908</v>
          </cell>
          <cell r="W238">
            <v>6002486.4645809997</v>
          </cell>
          <cell r="Z238">
            <v>80681.335357000004</v>
          </cell>
          <cell r="AA238">
            <v>7286582.7517250003</v>
          </cell>
          <cell r="AE238">
            <v>2348090</v>
          </cell>
          <cell r="AG238">
            <v>-167872</v>
          </cell>
        </row>
        <row r="239">
          <cell r="D239">
            <v>41072614.452914998</v>
          </cell>
          <cell r="G239">
            <v>2220875.848311</v>
          </cell>
          <cell r="H239">
            <v>5859701.4894730002</v>
          </cell>
          <cell r="M239">
            <v>59146.417222999997</v>
          </cell>
          <cell r="N239">
            <v>5120349.7507030005</v>
          </cell>
          <cell r="R239">
            <v>847649.90349399997</v>
          </cell>
          <cell r="S239">
            <v>32620544.676293001</v>
          </cell>
          <cell r="V239">
            <v>3085614.0387360002</v>
          </cell>
          <cell r="W239">
            <v>6002486.4645809997</v>
          </cell>
          <cell r="Z239">
            <v>80681.335357000004</v>
          </cell>
          <cell r="AA239">
            <v>7286582.7517250003</v>
          </cell>
          <cell r="AE239">
            <v>2165537.3309510001</v>
          </cell>
          <cell r="AG239">
            <v>-167872</v>
          </cell>
        </row>
        <row r="240">
          <cell r="F240">
            <v>3648675.580391</v>
          </cell>
          <cell r="G240">
            <v>193443.13204299999</v>
          </cell>
          <cell r="U240">
            <v>3709868.5332160001</v>
          </cell>
          <cell r="V240">
            <v>268763.715172</v>
          </cell>
          <cell r="AE240">
            <v>182552.66904899999</v>
          </cell>
        </row>
        <row r="241">
          <cell r="D241">
            <v>47104272.397739999</v>
          </cell>
          <cell r="F241">
            <v>4636956.3938619997</v>
          </cell>
          <cell r="G241">
            <v>3945806.5004210002</v>
          </cell>
          <cell r="H241">
            <v>7736038.3955450002</v>
          </cell>
          <cell r="M241">
            <v>73341.557356999998</v>
          </cell>
          <cell r="N241">
            <v>8438661.7417699993</v>
          </cell>
          <cell r="R241">
            <v>926411.70371899998</v>
          </cell>
          <cell r="S241">
            <v>37456705.006667003</v>
          </cell>
          <cell r="U241">
            <v>4711348.1947309999</v>
          </cell>
          <cell r="V241">
            <v>5482177.6467570001</v>
          </cell>
          <cell r="W241">
            <v>7924544.5936380001</v>
          </cell>
          <cell r="Z241">
            <v>100044.855843</v>
          </cell>
          <cell r="AA241">
            <v>12008751.372264</v>
          </cell>
          <cell r="AE241">
            <v>7809350</v>
          </cell>
        </row>
        <row r="242">
          <cell r="D242">
            <v>47104272.397739999</v>
          </cell>
          <cell r="G242">
            <v>3555813.5905610002</v>
          </cell>
          <cell r="H242">
            <v>7736038.3955450002</v>
          </cell>
          <cell r="M242">
            <v>73341.557356999998</v>
          </cell>
          <cell r="N242">
            <v>8438661.7417699993</v>
          </cell>
          <cell r="R242">
            <v>926411.70371899998</v>
          </cell>
          <cell r="S242">
            <v>37456705.006667003</v>
          </cell>
          <cell r="V242">
            <v>4940333.9419029998</v>
          </cell>
          <cell r="W242">
            <v>7924544.5936380001</v>
          </cell>
          <cell r="Z242">
            <v>100044.855843</v>
          </cell>
          <cell r="AA242">
            <v>12008751.372264</v>
          </cell>
          <cell r="AE242">
            <v>7128687.1962589994</v>
          </cell>
        </row>
        <row r="243">
          <cell r="F243">
            <v>4636956.3938619997</v>
          </cell>
          <cell r="G243">
            <v>389992.90985900001</v>
          </cell>
          <cell r="U243">
            <v>4711348.1947309999</v>
          </cell>
          <cell r="V243">
            <v>541843.70485400001</v>
          </cell>
          <cell r="AE243">
            <v>680662.80374100001</v>
          </cell>
        </row>
        <row r="244">
          <cell r="D244">
            <v>21225318.475947</v>
          </cell>
          <cell r="E244">
            <v>3770458.3327100002</v>
          </cell>
          <cell r="F244">
            <v>1630798.574606</v>
          </cell>
          <cell r="G244">
            <v>742032.27266500005</v>
          </cell>
          <cell r="H244">
            <v>1618330.6649770001</v>
          </cell>
          <cell r="L244">
            <v>50752.191665999999</v>
          </cell>
          <cell r="M244">
            <v>49807.509241</v>
          </cell>
          <cell r="N244">
            <v>655247.66856500006</v>
          </cell>
          <cell r="R244">
            <v>309417.53959300002</v>
          </cell>
          <cell r="S244">
            <v>16986123.497497</v>
          </cell>
          <cell r="T244">
            <v>2736697.6670019999</v>
          </cell>
          <cell r="U244">
            <v>1659906.1276829999</v>
          </cell>
          <cell r="V244">
            <v>1030955.9624740001</v>
          </cell>
          <cell r="W244">
            <v>1657764.978164</v>
          </cell>
          <cell r="Y244">
            <v>69230.814851999996</v>
          </cell>
          <cell r="Z244">
            <v>67942.177142999994</v>
          </cell>
          <cell r="AA244">
            <v>932459.02962299995</v>
          </cell>
          <cell r="AE244">
            <v>724777</v>
          </cell>
          <cell r="AG244">
            <v>-71916</v>
          </cell>
        </row>
        <row r="245">
          <cell r="E245">
            <v>3770458.3327100002</v>
          </cell>
          <cell r="G245">
            <v>105626.908757</v>
          </cell>
          <cell r="L245">
            <v>50752.191665999999</v>
          </cell>
          <cell r="T245">
            <v>2736697.6670019999</v>
          </cell>
          <cell r="V245">
            <v>146754.65662600001</v>
          </cell>
          <cell r="Y245">
            <v>69230.814851999996</v>
          </cell>
          <cell r="AE245">
            <v>96182.111785999994</v>
          </cell>
        </row>
        <row r="246">
          <cell r="D246">
            <v>21225318.475947</v>
          </cell>
          <cell r="G246">
            <v>588199.56323800003</v>
          </cell>
          <cell r="H246">
            <v>1618330.6649770001</v>
          </cell>
          <cell r="M246">
            <v>49807.509241</v>
          </cell>
          <cell r="N246">
            <v>655247.66856500006</v>
          </cell>
          <cell r="R246">
            <v>309417.53959300002</v>
          </cell>
          <cell r="S246">
            <v>16986123.497497</v>
          </cell>
          <cell r="V246">
            <v>817225.70457299997</v>
          </cell>
          <cell r="W246">
            <v>1657764.978164</v>
          </cell>
          <cell r="Z246">
            <v>67942.177142999994</v>
          </cell>
          <cell r="AA246">
            <v>932459.02962299995</v>
          </cell>
          <cell r="AE246">
            <v>584836.51482100005</v>
          </cell>
          <cell r="AG246">
            <v>-71916</v>
          </cell>
        </row>
        <row r="247">
          <cell r="F247">
            <v>1630798.574606</v>
          </cell>
          <cell r="G247">
            <v>48205.800669999997</v>
          </cell>
          <cell r="U247">
            <v>1659906.1276829999</v>
          </cell>
          <cell r="V247">
            <v>66975.601274999994</v>
          </cell>
          <cell r="AE247">
            <v>43758.373394000002</v>
          </cell>
        </row>
        <row r="248">
          <cell r="D248">
            <v>13391164.088919999</v>
          </cell>
          <cell r="E248">
            <v>3873191.2012299998</v>
          </cell>
          <cell r="G248">
            <v>803422.93324200006</v>
          </cell>
          <cell r="H248">
            <v>1877670.763058</v>
          </cell>
          <cell r="L248">
            <v>85420.708473000006</v>
          </cell>
          <cell r="M248">
            <v>52256.378445000002</v>
          </cell>
          <cell r="N248">
            <v>1417190.0779870001</v>
          </cell>
          <cell r="R248">
            <v>224025.43343400001</v>
          </cell>
          <cell r="S248">
            <v>10687821.580630001</v>
          </cell>
          <cell r="T248">
            <v>2811263.880655</v>
          </cell>
          <cell r="V248">
            <v>1116250.1873939999</v>
          </cell>
          <cell r="W248">
            <v>1923424.488508</v>
          </cell>
          <cell r="Y248">
            <v>116521.967993</v>
          </cell>
          <cell r="Z248">
            <v>71282.667518999995</v>
          </cell>
          <cell r="AA248">
            <v>2016751.448816</v>
          </cell>
          <cell r="AE248">
            <v>1588886</v>
          </cell>
          <cell r="AG248">
            <v>-51936</v>
          </cell>
        </row>
        <row r="249">
          <cell r="E249">
            <v>3873191.2012299998</v>
          </cell>
          <cell r="G249">
            <v>185477.88358600001</v>
          </cell>
          <cell r="L249">
            <v>85420.708473000006</v>
          </cell>
          <cell r="T249">
            <v>2811263.880655</v>
          </cell>
          <cell r="V249">
            <v>257697.05312600001</v>
          </cell>
          <cell r="Y249">
            <v>116521.967993</v>
          </cell>
          <cell r="AE249">
            <v>334145.035531</v>
          </cell>
        </row>
        <row r="250">
          <cell r="D250">
            <v>13391164.088919999</v>
          </cell>
          <cell r="G250">
            <v>617945.04965599999</v>
          </cell>
          <cell r="H250">
            <v>1877670.763058</v>
          </cell>
          <cell r="M250">
            <v>52256.378445000002</v>
          </cell>
          <cell r="N250">
            <v>1417190.0779870001</v>
          </cell>
          <cell r="R250">
            <v>224025.43343400001</v>
          </cell>
          <cell r="S250">
            <v>10687821.580630001</v>
          </cell>
          <cell r="V250">
            <v>858553.13426700002</v>
          </cell>
          <cell r="W250">
            <v>1923424.488508</v>
          </cell>
          <cell r="Z250">
            <v>71282.667518999995</v>
          </cell>
          <cell r="AA250">
            <v>2016751.448816</v>
          </cell>
          <cell r="AE250">
            <v>1254740.964469</v>
          </cell>
          <cell r="AG250">
            <v>-51936</v>
          </cell>
        </row>
        <row r="251">
          <cell r="D251">
            <v>61264992.425612003</v>
          </cell>
          <cell r="E251">
            <v>15642780.180392999</v>
          </cell>
          <cell r="G251">
            <v>1867118.741585</v>
          </cell>
          <cell r="H251">
            <v>5833276.9136579996</v>
          </cell>
          <cell r="L251">
            <v>448421.15631799999</v>
          </cell>
          <cell r="M251">
            <v>56614.535502999999</v>
          </cell>
          <cell r="N251">
            <v>7462779.8927189996</v>
          </cell>
          <cell r="R251">
            <v>1406325.8361790001</v>
          </cell>
          <cell r="S251">
            <v>48515713.818253003</v>
          </cell>
          <cell r="T251">
            <v>11353940.621417001</v>
          </cell>
          <cell r="V251">
            <v>2594115.2025230001</v>
          </cell>
          <cell r="W251">
            <v>5975417.9937810004</v>
          </cell>
          <cell r="Y251">
            <v>611689.09223499999</v>
          </cell>
          <cell r="Z251">
            <v>77227.608019000007</v>
          </cell>
          <cell r="AA251">
            <v>10620009.548907001</v>
          </cell>
        </row>
        <row r="252">
          <cell r="E252">
            <v>15642780.180392999</v>
          </cell>
          <cell r="G252">
            <v>377077.99161099998</v>
          </cell>
          <cell r="L252">
            <v>448421.15631799999</v>
          </cell>
          <cell r="T252">
            <v>11353940.621417001</v>
          </cell>
          <cell r="V252">
            <v>523900.12953500001</v>
          </cell>
          <cell r="Y252">
            <v>611689.09223499999</v>
          </cell>
        </row>
        <row r="253">
          <cell r="D253">
            <v>61264992.425612003</v>
          </cell>
          <cell r="G253">
            <v>1490040.749974</v>
          </cell>
          <cell r="H253">
            <v>5833276.9136579996</v>
          </cell>
          <cell r="M253">
            <v>56614.535502999999</v>
          </cell>
          <cell r="N253">
            <v>7462779.8927189996</v>
          </cell>
          <cell r="R253">
            <v>1406325.8361790001</v>
          </cell>
          <cell r="S253">
            <v>48515713.818253003</v>
          </cell>
          <cell r="V253">
            <v>2070215.072988</v>
          </cell>
          <cell r="W253">
            <v>5975417.9937810004</v>
          </cell>
          <cell r="Z253">
            <v>77227.608019000007</v>
          </cell>
          <cell r="AA253">
            <v>10620009.548907001</v>
          </cell>
        </row>
        <row r="254">
          <cell r="D254">
            <v>18282411.224114001</v>
          </cell>
          <cell r="E254">
            <v>5407708.9545179997</v>
          </cell>
          <cell r="G254">
            <v>1172817.0050240001</v>
          </cell>
          <cell r="H254">
            <v>2716411.6586020002</v>
          </cell>
          <cell r="L254">
            <v>46831.510563000003</v>
          </cell>
          <cell r="M254">
            <v>51758.303352000003</v>
          </cell>
          <cell r="N254">
            <v>6508524.8792439997</v>
          </cell>
          <cell r="R254">
            <v>309219.51887299999</v>
          </cell>
          <cell r="S254">
            <v>14588281.027088</v>
          </cell>
          <cell r="T254">
            <v>3925057.1611600001</v>
          </cell>
          <cell r="V254">
            <v>1629474.5239019999</v>
          </cell>
          <cell r="W254">
            <v>2782603.2166109998</v>
          </cell>
          <cell r="Y254">
            <v>63882.633057999999</v>
          </cell>
          <cell r="Z254">
            <v>70603.245748000001</v>
          </cell>
          <cell r="AA254">
            <v>9262044.0855160002</v>
          </cell>
          <cell r="AE254">
            <v>2334336</v>
          </cell>
          <cell r="AG254">
            <v>-78421</v>
          </cell>
        </row>
        <row r="255">
          <cell r="E255">
            <v>5407708.9545179997</v>
          </cell>
          <cell r="G255">
            <v>256254.32876800001</v>
          </cell>
          <cell r="L255">
            <v>46831.510563000003</v>
          </cell>
          <cell r="T255">
            <v>3925057.1611600001</v>
          </cell>
          <cell r="V255">
            <v>356031.587688</v>
          </cell>
          <cell r="Y255">
            <v>63882.633057999999</v>
          </cell>
          <cell r="AE255">
            <v>494764.71824099997</v>
          </cell>
        </row>
        <row r="256">
          <cell r="D256">
            <v>18282411.224114001</v>
          </cell>
          <cell r="G256">
            <v>916562.67625699996</v>
          </cell>
          <cell r="H256">
            <v>2716411.6586020002</v>
          </cell>
          <cell r="M256">
            <v>51758.303352000003</v>
          </cell>
          <cell r="N256">
            <v>6508524.8792439997</v>
          </cell>
          <cell r="R256">
            <v>309219.51887299999</v>
          </cell>
          <cell r="S256">
            <v>14588281.027088</v>
          </cell>
          <cell r="V256">
            <v>1273442.936214</v>
          </cell>
          <cell r="W256">
            <v>2782603.2166109998</v>
          </cell>
          <cell r="Z256">
            <v>70603.245748000001</v>
          </cell>
          <cell r="AA256">
            <v>9262044.0855160002</v>
          </cell>
          <cell r="AE256">
            <v>1839571.2817589999</v>
          </cell>
          <cell r="AG256">
            <v>-78421</v>
          </cell>
        </row>
        <row r="257">
          <cell r="D257">
            <v>18672657.976085</v>
          </cell>
          <cell r="E257">
            <v>4328138.4868980004</v>
          </cell>
          <cell r="G257">
            <v>936168.24661999999</v>
          </cell>
          <cell r="H257">
            <v>2285586.795893</v>
          </cell>
          <cell r="L257">
            <v>23719.166024999999</v>
          </cell>
          <cell r="M257">
            <v>59935.036118999997</v>
          </cell>
          <cell r="N257">
            <v>2540715.081491</v>
          </cell>
          <cell r="R257">
            <v>377047.26245799998</v>
          </cell>
          <cell r="S257">
            <v>14838447.50917</v>
          </cell>
          <cell r="T257">
            <v>3141476.5671319999</v>
          </cell>
          <cell r="V257">
            <v>1300682.290091</v>
          </cell>
          <cell r="W257">
            <v>2341280.3247099998</v>
          </cell>
          <cell r="Y257">
            <v>32355.197630999999</v>
          </cell>
          <cell r="Z257">
            <v>81757.086494999996</v>
          </cell>
          <cell r="AA257">
            <v>3615598.8538279999</v>
          </cell>
          <cell r="AE257">
            <v>941863</v>
          </cell>
          <cell r="AG257">
            <v>-182099</v>
          </cell>
        </row>
        <row r="258">
          <cell r="E258">
            <v>4328138.4868980004</v>
          </cell>
          <cell r="G258">
            <v>183312.118785</v>
          </cell>
          <cell r="L258">
            <v>23719.166024999999</v>
          </cell>
          <cell r="T258">
            <v>3141476.5671319999</v>
          </cell>
          <cell r="V258">
            <v>254688.00861700001</v>
          </cell>
          <cell r="Y258">
            <v>32355.197630999999</v>
          </cell>
          <cell r="AE258">
            <v>164419.25481700001</v>
          </cell>
        </row>
        <row r="259">
          <cell r="D259">
            <v>18672657.976085</v>
          </cell>
          <cell r="G259">
            <v>752856.12783500005</v>
          </cell>
          <cell r="H259">
            <v>2285586.795893</v>
          </cell>
          <cell r="M259">
            <v>59935.036118999997</v>
          </cell>
          <cell r="N259">
            <v>2540715.081491</v>
          </cell>
          <cell r="R259">
            <v>377047.26245799998</v>
          </cell>
          <cell r="S259">
            <v>14838447.50917</v>
          </cell>
          <cell r="V259">
            <v>1045994.281474</v>
          </cell>
          <cell r="W259">
            <v>2341280.3247099998</v>
          </cell>
          <cell r="Z259">
            <v>81757.086494999996</v>
          </cell>
          <cell r="AA259">
            <v>3615598.8538279999</v>
          </cell>
          <cell r="AE259">
            <v>777443.74518299999</v>
          </cell>
          <cell r="AG259">
            <v>-182099</v>
          </cell>
        </row>
        <row r="260">
          <cell r="D260">
            <v>18403376.872292999</v>
          </cell>
          <cell r="E260">
            <v>3984737.616808</v>
          </cell>
          <cell r="G260">
            <v>411627.93417999998</v>
          </cell>
          <cell r="H260">
            <v>2123134.337057</v>
          </cell>
          <cell r="L260">
            <v>30652.786373999999</v>
          </cell>
          <cell r="M260">
            <v>47815.208871000003</v>
          </cell>
          <cell r="N260">
            <v>857599.39116899995</v>
          </cell>
          <cell r="R260">
            <v>478384.17769600003</v>
          </cell>
          <cell r="S260">
            <v>14517685.741183</v>
          </cell>
          <cell r="T260">
            <v>2892227.198198</v>
          </cell>
          <cell r="V260">
            <v>571902.71730300004</v>
          </cell>
          <cell r="W260">
            <v>2174869.3416499998</v>
          </cell>
          <cell r="Y260">
            <v>41813.315022000003</v>
          </cell>
          <cell r="Z260">
            <v>65224.490057000003</v>
          </cell>
          <cell r="AA260">
            <v>1220418.376835</v>
          </cell>
          <cell r="AE260">
            <v>815934</v>
          </cell>
          <cell r="AG260">
            <v>-94505</v>
          </cell>
        </row>
        <row r="261">
          <cell r="E261">
            <v>3984737.616808</v>
          </cell>
          <cell r="G261">
            <v>70712.499536999996</v>
          </cell>
          <cell r="L261">
            <v>30652.786373999999</v>
          </cell>
          <cell r="T261">
            <v>2892227.198198</v>
          </cell>
          <cell r="V261">
            <v>98245.690524999998</v>
          </cell>
          <cell r="Y261">
            <v>41813.315022000003</v>
          </cell>
          <cell r="AE261">
            <v>138326.358309</v>
          </cell>
        </row>
        <row r="262">
          <cell r="D262">
            <v>18403376.872292999</v>
          </cell>
          <cell r="G262">
            <v>340915.43464200001</v>
          </cell>
          <cell r="H262">
            <v>2123134.337057</v>
          </cell>
          <cell r="M262">
            <v>47815.208871000003</v>
          </cell>
          <cell r="N262">
            <v>857599.39116899995</v>
          </cell>
          <cell r="R262">
            <v>478384.17769600003</v>
          </cell>
          <cell r="S262">
            <v>14517685.741183</v>
          </cell>
          <cell r="V262">
            <v>473657.026778</v>
          </cell>
          <cell r="W262">
            <v>2174869.3416499998</v>
          </cell>
          <cell r="Z262">
            <v>65224.490057000003</v>
          </cell>
          <cell r="AA262">
            <v>1220418.376835</v>
          </cell>
          <cell r="AE262">
            <v>677607.64169099997</v>
          </cell>
          <cell r="AG262">
            <v>-94505</v>
          </cell>
        </row>
        <row r="263">
          <cell r="D263">
            <v>31425590.852658</v>
          </cell>
          <cell r="E263">
            <v>5943968.1861399999</v>
          </cell>
          <cell r="G263">
            <v>519988.32115799998</v>
          </cell>
          <cell r="H263">
            <v>3151535.1102169999</v>
          </cell>
          <cell r="L263">
            <v>49720.346099000002</v>
          </cell>
          <cell r="M263">
            <v>48271.777706000001</v>
          </cell>
          <cell r="N263">
            <v>627718.22808200005</v>
          </cell>
          <cell r="R263">
            <v>857457.57611400005</v>
          </cell>
          <cell r="S263">
            <v>24749818.791629001</v>
          </cell>
          <cell r="T263">
            <v>4314288.1931950003</v>
          </cell>
          <cell r="V263">
            <v>722455.18134899996</v>
          </cell>
          <cell r="W263">
            <v>3228329.44233</v>
          </cell>
          <cell r="Y263">
            <v>67823.279393999997</v>
          </cell>
          <cell r="Z263">
            <v>65847.293348000007</v>
          </cell>
          <cell r="AA263">
            <v>893282.88815799996</v>
          </cell>
        </row>
        <row r="264">
          <cell r="E264">
            <v>5943968.1861399999</v>
          </cell>
          <cell r="G264">
            <v>82496.602723999997</v>
          </cell>
          <cell r="L264">
            <v>49720.346099000002</v>
          </cell>
          <cell r="T264">
            <v>4314288.1931950003</v>
          </cell>
          <cell r="V264">
            <v>114618.147478</v>
          </cell>
          <cell r="Y264">
            <v>67823.279393999997</v>
          </cell>
        </row>
        <row r="265">
          <cell r="D265">
            <v>31425590.852658</v>
          </cell>
          <cell r="G265">
            <v>437491.71843499999</v>
          </cell>
          <cell r="H265">
            <v>3151535.1102169999</v>
          </cell>
          <cell r="M265">
            <v>48271.777706000001</v>
          </cell>
          <cell r="N265">
            <v>627718.22808200005</v>
          </cell>
          <cell r="R265">
            <v>857457.57611400005</v>
          </cell>
          <cell r="S265">
            <v>24749818.791629001</v>
          </cell>
          <cell r="V265">
            <v>607837.03387100005</v>
          </cell>
          <cell r="W265">
            <v>3228329.44233</v>
          </cell>
          <cell r="Z265">
            <v>65847.293348000007</v>
          </cell>
          <cell r="AA265">
            <v>893282.88815799996</v>
          </cell>
        </row>
        <row r="266">
          <cell r="D266">
            <v>23974224.534844998</v>
          </cell>
          <cell r="E266">
            <v>4603000.1372429999</v>
          </cell>
          <cell r="G266">
            <v>585940.934519</v>
          </cell>
          <cell r="H266">
            <v>2624110.695911</v>
          </cell>
          <cell r="L266">
            <v>46831.510563000003</v>
          </cell>
          <cell r="M266">
            <v>48728.346539999999</v>
          </cell>
          <cell r="N266">
            <v>842054.46753499995</v>
          </cell>
          <cell r="R266">
            <v>567389.59729599999</v>
          </cell>
          <cell r="S266">
            <v>18968109.233720001</v>
          </cell>
          <cell r="T266">
            <v>3340978.3705930002</v>
          </cell>
          <cell r="V266">
            <v>814087.63790099998</v>
          </cell>
          <cell r="W266">
            <v>2688053.1307029999</v>
          </cell>
          <cell r="Y266">
            <v>63882.633057999999</v>
          </cell>
          <cell r="Z266">
            <v>66470.096638000003</v>
          </cell>
          <cell r="AA266">
            <v>1198296.9636609999</v>
          </cell>
          <cell r="AG266">
            <v>-56238</v>
          </cell>
        </row>
        <row r="267">
          <cell r="E267">
            <v>4603000.1372429999</v>
          </cell>
          <cell r="G267">
            <v>93375.625618999999</v>
          </cell>
          <cell r="L267">
            <v>46831.510563000003</v>
          </cell>
          <cell r="T267">
            <v>3340978.3705930002</v>
          </cell>
          <cell r="V267">
            <v>129733.114755</v>
          </cell>
          <cell r="Y267">
            <v>63882.633057999999</v>
          </cell>
        </row>
        <row r="268">
          <cell r="D268">
            <v>23974224.534844998</v>
          </cell>
          <cell r="G268">
            <v>492565.3089</v>
          </cell>
          <cell r="H268">
            <v>2624110.695911</v>
          </cell>
          <cell r="M268">
            <v>48728.346539999999</v>
          </cell>
          <cell r="N268">
            <v>842054.46753499995</v>
          </cell>
          <cell r="R268">
            <v>567389.59729599999</v>
          </cell>
          <cell r="S268">
            <v>18968109.233720001</v>
          </cell>
          <cell r="V268">
            <v>684354.52314599999</v>
          </cell>
          <cell r="W268">
            <v>2688053.1307029999</v>
          </cell>
          <cell r="Z268">
            <v>66470.096638000003</v>
          </cell>
          <cell r="AA268">
            <v>1198296.9636609999</v>
          </cell>
          <cell r="AG268">
            <v>-56238</v>
          </cell>
        </row>
        <row r="269">
          <cell r="D269">
            <v>26139150.633230999</v>
          </cell>
          <cell r="E269">
            <v>5626390.5198529996</v>
          </cell>
          <cell r="G269">
            <v>747324.73558500002</v>
          </cell>
          <cell r="H269">
            <v>2860129.199581</v>
          </cell>
          <cell r="L269">
            <v>43117.115561999999</v>
          </cell>
          <cell r="M269">
            <v>48230.271448</v>
          </cell>
          <cell r="N269">
            <v>541043.61556499999</v>
          </cell>
          <cell r="R269">
            <v>667999.93460699997</v>
          </cell>
          <cell r="S269">
            <v>20631598.135690998</v>
          </cell>
          <cell r="T269">
            <v>4083781.9836769998</v>
          </cell>
          <cell r="V269">
            <v>1038309.1415800001</v>
          </cell>
          <cell r="W269">
            <v>2929822.7628629999</v>
          </cell>
          <cell r="Y269">
            <v>58815.845117999997</v>
          </cell>
          <cell r="Z269">
            <v>65790.674866999994</v>
          </cell>
          <cell r="AA269">
            <v>769939.41215900006</v>
          </cell>
          <cell r="AG269">
            <v>-100277</v>
          </cell>
        </row>
        <row r="270">
          <cell r="E270">
            <v>5626390.5198529996</v>
          </cell>
          <cell r="G270">
            <v>130561.868022</v>
          </cell>
          <cell r="L270">
            <v>43117.115561999999</v>
          </cell>
          <cell r="T270">
            <v>4083781.9836769998</v>
          </cell>
          <cell r="V270">
            <v>181398.493391</v>
          </cell>
          <cell r="Y270">
            <v>58815.845117999997</v>
          </cell>
        </row>
        <row r="271">
          <cell r="D271">
            <v>26139150.633230999</v>
          </cell>
          <cell r="G271">
            <v>616762.86756299995</v>
          </cell>
          <cell r="H271">
            <v>2860129.199581</v>
          </cell>
          <cell r="M271">
            <v>48230.271448</v>
          </cell>
          <cell r="N271">
            <v>541043.61556499999</v>
          </cell>
          <cell r="R271">
            <v>667999.93460699997</v>
          </cell>
          <cell r="S271">
            <v>20631598.135690998</v>
          </cell>
          <cell r="V271">
            <v>856910.64818899997</v>
          </cell>
          <cell r="W271">
            <v>2929822.7628629999</v>
          </cell>
          <cell r="Z271">
            <v>65790.674866999994</v>
          </cell>
          <cell r="AA271">
            <v>769939.41215900006</v>
          </cell>
          <cell r="AG271">
            <v>-100277</v>
          </cell>
        </row>
        <row r="272">
          <cell r="D272">
            <v>33241268.911741</v>
          </cell>
          <cell r="E272">
            <v>8523531.6178060006</v>
          </cell>
          <cell r="G272">
            <v>1496922.353841</v>
          </cell>
          <cell r="H272">
            <v>3444270.0015420001</v>
          </cell>
          <cell r="L272">
            <v>46831.510563000003</v>
          </cell>
          <cell r="M272">
            <v>67406.162505999993</v>
          </cell>
          <cell r="N272">
            <v>1491602.496792</v>
          </cell>
          <cell r="R272">
            <v>500674.68498100003</v>
          </cell>
          <cell r="S272">
            <v>26586114.671771001</v>
          </cell>
          <cell r="T272">
            <v>6186603.069104</v>
          </cell>
          <cell r="V272">
            <v>2079776.1538190001</v>
          </cell>
          <cell r="W272">
            <v>3528197.4861280001</v>
          </cell>
          <cell r="Y272">
            <v>63882.633057999999</v>
          </cell>
          <cell r="Z272">
            <v>91948.413067000001</v>
          </cell>
          <cell r="AA272">
            <v>2122645.0447180001</v>
          </cell>
          <cell r="AB272">
            <v>356985.05882400001</v>
          </cell>
          <cell r="AE272">
            <v>2876211</v>
          </cell>
        </row>
        <row r="273">
          <cell r="E273">
            <v>8523531.6178060006</v>
          </cell>
          <cell r="G273">
            <v>278294.45769299997</v>
          </cell>
          <cell r="L273">
            <v>46831.510563000003</v>
          </cell>
          <cell r="T273">
            <v>6186603.069104</v>
          </cell>
          <cell r="V273">
            <v>386653.43954799999</v>
          </cell>
          <cell r="Y273">
            <v>63882.633057999999</v>
          </cell>
          <cell r="AB273">
            <v>75954.267835000006</v>
          </cell>
          <cell r="AE273">
            <v>553325.527994</v>
          </cell>
        </row>
        <row r="274">
          <cell r="D274">
            <v>33241268.911741</v>
          </cell>
          <cell r="G274">
            <v>1218627.8961489999</v>
          </cell>
          <cell r="H274">
            <v>3444270.0015420001</v>
          </cell>
          <cell r="M274">
            <v>67406.162505999993</v>
          </cell>
          <cell r="N274">
            <v>1491602.496792</v>
          </cell>
          <cell r="R274">
            <v>500674.68498100003</v>
          </cell>
          <cell r="S274">
            <v>26586114.671771001</v>
          </cell>
          <cell r="V274">
            <v>1693122.7142709999</v>
          </cell>
          <cell r="W274">
            <v>3528197.4861280001</v>
          </cell>
          <cell r="Z274">
            <v>91948.413067000001</v>
          </cell>
          <cell r="AA274">
            <v>2122645.0447180001</v>
          </cell>
          <cell r="AB274">
            <v>281030.790989</v>
          </cell>
          <cell r="AE274">
            <v>2322885.4720059996</v>
          </cell>
        </row>
        <row r="275">
          <cell r="D275">
            <v>54485411.523071997</v>
          </cell>
          <cell r="E275">
            <v>11053286.595675999</v>
          </cell>
          <cell r="G275">
            <v>800450.67012899998</v>
          </cell>
          <cell r="H275">
            <v>4424603.1280990001</v>
          </cell>
          <cell r="L275">
            <v>27433.561027</v>
          </cell>
          <cell r="M275">
            <v>80397.621165999997</v>
          </cell>
          <cell r="N275">
            <v>3173393.3073689998</v>
          </cell>
          <cell r="R275">
            <v>1331516.92105</v>
          </cell>
          <cell r="S275">
            <v>43066152.399573997</v>
          </cell>
          <cell r="T275">
            <v>8022765.6613180004</v>
          </cell>
          <cell r="V275">
            <v>1112120.619864</v>
          </cell>
          <cell r="W275">
            <v>4532418.6624980001</v>
          </cell>
          <cell r="Y275">
            <v>37421.985570999997</v>
          </cell>
          <cell r="Z275">
            <v>109669.997605</v>
          </cell>
          <cell r="AA275">
            <v>4515940.1337259999</v>
          </cell>
        </row>
        <row r="276">
          <cell r="E276">
            <v>11053286.595675999</v>
          </cell>
          <cell r="G276">
            <v>134358.65170399999</v>
          </cell>
          <cell r="L276">
            <v>27433.561027</v>
          </cell>
          <cell r="T276">
            <v>8022765.6613180004</v>
          </cell>
          <cell r="V276">
            <v>186673.62348899999</v>
          </cell>
          <cell r="Y276">
            <v>37421.985570999997</v>
          </cell>
        </row>
        <row r="277">
          <cell r="D277">
            <v>54485411.523071997</v>
          </cell>
          <cell r="G277">
            <v>666092.01842500002</v>
          </cell>
          <cell r="H277">
            <v>4424603.1280990001</v>
          </cell>
          <cell r="M277">
            <v>80397.621165999997</v>
          </cell>
          <cell r="N277">
            <v>3173393.3073689998</v>
          </cell>
          <cell r="R277">
            <v>1331516.92105</v>
          </cell>
          <cell r="S277">
            <v>43066152.399573997</v>
          </cell>
          <cell r="V277">
            <v>925446.99637499999</v>
          </cell>
          <cell r="W277">
            <v>4532418.6624980001</v>
          </cell>
          <cell r="Z277">
            <v>109669.997605</v>
          </cell>
          <cell r="AA277">
            <v>4515940.1337259999</v>
          </cell>
        </row>
        <row r="278">
          <cell r="D278">
            <v>25602939.736699</v>
          </cell>
          <cell r="E278">
            <v>5344852.8018770004</v>
          </cell>
          <cell r="G278">
            <v>616495.35106300004</v>
          </cell>
          <cell r="H278">
            <v>2883006.5662290002</v>
          </cell>
          <cell r="L278">
            <v>29715.990138000001</v>
          </cell>
          <cell r="M278">
            <v>59104.910965000003</v>
          </cell>
          <cell r="N278">
            <v>1525150.344641</v>
          </cell>
          <cell r="R278">
            <v>626059.44727899996</v>
          </cell>
          <cell r="S278">
            <v>20236604.893330999</v>
          </cell>
          <cell r="T278">
            <v>3879434.5150219998</v>
          </cell>
          <cell r="V278">
            <v>856538.9693</v>
          </cell>
          <cell r="W278">
            <v>2953257.5886630001</v>
          </cell>
          <cell r="Y278">
            <v>40535.435887</v>
          </cell>
          <cell r="Z278">
            <v>80624.716876000006</v>
          </cell>
          <cell r="AA278">
            <v>2170385.7619340001</v>
          </cell>
          <cell r="AE278">
            <v>612351</v>
          </cell>
          <cell r="AG278">
            <v>-107437</v>
          </cell>
        </row>
        <row r="279">
          <cell r="E279">
            <v>5344852.8018770004</v>
          </cell>
          <cell r="G279">
            <v>102024.96917900001</v>
          </cell>
          <cell r="L279">
            <v>29715.990138000001</v>
          </cell>
          <cell r="T279">
            <v>3879434.5150219998</v>
          </cell>
          <cell r="V279">
            <v>141750.23670899999</v>
          </cell>
          <cell r="Y279">
            <v>40535.435887</v>
          </cell>
          <cell r="AE279">
            <v>100022.34602700001</v>
          </cell>
        </row>
        <row r="280">
          <cell r="D280">
            <v>25602939.736699</v>
          </cell>
          <cell r="G280">
            <v>514470.38188399997</v>
          </cell>
          <cell r="H280">
            <v>2883006.5662290002</v>
          </cell>
          <cell r="M280">
            <v>59104.910965000003</v>
          </cell>
          <cell r="N280">
            <v>1525150.344641</v>
          </cell>
          <cell r="R280">
            <v>626059.44727899996</v>
          </cell>
          <cell r="S280">
            <v>20236604.893330999</v>
          </cell>
          <cell r="V280">
            <v>714788.73259000003</v>
          </cell>
          <cell r="W280">
            <v>2953257.5886630001</v>
          </cell>
          <cell r="Z280">
            <v>80624.716876000006</v>
          </cell>
          <cell r="AA280">
            <v>2170385.7619340001</v>
          </cell>
          <cell r="AE280">
            <v>512328.65397300001</v>
          </cell>
          <cell r="AG280">
            <v>-107437</v>
          </cell>
        </row>
        <row r="281">
          <cell r="D281">
            <v>21047307.749178998</v>
          </cell>
          <cell r="E281">
            <v>5208815.0712059997</v>
          </cell>
          <cell r="G281">
            <v>687842.94779999997</v>
          </cell>
          <cell r="H281">
            <v>2285399.398362</v>
          </cell>
          <cell r="L281">
            <v>46831.510563000003</v>
          </cell>
          <cell r="M281">
            <v>54539.222618</v>
          </cell>
          <cell r="N281">
            <v>775928.77307899995</v>
          </cell>
          <cell r="R281">
            <v>406766.18200099998</v>
          </cell>
          <cell r="S281">
            <v>16743722.057254</v>
          </cell>
          <cell r="T281">
            <v>3780694.757863</v>
          </cell>
          <cell r="V281">
            <v>955667.04360800004</v>
          </cell>
          <cell r="W281">
            <v>2341088.36081</v>
          </cell>
          <cell r="Y281">
            <v>63882.633057999999</v>
          </cell>
          <cell r="Z281">
            <v>74396.683971000006</v>
          </cell>
          <cell r="AA281">
            <v>1104195.902577</v>
          </cell>
          <cell r="AB281">
            <v>39328.058824</v>
          </cell>
          <cell r="AE281">
            <v>1343866</v>
          </cell>
          <cell r="AG281">
            <v>-123037</v>
          </cell>
        </row>
        <row r="282">
          <cell r="E282">
            <v>5208815.0712059997</v>
          </cell>
          <cell r="G282">
            <v>123094.239781</v>
          </cell>
          <cell r="L282">
            <v>46831.510563000003</v>
          </cell>
          <cell r="T282">
            <v>3780694.757863</v>
          </cell>
          <cell r="V282">
            <v>171023.20899499999</v>
          </cell>
          <cell r="Y282">
            <v>63882.633057999999</v>
          </cell>
          <cell r="AB282">
            <v>8367.67209</v>
          </cell>
          <cell r="AE282">
            <v>253645.41299500002</v>
          </cell>
        </row>
        <row r="283">
          <cell r="D283">
            <v>21047307.749178998</v>
          </cell>
          <cell r="G283">
            <v>564748.708018</v>
          </cell>
          <cell r="H283">
            <v>2285399.398362</v>
          </cell>
          <cell r="M283">
            <v>54539.222618</v>
          </cell>
          <cell r="N283">
            <v>775928.77307899995</v>
          </cell>
          <cell r="R283">
            <v>406766.18200099998</v>
          </cell>
          <cell r="S283">
            <v>16743722.057254</v>
          </cell>
          <cell r="V283">
            <v>784643.83461300004</v>
          </cell>
          <cell r="W283">
            <v>2341088.36081</v>
          </cell>
          <cell r="Z283">
            <v>74396.683971000006</v>
          </cell>
          <cell r="AA283">
            <v>1104195.902577</v>
          </cell>
          <cell r="AB283">
            <v>30960.386732999999</v>
          </cell>
          <cell r="AE283">
            <v>1090220.5870050001</v>
          </cell>
          <cell r="AG283">
            <v>-123037</v>
          </cell>
        </row>
        <row r="284">
          <cell r="D284">
            <v>14520103.904914999</v>
          </cell>
          <cell r="E284">
            <v>4807959.5260359999</v>
          </cell>
          <cell r="G284">
            <v>758860.15472500003</v>
          </cell>
          <cell r="H284">
            <v>2032172.4207240001</v>
          </cell>
          <cell r="L284">
            <v>168121.92694100001</v>
          </cell>
          <cell r="M284">
            <v>49807.509241</v>
          </cell>
          <cell r="N284">
            <v>1764840.266547</v>
          </cell>
          <cell r="R284">
            <v>283237.39337300003</v>
          </cell>
          <cell r="S284">
            <v>11548531.031439001</v>
          </cell>
          <cell r="T284">
            <v>3489743.2770429999</v>
          </cell>
          <cell r="V284">
            <v>1054336.084855</v>
          </cell>
          <cell r="W284">
            <v>2081690.931015</v>
          </cell>
          <cell r="Y284">
            <v>229334.29305499999</v>
          </cell>
          <cell r="Z284">
            <v>67942.177142999994</v>
          </cell>
          <cell r="AA284">
            <v>2511479.7371029998</v>
          </cell>
          <cell r="AG284">
            <v>-123942</v>
          </cell>
        </row>
        <row r="285">
          <cell r="E285">
            <v>4807959.5260359999</v>
          </cell>
          <cell r="G285">
            <v>188844.77752900001</v>
          </cell>
          <cell r="L285">
            <v>168121.92694100001</v>
          </cell>
          <cell r="T285">
            <v>3489743.2770429999</v>
          </cell>
          <cell r="V285">
            <v>262374.908138</v>
          </cell>
          <cell r="Y285">
            <v>229334.29305499999</v>
          </cell>
        </row>
        <row r="286">
          <cell r="D286">
            <v>14520103.904914999</v>
          </cell>
          <cell r="G286">
            <v>570015.37719599996</v>
          </cell>
          <cell r="H286">
            <v>2032172.4207240001</v>
          </cell>
          <cell r="M286">
            <v>49807.509241</v>
          </cell>
          <cell r="N286">
            <v>1764840.266547</v>
          </cell>
          <cell r="R286">
            <v>283237.39337300003</v>
          </cell>
          <cell r="S286">
            <v>11548531.031439001</v>
          </cell>
          <cell r="V286">
            <v>791961.17671699997</v>
          </cell>
          <cell r="W286">
            <v>2081690.931015</v>
          </cell>
          <cell r="Z286">
            <v>67942.177142999994</v>
          </cell>
          <cell r="AA286">
            <v>2511479.7371029998</v>
          </cell>
          <cell r="AG286">
            <v>-123942</v>
          </cell>
        </row>
        <row r="287">
          <cell r="D287">
            <v>30622716.624543</v>
          </cell>
          <cell r="E287">
            <v>7758547.9985490004</v>
          </cell>
          <cell r="G287">
            <v>653162.80923999997</v>
          </cell>
          <cell r="H287">
            <v>3637516.2720340001</v>
          </cell>
          <cell r="L287">
            <v>69943.855100999994</v>
          </cell>
          <cell r="M287">
            <v>51675.290837</v>
          </cell>
          <cell r="N287">
            <v>1439174.28244</v>
          </cell>
          <cell r="R287">
            <v>458884.030822</v>
          </cell>
          <cell r="S287">
            <v>24494166.857303001</v>
          </cell>
          <cell r="T287">
            <v>5631357.8704089997</v>
          </cell>
          <cell r="V287">
            <v>907483.56568700005</v>
          </cell>
          <cell r="W287">
            <v>3726152.6422120002</v>
          </cell>
          <cell r="Y287">
            <v>95410.068484999996</v>
          </cell>
          <cell r="Z287">
            <v>70490.008786000006</v>
          </cell>
          <cell r="AA287">
            <v>2048036.367382</v>
          </cell>
          <cell r="AG287">
            <v>-80090</v>
          </cell>
        </row>
        <row r="288">
          <cell r="E288">
            <v>7758547.9985490004</v>
          </cell>
          <cell r="G288">
            <v>126288.108696</v>
          </cell>
          <cell r="L288">
            <v>69943.855100999994</v>
          </cell>
          <cell r="T288">
            <v>5631357.8704089997</v>
          </cell>
          <cell r="V288">
            <v>175460.66855199999</v>
          </cell>
          <cell r="Y288">
            <v>95410.068484999996</v>
          </cell>
        </row>
        <row r="289">
          <cell r="D289">
            <v>30622716.624543</v>
          </cell>
          <cell r="G289">
            <v>526874.70054500003</v>
          </cell>
          <cell r="H289">
            <v>3637516.2720340001</v>
          </cell>
          <cell r="M289">
            <v>51675.290837</v>
          </cell>
          <cell r="N289">
            <v>1439174.28244</v>
          </cell>
          <cell r="R289">
            <v>458884.030822</v>
          </cell>
          <cell r="S289">
            <v>24494166.857303001</v>
          </cell>
          <cell r="V289">
            <v>732022.89713399997</v>
          </cell>
          <cell r="W289">
            <v>3726152.6422120002</v>
          </cell>
          <cell r="Z289">
            <v>70490.008786000006</v>
          </cell>
          <cell r="AA289">
            <v>2048036.367382</v>
          </cell>
          <cell r="AG289">
            <v>-80090</v>
          </cell>
        </row>
        <row r="290">
          <cell r="D290">
            <v>29181111.186916001</v>
          </cell>
          <cell r="E290">
            <v>6865473.8913690001</v>
          </cell>
          <cell r="G290">
            <v>959903.185023</v>
          </cell>
          <cell r="H290">
            <v>3431435.6761520002</v>
          </cell>
          <cell r="L290">
            <v>145058.97485</v>
          </cell>
          <cell r="M290">
            <v>50015.040528999998</v>
          </cell>
          <cell r="N290">
            <v>1544812.6890390001</v>
          </cell>
          <cell r="R290">
            <v>671436.30938300001</v>
          </cell>
          <cell r="S290">
            <v>23106916.256358001</v>
          </cell>
          <cell r="T290">
            <v>4983141.2320299996</v>
          </cell>
          <cell r="V290">
            <v>1333658.856162</v>
          </cell>
          <cell r="W290">
            <v>3515050.4231639998</v>
          </cell>
          <cell r="Y290">
            <v>197874.233622</v>
          </cell>
          <cell r="Z290">
            <v>68225.269547999997</v>
          </cell>
          <cell r="AA290">
            <v>2198366.5262420001</v>
          </cell>
          <cell r="AE290">
            <v>973814</v>
          </cell>
          <cell r="AG290">
            <v>-89669</v>
          </cell>
        </row>
        <row r="291">
          <cell r="E291">
            <v>6865473.8913690001</v>
          </cell>
          <cell r="G291">
            <v>174107.281666</v>
          </cell>
          <cell r="L291">
            <v>145058.97485</v>
          </cell>
          <cell r="T291">
            <v>4983141.2320299996</v>
          </cell>
          <cell r="V291">
            <v>241899.10163700001</v>
          </cell>
          <cell r="Y291">
            <v>197874.233622</v>
          </cell>
          <cell r="AE291">
            <v>173441.32905999999</v>
          </cell>
        </row>
        <row r="292">
          <cell r="D292">
            <v>29181111.186916001</v>
          </cell>
          <cell r="G292">
            <v>785795.90335799998</v>
          </cell>
          <cell r="H292">
            <v>3431435.6761520002</v>
          </cell>
          <cell r="M292">
            <v>50015.040528999998</v>
          </cell>
          <cell r="N292">
            <v>1544812.6890390001</v>
          </cell>
          <cell r="R292">
            <v>671436.30938300001</v>
          </cell>
          <cell r="S292">
            <v>23106916.256358001</v>
          </cell>
          <cell r="V292">
            <v>1091759.754525</v>
          </cell>
          <cell r="W292">
            <v>3515050.4231639998</v>
          </cell>
          <cell r="Z292">
            <v>68225.269547999997</v>
          </cell>
          <cell r="AA292">
            <v>2198366.5262420001</v>
          </cell>
          <cell r="AE292">
            <v>800372.67093999998</v>
          </cell>
          <cell r="AG292">
            <v>-89669</v>
          </cell>
        </row>
        <row r="293">
          <cell r="D293">
            <v>36976998.220094003</v>
          </cell>
          <cell r="E293">
            <v>8120676.7794920001</v>
          </cell>
          <cell r="G293">
            <v>845413.98403299996</v>
          </cell>
          <cell r="H293">
            <v>3594366.9175869999</v>
          </cell>
          <cell r="L293">
            <v>95945.035174999997</v>
          </cell>
          <cell r="M293">
            <v>51675.290837</v>
          </cell>
          <cell r="N293">
            <v>2703172.234381</v>
          </cell>
          <cell r="R293">
            <v>886714.94926400005</v>
          </cell>
          <cell r="S293">
            <v>29244149.323456999</v>
          </cell>
          <cell r="T293">
            <v>5894200.4488199996</v>
          </cell>
          <cell r="V293">
            <v>1174591.213489</v>
          </cell>
          <cell r="W293">
            <v>3681951.8554500001</v>
          </cell>
          <cell r="Y293">
            <v>130878.150247</v>
          </cell>
          <cell r="Z293">
            <v>70490.008786000006</v>
          </cell>
          <cell r="AA293">
            <v>3846785.6956989998</v>
          </cell>
        </row>
        <row r="294">
          <cell r="E294">
            <v>8120676.7794920001</v>
          </cell>
          <cell r="G294">
            <v>146254.65018200001</v>
          </cell>
          <cell r="L294">
            <v>95945.035174999997</v>
          </cell>
          <cell r="T294">
            <v>5894200.4488199996</v>
          </cell>
          <cell r="V294">
            <v>203201.54419099999</v>
          </cell>
          <cell r="Y294">
            <v>130878.150247</v>
          </cell>
        </row>
        <row r="295">
          <cell r="D295">
            <v>36976998.220094003</v>
          </cell>
          <cell r="G295">
            <v>699159.33385099994</v>
          </cell>
          <cell r="H295">
            <v>3594366.9175869999</v>
          </cell>
          <cell r="M295">
            <v>51675.290837</v>
          </cell>
          <cell r="N295">
            <v>2703172.234381</v>
          </cell>
          <cell r="R295">
            <v>886714.94926400005</v>
          </cell>
          <cell r="S295">
            <v>29244149.323456999</v>
          </cell>
          <cell r="V295">
            <v>971389.66929800005</v>
          </cell>
          <cell r="W295">
            <v>3681951.8554500001</v>
          </cell>
          <cell r="Z295">
            <v>70490.008786000006</v>
          </cell>
          <cell r="AA295">
            <v>3846785.6956989998</v>
          </cell>
        </row>
        <row r="296">
          <cell r="D296">
            <v>19924612.433692999</v>
          </cell>
          <cell r="E296">
            <v>5485002.4670470003</v>
          </cell>
          <cell r="G296">
            <v>836086.28274000005</v>
          </cell>
          <cell r="H296">
            <v>2142327.1904910002</v>
          </cell>
          <cell r="L296">
            <v>235869.68594699999</v>
          </cell>
          <cell r="M296">
            <v>48271.777706000001</v>
          </cell>
          <cell r="N296">
            <v>14975.872841</v>
          </cell>
          <cell r="R296">
            <v>445655.79496600002</v>
          </cell>
          <cell r="S296">
            <v>15789999.391341999</v>
          </cell>
          <cell r="T296">
            <v>3981158.8222170002</v>
          </cell>
          <cell r="V296">
            <v>1161631.6029459999</v>
          </cell>
          <cell r="W296">
            <v>2194529.872678</v>
          </cell>
          <cell r="Y296">
            <v>321748.67766599997</v>
          </cell>
          <cell r="Z296">
            <v>65847.293348000007</v>
          </cell>
          <cell r="AA296">
            <v>21311.617770000001</v>
          </cell>
          <cell r="AE296">
            <v>1642949</v>
          </cell>
          <cell r="AG296">
            <v>-149744</v>
          </cell>
        </row>
        <row r="297">
          <cell r="E297">
            <v>5485002.4670470003</v>
          </cell>
          <cell r="G297">
            <v>172852.288202</v>
          </cell>
          <cell r="L297">
            <v>235869.68594699999</v>
          </cell>
          <cell r="T297">
            <v>3981158.8222170002</v>
          </cell>
          <cell r="V297">
            <v>240155.45376400001</v>
          </cell>
          <cell r="Y297">
            <v>321748.67766599997</v>
          </cell>
          <cell r="AE297">
            <v>342474.96647099999</v>
          </cell>
        </row>
        <row r="298">
          <cell r="D298">
            <v>19924612.433692999</v>
          </cell>
          <cell r="G298">
            <v>663233.99453699996</v>
          </cell>
          <cell r="H298">
            <v>2142327.1904910002</v>
          </cell>
          <cell r="M298">
            <v>48271.777706000001</v>
          </cell>
          <cell r="N298">
            <v>14975.872841</v>
          </cell>
          <cell r="R298">
            <v>445655.79496600002</v>
          </cell>
          <cell r="S298">
            <v>15789999.391341999</v>
          </cell>
          <cell r="V298">
            <v>921476.14918099996</v>
          </cell>
          <cell r="W298">
            <v>2194529.872678</v>
          </cell>
          <cell r="Z298">
            <v>65847.293348000007</v>
          </cell>
          <cell r="AA298">
            <v>21311.617770000001</v>
          </cell>
          <cell r="AE298">
            <v>1300474.0335289999</v>
          </cell>
          <cell r="AG298">
            <v>-149744</v>
          </cell>
        </row>
        <row r="299">
          <cell r="D299">
            <v>10822038.645443</v>
          </cell>
          <cell r="E299">
            <v>2487254.792626</v>
          </cell>
          <cell r="G299">
            <v>738341.53623099998</v>
          </cell>
          <cell r="H299">
            <v>1574295.331275</v>
          </cell>
          <cell r="L299">
            <v>64165.768967000004</v>
          </cell>
          <cell r="M299">
            <v>48230.271448</v>
          </cell>
          <cell r="N299">
            <v>13572.546268</v>
          </cell>
          <cell r="R299">
            <v>187120.54525299999</v>
          </cell>
          <cell r="S299">
            <v>8631263.6740150005</v>
          </cell>
          <cell r="T299">
            <v>1805314.8417440001</v>
          </cell>
          <cell r="V299">
            <v>1025828.171038</v>
          </cell>
          <cell r="W299">
            <v>1612656.6232439999</v>
          </cell>
          <cell r="Y299">
            <v>87528.209627999997</v>
          </cell>
          <cell r="Z299">
            <v>65790.674866999994</v>
          </cell>
          <cell r="AA299">
            <v>19314.594969000002</v>
          </cell>
          <cell r="AE299">
            <v>1462511</v>
          </cell>
          <cell r="AG299">
            <v>-57626</v>
          </cell>
        </row>
        <row r="300">
          <cell r="E300">
            <v>2487254.792626</v>
          </cell>
          <cell r="G300">
            <v>142488.18104299999</v>
          </cell>
          <cell r="L300">
            <v>64165.768967000004</v>
          </cell>
          <cell r="T300">
            <v>1805314.8417440001</v>
          </cell>
          <cell r="V300">
            <v>197968.53215099999</v>
          </cell>
          <cell r="Y300">
            <v>87528.209627999997</v>
          </cell>
          <cell r="AE300">
            <v>250436.62878199999</v>
          </cell>
        </row>
        <row r="301">
          <cell r="D301">
            <v>10822038.645443</v>
          </cell>
          <cell r="G301">
            <v>595853.35518800002</v>
          </cell>
          <cell r="H301">
            <v>1574295.331275</v>
          </cell>
          <cell r="M301">
            <v>48230.271448</v>
          </cell>
          <cell r="N301">
            <v>13572.546268</v>
          </cell>
          <cell r="R301">
            <v>187120.54525299999</v>
          </cell>
          <cell r="S301">
            <v>8631263.6740150005</v>
          </cell>
          <cell r="V301">
            <v>827859.63888700004</v>
          </cell>
          <cell r="W301">
            <v>1612656.6232439999</v>
          </cell>
          <cell r="Z301">
            <v>65790.674866999994</v>
          </cell>
          <cell r="AA301">
            <v>19314.594969000002</v>
          </cell>
          <cell r="AE301">
            <v>1212074.3712180001</v>
          </cell>
          <cell r="AG301">
            <v>-57626</v>
          </cell>
        </row>
        <row r="302">
          <cell r="D302">
            <v>14501706.507762</v>
          </cell>
          <cell r="E302">
            <v>2953175.5329430001</v>
          </cell>
          <cell r="G302">
            <v>415556.08640899998</v>
          </cell>
          <cell r="H302">
            <v>1693985.059349</v>
          </cell>
          <cell r="L302">
            <v>35275.338294000001</v>
          </cell>
          <cell r="M302">
            <v>47234.121263000001</v>
          </cell>
          <cell r="N302">
            <v>1143770.0957599999</v>
          </cell>
          <cell r="R302">
            <v>366039.41862999997</v>
          </cell>
          <cell r="S302">
            <v>11450737.808862001</v>
          </cell>
          <cell r="T302">
            <v>2143492.3497600001</v>
          </cell>
          <cell r="V302">
            <v>577360.366668</v>
          </cell>
          <cell r="W302">
            <v>1735262.8641939999</v>
          </cell>
          <cell r="Y302">
            <v>48118.915345000001</v>
          </cell>
          <cell r="Z302">
            <v>64431.831323999999</v>
          </cell>
          <cell r="AA302">
            <v>1627657.456517</v>
          </cell>
          <cell r="AG302">
            <v>-75535</v>
          </cell>
        </row>
        <row r="303">
          <cell r="E303">
            <v>2953175.5329430001</v>
          </cell>
          <cell r="G303">
            <v>67011.948470000003</v>
          </cell>
          <cell r="L303">
            <v>35275.338294000001</v>
          </cell>
          <cell r="T303">
            <v>2143492.3497600001</v>
          </cell>
          <cell r="V303">
            <v>93104.262950000004</v>
          </cell>
          <cell r="Y303">
            <v>48118.915345000001</v>
          </cell>
        </row>
        <row r="304">
          <cell r="D304">
            <v>14501706.507762</v>
          </cell>
          <cell r="G304">
            <v>348544.13793899998</v>
          </cell>
          <cell r="H304">
            <v>1693985.059349</v>
          </cell>
          <cell r="M304">
            <v>47234.121263000001</v>
          </cell>
          <cell r="N304">
            <v>1143770.0957599999</v>
          </cell>
          <cell r="R304">
            <v>366039.41862999997</v>
          </cell>
          <cell r="S304">
            <v>11450737.808862001</v>
          </cell>
          <cell r="V304">
            <v>484256.10371699999</v>
          </cell>
          <cell r="W304">
            <v>1735262.8641939999</v>
          </cell>
          <cell r="Z304">
            <v>64431.831323999999</v>
          </cell>
          <cell r="AA304">
            <v>1627657.456517</v>
          </cell>
          <cell r="AG304">
            <v>-75535</v>
          </cell>
        </row>
        <row r="305">
          <cell r="D305">
            <v>33271528.167872999</v>
          </cell>
          <cell r="E305">
            <v>12432000.187576</v>
          </cell>
          <cell r="G305">
            <v>1243191.695081</v>
          </cell>
          <cell r="H305">
            <v>3262688.031587</v>
          </cell>
          <cell r="L305">
            <v>536536.86610300001</v>
          </cell>
          <cell r="M305">
            <v>58399.304584999998</v>
          </cell>
          <cell r="N305">
            <v>2867945.0213879999</v>
          </cell>
          <cell r="R305">
            <v>565759.50277599995</v>
          </cell>
          <cell r="S305">
            <v>26545686.737537</v>
          </cell>
          <cell r="T305">
            <v>9023472.1901990008</v>
          </cell>
          <cell r="V305">
            <v>1727250.872712</v>
          </cell>
          <cell r="W305">
            <v>3342190.8578340001</v>
          </cell>
          <cell r="Y305">
            <v>731887.29825300002</v>
          </cell>
          <cell r="Z305">
            <v>79662.202699999994</v>
          </cell>
          <cell r="AA305">
            <v>4081267.831923</v>
          </cell>
        </row>
        <row r="306">
          <cell r="E306">
            <v>12432000.187576</v>
          </cell>
          <cell r="G306">
            <v>322942.97419699997</v>
          </cell>
          <cell r="L306">
            <v>536536.86610300001</v>
          </cell>
          <cell r="T306">
            <v>9023472.1901990008</v>
          </cell>
          <cell r="V306">
            <v>448686.663711</v>
          </cell>
          <cell r="Y306">
            <v>731887.29825300002</v>
          </cell>
        </row>
        <row r="307">
          <cell r="D307">
            <v>33271528.167872999</v>
          </cell>
          <cell r="G307">
            <v>920248.72088299994</v>
          </cell>
          <cell r="H307">
            <v>3262688.031587</v>
          </cell>
          <cell r="M307">
            <v>58399.304584999998</v>
          </cell>
          <cell r="N307">
            <v>2867945.0213879999</v>
          </cell>
          <cell r="R307">
            <v>565759.50277599995</v>
          </cell>
          <cell r="S307">
            <v>26545686.737537</v>
          </cell>
          <cell r="V307">
            <v>1278564.209001</v>
          </cell>
          <cell r="W307">
            <v>3342190.8578340001</v>
          </cell>
          <cell r="Z307">
            <v>79662.202699999994</v>
          </cell>
          <cell r="AA307">
            <v>4081267.831923</v>
          </cell>
        </row>
        <row r="308">
          <cell r="D308">
            <v>27259784.030774001</v>
          </cell>
          <cell r="E308">
            <v>10142928.432497</v>
          </cell>
          <cell r="G308">
            <v>714420.23473000003</v>
          </cell>
          <cell r="H308">
            <v>2894899.351789</v>
          </cell>
          <cell r="L308">
            <v>231730.266867</v>
          </cell>
          <cell r="M308">
            <v>53501.566176</v>
          </cell>
          <cell r="N308">
            <v>2741328.9370849999</v>
          </cell>
          <cell r="R308">
            <v>538821.15554800001</v>
          </cell>
          <cell r="S308">
            <v>21673929.805091001</v>
          </cell>
          <cell r="T308">
            <v>7362003.8012300003</v>
          </cell>
          <cell r="V308">
            <v>992592.67802700005</v>
          </cell>
          <cell r="W308">
            <v>2965440.1690349998</v>
          </cell>
          <cell r="Y308">
            <v>316102.11647200002</v>
          </cell>
          <cell r="Z308">
            <v>72981.221948000006</v>
          </cell>
          <cell r="AA308">
            <v>3901085.1059590001</v>
          </cell>
          <cell r="AE308">
            <v>714689</v>
          </cell>
        </row>
        <row r="309">
          <cell r="E309">
            <v>10142928.432497</v>
          </cell>
          <cell r="G309">
            <v>190112.62106</v>
          </cell>
          <cell r="L309">
            <v>231730.266867</v>
          </cell>
          <cell r="T309">
            <v>7362003.8012300003</v>
          </cell>
          <cell r="V309">
            <v>264136.40948500001</v>
          </cell>
          <cell r="Y309">
            <v>316102.11647200002</v>
          </cell>
          <cell r="AE309">
            <v>189245.03927199999</v>
          </cell>
        </row>
        <row r="310">
          <cell r="D310">
            <v>27259784.030774001</v>
          </cell>
          <cell r="G310">
            <v>524307.61366999999</v>
          </cell>
          <cell r="H310">
            <v>2894899.351789</v>
          </cell>
          <cell r="M310">
            <v>53501.566176</v>
          </cell>
          <cell r="N310">
            <v>2741328.9370849999</v>
          </cell>
          <cell r="R310">
            <v>538821.15554800001</v>
          </cell>
          <cell r="S310">
            <v>21673929.805091001</v>
          </cell>
          <cell r="V310">
            <v>728456.26854199998</v>
          </cell>
          <cell r="W310">
            <v>2965440.1690349998</v>
          </cell>
          <cell r="Z310">
            <v>72981.221948000006</v>
          </cell>
          <cell r="AA310">
            <v>3901085.1059590001</v>
          </cell>
          <cell r="AE310">
            <v>525443.96072800003</v>
          </cell>
        </row>
        <row r="311">
          <cell r="D311">
            <v>34980240.330651</v>
          </cell>
          <cell r="E311">
            <v>8650150.5618619993</v>
          </cell>
          <cell r="G311">
            <v>856958.11948700005</v>
          </cell>
          <cell r="H311">
            <v>3210460.4082340002</v>
          </cell>
          <cell r="L311">
            <v>226984.02629899999</v>
          </cell>
          <cell r="M311">
            <v>49766.002982999998</v>
          </cell>
          <cell r="N311">
            <v>2266374.075406</v>
          </cell>
          <cell r="R311">
            <v>485425.58367899997</v>
          </cell>
          <cell r="S311">
            <v>28018372.030083999</v>
          </cell>
          <cell r="T311">
            <v>6278506.4236089997</v>
          </cell>
          <cell r="V311">
            <v>1190630.2669319999</v>
          </cell>
          <cell r="W311">
            <v>3288690.589464</v>
          </cell>
          <cell r="Y311">
            <v>309627.79307399999</v>
          </cell>
          <cell r="Z311">
            <v>67885.558661999996</v>
          </cell>
          <cell r="AA311">
            <v>3225194.1861089999</v>
          </cell>
        </row>
        <row r="312">
          <cell r="E312">
            <v>8650150.5618619993</v>
          </cell>
          <cell r="G312">
            <v>168393.04771700001</v>
          </cell>
          <cell r="L312">
            <v>226984.02629899999</v>
          </cell>
          <cell r="T312">
            <v>6278506.4236089997</v>
          </cell>
          <cell r="V312">
            <v>233959.927321</v>
          </cell>
          <cell r="Y312">
            <v>309627.79307399999</v>
          </cell>
        </row>
        <row r="313">
          <cell r="D313">
            <v>34980240.330651</v>
          </cell>
          <cell r="G313">
            <v>688565.07177000004</v>
          </cell>
          <cell r="H313">
            <v>3210460.4082340002</v>
          </cell>
          <cell r="M313">
            <v>49766.002982999998</v>
          </cell>
          <cell r="N313">
            <v>2266374.075406</v>
          </cell>
          <cell r="R313">
            <v>485425.58367899997</v>
          </cell>
          <cell r="S313">
            <v>28018372.030083999</v>
          </cell>
          <cell r="V313">
            <v>956670.33961100003</v>
          </cell>
          <cell r="W313">
            <v>3288690.589464</v>
          </cell>
          <cell r="Z313">
            <v>67885.558661999996</v>
          </cell>
          <cell r="AA313">
            <v>3225194.1861089999</v>
          </cell>
        </row>
        <row r="314">
          <cell r="D314">
            <v>65205338.267236002</v>
          </cell>
          <cell r="E314">
            <v>15413693.176782001</v>
          </cell>
          <cell r="G314">
            <v>972180.73605099996</v>
          </cell>
          <cell r="H314">
            <v>5663010.5862689996</v>
          </cell>
          <cell r="L314">
            <v>223888.48959899999</v>
          </cell>
          <cell r="M314">
            <v>57237.129369000002</v>
          </cell>
          <cell r="N314">
            <v>4430570.9510439998</v>
          </cell>
          <cell r="R314">
            <v>1444154.570077</v>
          </cell>
          <cell r="S314">
            <v>51688692.652748004</v>
          </cell>
          <cell r="T314">
            <v>11187663.25856</v>
          </cell>
          <cell r="V314">
            <v>1350716.893801</v>
          </cell>
          <cell r="W314">
            <v>5801002.7394610001</v>
          </cell>
          <cell r="Y314">
            <v>305405.186698</v>
          </cell>
          <cell r="Z314">
            <v>78076.885232999994</v>
          </cell>
          <cell r="AA314">
            <v>6304983.7304060003</v>
          </cell>
        </row>
        <row r="315">
          <cell r="E315">
            <v>15413693.176782001</v>
          </cell>
          <cell r="G315">
            <v>174404.265816</v>
          </cell>
          <cell r="L315">
            <v>223888.48959899999</v>
          </cell>
          <cell r="T315">
            <v>11187663.25856</v>
          </cell>
          <cell r="V315">
            <v>242311.72193999999</v>
          </cell>
          <cell r="Y315">
            <v>305405.186698</v>
          </cell>
        </row>
        <row r="316">
          <cell r="D316">
            <v>65205338.267236002</v>
          </cell>
          <cell r="G316">
            <v>797776.47023500002</v>
          </cell>
          <cell r="H316">
            <v>5663010.5862689996</v>
          </cell>
          <cell r="M316">
            <v>57237.129369000002</v>
          </cell>
          <cell r="N316">
            <v>4430570.9510439998</v>
          </cell>
          <cell r="R316">
            <v>1444154.570077</v>
          </cell>
          <cell r="S316">
            <v>51688692.652748004</v>
          </cell>
          <cell r="V316">
            <v>1108405.1718609999</v>
          </cell>
          <cell r="W316">
            <v>5801002.7394610001</v>
          </cell>
          <cell r="Z316">
            <v>78076.885232999994</v>
          </cell>
          <cell r="AA316">
            <v>6304983.7304060003</v>
          </cell>
        </row>
        <row r="317">
          <cell r="D317">
            <v>2307938.0098259998</v>
          </cell>
          <cell r="E317">
            <v>878071.91757499997</v>
          </cell>
          <cell r="G317">
            <v>216206.92648699999</v>
          </cell>
          <cell r="H317">
            <v>545516.77530700003</v>
          </cell>
          <cell r="L317">
            <v>20753.128850000001</v>
          </cell>
          <cell r="M317">
            <v>46653.033654999999</v>
          </cell>
          <cell r="N317">
            <v>27810.437847000001</v>
          </cell>
          <cell r="R317">
            <v>20775.611131000001</v>
          </cell>
          <cell r="S317">
            <v>1859857.4924540001</v>
          </cell>
          <cell r="T317">
            <v>637327.65521899995</v>
          </cell>
          <cell r="V317">
            <v>300391.00481299998</v>
          </cell>
          <cell r="W317">
            <v>558809.53421700001</v>
          </cell>
          <cell r="Y317">
            <v>28309.240919</v>
          </cell>
          <cell r="Z317">
            <v>63639.172590000002</v>
          </cell>
          <cell r="AA317">
            <v>39576.018553000002</v>
          </cell>
          <cell r="AB317">
            <v>162367.05882400001</v>
          </cell>
          <cell r="AE317">
            <v>427356</v>
          </cell>
        </row>
        <row r="318">
          <cell r="E318">
            <v>878071.91757499997</v>
          </cell>
          <cell r="G318">
            <v>54053.604209999998</v>
          </cell>
          <cell r="L318">
            <v>20753.128850000001</v>
          </cell>
          <cell r="T318">
            <v>637327.65521899995</v>
          </cell>
          <cell r="V318">
            <v>75100.352918000004</v>
          </cell>
          <cell r="Y318">
            <v>28309.240919</v>
          </cell>
          <cell r="AB318">
            <v>34546.182728</v>
          </cell>
          <cell r="AE318">
            <v>111918.504526</v>
          </cell>
        </row>
        <row r="319">
          <cell r="D319">
            <v>2307938.0098259998</v>
          </cell>
          <cell r="G319">
            <v>162153.322277</v>
          </cell>
          <cell r="H319">
            <v>545516.77530700003</v>
          </cell>
          <cell r="M319">
            <v>46653.033654999999</v>
          </cell>
          <cell r="N319">
            <v>27810.437847000001</v>
          </cell>
          <cell r="R319">
            <v>20775.611131000001</v>
          </cell>
          <cell r="S319">
            <v>1859857.4924540001</v>
          </cell>
          <cell r="V319">
            <v>225290.651896</v>
          </cell>
          <cell r="W319">
            <v>558809.53421700001</v>
          </cell>
          <cell r="Z319">
            <v>63639.172590000002</v>
          </cell>
          <cell r="AA319">
            <v>39576.018553000002</v>
          </cell>
          <cell r="AB319">
            <v>127820.876095</v>
          </cell>
          <cell r="AE319">
            <v>315437.495474</v>
          </cell>
        </row>
        <row r="320">
          <cell r="D320">
            <v>47152601.563451</v>
          </cell>
          <cell r="E320">
            <v>8511829.4427029993</v>
          </cell>
          <cell r="G320">
            <v>846112.53434999997</v>
          </cell>
          <cell r="H320">
            <v>4219700.3602299998</v>
          </cell>
          <cell r="L320">
            <v>260042.93043199999</v>
          </cell>
          <cell r="M320">
            <v>50098.053044</v>
          </cell>
          <cell r="N320">
            <v>5095886.7925389996</v>
          </cell>
          <cell r="R320">
            <v>958371.34441400005</v>
          </cell>
          <cell r="S320">
            <v>37464126.592208996</v>
          </cell>
          <cell r="T320">
            <v>6178109.3231250001</v>
          </cell>
          <cell r="V320">
            <v>1175561.7570100001</v>
          </cell>
          <cell r="W320">
            <v>4322522.9719249997</v>
          </cell>
          <cell r="Y320">
            <v>354723.28148800001</v>
          </cell>
          <cell r="Z320">
            <v>68338.506510000007</v>
          </cell>
          <cell r="AA320">
            <v>7251770.4092699997</v>
          </cell>
          <cell r="AE320">
            <v>1693174</v>
          </cell>
        </row>
        <row r="321">
          <cell r="E321">
            <v>8511829.4427029993</v>
          </cell>
          <cell r="G321">
            <v>123577.817155</v>
          </cell>
          <cell r="L321">
            <v>260042.93043199999</v>
          </cell>
          <cell r="T321">
            <v>6178109.3231250001</v>
          </cell>
          <cell r="V321">
            <v>171695.07596700001</v>
          </cell>
          <cell r="Y321">
            <v>354723.28148800001</v>
          </cell>
          <cell r="AE321">
            <v>244363.13567300001</v>
          </cell>
        </row>
        <row r="322">
          <cell r="D322">
            <v>47152601.563451</v>
          </cell>
          <cell r="G322">
            <v>722534.71719500003</v>
          </cell>
          <cell r="H322">
            <v>4219700.3602299998</v>
          </cell>
          <cell r="M322">
            <v>50098.053044</v>
          </cell>
          <cell r="N322">
            <v>5095886.7925389996</v>
          </cell>
          <cell r="R322">
            <v>958371.34441400005</v>
          </cell>
          <cell r="S322">
            <v>37464126.592208996</v>
          </cell>
          <cell r="V322">
            <v>1003866.681043</v>
          </cell>
          <cell r="W322">
            <v>4322522.9719249997</v>
          </cell>
          <cell r="Z322">
            <v>68338.506510000007</v>
          </cell>
          <cell r="AA322">
            <v>7251770.4092699997</v>
          </cell>
          <cell r="AE322">
            <v>1448810.864327</v>
          </cell>
        </row>
        <row r="323">
          <cell r="D323">
            <v>16596596.374232</v>
          </cell>
          <cell r="E323">
            <v>5727449.395854</v>
          </cell>
          <cell r="G323">
            <v>854383.48632200004</v>
          </cell>
          <cell r="H323">
            <v>2639694.7300100001</v>
          </cell>
          <cell r="L323">
            <v>43818.571317000002</v>
          </cell>
          <cell r="M323">
            <v>49516.965436999999</v>
          </cell>
          <cell r="N323">
            <v>3396075.6251190002</v>
          </cell>
          <cell r="R323">
            <v>392327.98684099998</v>
          </cell>
          <cell r="S323">
            <v>13131479.158470999</v>
          </cell>
          <cell r="T323">
            <v>4157133.1696020002</v>
          </cell>
          <cell r="V323">
            <v>1187053.1537649999</v>
          </cell>
          <cell r="W323">
            <v>2704016.9052940002</v>
          </cell>
          <cell r="Y323">
            <v>59772.697461000003</v>
          </cell>
          <cell r="Z323">
            <v>67545.847775999995</v>
          </cell>
          <cell r="AA323">
            <v>4832831.2084839996</v>
          </cell>
          <cell r="AE323">
            <v>1693993</v>
          </cell>
        </row>
        <row r="324">
          <cell r="E324">
            <v>5727449.395854</v>
          </cell>
          <cell r="G324">
            <v>211206.434866</v>
          </cell>
          <cell r="L324">
            <v>43818.571317000002</v>
          </cell>
          <cell r="T324">
            <v>4157133.1696020002</v>
          </cell>
          <cell r="V324">
            <v>293443.48131300003</v>
          </cell>
          <cell r="Y324">
            <v>59772.697461000003</v>
          </cell>
          <cell r="AE324">
            <v>413206.17733199999</v>
          </cell>
        </row>
        <row r="325">
          <cell r="D325">
            <v>16596596.374232</v>
          </cell>
          <cell r="G325">
            <v>643177.05145599996</v>
          </cell>
          <cell r="H325">
            <v>2639694.7300100001</v>
          </cell>
          <cell r="M325">
            <v>49516.965436999999</v>
          </cell>
          <cell r="N325">
            <v>3396075.6251190002</v>
          </cell>
          <cell r="R325">
            <v>392327.98684099998</v>
          </cell>
          <cell r="S325">
            <v>13131479.158470999</v>
          </cell>
          <cell r="V325">
            <v>893609.67245199997</v>
          </cell>
          <cell r="W325">
            <v>2704016.9052940002</v>
          </cell>
          <cell r="Z325">
            <v>67545.847775999995</v>
          </cell>
          <cell r="AA325">
            <v>4832831.2084839996</v>
          </cell>
          <cell r="AE325">
            <v>1280786.8226680001</v>
          </cell>
        </row>
        <row r="326">
          <cell r="D326">
            <v>6049217.7205790002</v>
          </cell>
          <cell r="E326">
            <v>3820250.9847510001</v>
          </cell>
          <cell r="G326">
            <v>502982.37725299998</v>
          </cell>
          <cell r="H326">
            <v>1447591.219548</v>
          </cell>
          <cell r="L326">
            <v>20753.128850000001</v>
          </cell>
          <cell r="M326">
            <v>49599.977952000001</v>
          </cell>
          <cell r="N326">
            <v>3386570.2770429999</v>
          </cell>
          <cell r="R326">
            <v>156628.36609200001</v>
          </cell>
          <cell r="S326">
            <v>4772602.4224650003</v>
          </cell>
          <cell r="T326">
            <v>2772838.4813680002</v>
          </cell>
          <cell r="V326">
            <v>698827.66552200005</v>
          </cell>
          <cell r="W326">
            <v>1482865.077205</v>
          </cell>
          <cell r="Y326">
            <v>28309.240919</v>
          </cell>
          <cell r="Z326">
            <v>67659.084738000005</v>
          </cell>
          <cell r="AA326">
            <v>4819304.4947410002</v>
          </cell>
          <cell r="AE326">
            <v>999198</v>
          </cell>
          <cell r="AG326">
            <v>-128248</v>
          </cell>
        </row>
        <row r="327">
          <cell r="E327">
            <v>3820250.9847510001</v>
          </cell>
          <cell r="G327">
            <v>188194.03550100001</v>
          </cell>
          <cell r="L327">
            <v>20753.128850000001</v>
          </cell>
          <cell r="T327">
            <v>2772838.4813680002</v>
          </cell>
          <cell r="V327">
            <v>261470.78792800001</v>
          </cell>
          <cell r="Y327">
            <v>28309.240919</v>
          </cell>
          <cell r="AE327">
            <v>378901.282863</v>
          </cell>
        </row>
        <row r="328">
          <cell r="D328">
            <v>6049217.7205790002</v>
          </cell>
          <cell r="G328">
            <v>314788.34175199998</v>
          </cell>
          <cell r="H328">
            <v>1447591.219548</v>
          </cell>
          <cell r="M328">
            <v>49599.977952000001</v>
          </cell>
          <cell r="N328">
            <v>3386570.2770429999</v>
          </cell>
          <cell r="R328">
            <v>156628.36609200001</v>
          </cell>
          <cell r="S328">
            <v>4772602.4224650003</v>
          </cell>
          <cell r="V328">
            <v>437356.87759400002</v>
          </cell>
          <cell r="W328">
            <v>1482865.077205</v>
          </cell>
          <cell r="Z328">
            <v>67659.084738000005</v>
          </cell>
          <cell r="AA328">
            <v>4819304.4947410002</v>
          </cell>
          <cell r="AE328">
            <v>620296.71713700006</v>
          </cell>
          <cell r="AG328">
            <v>-128248</v>
          </cell>
        </row>
        <row r="329">
          <cell r="D329">
            <v>8462438.012511</v>
          </cell>
          <cell r="E329">
            <v>3851387.255593</v>
          </cell>
          <cell r="G329">
            <v>823066.18476199999</v>
          </cell>
          <cell r="H329">
            <v>1835310.387442</v>
          </cell>
          <cell r="L329">
            <v>53187.363805000001</v>
          </cell>
          <cell r="M329">
            <v>52712.94728</v>
          </cell>
          <cell r="N329">
            <v>1350581.2506919999</v>
          </cell>
          <cell r="R329">
            <v>149394.209902</v>
          </cell>
          <cell r="S329">
            <v>6746259.3976090001</v>
          </cell>
          <cell r="T329">
            <v>2795438.0043569999</v>
          </cell>
          <cell r="V329">
            <v>1143541.894267</v>
          </cell>
          <cell r="W329">
            <v>1880031.9058429999</v>
          </cell>
          <cell r="Y329">
            <v>72552.621182000003</v>
          </cell>
          <cell r="Z329">
            <v>71905.470809999999</v>
          </cell>
          <cell r="AA329">
            <v>1921962.8590299999</v>
          </cell>
          <cell r="AE329">
            <v>836460</v>
          </cell>
          <cell r="AG329">
            <v>-54491</v>
          </cell>
        </row>
        <row r="330">
          <cell r="E330">
            <v>3851387.255593</v>
          </cell>
          <cell r="G330">
            <v>247214.22281499999</v>
          </cell>
          <cell r="L330">
            <v>53187.363805000001</v>
          </cell>
          <cell r="T330">
            <v>2795438.0043569999</v>
          </cell>
          <cell r="V330">
            <v>343471.55293399998</v>
          </cell>
          <cell r="Y330">
            <v>72552.621182000003</v>
          </cell>
          <cell r="AE330">
            <v>248469.42107000001</v>
          </cell>
        </row>
        <row r="331">
          <cell r="D331">
            <v>8462438.012511</v>
          </cell>
          <cell r="G331">
            <v>575851.961947</v>
          </cell>
          <cell r="H331">
            <v>1835310.387442</v>
          </cell>
          <cell r="M331">
            <v>52712.94728</v>
          </cell>
          <cell r="N331">
            <v>1350581.2506919999</v>
          </cell>
          <cell r="R331">
            <v>149394.209902</v>
          </cell>
          <cell r="S331">
            <v>6746259.3976090001</v>
          </cell>
          <cell r="V331">
            <v>800070.34133299999</v>
          </cell>
          <cell r="W331">
            <v>1880031.9058429999</v>
          </cell>
          <cell r="Z331">
            <v>71905.470809999999</v>
          </cell>
          <cell r="AA331">
            <v>1921962.8590299999</v>
          </cell>
          <cell r="AE331">
            <v>587990.57892999996</v>
          </cell>
          <cell r="AG331">
            <v>-54491</v>
          </cell>
        </row>
        <row r="332">
          <cell r="D332">
            <v>17138172.784651</v>
          </cell>
          <cell r="E332">
            <v>5499236.2468849998</v>
          </cell>
          <cell r="G332">
            <v>714188.62981199997</v>
          </cell>
          <cell r="H332">
            <v>2371143.637776</v>
          </cell>
          <cell r="L332">
            <v>145058.97485</v>
          </cell>
          <cell r="M332">
            <v>51467.759549000002</v>
          </cell>
          <cell r="N332">
            <v>1940109.156001</v>
          </cell>
          <cell r="R332">
            <v>337353.51972500002</v>
          </cell>
          <cell r="S332">
            <v>13627759.467087001</v>
          </cell>
          <cell r="T332">
            <v>3991490.0733909998</v>
          </cell>
          <cell r="V332">
            <v>992270.89354399999</v>
          </cell>
          <cell r="W332">
            <v>2428921.9539419999</v>
          </cell>
          <cell r="Y332">
            <v>197874.233622</v>
          </cell>
          <cell r="Z332">
            <v>70206.916381000003</v>
          </cell>
          <cell r="AA332">
            <v>2760898.4934359998</v>
          </cell>
          <cell r="AG332">
            <v>-112086</v>
          </cell>
        </row>
        <row r="333">
          <cell r="E333">
            <v>5499236.2468849998</v>
          </cell>
          <cell r="G333">
            <v>176055.405004</v>
          </cell>
          <cell r="L333">
            <v>145058.97485</v>
          </cell>
          <cell r="T333">
            <v>3991490.0733909998</v>
          </cell>
          <cell r="V333">
            <v>244605.76204100001</v>
          </cell>
          <cell r="Y333">
            <v>197874.233622</v>
          </cell>
        </row>
        <row r="334">
          <cell r="D334">
            <v>17138172.784651</v>
          </cell>
          <cell r="G334">
            <v>538133.22480800003</v>
          </cell>
          <cell r="H334">
            <v>2371143.637776</v>
          </cell>
          <cell r="M334">
            <v>51467.759549000002</v>
          </cell>
          <cell r="N334">
            <v>1940109.156001</v>
          </cell>
          <cell r="R334">
            <v>337353.51972500002</v>
          </cell>
          <cell r="S334">
            <v>13627759.467087001</v>
          </cell>
          <cell r="V334">
            <v>747665.13150300004</v>
          </cell>
          <cell r="W334">
            <v>2428921.9539419999</v>
          </cell>
          <cell r="Z334">
            <v>70206.916381000003</v>
          </cell>
          <cell r="AA334">
            <v>2760898.4934359998</v>
          </cell>
          <cell r="AG334">
            <v>-112086</v>
          </cell>
        </row>
        <row r="335">
          <cell r="D335">
            <v>17571816.677494001</v>
          </cell>
          <cell r="E335">
            <v>5603061.5282420004</v>
          </cell>
          <cell r="G335">
            <v>496622.78844799998</v>
          </cell>
          <cell r="H335">
            <v>2413287.327819</v>
          </cell>
          <cell r="L335">
            <v>81500.027369999996</v>
          </cell>
          <cell r="M335">
            <v>50305.584332999999</v>
          </cell>
          <cell r="N335">
            <v>1267452.9328320001</v>
          </cell>
          <cell r="R335">
            <v>244463.73170400001</v>
          </cell>
          <cell r="S335">
            <v>14074005.825595001</v>
          </cell>
          <cell r="T335">
            <v>4066849.188966</v>
          </cell>
          <cell r="V335">
            <v>689991.85576199996</v>
          </cell>
          <cell r="W335">
            <v>2472092.570996</v>
          </cell>
          <cell r="Y335">
            <v>111173.786198</v>
          </cell>
          <cell r="Z335">
            <v>68621.598914000002</v>
          </cell>
          <cell r="AA335">
            <v>1803665.9854590001</v>
          </cell>
          <cell r="AE335">
            <v>500272</v>
          </cell>
          <cell r="AG335">
            <v>-25537</v>
          </cell>
        </row>
        <row r="336">
          <cell r="E336">
            <v>5603061.5282420004</v>
          </cell>
          <cell r="G336">
            <v>107037.218033</v>
          </cell>
          <cell r="L336">
            <v>81500.027369999996</v>
          </cell>
          <cell r="T336">
            <v>4066849.188966</v>
          </cell>
          <cell r="V336">
            <v>148714.095333</v>
          </cell>
          <cell r="Y336">
            <v>111173.786198</v>
          </cell>
          <cell r="AE336">
            <v>114927.81628499999</v>
          </cell>
        </row>
        <row r="337">
          <cell r="D337">
            <v>17571816.677494001</v>
          </cell>
          <cell r="G337">
            <v>389585.57041599997</v>
          </cell>
          <cell r="H337">
            <v>2413287.327819</v>
          </cell>
          <cell r="M337">
            <v>50305.584332999999</v>
          </cell>
          <cell r="N337">
            <v>1267452.9328320001</v>
          </cell>
          <cell r="R337">
            <v>244463.73170400001</v>
          </cell>
          <cell r="S337">
            <v>14074005.825595001</v>
          </cell>
          <cell r="V337">
            <v>541277.76042900002</v>
          </cell>
          <cell r="W337">
            <v>2472092.570996</v>
          </cell>
          <cell r="Z337">
            <v>68621.598914000002</v>
          </cell>
          <cell r="AA337">
            <v>1803665.9854590001</v>
          </cell>
          <cell r="AE337">
            <v>385344.18371499999</v>
          </cell>
          <cell r="AG337">
            <v>-25537</v>
          </cell>
        </row>
        <row r="338">
          <cell r="D338">
            <v>4096530.3624829999</v>
          </cell>
          <cell r="E338">
            <v>3481994.0672570001</v>
          </cell>
          <cell r="G338">
            <v>675670.82266599999</v>
          </cell>
          <cell r="H338">
            <v>1635445.205665</v>
          </cell>
          <cell r="L338">
            <v>20753.128850000001</v>
          </cell>
          <cell r="M338">
            <v>53999.641267999999</v>
          </cell>
          <cell r="N338">
            <v>1587467.0098270001</v>
          </cell>
          <cell r="R338">
            <v>90883.981184000004</v>
          </cell>
          <cell r="S338">
            <v>3247191.2083259998</v>
          </cell>
          <cell r="T338">
            <v>2527322.7283029999</v>
          </cell>
          <cell r="V338">
            <v>938755.48134299996</v>
          </cell>
          <cell r="W338">
            <v>1675296.5536219999</v>
          </cell>
          <cell r="Y338">
            <v>28309.240919</v>
          </cell>
          <cell r="Z338">
            <v>73660.643719</v>
          </cell>
          <cell r="AA338">
            <v>2259066.3325589998</v>
          </cell>
          <cell r="AE338">
            <v>1247181</v>
          </cell>
          <cell r="AG338">
            <v>-102274</v>
          </cell>
        </row>
        <row r="339">
          <cell r="E339">
            <v>3481994.0672570001</v>
          </cell>
          <cell r="G339">
            <v>307471.62152300001</v>
          </cell>
          <cell r="L339">
            <v>20753.128850000001</v>
          </cell>
          <cell r="T339">
            <v>2527322.7283029999</v>
          </cell>
          <cell r="V339">
            <v>427191.25997299998</v>
          </cell>
          <cell r="Y339">
            <v>28309.240919</v>
          </cell>
          <cell r="AE339">
            <v>556938.50683000009</v>
          </cell>
        </row>
        <row r="340">
          <cell r="D340">
            <v>4096530.3624829999</v>
          </cell>
          <cell r="G340">
            <v>368199.20114299998</v>
          </cell>
          <cell r="H340">
            <v>1635445.205665</v>
          </cell>
          <cell r="M340">
            <v>53999.641267999999</v>
          </cell>
          <cell r="N340">
            <v>1587467.0098270001</v>
          </cell>
          <cell r="R340">
            <v>90883.981184000004</v>
          </cell>
          <cell r="S340">
            <v>3247191.2083259998</v>
          </cell>
          <cell r="V340">
            <v>511564.22136899998</v>
          </cell>
          <cell r="W340">
            <v>1675296.5536219999</v>
          </cell>
          <cell r="Z340">
            <v>73660.643719</v>
          </cell>
          <cell r="AA340">
            <v>2259066.3325589998</v>
          </cell>
          <cell r="AE340">
            <v>690242.49316999991</v>
          </cell>
          <cell r="AG340">
            <v>-102274</v>
          </cell>
        </row>
        <row r="341">
          <cell r="D341">
            <v>1214835.004071</v>
          </cell>
          <cell r="E341">
            <v>6188549.2392969998</v>
          </cell>
          <cell r="G341">
            <v>814515.06555000006</v>
          </cell>
          <cell r="H341">
            <v>1629321.244255</v>
          </cell>
          <cell r="L341">
            <v>20753.128850000001</v>
          </cell>
          <cell r="M341">
            <v>49599.977952000001</v>
          </cell>
          <cell r="N341">
            <v>2899255.6819469999</v>
          </cell>
          <cell r="R341">
            <v>69396.097804999998</v>
          </cell>
          <cell r="S341">
            <v>920517.37228000001</v>
          </cell>
          <cell r="T341">
            <v>4491811.5440729996</v>
          </cell>
          <cell r="V341">
            <v>1131661.2420890001</v>
          </cell>
          <cell r="W341">
            <v>1669023.367942</v>
          </cell>
          <cell r="Y341">
            <v>28309.240919</v>
          </cell>
          <cell r="Z341">
            <v>67659.084738000005</v>
          </cell>
          <cell r="AA341">
            <v>4125824.8896010001</v>
          </cell>
          <cell r="AG341">
            <v>-54491</v>
          </cell>
        </row>
        <row r="342">
          <cell r="E342">
            <v>6188549.2392969998</v>
          </cell>
          <cell r="G342">
            <v>487334.98431199999</v>
          </cell>
          <cell r="L342">
            <v>20753.128850000001</v>
          </cell>
          <cell r="T342">
            <v>4491811.5440729996</v>
          </cell>
          <cell r="V342">
            <v>677087.67705499998</v>
          </cell>
          <cell r="Y342">
            <v>28309.240919</v>
          </cell>
        </row>
        <row r="343">
          <cell r="D343">
            <v>1214835.004071</v>
          </cell>
          <cell r="G343">
            <v>327180.08123800001</v>
          </cell>
          <cell r="H343">
            <v>1629321.244255</v>
          </cell>
          <cell r="M343">
            <v>49599.977952000001</v>
          </cell>
          <cell r="N343">
            <v>2899255.6819469999</v>
          </cell>
          <cell r="R343">
            <v>69396.097804999998</v>
          </cell>
          <cell r="S343">
            <v>920517.37228000001</v>
          </cell>
          <cell r="V343">
            <v>454573.56503400003</v>
          </cell>
          <cell r="W343">
            <v>1669023.367942</v>
          </cell>
          <cell r="Z343">
            <v>67659.084738000005</v>
          </cell>
          <cell r="AA343">
            <v>4125824.8896010001</v>
          </cell>
          <cell r="AG343">
            <v>-54491</v>
          </cell>
        </row>
        <row r="344">
          <cell r="D344">
            <v>26175732.055854999</v>
          </cell>
          <cell r="E344">
            <v>5804846.869798</v>
          </cell>
          <cell r="G344">
            <v>636376.01837599999</v>
          </cell>
          <cell r="H344">
            <v>3154134.7155399998</v>
          </cell>
          <cell r="L344">
            <v>87278.113505000001</v>
          </cell>
          <cell r="M344">
            <v>49184.915374999997</v>
          </cell>
          <cell r="N344">
            <v>2222592.4446589998</v>
          </cell>
          <cell r="R344">
            <v>596478.31401600002</v>
          </cell>
          <cell r="S344">
            <v>20732928.284097001</v>
          </cell>
          <cell r="T344">
            <v>4213310.2885840004</v>
          </cell>
          <cell r="V344">
            <v>884160.53410199995</v>
          </cell>
          <cell r="W344">
            <v>3230992.3929579998</v>
          </cell>
          <cell r="Y344">
            <v>119055.645055</v>
          </cell>
          <cell r="Z344">
            <v>67092.899929000007</v>
          </cell>
          <cell r="AA344">
            <v>3162890.1461550002</v>
          </cell>
          <cell r="AE344">
            <v>1311878</v>
          </cell>
        </row>
        <row r="345">
          <cell r="E345">
            <v>5804846.869798</v>
          </cell>
          <cell r="G345">
            <v>106422.62501800001</v>
          </cell>
          <cell r="L345">
            <v>87278.113505000001</v>
          </cell>
          <cell r="T345">
            <v>4213310.2885840004</v>
          </cell>
          <cell r="V345">
            <v>147860.19940899999</v>
          </cell>
          <cell r="Y345">
            <v>119055.645055</v>
          </cell>
          <cell r="AE345">
            <v>222900.993288</v>
          </cell>
        </row>
        <row r="346">
          <cell r="D346">
            <v>26175732.055854999</v>
          </cell>
          <cell r="G346">
            <v>529953.39335799997</v>
          </cell>
          <cell r="H346">
            <v>3154134.7155399998</v>
          </cell>
          <cell r="M346">
            <v>49184.915374999997</v>
          </cell>
          <cell r="N346">
            <v>2222592.4446589998</v>
          </cell>
          <cell r="R346">
            <v>596478.31401600002</v>
          </cell>
          <cell r="S346">
            <v>20732928.284097001</v>
          </cell>
          <cell r="V346">
            <v>736300.33469299995</v>
          </cell>
          <cell r="W346">
            <v>3230992.3929579998</v>
          </cell>
          <cell r="Z346">
            <v>67092.899929000007</v>
          </cell>
          <cell r="AA346">
            <v>3162890.1461550002</v>
          </cell>
          <cell r="AE346">
            <v>1088977.0067119999</v>
          </cell>
        </row>
        <row r="347">
          <cell r="D347">
            <v>23443340.841081999</v>
          </cell>
          <cell r="E347">
            <v>4183721.2116200002</v>
          </cell>
          <cell r="G347">
            <v>451050.16268100002</v>
          </cell>
          <cell r="H347">
            <v>2711570.5731589999</v>
          </cell>
          <cell r="L347">
            <v>20753.128850000001</v>
          </cell>
          <cell r="M347">
            <v>47981.233902</v>
          </cell>
          <cell r="N347">
            <v>1910123.375188</v>
          </cell>
          <cell r="R347">
            <v>583798.21155999997</v>
          </cell>
          <cell r="S347">
            <v>18519107.783603001</v>
          </cell>
          <cell r="T347">
            <v>3036654.716457</v>
          </cell>
          <cell r="V347">
            <v>626674.70367700001</v>
          </cell>
          <cell r="W347">
            <v>2777644.1670929999</v>
          </cell>
          <cell r="Y347">
            <v>28309.240919</v>
          </cell>
          <cell r="Z347">
            <v>65450.963981000001</v>
          </cell>
          <cell r="AA347">
            <v>2718226.8237439999</v>
          </cell>
          <cell r="AG347">
            <v>-94458</v>
          </cell>
        </row>
        <row r="348">
          <cell r="E348">
            <v>4183721.2116200002</v>
          </cell>
          <cell r="G348">
            <v>63644.430657999997</v>
          </cell>
          <cell r="L348">
            <v>20753.128850000001</v>
          </cell>
          <cell r="T348">
            <v>3036654.716457</v>
          </cell>
          <cell r="V348">
            <v>88425.541154999999</v>
          </cell>
          <cell r="Y348">
            <v>28309.240919</v>
          </cell>
        </row>
        <row r="349">
          <cell r="D349">
            <v>23443340.841081999</v>
          </cell>
          <cell r="G349">
            <v>387405.73202300002</v>
          </cell>
          <cell r="H349">
            <v>2711570.5731589999</v>
          </cell>
          <cell r="M349">
            <v>47981.233902</v>
          </cell>
          <cell r="N349">
            <v>1910123.375188</v>
          </cell>
          <cell r="R349">
            <v>583798.21155999997</v>
          </cell>
          <cell r="S349">
            <v>18519107.783603001</v>
          </cell>
          <cell r="V349">
            <v>538249.16252100002</v>
          </cell>
          <cell r="W349">
            <v>2777644.1670929999</v>
          </cell>
          <cell r="Z349">
            <v>65450.963981000001</v>
          </cell>
          <cell r="AA349">
            <v>2718226.8237439999</v>
          </cell>
          <cell r="AG349">
            <v>-94458</v>
          </cell>
        </row>
        <row r="350">
          <cell r="D350">
            <v>18160475.293161999</v>
          </cell>
          <cell r="E350">
            <v>4715606.8401380004</v>
          </cell>
          <cell r="G350">
            <v>827460.86732700001</v>
          </cell>
          <cell r="H350">
            <v>2544255.6312040002</v>
          </cell>
          <cell r="L350">
            <v>46831.510563000003</v>
          </cell>
          <cell r="M350">
            <v>51509.265806000003</v>
          </cell>
          <cell r="N350">
            <v>2089776.155581</v>
          </cell>
          <cell r="R350">
            <v>496587.77825799998</v>
          </cell>
          <cell r="S350">
            <v>14301552.75574</v>
          </cell>
          <cell r="T350">
            <v>3422711.2725129998</v>
          </cell>
          <cell r="V350">
            <v>1149647.725996</v>
          </cell>
          <cell r="W350">
            <v>2606252.2154359999</v>
          </cell>
          <cell r="Y350">
            <v>63882.633057999999</v>
          </cell>
          <cell r="Z350">
            <v>70263.534862</v>
          </cell>
          <cell r="AA350">
            <v>2973884.1351859998</v>
          </cell>
          <cell r="AG350">
            <v>-152537</v>
          </cell>
        </row>
        <row r="351">
          <cell r="E351">
            <v>4715606.8401380004</v>
          </cell>
          <cell r="G351">
            <v>166129.550001</v>
          </cell>
          <cell r="L351">
            <v>46831.510563000003</v>
          </cell>
          <cell r="T351">
            <v>3422711.2725129998</v>
          </cell>
          <cell r="V351">
            <v>230815.09581999999</v>
          </cell>
          <cell r="Y351">
            <v>63882.633057999999</v>
          </cell>
        </row>
        <row r="352">
          <cell r="D352">
            <v>18160475.293161999</v>
          </cell>
          <cell r="G352">
            <v>661331.31732599996</v>
          </cell>
          <cell r="H352">
            <v>2544255.6312040002</v>
          </cell>
          <cell r="M352">
            <v>51509.265806000003</v>
          </cell>
          <cell r="N352">
            <v>2089776.155581</v>
          </cell>
          <cell r="R352">
            <v>496587.77825799998</v>
          </cell>
          <cell r="S352">
            <v>14301552.75574</v>
          </cell>
          <cell r="V352">
            <v>918832.63017599995</v>
          </cell>
          <cell r="W352">
            <v>2606252.2154359999</v>
          </cell>
          <cell r="Z352">
            <v>70263.534862</v>
          </cell>
          <cell r="AA352">
            <v>2973884.1351859998</v>
          </cell>
          <cell r="AG352">
            <v>-152537</v>
          </cell>
        </row>
        <row r="353">
          <cell r="D353">
            <v>39259029.121702999</v>
          </cell>
          <cell r="E353">
            <v>7858730.7994510001</v>
          </cell>
          <cell r="G353">
            <v>995339.56759800005</v>
          </cell>
          <cell r="H353">
            <v>3520407.4491380001</v>
          </cell>
          <cell r="L353">
            <v>229872.86183499999</v>
          </cell>
          <cell r="M353">
            <v>49724.496724999997</v>
          </cell>
          <cell r="N353">
            <v>1032733.800348</v>
          </cell>
          <cell r="R353">
            <v>789498.06969200005</v>
          </cell>
          <cell r="S353">
            <v>31200888.789294001</v>
          </cell>
          <cell r="T353">
            <v>5704073.178022</v>
          </cell>
          <cell r="V353">
            <v>1382893.0353870001</v>
          </cell>
          <cell r="W353">
            <v>3606190.1960749999</v>
          </cell>
          <cell r="Y353">
            <v>313568.43940999999</v>
          </cell>
          <cell r="Z353">
            <v>67828.940180999998</v>
          </cell>
          <cell r="AA353">
            <v>1469645.759199</v>
          </cell>
          <cell r="AG353">
            <v>-141102</v>
          </cell>
        </row>
        <row r="354">
          <cell r="E354">
            <v>7858730.7994510001</v>
          </cell>
          <cell r="G354">
            <v>162430.01115400001</v>
          </cell>
          <cell r="L354">
            <v>229872.86183499999</v>
          </cell>
          <cell r="T354">
            <v>5704073.178022</v>
          </cell>
          <cell r="V354">
            <v>225675.074593</v>
          </cell>
          <cell r="Y354">
            <v>313568.43940999999</v>
          </cell>
        </row>
        <row r="355">
          <cell r="D355">
            <v>39259029.121702999</v>
          </cell>
          <cell r="G355">
            <v>832909.55644299998</v>
          </cell>
          <cell r="H355">
            <v>3520407.4491380001</v>
          </cell>
          <cell r="M355">
            <v>49724.496724999997</v>
          </cell>
          <cell r="N355">
            <v>1032733.800348</v>
          </cell>
          <cell r="R355">
            <v>789498.06969200005</v>
          </cell>
          <cell r="S355">
            <v>31200888.789294001</v>
          </cell>
          <cell r="V355">
            <v>1157217.960794</v>
          </cell>
          <cell r="W355">
            <v>3606190.1960749999</v>
          </cell>
          <cell r="Z355">
            <v>67828.940180999998</v>
          </cell>
          <cell r="AA355">
            <v>1469645.759199</v>
          </cell>
          <cell r="AG355">
            <v>-141102</v>
          </cell>
        </row>
        <row r="356">
          <cell r="D356">
            <v>23291145.177606001</v>
          </cell>
          <cell r="E356">
            <v>3673751.9415859999</v>
          </cell>
          <cell r="G356">
            <v>638896.27834399999</v>
          </cell>
          <cell r="H356">
            <v>1838974.5968569999</v>
          </cell>
          <cell r="L356">
            <v>27639.847128000001</v>
          </cell>
          <cell r="M356">
            <v>49641.484210000002</v>
          </cell>
          <cell r="N356">
            <v>14381.088168</v>
          </cell>
          <cell r="R356">
            <v>496998.12537700002</v>
          </cell>
          <cell r="S356">
            <v>18481890.586073998</v>
          </cell>
          <cell r="T356">
            <v>2666505.6288950001</v>
          </cell>
          <cell r="V356">
            <v>887662.10288300004</v>
          </cell>
          <cell r="W356">
            <v>1883785.402067</v>
          </cell>
          <cell r="Y356">
            <v>37703.379426</v>
          </cell>
          <cell r="Z356">
            <v>67715.703219000003</v>
          </cell>
          <cell r="AA356">
            <v>20465.201421000002</v>
          </cell>
          <cell r="AE356">
            <v>1268580</v>
          </cell>
          <cell r="AG356">
            <v>-111696</v>
          </cell>
        </row>
        <row r="357">
          <cell r="E357">
            <v>3673751.9415859999</v>
          </cell>
          <cell r="G357">
            <v>89636.353061999995</v>
          </cell>
          <cell r="L357">
            <v>27639.847128000001</v>
          </cell>
          <cell r="T357">
            <v>2666505.6288950001</v>
          </cell>
          <cell r="V357">
            <v>124537.888779</v>
          </cell>
          <cell r="Y357">
            <v>37703.379426</v>
          </cell>
          <cell r="AE357">
            <v>158543.10839200002</v>
          </cell>
        </row>
        <row r="358">
          <cell r="D358">
            <v>23291145.177606001</v>
          </cell>
          <cell r="G358">
            <v>549259.92528199998</v>
          </cell>
          <cell r="H358">
            <v>1838974.5968569999</v>
          </cell>
          <cell r="M358">
            <v>49641.484210000002</v>
          </cell>
          <cell r="N358">
            <v>14381.088168</v>
          </cell>
          <cell r="R358">
            <v>496998.12537700002</v>
          </cell>
          <cell r="S358">
            <v>18481890.586073998</v>
          </cell>
          <cell r="V358">
            <v>763124.21410400001</v>
          </cell>
          <cell r="W358">
            <v>1883785.402067</v>
          </cell>
          <cell r="Z358">
            <v>67715.703219000003</v>
          </cell>
          <cell r="AA358">
            <v>20465.201421000002</v>
          </cell>
          <cell r="AE358">
            <v>1110036.891608</v>
          </cell>
          <cell r="AG358">
            <v>-111696</v>
          </cell>
        </row>
        <row r="359">
          <cell r="D359">
            <v>21886828.540672999</v>
          </cell>
          <cell r="E359">
            <v>4853950.5468809996</v>
          </cell>
          <cell r="G359">
            <v>712222.06332199997</v>
          </cell>
          <cell r="H359">
            <v>2360052.5124499998</v>
          </cell>
          <cell r="L359">
            <v>95945.035174999997</v>
          </cell>
          <cell r="M359">
            <v>50762.153167999997</v>
          </cell>
          <cell r="N359">
            <v>2074256.135701</v>
          </cell>
          <cell r="R359">
            <v>453468.95470599999</v>
          </cell>
          <cell r="S359">
            <v>17381106.372205</v>
          </cell>
          <cell r="T359">
            <v>3523124.7676579999</v>
          </cell>
          <cell r="V359">
            <v>989538.60881300003</v>
          </cell>
          <cell r="W359">
            <v>2417560.5680820001</v>
          </cell>
          <cell r="Y359">
            <v>130878.150247</v>
          </cell>
          <cell r="Z359">
            <v>69244.402205000006</v>
          </cell>
          <cell r="AA359">
            <v>2951798.1616369998</v>
          </cell>
          <cell r="AE359">
            <v>708660</v>
          </cell>
        </row>
        <row r="360">
          <cell r="E360">
            <v>4853950.5468809996</v>
          </cell>
          <cell r="G360">
            <v>120678.58678100001</v>
          </cell>
          <cell r="L360">
            <v>95945.035174999997</v>
          </cell>
          <cell r="T360">
            <v>3523124.7676579999</v>
          </cell>
          <cell r="V360">
            <v>167666.977797</v>
          </cell>
          <cell r="Y360">
            <v>130878.150247</v>
          </cell>
          <cell r="AE360">
            <v>120044.40168900001</v>
          </cell>
        </row>
        <row r="361">
          <cell r="D361">
            <v>21886828.540672999</v>
          </cell>
          <cell r="G361">
            <v>591543.47654099995</v>
          </cell>
          <cell r="H361">
            <v>2360052.5124499998</v>
          </cell>
          <cell r="M361">
            <v>50762.153167999997</v>
          </cell>
          <cell r="N361">
            <v>2074256.135701</v>
          </cell>
          <cell r="R361">
            <v>453468.95470599999</v>
          </cell>
          <cell r="S361">
            <v>17381106.372205</v>
          </cell>
          <cell r="V361">
            <v>821871.63101699995</v>
          </cell>
          <cell r="W361">
            <v>2417560.5680820001</v>
          </cell>
          <cell r="Z361">
            <v>69244.402205000006</v>
          </cell>
          <cell r="AA361">
            <v>2951798.1616369998</v>
          </cell>
          <cell r="AE361">
            <v>588615.59831100004</v>
          </cell>
        </row>
        <row r="362">
          <cell r="D362">
            <v>20191416.132773999</v>
          </cell>
          <cell r="E362">
            <v>4933789.0092310002</v>
          </cell>
          <cell r="G362">
            <v>595162.79485499999</v>
          </cell>
          <cell r="H362">
            <v>2404123.5127559998</v>
          </cell>
          <cell r="L362">
            <v>36100.482698</v>
          </cell>
          <cell r="M362">
            <v>53626.084948999996</v>
          </cell>
          <cell r="N362">
            <v>1925181.0153570001</v>
          </cell>
          <cell r="R362">
            <v>331424.94501299999</v>
          </cell>
          <cell r="S362">
            <v>16121636.370279999</v>
          </cell>
          <cell r="T362">
            <v>3581073.6201240001</v>
          </cell>
          <cell r="V362">
            <v>826900.19639499998</v>
          </cell>
          <cell r="W362">
            <v>2462705.4587039999</v>
          </cell>
          <cell r="Y362">
            <v>49244.490764000002</v>
          </cell>
          <cell r="Z362">
            <v>73151.077390000006</v>
          </cell>
          <cell r="AA362">
            <v>2739654.801612</v>
          </cell>
          <cell r="AE362">
            <v>607306</v>
          </cell>
        </row>
        <row r="363">
          <cell r="E363">
            <v>4933789.0092310002</v>
          </cell>
          <cell r="G363">
            <v>113521.759659</v>
          </cell>
          <cell r="L363">
            <v>36100.482698</v>
          </cell>
          <cell r="T363">
            <v>3581073.6201240001</v>
          </cell>
          <cell r="V363">
            <v>157723.51055599999</v>
          </cell>
          <cell r="Y363">
            <v>49244.490764000002</v>
          </cell>
          <cell r="AE363">
            <v>112886.990269</v>
          </cell>
        </row>
        <row r="364">
          <cell r="D364">
            <v>20191416.132773999</v>
          </cell>
          <cell r="G364">
            <v>481641.03519600001</v>
          </cell>
          <cell r="H364">
            <v>2404123.5127559998</v>
          </cell>
          <cell r="M364">
            <v>53626.084948999996</v>
          </cell>
          <cell r="N364">
            <v>1925181.0153570001</v>
          </cell>
          <cell r="R364">
            <v>331424.94501299999</v>
          </cell>
          <cell r="S364">
            <v>16121636.370279999</v>
          </cell>
          <cell r="V364">
            <v>669176.68583900004</v>
          </cell>
          <cell r="W364">
            <v>2462705.4587039999</v>
          </cell>
          <cell r="Z364">
            <v>73151.077390000006</v>
          </cell>
          <cell r="AA364">
            <v>2739654.801612</v>
          </cell>
          <cell r="AE364">
            <v>494419.009731</v>
          </cell>
        </row>
        <row r="365">
          <cell r="D365">
            <v>19715857.406061001</v>
          </cell>
          <cell r="E365">
            <v>5094031.4000800001</v>
          </cell>
          <cell r="G365">
            <v>893657.95254600001</v>
          </cell>
          <cell r="H365">
            <v>2187910.694474</v>
          </cell>
          <cell r="L365">
            <v>85420.708473000006</v>
          </cell>
          <cell r="M365">
            <v>53875.122495000003</v>
          </cell>
          <cell r="N365">
            <v>1594740.151364</v>
          </cell>
          <cell r="R365">
            <v>275270.63581200002</v>
          </cell>
          <cell r="S365">
            <v>15790279.62834</v>
          </cell>
          <cell r="T365">
            <v>3697381.755235</v>
          </cell>
          <cell r="V365">
            <v>1241619.8439460001</v>
          </cell>
          <cell r="W365">
            <v>2241224.1225749999</v>
          </cell>
          <cell r="Y365">
            <v>116521.967993</v>
          </cell>
          <cell r="Z365">
            <v>73490.788276000007</v>
          </cell>
          <cell r="AA365">
            <v>2269416.4746889998</v>
          </cell>
          <cell r="AB365">
            <v>976053.23529400001</v>
          </cell>
        </row>
        <row r="366">
          <cell r="E366">
            <v>5094031.4000800001</v>
          </cell>
          <cell r="G366">
            <v>157096.33030900001</v>
          </cell>
          <cell r="L366">
            <v>85420.708473000006</v>
          </cell>
          <cell r="T366">
            <v>3697381.755235</v>
          </cell>
          <cell r="V366">
            <v>218264.62861700001</v>
          </cell>
          <cell r="Y366">
            <v>116521.967993</v>
          </cell>
          <cell r="AB366">
            <v>207670.90112600001</v>
          </cell>
        </row>
        <row r="367">
          <cell r="D367">
            <v>19715857.406061001</v>
          </cell>
          <cell r="G367">
            <v>736561.62223700003</v>
          </cell>
          <cell r="H367">
            <v>2187910.694474</v>
          </cell>
          <cell r="M367">
            <v>53875.122495000003</v>
          </cell>
          <cell r="N367">
            <v>1594740.151364</v>
          </cell>
          <cell r="R367">
            <v>275270.63581200002</v>
          </cell>
          <cell r="S367">
            <v>15790279.62834</v>
          </cell>
          <cell r="V367">
            <v>1023355.215329</v>
          </cell>
          <cell r="W367">
            <v>2241224.1225749999</v>
          </cell>
          <cell r="Z367">
            <v>73490.788276000007</v>
          </cell>
          <cell r="AA367">
            <v>2269416.4746889998</v>
          </cell>
          <cell r="AB367">
            <v>768382.33416800003</v>
          </cell>
        </row>
        <row r="368">
          <cell r="D368">
            <v>27711308.13532</v>
          </cell>
          <cell r="E368">
            <v>7478917.3588619996</v>
          </cell>
          <cell r="G368">
            <v>1022329.4267299999</v>
          </cell>
          <cell r="H368">
            <v>3460006.6328469999</v>
          </cell>
          <cell r="L368">
            <v>62308.363935000001</v>
          </cell>
          <cell r="M368">
            <v>54746.753906999998</v>
          </cell>
          <cell r="N368">
            <v>3970537.1739460002</v>
          </cell>
          <cell r="R368">
            <v>596106.36635200004</v>
          </cell>
          <cell r="S368">
            <v>21984570.931329999</v>
          </cell>
          <cell r="T368">
            <v>5428394.609255</v>
          </cell>
          <cell r="V368">
            <v>1420391.8844590001</v>
          </cell>
          <cell r="W368">
            <v>3544317.5763030001</v>
          </cell>
          <cell r="Y368">
            <v>84994.532565999994</v>
          </cell>
          <cell r="Z368">
            <v>74679.776375999994</v>
          </cell>
          <cell r="AA368">
            <v>5650326.4611539999</v>
          </cell>
        </row>
        <row r="369">
          <cell r="E369">
            <v>7478917.3588619996</v>
          </cell>
          <cell r="G369">
            <v>209751.172705</v>
          </cell>
          <cell r="L369">
            <v>62308.363935000001</v>
          </cell>
          <cell r="T369">
            <v>5428394.609255</v>
          </cell>
          <cell r="V369">
            <v>291421.58650199999</v>
          </cell>
          <cell r="Y369">
            <v>84994.532565999994</v>
          </cell>
        </row>
        <row r="370">
          <cell r="D370">
            <v>27711308.13532</v>
          </cell>
          <cell r="G370">
            <v>812578.25402500003</v>
          </cell>
          <cell r="H370">
            <v>3460006.6328469999</v>
          </cell>
          <cell r="M370">
            <v>54746.753906999998</v>
          </cell>
          <cell r="N370">
            <v>3970537.1739460002</v>
          </cell>
          <cell r="R370">
            <v>596106.36635200004</v>
          </cell>
          <cell r="S370">
            <v>21984570.931329999</v>
          </cell>
          <cell r="V370">
            <v>1128970.2979560001</v>
          </cell>
          <cell r="W370">
            <v>3544317.5763030001</v>
          </cell>
          <cell r="Z370">
            <v>74679.776375999994</v>
          </cell>
          <cell r="AA370">
            <v>5650326.4611539999</v>
          </cell>
        </row>
        <row r="371">
          <cell r="D371">
            <v>27842786.697973002</v>
          </cell>
          <cell r="E371">
            <v>6617752.3678890001</v>
          </cell>
          <cell r="G371">
            <v>521861.083506</v>
          </cell>
          <cell r="H371">
            <v>3576324.9531350001</v>
          </cell>
          <cell r="L371">
            <v>44974.105531000001</v>
          </cell>
          <cell r="M371">
            <v>49350.940406000002</v>
          </cell>
          <cell r="N371">
            <v>1796098.629221</v>
          </cell>
          <cell r="R371">
            <v>579825.75027199998</v>
          </cell>
          <cell r="S371">
            <v>22107987.413401</v>
          </cell>
          <cell r="T371">
            <v>4803338.4453250002</v>
          </cell>
          <cell r="V371">
            <v>725057.13759699999</v>
          </cell>
          <cell r="W371">
            <v>3663470.257435</v>
          </cell>
          <cell r="Y371">
            <v>61348.955995999997</v>
          </cell>
          <cell r="Z371">
            <v>67319.373852000004</v>
          </cell>
          <cell r="AA371">
            <v>2555962.3715710002</v>
          </cell>
          <cell r="AE371">
            <v>989567</v>
          </cell>
        </row>
        <row r="372">
          <cell r="E372">
            <v>6617752.3678890001</v>
          </cell>
          <cell r="G372">
            <v>94083.745431999996</v>
          </cell>
          <cell r="L372">
            <v>44974.105531000001</v>
          </cell>
          <cell r="T372">
            <v>4803338.4453250002</v>
          </cell>
          <cell r="V372">
            <v>130716.953828</v>
          </cell>
          <cell r="Y372">
            <v>61348.955995999997</v>
          </cell>
          <cell r="AE372">
            <v>181752.81480300002</v>
          </cell>
        </row>
        <row r="373">
          <cell r="D373">
            <v>27842786.697973002</v>
          </cell>
          <cell r="G373">
            <v>427777.33807400003</v>
          </cell>
          <cell r="H373">
            <v>3576324.9531350001</v>
          </cell>
          <cell r="M373">
            <v>49350.940406000002</v>
          </cell>
          <cell r="N373">
            <v>1796098.629221</v>
          </cell>
          <cell r="R373">
            <v>579825.75027199998</v>
          </cell>
          <cell r="S373">
            <v>22107987.413401</v>
          </cell>
          <cell r="V373">
            <v>594340.183769</v>
          </cell>
          <cell r="W373">
            <v>3663470.257435</v>
          </cell>
          <cell r="Z373">
            <v>67319.373852000004</v>
          </cell>
          <cell r="AA373">
            <v>2555962.3715710002</v>
          </cell>
          <cell r="AE373">
            <v>807814.18519700004</v>
          </cell>
        </row>
        <row r="374">
          <cell r="D374">
            <v>32207584.227557998</v>
          </cell>
          <cell r="E374">
            <v>6141377.7299279999</v>
          </cell>
          <cell r="G374">
            <v>621029.49465400004</v>
          </cell>
          <cell r="H374">
            <v>2578686.8732870002</v>
          </cell>
          <cell r="L374">
            <v>218110.40346500001</v>
          </cell>
          <cell r="M374">
            <v>48396.296478999997</v>
          </cell>
          <cell r="N374">
            <v>2028910.1341009999</v>
          </cell>
          <cell r="R374">
            <v>846459.52038300002</v>
          </cell>
          <cell r="S374">
            <v>25398027.474925</v>
          </cell>
          <cell r="T374">
            <v>4457573.2238879995</v>
          </cell>
          <cell r="V374">
            <v>862838.56372700003</v>
          </cell>
          <cell r="W374">
            <v>2641522.4531669999</v>
          </cell>
          <cell r="Y374">
            <v>297523.327842</v>
          </cell>
          <cell r="Z374">
            <v>66017.148790000007</v>
          </cell>
          <cell r="AA374">
            <v>2887267.9226469998</v>
          </cell>
          <cell r="AE374">
            <v>1210334</v>
          </cell>
        </row>
        <row r="375">
          <cell r="E375">
            <v>6141377.7299279999</v>
          </cell>
          <cell r="G375">
            <v>96635.440373000005</v>
          </cell>
          <cell r="L375">
            <v>218110.40346500001</v>
          </cell>
          <cell r="T375">
            <v>4457573.2238879995</v>
          </cell>
          <cell r="V375">
            <v>134262.197358</v>
          </cell>
          <cell r="Y375">
            <v>297523.327842</v>
          </cell>
          <cell r="AE375">
            <v>183438.039395</v>
          </cell>
        </row>
        <row r="376">
          <cell r="D376">
            <v>32207584.227557998</v>
          </cell>
          <cell r="G376">
            <v>524394.05428100005</v>
          </cell>
          <cell r="H376">
            <v>2578686.8732870002</v>
          </cell>
          <cell r="M376">
            <v>48396.296478999997</v>
          </cell>
          <cell r="N376">
            <v>2028910.1341009999</v>
          </cell>
          <cell r="R376">
            <v>846459.52038300002</v>
          </cell>
          <cell r="S376">
            <v>25398027.474925</v>
          </cell>
          <cell r="V376">
            <v>728576.36636900005</v>
          </cell>
          <cell r="W376">
            <v>2641522.4531669999</v>
          </cell>
          <cell r="Z376">
            <v>66017.148790000007</v>
          </cell>
          <cell r="AA376">
            <v>2887267.9226469998</v>
          </cell>
          <cell r="AE376">
            <v>1026895.960605</v>
          </cell>
        </row>
        <row r="377">
          <cell r="D377">
            <v>64047510.175447002</v>
          </cell>
          <cell r="E377">
            <v>14142122.635304</v>
          </cell>
          <cell r="G377">
            <v>1042090.140959</v>
          </cell>
          <cell r="H377">
            <v>5223384.959334</v>
          </cell>
          <cell r="L377">
            <v>231536.43264300001</v>
          </cell>
          <cell r="M377">
            <v>55037.297710999999</v>
          </cell>
          <cell r="N377">
            <v>2914947.12267</v>
          </cell>
          <cell r="R377">
            <v>1641841.7418879999</v>
          </cell>
          <cell r="S377">
            <v>50547544.335790001</v>
          </cell>
          <cell r="T377">
            <v>10264723.969163001</v>
          </cell>
          <cell r="V377">
            <v>1447846.790272</v>
          </cell>
          <cell r="W377">
            <v>5350664.6326649999</v>
          </cell>
          <cell r="Y377">
            <v>315837.708162</v>
          </cell>
          <cell r="Z377">
            <v>75076.105742999993</v>
          </cell>
          <cell r="AA377">
            <v>4148154.8058950002</v>
          </cell>
        </row>
        <row r="378">
          <cell r="E378">
            <v>14142122.635304</v>
          </cell>
          <cell r="G378">
            <v>185176.463162</v>
          </cell>
          <cell r="L378">
            <v>231536.43264300001</v>
          </cell>
          <cell r="T378">
            <v>10264723.969163001</v>
          </cell>
          <cell r="V378">
            <v>257278.269206</v>
          </cell>
          <cell r="Y378">
            <v>315837.708162</v>
          </cell>
        </row>
        <row r="379">
          <cell r="D379">
            <v>64047510.175447002</v>
          </cell>
          <cell r="G379">
            <v>856913.67779700004</v>
          </cell>
          <cell r="H379">
            <v>5223384.959334</v>
          </cell>
          <cell r="M379">
            <v>55037.297710999999</v>
          </cell>
          <cell r="N379">
            <v>2914947.12267</v>
          </cell>
          <cell r="R379">
            <v>1641841.7418879999</v>
          </cell>
          <cell r="S379">
            <v>50547544.335790001</v>
          </cell>
          <cell r="V379">
            <v>1190568.521066</v>
          </cell>
          <cell r="W379">
            <v>5350664.6326649999</v>
          </cell>
          <cell r="Z379">
            <v>75076.105742999993</v>
          </cell>
          <cell r="AA379">
            <v>4148154.8058950002</v>
          </cell>
        </row>
        <row r="380">
          <cell r="D380">
            <v>24717225.795540001</v>
          </cell>
          <cell r="E380">
            <v>4442542.5951060001</v>
          </cell>
          <cell r="G380">
            <v>580878.41626700002</v>
          </cell>
          <cell r="H380">
            <v>2428910.730242</v>
          </cell>
          <cell r="L380">
            <v>36307.183860999998</v>
          </cell>
          <cell r="M380">
            <v>48603.827767000002</v>
          </cell>
          <cell r="N380">
            <v>2907133.9847209998</v>
          </cell>
          <cell r="R380">
            <v>437449.60550800001</v>
          </cell>
          <cell r="S380">
            <v>19703486.962969001</v>
          </cell>
          <cell r="T380">
            <v>3224514.0730269998</v>
          </cell>
          <cell r="V380">
            <v>807053.93657899997</v>
          </cell>
          <cell r="W380">
            <v>2488096.6732089999</v>
          </cell>
          <cell r="Y380">
            <v>49526.450803</v>
          </cell>
          <cell r="Z380">
            <v>66300.241194999995</v>
          </cell>
          <cell r="AA380">
            <v>4137036.2145890002</v>
          </cell>
          <cell r="AE380">
            <v>605864</v>
          </cell>
          <cell r="AG380">
            <v>-75020</v>
          </cell>
        </row>
        <row r="381">
          <cell r="E381">
            <v>4442542.5951060001</v>
          </cell>
          <cell r="G381">
            <v>82640.009395000001</v>
          </cell>
          <cell r="L381">
            <v>36307.183860999998</v>
          </cell>
          <cell r="T381">
            <v>3224514.0730269998</v>
          </cell>
          <cell r="V381">
            <v>114817.392131</v>
          </cell>
          <cell r="Y381">
            <v>49526.450803</v>
          </cell>
          <cell r="AE381">
            <v>85592.924060999998</v>
          </cell>
        </row>
        <row r="382">
          <cell r="D382">
            <v>24717225.795540001</v>
          </cell>
          <cell r="G382">
            <v>498238.40687200002</v>
          </cell>
          <cell r="H382">
            <v>2428910.730242</v>
          </cell>
          <cell r="M382">
            <v>48603.827767000002</v>
          </cell>
          <cell r="N382">
            <v>2907133.9847209998</v>
          </cell>
          <cell r="R382">
            <v>437449.60550800001</v>
          </cell>
          <cell r="S382">
            <v>19703486.962969001</v>
          </cell>
          <cell r="V382">
            <v>692236.54444800003</v>
          </cell>
          <cell r="W382">
            <v>2488096.6732089999</v>
          </cell>
          <cell r="Z382">
            <v>66300.241194999995</v>
          </cell>
          <cell r="AA382">
            <v>4137036.2145890002</v>
          </cell>
          <cell r="AE382">
            <v>520271.075939</v>
          </cell>
          <cell r="AG382">
            <v>-75020</v>
          </cell>
        </row>
        <row r="383">
          <cell r="D383">
            <v>70745596.833547994</v>
          </cell>
          <cell r="E383">
            <v>13783412.554398</v>
          </cell>
          <cell r="F383">
            <v>6851651.1948809996</v>
          </cell>
          <cell r="G383">
            <v>2500615.4708639998</v>
          </cell>
          <cell r="H383">
            <v>6564202.9879649999</v>
          </cell>
          <cell r="L383">
            <v>311797.91328400001</v>
          </cell>
          <cell r="M383">
            <v>64666.749496999997</v>
          </cell>
          <cell r="N383">
            <v>954723.20406200003</v>
          </cell>
          <cell r="R383">
            <v>885347.62748599995</v>
          </cell>
          <cell r="S383">
            <v>56762002.852302</v>
          </cell>
          <cell r="T383">
            <v>10004362.773011001</v>
          </cell>
          <cell r="U383">
            <v>6980847.1431590002</v>
          </cell>
          <cell r="V383">
            <v>3474275.3442279999</v>
          </cell>
          <cell r="W383">
            <v>6724154.7469279999</v>
          </cell>
          <cell r="Y383">
            <v>425321.99886200001</v>
          </cell>
          <cell r="Z383">
            <v>88211.593324000001</v>
          </cell>
          <cell r="AA383">
            <v>1358631.728319</v>
          </cell>
          <cell r="AB383">
            <v>754532.70588200004</v>
          </cell>
          <cell r="AE383">
            <v>2513306</v>
          </cell>
        </row>
        <row r="384">
          <cell r="E384">
            <v>13783412.554398</v>
          </cell>
          <cell r="G384">
            <v>341113.050346</v>
          </cell>
          <cell r="L384">
            <v>311797.91328400001</v>
          </cell>
          <cell r="T384">
            <v>10004362.773011001</v>
          </cell>
          <cell r="V384">
            <v>473931.58773099998</v>
          </cell>
          <cell r="Y384">
            <v>425321.99886200001</v>
          </cell>
          <cell r="AB384">
            <v>150906.541176</v>
          </cell>
          <cell r="AE384">
            <v>355400.07702600001</v>
          </cell>
        </row>
        <row r="385">
          <cell r="D385">
            <v>70745596.833547994</v>
          </cell>
          <cell r="G385">
            <v>1966961.893068</v>
          </cell>
          <cell r="H385">
            <v>6564202.9879649999</v>
          </cell>
          <cell r="M385">
            <v>64666.749496999997</v>
          </cell>
          <cell r="N385">
            <v>954723.20406200003</v>
          </cell>
          <cell r="R385">
            <v>885347.62748599995</v>
          </cell>
          <cell r="S385">
            <v>56762002.852302</v>
          </cell>
          <cell r="V385">
            <v>2732834.0913450001</v>
          </cell>
          <cell r="W385">
            <v>6724154.7469279999</v>
          </cell>
          <cell r="Z385">
            <v>88211.593324000001</v>
          </cell>
          <cell r="AA385">
            <v>1358631.728319</v>
          </cell>
          <cell r="AB385">
            <v>558354.20235299994</v>
          </cell>
          <cell r="AE385">
            <v>1971181.8638269999</v>
          </cell>
        </row>
        <row r="386">
          <cell r="F386">
            <v>6851651.1948809996</v>
          </cell>
          <cell r="G386">
            <v>192540.52744999999</v>
          </cell>
          <cell r="U386">
            <v>6980847.1431590002</v>
          </cell>
          <cell r="V386">
            <v>267509.66515199997</v>
          </cell>
          <cell r="AB386">
            <v>45271.962353000003</v>
          </cell>
          <cell r="AE386">
            <v>186724.05914699999</v>
          </cell>
        </row>
        <row r="387">
          <cell r="D387">
            <v>86265565.735425994</v>
          </cell>
          <cell r="E387">
            <v>15437801.684343001</v>
          </cell>
          <cell r="G387">
            <v>2063591.1027850001</v>
          </cell>
          <cell r="H387">
            <v>7266673.297731</v>
          </cell>
          <cell r="L387">
            <v>179727.491656</v>
          </cell>
          <cell r="M387">
            <v>53958.135010999998</v>
          </cell>
          <cell r="N387">
            <v>4273696.8048769999</v>
          </cell>
          <cell r="R387">
            <v>1430881.158392</v>
          </cell>
          <cell r="S387">
            <v>68862981.991676003</v>
          </cell>
          <cell r="T387">
            <v>11205161.846418001</v>
          </cell>
          <cell r="V387">
            <v>2867087.6320290002</v>
          </cell>
          <cell r="W387">
            <v>7443742.346008</v>
          </cell>
          <cell r="Y387">
            <v>245165.38676200001</v>
          </cell>
          <cell r="Z387">
            <v>73604.025238000002</v>
          </cell>
          <cell r="AA387">
            <v>6081741.8615300003</v>
          </cell>
          <cell r="AE387">
            <v>2029307</v>
          </cell>
        </row>
        <row r="388">
          <cell r="E388">
            <v>15437801.684343001</v>
          </cell>
          <cell r="G388">
            <v>300428.21546600002</v>
          </cell>
          <cell r="L388">
            <v>179727.491656</v>
          </cell>
          <cell r="T388">
            <v>11205161.846418001</v>
          </cell>
          <cell r="V388">
            <v>417405.37634199997</v>
          </cell>
          <cell r="Y388">
            <v>245165.38676200001</v>
          </cell>
          <cell r="AE388">
            <v>288483.80099999998</v>
          </cell>
        </row>
        <row r="389">
          <cell r="D389">
            <v>86265565.735425994</v>
          </cell>
          <cell r="G389">
            <v>1763162.88732</v>
          </cell>
          <cell r="H389">
            <v>7266673.297731</v>
          </cell>
          <cell r="M389">
            <v>53958.135010999998</v>
          </cell>
          <cell r="N389">
            <v>4273696.8048769999</v>
          </cell>
          <cell r="R389">
            <v>1430881.158392</v>
          </cell>
          <cell r="S389">
            <v>68862981.991676003</v>
          </cell>
          <cell r="V389">
            <v>2449682.2556870002</v>
          </cell>
          <cell r="W389">
            <v>7443742.346008</v>
          </cell>
          <cell r="Z389">
            <v>73604.025238000002</v>
          </cell>
          <cell r="AA389">
            <v>6081741.8615300003</v>
          </cell>
          <cell r="AE389">
            <v>1740823.199</v>
          </cell>
        </row>
        <row r="390">
          <cell r="D390">
            <v>41103272.903662004</v>
          </cell>
          <cell r="E390">
            <v>8761303.4874789994</v>
          </cell>
          <cell r="F390">
            <v>3255460.0658240002</v>
          </cell>
          <cell r="G390">
            <v>1556268.001102</v>
          </cell>
          <cell r="H390">
            <v>3784822.1415169998</v>
          </cell>
          <cell r="L390">
            <v>145058.97485</v>
          </cell>
          <cell r="M390">
            <v>54082.653784000002</v>
          </cell>
          <cell r="N390">
            <v>3887928.9294949998</v>
          </cell>
          <cell r="R390">
            <v>781763.96765400004</v>
          </cell>
          <cell r="S390">
            <v>32711412.781124</v>
          </cell>
          <cell r="T390">
            <v>6359184.1358049996</v>
          </cell>
          <cell r="U390">
            <v>3313737.854121</v>
          </cell>
          <cell r="V390">
            <v>2162229.10249</v>
          </cell>
          <cell r="W390">
            <v>3877047.9547669999</v>
          </cell>
          <cell r="Y390">
            <v>197874.233622</v>
          </cell>
          <cell r="Z390">
            <v>73773.880680999995</v>
          </cell>
          <cell r="AA390">
            <v>5532769.68506</v>
          </cell>
          <cell r="AB390">
            <v>447826</v>
          </cell>
          <cell r="AE390">
            <v>1537664</v>
          </cell>
        </row>
        <row r="391">
          <cell r="E391">
            <v>8761303.4874789994</v>
          </cell>
          <cell r="G391">
            <v>233738.759402</v>
          </cell>
          <cell r="L391">
            <v>145058.97485</v>
          </cell>
          <cell r="T391">
            <v>6359184.1358049996</v>
          </cell>
          <cell r="V391">
            <v>324749.17405099998</v>
          </cell>
          <cell r="Y391">
            <v>197874.233622</v>
          </cell>
          <cell r="AB391">
            <v>89565.2</v>
          </cell>
          <cell r="AE391">
            <v>238930.07073400001</v>
          </cell>
        </row>
        <row r="392">
          <cell r="D392">
            <v>41103272.903662004</v>
          </cell>
          <cell r="G392">
            <v>1224052.965082</v>
          </cell>
          <cell r="H392">
            <v>3784822.1415169998</v>
          </cell>
          <cell r="M392">
            <v>54082.653784000002</v>
          </cell>
          <cell r="N392">
            <v>3887928.9294949998</v>
          </cell>
          <cell r="R392">
            <v>781763.96765400004</v>
          </cell>
          <cell r="S392">
            <v>32711412.781124</v>
          </cell>
          <cell r="V392">
            <v>1700660.131941</v>
          </cell>
          <cell r="W392">
            <v>3877047.9547669999</v>
          </cell>
          <cell r="Z392">
            <v>73773.880680999995</v>
          </cell>
          <cell r="AA392">
            <v>5532769.68506</v>
          </cell>
          <cell r="AB392">
            <v>331391.24</v>
          </cell>
          <cell r="AE392">
            <v>1207277.829046</v>
          </cell>
        </row>
        <row r="393">
          <cell r="F393">
            <v>3255460.0658240002</v>
          </cell>
          <cell r="G393">
            <v>98476.276616999996</v>
          </cell>
          <cell r="U393">
            <v>3313737.854121</v>
          </cell>
          <cell r="V393">
            <v>136819.79649800001</v>
          </cell>
          <cell r="AB393">
            <v>26869.56</v>
          </cell>
          <cell r="AE393">
            <v>91456.100219</v>
          </cell>
        </row>
        <row r="394">
          <cell r="D394">
            <v>31995355.274006002</v>
          </cell>
          <cell r="E394">
            <v>7537075.6872739997</v>
          </cell>
          <cell r="G394">
            <v>1338471.8000070001</v>
          </cell>
          <cell r="H394">
            <v>3333157.390352</v>
          </cell>
          <cell r="L394">
            <v>130613.551982</v>
          </cell>
          <cell r="M394">
            <v>56199.472926000002</v>
          </cell>
          <cell r="N394">
            <v>1970164.252265</v>
          </cell>
          <cell r="R394">
            <v>420614.079654</v>
          </cell>
          <cell r="S394">
            <v>25650937.250185002</v>
          </cell>
          <cell r="T394">
            <v>5470607.4512059996</v>
          </cell>
          <cell r="V394">
            <v>1859630.010248</v>
          </cell>
          <cell r="W394">
            <v>3414377.3630530001</v>
          </cell>
          <cell r="Y394">
            <v>178169.303388</v>
          </cell>
          <cell r="Z394">
            <v>76661.423209999994</v>
          </cell>
          <cell r="AA394">
            <v>2803668.8034140002</v>
          </cell>
          <cell r="AB394">
            <v>1265666.1764710001</v>
          </cell>
          <cell r="AE394">
            <v>2619814</v>
          </cell>
        </row>
        <row r="395">
          <cell r="E395">
            <v>7537075.6872739997</v>
          </cell>
          <cell r="G395">
            <v>215450.33921800001</v>
          </cell>
          <cell r="L395">
            <v>130613.551982</v>
          </cell>
          <cell r="T395">
            <v>5470607.4512059996</v>
          </cell>
          <cell r="V395">
            <v>299339.826604</v>
          </cell>
          <cell r="Y395">
            <v>178169.303388</v>
          </cell>
          <cell r="AB395">
            <v>269290.67584500002</v>
          </cell>
          <cell r="AE395">
            <v>472158.00188999996</v>
          </cell>
        </row>
        <row r="396">
          <cell r="D396">
            <v>31995355.274006002</v>
          </cell>
          <cell r="G396">
            <v>1123021.4607889999</v>
          </cell>
          <cell r="H396">
            <v>3333157.390352</v>
          </cell>
          <cell r="M396">
            <v>56199.472926000002</v>
          </cell>
          <cell r="N396">
            <v>1970164.252265</v>
          </cell>
          <cell r="R396">
            <v>420614.079654</v>
          </cell>
          <cell r="S396">
            <v>25650937.250185002</v>
          </cell>
          <cell r="V396">
            <v>1560290.183644</v>
          </cell>
          <cell r="W396">
            <v>3414377.3630530001</v>
          </cell>
          <cell r="Z396">
            <v>76661.423209999994</v>
          </cell>
          <cell r="AA396">
            <v>2803668.8034140002</v>
          </cell>
          <cell r="AB396">
            <v>996375.50062599999</v>
          </cell>
          <cell r="AE396">
            <v>2147655.99811</v>
          </cell>
        </row>
        <row r="397">
          <cell r="D397">
            <v>32062453.260518</v>
          </cell>
          <cell r="E397">
            <v>9450993.9883910008</v>
          </cell>
          <cell r="G397">
            <v>2274323.7689439999</v>
          </cell>
          <cell r="H397">
            <v>4935013.0235489998</v>
          </cell>
          <cell r="L397">
            <v>162269.544605</v>
          </cell>
          <cell r="M397">
            <v>63504.574282000001</v>
          </cell>
          <cell r="N397">
            <v>3593246.5366369998</v>
          </cell>
          <cell r="R397">
            <v>556385.51812100003</v>
          </cell>
          <cell r="S397">
            <v>25569840.891414002</v>
          </cell>
          <cell r="T397">
            <v>6859779.6120699998</v>
          </cell>
          <cell r="V397">
            <v>3159872.8742180001</v>
          </cell>
          <cell r="W397">
            <v>5055265.8577579996</v>
          </cell>
          <cell r="Y397">
            <v>221351.08711600001</v>
          </cell>
          <cell r="Z397">
            <v>86626.275857000001</v>
          </cell>
          <cell r="AA397">
            <v>5113417.9326250004</v>
          </cell>
          <cell r="AB397">
            <v>634559.05882399995</v>
          </cell>
          <cell r="AE397">
            <v>4451705</v>
          </cell>
        </row>
        <row r="398">
          <cell r="E398">
            <v>9450993.9883910008</v>
          </cell>
          <cell r="G398">
            <v>468896.32208499999</v>
          </cell>
          <cell r="L398">
            <v>162269.544605</v>
          </cell>
          <cell r="T398">
            <v>6859779.6120699998</v>
          </cell>
          <cell r="V398">
            <v>651469.588108</v>
          </cell>
          <cell r="Y398">
            <v>221351.08711600001</v>
          </cell>
          <cell r="AB398">
            <v>135012.565707</v>
          </cell>
          <cell r="AE398">
            <v>948703.60008100001</v>
          </cell>
        </row>
        <row r="399">
          <cell r="D399">
            <v>32062453.260518</v>
          </cell>
          <cell r="G399">
            <v>1805427.446859</v>
          </cell>
          <cell r="H399">
            <v>4935013.0235489998</v>
          </cell>
          <cell r="M399">
            <v>63504.574282000001</v>
          </cell>
          <cell r="N399">
            <v>3593246.5366369998</v>
          </cell>
          <cell r="R399">
            <v>556385.51812100003</v>
          </cell>
          <cell r="S399">
            <v>25569840.891414002</v>
          </cell>
          <cell r="V399">
            <v>2508403.2861100002</v>
          </cell>
          <cell r="W399">
            <v>5055265.8577579996</v>
          </cell>
          <cell r="Z399">
            <v>86626.275857000001</v>
          </cell>
          <cell r="AA399">
            <v>5113417.9326250004</v>
          </cell>
          <cell r="AB399">
            <v>499546.49311600003</v>
          </cell>
          <cell r="AE399">
            <v>3503001.399919</v>
          </cell>
        </row>
        <row r="400">
          <cell r="D400">
            <v>21518395.882507998</v>
          </cell>
          <cell r="E400">
            <v>6641998.6656069998</v>
          </cell>
          <cell r="G400">
            <v>1854077.890478</v>
          </cell>
          <cell r="H400">
            <v>3965219.2577360002</v>
          </cell>
          <cell r="L400">
            <v>89341.804638000001</v>
          </cell>
          <cell r="M400">
            <v>51758.303352000003</v>
          </cell>
          <cell r="N400">
            <v>4486086.400843</v>
          </cell>
          <cell r="R400">
            <v>550071.44299500005</v>
          </cell>
          <cell r="S400">
            <v>16984284.965367999</v>
          </cell>
          <cell r="T400">
            <v>4820937.0448960001</v>
          </cell>
          <cell r="V400">
            <v>2575996.6601100001</v>
          </cell>
          <cell r="W400">
            <v>4061840.857663</v>
          </cell>
          <cell r="Y400">
            <v>121870.71597200001</v>
          </cell>
          <cell r="Z400">
            <v>70603.245748000001</v>
          </cell>
          <cell r="AA400">
            <v>6383985.7397720004</v>
          </cell>
          <cell r="AE400">
            <v>3612039</v>
          </cell>
        </row>
        <row r="401">
          <cell r="E401">
            <v>6641998.6656069998</v>
          </cell>
          <cell r="G401">
            <v>413751.57997999998</v>
          </cell>
          <cell r="L401">
            <v>89341.804638000001</v>
          </cell>
          <cell r="T401">
            <v>4820937.0448960001</v>
          </cell>
          <cell r="V401">
            <v>574853.24301500001</v>
          </cell>
          <cell r="Y401">
            <v>121870.71597200001</v>
          </cell>
          <cell r="AE401">
            <v>797315.51757499995</v>
          </cell>
        </row>
        <row r="402">
          <cell r="D402">
            <v>21518395.882507998</v>
          </cell>
          <cell r="G402">
            <v>1440326.3104970001</v>
          </cell>
          <cell r="H402">
            <v>3965219.2577360002</v>
          </cell>
          <cell r="M402">
            <v>51758.303352000003</v>
          </cell>
          <cell r="N402">
            <v>4486086.400843</v>
          </cell>
          <cell r="R402">
            <v>550071.44299500005</v>
          </cell>
          <cell r="S402">
            <v>16984284.965367999</v>
          </cell>
          <cell r="V402">
            <v>2001143.4170939999</v>
          </cell>
          <cell r="W402">
            <v>4061840.857663</v>
          </cell>
          <cell r="Z402">
            <v>70603.245748000001</v>
          </cell>
          <cell r="AA402">
            <v>6383985.7397720004</v>
          </cell>
          <cell r="AE402">
            <v>2814723.4824249996</v>
          </cell>
        </row>
        <row r="403">
          <cell r="D403">
            <v>31421183.012908</v>
          </cell>
          <cell r="E403">
            <v>7322992.5914970003</v>
          </cell>
          <cell r="G403">
            <v>1582118.098397</v>
          </cell>
          <cell r="H403">
            <v>3701773.4003440002</v>
          </cell>
          <cell r="L403">
            <v>212538.603431</v>
          </cell>
          <cell r="M403">
            <v>53335.541145000003</v>
          </cell>
          <cell r="N403">
            <v>3767021.2008139999</v>
          </cell>
          <cell r="R403">
            <v>678583.87856600003</v>
          </cell>
          <cell r="S403">
            <v>24925100.742210001</v>
          </cell>
          <cell r="T403">
            <v>5315220.3186450005</v>
          </cell>
          <cell r="V403">
            <v>2198144.4028340001</v>
          </cell>
          <cell r="W403">
            <v>3791975.5418309998</v>
          </cell>
          <cell r="Y403">
            <v>289922.86284000002</v>
          </cell>
          <cell r="Z403">
            <v>72754.748024</v>
          </cell>
          <cell r="AA403">
            <v>5360710.3115299996</v>
          </cell>
          <cell r="AE403">
            <v>1580571</v>
          </cell>
        </row>
        <row r="404">
          <cell r="E404">
            <v>7322992.5914970003</v>
          </cell>
          <cell r="G404">
            <v>291431.67960099998</v>
          </cell>
          <cell r="L404">
            <v>212538.603431</v>
          </cell>
          <cell r="T404">
            <v>5315220.3186450005</v>
          </cell>
          <cell r="V404">
            <v>404905.87647700001</v>
          </cell>
          <cell r="Y404">
            <v>289922.86284000002</v>
          </cell>
          <cell r="AE404">
            <v>278022.511046</v>
          </cell>
        </row>
        <row r="405">
          <cell r="D405">
            <v>31421183.012908</v>
          </cell>
          <cell r="G405">
            <v>1290686.4187970001</v>
          </cell>
          <cell r="H405">
            <v>3701773.4003440002</v>
          </cell>
          <cell r="M405">
            <v>53335.541145000003</v>
          </cell>
          <cell r="N405">
            <v>3767021.2008139999</v>
          </cell>
          <cell r="R405">
            <v>678583.87856600003</v>
          </cell>
          <cell r="S405">
            <v>24925100.742210001</v>
          </cell>
          <cell r="V405">
            <v>1793238.526356</v>
          </cell>
          <cell r="W405">
            <v>3791975.5418309998</v>
          </cell>
          <cell r="Z405">
            <v>72754.748024</v>
          </cell>
          <cell r="AA405">
            <v>5360710.3115299996</v>
          </cell>
          <cell r="AE405">
            <v>1302548.4889539999</v>
          </cell>
        </row>
        <row r="406">
          <cell r="D406">
            <v>16725399.558893001</v>
          </cell>
          <cell r="E406">
            <v>5031372.4460089998</v>
          </cell>
          <cell r="G406">
            <v>760785.21495699999</v>
          </cell>
          <cell r="H406">
            <v>2152034.0924140001</v>
          </cell>
          <cell r="L406">
            <v>82531.872936999993</v>
          </cell>
          <cell r="M406">
            <v>52048.847156000003</v>
          </cell>
          <cell r="N406">
            <v>4366092.2248940002</v>
          </cell>
          <cell r="R406">
            <v>359351.13704900001</v>
          </cell>
          <cell r="S406">
            <v>13269411.831119001</v>
          </cell>
          <cell r="T406">
            <v>3651902.2409979999</v>
          </cell>
          <cell r="V406">
            <v>1057010.702115</v>
          </cell>
          <cell r="W406">
            <v>2204473.3053779998</v>
          </cell>
          <cell r="Y406">
            <v>112581.32165699999</v>
          </cell>
          <cell r="Z406">
            <v>70999.575114000007</v>
          </cell>
          <cell r="AA406">
            <v>6213226.4097750001</v>
          </cell>
          <cell r="AE406">
            <v>1521464</v>
          </cell>
        </row>
        <row r="407">
          <cell r="E407">
            <v>5031372.4460089998</v>
          </cell>
          <cell r="G407">
            <v>165764.52145199999</v>
          </cell>
          <cell r="L407">
            <v>82531.872936999993</v>
          </cell>
          <cell r="T407">
            <v>3651902.2409979999</v>
          </cell>
          <cell r="V407">
            <v>230307.936801</v>
          </cell>
          <cell r="Y407">
            <v>112581.32165699999</v>
          </cell>
          <cell r="AE407">
            <v>334695.62245000002</v>
          </cell>
        </row>
        <row r="408">
          <cell r="D408">
            <v>16725399.558893001</v>
          </cell>
          <cell r="G408">
            <v>595020.69350499997</v>
          </cell>
          <cell r="H408">
            <v>2152034.0924140001</v>
          </cell>
          <cell r="M408">
            <v>52048.847156000003</v>
          </cell>
          <cell r="N408">
            <v>4366092.2248940002</v>
          </cell>
          <cell r="R408">
            <v>359351.13704900001</v>
          </cell>
          <cell r="S408">
            <v>13269411.831119001</v>
          </cell>
          <cell r="V408">
            <v>826702.76531399996</v>
          </cell>
          <cell r="W408">
            <v>2204473.3053779998</v>
          </cell>
          <cell r="Z408">
            <v>70999.575114000007</v>
          </cell>
          <cell r="AA408">
            <v>6213226.4097750001</v>
          </cell>
          <cell r="AE408">
            <v>1186768.3775500001</v>
          </cell>
        </row>
        <row r="409">
          <cell r="D409">
            <v>14934828.757366</v>
          </cell>
          <cell r="E409">
            <v>5525851.1627789997</v>
          </cell>
          <cell r="G409">
            <v>1328781.749085</v>
          </cell>
          <cell r="H409">
            <v>3006401.1906989999</v>
          </cell>
          <cell r="L409">
            <v>58387.682831999999</v>
          </cell>
          <cell r="M409">
            <v>53418.553659999998</v>
          </cell>
          <cell r="N409">
            <v>4293258.2890689997</v>
          </cell>
          <cell r="R409">
            <v>319872.73243700003</v>
          </cell>
          <cell r="S409">
            <v>11849836.002328999</v>
          </cell>
          <cell r="T409">
            <v>4010807.8782330002</v>
          </cell>
          <cell r="V409">
            <v>1846166.962692</v>
          </cell>
          <cell r="W409">
            <v>3079659.0042500002</v>
          </cell>
          <cell r="Y409">
            <v>79646.350770999998</v>
          </cell>
          <cell r="Z409">
            <v>72867.984985999996</v>
          </cell>
          <cell r="AA409">
            <v>6109579.0953609999</v>
          </cell>
          <cell r="AE409">
            <v>2607977</v>
          </cell>
        </row>
        <row r="410">
          <cell r="E410">
            <v>5525851.1627789997</v>
          </cell>
          <cell r="G410">
            <v>351035.36165699997</v>
          </cell>
          <cell r="L410">
            <v>58387.682831999999</v>
          </cell>
          <cell r="T410">
            <v>4010807.8782330002</v>
          </cell>
          <cell r="V410">
            <v>487717.33046000003</v>
          </cell>
          <cell r="Y410">
            <v>79646.350770999998</v>
          </cell>
          <cell r="AE410">
            <v>670156.84564800002</v>
          </cell>
        </row>
        <row r="411">
          <cell r="D411">
            <v>14934828.757366</v>
          </cell>
          <cell r="G411">
            <v>977746.38742799999</v>
          </cell>
          <cell r="H411">
            <v>3006401.1906989999</v>
          </cell>
          <cell r="M411">
            <v>53418.553659999998</v>
          </cell>
          <cell r="N411">
            <v>4293258.2890689997</v>
          </cell>
          <cell r="R411">
            <v>319872.73243700003</v>
          </cell>
          <cell r="S411">
            <v>11849836.002328999</v>
          </cell>
          <cell r="V411">
            <v>1358449.6322310001</v>
          </cell>
          <cell r="W411">
            <v>3079659.0042500002</v>
          </cell>
          <cell r="Z411">
            <v>72867.984985999996</v>
          </cell>
          <cell r="AA411">
            <v>6109579.0953609999</v>
          </cell>
          <cell r="AE411">
            <v>1937820.154352</v>
          </cell>
        </row>
        <row r="412">
          <cell r="D412">
            <v>53760475.617312998</v>
          </cell>
          <cell r="G412">
            <v>2090074.5855729999</v>
          </cell>
          <cell r="H412">
            <v>6014737.9740530001</v>
          </cell>
          <cell r="M412">
            <v>77948.751961000002</v>
          </cell>
          <cell r="N412">
            <v>49279.549642999998</v>
          </cell>
          <cell r="R412">
            <v>819834.39224099996</v>
          </cell>
          <cell r="S412">
            <v>42987117.822228998</v>
          </cell>
          <cell r="V412">
            <v>2903882.9379659998</v>
          </cell>
          <cell r="W412">
            <v>6161300.7662779996</v>
          </cell>
          <cell r="Z412">
            <v>106329.507229</v>
          </cell>
          <cell r="AA412">
            <v>70127.927567999999</v>
          </cell>
          <cell r="AB412">
            <v>459764.64705899998</v>
          </cell>
          <cell r="AE412">
            <v>4131683</v>
          </cell>
          <cell r="AG412">
            <v>-86986</v>
          </cell>
        </row>
        <row r="413">
          <cell r="D413">
            <v>48653290.767435998</v>
          </cell>
          <cell r="G413">
            <v>2552155.8663639999</v>
          </cell>
          <cell r="H413">
            <v>6290993.6175549999</v>
          </cell>
          <cell r="M413">
            <v>69772.019193999993</v>
          </cell>
          <cell r="N413">
            <v>3894554.1583489999</v>
          </cell>
          <cell r="R413">
            <v>713029.69575299998</v>
          </cell>
          <cell r="S413">
            <v>38932311.221569002</v>
          </cell>
          <cell r="V413">
            <v>3545883.9251560001</v>
          </cell>
          <cell r="W413">
            <v>6444288.0078410003</v>
          </cell>
          <cell r="Z413">
            <v>95175.666480999993</v>
          </cell>
          <cell r="AA413">
            <v>5542197.8063110001</v>
          </cell>
          <cell r="AB413">
            <v>1585345.470588</v>
          </cell>
          <cell r="AE413">
            <v>2495488</v>
          </cell>
          <cell r="AG413">
            <v>-136016</v>
          </cell>
        </row>
        <row r="414">
          <cell r="D414">
            <v>25683750.898134001</v>
          </cell>
          <cell r="G414">
            <v>2392011.02709</v>
          </cell>
          <cell r="H414">
            <v>5432193.2825699998</v>
          </cell>
          <cell r="M414">
            <v>66991.099929000004</v>
          </cell>
          <cell r="N414">
            <v>6820687.6325329999</v>
          </cell>
          <cell r="R414">
            <v>430965.36809</v>
          </cell>
          <cell r="S414">
            <v>20497548.291125</v>
          </cell>
          <cell r="V414">
            <v>3323383.7954580002</v>
          </cell>
          <cell r="W414">
            <v>5564561.0463589998</v>
          </cell>
          <cell r="Z414">
            <v>91382.228256999995</v>
          </cell>
          <cell r="AA414">
            <v>9706271.5005539991</v>
          </cell>
          <cell r="AE414">
            <v>2321985</v>
          </cell>
          <cell r="AG414">
            <v>-113053</v>
          </cell>
        </row>
        <row r="415">
          <cell r="D415">
            <v>84656828.616876006</v>
          </cell>
          <cell r="G415">
            <v>2889380.513115</v>
          </cell>
          <cell r="H415">
            <v>8817074.1719959993</v>
          </cell>
          <cell r="M415">
            <v>70228.588029000006</v>
          </cell>
          <cell r="N415">
            <v>6013685.1996259997</v>
          </cell>
          <cell r="R415">
            <v>1376042.2187650001</v>
          </cell>
          <cell r="S415">
            <v>67606934.647863001</v>
          </cell>
          <cell r="V415">
            <v>4014413.0890060002</v>
          </cell>
          <cell r="W415">
            <v>9031922.2693670001</v>
          </cell>
          <cell r="Z415">
            <v>95798.469771000004</v>
          </cell>
          <cell r="AA415">
            <v>8557855.8073859997</v>
          </cell>
          <cell r="AE415">
            <v>2812039</v>
          </cell>
          <cell r="AG415">
            <v>-254062</v>
          </cell>
        </row>
        <row r="416">
          <cell r="D416">
            <v>29697413.434218999</v>
          </cell>
          <cell r="G416">
            <v>2094954.4762909999</v>
          </cell>
          <cell r="H416">
            <v>3809168.361852</v>
          </cell>
          <cell r="M416">
            <v>63753.611828000001</v>
          </cell>
          <cell r="N416">
            <v>728371.73313099996</v>
          </cell>
          <cell r="R416">
            <v>448865.537664</v>
          </cell>
          <cell r="S416">
            <v>23750198.110263001</v>
          </cell>
          <cell r="V416">
            <v>2910662.9024189999</v>
          </cell>
          <cell r="W416">
            <v>3901987.4262199998</v>
          </cell>
          <cell r="Z416">
            <v>86965.986743000001</v>
          </cell>
          <cell r="AA416">
            <v>1036519.2156549999</v>
          </cell>
          <cell r="AB416">
            <v>290953.23529400001</v>
          </cell>
          <cell r="AE416">
            <v>2038469</v>
          </cell>
          <cell r="AG416">
            <v>-126391</v>
          </cell>
        </row>
        <row r="417">
          <cell r="D417">
            <v>52211259.146995001</v>
          </cell>
          <cell r="G417">
            <v>2482233.5945159998</v>
          </cell>
          <cell r="H417">
            <v>5774844.562647</v>
          </cell>
          <cell r="M417">
            <v>65538.380909</v>
          </cell>
          <cell r="N417">
            <v>7596068.1079479996</v>
          </cell>
          <cell r="R417">
            <v>891992.99202999996</v>
          </cell>
          <cell r="S417">
            <v>41652573.592368998</v>
          </cell>
          <cell r="V417">
            <v>3448736.1517690001</v>
          </cell>
          <cell r="W417">
            <v>5915561.8054299997</v>
          </cell>
          <cell r="Z417">
            <v>89400.581424000004</v>
          </cell>
          <cell r="AA417">
            <v>10809687.140747</v>
          </cell>
          <cell r="AE417">
            <v>2435074</v>
          </cell>
          <cell r="AG417">
            <v>-149838</v>
          </cell>
        </row>
        <row r="418">
          <cell r="D418">
            <v>72433702.292821005</v>
          </cell>
          <cell r="G418">
            <v>5462504.0956809996</v>
          </cell>
          <cell r="H418">
            <v>12894261.302678</v>
          </cell>
          <cell r="M418">
            <v>86416.028531999997</v>
          </cell>
          <cell r="N418">
            <v>18267793.493069001</v>
          </cell>
          <cell r="R418">
            <v>1184415.384503</v>
          </cell>
          <cell r="S418">
            <v>57838495.008738004</v>
          </cell>
          <cell r="V418">
            <v>7589428.8900039997</v>
          </cell>
          <cell r="W418">
            <v>13208459.352262</v>
          </cell>
          <cell r="Z418">
            <v>117879.677343</v>
          </cell>
          <cell r="AA418">
            <v>25996229.839651</v>
          </cell>
          <cell r="AE418">
            <v>10785784</v>
          </cell>
        </row>
        <row r="419">
          <cell r="D419">
            <v>42794798.179752</v>
          </cell>
          <cell r="G419">
            <v>2478141.9076319998</v>
          </cell>
          <cell r="H419">
            <v>6141650.3437900003</v>
          </cell>
          <cell r="M419">
            <v>63546.080539000002</v>
          </cell>
          <cell r="N419">
            <v>4680499.6365989996</v>
          </cell>
          <cell r="R419">
            <v>797071.04460400005</v>
          </cell>
          <cell r="S419">
            <v>34074452.269905001</v>
          </cell>
          <cell r="V419">
            <v>3443051.2925720001</v>
          </cell>
          <cell r="W419">
            <v>6291305.6450089999</v>
          </cell>
          <cell r="Z419">
            <v>86682.894337999998</v>
          </cell>
          <cell r="AA419">
            <v>6660648.1162379999</v>
          </cell>
          <cell r="AE419">
            <v>4880225</v>
          </cell>
        </row>
        <row r="420">
          <cell r="D420">
            <v>70864282.311380997</v>
          </cell>
          <cell r="G420">
            <v>3073217.5393460002</v>
          </cell>
          <cell r="H420">
            <v>9252623.3588020001</v>
          </cell>
          <cell r="M420">
            <v>68194.781401999993</v>
          </cell>
          <cell r="N420">
            <v>8585574.3860880006</v>
          </cell>
          <cell r="R420">
            <v>1326202.73762</v>
          </cell>
          <cell r="S420">
            <v>56417859.108580999</v>
          </cell>
          <cell r="V420">
            <v>4269830.3872800004</v>
          </cell>
          <cell r="W420">
            <v>9478084.6042829994</v>
          </cell>
          <cell r="Z420">
            <v>93024.164204999994</v>
          </cell>
          <cell r="AA420">
            <v>12217817.391621999</v>
          </cell>
          <cell r="AE420">
            <v>5993148</v>
          </cell>
        </row>
        <row r="421">
          <cell r="D421">
            <v>46052251.645905003</v>
          </cell>
          <cell r="G421">
            <v>2398748.32284</v>
          </cell>
          <cell r="H421">
            <v>6483900.2586439997</v>
          </cell>
          <cell r="M421">
            <v>67489.175021000003</v>
          </cell>
          <cell r="N421">
            <v>4349280.5302750003</v>
          </cell>
          <cell r="R421">
            <v>773541.966655</v>
          </cell>
          <cell r="S421">
            <v>36752331.159571998</v>
          </cell>
          <cell r="V421">
            <v>3332744.3791959998</v>
          </cell>
          <cell r="W421">
            <v>6641895.2586780004</v>
          </cell>
          <cell r="Z421">
            <v>92061.650028999997</v>
          </cell>
          <cell r="AA421">
            <v>6189302.3010710003</v>
          </cell>
          <cell r="AG421">
            <v>-112492</v>
          </cell>
        </row>
        <row r="422">
          <cell r="D422">
            <v>77812069.975932002</v>
          </cell>
          <cell r="G422">
            <v>3363038.7193029998</v>
          </cell>
          <cell r="H422">
            <v>7783159.4780949997</v>
          </cell>
          <cell r="M422">
            <v>86000.965955000007</v>
          </cell>
          <cell r="N422">
            <v>4123614.3276579999</v>
          </cell>
          <cell r="R422">
            <v>1013061.956733</v>
          </cell>
          <cell r="S422">
            <v>62392434.218730003</v>
          </cell>
          <cell r="V422">
            <v>4672498.6869409997</v>
          </cell>
          <cell r="W422">
            <v>7972813.8887059996</v>
          </cell>
          <cell r="Z422">
            <v>117313.492533</v>
          </cell>
          <cell r="AA422">
            <v>5868164.968723</v>
          </cell>
          <cell r="AB422">
            <v>1426634.5882349999</v>
          </cell>
          <cell r="AE422">
            <v>3301491</v>
          </cell>
          <cell r="AG422">
            <v>-143598</v>
          </cell>
        </row>
        <row r="423">
          <cell r="D423">
            <v>119850216.59723</v>
          </cell>
          <cell r="G423">
            <v>6004765.9199090004</v>
          </cell>
          <cell r="H423">
            <v>15053688.304586001</v>
          </cell>
          <cell r="M423">
            <v>90691.173074999999</v>
          </cell>
          <cell r="N423">
            <v>19319203.864193998</v>
          </cell>
          <cell r="R423">
            <v>2212145.9331279998</v>
          </cell>
          <cell r="S423">
            <v>95448312.816196993</v>
          </cell>
          <cell r="V423">
            <v>8342830.1658030003</v>
          </cell>
          <cell r="W423">
            <v>15420505.712215999</v>
          </cell>
          <cell r="Z423">
            <v>123711.380881</v>
          </cell>
          <cell r="AA423">
            <v>27492453.544716999</v>
          </cell>
          <cell r="AE423">
            <v>11733851</v>
          </cell>
        </row>
        <row r="424">
          <cell r="D424">
            <v>132365386.11449499</v>
          </cell>
          <cell r="G424">
            <v>5952919.6232899996</v>
          </cell>
          <cell r="H424">
            <v>16923001.995491002</v>
          </cell>
          <cell r="M424">
            <v>107957.776279</v>
          </cell>
          <cell r="N424">
            <v>15190647.386432</v>
          </cell>
          <cell r="R424">
            <v>2573874.8246780001</v>
          </cell>
          <cell r="S424">
            <v>105284623.036158</v>
          </cell>
          <cell r="V424">
            <v>8270796.5756209996</v>
          </cell>
          <cell r="W424">
            <v>17335369.489470001</v>
          </cell>
          <cell r="Z424">
            <v>147264.66895699999</v>
          </cell>
          <cell r="AA424">
            <v>21617255.582651999</v>
          </cell>
          <cell r="AE424">
            <v>5775872</v>
          </cell>
        </row>
        <row r="425">
          <cell r="D425">
            <v>138322899.077535</v>
          </cell>
          <cell r="G425">
            <v>4407241.9438410001</v>
          </cell>
          <cell r="H425">
            <v>14461875.22329</v>
          </cell>
          <cell r="M425">
            <v>83054.021659000005</v>
          </cell>
          <cell r="N425">
            <v>14699675.674969001</v>
          </cell>
          <cell r="R425">
            <v>2639486.6938180001</v>
          </cell>
          <cell r="S425">
            <v>110073515.943849</v>
          </cell>
          <cell r="V425">
            <v>6123281.3281129999</v>
          </cell>
          <cell r="W425">
            <v>14814271.757052001</v>
          </cell>
          <cell r="Z425">
            <v>113293.580386</v>
          </cell>
          <cell r="AA425">
            <v>20918571.668758001</v>
          </cell>
          <cell r="AE425">
            <v>4280969</v>
          </cell>
        </row>
        <row r="426">
          <cell r="D426">
            <v>81688767.178446993</v>
          </cell>
          <cell r="G426">
            <v>3187097.0134109999</v>
          </cell>
          <cell r="H426">
            <v>9156512.9791819993</v>
          </cell>
          <cell r="M426">
            <v>72677.457232999994</v>
          </cell>
          <cell r="N426">
            <v>4733465.772051</v>
          </cell>
          <cell r="R426">
            <v>1604215.546293</v>
          </cell>
          <cell r="S426">
            <v>64960223.833270997</v>
          </cell>
          <cell r="V426">
            <v>4428050.8948179996</v>
          </cell>
          <cell r="W426">
            <v>9379632.2763270009</v>
          </cell>
          <cell r="Z426">
            <v>99138.960147999998</v>
          </cell>
          <cell r="AA426">
            <v>6736022.2894489998</v>
          </cell>
          <cell r="AE426">
            <v>3123928</v>
          </cell>
        </row>
        <row r="427">
          <cell r="D427">
            <v>44827994.191583</v>
          </cell>
          <cell r="G427">
            <v>2268453.1238549999</v>
          </cell>
          <cell r="H427">
            <v>6277681.6763800001</v>
          </cell>
          <cell r="M427">
            <v>59478.467284999999</v>
          </cell>
          <cell r="N427">
            <v>4189812.6580650001</v>
          </cell>
          <cell r="R427">
            <v>851462.743518</v>
          </cell>
          <cell r="S427">
            <v>35676818.988959998</v>
          </cell>
          <cell r="V427">
            <v>3151716.387255</v>
          </cell>
          <cell r="W427">
            <v>6430651.6908949995</v>
          </cell>
          <cell r="Z427">
            <v>81134.283205</v>
          </cell>
          <cell r="AA427">
            <v>5962369.3953759996</v>
          </cell>
          <cell r="AE427">
            <v>2204309</v>
          </cell>
        </row>
        <row r="428">
          <cell r="G428">
            <v>12695.519043</v>
          </cell>
          <cell r="H428">
            <v>196552.673033</v>
          </cell>
          <cell r="L428">
            <v>20753.128850000001</v>
          </cell>
          <cell r="M428">
            <v>46237.971078000002</v>
          </cell>
          <cell r="N428">
            <v>5173.7550220000003</v>
          </cell>
          <cell r="R428">
            <v>0</v>
          </cell>
          <cell r="V428">
            <v>17638.749062999999</v>
          </cell>
          <cell r="W428">
            <v>201342.126655</v>
          </cell>
          <cell r="Y428">
            <v>28309.240919</v>
          </cell>
          <cell r="Z428">
            <v>63072.987781000003</v>
          </cell>
          <cell r="AA428">
            <v>7362.5818440000003</v>
          </cell>
          <cell r="AE428">
            <v>13914</v>
          </cell>
        </row>
        <row r="429">
          <cell r="E429">
            <v>3491222.1561710001</v>
          </cell>
          <cell r="G429">
            <v>101358.281304</v>
          </cell>
          <cell r="L429">
            <v>22439.528101</v>
          </cell>
          <cell r="T429">
            <v>2534020.717559</v>
          </cell>
          <cell r="V429">
            <v>140823.96184999999</v>
          </cell>
          <cell r="Y429">
            <v>30609.649836000001</v>
          </cell>
        </row>
        <row r="430">
          <cell r="E430">
            <v>931122.54019099998</v>
          </cell>
          <cell r="G430">
            <v>48700.122284999998</v>
          </cell>
          <cell r="L430">
            <v>23719.166024999999</v>
          </cell>
          <cell r="T430">
            <v>675833.19018000003</v>
          </cell>
          <cell r="V430">
            <v>67662.395952999999</v>
          </cell>
          <cell r="Y430">
            <v>32355.197630999999</v>
          </cell>
          <cell r="AE430">
            <v>95193</v>
          </cell>
        </row>
        <row r="431">
          <cell r="E431">
            <v>1252346.6389530001</v>
          </cell>
          <cell r="G431">
            <v>73417.513808000003</v>
          </cell>
          <cell r="L431">
            <v>29497.25216</v>
          </cell>
          <cell r="T431">
            <v>908986.07614000002</v>
          </cell>
          <cell r="V431">
            <v>102003.95103900001</v>
          </cell>
          <cell r="Y431">
            <v>40237.056488000002</v>
          </cell>
          <cell r="AE431">
            <v>74244</v>
          </cell>
        </row>
        <row r="432">
          <cell r="E432">
            <v>2908308.6255180002</v>
          </cell>
          <cell r="G432">
            <v>95369.758442999999</v>
          </cell>
          <cell r="L432">
            <v>33417.933261999999</v>
          </cell>
          <cell r="T432">
            <v>2110926.7701829998</v>
          </cell>
          <cell r="V432">
            <v>132503.699272</v>
          </cell>
          <cell r="Y432">
            <v>45585.238281999998</v>
          </cell>
          <cell r="AE432">
            <v>185916</v>
          </cell>
        </row>
        <row r="433">
          <cell r="E433">
            <v>3569230.1540470002</v>
          </cell>
          <cell r="G433">
            <v>70414.121001000007</v>
          </cell>
          <cell r="L433">
            <v>237508.35300100001</v>
          </cell>
          <cell r="T433">
            <v>2590640.9708429999</v>
          </cell>
          <cell r="V433">
            <v>97831.132907000007</v>
          </cell>
          <cell r="Y433">
            <v>323983.97532899998</v>
          </cell>
        </row>
        <row r="434">
          <cell r="E434">
            <v>2168943.6590749999</v>
          </cell>
          <cell r="G434">
            <v>41575.158087999996</v>
          </cell>
          <cell r="L434">
            <v>27763.535776000001</v>
          </cell>
          <cell r="T434">
            <v>1574276.2624260001</v>
          </cell>
          <cell r="V434">
            <v>57763.198044999997</v>
          </cell>
          <cell r="Y434">
            <v>37872.102502000002</v>
          </cell>
          <cell r="AB434">
            <v>30925.235293999998</v>
          </cell>
          <cell r="AE434">
            <v>42925</v>
          </cell>
        </row>
        <row r="435">
          <cell r="E435">
            <v>3253268.67502</v>
          </cell>
          <cell r="G435">
            <v>77131.908809999994</v>
          </cell>
          <cell r="L435">
            <v>29497.25216</v>
          </cell>
          <cell r="T435">
            <v>2361307.8324779999</v>
          </cell>
          <cell r="V435">
            <v>107164.612934</v>
          </cell>
          <cell r="Y435">
            <v>40237.056488000002</v>
          </cell>
          <cell r="AE435">
            <v>76748</v>
          </cell>
        </row>
        <row r="436">
          <cell r="E436">
            <v>2309830.6972110001</v>
          </cell>
          <cell r="G436">
            <v>71953.173037</v>
          </cell>
          <cell r="L436">
            <v>20829.915427</v>
          </cell>
          <cell r="T436">
            <v>1676535.774282</v>
          </cell>
          <cell r="V436">
            <v>99969.442695999998</v>
          </cell>
          <cell r="Y436">
            <v>28413.985110000001</v>
          </cell>
          <cell r="AB436">
            <v>25002.411765000001</v>
          </cell>
        </row>
        <row r="437">
          <cell r="E437">
            <v>3238127.8512329999</v>
          </cell>
          <cell r="G437">
            <v>47383.958852999996</v>
          </cell>
          <cell r="L437">
            <v>32386.087695999999</v>
          </cell>
          <cell r="T437">
            <v>2350318.2249870002</v>
          </cell>
          <cell r="V437">
            <v>65833.760477999997</v>
          </cell>
          <cell r="Y437">
            <v>44177.702824</v>
          </cell>
          <cell r="AB437">
            <v>62297.235293999998</v>
          </cell>
        </row>
        <row r="438">
          <cell r="E438">
            <v>2756020.5167169999</v>
          </cell>
          <cell r="G438">
            <v>45156.733065</v>
          </cell>
          <cell r="L438">
            <v>39196.019396999996</v>
          </cell>
          <cell r="T438">
            <v>2000392.061855</v>
          </cell>
          <cell r="V438">
            <v>62739.324034999998</v>
          </cell>
          <cell r="Y438">
            <v>53467.097138999998</v>
          </cell>
          <cell r="AF438">
            <v>1175118</v>
          </cell>
        </row>
        <row r="439">
          <cell r="E439">
            <v>2929814.3013869999</v>
          </cell>
          <cell r="G439">
            <v>69619.691229000004</v>
          </cell>
          <cell r="L439">
            <v>27639.847128000001</v>
          </cell>
          <cell r="T439">
            <v>2126536.1544499998</v>
          </cell>
          <cell r="V439">
            <v>96727.377529999998</v>
          </cell>
          <cell r="Y439">
            <v>37703.379426</v>
          </cell>
          <cell r="AB439">
            <v>35157.647059000003</v>
          </cell>
          <cell r="AE439">
            <v>137341</v>
          </cell>
        </row>
        <row r="440">
          <cell r="E440">
            <v>2226413.3629569998</v>
          </cell>
          <cell r="G440">
            <v>41629.531285999998</v>
          </cell>
          <cell r="L440">
            <v>20829.915427</v>
          </cell>
          <cell r="T440">
            <v>1615989.2826100001</v>
          </cell>
          <cell r="V440">
            <v>57838.742430999999</v>
          </cell>
          <cell r="Y440">
            <v>28413.985110000001</v>
          </cell>
          <cell r="AB440">
            <v>9258.0588239999997</v>
          </cell>
        </row>
        <row r="441">
          <cell r="E441">
            <v>1467248.975047</v>
          </cell>
          <cell r="G441">
            <v>37290.052043000003</v>
          </cell>
          <cell r="L441">
            <v>52609.596698000001</v>
          </cell>
          <cell r="T441">
            <v>1064967.8348350001</v>
          </cell>
          <cell r="V441">
            <v>51809.608438000003</v>
          </cell>
          <cell r="Y441">
            <v>71764.491915000006</v>
          </cell>
          <cell r="AB441">
            <v>129671.176471</v>
          </cell>
        </row>
        <row r="442">
          <cell r="E442">
            <v>1929133.4433190001</v>
          </cell>
          <cell r="G442">
            <v>84595.149007</v>
          </cell>
          <cell r="L442">
            <v>27639.847128000001</v>
          </cell>
          <cell r="T442">
            <v>1400215.710611</v>
          </cell>
          <cell r="V442">
            <v>117533.80072299999</v>
          </cell>
          <cell r="Y442">
            <v>37703.379426</v>
          </cell>
          <cell r="AB442">
            <v>82961.470587999996</v>
          </cell>
          <cell r="AE442">
            <v>165696</v>
          </cell>
        </row>
        <row r="443">
          <cell r="E443">
            <v>2827443.1530980002</v>
          </cell>
          <cell r="G443">
            <v>64829.038965</v>
          </cell>
          <cell r="L443">
            <v>32386.087695999999</v>
          </cell>
          <cell r="T443">
            <v>2052232.4868409999</v>
          </cell>
          <cell r="V443">
            <v>90071.398138000004</v>
          </cell>
          <cell r="Y443">
            <v>44177.702824</v>
          </cell>
          <cell r="AE443">
            <v>126575</v>
          </cell>
        </row>
        <row r="444">
          <cell r="E444">
            <v>2597830.5495930002</v>
          </cell>
          <cell r="G444">
            <v>37406.684627000002</v>
          </cell>
          <cell r="L444">
            <v>20829.915427</v>
          </cell>
          <cell r="T444">
            <v>1885573.6297790001</v>
          </cell>
          <cell r="V444">
            <v>51971.654028999998</v>
          </cell>
          <cell r="Y444">
            <v>28413.985110000001</v>
          </cell>
          <cell r="AE444">
            <v>72836</v>
          </cell>
          <cell r="AF444">
            <v>1063734</v>
          </cell>
        </row>
        <row r="445">
          <cell r="E445">
            <v>2979510.7638739999</v>
          </cell>
          <cell r="G445">
            <v>47088.019236</v>
          </cell>
          <cell r="L445">
            <v>35275.338294000001</v>
          </cell>
          <cell r="T445">
            <v>2162607.151912</v>
          </cell>
          <cell r="V445">
            <v>65422.591417000003</v>
          </cell>
          <cell r="Y445">
            <v>48118.915345000001</v>
          </cell>
          <cell r="AE445">
            <v>47903</v>
          </cell>
          <cell r="AF445">
            <v>38689</v>
          </cell>
        </row>
        <row r="446">
          <cell r="E446">
            <v>2915030.4486779999</v>
          </cell>
          <cell r="G446">
            <v>60953.184621</v>
          </cell>
          <cell r="L446">
            <v>41053.424428999999</v>
          </cell>
          <cell r="T446">
            <v>2115805.6459420002</v>
          </cell>
          <cell r="V446">
            <v>84686.409784999996</v>
          </cell>
          <cell r="Y446">
            <v>56000.774201</v>
          </cell>
          <cell r="AE446">
            <v>120905</v>
          </cell>
        </row>
        <row r="447">
          <cell r="E447">
            <v>2037428.7521929999</v>
          </cell>
          <cell r="G447">
            <v>57914.511494999999</v>
          </cell>
          <cell r="L447">
            <v>53641.442263999998</v>
          </cell>
          <cell r="T447">
            <v>1478819.289538</v>
          </cell>
          <cell r="V447">
            <v>80464.574303000001</v>
          </cell>
          <cell r="Y447">
            <v>73172.027373000004</v>
          </cell>
          <cell r="AE447">
            <v>115795</v>
          </cell>
        </row>
        <row r="448">
          <cell r="E448">
            <v>2440598.6823249999</v>
          </cell>
          <cell r="G448">
            <v>58532.124608999999</v>
          </cell>
          <cell r="L448">
            <v>43942.259964999997</v>
          </cell>
          <cell r="T448">
            <v>1771450.6117370001</v>
          </cell>
          <cell r="V448">
            <v>81322.666257000004</v>
          </cell>
          <cell r="Y448">
            <v>59941.420536999998</v>
          </cell>
          <cell r="AE448">
            <v>58038</v>
          </cell>
        </row>
        <row r="449">
          <cell r="E449">
            <v>2214381.8850779999</v>
          </cell>
          <cell r="G449">
            <v>49664.312651</v>
          </cell>
          <cell r="L449">
            <v>26608.001561000001</v>
          </cell>
          <cell r="T449">
            <v>1607256.520029</v>
          </cell>
          <cell r="V449">
            <v>69002.011282000007</v>
          </cell>
          <cell r="Y449">
            <v>36295.843967000001</v>
          </cell>
          <cell r="AE449">
            <v>98913</v>
          </cell>
        </row>
        <row r="450">
          <cell r="E450">
            <v>1403168.8330300001</v>
          </cell>
          <cell r="G450">
            <v>58801.500222000002</v>
          </cell>
          <cell r="L450">
            <v>58387.682831999999</v>
          </cell>
          <cell r="T450">
            <v>1018456.785068</v>
          </cell>
          <cell r="V450">
            <v>81696.928138000003</v>
          </cell>
          <cell r="Y450">
            <v>79646.350770999998</v>
          </cell>
          <cell r="AB450">
            <v>76768.764706000002</v>
          </cell>
          <cell r="AE450">
            <v>114081</v>
          </cell>
        </row>
        <row r="451">
          <cell r="E451">
            <v>2307730.9918570002</v>
          </cell>
          <cell r="G451">
            <v>72124.593880999993</v>
          </cell>
          <cell r="L451">
            <v>41053.424428999999</v>
          </cell>
          <cell r="T451">
            <v>1675011.753</v>
          </cell>
          <cell r="V451">
            <v>100207.609348</v>
          </cell>
          <cell r="Y451">
            <v>56000.774201</v>
          </cell>
          <cell r="AB451">
            <v>43168.411764999997</v>
          </cell>
          <cell r="AE451">
            <v>141981</v>
          </cell>
        </row>
        <row r="452">
          <cell r="E452">
            <v>3490729.5985670001</v>
          </cell>
          <cell r="G452">
            <v>49151.710369</v>
          </cell>
          <cell r="L452">
            <v>208617.92232899999</v>
          </cell>
          <cell r="T452">
            <v>2533663.2063159999</v>
          </cell>
          <cell r="V452">
            <v>68289.818027000001</v>
          </cell>
          <cell r="Y452">
            <v>284574.68104499998</v>
          </cell>
        </row>
        <row r="453">
          <cell r="E453">
            <v>2605995.8776290002</v>
          </cell>
          <cell r="G453">
            <v>59443.186966000001</v>
          </cell>
          <cell r="L453">
            <v>49018.890343999999</v>
          </cell>
          <cell r="T453">
            <v>1891500.2392829999</v>
          </cell>
          <cell r="V453">
            <v>82588.467225</v>
          </cell>
          <cell r="Y453">
            <v>66866.427051000006</v>
          </cell>
          <cell r="AB453">
            <v>59357.705882000002</v>
          </cell>
          <cell r="AE453">
            <v>115888</v>
          </cell>
        </row>
        <row r="454">
          <cell r="E454">
            <v>1661755.4943510001</v>
          </cell>
          <cell r="G454">
            <v>53183.213178999998</v>
          </cell>
          <cell r="L454">
            <v>35275.338294000001</v>
          </cell>
          <cell r="T454">
            <v>1206145.774127</v>
          </cell>
          <cell r="V454">
            <v>73891.059393000003</v>
          </cell>
          <cell r="Y454">
            <v>48118.915345000001</v>
          </cell>
          <cell r="AB454">
            <v>78085.352941000005</v>
          </cell>
        </row>
        <row r="455">
          <cell r="E455">
            <v>2956567.791313</v>
          </cell>
          <cell r="G455">
            <v>76876.230261999997</v>
          </cell>
          <cell r="L455">
            <v>46831.510563000003</v>
          </cell>
          <cell r="T455">
            <v>2145954.539963</v>
          </cell>
          <cell r="V455">
            <v>106809.381318</v>
          </cell>
          <cell r="Y455">
            <v>63882.633057999999</v>
          </cell>
          <cell r="AB455">
            <v>9223.4117650000007</v>
          </cell>
          <cell r="AE455">
            <v>151550</v>
          </cell>
        </row>
        <row r="456">
          <cell r="E456">
            <v>1931456.6885249999</v>
          </cell>
          <cell r="G456">
            <v>53455.494229999997</v>
          </cell>
          <cell r="L456">
            <v>23719.166024999999</v>
          </cell>
          <cell r="T456">
            <v>1401901.9829889999</v>
          </cell>
          <cell r="V456">
            <v>74269.357996000006</v>
          </cell>
          <cell r="Y456">
            <v>32355.197630999999</v>
          </cell>
          <cell r="AB456">
            <v>89305.529412000004</v>
          </cell>
          <cell r="AE456">
            <v>107015</v>
          </cell>
        </row>
        <row r="457">
          <cell r="E457">
            <v>2081190.50355</v>
          </cell>
          <cell r="G457">
            <v>35490.755771999997</v>
          </cell>
          <cell r="L457">
            <v>43942.259964999997</v>
          </cell>
          <cell r="T457">
            <v>1510582.7178209999</v>
          </cell>
          <cell r="V457">
            <v>49309.723611000001</v>
          </cell>
          <cell r="Y457">
            <v>59941.420536999998</v>
          </cell>
          <cell r="AB457">
            <v>90684.117647000006</v>
          </cell>
          <cell r="AE457">
            <v>35181</v>
          </cell>
        </row>
        <row r="458">
          <cell r="E458">
            <v>1433390.7970060001</v>
          </cell>
          <cell r="G458">
            <v>41573.497838000003</v>
          </cell>
          <cell r="L458">
            <v>20753.128850000001</v>
          </cell>
          <cell r="T458">
            <v>1040392.680125</v>
          </cell>
          <cell r="V458">
            <v>57760.891345999997</v>
          </cell>
          <cell r="Y458">
            <v>28309.240919</v>
          </cell>
          <cell r="AB458">
            <v>88860.588235000003</v>
          </cell>
        </row>
        <row r="459">
          <cell r="E459">
            <v>836140.82528700004</v>
          </cell>
          <cell r="G459">
            <v>37871.969775999998</v>
          </cell>
          <cell r="L459">
            <v>29497.25216</v>
          </cell>
          <cell r="T459">
            <v>606892.96736000001</v>
          </cell>
          <cell r="V459">
            <v>52618.106368000001</v>
          </cell>
          <cell r="Y459">
            <v>40237.056488000002</v>
          </cell>
        </row>
        <row r="460">
          <cell r="E460">
            <v>1455703.1018429999</v>
          </cell>
          <cell r="G460">
            <v>29581.094800999999</v>
          </cell>
          <cell r="L460">
            <v>20753.128850000001</v>
          </cell>
          <cell r="T460">
            <v>1056587.536879</v>
          </cell>
          <cell r="V460">
            <v>41099.029225999999</v>
          </cell>
          <cell r="Y460">
            <v>28309.240919</v>
          </cell>
          <cell r="AB460">
            <v>58363.882353000001</v>
          </cell>
        </row>
        <row r="461">
          <cell r="E461">
            <v>994633.43954499997</v>
          </cell>
          <cell r="G461">
            <v>33574.411853999998</v>
          </cell>
          <cell r="L461">
            <v>20753.128850000001</v>
          </cell>
          <cell r="T461">
            <v>721931.06867499999</v>
          </cell>
          <cell r="V461">
            <v>46647.216519000001</v>
          </cell>
          <cell r="Y461">
            <v>28309.240919</v>
          </cell>
          <cell r="AB461">
            <v>9688.4117650000007</v>
          </cell>
        </row>
        <row r="462">
          <cell r="E462">
            <v>2557097.7271960001</v>
          </cell>
          <cell r="G462">
            <v>55981.980135999998</v>
          </cell>
          <cell r="L462">
            <v>40475.657321999999</v>
          </cell>
          <cell r="T462">
            <v>1856008.6776729999</v>
          </cell>
          <cell r="V462">
            <v>77779.576897999999</v>
          </cell>
          <cell r="Y462">
            <v>55212.644934000004</v>
          </cell>
          <cell r="AB462">
            <v>92245.058824000007</v>
          </cell>
          <cell r="AE462">
            <v>53977</v>
          </cell>
        </row>
        <row r="463">
          <cell r="E463">
            <v>1727557.0853579999</v>
          </cell>
          <cell r="G463">
            <v>63856.132283999999</v>
          </cell>
          <cell r="L463">
            <v>59419.528399000003</v>
          </cell>
          <cell r="T463">
            <v>1253906.2967749999</v>
          </cell>
          <cell r="V463">
            <v>88719.672640000004</v>
          </cell>
          <cell r="Y463">
            <v>81053.886230000004</v>
          </cell>
        </row>
        <row r="464">
          <cell r="E464">
            <v>1147691.2673830001</v>
          </cell>
          <cell r="G464">
            <v>76448.300745999994</v>
          </cell>
          <cell r="L464">
            <v>29497.25216</v>
          </cell>
          <cell r="T464">
            <v>833024.45929100004</v>
          </cell>
          <cell r="V464">
            <v>106214.829702</v>
          </cell>
          <cell r="Y464">
            <v>40237.056488000002</v>
          </cell>
        </row>
        <row r="465">
          <cell r="E465">
            <v>3153564.0373740001</v>
          </cell>
          <cell r="G465">
            <v>85510.361988999997</v>
          </cell>
          <cell r="L465">
            <v>75721.941235999999</v>
          </cell>
          <cell r="T465">
            <v>2288939.5883129998</v>
          </cell>
          <cell r="V465">
            <v>118805.368437</v>
          </cell>
          <cell r="Y465">
            <v>103291.927341</v>
          </cell>
          <cell r="AE465">
            <v>166222</v>
          </cell>
        </row>
        <row r="466">
          <cell r="E466">
            <v>3317815.9418339999</v>
          </cell>
          <cell r="G466">
            <v>72100.105188999994</v>
          </cell>
          <cell r="L466">
            <v>76753.786802000002</v>
          </cell>
          <cell r="T466">
            <v>2408157.9336899999</v>
          </cell>
          <cell r="V466">
            <v>100173.58554</v>
          </cell>
          <cell r="Y466">
            <v>104699.46279999999</v>
          </cell>
          <cell r="AE466">
            <v>139681</v>
          </cell>
          <cell r="AF466">
            <v>974522</v>
          </cell>
        </row>
        <row r="467">
          <cell r="E467">
            <v>1919566.4018260001</v>
          </cell>
          <cell r="G467">
            <v>76903.209329999998</v>
          </cell>
          <cell r="L467">
            <v>39196.019396999996</v>
          </cell>
          <cell r="T467">
            <v>1393271.700674</v>
          </cell>
          <cell r="V467">
            <v>106846.86517400001</v>
          </cell>
          <cell r="Y467">
            <v>53467.097138999998</v>
          </cell>
          <cell r="AE467">
            <v>150374</v>
          </cell>
        </row>
        <row r="468">
          <cell r="E468">
            <v>2037752.2718110001</v>
          </cell>
          <cell r="G468">
            <v>74270.467403999995</v>
          </cell>
          <cell r="L468">
            <v>43942.259964999997</v>
          </cell>
          <cell r="T468">
            <v>1479054.1085719999</v>
          </cell>
          <cell r="V468">
            <v>103189.017549</v>
          </cell>
          <cell r="Y468">
            <v>59941.420536999998</v>
          </cell>
          <cell r="AB468">
            <v>11749</v>
          </cell>
          <cell r="AE468">
            <v>146266</v>
          </cell>
        </row>
        <row r="469">
          <cell r="E469">
            <v>2522756.0509009999</v>
          </cell>
          <cell r="G469">
            <v>113389.285162</v>
          </cell>
          <cell r="L469">
            <v>43942.259964999997</v>
          </cell>
          <cell r="T469">
            <v>1831082.587234</v>
          </cell>
          <cell r="V469">
            <v>157539.45471699999</v>
          </cell>
          <cell r="Y469">
            <v>59941.420536999998</v>
          </cell>
          <cell r="AB469">
            <v>39528.647059000003</v>
          </cell>
          <cell r="AE469">
            <v>227506</v>
          </cell>
        </row>
        <row r="470">
          <cell r="E470">
            <v>4923720.2052570004</v>
          </cell>
          <cell r="G470">
            <v>168309.53522600001</v>
          </cell>
          <cell r="L470">
            <v>82738.159037000005</v>
          </cell>
          <cell r="T470">
            <v>3573765.4178010002</v>
          </cell>
          <cell r="V470">
            <v>233843.897731</v>
          </cell>
          <cell r="Y470">
            <v>112862.715511</v>
          </cell>
          <cell r="AE470">
            <v>323999</v>
          </cell>
        </row>
        <row r="471">
          <cell r="E471">
            <v>3044774.8614090001</v>
          </cell>
          <cell r="G471">
            <v>90533.864358999999</v>
          </cell>
          <cell r="L471">
            <v>29497.25216</v>
          </cell>
          <cell r="T471">
            <v>2209977.5476839999</v>
          </cell>
          <cell r="V471">
            <v>125784.862337</v>
          </cell>
          <cell r="Y471">
            <v>40237.056488000002</v>
          </cell>
          <cell r="AB471">
            <v>4234.2352940000001</v>
          </cell>
          <cell r="AE471">
            <v>175767</v>
          </cell>
        </row>
        <row r="472">
          <cell r="E472">
            <v>1426644.205323</v>
          </cell>
          <cell r="G472">
            <v>58562.009115000001</v>
          </cell>
          <cell r="L472">
            <v>20753.128850000001</v>
          </cell>
          <cell r="T472">
            <v>1035495.826722</v>
          </cell>
          <cell r="V472">
            <v>81364.186835999993</v>
          </cell>
          <cell r="Y472">
            <v>28309.240919</v>
          </cell>
          <cell r="AE472">
            <v>113523</v>
          </cell>
        </row>
        <row r="473">
          <cell r="E473">
            <v>1942513.6506360001</v>
          </cell>
          <cell r="G473">
            <v>76368.608731</v>
          </cell>
          <cell r="L473">
            <v>35275.338294000001</v>
          </cell>
          <cell r="T473">
            <v>1409927.416436</v>
          </cell>
          <cell r="V473">
            <v>106104.10816</v>
          </cell>
          <cell r="Y473">
            <v>48118.915345000001</v>
          </cell>
          <cell r="AE473">
            <v>75827</v>
          </cell>
        </row>
        <row r="474">
          <cell r="E474">
            <v>2956052.3520780001</v>
          </cell>
          <cell r="G474">
            <v>110630.77927499999</v>
          </cell>
          <cell r="L474">
            <v>26608.001561000001</v>
          </cell>
          <cell r="T474">
            <v>2145580.4206309998</v>
          </cell>
          <cell r="V474">
            <v>153706.87465799999</v>
          </cell>
          <cell r="Y474">
            <v>36295.843967000001</v>
          </cell>
        </row>
        <row r="475">
          <cell r="E475">
            <v>3734858.0741929999</v>
          </cell>
          <cell r="G475">
            <v>110830.839437</v>
          </cell>
          <cell r="L475">
            <v>81500.027369999996</v>
          </cell>
          <cell r="T475">
            <v>2710858.0645380002</v>
          </cell>
          <cell r="V475">
            <v>153984.831863</v>
          </cell>
          <cell r="Y475">
            <v>111173.786198</v>
          </cell>
          <cell r="AE475">
            <v>219383</v>
          </cell>
        </row>
        <row r="476">
          <cell r="E476">
            <v>2891487.5022180001</v>
          </cell>
          <cell r="G476">
            <v>84301.284702000004</v>
          </cell>
          <cell r="L476">
            <v>46831.510563000003</v>
          </cell>
          <cell r="T476">
            <v>2098717.557184</v>
          </cell>
          <cell r="V476">
            <v>117125.515035</v>
          </cell>
          <cell r="Y476">
            <v>63882.633057999999</v>
          </cell>
          <cell r="AE476">
            <v>164813</v>
          </cell>
        </row>
        <row r="477">
          <cell r="E477">
            <v>2685383.7393780001</v>
          </cell>
          <cell r="G477">
            <v>74799.672189999997</v>
          </cell>
          <cell r="L477">
            <v>69943.855100999994</v>
          </cell>
          <cell r="T477">
            <v>1949122.033999</v>
          </cell>
          <cell r="V477">
            <v>103924.27779199999</v>
          </cell>
          <cell r="Y477">
            <v>95410.068484999996</v>
          </cell>
        </row>
        <row r="478">
          <cell r="E478">
            <v>1320455.5247889999</v>
          </cell>
          <cell r="G478">
            <v>43850.946197999998</v>
          </cell>
          <cell r="L478">
            <v>26608.001561000001</v>
          </cell>
          <cell r="T478">
            <v>958421.29396399995</v>
          </cell>
          <cell r="V478">
            <v>60925.105428000003</v>
          </cell>
          <cell r="Y478">
            <v>36295.843967000001</v>
          </cell>
          <cell r="AB478">
            <v>5897.2941179999998</v>
          </cell>
        </row>
        <row r="479">
          <cell r="E479">
            <v>1491002.4557449999</v>
          </cell>
          <cell r="G479">
            <v>65509.741590999998</v>
          </cell>
          <cell r="L479">
            <v>20753.128850000001</v>
          </cell>
          <cell r="T479">
            <v>1082208.7348730001</v>
          </cell>
          <cell r="V479">
            <v>91017.144646999994</v>
          </cell>
          <cell r="Y479">
            <v>28309.240919</v>
          </cell>
        </row>
        <row r="480">
          <cell r="E480">
            <v>4476531.1762060001</v>
          </cell>
          <cell r="G480">
            <v>79774.197174999994</v>
          </cell>
          <cell r="L480">
            <v>35275.338294000001</v>
          </cell>
          <cell r="T480">
            <v>3249183.8777020001</v>
          </cell>
          <cell r="V480">
            <v>110835.72407700001</v>
          </cell>
          <cell r="Y480">
            <v>48118.915345000001</v>
          </cell>
          <cell r="AE480">
            <v>153069</v>
          </cell>
        </row>
        <row r="481">
          <cell r="E481">
            <v>1322540.4986409999</v>
          </cell>
          <cell r="G481">
            <v>51063.488598999997</v>
          </cell>
          <cell r="L481">
            <v>35275.338294000001</v>
          </cell>
          <cell r="T481">
            <v>959934.62273499998</v>
          </cell>
          <cell r="V481">
            <v>70945.981696999996</v>
          </cell>
          <cell r="Y481">
            <v>48118.915345000001</v>
          </cell>
          <cell r="AB481">
            <v>53478.647059000003</v>
          </cell>
          <cell r="AE481">
            <v>101877</v>
          </cell>
        </row>
        <row r="482">
          <cell r="E482">
            <v>2458609.1956239999</v>
          </cell>
          <cell r="G482">
            <v>82176.994433</v>
          </cell>
          <cell r="L482">
            <v>38164.17383</v>
          </cell>
          <cell r="T482">
            <v>1784523.1152300001</v>
          </cell>
          <cell r="V482">
            <v>114174.093918</v>
          </cell>
          <cell r="Y482">
            <v>52059.561680999999</v>
          </cell>
          <cell r="AE482">
            <v>159792</v>
          </cell>
        </row>
        <row r="483">
          <cell r="E483">
            <v>1627236.049874</v>
          </cell>
          <cell r="G483">
            <v>56730.753024999998</v>
          </cell>
          <cell r="L483">
            <v>20829.915427</v>
          </cell>
          <cell r="T483">
            <v>1181090.654874</v>
          </cell>
          <cell r="V483">
            <v>78819.898056999999</v>
          </cell>
          <cell r="Y483">
            <v>28413.985110000001</v>
          </cell>
          <cell r="AB483">
            <v>115279.88235299999</v>
          </cell>
          <cell r="AE483">
            <v>106785</v>
          </cell>
        </row>
        <row r="484">
          <cell r="E484">
            <v>2282637.8394249999</v>
          </cell>
          <cell r="G484">
            <v>49316.490211999997</v>
          </cell>
          <cell r="L484">
            <v>20753.128850000001</v>
          </cell>
          <cell r="T484">
            <v>1656798.484039</v>
          </cell>
          <cell r="V484">
            <v>68518.757882999998</v>
          </cell>
          <cell r="Y484">
            <v>28309.240919</v>
          </cell>
          <cell r="AB484">
            <v>23964.823529000001</v>
          </cell>
          <cell r="AE484">
            <v>97836</v>
          </cell>
        </row>
        <row r="485">
          <cell r="E485">
            <v>3132404.8123090002</v>
          </cell>
          <cell r="G485">
            <v>73278.467845000006</v>
          </cell>
          <cell r="L485">
            <v>156615.147119</v>
          </cell>
          <cell r="T485">
            <v>2273581.6671369998</v>
          </cell>
          <cell r="V485">
            <v>101810.765015</v>
          </cell>
          <cell r="Y485">
            <v>213637.95133499999</v>
          </cell>
          <cell r="AE485">
            <v>145452</v>
          </cell>
        </row>
        <row r="486">
          <cell r="E486">
            <v>2128640.2397739999</v>
          </cell>
          <cell r="G486">
            <v>83832.263990000007</v>
          </cell>
          <cell r="L486">
            <v>29497.25216</v>
          </cell>
          <cell r="T486">
            <v>1545022.982363</v>
          </cell>
          <cell r="V486">
            <v>116473.872623</v>
          </cell>
          <cell r="Y486">
            <v>40237.056488000002</v>
          </cell>
          <cell r="AE486">
            <v>164224</v>
          </cell>
        </row>
        <row r="487">
          <cell r="E487">
            <v>1622040.398241</v>
          </cell>
          <cell r="G487">
            <v>32884.992913000002</v>
          </cell>
          <cell r="L487">
            <v>20753.128850000001</v>
          </cell>
          <cell r="T487">
            <v>1177319.5144839999</v>
          </cell>
          <cell r="V487">
            <v>45689.359841999998</v>
          </cell>
          <cell r="Y487">
            <v>28309.240919</v>
          </cell>
          <cell r="AB487">
            <v>2636.8235289999998</v>
          </cell>
          <cell r="AE487">
            <v>65026</v>
          </cell>
        </row>
        <row r="488">
          <cell r="E488">
            <v>2658063.3725239998</v>
          </cell>
          <cell r="G488">
            <v>70068.373873999997</v>
          </cell>
          <cell r="L488">
            <v>42085.269995000002</v>
          </cell>
          <cell r="T488">
            <v>1929292.1943270001</v>
          </cell>
          <cell r="V488">
            <v>97350.762881999995</v>
          </cell>
          <cell r="Y488">
            <v>57408.309659999999</v>
          </cell>
          <cell r="AE488">
            <v>138426</v>
          </cell>
        </row>
        <row r="489">
          <cell r="E489">
            <v>1610208.507582</v>
          </cell>
          <cell r="G489">
            <v>65865.035157000006</v>
          </cell>
          <cell r="L489">
            <v>44520.027071999997</v>
          </cell>
          <cell r="T489">
            <v>1168731.6175480001</v>
          </cell>
          <cell r="V489">
            <v>91510.778189999997</v>
          </cell>
          <cell r="Y489">
            <v>60729.549804000002</v>
          </cell>
          <cell r="AE489">
            <v>69205</v>
          </cell>
        </row>
        <row r="490">
          <cell r="E490">
            <v>2262151.4935360001</v>
          </cell>
          <cell r="G490">
            <v>62032.762384000001</v>
          </cell>
          <cell r="L490">
            <v>20753.128850000001</v>
          </cell>
          <cell r="T490">
            <v>1641928.956238</v>
          </cell>
          <cell r="V490">
            <v>86186.340681000001</v>
          </cell>
          <cell r="Y490">
            <v>28309.240919</v>
          </cell>
          <cell r="AE490">
            <v>121178</v>
          </cell>
        </row>
        <row r="491">
          <cell r="E491">
            <v>1664458.6214920001</v>
          </cell>
          <cell r="G491">
            <v>62268.517927000001</v>
          </cell>
          <cell r="L491">
            <v>23719.166024999999</v>
          </cell>
          <cell r="T491">
            <v>1208107.7747879999</v>
          </cell>
          <cell r="V491">
            <v>86513.891910999999</v>
          </cell>
          <cell r="Y491">
            <v>32355.197630999999</v>
          </cell>
          <cell r="AE491">
            <v>122309</v>
          </cell>
        </row>
        <row r="492">
          <cell r="E492">
            <v>2179598.5940009998</v>
          </cell>
          <cell r="G492">
            <v>58073.065398999999</v>
          </cell>
          <cell r="L492">
            <v>35853.105402000001</v>
          </cell>
          <cell r="T492">
            <v>1582009.893984</v>
          </cell>
          <cell r="V492">
            <v>80684.864038999993</v>
          </cell>
          <cell r="Y492">
            <v>48907.044611999998</v>
          </cell>
          <cell r="AE492">
            <v>113010</v>
          </cell>
        </row>
        <row r="493">
          <cell r="E493">
            <v>1120569.6863879999</v>
          </cell>
          <cell r="G493">
            <v>59820.063785999999</v>
          </cell>
          <cell r="L493">
            <v>73988.639913999999</v>
          </cell>
          <cell r="T493">
            <v>813338.90361499996</v>
          </cell>
          <cell r="V493">
            <v>83112.087853000005</v>
          </cell>
          <cell r="Y493">
            <v>100927.53954</v>
          </cell>
          <cell r="AE493">
            <v>117866</v>
          </cell>
        </row>
        <row r="494">
          <cell r="E494">
            <v>2911054.5285009998</v>
          </cell>
          <cell r="G494">
            <v>85866.900743000006</v>
          </cell>
          <cell r="L494">
            <v>41631.191535999998</v>
          </cell>
          <cell r="T494">
            <v>2112919.8186730002</v>
          </cell>
          <cell r="V494">
            <v>119300.732005</v>
          </cell>
          <cell r="Y494">
            <v>56788.903467999997</v>
          </cell>
          <cell r="AE494">
            <v>167961</v>
          </cell>
        </row>
        <row r="495">
          <cell r="E495">
            <v>3477668.0809999998</v>
          </cell>
          <cell r="G495">
            <v>118063.304841</v>
          </cell>
          <cell r="L495">
            <v>32386.087695999999</v>
          </cell>
          <cell r="T495">
            <v>2524182.813881</v>
          </cell>
          <cell r="V495">
            <v>164033.388519</v>
          </cell>
          <cell r="Y495">
            <v>44177.702824</v>
          </cell>
          <cell r="AE495">
            <v>231965</v>
          </cell>
        </row>
        <row r="496">
          <cell r="E496">
            <v>2059437.7994270001</v>
          </cell>
          <cell r="G496">
            <v>60493.710348000001</v>
          </cell>
          <cell r="L496">
            <v>41053.424428999999</v>
          </cell>
          <cell r="T496">
            <v>1494794.0339589999</v>
          </cell>
          <cell r="V496">
            <v>84048.030891999995</v>
          </cell>
          <cell r="Y496">
            <v>56000.774201</v>
          </cell>
          <cell r="AE496">
            <v>121546</v>
          </cell>
        </row>
        <row r="497">
          <cell r="E497">
            <v>2063593.0782540001</v>
          </cell>
          <cell r="G497">
            <v>61274.027993000003</v>
          </cell>
          <cell r="L497">
            <v>36430.872509000001</v>
          </cell>
          <cell r="T497">
            <v>1497810.0444459999</v>
          </cell>
          <cell r="V497">
            <v>85132.179327999998</v>
          </cell>
          <cell r="Y497">
            <v>49695.173879000002</v>
          </cell>
          <cell r="AE497">
            <v>63725</v>
          </cell>
        </row>
        <row r="498">
          <cell r="E498">
            <v>1857029.6062419999</v>
          </cell>
          <cell r="G498">
            <v>71882.612399000005</v>
          </cell>
          <cell r="L498">
            <v>95119.890771999999</v>
          </cell>
          <cell r="T498">
            <v>1347880.8522739999</v>
          </cell>
          <cell r="V498">
            <v>99871.407997000002</v>
          </cell>
          <cell r="Y498">
            <v>129752.574828</v>
          </cell>
          <cell r="AB498">
            <v>8862.3529409999992</v>
          </cell>
          <cell r="AE498">
            <v>141651</v>
          </cell>
        </row>
        <row r="499">
          <cell r="E499">
            <v>1464892.9088719999</v>
          </cell>
          <cell r="G499">
            <v>73137.761631000001</v>
          </cell>
          <cell r="L499">
            <v>46831.510563000003</v>
          </cell>
          <cell r="T499">
            <v>1063257.7401370001</v>
          </cell>
          <cell r="V499">
            <v>101615.272291</v>
          </cell>
          <cell r="Y499">
            <v>63882.633057999999</v>
          </cell>
        </row>
        <row r="500">
          <cell r="E500">
            <v>1901661.6976119999</v>
          </cell>
          <cell r="G500">
            <v>59840.816914000003</v>
          </cell>
          <cell r="L500">
            <v>41053.424428999999</v>
          </cell>
          <cell r="T500">
            <v>1380275.9961920001</v>
          </cell>
          <cell r="V500">
            <v>83140.921587999997</v>
          </cell>
          <cell r="Y500">
            <v>56000.774201</v>
          </cell>
          <cell r="AE500">
            <v>58191</v>
          </cell>
        </row>
        <row r="501">
          <cell r="E501">
            <v>2251036.1812280002</v>
          </cell>
          <cell r="G501">
            <v>55492.206295000004</v>
          </cell>
          <cell r="L501">
            <v>67054.604502999995</v>
          </cell>
          <cell r="T501">
            <v>1633861.170686</v>
          </cell>
          <cell r="V501">
            <v>77099.100751000005</v>
          </cell>
          <cell r="Y501">
            <v>91468.855964000002</v>
          </cell>
          <cell r="AE501">
            <v>53809</v>
          </cell>
        </row>
        <row r="502">
          <cell r="E502">
            <v>2316485.764916</v>
          </cell>
          <cell r="G502">
            <v>54321.729828000003</v>
          </cell>
          <cell r="L502">
            <v>36430.872509000001</v>
          </cell>
          <cell r="T502">
            <v>1681366.1971789999</v>
          </cell>
          <cell r="V502">
            <v>75472.878096</v>
          </cell>
          <cell r="Y502">
            <v>49695.173879000002</v>
          </cell>
          <cell r="AB502">
            <v>10556.411765000001</v>
          </cell>
          <cell r="AE502">
            <v>53046</v>
          </cell>
        </row>
        <row r="503">
          <cell r="E503">
            <v>2463470.3729090001</v>
          </cell>
          <cell r="G503">
            <v>71986.793105000004</v>
          </cell>
          <cell r="L503">
            <v>45097.794178999997</v>
          </cell>
          <cell r="T503">
            <v>1788051.485354</v>
          </cell>
          <cell r="V503">
            <v>100016.153347</v>
          </cell>
          <cell r="Y503">
            <v>61517.679071999999</v>
          </cell>
          <cell r="AE503">
            <v>69428</v>
          </cell>
        </row>
        <row r="504">
          <cell r="E504">
            <v>2066501.4040860001</v>
          </cell>
          <cell r="G504">
            <v>43538.404076999999</v>
          </cell>
          <cell r="L504">
            <v>26608.001561000001</v>
          </cell>
          <cell r="T504">
            <v>1499920.983706</v>
          </cell>
          <cell r="V504">
            <v>60490.869378000003</v>
          </cell>
          <cell r="Y504">
            <v>36295.843967000001</v>
          </cell>
          <cell r="AE504">
            <v>84698</v>
          </cell>
        </row>
        <row r="505">
          <cell r="E505">
            <v>2614143.3975960002</v>
          </cell>
          <cell r="G505">
            <v>103515.361517</v>
          </cell>
          <cell r="L505">
            <v>20753.128850000001</v>
          </cell>
          <cell r="T505">
            <v>1897413.923222</v>
          </cell>
          <cell r="V505">
            <v>143820.94026800001</v>
          </cell>
          <cell r="Y505">
            <v>28309.240919</v>
          </cell>
        </row>
        <row r="506">
          <cell r="E506">
            <v>2352468.573905</v>
          </cell>
          <cell r="G506">
            <v>95974.089556000006</v>
          </cell>
          <cell r="L506">
            <v>20753.128850000001</v>
          </cell>
          <cell r="T506">
            <v>1707483.4648219999</v>
          </cell>
          <cell r="V506">
            <v>133343.337635</v>
          </cell>
          <cell r="Y506">
            <v>28309.240919</v>
          </cell>
          <cell r="AE506">
            <v>187586</v>
          </cell>
        </row>
        <row r="507">
          <cell r="E507">
            <v>2373404.6168140001</v>
          </cell>
          <cell r="G507">
            <v>68337.562927999999</v>
          </cell>
          <cell r="L507">
            <v>29497.25216</v>
          </cell>
          <cell r="T507">
            <v>1722679.3945289999</v>
          </cell>
          <cell r="V507">
            <v>94946.029381</v>
          </cell>
          <cell r="Y507">
            <v>40237.056488000002</v>
          </cell>
          <cell r="AE507">
            <v>131853</v>
          </cell>
        </row>
        <row r="508">
          <cell r="E508">
            <v>2335125.3594860001</v>
          </cell>
          <cell r="G508">
            <v>102571.92428000001</v>
          </cell>
          <cell r="L508">
            <v>36430.872509000001</v>
          </cell>
          <cell r="T508">
            <v>1694895.3043780001</v>
          </cell>
          <cell r="V508">
            <v>142510.15867400001</v>
          </cell>
          <cell r="Y508">
            <v>49695.173879000002</v>
          </cell>
        </row>
        <row r="509">
          <cell r="E509">
            <v>2150993.4144219998</v>
          </cell>
          <cell r="G509">
            <v>108412.684863</v>
          </cell>
          <cell r="L509">
            <v>32386.087695999999</v>
          </cell>
          <cell r="T509">
            <v>1561247.5034980001</v>
          </cell>
          <cell r="V509">
            <v>150625.12505800001</v>
          </cell>
          <cell r="Y509">
            <v>44177.702824</v>
          </cell>
          <cell r="AE509">
            <v>211701</v>
          </cell>
        </row>
        <row r="510">
          <cell r="E510">
            <v>2248966.0601829998</v>
          </cell>
          <cell r="G510">
            <v>56333.123076000003</v>
          </cell>
          <cell r="L510">
            <v>29497.25216</v>
          </cell>
          <cell r="T510">
            <v>1632358.6224720001</v>
          </cell>
          <cell r="V510">
            <v>78267.443694000001</v>
          </cell>
          <cell r="Y510">
            <v>40237.056488000002</v>
          </cell>
          <cell r="AE510">
            <v>110368</v>
          </cell>
        </row>
        <row r="511">
          <cell r="E511">
            <v>1724516.420108</v>
          </cell>
          <cell r="G511">
            <v>62283.875243000002</v>
          </cell>
          <cell r="L511">
            <v>23719.166024999999</v>
          </cell>
          <cell r="T511">
            <v>1251699.3020909999</v>
          </cell>
          <cell r="V511">
            <v>86535.228875000001</v>
          </cell>
          <cell r="Y511">
            <v>32355.197630999999</v>
          </cell>
          <cell r="AE511">
            <v>121931</v>
          </cell>
        </row>
        <row r="512">
          <cell r="E512">
            <v>2375718.6420149999</v>
          </cell>
          <cell r="G512">
            <v>84958.328762000005</v>
          </cell>
          <cell r="L512">
            <v>116168.544177</v>
          </cell>
          <cell r="T512">
            <v>1724358.9747840001</v>
          </cell>
          <cell r="V512">
            <v>118038.391085</v>
          </cell>
          <cell r="Y512">
            <v>158464.939338</v>
          </cell>
          <cell r="AE512">
            <v>165310</v>
          </cell>
        </row>
        <row r="513">
          <cell r="E513">
            <v>2511684.6967449998</v>
          </cell>
          <cell r="G513">
            <v>85552.698371999999</v>
          </cell>
          <cell r="L513">
            <v>44767.819431000004</v>
          </cell>
          <cell r="T513">
            <v>1823046.7076630001</v>
          </cell>
          <cell r="V513">
            <v>118864.18925700001</v>
          </cell>
          <cell r="Y513">
            <v>61067.562141000002</v>
          </cell>
          <cell r="AE513">
            <v>163989</v>
          </cell>
        </row>
        <row r="514">
          <cell r="E514">
            <v>2524849.9541110001</v>
          </cell>
          <cell r="G514">
            <v>66189.614092000003</v>
          </cell>
          <cell r="L514">
            <v>20753.128850000001</v>
          </cell>
          <cell r="T514">
            <v>1832602.397168</v>
          </cell>
          <cell r="V514">
            <v>91961.737806000005</v>
          </cell>
          <cell r="Y514">
            <v>28309.240919</v>
          </cell>
          <cell r="AB514">
            <v>15899.352940999999</v>
          </cell>
          <cell r="AE514">
            <v>68656</v>
          </cell>
        </row>
        <row r="515">
          <cell r="E515">
            <v>4023073.741963</v>
          </cell>
          <cell r="G515">
            <v>96722.447381999998</v>
          </cell>
          <cell r="L515">
            <v>134534.648147</v>
          </cell>
          <cell r="T515">
            <v>2920052.5645099999</v>
          </cell>
          <cell r="V515">
            <v>134383.08212000001</v>
          </cell>
          <cell r="Y515">
            <v>183518.05136700001</v>
          </cell>
        </row>
        <row r="516">
          <cell r="E516">
            <v>2362556.1582530001</v>
          </cell>
          <cell r="G516">
            <v>58513.031731000003</v>
          </cell>
          <cell r="L516">
            <v>43942.259964999997</v>
          </cell>
          <cell r="T516">
            <v>1714805.298433</v>
          </cell>
          <cell r="V516">
            <v>81296.139221000005</v>
          </cell>
          <cell r="Y516">
            <v>59941.420536999998</v>
          </cell>
          <cell r="AE516">
            <v>116478</v>
          </cell>
        </row>
        <row r="517">
          <cell r="E517">
            <v>3227594.407743</v>
          </cell>
          <cell r="G517">
            <v>66363.110249999998</v>
          </cell>
          <cell r="L517">
            <v>68788.320886999994</v>
          </cell>
          <cell r="T517">
            <v>2342672.775103</v>
          </cell>
          <cell r="V517">
            <v>92202.787830999994</v>
          </cell>
          <cell r="Y517">
            <v>93833.809949999995</v>
          </cell>
          <cell r="AE517">
            <v>68761</v>
          </cell>
        </row>
        <row r="518">
          <cell r="E518">
            <v>2589098.9132790002</v>
          </cell>
          <cell r="G518">
            <v>60770.142024000001</v>
          </cell>
          <cell r="L518">
            <v>41053.424428999999</v>
          </cell>
          <cell r="T518">
            <v>1879235.9788569999</v>
          </cell>
          <cell r="V518">
            <v>84432.096242</v>
          </cell>
          <cell r="Y518">
            <v>56000.774201</v>
          </cell>
        </row>
        <row r="519">
          <cell r="E519">
            <v>2777441.9224399999</v>
          </cell>
          <cell r="G519">
            <v>139158.03019200001</v>
          </cell>
          <cell r="L519">
            <v>42085.269995000002</v>
          </cell>
          <cell r="T519">
            <v>2015940.280638</v>
          </cell>
          <cell r="V519">
            <v>193341.726819</v>
          </cell>
          <cell r="Y519">
            <v>57408.309659999999</v>
          </cell>
        </row>
        <row r="520">
          <cell r="E520">
            <v>1957760.482168</v>
          </cell>
          <cell r="G520">
            <v>95454.016147000002</v>
          </cell>
          <cell r="L520">
            <v>38164.17383</v>
          </cell>
          <cell r="T520">
            <v>1420993.967131</v>
          </cell>
          <cell r="V520">
            <v>132620.76423599999</v>
          </cell>
          <cell r="Y520">
            <v>52059.561680999999</v>
          </cell>
        </row>
        <row r="521">
          <cell r="E521">
            <v>3239654.2818129999</v>
          </cell>
          <cell r="G521">
            <v>101249.949972</v>
          </cell>
          <cell r="L521">
            <v>46831.510563000003</v>
          </cell>
          <cell r="T521">
            <v>2351426.1483849999</v>
          </cell>
          <cell r="V521">
            <v>140673.44975299999</v>
          </cell>
          <cell r="Y521">
            <v>63882.633057999999</v>
          </cell>
          <cell r="AE521">
            <v>196862</v>
          </cell>
        </row>
        <row r="522">
          <cell r="E522">
            <v>3776196.5268250001</v>
          </cell>
          <cell r="G522">
            <v>79609.832395000005</v>
          </cell>
          <cell r="L522">
            <v>38164.17383</v>
          </cell>
          <cell r="T522">
            <v>2740862.5989709999</v>
          </cell>
          <cell r="V522">
            <v>110607.36089500001</v>
          </cell>
          <cell r="Y522">
            <v>52059.561680999999</v>
          </cell>
          <cell r="AE522">
            <v>156831</v>
          </cell>
        </row>
        <row r="523">
          <cell r="E523">
            <v>4431955.6006370001</v>
          </cell>
          <cell r="G523">
            <v>102414.20050000001</v>
          </cell>
          <cell r="L523">
            <v>52609.596698000001</v>
          </cell>
          <cell r="T523">
            <v>3216829.7544359998</v>
          </cell>
          <cell r="V523">
            <v>142291.02228800001</v>
          </cell>
          <cell r="Y523">
            <v>71764.491915000006</v>
          </cell>
          <cell r="AE523">
            <v>198745</v>
          </cell>
        </row>
        <row r="524">
          <cell r="E524">
            <v>1977971.636438</v>
          </cell>
          <cell r="G524">
            <v>87424.630594000002</v>
          </cell>
          <cell r="L524">
            <v>23719.166024999999</v>
          </cell>
          <cell r="T524">
            <v>1435663.7536279999</v>
          </cell>
          <cell r="V524">
            <v>121464.99215599999</v>
          </cell>
          <cell r="Y524">
            <v>32355.197630999999</v>
          </cell>
        </row>
        <row r="525">
          <cell r="E525">
            <v>2050767.755935</v>
          </cell>
          <cell r="G525">
            <v>68111.353824000005</v>
          </cell>
          <cell r="L525">
            <v>36430.872509000001</v>
          </cell>
          <cell r="T525">
            <v>1488501.0887249999</v>
          </cell>
          <cell r="V525">
            <v>94631.741668999995</v>
          </cell>
          <cell r="Y525">
            <v>49695.173879000002</v>
          </cell>
        </row>
        <row r="526">
          <cell r="E526">
            <v>3756979.7875259998</v>
          </cell>
          <cell r="G526">
            <v>68586.600474999999</v>
          </cell>
          <cell r="L526">
            <v>44974.105531000001</v>
          </cell>
          <cell r="T526">
            <v>2726914.584973</v>
          </cell>
          <cell r="V526">
            <v>95292.034201000002</v>
          </cell>
          <cell r="Y526">
            <v>61348.955995999997</v>
          </cell>
          <cell r="AF526">
            <v>1859395</v>
          </cell>
        </row>
        <row r="527">
          <cell r="E527">
            <v>2573583.5763249998</v>
          </cell>
          <cell r="G527">
            <v>66274.286858000007</v>
          </cell>
          <cell r="L527">
            <v>29497.25216</v>
          </cell>
          <cell r="T527">
            <v>1867974.539876</v>
          </cell>
          <cell r="V527">
            <v>92079.379444999999</v>
          </cell>
          <cell r="Y527">
            <v>40237.056488000002</v>
          </cell>
          <cell r="AE527">
            <v>132094</v>
          </cell>
        </row>
        <row r="528">
          <cell r="E528">
            <v>1677478.9031229999</v>
          </cell>
          <cell r="G528">
            <v>58308.405879999998</v>
          </cell>
          <cell r="L528">
            <v>20753.128850000001</v>
          </cell>
          <cell r="T528">
            <v>1217558.237097</v>
          </cell>
          <cell r="V528">
            <v>81011.838594000001</v>
          </cell>
          <cell r="Y528">
            <v>28309.240919</v>
          </cell>
          <cell r="AE528">
            <v>115642</v>
          </cell>
        </row>
        <row r="529">
          <cell r="E529">
            <v>3185927.958207</v>
          </cell>
          <cell r="G529">
            <v>56245.544871999999</v>
          </cell>
          <cell r="L529">
            <v>25906.545805999998</v>
          </cell>
          <cell r="T529">
            <v>2312430.1719030002</v>
          </cell>
          <cell r="V529">
            <v>78145.765333000003</v>
          </cell>
          <cell r="Y529">
            <v>35338.991624000002</v>
          </cell>
          <cell r="AE529">
            <v>106814</v>
          </cell>
          <cell r="AF529">
            <v>1272186</v>
          </cell>
        </row>
        <row r="530">
          <cell r="E530">
            <v>5081378.2719820002</v>
          </cell>
          <cell r="G530">
            <v>86678.348081000004</v>
          </cell>
          <cell r="L530">
            <v>38741.940938</v>
          </cell>
          <cell r="T530">
            <v>3688197.7826009998</v>
          </cell>
          <cell r="V530">
            <v>120428.13104399999</v>
          </cell>
          <cell r="Y530">
            <v>52847.690948000003</v>
          </cell>
        </row>
        <row r="531">
          <cell r="E531">
            <v>3588808.1249859999</v>
          </cell>
          <cell r="G531">
            <v>65411.371760000002</v>
          </cell>
          <cell r="L531">
            <v>41053.424428999999</v>
          </cell>
          <cell r="T531">
            <v>2604851.176252</v>
          </cell>
          <cell r="V531">
            <v>90880.472743000006</v>
          </cell>
          <cell r="Y531">
            <v>56000.774201</v>
          </cell>
          <cell r="AE531">
            <v>126689</v>
          </cell>
          <cell r="AF531">
            <v>1025539</v>
          </cell>
        </row>
        <row r="532">
          <cell r="E532">
            <v>4869502.4096069997</v>
          </cell>
          <cell r="G532">
            <v>108388.196171</v>
          </cell>
          <cell r="L532">
            <v>68098.901947000006</v>
          </cell>
          <cell r="T532">
            <v>3534412.7180039999</v>
          </cell>
          <cell r="V532">
            <v>150591.10125099999</v>
          </cell>
          <cell r="Y532">
            <v>92893.376967000004</v>
          </cell>
        </row>
        <row r="533">
          <cell r="E533">
            <v>1175872.2095009999</v>
          </cell>
          <cell r="G533">
            <v>32648.822306999999</v>
          </cell>
          <cell r="L533">
            <v>20753.128850000001</v>
          </cell>
          <cell r="T533">
            <v>853478.927088</v>
          </cell>
          <cell r="V533">
            <v>45361.231936999997</v>
          </cell>
          <cell r="Y533">
            <v>28309.240919</v>
          </cell>
          <cell r="AB533">
            <v>20651.470588</v>
          </cell>
          <cell r="AE533">
            <v>63520</v>
          </cell>
        </row>
        <row r="534">
          <cell r="E534">
            <v>1885841.021377</v>
          </cell>
          <cell r="G534">
            <v>57093.517717000002</v>
          </cell>
          <cell r="L534">
            <v>35275.338294000001</v>
          </cell>
          <cell r="T534">
            <v>1368792.9339429999</v>
          </cell>
          <cell r="V534">
            <v>79323.911745999998</v>
          </cell>
          <cell r="Y534">
            <v>48118.915345000001</v>
          </cell>
          <cell r="AE534">
            <v>109251</v>
          </cell>
        </row>
        <row r="535">
          <cell r="E535">
            <v>2027202.674014</v>
          </cell>
          <cell r="G535">
            <v>78761.029425000001</v>
          </cell>
          <cell r="L535">
            <v>23719.166024999999</v>
          </cell>
          <cell r="T535">
            <v>1471396.933467</v>
          </cell>
          <cell r="V535">
            <v>109428.061133</v>
          </cell>
          <cell r="Y535">
            <v>32355.197630999999</v>
          </cell>
          <cell r="AE535">
            <v>154073</v>
          </cell>
        </row>
        <row r="536">
          <cell r="E536">
            <v>2915920.8547780002</v>
          </cell>
          <cell r="G536">
            <v>71844.426640999998</v>
          </cell>
          <cell r="L536">
            <v>20753.128850000001</v>
          </cell>
          <cell r="T536">
            <v>2116451.9260709998</v>
          </cell>
          <cell r="V536">
            <v>99818.353925000003</v>
          </cell>
          <cell r="Y536">
            <v>28309.240919</v>
          </cell>
          <cell r="AE536">
            <v>140347</v>
          </cell>
        </row>
        <row r="537">
          <cell r="E537">
            <v>2992636.7807220002</v>
          </cell>
          <cell r="G537">
            <v>73336.991668000002</v>
          </cell>
          <cell r="L537">
            <v>28341.717946000001</v>
          </cell>
          <cell r="T537">
            <v>2172134.3596180002</v>
          </cell>
          <cell r="V537">
            <v>101892.07614799999</v>
          </cell>
          <cell r="Y537">
            <v>38660.797954000001</v>
          </cell>
          <cell r="AE537">
            <v>143287</v>
          </cell>
        </row>
        <row r="538">
          <cell r="E538">
            <v>1955479.537546</v>
          </cell>
          <cell r="G538">
            <v>45010.215976</v>
          </cell>
          <cell r="L538">
            <v>23719.166024999999</v>
          </cell>
          <cell r="T538">
            <v>1419338.397629</v>
          </cell>
          <cell r="V538">
            <v>62535.757866</v>
          </cell>
          <cell r="Y538">
            <v>32355.197630999999</v>
          </cell>
          <cell r="AE538">
            <v>44350</v>
          </cell>
        </row>
        <row r="539">
          <cell r="E539">
            <v>3781695.80211</v>
          </cell>
          <cell r="G539">
            <v>71135.084696999998</v>
          </cell>
          <cell r="L539">
            <v>43364.492857999998</v>
          </cell>
          <cell r="T539">
            <v>2744854.1173800002</v>
          </cell>
          <cell r="V539">
            <v>98832.816862000007</v>
          </cell>
          <cell r="Y539">
            <v>59153.291270000002</v>
          </cell>
          <cell r="AE539">
            <v>140444</v>
          </cell>
        </row>
        <row r="540">
          <cell r="E540">
            <v>1510902.473887</v>
          </cell>
          <cell r="G540">
            <v>57941.905624999999</v>
          </cell>
          <cell r="L540">
            <v>38164.17383</v>
          </cell>
          <cell r="T540">
            <v>1096652.6905980001</v>
          </cell>
          <cell r="V540">
            <v>80502.634833000004</v>
          </cell>
          <cell r="Y540">
            <v>52059.561680999999</v>
          </cell>
          <cell r="AB540">
            <v>25699</v>
          </cell>
          <cell r="AE540">
            <v>112505</v>
          </cell>
        </row>
        <row r="541">
          <cell r="E541">
            <v>2294403.5414880002</v>
          </cell>
          <cell r="G541">
            <v>43545.875204000004</v>
          </cell>
          <cell r="L541">
            <v>20753.128850000001</v>
          </cell>
          <cell r="T541">
            <v>1665338.3395539999</v>
          </cell>
          <cell r="V541">
            <v>60501.249522999999</v>
          </cell>
          <cell r="Y541">
            <v>28309.240919</v>
          </cell>
          <cell r="AE541">
            <v>84399</v>
          </cell>
        </row>
        <row r="542">
          <cell r="E542">
            <v>1140550.9477009999</v>
          </cell>
          <cell r="G542">
            <v>34935.817106000002</v>
          </cell>
          <cell r="L542">
            <v>29497.25216</v>
          </cell>
          <cell r="T542">
            <v>827841.82776699995</v>
          </cell>
          <cell r="V542">
            <v>48538.709537000002</v>
          </cell>
          <cell r="Y542">
            <v>40237.056488000002</v>
          </cell>
          <cell r="AB542">
            <v>34771.058824</v>
          </cell>
          <cell r="AE542">
            <v>68307</v>
          </cell>
        </row>
        <row r="543">
          <cell r="E543">
            <v>2102043.9090669998</v>
          </cell>
          <cell r="G543">
            <v>58773.691029000001</v>
          </cell>
          <cell r="L543">
            <v>20753.128850000001</v>
          </cell>
          <cell r="T543">
            <v>1525718.667138</v>
          </cell>
          <cell r="V543">
            <v>81658.290932999997</v>
          </cell>
          <cell r="Y543">
            <v>28309.240919</v>
          </cell>
          <cell r="AE543">
            <v>113732</v>
          </cell>
        </row>
        <row r="544">
          <cell r="E544">
            <v>1341323.862732</v>
          </cell>
          <cell r="G544">
            <v>37720.056873000001</v>
          </cell>
          <cell r="L544">
            <v>20753.128850000001</v>
          </cell>
          <cell r="T544">
            <v>973568.08162700001</v>
          </cell>
          <cell r="V544">
            <v>52407.043426999997</v>
          </cell>
          <cell r="Y544">
            <v>28309.240919</v>
          </cell>
          <cell r="AE544">
            <v>75573</v>
          </cell>
        </row>
        <row r="545">
          <cell r="E545">
            <v>2385700.4451919999</v>
          </cell>
          <cell r="G545">
            <v>34157.989837000001</v>
          </cell>
          <cell r="L545">
            <v>33417.933261999999</v>
          </cell>
          <cell r="T545">
            <v>1731604.0296430001</v>
          </cell>
          <cell r="V545">
            <v>47458.021148</v>
          </cell>
          <cell r="Y545">
            <v>45585.238281999998</v>
          </cell>
          <cell r="AB545">
            <v>16313.294118</v>
          </cell>
          <cell r="AE545">
            <v>67365</v>
          </cell>
        </row>
        <row r="546">
          <cell r="E546">
            <v>5485915.633254</v>
          </cell>
          <cell r="G546">
            <v>55825.501544999999</v>
          </cell>
          <cell r="L546">
            <v>41053.424428999999</v>
          </cell>
          <cell r="T546">
            <v>3981821.6222290001</v>
          </cell>
          <cell r="V546">
            <v>77562.170536000005</v>
          </cell>
          <cell r="Y546">
            <v>56000.774201</v>
          </cell>
          <cell r="AB546">
            <v>127129.176471</v>
          </cell>
          <cell r="AF546">
            <v>112933</v>
          </cell>
        </row>
        <row r="547">
          <cell r="E547">
            <v>3350600.196372</v>
          </cell>
          <cell r="G547">
            <v>65103.395327999999</v>
          </cell>
          <cell r="L547">
            <v>46129.639746000001</v>
          </cell>
          <cell r="T547">
            <v>2431953.6065210002</v>
          </cell>
          <cell r="V547">
            <v>90452.580115000004</v>
          </cell>
          <cell r="Y547">
            <v>62925.214529999997</v>
          </cell>
        </row>
        <row r="548">
          <cell r="E548">
            <v>2740673.6761360001</v>
          </cell>
          <cell r="G548">
            <v>53013.867647999999</v>
          </cell>
          <cell r="L548">
            <v>32386.087695999999</v>
          </cell>
          <cell r="T548">
            <v>1989252.921966</v>
          </cell>
          <cell r="V548">
            <v>73655.776115000001</v>
          </cell>
          <cell r="Y548">
            <v>44177.702824</v>
          </cell>
          <cell r="AB548">
            <v>68796.294118000005</v>
          </cell>
        </row>
        <row r="549">
          <cell r="E549">
            <v>2955924.6685259999</v>
          </cell>
          <cell r="G549">
            <v>48347.319094999999</v>
          </cell>
          <cell r="L549">
            <v>32386.087695999999</v>
          </cell>
          <cell r="T549">
            <v>2145487.7445570002</v>
          </cell>
          <cell r="V549">
            <v>67172.222458000004</v>
          </cell>
          <cell r="Y549">
            <v>44177.702824</v>
          </cell>
          <cell r="AB549">
            <v>30462.058824</v>
          </cell>
          <cell r="AE549">
            <v>93745</v>
          </cell>
        </row>
        <row r="550">
          <cell r="E550">
            <v>3221057.4289890002</v>
          </cell>
          <cell r="G550">
            <v>65291.418676000001</v>
          </cell>
          <cell r="L550">
            <v>43942.259964999997</v>
          </cell>
          <cell r="T550">
            <v>2337928.064268</v>
          </cell>
          <cell r="V550">
            <v>90713.813754000003</v>
          </cell>
          <cell r="Y550">
            <v>59941.420536999998</v>
          </cell>
          <cell r="AB550">
            <v>56376.235293999998</v>
          </cell>
          <cell r="AE550">
            <v>67241</v>
          </cell>
        </row>
        <row r="551">
          <cell r="E551">
            <v>2657062.620774</v>
          </cell>
          <cell r="G551">
            <v>59786.443717000002</v>
          </cell>
          <cell r="L551">
            <v>26608.001561000001</v>
          </cell>
          <cell r="T551">
            <v>1928565.8224269999</v>
          </cell>
          <cell r="V551">
            <v>83065.377202000003</v>
          </cell>
          <cell r="Y551">
            <v>36295.843967000001</v>
          </cell>
          <cell r="AB551">
            <v>90751.588235000003</v>
          </cell>
          <cell r="AE551">
            <v>59462</v>
          </cell>
        </row>
        <row r="552">
          <cell r="E552">
            <v>3504769.7365899999</v>
          </cell>
          <cell r="G552">
            <v>30484.686031000001</v>
          </cell>
          <cell r="L552">
            <v>58387.682831999999</v>
          </cell>
          <cell r="T552">
            <v>2543853.9071760001</v>
          </cell>
          <cell r="V552">
            <v>42354.450048999999</v>
          </cell>
          <cell r="Y552">
            <v>79646.350770999998</v>
          </cell>
          <cell r="AB552">
            <v>90405.117647000006</v>
          </cell>
          <cell r="AE552">
            <v>30719</v>
          </cell>
        </row>
        <row r="553">
          <cell r="E553">
            <v>2509550.1719209999</v>
          </cell>
          <cell r="G553">
            <v>53523.564491999998</v>
          </cell>
          <cell r="L553">
            <v>46831.510563000003</v>
          </cell>
          <cell r="T553">
            <v>1821497.413495</v>
          </cell>
          <cell r="V553">
            <v>74363.932646999994</v>
          </cell>
          <cell r="Y553">
            <v>63882.633057999999</v>
          </cell>
          <cell r="AE553">
            <v>105889</v>
          </cell>
        </row>
        <row r="554">
          <cell r="E554">
            <v>3408529.6921310001</v>
          </cell>
          <cell r="G554">
            <v>47851.319315000001</v>
          </cell>
          <cell r="L554">
            <v>29497.25216</v>
          </cell>
          <cell r="T554">
            <v>2474000.3557230001</v>
          </cell>
          <cell r="V554">
            <v>66483.096191000004</v>
          </cell>
          <cell r="Y554">
            <v>40237.056488000002</v>
          </cell>
          <cell r="AE554">
            <v>93602</v>
          </cell>
          <cell r="AF554">
            <v>1864318</v>
          </cell>
        </row>
        <row r="555">
          <cell r="E555">
            <v>2818148.8122629998</v>
          </cell>
          <cell r="G555">
            <v>59409.566896999997</v>
          </cell>
          <cell r="L555">
            <v>49720.346099000002</v>
          </cell>
          <cell r="T555">
            <v>2045486.4102</v>
          </cell>
          <cell r="V555">
            <v>82541.756573999999</v>
          </cell>
          <cell r="Y555">
            <v>67823.279393999997</v>
          </cell>
          <cell r="AB555">
            <v>92573.294118000005</v>
          </cell>
          <cell r="AE555">
            <v>115508</v>
          </cell>
        </row>
        <row r="556">
          <cell r="E556">
            <v>5198715.1368490001</v>
          </cell>
          <cell r="G556">
            <v>95545.329914000002</v>
          </cell>
          <cell r="L556">
            <v>139280.88871500001</v>
          </cell>
          <cell r="T556">
            <v>3773363.9602910001</v>
          </cell>
          <cell r="V556">
            <v>132747.63266999999</v>
          </cell>
          <cell r="Y556">
            <v>189992.37476499999</v>
          </cell>
        </row>
        <row r="557">
          <cell r="E557">
            <v>2688541.50453</v>
          </cell>
          <cell r="G557">
            <v>63042.194571</v>
          </cell>
          <cell r="L557">
            <v>81500.027369999996</v>
          </cell>
          <cell r="T557">
            <v>1951414.022867</v>
          </cell>
          <cell r="V557">
            <v>87588.813552000007</v>
          </cell>
          <cell r="Y557">
            <v>111173.786198</v>
          </cell>
          <cell r="AB557">
            <v>54576.411764999997</v>
          </cell>
          <cell r="AE557">
            <v>125506</v>
          </cell>
        </row>
        <row r="558">
          <cell r="E558">
            <v>4865988.8143100003</v>
          </cell>
          <cell r="G558">
            <v>65347.037061000003</v>
          </cell>
          <cell r="L558">
            <v>52609.596698000001</v>
          </cell>
          <cell r="T558">
            <v>3531862.4582739999</v>
          </cell>
          <cell r="V558">
            <v>90791.088164000001</v>
          </cell>
          <cell r="Y558">
            <v>71764.491915000006</v>
          </cell>
          <cell r="AB558">
            <v>88567</v>
          </cell>
          <cell r="AE558">
            <v>130094</v>
          </cell>
        </row>
        <row r="559">
          <cell r="E559">
            <v>1855698.939695</v>
          </cell>
          <cell r="G559">
            <v>33992.379868999997</v>
          </cell>
          <cell r="L559">
            <v>29497.25216</v>
          </cell>
          <cell r="T559">
            <v>1346915.0195520001</v>
          </cell>
          <cell r="V559">
            <v>47227.927943000002</v>
          </cell>
          <cell r="Y559">
            <v>40237.056488000002</v>
          </cell>
          <cell r="AE559">
            <v>68224</v>
          </cell>
        </row>
        <row r="560">
          <cell r="E560">
            <v>1858334.0264369999</v>
          </cell>
          <cell r="G560">
            <v>41314.913851999998</v>
          </cell>
          <cell r="L560">
            <v>22563.631810999999</v>
          </cell>
          <cell r="T560">
            <v>1348827.6347050001</v>
          </cell>
          <cell r="V560">
            <v>57401.623008000002</v>
          </cell>
          <cell r="Y560">
            <v>30778.939096999999</v>
          </cell>
          <cell r="AB560">
            <v>35529.647059000003</v>
          </cell>
        </row>
        <row r="561">
          <cell r="E561">
            <v>2128727.1245980002</v>
          </cell>
          <cell r="G561">
            <v>37810.540515000001</v>
          </cell>
          <cell r="L561">
            <v>20753.128850000001</v>
          </cell>
          <cell r="T561">
            <v>1545086.045649</v>
          </cell>
          <cell r="V561">
            <v>52532.758512</v>
          </cell>
          <cell r="Y561">
            <v>28309.240919</v>
          </cell>
          <cell r="AB561">
            <v>6448</v>
          </cell>
          <cell r="AE561">
            <v>77087</v>
          </cell>
        </row>
        <row r="562">
          <cell r="E562">
            <v>2178016.4420340001</v>
          </cell>
          <cell r="G562">
            <v>66292.134548999995</v>
          </cell>
          <cell r="L562">
            <v>46831.510563000003</v>
          </cell>
          <cell r="T562">
            <v>1580861.526541</v>
          </cell>
          <cell r="V562">
            <v>92104.176456999994</v>
          </cell>
          <cell r="Y562">
            <v>63882.633057999999</v>
          </cell>
          <cell r="AE562">
            <v>130106</v>
          </cell>
        </row>
        <row r="563">
          <cell r="E563">
            <v>5979323.748044</v>
          </cell>
          <cell r="G563">
            <v>145535.05162499999</v>
          </cell>
          <cell r="L563">
            <v>75721.941235999999</v>
          </cell>
          <cell r="T563">
            <v>4339950.1884329999</v>
          </cell>
          <cell r="V563">
            <v>202201.75691699999</v>
          </cell>
          <cell r="Y563">
            <v>103291.927341</v>
          </cell>
          <cell r="AE563">
            <v>298108</v>
          </cell>
        </row>
        <row r="564">
          <cell r="E564">
            <v>1625107.353417</v>
          </cell>
          <cell r="G564">
            <v>59307.876565999999</v>
          </cell>
          <cell r="L564">
            <v>27185.768669000001</v>
          </cell>
          <cell r="T564">
            <v>1179545.591087</v>
          </cell>
          <cell r="V564">
            <v>82400.471271999995</v>
          </cell>
          <cell r="Y564">
            <v>37083.973233999997</v>
          </cell>
          <cell r="AB564">
            <v>36093.117646999999</v>
          </cell>
          <cell r="AE564">
            <v>117015</v>
          </cell>
        </row>
        <row r="565">
          <cell r="E565">
            <v>2140012.2774260002</v>
          </cell>
          <cell r="G565">
            <v>33126.974395999998</v>
          </cell>
          <cell r="L565">
            <v>23719.166024999999</v>
          </cell>
          <cell r="T565">
            <v>1553277.1059109999</v>
          </cell>
          <cell r="V565">
            <v>46025.561192000001</v>
          </cell>
          <cell r="Y565">
            <v>32355.197630999999</v>
          </cell>
          <cell r="AE565">
            <v>31909</v>
          </cell>
        </row>
        <row r="566">
          <cell r="E566">
            <v>1277736.7078209999</v>
          </cell>
          <cell r="G566">
            <v>35287.790172000001</v>
          </cell>
          <cell r="L566">
            <v>35275.338294000001</v>
          </cell>
          <cell r="T566">
            <v>927414.85484699998</v>
          </cell>
          <cell r="V566">
            <v>49027.729682999998</v>
          </cell>
          <cell r="Y566">
            <v>48118.915345000001</v>
          </cell>
          <cell r="AB566">
            <v>53564.352940999997</v>
          </cell>
          <cell r="AE566">
            <v>69280</v>
          </cell>
        </row>
        <row r="567">
          <cell r="E567">
            <v>1831733.787454</v>
          </cell>
          <cell r="G567">
            <v>33536.226096999999</v>
          </cell>
          <cell r="L567">
            <v>29497.25216</v>
          </cell>
          <cell r="T567">
            <v>1329520.482751</v>
          </cell>
          <cell r="V567">
            <v>46594.162447000002</v>
          </cell>
          <cell r="Y567">
            <v>40237.056488000002</v>
          </cell>
          <cell r="AB567">
            <v>120334.70588199999</v>
          </cell>
          <cell r="AE567">
            <v>65586</v>
          </cell>
        </row>
        <row r="568">
          <cell r="E568">
            <v>1294910.163167</v>
          </cell>
          <cell r="G568">
            <v>37947.926227999997</v>
          </cell>
          <cell r="L568">
            <v>32431.744578999998</v>
          </cell>
          <cell r="T568">
            <v>939879.79969799996</v>
          </cell>
          <cell r="V568">
            <v>52723.637838000002</v>
          </cell>
          <cell r="Y568">
            <v>44239.983154000001</v>
          </cell>
          <cell r="AB568">
            <v>69250.352941000005</v>
          </cell>
        </row>
        <row r="569">
          <cell r="E569">
            <v>3771841.7387669999</v>
          </cell>
          <cell r="G569">
            <v>91093.368713000003</v>
          </cell>
          <cell r="L569">
            <v>27185.768669000001</v>
          </cell>
          <cell r="T569">
            <v>2737701.7794459998</v>
          </cell>
          <cell r="V569">
            <v>126562.219833</v>
          </cell>
          <cell r="Y569">
            <v>37083.973233999997</v>
          </cell>
          <cell r="AB569">
            <v>3966.1764710000002</v>
          </cell>
          <cell r="AE569">
            <v>179471</v>
          </cell>
        </row>
        <row r="570">
          <cell r="E570">
            <v>3444205.2769499999</v>
          </cell>
          <cell r="G570">
            <v>61339.607880000003</v>
          </cell>
          <cell r="L570">
            <v>20753.128850000001</v>
          </cell>
          <cell r="T570">
            <v>2499894.6319960002</v>
          </cell>
          <cell r="V570">
            <v>85223.293930999993</v>
          </cell>
          <cell r="Y570">
            <v>28309.240919</v>
          </cell>
          <cell r="AE570">
            <v>61199</v>
          </cell>
        </row>
        <row r="571">
          <cell r="E571">
            <v>3585920.386647</v>
          </cell>
          <cell r="G571">
            <v>57431.378655</v>
          </cell>
          <cell r="L571">
            <v>38164.17383</v>
          </cell>
          <cell r="T571">
            <v>2602755.1799360001</v>
          </cell>
          <cell r="V571">
            <v>79793.324951999995</v>
          </cell>
          <cell r="Y571">
            <v>52059.561680999999</v>
          </cell>
          <cell r="AB571">
            <v>10281.058824</v>
          </cell>
          <cell r="AE571">
            <v>55624</v>
          </cell>
        </row>
        <row r="572">
          <cell r="E572">
            <v>2533177.1160240001</v>
          </cell>
          <cell r="G572">
            <v>60199.015917999997</v>
          </cell>
          <cell r="L572">
            <v>36430.872509000001</v>
          </cell>
          <cell r="T572">
            <v>1838646.469949</v>
          </cell>
          <cell r="V572">
            <v>83638.591853999998</v>
          </cell>
          <cell r="Y572">
            <v>49695.173879000002</v>
          </cell>
          <cell r="AE572">
            <v>118761</v>
          </cell>
        </row>
        <row r="573">
          <cell r="E573">
            <v>2702203.0604209998</v>
          </cell>
          <cell r="G573">
            <v>57652.607007999999</v>
          </cell>
          <cell r="L573">
            <v>32386.087695999999</v>
          </cell>
          <cell r="T573">
            <v>1961329.938874</v>
          </cell>
          <cell r="V573">
            <v>80100.692567000006</v>
          </cell>
          <cell r="Y573">
            <v>44177.702824</v>
          </cell>
          <cell r="AE573">
            <v>60621</v>
          </cell>
        </row>
        <row r="574">
          <cell r="E574">
            <v>3271154.192024</v>
          </cell>
          <cell r="G574">
            <v>60605.777243999997</v>
          </cell>
          <cell r="L574">
            <v>55498.432234</v>
          </cell>
          <cell r="T574">
            <v>2374289.610378</v>
          </cell>
          <cell r="V574">
            <v>84203.733061000006</v>
          </cell>
          <cell r="Y574">
            <v>75705.138250999997</v>
          </cell>
          <cell r="AE574">
            <v>117319</v>
          </cell>
        </row>
        <row r="575">
          <cell r="E575">
            <v>3238384.9632040001</v>
          </cell>
          <cell r="G575">
            <v>67215.233720000004</v>
          </cell>
          <cell r="L575">
            <v>32386.087695999999</v>
          </cell>
          <cell r="T575">
            <v>2350504.8436079999</v>
          </cell>
          <cell r="V575">
            <v>93386.700991000005</v>
          </cell>
          <cell r="Y575">
            <v>44177.702824</v>
          </cell>
          <cell r="AB575">
            <v>7268.5882350000002</v>
          </cell>
          <cell r="AE575">
            <v>128298</v>
          </cell>
        </row>
        <row r="576">
          <cell r="E576">
            <v>2087030.855712</v>
          </cell>
          <cell r="G576">
            <v>56275.014315</v>
          </cell>
          <cell r="L576">
            <v>20753.128850000001</v>
          </cell>
          <cell r="T576">
            <v>1514821.7987820001</v>
          </cell>
          <cell r="V576">
            <v>78186.709235999995</v>
          </cell>
          <cell r="Y576">
            <v>28309.240919</v>
          </cell>
          <cell r="AE576">
            <v>58099</v>
          </cell>
        </row>
        <row r="577">
          <cell r="E577">
            <v>3359462.9129059999</v>
          </cell>
          <cell r="G577">
            <v>64506.950405000003</v>
          </cell>
          <cell r="L577">
            <v>42085.269995000002</v>
          </cell>
          <cell r="T577">
            <v>2438386.3989090002</v>
          </cell>
          <cell r="V577">
            <v>89623.898570000005</v>
          </cell>
          <cell r="Y577">
            <v>57408.309659999999</v>
          </cell>
          <cell r="AE577">
            <v>126935</v>
          </cell>
        </row>
        <row r="578">
          <cell r="E578">
            <v>5156108.721814</v>
          </cell>
          <cell r="G578">
            <v>128201.208285</v>
          </cell>
          <cell r="L578">
            <v>397231.48869600001</v>
          </cell>
          <cell r="T578">
            <v>3742439.1054489999</v>
          </cell>
          <cell r="V578">
            <v>178118.66807700001</v>
          </cell>
          <cell r="Y578">
            <v>541861.51858399995</v>
          </cell>
        </row>
        <row r="579">
          <cell r="E579">
            <v>2272422.5007119998</v>
          </cell>
          <cell r="G579">
            <v>71075.730748999995</v>
          </cell>
          <cell r="L579">
            <v>20753.128850000001</v>
          </cell>
          <cell r="T579">
            <v>1649383.9229540001</v>
          </cell>
          <cell r="V579">
            <v>98750.352379999997</v>
          </cell>
          <cell r="Y579">
            <v>28309.240919</v>
          </cell>
          <cell r="AB579">
            <v>8080.0588239999997</v>
          </cell>
          <cell r="AE579">
            <v>134472</v>
          </cell>
        </row>
        <row r="580">
          <cell r="E580">
            <v>2057189.729267</v>
          </cell>
          <cell r="G580">
            <v>58636.305315999998</v>
          </cell>
          <cell r="L580">
            <v>35275.338294000001</v>
          </cell>
          <cell r="T580">
            <v>1493162.3256049999</v>
          </cell>
          <cell r="V580">
            <v>81467.411607000002</v>
          </cell>
          <cell r="Y580">
            <v>48118.915345000001</v>
          </cell>
          <cell r="AB580">
            <v>1741.4705879999999</v>
          </cell>
          <cell r="AE580">
            <v>116577</v>
          </cell>
        </row>
        <row r="581">
          <cell r="E581">
            <v>1856555.4401229999</v>
          </cell>
          <cell r="G581">
            <v>35760.961510000001</v>
          </cell>
          <cell r="L581">
            <v>55498.432234</v>
          </cell>
          <cell r="T581">
            <v>1347536.6900539999</v>
          </cell>
          <cell r="V581">
            <v>49685.138841</v>
          </cell>
          <cell r="Y581">
            <v>75705.138250999997</v>
          </cell>
          <cell r="AB581">
            <v>24294.882353000001</v>
          </cell>
          <cell r="AE581">
            <v>71002</v>
          </cell>
        </row>
        <row r="582">
          <cell r="E582">
            <v>2491195.4129309999</v>
          </cell>
          <cell r="G582">
            <v>62344.474378999999</v>
          </cell>
          <cell r="L582">
            <v>84388.862905999995</v>
          </cell>
          <cell r="T582">
            <v>1808175.0474390001</v>
          </cell>
          <cell r="V582">
            <v>86619.423381000001</v>
          </cell>
          <cell r="Y582">
            <v>115114.43253400001</v>
          </cell>
          <cell r="AB582">
            <v>46552.882353000001</v>
          </cell>
          <cell r="AE582">
            <v>120525</v>
          </cell>
        </row>
        <row r="583">
          <cell r="E583">
            <v>3120519.5210219999</v>
          </cell>
          <cell r="G583">
            <v>54409.723094000001</v>
          </cell>
          <cell r="L583">
            <v>49720.346099000002</v>
          </cell>
          <cell r="T583">
            <v>2264955.0106230001</v>
          </cell>
          <cell r="V583">
            <v>75595.133132000003</v>
          </cell>
          <cell r="Y583">
            <v>67823.279393999997</v>
          </cell>
        </row>
        <row r="584">
          <cell r="E584">
            <v>2350053.1472959998</v>
          </cell>
          <cell r="G584">
            <v>57146.230665000003</v>
          </cell>
          <cell r="L584">
            <v>50752.191665999999</v>
          </cell>
          <cell r="T584">
            <v>1705730.284762</v>
          </cell>
          <cell r="V584">
            <v>79397.149432000006</v>
          </cell>
          <cell r="Y584">
            <v>69230.814851999996</v>
          </cell>
          <cell r="AB584">
            <v>5310.117647</v>
          </cell>
          <cell r="AE584">
            <v>56747</v>
          </cell>
        </row>
        <row r="585">
          <cell r="E585">
            <v>1050501.124627</v>
          </cell>
          <cell r="G585">
            <v>20343.462087</v>
          </cell>
          <cell r="L585">
            <v>20753.128850000001</v>
          </cell>
          <cell r="T585">
            <v>762481.30154599994</v>
          </cell>
          <cell r="V585">
            <v>28264.557092999999</v>
          </cell>
          <cell r="Y585">
            <v>28309.240919</v>
          </cell>
          <cell r="AB585">
            <v>40903.588235000003</v>
          </cell>
          <cell r="AE585">
            <v>20532</v>
          </cell>
        </row>
        <row r="586">
          <cell r="E586">
            <v>3210845.5509520001</v>
          </cell>
          <cell r="G586">
            <v>94584.044985</v>
          </cell>
          <cell r="L586">
            <v>23017.295208</v>
          </cell>
          <cell r="T586">
            <v>2330516.0150330001</v>
          </cell>
          <cell r="V586">
            <v>131412.054064</v>
          </cell>
          <cell r="Y586">
            <v>31397.779103000001</v>
          </cell>
          <cell r="AB586">
            <v>31820.588234999999</v>
          </cell>
          <cell r="AE586">
            <v>184285</v>
          </cell>
        </row>
        <row r="587">
          <cell r="E587">
            <v>2671371.8263119999</v>
          </cell>
          <cell r="G587">
            <v>62192.976538000003</v>
          </cell>
          <cell r="L587">
            <v>30652.786373999999</v>
          </cell>
          <cell r="T587">
            <v>1938951.8195549999</v>
          </cell>
          <cell r="V587">
            <v>86408.937114999993</v>
          </cell>
          <cell r="Y587">
            <v>41813.315022000003</v>
          </cell>
          <cell r="AE587">
            <v>61159</v>
          </cell>
        </row>
        <row r="588">
          <cell r="E588">
            <v>2810590.7688660002</v>
          </cell>
          <cell r="G588">
            <v>72407.666557999997</v>
          </cell>
          <cell r="L588">
            <v>20753.128850000001</v>
          </cell>
          <cell r="T588">
            <v>2040000.5838349999</v>
          </cell>
          <cell r="V588">
            <v>100600.901493</v>
          </cell>
          <cell r="Y588">
            <v>28309.240919</v>
          </cell>
          <cell r="AE588">
            <v>137469</v>
          </cell>
        </row>
        <row r="589">
          <cell r="E589">
            <v>1835785.7300209999</v>
          </cell>
          <cell r="G589">
            <v>55923.456313000002</v>
          </cell>
          <cell r="L589">
            <v>29497.25216</v>
          </cell>
          <cell r="T589">
            <v>1332461.4890670001</v>
          </cell>
          <cell r="V589">
            <v>77698.265765000004</v>
          </cell>
          <cell r="Y589">
            <v>40237.056488000002</v>
          </cell>
        </row>
        <row r="590">
          <cell r="E590">
            <v>3266561.1872169999</v>
          </cell>
          <cell r="G590">
            <v>71713.266866999998</v>
          </cell>
          <cell r="L590">
            <v>52609.596698000001</v>
          </cell>
          <cell r="T590">
            <v>2370955.8868809999</v>
          </cell>
          <cell r="V590">
            <v>99636.124718999999</v>
          </cell>
          <cell r="Y590">
            <v>71764.491915000006</v>
          </cell>
          <cell r="AE590">
            <v>139481</v>
          </cell>
        </row>
        <row r="591">
          <cell r="E591">
            <v>2070925.464226</v>
          </cell>
          <cell r="G591">
            <v>39267.825223</v>
          </cell>
          <cell r="L591">
            <v>20753.128850000001</v>
          </cell>
          <cell r="T591">
            <v>1503132.0827269999</v>
          </cell>
          <cell r="V591">
            <v>54557.463385000003</v>
          </cell>
          <cell r="Y591">
            <v>28309.240919</v>
          </cell>
          <cell r="AE591">
            <v>76410</v>
          </cell>
        </row>
        <row r="592">
          <cell r="E592">
            <v>2471199.3561869999</v>
          </cell>
          <cell r="G592">
            <v>71472.945634999996</v>
          </cell>
          <cell r="L592">
            <v>20829.915427</v>
          </cell>
          <cell r="T592">
            <v>1793661.3843749999</v>
          </cell>
          <cell r="V592">
            <v>99302.230068000004</v>
          </cell>
          <cell r="Y592">
            <v>28413.985110000001</v>
          </cell>
          <cell r="AB592">
            <v>4810.4705880000001</v>
          </cell>
          <cell r="AE592">
            <v>139526</v>
          </cell>
        </row>
        <row r="593">
          <cell r="E593">
            <v>2302438.0809599999</v>
          </cell>
          <cell r="G593">
            <v>54008.772644999997</v>
          </cell>
          <cell r="L593">
            <v>23719.166024999999</v>
          </cell>
          <cell r="T593">
            <v>1671170.0192829999</v>
          </cell>
          <cell r="V593">
            <v>75038.065371999997</v>
          </cell>
          <cell r="Y593">
            <v>32355.197630999999</v>
          </cell>
          <cell r="AB593">
            <v>11568.470588</v>
          </cell>
          <cell r="AE593">
            <v>106891</v>
          </cell>
        </row>
        <row r="594">
          <cell r="E594">
            <v>2018926.009412</v>
          </cell>
          <cell r="G594">
            <v>36163.572208999998</v>
          </cell>
          <cell r="L594">
            <v>67384.994313999996</v>
          </cell>
          <cell r="T594">
            <v>1465389.512961</v>
          </cell>
          <cell r="V594">
            <v>50244.513300999999</v>
          </cell>
          <cell r="Y594">
            <v>91919.539078999995</v>
          </cell>
        </row>
        <row r="595">
          <cell r="E595">
            <v>1872231.639375</v>
          </cell>
          <cell r="G595">
            <v>48138.957681</v>
          </cell>
          <cell r="L595">
            <v>20753.128850000001</v>
          </cell>
          <cell r="T595">
            <v>1358914.887115</v>
          </cell>
          <cell r="V595">
            <v>66882.731757999994</v>
          </cell>
          <cell r="Y595">
            <v>28309.240919</v>
          </cell>
          <cell r="AB595">
            <v>43392.705882000002</v>
          </cell>
          <cell r="AE595">
            <v>98712</v>
          </cell>
        </row>
        <row r="596">
          <cell r="E596">
            <v>1772798.011528</v>
          </cell>
          <cell r="G596">
            <v>25410.546027</v>
          </cell>
          <cell r="L596">
            <v>20753.128850000001</v>
          </cell>
          <cell r="T596">
            <v>1286743.348979</v>
          </cell>
          <cell r="V596">
            <v>35304.601836000002</v>
          </cell>
          <cell r="Y596">
            <v>28309.240919</v>
          </cell>
          <cell r="AB596">
            <v>4179.5294119999999</v>
          </cell>
          <cell r="AE596">
            <v>49720</v>
          </cell>
        </row>
        <row r="597">
          <cell r="E597">
            <v>3767772.415912</v>
          </cell>
          <cell r="G597">
            <v>134327.94698400001</v>
          </cell>
          <cell r="L597">
            <v>52609.596698000001</v>
          </cell>
          <cell r="T597">
            <v>2734748.1580610001</v>
          </cell>
          <cell r="V597">
            <v>186630.96333</v>
          </cell>
          <cell r="Y597">
            <v>71764.491915000006</v>
          </cell>
        </row>
        <row r="598">
          <cell r="E598">
            <v>1984240.4227140001</v>
          </cell>
          <cell r="G598">
            <v>56147.175042000003</v>
          </cell>
          <cell r="L598">
            <v>23719.166024999999</v>
          </cell>
          <cell r="T598">
            <v>1440213.803321</v>
          </cell>
          <cell r="V598">
            <v>78009.093429</v>
          </cell>
          <cell r="Y598">
            <v>32355.197630999999</v>
          </cell>
          <cell r="AB598">
            <v>82855.705881999995</v>
          </cell>
          <cell r="AE598">
            <v>55615</v>
          </cell>
        </row>
        <row r="599">
          <cell r="E599">
            <v>2196686.533876</v>
          </cell>
          <cell r="G599">
            <v>69437.063695000004</v>
          </cell>
          <cell r="L599">
            <v>20753.128850000001</v>
          </cell>
          <cell r="T599">
            <v>1594412.7694620001</v>
          </cell>
          <cell r="V599">
            <v>96473.640662000005</v>
          </cell>
          <cell r="Y599">
            <v>28309.240919</v>
          </cell>
          <cell r="AB599">
            <v>28901.117646999999</v>
          </cell>
          <cell r="AE599">
            <v>133199</v>
          </cell>
        </row>
        <row r="600">
          <cell r="E600">
            <v>2508109.5171480002</v>
          </cell>
          <cell r="G600">
            <v>77158.472815000001</v>
          </cell>
          <cell r="L600">
            <v>29497.25216</v>
          </cell>
          <cell r="T600">
            <v>1820451.7484299999</v>
          </cell>
          <cell r="V600">
            <v>107201.52011500001</v>
          </cell>
          <cell r="Y600">
            <v>40237.056488000002</v>
          </cell>
          <cell r="AB600">
            <v>47475.588235000003</v>
          </cell>
          <cell r="AE600">
            <v>149269</v>
          </cell>
        </row>
        <row r="601">
          <cell r="E601">
            <v>3567976.8338649999</v>
          </cell>
          <cell r="G601">
            <v>61447.524149999997</v>
          </cell>
          <cell r="L601">
            <v>41053.424428999999</v>
          </cell>
          <cell r="T601">
            <v>2589731.2781440001</v>
          </cell>
          <cell r="V601">
            <v>85373.229353000002</v>
          </cell>
          <cell r="Y601">
            <v>56000.774201</v>
          </cell>
          <cell r="AE601">
            <v>118391</v>
          </cell>
        </row>
        <row r="602">
          <cell r="E602">
            <v>1945242.627657</v>
          </cell>
          <cell r="G602">
            <v>129836.9699</v>
          </cell>
          <cell r="L602">
            <v>38164.17383</v>
          </cell>
          <cell r="T602">
            <v>1411908.1796180001</v>
          </cell>
          <cell r="V602">
            <v>180391.34307199999</v>
          </cell>
          <cell r="Y602">
            <v>52059.561680999999</v>
          </cell>
          <cell r="AE602">
            <v>132132</v>
          </cell>
        </row>
        <row r="603">
          <cell r="E603">
            <v>1179211.361911</v>
          </cell>
          <cell r="G603">
            <v>53856.444679</v>
          </cell>
          <cell r="L603">
            <v>55498.432234</v>
          </cell>
          <cell r="T603">
            <v>855902.57159099996</v>
          </cell>
          <cell r="V603">
            <v>74826.425757000005</v>
          </cell>
          <cell r="Y603">
            <v>75705.138250999997</v>
          </cell>
        </row>
        <row r="604">
          <cell r="E604">
            <v>2426445.6810599999</v>
          </cell>
          <cell r="G604">
            <v>85454.328540999995</v>
          </cell>
          <cell r="L604">
            <v>146090.820416</v>
          </cell>
          <cell r="T604">
            <v>1761177.991773</v>
          </cell>
          <cell r="V604">
            <v>118727.517353</v>
          </cell>
          <cell r="Y604">
            <v>199281.76908</v>
          </cell>
        </row>
        <row r="605">
          <cell r="E605">
            <v>1082685.907375</v>
          </cell>
          <cell r="G605">
            <v>63950.766552000001</v>
          </cell>
          <cell r="L605">
            <v>20753.128850000001</v>
          </cell>
          <cell r="T605">
            <v>785841.86201100005</v>
          </cell>
          <cell r="V605">
            <v>88851.154471999995</v>
          </cell>
          <cell r="Y605">
            <v>28309.240919</v>
          </cell>
        </row>
        <row r="606">
          <cell r="E606">
            <v>2022808.21627</v>
          </cell>
          <cell r="G606">
            <v>118653.938888</v>
          </cell>
          <cell r="L606">
            <v>23719.166024999999</v>
          </cell>
          <cell r="T606">
            <v>1468207.3206420001</v>
          </cell>
          <cell r="V606">
            <v>164853.996617</v>
          </cell>
          <cell r="Y606">
            <v>32355.197630999999</v>
          </cell>
        </row>
        <row r="607">
          <cell r="E607">
            <v>1599197.131849</v>
          </cell>
          <cell r="G607">
            <v>47802.341931000003</v>
          </cell>
          <cell r="L607">
            <v>35275.338294000001</v>
          </cell>
          <cell r="T607">
            <v>1160739.271892</v>
          </cell>
          <cell r="V607">
            <v>66415.048576000001</v>
          </cell>
          <cell r="Y607">
            <v>48118.915345000001</v>
          </cell>
          <cell r="AE607">
            <v>46517</v>
          </cell>
        </row>
        <row r="608">
          <cell r="E608">
            <v>1659638.2745620001</v>
          </cell>
          <cell r="G608">
            <v>70288.772102999996</v>
          </cell>
          <cell r="L608">
            <v>20753.128850000001</v>
          </cell>
          <cell r="T608">
            <v>1204609.0404070001</v>
          </cell>
          <cell r="V608">
            <v>97656.977148000005</v>
          </cell>
          <cell r="Y608">
            <v>28309.240919</v>
          </cell>
        </row>
        <row r="609">
          <cell r="E609">
            <v>1329778.30492</v>
          </cell>
          <cell r="G609">
            <v>72965.095598999993</v>
          </cell>
          <cell r="L609">
            <v>20753.128850000001</v>
          </cell>
          <cell r="T609">
            <v>965188.01259099995</v>
          </cell>
          <cell r="V609">
            <v>101375.375616</v>
          </cell>
          <cell r="Y609">
            <v>28309.240919</v>
          </cell>
        </row>
        <row r="610">
          <cell r="E610">
            <v>1227621.9411190001</v>
          </cell>
          <cell r="G610">
            <v>75987.996348000001</v>
          </cell>
          <cell r="L610">
            <v>20753.128850000001</v>
          </cell>
          <cell r="T610">
            <v>891040.24120199995</v>
          </cell>
          <cell r="V610">
            <v>105575.29745899999</v>
          </cell>
          <cell r="Y610">
            <v>28309.240919</v>
          </cell>
          <cell r="AE610">
            <v>149904</v>
          </cell>
        </row>
        <row r="611">
          <cell r="E611">
            <v>1705066.649253</v>
          </cell>
          <cell r="G611">
            <v>91819.728222000005</v>
          </cell>
          <cell r="L611">
            <v>20753.128850000001</v>
          </cell>
          <cell r="T611">
            <v>1237582.1476700001</v>
          </cell>
          <cell r="V611">
            <v>127571.400559</v>
          </cell>
          <cell r="Y611">
            <v>28309.240919</v>
          </cell>
          <cell r="AE611">
            <v>180094</v>
          </cell>
        </row>
        <row r="612">
          <cell r="E612">
            <v>1821338.1311329999</v>
          </cell>
          <cell r="G612">
            <v>86592.845189999993</v>
          </cell>
          <cell r="L612">
            <v>29497.25216</v>
          </cell>
          <cell r="T612">
            <v>1321975.042411</v>
          </cell>
          <cell r="V612">
            <v>120309.336056</v>
          </cell>
          <cell r="Y612">
            <v>40237.056488000002</v>
          </cell>
        </row>
        <row r="613">
          <cell r="E613">
            <v>1674032.0559070001</v>
          </cell>
          <cell r="G613">
            <v>46381.582730000002</v>
          </cell>
          <cell r="L613">
            <v>23719.166024999999</v>
          </cell>
          <cell r="T613">
            <v>1215056.424877</v>
          </cell>
          <cell r="V613">
            <v>64441.091075999997</v>
          </cell>
          <cell r="Y613">
            <v>32355.197630999999</v>
          </cell>
          <cell r="AE613">
            <v>90061</v>
          </cell>
        </row>
        <row r="614">
          <cell r="E614">
            <v>3234987.1439510002</v>
          </cell>
          <cell r="G614">
            <v>83307.624893</v>
          </cell>
          <cell r="L614">
            <v>32386.087695999999</v>
          </cell>
          <cell r="T614">
            <v>2348038.61717</v>
          </cell>
          <cell r="V614">
            <v>115744.955802</v>
          </cell>
          <cell r="Y614">
            <v>44177.702824</v>
          </cell>
          <cell r="AE614">
            <v>80058</v>
          </cell>
        </row>
        <row r="615">
          <cell r="E615">
            <v>2099236.9577850001</v>
          </cell>
          <cell r="G615">
            <v>62586.040799000002</v>
          </cell>
          <cell r="L615">
            <v>29497.25216</v>
          </cell>
          <cell r="T615">
            <v>1523681.308189</v>
          </cell>
          <cell r="V615">
            <v>86955.048057000007</v>
          </cell>
          <cell r="Y615">
            <v>40237.056488000002</v>
          </cell>
          <cell r="AE615">
            <v>123626</v>
          </cell>
        </row>
        <row r="616">
          <cell r="E616">
            <v>2131386.7930800002</v>
          </cell>
          <cell r="G616">
            <v>69753.756441000005</v>
          </cell>
          <cell r="L616">
            <v>41053.424428999999</v>
          </cell>
          <cell r="T616">
            <v>1547016.502874</v>
          </cell>
          <cell r="V616">
            <v>96913.643458999999</v>
          </cell>
          <cell r="Y616">
            <v>56000.774201</v>
          </cell>
          <cell r="AB616">
            <v>57238.764706000002</v>
          </cell>
          <cell r="AE616">
            <v>136552</v>
          </cell>
        </row>
        <row r="617">
          <cell r="E617">
            <v>3019642.8033500002</v>
          </cell>
          <cell r="G617">
            <v>81164.241745000007</v>
          </cell>
          <cell r="L617">
            <v>27639.847128000001</v>
          </cell>
          <cell r="T617">
            <v>2191736.039998</v>
          </cell>
          <cell r="V617">
            <v>112767.00764900001</v>
          </cell>
          <cell r="Y617">
            <v>37703.379426</v>
          </cell>
          <cell r="AE617">
            <v>157278</v>
          </cell>
        </row>
        <row r="618">
          <cell r="E618">
            <v>1516140.1432390001</v>
          </cell>
          <cell r="G618">
            <v>64044.155632000002</v>
          </cell>
          <cell r="L618">
            <v>23719.166024999999</v>
          </cell>
          <cell r="T618">
            <v>1100454.328551</v>
          </cell>
          <cell r="V618">
            <v>88980.906279000003</v>
          </cell>
          <cell r="Y618">
            <v>32355.197630999999</v>
          </cell>
          <cell r="AE618">
            <v>126126</v>
          </cell>
        </row>
        <row r="619">
          <cell r="E619">
            <v>3186559.4821879999</v>
          </cell>
          <cell r="G619">
            <v>102164.33282900001</v>
          </cell>
          <cell r="L619">
            <v>41053.424428999999</v>
          </cell>
          <cell r="T619">
            <v>2312888.5485919998</v>
          </cell>
          <cell r="V619">
            <v>141943.864118</v>
          </cell>
          <cell r="Y619">
            <v>56000.774201</v>
          </cell>
          <cell r="AE619">
            <v>204674</v>
          </cell>
        </row>
        <row r="620">
          <cell r="E620">
            <v>1923770.932181</v>
          </cell>
          <cell r="G620">
            <v>73270.166593000002</v>
          </cell>
          <cell r="L620">
            <v>46831.510563000003</v>
          </cell>
          <cell r="T620">
            <v>1396323.459212</v>
          </cell>
          <cell r="V620">
            <v>101799.23152099999</v>
          </cell>
          <cell r="Y620">
            <v>63882.633057999999</v>
          </cell>
          <cell r="AB620">
            <v>36180.647059000003</v>
          </cell>
        </row>
        <row r="621">
          <cell r="E621">
            <v>3176283.4484370002</v>
          </cell>
          <cell r="G621">
            <v>71143.385949000003</v>
          </cell>
          <cell r="L621">
            <v>58965.449939999999</v>
          </cell>
          <cell r="T621">
            <v>2305429.9334550002</v>
          </cell>
          <cell r="V621">
            <v>98844.350355999995</v>
          </cell>
          <cell r="Y621">
            <v>80434.480039000002</v>
          </cell>
          <cell r="AE621">
            <v>140360</v>
          </cell>
        </row>
        <row r="622">
          <cell r="E622">
            <v>1734285.9381329999</v>
          </cell>
          <cell r="G622">
            <v>84330.754144999999</v>
          </cell>
          <cell r="L622">
            <v>43942.259964999997</v>
          </cell>
          <cell r="T622">
            <v>1258790.2748130001</v>
          </cell>
          <cell r="V622">
            <v>117166.458938</v>
          </cell>
          <cell r="Y622">
            <v>59941.420536999998</v>
          </cell>
          <cell r="AB622">
            <v>1951.176471</v>
          </cell>
          <cell r="AE622">
            <v>164829</v>
          </cell>
        </row>
        <row r="623">
          <cell r="E623">
            <v>1820036.355738</v>
          </cell>
          <cell r="G623">
            <v>89057.486772000004</v>
          </cell>
          <cell r="L623">
            <v>35275.338294000001</v>
          </cell>
          <cell r="T623">
            <v>1321030.179646</v>
          </cell>
          <cell r="V623">
            <v>123733.630427</v>
          </cell>
          <cell r="Y623">
            <v>48118.915345000001</v>
          </cell>
          <cell r="AE623">
            <v>177044</v>
          </cell>
        </row>
        <row r="624">
          <cell r="E624">
            <v>2294893.8542249999</v>
          </cell>
          <cell r="G624">
            <v>87066.016527999993</v>
          </cell>
          <cell r="L624">
            <v>61854.285475999997</v>
          </cell>
          <cell r="T624">
            <v>1665694.221414</v>
          </cell>
          <cell r="V624">
            <v>120966.745214</v>
          </cell>
          <cell r="Y624">
            <v>84375.126373999999</v>
          </cell>
          <cell r="AE624">
            <v>172037</v>
          </cell>
        </row>
        <row r="625">
          <cell r="E625">
            <v>3221418.4128749999</v>
          </cell>
          <cell r="G625">
            <v>141759.22736200001</v>
          </cell>
          <cell r="L625">
            <v>33636.671240000003</v>
          </cell>
          <cell r="T625">
            <v>2338190.0758520002</v>
          </cell>
          <cell r="V625">
            <v>196955.74716699999</v>
          </cell>
          <cell r="Y625">
            <v>45883.617681999996</v>
          </cell>
          <cell r="AB625">
            <v>46009.470587999996</v>
          </cell>
          <cell r="AE625">
            <v>277646</v>
          </cell>
        </row>
        <row r="626">
          <cell r="E626">
            <v>1412891.1328120001</v>
          </cell>
          <cell r="G626">
            <v>39091.423626999996</v>
          </cell>
          <cell r="L626">
            <v>35275.338294000001</v>
          </cell>
          <cell r="T626">
            <v>1025513.485549</v>
          </cell>
          <cell r="V626">
            <v>54312.376638000002</v>
          </cell>
          <cell r="Y626">
            <v>48118.915345000001</v>
          </cell>
          <cell r="AB626">
            <v>109497.470588</v>
          </cell>
          <cell r="AE626">
            <v>77305</v>
          </cell>
        </row>
        <row r="627">
          <cell r="E627">
            <v>2135343.1062929998</v>
          </cell>
          <cell r="G627">
            <v>49422.746231999998</v>
          </cell>
          <cell r="L627">
            <v>46831.510563000003</v>
          </cell>
          <cell r="T627">
            <v>1549888.0988940001</v>
          </cell>
          <cell r="V627">
            <v>68666.386606999993</v>
          </cell>
          <cell r="Y627">
            <v>63882.633057999999</v>
          </cell>
          <cell r="AB627">
            <v>25850.352941000001</v>
          </cell>
          <cell r="AE627">
            <v>48128</v>
          </cell>
        </row>
        <row r="628">
          <cell r="E628">
            <v>4048264.4780609999</v>
          </cell>
          <cell r="G628">
            <v>76611.835401000004</v>
          </cell>
          <cell r="L628">
            <v>35275.338294000001</v>
          </cell>
          <cell r="T628">
            <v>2938336.6622580001</v>
          </cell>
          <cell r="V628">
            <v>106442.039534</v>
          </cell>
          <cell r="Y628">
            <v>48118.915345000001</v>
          </cell>
          <cell r="AB628">
            <v>8151.1764709999998</v>
          </cell>
          <cell r="AE628">
            <v>82291</v>
          </cell>
        </row>
        <row r="629">
          <cell r="E629">
            <v>1575340.3586919999</v>
          </cell>
          <cell r="G629">
            <v>41921.320276999999</v>
          </cell>
          <cell r="L629">
            <v>42208.958642999998</v>
          </cell>
          <cell r="T629">
            <v>1143423.3994750001</v>
          </cell>
          <cell r="V629">
            <v>58244.144744999998</v>
          </cell>
          <cell r="Y629">
            <v>57577.032736000001</v>
          </cell>
          <cell r="AB629">
            <v>43529.470587999996</v>
          </cell>
        </row>
        <row r="630">
          <cell r="F630">
            <v>28637943.020052001</v>
          </cell>
          <cell r="G630">
            <v>439083.90858599998</v>
          </cell>
          <cell r="U630">
            <v>29168639.490802001</v>
          </cell>
          <cell r="V630">
            <v>610049.17206300003</v>
          </cell>
          <cell r="AE630">
            <v>470038</v>
          </cell>
        </row>
        <row r="631">
          <cell r="F631">
            <v>17993156.375863001</v>
          </cell>
          <cell r="G631">
            <v>282677.12288099999</v>
          </cell>
          <cell r="U631">
            <v>18335845.180302002</v>
          </cell>
          <cell r="V631">
            <v>392742.57471700001</v>
          </cell>
        </row>
        <row r="632">
          <cell r="F632">
            <v>13986938.352792</v>
          </cell>
          <cell r="G632">
            <v>239484.05086799999</v>
          </cell>
          <cell r="U632">
            <v>14249081.415732</v>
          </cell>
          <cell r="V632">
            <v>332731.49868900003</v>
          </cell>
        </row>
        <row r="633">
          <cell r="F633">
            <v>13861136.139533</v>
          </cell>
          <cell r="G633">
            <v>248033.09476599999</v>
          </cell>
          <cell r="U633">
            <v>14117603.86403</v>
          </cell>
          <cell r="V633">
            <v>344609.26749400003</v>
          </cell>
          <cell r="AE633">
            <v>482501</v>
          </cell>
        </row>
        <row r="634">
          <cell r="F634">
            <v>30218292.543590002</v>
          </cell>
          <cell r="G634">
            <v>397516.63668699999</v>
          </cell>
          <cell r="U634">
            <v>30775361.985202</v>
          </cell>
          <cell r="V634">
            <v>552296.93083700002</v>
          </cell>
        </row>
        <row r="635">
          <cell r="F635">
            <v>22079745.727513</v>
          </cell>
          <cell r="G635">
            <v>371029.83339799999</v>
          </cell>
          <cell r="U635">
            <v>22484213.493974999</v>
          </cell>
          <cell r="V635">
            <v>515497.01150199998</v>
          </cell>
          <cell r="AE635">
            <v>399045</v>
          </cell>
        </row>
        <row r="636">
          <cell r="F636">
            <v>14002340.219022</v>
          </cell>
          <cell r="G636">
            <v>455976.95546999999</v>
          </cell>
          <cell r="U636">
            <v>14249282.390625</v>
          </cell>
          <cell r="V636">
            <v>633519.83237099997</v>
          </cell>
          <cell r="AB636">
            <v>81083.235293999998</v>
          </cell>
        </row>
        <row r="638">
          <cell r="F638">
            <v>9669176.3766539991</v>
          </cell>
          <cell r="G638">
            <v>230546.92345999999</v>
          </cell>
          <cell r="U638">
            <v>9841858.6350689996</v>
          </cell>
          <cell r="V638">
            <v>320314.539039</v>
          </cell>
        </row>
        <row r="639">
          <cell r="F639">
            <v>8386857.5954569997</v>
          </cell>
          <cell r="G639">
            <v>113080.063542</v>
          </cell>
          <cell r="U639">
            <v>8542984.7884860002</v>
          </cell>
          <cell r="V639">
            <v>157109.832065</v>
          </cell>
        </row>
        <row r="640">
          <cell r="F640">
            <v>11369838.427476</v>
          </cell>
          <cell r="G640">
            <v>233027.75248200001</v>
          </cell>
          <cell r="U640">
            <v>11574899.057432</v>
          </cell>
          <cell r="V640">
            <v>323761.32372400002</v>
          </cell>
          <cell r="AE640">
            <v>446896</v>
          </cell>
        </row>
        <row r="641">
          <cell r="F641">
            <v>5393066.4344300004</v>
          </cell>
          <cell r="G641">
            <v>193074.658945</v>
          </cell>
          <cell r="U641">
            <v>5481768.069813</v>
          </cell>
          <cell r="V641">
            <v>268251.77040799998</v>
          </cell>
          <cell r="AB641">
            <v>98483.352941000005</v>
          </cell>
          <cell r="AE641">
            <v>188095</v>
          </cell>
        </row>
        <row r="642">
          <cell r="F642">
            <v>5215553.942795</v>
          </cell>
          <cell r="G642">
            <v>177491.549554</v>
          </cell>
          <cell r="U642">
            <v>5306215.6429430004</v>
          </cell>
          <cell r="V642">
            <v>246601.09545399999</v>
          </cell>
        </row>
        <row r="643">
          <cell r="F643">
            <v>4488163.0671849996</v>
          </cell>
          <cell r="G643">
            <v>182084.216969</v>
          </cell>
          <cell r="U643">
            <v>4559069.8474040003</v>
          </cell>
          <cell r="V643">
            <v>252982.00101499999</v>
          </cell>
          <cell r="AE643">
            <v>358114</v>
          </cell>
        </row>
        <row r="644">
          <cell r="F644">
            <v>7922754.4557560002</v>
          </cell>
          <cell r="G644">
            <v>230545.263209</v>
          </cell>
          <cell r="U644">
            <v>8066167.9172369996</v>
          </cell>
          <cell r="V644">
            <v>320312.23233999999</v>
          </cell>
          <cell r="AE644">
            <v>223787</v>
          </cell>
        </row>
        <row r="645">
          <cell r="F645">
            <v>5008026.1302479999</v>
          </cell>
          <cell r="G645">
            <v>185279.368686</v>
          </cell>
          <cell r="U645">
            <v>5091862.1901559997</v>
          </cell>
          <cell r="V645">
            <v>257421.24285899999</v>
          </cell>
        </row>
        <row r="646">
          <cell r="F646">
            <v>6291935.0679890001</v>
          </cell>
          <cell r="G646">
            <v>173010.949035</v>
          </cell>
          <cell r="U646">
            <v>6403200.5140890004</v>
          </cell>
          <cell r="V646">
            <v>240375.89206300001</v>
          </cell>
          <cell r="AE646">
            <v>174288</v>
          </cell>
        </row>
        <row r="647">
          <cell r="F647">
            <v>6790353.6928390004</v>
          </cell>
          <cell r="G647">
            <v>256034.25606300001</v>
          </cell>
          <cell r="U647">
            <v>6908719.0914110001</v>
          </cell>
          <cell r="V647">
            <v>355725.82569500001</v>
          </cell>
          <cell r="AE647">
            <v>249930</v>
          </cell>
        </row>
        <row r="648">
          <cell r="F648">
            <v>12817741.663609</v>
          </cell>
          <cell r="G648">
            <v>403658.31763900002</v>
          </cell>
          <cell r="U648">
            <v>13039323.346768999</v>
          </cell>
          <cell r="V648">
            <v>560829.98637900001</v>
          </cell>
          <cell r="AE648">
            <v>794969</v>
          </cell>
        </row>
        <row r="649">
          <cell r="F649">
            <v>7999229.8357809996</v>
          </cell>
          <cell r="G649">
            <v>176259.22876299999</v>
          </cell>
          <cell r="U649">
            <v>8141859.9803680005</v>
          </cell>
          <cell r="V649">
            <v>244888.94826899999</v>
          </cell>
        </row>
        <row r="650">
          <cell r="F650">
            <v>8478095.3479229994</v>
          </cell>
          <cell r="G650">
            <v>252098.217646</v>
          </cell>
          <cell r="U650">
            <v>8630768.128184</v>
          </cell>
          <cell r="V650">
            <v>350257.21951000002</v>
          </cell>
          <cell r="AE650">
            <v>491097</v>
          </cell>
        </row>
        <row r="651">
          <cell r="F651">
            <v>4132270.210525</v>
          </cell>
          <cell r="G651">
            <v>162559.673346</v>
          </cell>
          <cell r="U651">
            <v>4203919.8429319998</v>
          </cell>
          <cell r="V651">
            <v>225855.22310500001</v>
          </cell>
          <cell r="AB651">
            <v>9402.1176469999991</v>
          </cell>
          <cell r="AE651">
            <v>159057</v>
          </cell>
        </row>
        <row r="652">
          <cell r="F652">
            <v>6275776.6656999998</v>
          </cell>
          <cell r="G652">
            <v>192997.457306</v>
          </cell>
          <cell r="U652">
            <v>6384255.1988399997</v>
          </cell>
          <cell r="V652">
            <v>268144.50891400001</v>
          </cell>
          <cell r="AE652">
            <v>206490</v>
          </cell>
        </row>
        <row r="653">
          <cell r="F653">
            <v>5384478.4865070004</v>
          </cell>
          <cell r="G653">
            <v>166095.59143999999</v>
          </cell>
          <cell r="U653">
            <v>5481869.3650479997</v>
          </cell>
          <cell r="V653">
            <v>230767.91487899999</v>
          </cell>
          <cell r="AE653">
            <v>184555</v>
          </cell>
        </row>
        <row r="654">
          <cell r="F654">
            <v>8334634.7840630002</v>
          </cell>
          <cell r="G654">
            <v>259724.57743500001</v>
          </cell>
          <cell r="U654">
            <v>8481704.9958360009</v>
          </cell>
          <cell r="V654">
            <v>360853.04045600002</v>
          </cell>
        </row>
        <row r="655">
          <cell r="F655">
            <v>14548083.761297001</v>
          </cell>
          <cell r="G655">
            <v>445072.84651</v>
          </cell>
          <cell r="U655">
            <v>14813492.073841</v>
          </cell>
          <cell r="V655">
            <v>618370.01131500001</v>
          </cell>
          <cell r="AE655">
            <v>871114</v>
          </cell>
        </row>
        <row r="656">
          <cell r="F656">
            <v>4946887.8367659999</v>
          </cell>
          <cell r="G656">
            <v>215378.461583</v>
          </cell>
          <cell r="U656">
            <v>5025649.8833330004</v>
          </cell>
          <cell r="V656">
            <v>299239.96211099997</v>
          </cell>
          <cell r="AB656">
            <v>20881.235293999998</v>
          </cell>
          <cell r="AE656">
            <v>209645</v>
          </cell>
        </row>
        <row r="657">
          <cell r="F657">
            <v>13078249.533764999</v>
          </cell>
          <cell r="G657">
            <v>448126.46188900003</v>
          </cell>
          <cell r="U657">
            <v>13304269.658492999</v>
          </cell>
          <cell r="V657">
            <v>622612.60708700004</v>
          </cell>
          <cell r="AE657">
            <v>434433</v>
          </cell>
        </row>
        <row r="658">
          <cell r="F658">
            <v>13923260.531703999</v>
          </cell>
          <cell r="G658">
            <v>309593.93099999998</v>
          </cell>
          <cell r="U658">
            <v>14174843.172919</v>
          </cell>
          <cell r="V658">
            <v>430139.92904100002</v>
          </cell>
          <cell r="AE658">
            <v>604418</v>
          </cell>
        </row>
        <row r="659">
          <cell r="F659">
            <v>9603762.4485160001</v>
          </cell>
          <cell r="G659">
            <v>240659.09302299999</v>
          </cell>
          <cell r="U659">
            <v>9772121.7225250006</v>
          </cell>
          <cell r="V659">
            <v>334364.06476600002</v>
          </cell>
          <cell r="AE659">
            <v>235811</v>
          </cell>
        </row>
        <row r="660">
          <cell r="F660">
            <v>3419768.1980340001</v>
          </cell>
          <cell r="G660">
            <v>139427.820867</v>
          </cell>
          <cell r="U660">
            <v>3476315.62427</v>
          </cell>
          <cell r="V660">
            <v>193716.56537500001</v>
          </cell>
          <cell r="AB660">
            <v>61201.294117999998</v>
          </cell>
        </row>
        <row r="662">
          <cell r="F662">
            <v>117541166.272118</v>
          </cell>
          <cell r="U662">
            <v>119716841.046597</v>
          </cell>
        </row>
        <row r="663">
          <cell r="G663">
            <v>9700936.7689529993</v>
          </cell>
          <cell r="I663">
            <v>18972925.457451001</v>
          </cell>
          <cell r="J663">
            <v>788000000</v>
          </cell>
          <cell r="K663">
            <v>46051948.051948003</v>
          </cell>
          <cell r="V663">
            <v>13478172.004047001</v>
          </cell>
          <cell r="X663">
            <v>21580834</v>
          </cell>
          <cell r="AE663">
            <v>18919103</v>
          </cell>
        </row>
        <row r="665">
          <cell r="D665">
            <v>620590438.64003396</v>
          </cell>
          <cell r="E665">
            <v>271232135.57042205</v>
          </cell>
          <cell r="F665">
            <v>0</v>
          </cell>
          <cell r="G665">
            <v>9771134.6423509996</v>
          </cell>
          <cell r="H665">
            <v>56346298.592076994</v>
          </cell>
          <cell r="I665">
            <v>0</v>
          </cell>
          <cell r="J665">
            <v>0</v>
          </cell>
          <cell r="K665">
            <v>0</v>
          </cell>
          <cell r="L665">
            <v>9909233.84791</v>
          </cell>
          <cell r="M665">
            <v>781230.78243599995</v>
          </cell>
          <cell r="N665">
            <v>30557460.197482001</v>
          </cell>
          <cell r="R665">
            <v>11987098.452321</v>
          </cell>
          <cell r="S665">
            <v>493703660.01086712</v>
          </cell>
          <cell r="T665">
            <v>196867406.32886699</v>
          </cell>
          <cell r="U665">
            <v>0</v>
          </cell>
          <cell r="V665">
            <v>13575702.689434001</v>
          </cell>
          <cell r="W665">
            <v>57719304.513342008</v>
          </cell>
          <cell r="X665">
            <v>0</v>
          </cell>
          <cell r="Y665">
            <v>13517137.119348001</v>
          </cell>
          <cell r="Z665">
            <v>1065673.0484859999</v>
          </cell>
          <cell r="AA665">
            <v>43485205.748093009</v>
          </cell>
          <cell r="AB665">
            <v>0</v>
          </cell>
          <cell r="AE665">
            <v>18140398</v>
          </cell>
          <cell r="AF665">
            <v>0</v>
          </cell>
          <cell r="AG665">
            <v>-361592</v>
          </cell>
        </row>
        <row r="666">
          <cell r="D666">
            <v>624647349.39131987</v>
          </cell>
          <cell r="E666">
            <v>215921727.35223299</v>
          </cell>
          <cell r="F666">
            <v>0</v>
          </cell>
          <cell r="G666">
            <v>21551670.647557005</v>
          </cell>
          <cell r="H666">
            <v>77105743.336013004</v>
          </cell>
          <cell r="I666">
            <v>0</v>
          </cell>
          <cell r="J666">
            <v>0</v>
          </cell>
          <cell r="K666">
            <v>0</v>
          </cell>
          <cell r="L666">
            <v>4958269.0595719991</v>
          </cell>
          <cell r="M666">
            <v>1082898.2634030001</v>
          </cell>
          <cell r="N666">
            <v>62206352.760020003</v>
          </cell>
          <cell r="R666">
            <v>12438935.053712999</v>
          </cell>
          <cell r="S666">
            <v>496557614.39028299</v>
          </cell>
          <cell r="T666">
            <v>156721659.63846898</v>
          </cell>
          <cell r="U666">
            <v>0</v>
          </cell>
          <cell r="V666">
            <v>29943203.515359003</v>
          </cell>
          <cell r="W666">
            <v>78984600.418185025</v>
          </cell>
          <cell r="X666">
            <v>0</v>
          </cell>
          <cell r="Y666">
            <v>6763550.4198940005</v>
          </cell>
          <cell r="Z666">
            <v>1477176.168047</v>
          </cell>
          <cell r="AA666">
            <v>88523589.039331988</v>
          </cell>
          <cell r="AB666">
            <v>0</v>
          </cell>
          <cell r="AE666">
            <v>37754830</v>
          </cell>
          <cell r="AF666">
            <v>0</v>
          </cell>
          <cell r="AG666">
            <v>-884318</v>
          </cell>
        </row>
        <row r="667">
          <cell r="D667">
            <v>1245237788.031354</v>
          </cell>
          <cell r="E667">
            <v>487153862.92265505</v>
          </cell>
          <cell r="F667">
            <v>0</v>
          </cell>
          <cell r="G667">
            <v>31322805.289908007</v>
          </cell>
          <cell r="H667">
            <v>133452041.92809001</v>
          </cell>
          <cell r="I667">
            <v>0</v>
          </cell>
          <cell r="J667">
            <v>0</v>
          </cell>
          <cell r="K667">
            <v>0</v>
          </cell>
          <cell r="L667">
            <v>14867502.907481998</v>
          </cell>
          <cell r="M667">
            <v>1864129.045839</v>
          </cell>
          <cell r="N667">
            <v>92763812.957502007</v>
          </cell>
          <cell r="R667">
            <v>24426033.506034002</v>
          </cell>
          <cell r="S667">
            <v>990261274.40115011</v>
          </cell>
          <cell r="T667">
            <v>353589065.96733594</v>
          </cell>
          <cell r="U667">
            <v>0</v>
          </cell>
          <cell r="V667">
            <v>43518906.204793006</v>
          </cell>
          <cell r="W667">
            <v>136703904.93152702</v>
          </cell>
          <cell r="X667">
            <v>0</v>
          </cell>
          <cell r="Y667">
            <v>20280687.539241999</v>
          </cell>
          <cell r="Z667">
            <v>2542849.2165329996</v>
          </cell>
          <cell r="AA667">
            <v>132008794.787425</v>
          </cell>
          <cell r="AB667">
            <v>0</v>
          </cell>
          <cell r="AE667">
            <v>55895228</v>
          </cell>
          <cell r="AF667">
            <v>0</v>
          </cell>
          <cell r="AG667">
            <v>-1245910</v>
          </cell>
        </row>
        <row r="668">
          <cell r="D668">
            <v>0</v>
          </cell>
          <cell r="E668">
            <v>0</v>
          </cell>
          <cell r="F668">
            <v>117541166.272118</v>
          </cell>
          <cell r="G668">
            <v>9700936.7689529993</v>
          </cell>
          <cell r="H668">
            <v>0</v>
          </cell>
          <cell r="I668">
            <v>18972925.457451001</v>
          </cell>
          <cell r="J668">
            <v>788000000</v>
          </cell>
          <cell r="K668">
            <v>46051948.051948003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119716841.046597</v>
          </cell>
          <cell r="V668">
            <v>13478172.004047001</v>
          </cell>
          <cell r="W668">
            <v>0</v>
          </cell>
          <cell r="X668">
            <v>21580834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E668">
            <v>18919103</v>
          </cell>
          <cell r="AF668">
            <v>0</v>
          </cell>
          <cell r="AG668">
            <v>0</v>
          </cell>
        </row>
        <row r="670">
          <cell r="D670">
            <v>2041504132.0738449</v>
          </cell>
          <cell r="E670">
            <v>402028086.58024997</v>
          </cell>
          <cell r="F670">
            <v>0</v>
          </cell>
          <cell r="G670">
            <v>43060181.843173996</v>
          </cell>
          <cell r="H670">
            <v>178851253.19758108</v>
          </cell>
          <cell r="I670">
            <v>0</v>
          </cell>
          <cell r="J670">
            <v>0</v>
          </cell>
          <cell r="K670">
            <v>0</v>
          </cell>
          <cell r="L670">
            <v>3407739.7136559994</v>
          </cell>
          <cell r="M670">
            <v>1872720.8411870005</v>
          </cell>
          <cell r="N670">
            <v>132478335.16653602</v>
          </cell>
          <cell r="R670">
            <v>41934858.419611</v>
          </cell>
          <cell r="S670">
            <v>1621593466.6646311</v>
          </cell>
          <cell r="T670">
            <v>291802542.16544199</v>
          </cell>
          <cell r="U670">
            <v>0</v>
          </cell>
          <cell r="V670">
            <v>59826442.665339999</v>
          </cell>
          <cell r="W670">
            <v>183209371.40235496</v>
          </cell>
          <cell r="X670">
            <v>0</v>
          </cell>
          <cell r="Y670">
            <v>4648480.970733</v>
          </cell>
          <cell r="Z670">
            <v>2554569.2420899998</v>
          </cell>
          <cell r="AA670">
            <v>188525081.09806904</v>
          </cell>
          <cell r="AB670">
            <v>0</v>
          </cell>
          <cell r="AE670">
            <v>48731214</v>
          </cell>
          <cell r="AF670">
            <v>0</v>
          </cell>
          <cell r="AG670">
            <v>-700705</v>
          </cell>
        </row>
        <row r="671">
          <cell r="D671">
            <v>0</v>
          </cell>
          <cell r="E671">
            <v>0</v>
          </cell>
          <cell r="F671">
            <v>126777212.15934302</v>
          </cell>
          <cell r="G671">
            <v>1977824.6471859999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129130745.430043</v>
          </cell>
          <cell r="V671">
            <v>2747926.4553020005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E671">
            <v>1351584</v>
          </cell>
          <cell r="AF671">
            <v>0</v>
          </cell>
          <cell r="AG671">
            <v>0</v>
          </cell>
        </row>
        <row r="673">
          <cell r="D673">
            <v>682897611.49173188</v>
          </cell>
          <cell r="E673">
            <v>0</v>
          </cell>
          <cell r="F673">
            <v>61180141.388263993</v>
          </cell>
          <cell r="G673">
            <v>36574988.876571</v>
          </cell>
          <cell r="H673">
            <v>89541103.308049008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823442.64651900006</v>
          </cell>
          <cell r="N673">
            <v>109498921.89003199</v>
          </cell>
          <cell r="R673">
            <v>12659691.262941999</v>
          </cell>
          <cell r="S673">
            <v>543802332.00754297</v>
          </cell>
          <cell r="T673">
            <v>0</v>
          </cell>
          <cell r="U673">
            <v>62238300.260375991</v>
          </cell>
          <cell r="V673">
            <v>50816122.490589999</v>
          </cell>
          <cell r="W673">
            <v>91722976.263511017</v>
          </cell>
          <cell r="X673">
            <v>0</v>
          </cell>
          <cell r="Y673">
            <v>0</v>
          </cell>
          <cell r="Z673">
            <v>1123254.0436139998</v>
          </cell>
          <cell r="AA673">
            <v>155823917.19762596</v>
          </cell>
          <cell r="AB673">
            <v>3615728.7647060002</v>
          </cell>
          <cell r="AE673">
            <v>49931123</v>
          </cell>
          <cell r="AF673">
            <v>0</v>
          </cell>
          <cell r="AG673">
            <v>-792106</v>
          </cell>
        </row>
        <row r="674">
          <cell r="D674">
            <v>1121675386.0460539</v>
          </cell>
          <cell r="E674">
            <v>0</v>
          </cell>
          <cell r="F674">
            <v>0</v>
          </cell>
          <cell r="G674">
            <v>53096938.272057012</v>
          </cell>
          <cell r="H674">
            <v>140567366.89161101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1199738.3788300001</v>
          </cell>
          <cell r="N674">
            <v>123242214.11063001</v>
          </cell>
          <cell r="R674">
            <v>19656209.036092997</v>
          </cell>
          <cell r="S674">
            <v>894345750.06937909</v>
          </cell>
          <cell r="T674">
            <v>0</v>
          </cell>
          <cell r="U674">
            <v>0</v>
          </cell>
          <cell r="V674">
            <v>73771191.789377004</v>
          </cell>
          <cell r="W674">
            <v>143992610.996393</v>
          </cell>
          <cell r="X674">
            <v>0</v>
          </cell>
          <cell r="Y674">
            <v>0</v>
          </cell>
          <cell r="Z674">
            <v>1636557.1919299997</v>
          </cell>
          <cell r="AA674">
            <v>175381494.49647802</v>
          </cell>
          <cell r="AB674">
            <v>3762697.9411760001</v>
          </cell>
          <cell r="AE674">
            <v>68314315</v>
          </cell>
          <cell r="AF674">
            <v>0</v>
          </cell>
          <cell r="AG674">
            <v>-1122436</v>
          </cell>
        </row>
        <row r="675">
          <cell r="D675">
            <v>133074188.213157</v>
          </cell>
          <cell r="E675">
            <v>26315174.374586999</v>
          </cell>
          <cell r="F675">
            <v>11737909.835310999</v>
          </cell>
          <cell r="G675">
            <v>4798915.7446299996</v>
          </cell>
          <cell r="H675">
            <v>11967355.794459</v>
          </cell>
          <cell r="I675">
            <v>0</v>
          </cell>
          <cell r="J675">
            <v>0</v>
          </cell>
          <cell r="K675">
            <v>0</v>
          </cell>
          <cell r="L675">
            <v>507609.07980000001</v>
          </cell>
          <cell r="M675">
            <v>168556.912522</v>
          </cell>
          <cell r="N675">
            <v>5497899.8021219997</v>
          </cell>
          <cell r="R675">
            <v>1976529.1347330001</v>
          </cell>
          <cell r="S675">
            <v>106459539.130923</v>
          </cell>
          <cell r="T675">
            <v>19100244.575818002</v>
          </cell>
          <cell r="U675">
            <v>11954491.124963</v>
          </cell>
          <cell r="V675">
            <v>6667460.4091919996</v>
          </cell>
          <cell r="W675">
            <v>12258967.679858999</v>
          </cell>
          <cell r="X675">
            <v>0</v>
          </cell>
          <cell r="Y675">
            <v>692427.04733600002</v>
          </cell>
          <cell r="Z675">
            <v>229927.65114799998</v>
          </cell>
          <cell r="AA675">
            <v>7823860.4430020005</v>
          </cell>
          <cell r="AB675">
            <v>1202358.7058819998</v>
          </cell>
          <cell r="AE675">
            <v>4775747</v>
          </cell>
          <cell r="AF675">
            <v>0</v>
          </cell>
          <cell r="AG675">
            <v>-71916</v>
          </cell>
        </row>
        <row r="676">
          <cell r="D676">
            <v>1387360242.4400263</v>
          </cell>
          <cell r="E676">
            <v>345108322.32635784</v>
          </cell>
          <cell r="F676">
            <v>0</v>
          </cell>
          <cell r="G676">
            <v>46324447.705966003</v>
          </cell>
          <cell r="H676">
            <v>154732318.18900001</v>
          </cell>
          <cell r="I676">
            <v>0</v>
          </cell>
          <cell r="J676">
            <v>0</v>
          </cell>
          <cell r="K676">
            <v>0</v>
          </cell>
          <cell r="L676">
            <v>5764156.2193280002</v>
          </cell>
          <cell r="M676">
            <v>2741488.3211149997</v>
          </cell>
          <cell r="N676">
            <v>122876423.61214298</v>
          </cell>
          <cell r="R676">
            <v>28946678.640588</v>
          </cell>
          <cell r="S676">
            <v>1101549715.7263753</v>
          </cell>
          <cell r="T676">
            <v>250488682.60397097</v>
          </cell>
          <cell r="U676">
            <v>0</v>
          </cell>
          <cell r="V676">
            <v>64361709.497135989</v>
          </cell>
          <cell r="W676">
            <v>158502723.59970197</v>
          </cell>
          <cell r="X676">
            <v>0</v>
          </cell>
          <cell r="Y676">
            <v>7862857.1280019972</v>
          </cell>
          <cell r="Z676">
            <v>3739650.6669070004</v>
          </cell>
          <cell r="AA676">
            <v>174860951.39555293</v>
          </cell>
          <cell r="AB676">
            <v>3434958.6470580003</v>
          </cell>
          <cell r="AE676">
            <v>47830110</v>
          </cell>
          <cell r="AF676">
            <v>0</v>
          </cell>
          <cell r="AG676">
            <v>-2422496</v>
          </cell>
        </row>
        <row r="677">
          <cell r="D677">
            <v>0</v>
          </cell>
          <cell r="E677">
            <v>498105122.428123</v>
          </cell>
          <cell r="F677">
            <v>0</v>
          </cell>
          <cell r="G677">
            <v>13566117.778849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8637248.4317129944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361537777.68743491</v>
          </cell>
          <cell r="U677">
            <v>0</v>
          </cell>
          <cell r="V677">
            <v>18848331.166924</v>
          </cell>
          <cell r="W677">
            <v>0</v>
          </cell>
          <cell r="X677">
            <v>0</v>
          </cell>
          <cell r="Y677">
            <v>11782028.073770985</v>
          </cell>
          <cell r="Z677">
            <v>0</v>
          </cell>
          <cell r="AA677">
            <v>0</v>
          </cell>
          <cell r="AB677">
            <v>3213215.6470610001</v>
          </cell>
          <cell r="AE677">
            <v>17583652</v>
          </cell>
          <cell r="AF677">
            <v>9386434</v>
          </cell>
          <cell r="AG677">
            <v>0</v>
          </cell>
        </row>
        <row r="678">
          <cell r="D678">
            <v>0</v>
          </cell>
          <cell r="E678">
            <v>0</v>
          </cell>
          <cell r="F678">
            <v>197480304.71404099</v>
          </cell>
          <cell r="G678">
            <v>5841803.6358619984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200956421.13802305</v>
          </cell>
          <cell r="V678">
            <v>8116415.5682400009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271051.23529400001</v>
          </cell>
          <cell r="AE678">
            <v>5832699</v>
          </cell>
          <cell r="AF678">
            <v>0</v>
          </cell>
          <cell r="AG678">
            <v>0</v>
          </cell>
        </row>
        <row r="680">
          <cell r="D680">
            <v>1245237788.031354</v>
          </cell>
          <cell r="E680">
            <v>487153862.92265505</v>
          </cell>
          <cell r="F680">
            <v>117541166.272118</v>
          </cell>
          <cell r="G680">
            <v>41023742.058861002</v>
          </cell>
          <cell r="H680">
            <v>133452041.92809001</v>
          </cell>
          <cell r="I680">
            <v>18972925.457451001</v>
          </cell>
          <cell r="J680">
            <v>788000000</v>
          </cell>
          <cell r="K680">
            <v>46051948.051948003</v>
          </cell>
          <cell r="L680">
            <v>14867502.907481998</v>
          </cell>
          <cell r="M680">
            <v>1864129.045839</v>
          </cell>
          <cell r="N680">
            <v>92763812.957502007</v>
          </cell>
          <cell r="R680">
            <v>24426033.506034002</v>
          </cell>
          <cell r="S680">
            <v>990261274.40115011</v>
          </cell>
          <cell r="T680">
            <v>353589065.96733594</v>
          </cell>
          <cell r="U680">
            <v>119716841.046597</v>
          </cell>
          <cell r="V680">
            <v>56997078.208840005</v>
          </cell>
          <cell r="W680">
            <v>136703904.93152702</v>
          </cell>
          <cell r="X680">
            <v>21580834</v>
          </cell>
          <cell r="Y680">
            <v>20280687.539241999</v>
          </cell>
          <cell r="Z680">
            <v>2542849.2165329996</v>
          </cell>
          <cell r="AA680">
            <v>132008794.787425</v>
          </cell>
          <cell r="AB680">
            <v>0</v>
          </cell>
          <cell r="AE680">
            <v>74814331</v>
          </cell>
          <cell r="AF680">
            <v>0</v>
          </cell>
          <cell r="AG680">
            <v>-1245910</v>
          </cell>
        </row>
        <row r="681">
          <cell r="D681">
            <v>2041504132.0738449</v>
          </cell>
          <cell r="E681">
            <v>402028086.58024997</v>
          </cell>
          <cell r="F681">
            <v>126777212.15934302</v>
          </cell>
          <cell r="G681">
            <v>45038006.490359992</v>
          </cell>
          <cell r="H681">
            <v>178851253.19758108</v>
          </cell>
          <cell r="I681">
            <v>0</v>
          </cell>
          <cell r="J681">
            <v>0</v>
          </cell>
          <cell r="K681">
            <v>0</v>
          </cell>
          <cell r="L681">
            <v>3407739.7136559994</v>
          </cell>
          <cell r="M681">
            <v>1872720.8411870005</v>
          </cell>
          <cell r="N681">
            <v>132478335.16653602</v>
          </cell>
          <cell r="R681">
            <v>41934858.419611</v>
          </cell>
          <cell r="S681">
            <v>1621593466.6646311</v>
          </cell>
          <cell r="T681">
            <v>291802542.16544199</v>
          </cell>
          <cell r="U681">
            <v>129130745.430043</v>
          </cell>
          <cell r="V681">
            <v>62574369.120641999</v>
          </cell>
          <cell r="W681">
            <v>183209371.40235496</v>
          </cell>
          <cell r="X681">
            <v>0</v>
          </cell>
          <cell r="Y681">
            <v>4648480.970733</v>
          </cell>
          <cell r="Z681">
            <v>2554569.2420899998</v>
          </cell>
          <cell r="AA681">
            <v>188525081.09806904</v>
          </cell>
          <cell r="AB681">
            <v>0</v>
          </cell>
          <cell r="AE681">
            <v>50082798</v>
          </cell>
          <cell r="AF681">
            <v>0</v>
          </cell>
          <cell r="AG681">
            <v>-700705</v>
          </cell>
        </row>
        <row r="682">
          <cell r="D682">
            <v>3325007428.190969</v>
          </cell>
          <cell r="E682">
            <v>869528619.1290679</v>
          </cell>
          <cell r="F682">
            <v>270398355.93761599</v>
          </cell>
          <cell r="G682">
            <v>160203212.013935</v>
          </cell>
          <cell r="H682">
            <v>396808144.183119</v>
          </cell>
          <cell r="I682">
            <v>0</v>
          </cell>
          <cell r="J682">
            <v>0</v>
          </cell>
          <cell r="K682">
            <v>0</v>
          </cell>
          <cell r="L682">
            <v>14909013.730840996</v>
          </cell>
          <cell r="M682">
            <v>4933226.258986</v>
          </cell>
          <cell r="N682">
            <v>361115459.41492701</v>
          </cell>
          <cell r="R682">
            <v>63239108.074355997</v>
          </cell>
          <cell r="S682">
            <v>2646157336.9342203</v>
          </cell>
          <cell r="T682">
            <v>631126704.86722386</v>
          </cell>
          <cell r="U682">
            <v>275149212.52336204</v>
          </cell>
          <cell r="V682">
            <v>222581230.92145899</v>
          </cell>
          <cell r="W682">
            <v>406477278.53946501</v>
          </cell>
          <cell r="X682">
            <v>0</v>
          </cell>
          <cell r="Y682">
            <v>20337312.249108981</v>
          </cell>
          <cell r="Z682">
            <v>6729389.553599</v>
          </cell>
          <cell r="AA682">
            <v>513890223.53265887</v>
          </cell>
          <cell r="AB682">
            <v>15500010.941176999</v>
          </cell>
          <cell r="AE682">
            <v>194267646</v>
          </cell>
          <cell r="AF682">
            <v>9386434</v>
          </cell>
          <cell r="AG682">
            <v>-4408954</v>
          </cell>
        </row>
        <row r="684">
          <cell r="D684">
            <v>6611749348.2961674</v>
          </cell>
          <cell r="E684">
            <v>1758710568.6319728</v>
          </cell>
          <cell r="F684">
            <v>514716734.36907703</v>
          </cell>
          <cell r="G684">
            <v>246277656.08219901</v>
          </cell>
          <cell r="H684">
            <v>709307991.98182309</v>
          </cell>
          <cell r="I684">
            <v>18972925.457451001</v>
          </cell>
          <cell r="J684">
            <v>788000000</v>
          </cell>
          <cell r="K684">
            <v>46051948.051948003</v>
          </cell>
          <cell r="L684">
            <v>33205009.480828997</v>
          </cell>
          <cell r="M684">
            <v>8716314.1170899998</v>
          </cell>
          <cell r="N684">
            <v>586362781.29398704</v>
          </cell>
          <cell r="R684">
            <v>129600000.000001</v>
          </cell>
          <cell r="S684">
            <v>5258012078.0000019</v>
          </cell>
          <cell r="T684">
            <v>1276518313.0000019</v>
          </cell>
          <cell r="U684">
            <v>523996799.00000203</v>
          </cell>
          <cell r="V684">
            <v>342170317.00000399</v>
          </cell>
          <cell r="W684">
            <v>726591897.00000203</v>
          </cell>
          <cell r="X684">
            <v>21580834</v>
          </cell>
          <cell r="Y684">
            <v>45294790.000002988</v>
          </cell>
          <cell r="Z684">
            <v>11889881.000002999</v>
          </cell>
          <cell r="AA684">
            <v>834431461.9999969</v>
          </cell>
          <cell r="AB684">
            <v>15500010.941176999</v>
          </cell>
          <cell r="AE684">
            <v>319178689</v>
          </cell>
          <cell r="AF684">
            <v>9386434</v>
          </cell>
          <cell r="AG684">
            <v>-6355569</v>
          </cell>
        </row>
      </sheetData>
      <sheetData sheetId="1"/>
      <sheetData sheetId="2"/>
      <sheetData sheetId="3">
        <row r="2">
          <cell r="H2" t="str">
            <v>2017-18 Upper-Tier Funding within BFL</v>
          </cell>
          <cell r="J2" t="str">
            <v>2017-18 Lower-Tier Funding within BFL</v>
          </cell>
          <cell r="L2" t="str">
            <v>2017-18 Fire &amp; Rescue Funding within BFL</v>
          </cell>
          <cell r="N2" t="str">
            <v>2017-18 GLA Other Services Funding within BFL</v>
          </cell>
          <cell r="P2" t="str">
            <v>2017-18 Police Funding within BFL</v>
          </cell>
          <cell r="AE2" t="str">
            <v>2017-18 Settlement Funding Assessment</v>
          </cell>
          <cell r="AF2" t="str">
            <v>2017-18 Revenue Support Grant</v>
          </cell>
          <cell r="AG2" t="str">
            <v>2017-18 Upper-Tier Funding within RSG</v>
          </cell>
          <cell r="AH2" t="str">
            <v>2017-18 Lower-Tier Funding within RSG</v>
          </cell>
          <cell r="AI2" t="str">
            <v>2017-18 Fire &amp; Rescue Funding within RSG</v>
          </cell>
          <cell r="AJ2" t="str">
            <v>2017-18 Other GLA Service Funding within RSG</v>
          </cell>
          <cell r="AK2" t="str">
            <v>2017-18 London Police Funding within RSG</v>
          </cell>
        </row>
        <row r="3">
          <cell r="H3">
            <v>54093983.448119789</v>
          </cell>
          <cell r="J3">
            <v>9510243.9010261633</v>
          </cell>
          <cell r="AE3">
            <v>94416620.890444174</v>
          </cell>
          <cell r="AF3">
            <v>30812393.54129824</v>
          </cell>
          <cell r="AG3">
            <v>27985144.029336184</v>
          </cell>
          <cell r="AH3">
            <v>2827249.5119620543</v>
          </cell>
        </row>
        <row r="4">
          <cell r="J4">
            <v>9510243.9010261633</v>
          </cell>
          <cell r="AE4">
            <v>12337493.412988218</v>
          </cell>
          <cell r="AF4">
            <v>2827249.5119620543</v>
          </cell>
          <cell r="AH4">
            <v>2827249.5119620543</v>
          </cell>
        </row>
        <row r="5">
          <cell r="H5">
            <v>54093983.448119789</v>
          </cell>
          <cell r="AE5">
            <v>82079127.477455974</v>
          </cell>
          <cell r="AF5">
            <v>27985144.029336184</v>
          </cell>
          <cell r="AG5">
            <v>27985144.029336184</v>
          </cell>
        </row>
        <row r="6">
          <cell r="H6">
            <v>28074463.678548023</v>
          </cell>
          <cell r="J6">
            <v>5528485.917893298</v>
          </cell>
          <cell r="AE6">
            <v>48914350.300437719</v>
          </cell>
          <cell r="AF6">
            <v>15311400.70399639</v>
          </cell>
          <cell r="AG6">
            <v>13821019.032327145</v>
          </cell>
          <cell r="AH6">
            <v>1490381.6716692448</v>
          </cell>
        </row>
        <row r="7">
          <cell r="J7">
            <v>5528485.917893298</v>
          </cell>
          <cell r="AE7">
            <v>7018867.5895625427</v>
          </cell>
          <cell r="AF7">
            <v>1490381.6716692448</v>
          </cell>
          <cell r="AH7">
            <v>1490381.6716692448</v>
          </cell>
        </row>
        <row r="8">
          <cell r="H8">
            <v>28074463.678548023</v>
          </cell>
          <cell r="AE8">
            <v>41895482.710875168</v>
          </cell>
          <cell r="AF8">
            <v>13821019.032327145</v>
          </cell>
          <cell r="AG8">
            <v>13821019.032327145</v>
          </cell>
        </row>
        <row r="9">
          <cell r="H9">
            <v>139735625.04100379</v>
          </cell>
          <cell r="J9">
            <v>27087196.003755689</v>
          </cell>
          <cell r="AE9">
            <v>256974345.96838129</v>
          </cell>
          <cell r="AF9">
            <v>90151524.923621774</v>
          </cell>
          <cell r="AG9">
            <v>79380811.269048184</v>
          </cell>
          <cell r="AH9">
            <v>10770713.654573582</v>
          </cell>
        </row>
        <row r="10">
          <cell r="J10">
            <v>27087196.003755689</v>
          </cell>
          <cell r="AE10">
            <v>37857909.658329271</v>
          </cell>
          <cell r="AF10">
            <v>10770713.654573582</v>
          </cell>
          <cell r="AH10">
            <v>10770713.654573582</v>
          </cell>
        </row>
        <row r="11">
          <cell r="H11">
            <v>139735625.04100379</v>
          </cell>
          <cell r="AE11">
            <v>219116436.31005198</v>
          </cell>
          <cell r="AF11">
            <v>79380811.269048184</v>
          </cell>
          <cell r="AG11">
            <v>79380811.269048184</v>
          </cell>
        </row>
        <row r="12">
          <cell r="H12">
            <v>51554581.201476723</v>
          </cell>
          <cell r="J12">
            <v>8908455.1446183976</v>
          </cell>
          <cell r="AE12">
            <v>90891516.517659202</v>
          </cell>
          <cell r="AF12">
            <v>30428480.171564084</v>
          </cell>
          <cell r="AG12">
            <v>27477406.861689121</v>
          </cell>
          <cell r="AH12">
            <v>2951073.309874963</v>
          </cell>
        </row>
        <row r="13">
          <cell r="J13">
            <v>8908455.1446183976</v>
          </cell>
          <cell r="AE13">
            <v>11859528.454493361</v>
          </cell>
          <cell r="AF13">
            <v>2951073.309874963</v>
          </cell>
          <cell r="AH13">
            <v>2951073.309874963</v>
          </cell>
        </row>
        <row r="14">
          <cell r="H14">
            <v>51554581.201476723</v>
          </cell>
          <cell r="AE14">
            <v>79031988.063165843</v>
          </cell>
          <cell r="AF14">
            <v>27477406.861689121</v>
          </cell>
          <cell r="AG14">
            <v>27477406.861689121</v>
          </cell>
        </row>
        <row r="15">
          <cell r="H15">
            <v>49323692.258770362</v>
          </cell>
          <cell r="J15">
            <v>7934199.9161517741</v>
          </cell>
          <cell r="AE15">
            <v>87070318.335996419</v>
          </cell>
          <cell r="AF15">
            <v>29812426.161074281</v>
          </cell>
          <cell r="AG15">
            <v>27139459.84951748</v>
          </cell>
          <cell r="AH15">
            <v>2672966.3115568003</v>
          </cell>
        </row>
        <row r="16">
          <cell r="J16">
            <v>7934199.9161517741</v>
          </cell>
          <cell r="AE16">
            <v>10607166.227708574</v>
          </cell>
          <cell r="AF16">
            <v>2672966.3115568003</v>
          </cell>
          <cell r="AH16">
            <v>2672966.3115568003</v>
          </cell>
        </row>
        <row r="17">
          <cell r="H17">
            <v>49323692.258770362</v>
          </cell>
          <cell r="AE17">
            <v>76463152.108287841</v>
          </cell>
          <cell r="AF17">
            <v>27139459.84951748</v>
          </cell>
          <cell r="AG17">
            <v>27139459.84951748</v>
          </cell>
        </row>
        <row r="18">
          <cell r="H18">
            <v>58293047.131621003</v>
          </cell>
          <cell r="J18">
            <v>9486428.0455258731</v>
          </cell>
          <cell r="AE18">
            <v>103407646.73114675</v>
          </cell>
          <cell r="AF18">
            <v>35628171.553999878</v>
          </cell>
          <cell r="AG18">
            <v>32279293.519516349</v>
          </cell>
          <cell r="AH18">
            <v>3348878.0344835278</v>
          </cell>
        </row>
        <row r="19">
          <cell r="J19">
            <v>9486428.0455258731</v>
          </cell>
          <cell r="AE19">
            <v>12835306.080009401</v>
          </cell>
          <cell r="AF19">
            <v>3348878.0344835278</v>
          </cell>
          <cell r="AH19">
            <v>3348878.0344835278</v>
          </cell>
        </row>
        <row r="20">
          <cell r="H20">
            <v>58293047.131621003</v>
          </cell>
          <cell r="AE20">
            <v>90572340.651137352</v>
          </cell>
          <cell r="AF20">
            <v>32279293.519516349</v>
          </cell>
          <cell r="AG20">
            <v>32279293.519516349</v>
          </cell>
        </row>
        <row r="21">
          <cell r="H21">
            <v>37764711.612017728</v>
          </cell>
          <cell r="J21">
            <v>6949350.979103907</v>
          </cell>
          <cell r="AE21">
            <v>61990711.720286995</v>
          </cell>
          <cell r="AF21">
            <v>17276649.129165366</v>
          </cell>
          <cell r="AG21">
            <v>16155509.261391066</v>
          </cell>
          <cell r="AH21">
            <v>1121139.8677743012</v>
          </cell>
        </row>
        <row r="22">
          <cell r="J22">
            <v>6949350.979103907</v>
          </cell>
          <cell r="AE22">
            <v>8070490.8468782082</v>
          </cell>
          <cell r="AF22">
            <v>1121139.8677743012</v>
          </cell>
          <cell r="AH22">
            <v>1121139.8677743012</v>
          </cell>
        </row>
        <row r="23">
          <cell r="H23">
            <v>37764711.612017728</v>
          </cell>
          <cell r="AE23">
            <v>53920220.873408794</v>
          </cell>
          <cell r="AF23">
            <v>16155509.261391066</v>
          </cell>
          <cell r="AG23">
            <v>16155509.261391066</v>
          </cell>
        </row>
        <row r="24">
          <cell r="H24">
            <v>44866138.508493192</v>
          </cell>
          <cell r="J24">
            <v>7670368.8071126007</v>
          </cell>
          <cell r="AE24">
            <v>77985448.903634101</v>
          </cell>
          <cell r="AF24">
            <v>25448941.588028297</v>
          </cell>
          <cell r="AG24">
            <v>23112917.730761997</v>
          </cell>
          <cell r="AH24">
            <v>2336023.8572663013</v>
          </cell>
        </row>
        <row r="25">
          <cell r="J25">
            <v>7670368.8071126007</v>
          </cell>
          <cell r="AE25">
            <v>10006392.664378902</v>
          </cell>
          <cell r="AF25">
            <v>2336023.8572663013</v>
          </cell>
          <cell r="AH25">
            <v>2336023.8572663013</v>
          </cell>
        </row>
        <row r="26">
          <cell r="H26">
            <v>44866138.508493192</v>
          </cell>
          <cell r="AE26">
            <v>67979056.23925519</v>
          </cell>
          <cell r="AF26">
            <v>23112917.730761997</v>
          </cell>
          <cell r="AG26">
            <v>23112917.730761997</v>
          </cell>
        </row>
        <row r="27">
          <cell r="H27">
            <v>28159962.66939069</v>
          </cell>
          <cell r="J27">
            <v>5824836.8511424866</v>
          </cell>
          <cell r="AE27">
            <v>49261204.885812998</v>
          </cell>
          <cell r="AF27">
            <v>15276405.365279829</v>
          </cell>
          <cell r="AG27">
            <v>13962312.230907407</v>
          </cell>
          <cell r="AH27">
            <v>1314093.1343724225</v>
          </cell>
        </row>
        <row r="28">
          <cell r="J28">
            <v>5824836.8511424866</v>
          </cell>
          <cell r="AE28">
            <v>7138929.985514909</v>
          </cell>
          <cell r="AF28">
            <v>1314093.1343724225</v>
          </cell>
          <cell r="AH28">
            <v>1314093.1343724225</v>
          </cell>
        </row>
        <row r="29">
          <cell r="H29">
            <v>28159962.66939069</v>
          </cell>
          <cell r="AE29">
            <v>42122274.900298096</v>
          </cell>
          <cell r="AF29">
            <v>13962312.230907407</v>
          </cell>
          <cell r="AG29">
            <v>13962312.230907407</v>
          </cell>
        </row>
        <row r="30">
          <cell r="H30">
            <v>55782872.893003374</v>
          </cell>
          <cell r="J30">
            <v>10093666.368219594</v>
          </cell>
          <cell r="AE30">
            <v>97783360.277145952</v>
          </cell>
          <cell r="AF30">
            <v>31906821.015923001</v>
          </cell>
          <cell r="AG30">
            <v>28909917.33787255</v>
          </cell>
          <cell r="AH30">
            <v>2996903.6780504528</v>
          </cell>
        </row>
        <row r="31">
          <cell r="J31">
            <v>10093666.368219594</v>
          </cell>
          <cell r="AE31">
            <v>13090570.046270046</v>
          </cell>
          <cell r="AF31">
            <v>2996903.6780504528</v>
          </cell>
          <cell r="AH31">
            <v>2996903.6780504528</v>
          </cell>
        </row>
        <row r="32">
          <cell r="H32">
            <v>55782872.893003374</v>
          </cell>
          <cell r="AE32">
            <v>84692790.230875924</v>
          </cell>
          <cell r="AF32">
            <v>28909917.33787255</v>
          </cell>
          <cell r="AG32">
            <v>28909917.33787255</v>
          </cell>
        </row>
        <row r="33">
          <cell r="H33">
            <v>51211250.346293613</v>
          </cell>
          <cell r="J33">
            <v>7007750.431623077</v>
          </cell>
          <cell r="AE33">
            <v>91049855.479253024</v>
          </cell>
          <cell r="AF33">
            <v>32830854.701336317</v>
          </cell>
          <cell r="AG33">
            <v>30036416.772386983</v>
          </cell>
          <cell r="AH33">
            <v>2794437.9289493356</v>
          </cell>
        </row>
        <row r="34">
          <cell r="J34">
            <v>7007750.431623077</v>
          </cell>
          <cell r="AE34">
            <v>9802188.3605724126</v>
          </cell>
          <cell r="AF34">
            <v>2794437.9289493356</v>
          </cell>
          <cell r="AH34">
            <v>2794437.9289493356</v>
          </cell>
        </row>
        <row r="35">
          <cell r="H35">
            <v>51211250.346293613</v>
          </cell>
          <cell r="AE35">
            <v>81247667.118680596</v>
          </cell>
          <cell r="AF35">
            <v>30036416.772386983</v>
          </cell>
          <cell r="AG35">
            <v>30036416.772386983</v>
          </cell>
        </row>
        <row r="36">
          <cell r="H36">
            <v>139441871.33651817</v>
          </cell>
          <cell r="J36">
            <v>25457980.929776262</v>
          </cell>
          <cell r="AE36">
            <v>250486527.85868692</v>
          </cell>
          <cell r="AF36">
            <v>85586675.592392489</v>
          </cell>
          <cell r="AG36">
            <v>76302311.124279082</v>
          </cell>
          <cell r="AH36">
            <v>9284364.4681134112</v>
          </cell>
        </row>
        <row r="37">
          <cell r="J37">
            <v>25457980.929776262</v>
          </cell>
          <cell r="AE37">
            <v>34742345.397889674</v>
          </cell>
          <cell r="AF37">
            <v>9284364.4681134112</v>
          </cell>
          <cell r="AH37">
            <v>9284364.4681134112</v>
          </cell>
        </row>
        <row r="38">
          <cell r="H38">
            <v>139441871.33651817</v>
          </cell>
          <cell r="AE38">
            <v>215744182.46079725</v>
          </cell>
          <cell r="AF38">
            <v>76302311.124279082</v>
          </cell>
          <cell r="AG38">
            <v>76302311.124279082</v>
          </cell>
        </row>
        <row r="39">
          <cell r="H39">
            <v>37197114.760377944</v>
          </cell>
          <cell r="J39">
            <v>5935111.0717457682</v>
          </cell>
          <cell r="AE39">
            <v>63777143.386504933</v>
          </cell>
          <cell r="AF39">
            <v>20644917.554381214</v>
          </cell>
          <cell r="AG39">
            <v>18830176.609690852</v>
          </cell>
          <cell r="AH39">
            <v>1814740.9446903626</v>
          </cell>
        </row>
        <row r="40">
          <cell r="J40">
            <v>5935111.0717457682</v>
          </cell>
          <cell r="AE40">
            <v>7749852.0164361307</v>
          </cell>
          <cell r="AF40">
            <v>1814740.9446903626</v>
          </cell>
          <cell r="AH40">
            <v>1814740.9446903626</v>
          </cell>
        </row>
        <row r="41">
          <cell r="H41">
            <v>37197114.760377944</v>
          </cell>
          <cell r="AE41">
            <v>56027291.370068796</v>
          </cell>
          <cell r="AF41">
            <v>18830176.609690852</v>
          </cell>
          <cell r="AG41">
            <v>18830176.609690852</v>
          </cell>
        </row>
        <row r="42">
          <cell r="H42">
            <v>51181111.399304651</v>
          </cell>
          <cell r="J42">
            <v>9419464.2024137601</v>
          </cell>
          <cell r="AE42">
            <v>87659529.542694092</v>
          </cell>
          <cell r="AF42">
            <v>27058953.940975703</v>
          </cell>
          <cell r="AG42">
            <v>24544292.930938356</v>
          </cell>
          <cell r="AH42">
            <v>2514661.0100373477</v>
          </cell>
        </row>
        <row r="43">
          <cell r="J43">
            <v>9419464.2024137601</v>
          </cell>
          <cell r="AE43">
            <v>11934125.212451108</v>
          </cell>
          <cell r="AF43">
            <v>2514661.0100373477</v>
          </cell>
          <cell r="AH43">
            <v>2514661.0100373477</v>
          </cell>
        </row>
        <row r="44">
          <cell r="H44">
            <v>51181111.399304651</v>
          </cell>
          <cell r="AE44">
            <v>75725404.330243006</v>
          </cell>
          <cell r="AF44">
            <v>24544292.930938356</v>
          </cell>
          <cell r="AG44">
            <v>24544292.930938356</v>
          </cell>
        </row>
        <row r="45">
          <cell r="H45">
            <v>65411766.204007447</v>
          </cell>
          <cell r="J45">
            <v>10605483.511534596</v>
          </cell>
          <cell r="AE45">
            <v>112983321.826084</v>
          </cell>
          <cell r="AF45">
            <v>36966072.110541955</v>
          </cell>
          <cell r="AG45">
            <v>33740731.19145675</v>
          </cell>
          <cell r="AH45">
            <v>3225340.9190852065</v>
          </cell>
        </row>
        <row r="46">
          <cell r="J46">
            <v>10605483.511534596</v>
          </cell>
          <cell r="AE46">
            <v>13830824.430619802</v>
          </cell>
          <cell r="AF46">
            <v>3225340.9190852065</v>
          </cell>
          <cell r="AH46">
            <v>3225340.9190852065</v>
          </cell>
        </row>
        <row r="47">
          <cell r="H47">
            <v>65411766.204007447</v>
          </cell>
          <cell r="AE47">
            <v>99152497.395464197</v>
          </cell>
          <cell r="AF47">
            <v>33740731.19145675</v>
          </cell>
          <cell r="AG47">
            <v>33740731.19145675</v>
          </cell>
        </row>
        <row r="48">
          <cell r="H48">
            <v>46452254.31042321</v>
          </cell>
          <cell r="J48">
            <v>6678210.6333363829</v>
          </cell>
          <cell r="AE48">
            <v>78391238.478504539</v>
          </cell>
          <cell r="AF48">
            <v>25260773.534744967</v>
          </cell>
          <cell r="AG48">
            <v>23255418.020255938</v>
          </cell>
          <cell r="AH48">
            <v>2005355.5144890295</v>
          </cell>
        </row>
        <row r="49">
          <cell r="J49">
            <v>6678210.6333363829</v>
          </cell>
          <cell r="AE49">
            <v>8683566.1478254125</v>
          </cell>
          <cell r="AF49">
            <v>2005355.5144890295</v>
          </cell>
          <cell r="AH49">
            <v>2005355.5144890295</v>
          </cell>
        </row>
        <row r="50">
          <cell r="H50">
            <v>46452254.31042321</v>
          </cell>
          <cell r="AE50">
            <v>69707672.330679148</v>
          </cell>
          <cell r="AF50">
            <v>23255418.020255938</v>
          </cell>
          <cell r="AG50">
            <v>23255418.020255938</v>
          </cell>
        </row>
        <row r="51">
          <cell r="H51">
            <v>61602893.924464256</v>
          </cell>
          <cell r="J51">
            <v>9661167.2766007297</v>
          </cell>
          <cell r="AE51">
            <v>107414181.09262043</v>
          </cell>
          <cell r="AF51">
            <v>36150119.891555436</v>
          </cell>
          <cell r="AG51">
            <v>33089795.362708628</v>
          </cell>
          <cell r="AH51">
            <v>3060324.5288468078</v>
          </cell>
        </row>
        <row r="52">
          <cell r="J52">
            <v>9661167.2766007297</v>
          </cell>
          <cell r="AE52">
            <v>12721491.805447537</v>
          </cell>
          <cell r="AF52">
            <v>3060324.5288468078</v>
          </cell>
          <cell r="AH52">
            <v>3060324.5288468078</v>
          </cell>
        </row>
        <row r="53">
          <cell r="H53">
            <v>61602893.924464256</v>
          </cell>
          <cell r="AE53">
            <v>94692689.287172884</v>
          </cell>
          <cell r="AF53">
            <v>33089795.362708628</v>
          </cell>
          <cell r="AG53">
            <v>33089795.362708628</v>
          </cell>
        </row>
        <row r="54">
          <cell r="H54">
            <v>52152544.014262661</v>
          </cell>
          <cell r="J54">
            <v>7757652.9294029996</v>
          </cell>
          <cell r="AE54">
            <v>88853249.430166066</v>
          </cell>
          <cell r="AF54">
            <v>28943052.486500405</v>
          </cell>
          <cell r="AG54">
            <v>26607110.570774764</v>
          </cell>
          <cell r="AH54">
            <v>2335941.9157256391</v>
          </cell>
        </row>
        <row r="55">
          <cell r="J55">
            <v>7757652.9294029996</v>
          </cell>
          <cell r="AE55">
            <v>10093594.845128639</v>
          </cell>
          <cell r="AF55">
            <v>2335941.9157256391</v>
          </cell>
          <cell r="AH55">
            <v>2335941.9157256391</v>
          </cell>
        </row>
        <row r="56">
          <cell r="H56">
            <v>52152544.014262661</v>
          </cell>
          <cell r="AE56">
            <v>78759654.585037425</v>
          </cell>
          <cell r="AF56">
            <v>26607110.570774764</v>
          </cell>
          <cell r="AG56">
            <v>26607110.570774764</v>
          </cell>
        </row>
        <row r="57">
          <cell r="H57">
            <v>115529673.26273997</v>
          </cell>
          <cell r="J57">
            <v>19570547.933630183</v>
          </cell>
          <cell r="AE57">
            <v>202889736.0141224</v>
          </cell>
          <cell r="AF57">
            <v>67789514.817752242</v>
          </cell>
          <cell r="AG57">
            <v>61266320.383276537</v>
          </cell>
          <cell r="AH57">
            <v>6523194.4344757088</v>
          </cell>
        </row>
        <row r="58">
          <cell r="J58">
            <v>19570547.933630183</v>
          </cell>
          <cell r="AE58">
            <v>26093742.368105892</v>
          </cell>
          <cell r="AF58">
            <v>6523194.4344757088</v>
          </cell>
          <cell r="AH58">
            <v>6523194.4344757088</v>
          </cell>
        </row>
        <row r="59">
          <cell r="H59">
            <v>115529673.26273997</v>
          </cell>
          <cell r="AE59">
            <v>176795993.64601651</v>
          </cell>
          <cell r="AF59">
            <v>61266320.383276537</v>
          </cell>
          <cell r="AG59">
            <v>61266320.383276537</v>
          </cell>
        </row>
        <row r="60">
          <cell r="H60">
            <v>47015188.343299456</v>
          </cell>
          <cell r="J60">
            <v>7547414.9966383493</v>
          </cell>
          <cell r="AE60">
            <v>82345878.194805861</v>
          </cell>
          <cell r="AF60">
            <v>27783274.854868058</v>
          </cell>
          <cell r="AG60">
            <v>25390816.441490225</v>
          </cell>
          <cell r="AH60">
            <v>2392458.4133778317</v>
          </cell>
        </row>
        <row r="61">
          <cell r="J61">
            <v>7547414.9966383493</v>
          </cell>
          <cell r="AE61">
            <v>9939873.4100161809</v>
          </cell>
          <cell r="AF61">
            <v>2392458.4133778317</v>
          </cell>
          <cell r="AH61">
            <v>2392458.4133778317</v>
          </cell>
        </row>
        <row r="62">
          <cell r="H62">
            <v>47015188.343299456</v>
          </cell>
          <cell r="AE62">
            <v>72406004.784789681</v>
          </cell>
          <cell r="AF62">
            <v>25390816.441490225</v>
          </cell>
          <cell r="AG62">
            <v>25390816.441490225</v>
          </cell>
        </row>
        <row r="63">
          <cell r="H63">
            <v>71537655.474557519</v>
          </cell>
          <cell r="J63">
            <v>12814532.563937273</v>
          </cell>
          <cell r="AE63">
            <v>128814123.70939422</v>
          </cell>
          <cell r="AF63">
            <v>44461935.670899428</v>
          </cell>
          <cell r="AG63">
            <v>39860258.165435836</v>
          </cell>
          <cell r="AH63">
            <v>4601677.5054635927</v>
          </cell>
        </row>
        <row r="64">
          <cell r="J64">
            <v>12814532.563937273</v>
          </cell>
          <cell r="AE64">
            <v>17416210.069400866</v>
          </cell>
          <cell r="AF64">
            <v>4601677.5054635927</v>
          </cell>
          <cell r="AH64">
            <v>4601677.5054635927</v>
          </cell>
        </row>
        <row r="65">
          <cell r="H65">
            <v>71537655.474557519</v>
          </cell>
          <cell r="AE65">
            <v>111397913.63999335</v>
          </cell>
          <cell r="AF65">
            <v>39860258.165435836</v>
          </cell>
          <cell r="AG65">
            <v>39860258.165435836</v>
          </cell>
        </row>
        <row r="66">
          <cell r="H66">
            <v>38576953.707067057</v>
          </cell>
          <cell r="J66">
            <v>6497039.7389311725</v>
          </cell>
          <cell r="AE66">
            <v>67669990.768389732</v>
          </cell>
          <cell r="AF66">
            <v>22595997.322391503</v>
          </cell>
          <cell r="AG66">
            <v>20615342.573277362</v>
          </cell>
          <cell r="AH66">
            <v>1980654.7491141418</v>
          </cell>
        </row>
        <row r="67">
          <cell r="J67">
            <v>6497039.7389311725</v>
          </cell>
          <cell r="AE67">
            <v>8477694.4880453143</v>
          </cell>
          <cell r="AF67">
            <v>1980654.7491141418</v>
          </cell>
          <cell r="AH67">
            <v>1980654.7491141418</v>
          </cell>
        </row>
        <row r="68">
          <cell r="H68">
            <v>38576953.707067057</v>
          </cell>
          <cell r="AE68">
            <v>59192296.280344419</v>
          </cell>
          <cell r="AF68">
            <v>20615342.573277362</v>
          </cell>
          <cell r="AG68">
            <v>20615342.573277362</v>
          </cell>
        </row>
        <row r="69">
          <cell r="H69">
            <v>40188204.666545689</v>
          </cell>
          <cell r="J69">
            <v>5967625.705684456</v>
          </cell>
          <cell r="AE69">
            <v>70833030.23093468</v>
          </cell>
          <cell r="AF69">
            <v>24677199.858704545</v>
          </cell>
          <cell r="AG69">
            <v>22570742.631085753</v>
          </cell>
          <cell r="AH69">
            <v>2106457.2276187893</v>
          </cell>
        </row>
        <row r="70">
          <cell r="J70">
            <v>5967625.705684456</v>
          </cell>
          <cell r="AE70">
            <v>8074082.9333032453</v>
          </cell>
          <cell r="AF70">
            <v>2106457.2276187893</v>
          </cell>
          <cell r="AH70">
            <v>2106457.2276187893</v>
          </cell>
        </row>
        <row r="71">
          <cell r="H71">
            <v>40188204.666545689</v>
          </cell>
          <cell r="AE71">
            <v>62758947.297631443</v>
          </cell>
          <cell r="AF71">
            <v>22570742.631085753</v>
          </cell>
          <cell r="AG71">
            <v>22570742.631085753</v>
          </cell>
        </row>
        <row r="72">
          <cell r="H72">
            <v>69203917.339793965</v>
          </cell>
          <cell r="J72">
            <v>10928020.805870513</v>
          </cell>
          <cell r="AE72">
            <v>124843628.10902448</v>
          </cell>
          <cell r="AF72">
            <v>44711689.963360012</v>
          </cell>
          <cell r="AG72">
            <v>40676775.293837205</v>
          </cell>
          <cell r="AH72">
            <v>4034914.6695228089</v>
          </cell>
        </row>
        <row r="73">
          <cell r="J73">
            <v>10928020.805870513</v>
          </cell>
          <cell r="AE73">
            <v>14962935.475393321</v>
          </cell>
          <cell r="AF73">
            <v>4034914.6695228089</v>
          </cell>
          <cell r="AH73">
            <v>4034914.6695228089</v>
          </cell>
        </row>
        <row r="74">
          <cell r="H74">
            <v>69203917.339793965</v>
          </cell>
          <cell r="AE74">
            <v>109880692.63363117</v>
          </cell>
          <cell r="AF74">
            <v>40676775.293837205</v>
          </cell>
          <cell r="AG74">
            <v>40676775.293837205</v>
          </cell>
        </row>
        <row r="75">
          <cell r="H75">
            <v>285085275.73532391</v>
          </cell>
          <cell r="J75">
            <v>49192625.315587386</v>
          </cell>
          <cell r="AE75">
            <v>512030437.5157218</v>
          </cell>
          <cell r="AF75">
            <v>177752536.46481049</v>
          </cell>
          <cell r="AG75">
            <v>159458625.42637563</v>
          </cell>
          <cell r="AH75">
            <v>18293911.038434878</v>
          </cell>
        </row>
        <row r="76">
          <cell r="J76">
            <v>49192625.315587386</v>
          </cell>
          <cell r="AE76">
            <v>67486536.354022264</v>
          </cell>
          <cell r="AF76">
            <v>18293911.038434878</v>
          </cell>
          <cell r="AH76">
            <v>18293911.038434878</v>
          </cell>
        </row>
        <row r="77">
          <cell r="H77">
            <v>285085275.73532391</v>
          </cell>
          <cell r="AE77">
            <v>444543901.16169953</v>
          </cell>
          <cell r="AF77">
            <v>159458625.42637563</v>
          </cell>
          <cell r="AG77">
            <v>159458625.42637563</v>
          </cell>
        </row>
        <row r="78">
          <cell r="H78">
            <v>63165509.28263922</v>
          </cell>
          <cell r="J78">
            <v>12294568.628295777</v>
          </cell>
          <cell r="AE78">
            <v>110105788.17170629</v>
          </cell>
          <cell r="AF78">
            <v>34645710.260771289</v>
          </cell>
          <cell r="AG78">
            <v>30825413.094420016</v>
          </cell>
          <cell r="AH78">
            <v>3820297.1663512718</v>
          </cell>
        </row>
        <row r="79">
          <cell r="J79">
            <v>12294568.628295777</v>
          </cell>
          <cell r="AE79">
            <v>16114865.794647049</v>
          </cell>
          <cell r="AF79">
            <v>3820297.1663512718</v>
          </cell>
          <cell r="AH79">
            <v>3820297.1663512718</v>
          </cell>
        </row>
        <row r="80">
          <cell r="H80">
            <v>63165509.28263922</v>
          </cell>
          <cell r="AE80">
            <v>93990922.377059236</v>
          </cell>
          <cell r="AF80">
            <v>30825413.094420016</v>
          </cell>
          <cell r="AG80">
            <v>30825413.094420016</v>
          </cell>
        </row>
        <row r="81">
          <cell r="H81">
            <v>55686451.451226443</v>
          </cell>
          <cell r="J81">
            <v>8588063.1093864068</v>
          </cell>
          <cell r="AE81">
            <v>97467609.86408332</v>
          </cell>
          <cell r="AF81">
            <v>33193095.303470466</v>
          </cell>
          <cell r="AG81">
            <v>30435090.906344488</v>
          </cell>
          <cell r="AH81">
            <v>2758004.397125978</v>
          </cell>
        </row>
        <row r="82">
          <cell r="J82">
            <v>8588063.1093864068</v>
          </cell>
          <cell r="AE82">
            <v>11346067.506512385</v>
          </cell>
          <cell r="AF82">
            <v>2758004.397125978</v>
          </cell>
          <cell r="AH82">
            <v>2758004.397125978</v>
          </cell>
        </row>
        <row r="83">
          <cell r="H83">
            <v>55686451.451226443</v>
          </cell>
          <cell r="AE83">
            <v>86121542.357570931</v>
          </cell>
          <cell r="AF83">
            <v>30435090.906344488</v>
          </cell>
          <cell r="AG83">
            <v>30435090.906344488</v>
          </cell>
        </row>
        <row r="84">
          <cell r="H84">
            <v>82555501.477129295</v>
          </cell>
          <cell r="J84">
            <v>12406152.978109617</v>
          </cell>
          <cell r="AE84">
            <v>148238030.84803045</v>
          </cell>
          <cell r="AF84">
            <v>53276376.392791525</v>
          </cell>
          <cell r="AG84">
            <v>48514484.614557624</v>
          </cell>
          <cell r="AH84">
            <v>4761891.7782339007</v>
          </cell>
        </row>
        <row r="85">
          <cell r="J85">
            <v>12406152.978109617</v>
          </cell>
          <cell r="AE85">
            <v>17168044.756343517</v>
          </cell>
          <cell r="AF85">
            <v>4761891.7782339007</v>
          </cell>
          <cell r="AH85">
            <v>4761891.7782339007</v>
          </cell>
        </row>
        <row r="86">
          <cell r="H86">
            <v>82555501.477129295</v>
          </cell>
          <cell r="AE86">
            <v>131069986.09168692</v>
          </cell>
          <cell r="AF86">
            <v>48514484.614557624</v>
          </cell>
          <cell r="AG86">
            <v>48514484.614557624</v>
          </cell>
        </row>
        <row r="87">
          <cell r="H87">
            <v>24007308.598296784</v>
          </cell>
          <cell r="J87">
            <v>4187225.0657845354</v>
          </cell>
          <cell r="AE87">
            <v>40066497.149910271</v>
          </cell>
          <cell r="AF87">
            <v>11871963.485828944</v>
          </cell>
          <cell r="AG87">
            <v>11138913.536222599</v>
          </cell>
          <cell r="AH87">
            <v>733049.94960634504</v>
          </cell>
        </row>
        <row r="88">
          <cell r="J88">
            <v>4187225.0657845354</v>
          </cell>
          <cell r="AE88">
            <v>4920275.0153908804</v>
          </cell>
          <cell r="AF88">
            <v>733049.94960634504</v>
          </cell>
          <cell r="AH88">
            <v>733049.94960634504</v>
          </cell>
        </row>
        <row r="89">
          <cell r="H89">
            <v>24007308.598296784</v>
          </cell>
          <cell r="AE89">
            <v>35146222.134519383</v>
          </cell>
          <cell r="AF89">
            <v>11138913.536222599</v>
          </cell>
          <cell r="AG89">
            <v>11138913.536222599</v>
          </cell>
        </row>
        <row r="90">
          <cell r="H90">
            <v>60147929.808115996</v>
          </cell>
          <cell r="J90">
            <v>9618522.4008626342</v>
          </cell>
          <cell r="AE90">
            <v>103523110.60681106</v>
          </cell>
          <cell r="AF90">
            <v>33756658.397832423</v>
          </cell>
          <cell r="AG90">
            <v>30791642.193525068</v>
          </cell>
          <cell r="AH90">
            <v>2965016.204307355</v>
          </cell>
        </row>
        <row r="91">
          <cell r="J91">
            <v>9618522.4008626342</v>
          </cell>
          <cell r="AE91">
            <v>12583538.605169989</v>
          </cell>
          <cell r="AF91">
            <v>2965016.204307355</v>
          </cell>
          <cell r="AH91">
            <v>2965016.204307355</v>
          </cell>
        </row>
        <row r="92">
          <cell r="H92">
            <v>60147929.808115996</v>
          </cell>
          <cell r="AE92">
            <v>90939572.001641065</v>
          </cell>
          <cell r="AF92">
            <v>30791642.193525068</v>
          </cell>
          <cell r="AG92">
            <v>30791642.193525068</v>
          </cell>
        </row>
        <row r="93">
          <cell r="H93">
            <v>64409511.441685252</v>
          </cell>
          <cell r="J93">
            <v>9941294.6938901376</v>
          </cell>
          <cell r="AE93">
            <v>112743020.96604127</v>
          </cell>
          <cell r="AF93">
            <v>38392214.83046589</v>
          </cell>
          <cell r="AG93">
            <v>35055280.600412898</v>
          </cell>
          <cell r="AH93">
            <v>3336934.2300529927</v>
          </cell>
        </row>
        <row r="94">
          <cell r="J94">
            <v>9941294.6938901376</v>
          </cell>
          <cell r="AE94">
            <v>13278228.92394313</v>
          </cell>
          <cell r="AF94">
            <v>3336934.2300529927</v>
          </cell>
          <cell r="AH94">
            <v>3336934.2300529927</v>
          </cell>
        </row>
        <row r="95">
          <cell r="H95">
            <v>64409511.441685252</v>
          </cell>
          <cell r="AE95">
            <v>99464792.04209815</v>
          </cell>
          <cell r="AF95">
            <v>35055280.600412898</v>
          </cell>
          <cell r="AG95">
            <v>35055280.600412898</v>
          </cell>
        </row>
        <row r="96">
          <cell r="H96">
            <v>109882741.19922683</v>
          </cell>
          <cell r="J96">
            <v>20070148.150725074</v>
          </cell>
          <cell r="AE96">
            <v>192801933.43657321</v>
          </cell>
          <cell r="AF96">
            <v>62849044.086621299</v>
          </cell>
          <cell r="AG96">
            <v>56578855.516082197</v>
          </cell>
          <cell r="AH96">
            <v>6270188.5705391057</v>
          </cell>
        </row>
        <row r="97">
          <cell r="J97">
            <v>20070148.150725074</v>
          </cell>
          <cell r="AE97">
            <v>26340336.72126418</v>
          </cell>
          <cell r="AF97">
            <v>6270188.5705391057</v>
          </cell>
          <cell r="AH97">
            <v>6270188.5705391057</v>
          </cell>
        </row>
        <row r="98">
          <cell r="H98">
            <v>109882741.19922683</v>
          </cell>
          <cell r="AE98">
            <v>166461596.71530902</v>
          </cell>
          <cell r="AF98">
            <v>56578855.516082197</v>
          </cell>
          <cell r="AG98">
            <v>56578855.516082197</v>
          </cell>
        </row>
        <row r="99">
          <cell r="H99">
            <v>33069943.675856028</v>
          </cell>
          <cell r="J99">
            <v>6337018.3747699792</v>
          </cell>
          <cell r="AE99">
            <v>56898567.295354739</v>
          </cell>
          <cell r="AF99">
            <v>17491605.244728737</v>
          </cell>
          <cell r="AG99">
            <v>15778736.055581916</v>
          </cell>
          <cell r="AH99">
            <v>1712869.1891468195</v>
          </cell>
        </row>
        <row r="100">
          <cell r="J100">
            <v>6337018.3747699792</v>
          </cell>
          <cell r="AE100">
            <v>8049887.5639167987</v>
          </cell>
          <cell r="AF100">
            <v>1712869.1891468195</v>
          </cell>
          <cell r="AH100">
            <v>1712869.1891468195</v>
          </cell>
        </row>
        <row r="101">
          <cell r="H101">
            <v>33069943.675856028</v>
          </cell>
          <cell r="AE101">
            <v>48848679.731437944</v>
          </cell>
          <cell r="AF101">
            <v>15778736.055581916</v>
          </cell>
          <cell r="AG101">
            <v>15778736.055581916</v>
          </cell>
        </row>
        <row r="102">
          <cell r="H102">
            <v>65450120.584915087</v>
          </cell>
          <cell r="J102">
            <v>11704239.970482549</v>
          </cell>
          <cell r="AE102">
            <v>109917682.47351322</v>
          </cell>
          <cell r="AF102">
            <v>32763321.918115571</v>
          </cell>
          <cell r="AG102">
            <v>29793494.297979295</v>
          </cell>
          <cell r="AH102">
            <v>2969827.6201362778</v>
          </cell>
        </row>
        <row r="103">
          <cell r="J103">
            <v>11704239.970482549</v>
          </cell>
          <cell r="AE103">
            <v>14674067.590618826</v>
          </cell>
          <cell r="AF103">
            <v>2969827.6201362778</v>
          </cell>
          <cell r="AH103">
            <v>2969827.6201362778</v>
          </cell>
        </row>
        <row r="104">
          <cell r="H104">
            <v>65450120.584915087</v>
          </cell>
          <cell r="AE104">
            <v>95243614.882894382</v>
          </cell>
          <cell r="AF104">
            <v>29793494.297979295</v>
          </cell>
          <cell r="AG104">
            <v>29793494.297979295</v>
          </cell>
        </row>
        <row r="105">
          <cell r="H105">
            <v>122451873.73895991</v>
          </cell>
          <cell r="J105">
            <v>25396504.18816809</v>
          </cell>
          <cell r="AE105">
            <v>212865083.2780087</v>
          </cell>
          <cell r="AF105">
            <v>65016705.350880653</v>
          </cell>
          <cell r="AG105">
            <v>58093983.334337801</v>
          </cell>
          <cell r="AH105">
            <v>6922722.0165428557</v>
          </cell>
        </row>
        <row r="106">
          <cell r="J106">
            <v>25396504.18816809</v>
          </cell>
          <cell r="AE106">
            <v>32319226.204710945</v>
          </cell>
          <cell r="AF106">
            <v>6922722.0165428557</v>
          </cell>
          <cell r="AH106">
            <v>6922722.0165428557</v>
          </cell>
        </row>
        <row r="107">
          <cell r="H107">
            <v>122451873.73895991</v>
          </cell>
          <cell r="AE107">
            <v>180545857.07329771</v>
          </cell>
          <cell r="AF107">
            <v>58093983.334337801</v>
          </cell>
          <cell r="AG107">
            <v>58093983.334337801</v>
          </cell>
        </row>
        <row r="108">
          <cell r="H108">
            <v>57902865.62096107</v>
          </cell>
          <cell r="J108">
            <v>9412147.7014570944</v>
          </cell>
          <cell r="AE108">
            <v>97881888.582289979</v>
          </cell>
          <cell r="AF108">
            <v>30566875.259871818</v>
          </cell>
          <cell r="AG108">
            <v>28146146.528607205</v>
          </cell>
          <cell r="AH108">
            <v>2420728.7312646117</v>
          </cell>
        </row>
        <row r="109">
          <cell r="J109">
            <v>9412147.7014570944</v>
          </cell>
          <cell r="AE109">
            <v>11832876.432721706</v>
          </cell>
          <cell r="AF109">
            <v>2420728.7312646117</v>
          </cell>
          <cell r="AH109">
            <v>2420728.7312646117</v>
          </cell>
        </row>
        <row r="110">
          <cell r="H110">
            <v>57902865.62096107</v>
          </cell>
          <cell r="AE110">
            <v>86049012.149568275</v>
          </cell>
          <cell r="AF110">
            <v>28146146.528607205</v>
          </cell>
          <cell r="AG110">
            <v>28146146.528607205</v>
          </cell>
        </row>
        <row r="111">
          <cell r="H111">
            <v>8664008.9577138331</v>
          </cell>
          <cell r="J111">
            <v>6864691.1986141568</v>
          </cell>
          <cell r="P111">
            <v>31038.444972910245</v>
          </cell>
          <cell r="AE111">
            <v>24393138.802579135</v>
          </cell>
          <cell r="AF111">
            <v>8833400.2012782358</v>
          </cell>
          <cell r="AG111">
            <v>5296190.969770072</v>
          </cell>
          <cell r="AH111">
            <v>3404546.375275447</v>
          </cell>
          <cell r="AK111">
            <v>132662.85623271781</v>
          </cell>
        </row>
        <row r="112">
          <cell r="P112">
            <v>31038.444972910245</v>
          </cell>
          <cell r="AE112">
            <v>163701.30120562809</v>
          </cell>
          <cell r="AF112">
            <v>132662.85623271781</v>
          </cell>
          <cell r="AK112">
            <v>132662.85623271781</v>
          </cell>
        </row>
        <row r="113">
          <cell r="J113">
            <v>6864691.1986141568</v>
          </cell>
          <cell r="AE113">
            <v>10269237.573889604</v>
          </cell>
          <cell r="AF113">
            <v>3404546.375275447</v>
          </cell>
          <cell r="AH113">
            <v>3404546.375275447</v>
          </cell>
        </row>
        <row r="114">
          <cell r="H114">
            <v>8664008.9577138331</v>
          </cell>
          <cell r="AE114">
            <v>13960199.927483905</v>
          </cell>
          <cell r="AF114">
            <v>5296190.969770072</v>
          </cell>
          <cell r="AG114">
            <v>5296190.969770072</v>
          </cell>
        </row>
        <row r="115">
          <cell r="H115">
            <v>58388576.162476726</v>
          </cell>
          <cell r="J115">
            <v>26985197.513447389</v>
          </cell>
          <cell r="AE115">
            <v>126488243.96652663</v>
          </cell>
          <cell r="AF115">
            <v>41114470.290602498</v>
          </cell>
          <cell r="AG115">
            <v>31180112.477788903</v>
          </cell>
          <cell r="AH115">
            <v>9934357.8128135949</v>
          </cell>
        </row>
        <row r="116">
          <cell r="J116">
            <v>26985197.513447389</v>
          </cell>
          <cell r="AE116">
            <v>36919555.326260984</v>
          </cell>
          <cell r="AF116">
            <v>9934357.8128135949</v>
          </cell>
          <cell r="AH116">
            <v>9934357.8128135949</v>
          </cell>
        </row>
        <row r="117">
          <cell r="H117">
            <v>58388576.162476726</v>
          </cell>
          <cell r="AE117">
            <v>89568688.640265629</v>
          </cell>
          <cell r="AF117">
            <v>31180112.477788903</v>
          </cell>
          <cell r="AG117">
            <v>31180112.477788903</v>
          </cell>
        </row>
        <row r="118">
          <cell r="H118">
            <v>63974600.74773857</v>
          </cell>
          <cell r="J118">
            <v>13933828.792374419</v>
          </cell>
          <cell r="AE118">
            <v>119302922.0007149</v>
          </cell>
          <cell r="AF118">
            <v>41394492.460601918</v>
          </cell>
          <cell r="AG118">
            <v>36054285.718416825</v>
          </cell>
          <cell r="AH118">
            <v>5340206.7421850916</v>
          </cell>
        </row>
        <row r="119">
          <cell r="J119">
            <v>13933828.792374419</v>
          </cell>
          <cell r="AE119">
            <v>19274035.534559511</v>
          </cell>
          <cell r="AF119">
            <v>5340206.7421850916</v>
          </cell>
          <cell r="AH119">
            <v>5340206.7421850916</v>
          </cell>
        </row>
        <row r="120">
          <cell r="H120">
            <v>63974600.74773857</v>
          </cell>
          <cell r="AE120">
            <v>100028886.46615539</v>
          </cell>
          <cell r="AF120">
            <v>36054285.718416825</v>
          </cell>
          <cell r="AG120">
            <v>36054285.718416825</v>
          </cell>
        </row>
        <row r="121">
          <cell r="H121">
            <v>79515237.812385291</v>
          </cell>
          <cell r="J121">
            <v>24101982.118079998</v>
          </cell>
          <cell r="AE121">
            <v>158521593.11185557</v>
          </cell>
          <cell r="AF121">
            <v>54904373.181390263</v>
          </cell>
          <cell r="AG121">
            <v>44904109.774568766</v>
          </cell>
          <cell r="AH121">
            <v>10000263.406821497</v>
          </cell>
        </row>
        <row r="122">
          <cell r="J122">
            <v>24101982.118079998</v>
          </cell>
          <cell r="AE122">
            <v>34102245.524901494</v>
          </cell>
          <cell r="AF122">
            <v>10000263.406821497</v>
          </cell>
          <cell r="AH122">
            <v>10000263.406821497</v>
          </cell>
        </row>
        <row r="123">
          <cell r="H123">
            <v>79515237.812385291</v>
          </cell>
          <cell r="AE123">
            <v>124419347.58695406</v>
          </cell>
          <cell r="AF123">
            <v>44904109.774568766</v>
          </cell>
          <cell r="AG123">
            <v>44904109.774568766</v>
          </cell>
        </row>
        <row r="124">
          <cell r="H124">
            <v>38610657.303173594</v>
          </cell>
          <cell r="J124">
            <v>19112227.437827196</v>
          </cell>
          <cell r="AE124">
            <v>87221707.094969958</v>
          </cell>
          <cell r="AF124">
            <v>29498822.353969175</v>
          </cell>
          <cell r="AG124">
            <v>21985336.061261594</v>
          </cell>
          <cell r="AH124">
            <v>7513486.2927075811</v>
          </cell>
        </row>
        <row r="125">
          <cell r="J125">
            <v>19112227.437827196</v>
          </cell>
          <cell r="AE125">
            <v>26625713.730534777</v>
          </cell>
          <cell r="AF125">
            <v>7513486.2927075811</v>
          </cell>
          <cell r="AH125">
            <v>7513486.2927075811</v>
          </cell>
        </row>
        <row r="126">
          <cell r="H126">
            <v>38610657.303173594</v>
          </cell>
          <cell r="AE126">
            <v>60595993.364435188</v>
          </cell>
          <cell r="AF126">
            <v>21985336.061261594</v>
          </cell>
          <cell r="AG126">
            <v>21985336.061261594</v>
          </cell>
        </row>
        <row r="127">
          <cell r="H127">
            <v>59359707.078751184</v>
          </cell>
          <cell r="J127">
            <v>20197742.036754277</v>
          </cell>
          <cell r="AE127">
            <v>120375945.84962527</v>
          </cell>
          <cell r="AF127">
            <v>40818496.73411981</v>
          </cell>
          <cell r="AG127">
            <v>33239933.911442854</v>
          </cell>
          <cell r="AH127">
            <v>7578562.8226769567</v>
          </cell>
        </row>
        <row r="128">
          <cell r="J128">
            <v>20197742.036754277</v>
          </cell>
          <cell r="AE128">
            <v>27776304.859431233</v>
          </cell>
          <cell r="AF128">
            <v>7578562.8226769567</v>
          </cell>
          <cell r="AH128">
            <v>7578562.8226769567</v>
          </cell>
        </row>
        <row r="129">
          <cell r="H129">
            <v>59359707.078751184</v>
          </cell>
          <cell r="AE129">
            <v>92599640.990194038</v>
          </cell>
          <cell r="AF129">
            <v>33239933.911442854</v>
          </cell>
          <cell r="AG129">
            <v>33239933.911442854</v>
          </cell>
        </row>
        <row r="130">
          <cell r="H130">
            <v>27372742.923830315</v>
          </cell>
          <cell r="J130">
            <v>21833656.295471106</v>
          </cell>
          <cell r="AE130">
            <v>71517438.524167955</v>
          </cell>
          <cell r="AF130">
            <v>22311039.304866519</v>
          </cell>
          <cell r="AG130">
            <v>14995528.303941339</v>
          </cell>
          <cell r="AH130">
            <v>7315511.0009251796</v>
          </cell>
        </row>
        <row r="131">
          <cell r="J131">
            <v>21833656.295471106</v>
          </cell>
          <cell r="AE131">
            <v>29149167.296396285</v>
          </cell>
          <cell r="AF131">
            <v>7315511.0009251796</v>
          </cell>
          <cell r="AH131">
            <v>7315511.0009251796</v>
          </cell>
        </row>
        <row r="132">
          <cell r="H132">
            <v>27372742.923830315</v>
          </cell>
          <cell r="AE132">
            <v>42368271.227771655</v>
          </cell>
          <cell r="AF132">
            <v>14995528.303941339</v>
          </cell>
          <cell r="AG132">
            <v>14995528.303941339</v>
          </cell>
        </row>
        <row r="133">
          <cell r="H133">
            <v>79081693.367130578</v>
          </cell>
          <cell r="J133">
            <v>24994260.455044694</v>
          </cell>
          <cell r="AE133">
            <v>157631508.16535938</v>
          </cell>
          <cell r="AF133">
            <v>53555554.343184128</v>
          </cell>
          <cell r="AG133">
            <v>43781028.750722393</v>
          </cell>
          <cell r="AH133">
            <v>9774525.592461735</v>
          </cell>
        </row>
        <row r="134">
          <cell r="J134">
            <v>24994260.455044694</v>
          </cell>
          <cell r="AE134">
            <v>34768786.047506429</v>
          </cell>
          <cell r="AF134">
            <v>9774525.592461735</v>
          </cell>
          <cell r="AH134">
            <v>9774525.592461735</v>
          </cell>
        </row>
        <row r="135">
          <cell r="H135">
            <v>79081693.367130578</v>
          </cell>
          <cell r="AE135">
            <v>122862722.11785297</v>
          </cell>
          <cell r="AF135">
            <v>43781028.750722393</v>
          </cell>
          <cell r="AG135">
            <v>43781028.750722393</v>
          </cell>
        </row>
        <row r="136">
          <cell r="H136">
            <v>72114763.513119638</v>
          </cell>
          <cell r="J136">
            <v>16680720.920110969</v>
          </cell>
          <cell r="AE136">
            <v>134954329.588094</v>
          </cell>
          <cell r="AF136">
            <v>46158845.154863387</v>
          </cell>
          <cell r="AG136">
            <v>39963332.141436726</v>
          </cell>
          <cell r="AH136">
            <v>6195513.0134266634</v>
          </cell>
        </row>
        <row r="137">
          <cell r="J137">
            <v>16680720.920110969</v>
          </cell>
          <cell r="AE137">
            <v>22876233.933537632</v>
          </cell>
          <cell r="AF137">
            <v>6195513.0134266634</v>
          </cell>
          <cell r="AH137">
            <v>6195513.0134266634</v>
          </cell>
        </row>
        <row r="138">
          <cell r="H138">
            <v>72114763.513119638</v>
          </cell>
          <cell r="AE138">
            <v>112078095.65455636</v>
          </cell>
          <cell r="AF138">
            <v>39963332.141436726</v>
          </cell>
          <cell r="AG138">
            <v>39963332.141436726</v>
          </cell>
        </row>
        <row r="139">
          <cell r="H139">
            <v>80436511.538494408</v>
          </cell>
          <cell r="J139">
            <v>27690623.396356281</v>
          </cell>
          <cell r="AE139">
            <v>165916898.70008978</v>
          </cell>
          <cell r="AF139">
            <v>57789763.76523909</v>
          </cell>
          <cell r="AG139">
            <v>46660562.655551195</v>
          </cell>
          <cell r="AH139">
            <v>11129201.109687898</v>
          </cell>
        </row>
        <row r="140">
          <cell r="J140">
            <v>27690623.396356281</v>
          </cell>
          <cell r="AE140">
            <v>38819824.506044179</v>
          </cell>
          <cell r="AF140">
            <v>11129201.109687898</v>
          </cell>
          <cell r="AH140">
            <v>11129201.109687898</v>
          </cell>
        </row>
        <row r="141">
          <cell r="H141">
            <v>80436511.538494408</v>
          </cell>
          <cell r="AE141">
            <v>127097074.1940456</v>
          </cell>
          <cell r="AF141">
            <v>46660562.655551195</v>
          </cell>
          <cell r="AG141">
            <v>46660562.655551195</v>
          </cell>
        </row>
        <row r="142">
          <cell r="H142">
            <v>73300337.090032682</v>
          </cell>
          <cell r="J142">
            <v>30769998.434300363</v>
          </cell>
          <cell r="AE142">
            <v>158028492.95081818</v>
          </cell>
          <cell r="AF142">
            <v>53958157.426485121</v>
          </cell>
          <cell r="AG142">
            <v>41288778.558687314</v>
          </cell>
          <cell r="AH142">
            <v>12669378.867797807</v>
          </cell>
        </row>
        <row r="143">
          <cell r="J143">
            <v>30769998.434300363</v>
          </cell>
          <cell r="AE143">
            <v>43439377.30209817</v>
          </cell>
          <cell r="AF143">
            <v>12669378.867797807</v>
          </cell>
          <cell r="AH143">
            <v>12669378.867797807</v>
          </cell>
        </row>
        <row r="144">
          <cell r="H144">
            <v>73300337.090032682</v>
          </cell>
          <cell r="AE144">
            <v>114589115.64872</v>
          </cell>
          <cell r="AF144">
            <v>41288778.558687314</v>
          </cell>
          <cell r="AG144">
            <v>41288778.558687314</v>
          </cell>
        </row>
        <row r="145">
          <cell r="H145">
            <v>44733237.160783462</v>
          </cell>
          <cell r="J145">
            <v>24239254.169697125</v>
          </cell>
          <cell r="AE145">
            <v>105986365.31677404</v>
          </cell>
          <cell r="AF145">
            <v>37013873.986293465</v>
          </cell>
          <cell r="AG145">
            <v>27560786.809420682</v>
          </cell>
          <cell r="AH145">
            <v>9453087.1768727787</v>
          </cell>
        </row>
        <row r="146">
          <cell r="J146">
            <v>24239254.169697125</v>
          </cell>
          <cell r="AE146">
            <v>33692341.346569903</v>
          </cell>
          <cell r="AF146">
            <v>9453087.1768727787</v>
          </cell>
          <cell r="AH146">
            <v>9453087.1768727787</v>
          </cell>
        </row>
        <row r="147">
          <cell r="H147">
            <v>44733237.160783462</v>
          </cell>
          <cell r="AE147">
            <v>72294023.970204145</v>
          </cell>
          <cell r="AF147">
            <v>27560786.809420682</v>
          </cell>
          <cell r="AG147">
            <v>27560786.809420682</v>
          </cell>
        </row>
        <row r="148">
          <cell r="H148">
            <v>49783158.33943706</v>
          </cell>
          <cell r="J148">
            <v>34560180.692174383</v>
          </cell>
          <cell r="AE148">
            <v>130509211.19315645</v>
          </cell>
          <cell r="AF148">
            <v>46165872.161544979</v>
          </cell>
          <cell r="AG148">
            <v>30135739.589187391</v>
          </cell>
          <cell r="AH148">
            <v>16030132.572357588</v>
          </cell>
        </row>
        <row r="149">
          <cell r="J149">
            <v>34560180.692174383</v>
          </cell>
          <cell r="AE149">
            <v>50590313.26453197</v>
          </cell>
          <cell r="AF149">
            <v>16030132.572357588</v>
          </cell>
          <cell r="AH149">
            <v>16030132.572357588</v>
          </cell>
        </row>
        <row r="150">
          <cell r="H150">
            <v>49783158.33943706</v>
          </cell>
          <cell r="AE150">
            <v>79918897.928624451</v>
          </cell>
          <cell r="AF150">
            <v>30135739.589187391</v>
          </cell>
          <cell r="AG150">
            <v>30135739.589187391</v>
          </cell>
        </row>
        <row r="151">
          <cell r="H151">
            <v>44808816.234584421</v>
          </cell>
          <cell r="J151">
            <v>9034785.2992119696</v>
          </cell>
          <cell r="AE151">
            <v>82603636.900674775</v>
          </cell>
          <cell r="AF151">
            <v>28760035.36687839</v>
          </cell>
          <cell r="AG151">
            <v>25277456.115675569</v>
          </cell>
          <cell r="AH151">
            <v>3482579.2512028236</v>
          </cell>
        </row>
        <row r="152">
          <cell r="J152">
            <v>9034785.2992119696</v>
          </cell>
          <cell r="AE152">
            <v>12517364.550414793</v>
          </cell>
          <cell r="AF152">
            <v>3482579.2512028236</v>
          </cell>
          <cell r="AH152">
            <v>3482579.2512028236</v>
          </cell>
        </row>
        <row r="153">
          <cell r="H153">
            <v>44808816.234584421</v>
          </cell>
          <cell r="AE153">
            <v>70086272.35025999</v>
          </cell>
          <cell r="AF153">
            <v>25277456.115675569</v>
          </cell>
          <cell r="AG153">
            <v>25277456.115675569</v>
          </cell>
        </row>
        <row r="154">
          <cell r="H154">
            <v>41937718.443883911</v>
          </cell>
          <cell r="J154">
            <v>12868944.979317842</v>
          </cell>
          <cell r="AE154">
            <v>78219659.761884719</v>
          </cell>
          <cell r="AF154">
            <v>23412996.338682964</v>
          </cell>
          <cell r="AG154">
            <v>21032967.422075599</v>
          </cell>
          <cell r="AH154">
            <v>2380028.9166073669</v>
          </cell>
        </row>
        <row r="155">
          <cell r="J155">
            <v>12868944.979317842</v>
          </cell>
          <cell r="AE155">
            <v>15248973.895925209</v>
          </cell>
          <cell r="AF155">
            <v>2380028.9166073669</v>
          </cell>
          <cell r="AH155">
            <v>2380028.9166073669</v>
          </cell>
        </row>
        <row r="156">
          <cell r="H156">
            <v>41937718.443883911</v>
          </cell>
          <cell r="AE156">
            <v>62970685.86595951</v>
          </cell>
          <cell r="AF156">
            <v>21032967.422075599</v>
          </cell>
          <cell r="AG156">
            <v>21032967.422075599</v>
          </cell>
        </row>
        <row r="157">
          <cell r="H157">
            <v>27196964.564288937</v>
          </cell>
          <cell r="J157">
            <v>7005919.3784061261</v>
          </cell>
          <cell r="AE157">
            <v>47953516.169412464</v>
          </cell>
          <cell r="AF157">
            <v>13750632.226717405</v>
          </cell>
          <cell r="AG157">
            <v>12463639.74735669</v>
          </cell>
          <cell r="AH157">
            <v>1286992.4793607146</v>
          </cell>
        </row>
        <row r="158">
          <cell r="J158">
            <v>7005919.3784061261</v>
          </cell>
          <cell r="AE158">
            <v>8292911.8577668406</v>
          </cell>
          <cell r="AF158">
            <v>1286992.4793607146</v>
          </cell>
          <cell r="AH158">
            <v>1286992.4793607146</v>
          </cell>
        </row>
        <row r="159">
          <cell r="H159">
            <v>27196964.564288937</v>
          </cell>
          <cell r="AE159">
            <v>39660604.311645627</v>
          </cell>
          <cell r="AF159">
            <v>12463639.74735669</v>
          </cell>
          <cell r="AG159">
            <v>12463639.74735669</v>
          </cell>
        </row>
        <row r="160">
          <cell r="H160">
            <v>63624601.562360577</v>
          </cell>
          <cell r="J160">
            <v>18795063.698328134</v>
          </cell>
          <cell r="AE160">
            <v>125121087.13905421</v>
          </cell>
          <cell r="AF160">
            <v>42701421.878365502</v>
          </cell>
          <cell r="AG160">
            <v>35588817.686231993</v>
          </cell>
          <cell r="AH160">
            <v>7112604.1921335123</v>
          </cell>
        </row>
        <row r="161">
          <cell r="J161">
            <v>18795063.698328134</v>
          </cell>
          <cell r="AE161">
            <v>25907667.890461646</v>
          </cell>
          <cell r="AF161">
            <v>7112604.1921335123</v>
          </cell>
          <cell r="AH161">
            <v>7112604.1921335123</v>
          </cell>
        </row>
        <row r="162">
          <cell r="H162">
            <v>63624601.562360577</v>
          </cell>
          <cell r="AE162">
            <v>99213419.24859257</v>
          </cell>
          <cell r="AF162">
            <v>35588817.686231993</v>
          </cell>
          <cell r="AG162">
            <v>35588817.686231993</v>
          </cell>
        </row>
        <row r="163">
          <cell r="H163">
            <v>27236327.746717572</v>
          </cell>
          <cell r="J163">
            <v>8666402.9137049355</v>
          </cell>
          <cell r="AE163">
            <v>46757822.106770307</v>
          </cell>
          <cell r="AF163">
            <v>10855091.446347784</v>
          </cell>
          <cell r="AG163">
            <v>11002188.041763797</v>
          </cell>
          <cell r="AH163">
            <v>-147096.59541601315</v>
          </cell>
        </row>
        <row r="164">
          <cell r="J164">
            <v>8666402.9137049355</v>
          </cell>
          <cell r="AE164">
            <v>8519306.3182889223</v>
          </cell>
          <cell r="AF164">
            <v>-147096.59541601315</v>
          </cell>
          <cell r="AH164">
            <v>-147096.59541601315</v>
          </cell>
        </row>
        <row r="165">
          <cell r="H165">
            <v>27236327.746717572</v>
          </cell>
          <cell r="AE165">
            <v>38238515.78848137</v>
          </cell>
          <cell r="AF165">
            <v>11002188.041763797</v>
          </cell>
          <cell r="AG165">
            <v>11002188.041763797</v>
          </cell>
        </row>
        <row r="166">
          <cell r="H166">
            <v>55199057.177664876</v>
          </cell>
          <cell r="J166">
            <v>13897797.392383117</v>
          </cell>
          <cell r="AE166">
            <v>101673959.24986048</v>
          </cell>
          <cell r="AF166">
            <v>32577104.679812483</v>
          </cell>
          <cell r="AG166">
            <v>29042937.632556781</v>
          </cell>
          <cell r="AH166">
            <v>3534167.0472557023</v>
          </cell>
        </row>
        <row r="167">
          <cell r="J167">
            <v>13897797.392383117</v>
          </cell>
          <cell r="AE167">
            <v>17431964.43963882</v>
          </cell>
          <cell r="AF167">
            <v>3534167.0472557023</v>
          </cell>
          <cell r="AH167">
            <v>3534167.0472557023</v>
          </cell>
        </row>
        <row r="168">
          <cell r="H168">
            <v>55199057.177664876</v>
          </cell>
          <cell r="AE168">
            <v>84241994.810221657</v>
          </cell>
          <cell r="AF168">
            <v>29042937.632556781</v>
          </cell>
          <cell r="AG168">
            <v>29042937.632556781</v>
          </cell>
        </row>
        <row r="169">
          <cell r="H169">
            <v>56074885.087439142</v>
          </cell>
          <cell r="J169">
            <v>15878208.861145243</v>
          </cell>
          <cell r="AE169">
            <v>106960458.913747</v>
          </cell>
          <cell r="AF169">
            <v>35007364.965162612</v>
          </cell>
          <cell r="AG169">
            <v>29855917.554375716</v>
          </cell>
          <cell r="AH169">
            <v>5151447.4107868969</v>
          </cell>
        </row>
        <row r="170">
          <cell r="J170">
            <v>15878208.861145243</v>
          </cell>
          <cell r="AE170">
            <v>21029656.27193214</v>
          </cell>
          <cell r="AF170">
            <v>5151447.4107868969</v>
          </cell>
          <cell r="AH170">
            <v>5151447.4107868969</v>
          </cell>
        </row>
        <row r="171">
          <cell r="H171">
            <v>56074885.087439142</v>
          </cell>
          <cell r="AE171">
            <v>85930802.641814858</v>
          </cell>
          <cell r="AF171">
            <v>29855917.554375716</v>
          </cell>
          <cell r="AG171">
            <v>29855917.554375716</v>
          </cell>
        </row>
        <row r="172">
          <cell r="H172">
            <v>55528359.03895504</v>
          </cell>
          <cell r="J172">
            <v>13680368.099666234</v>
          </cell>
          <cell r="AE172">
            <v>103258549.12178391</v>
          </cell>
          <cell r="AF172">
            <v>34049821.983162627</v>
          </cell>
          <cell r="AG172">
            <v>29509270.258125044</v>
          </cell>
          <cell r="AH172">
            <v>4540551.7250375859</v>
          </cell>
        </row>
        <row r="173">
          <cell r="J173">
            <v>13680368.099666234</v>
          </cell>
          <cell r="AE173">
            <v>18220919.82470382</v>
          </cell>
          <cell r="AF173">
            <v>4540551.7250375859</v>
          </cell>
          <cell r="AH173">
            <v>4540551.7250375859</v>
          </cell>
        </row>
        <row r="174">
          <cell r="H174">
            <v>55528359.03895504</v>
          </cell>
          <cell r="AE174">
            <v>85037629.297080085</v>
          </cell>
          <cell r="AF174">
            <v>29509270.258125044</v>
          </cell>
          <cell r="AG174">
            <v>29509270.258125044</v>
          </cell>
        </row>
        <row r="175">
          <cell r="H175">
            <v>59950257.433905736</v>
          </cell>
          <cell r="J175">
            <v>16560756.840393225</v>
          </cell>
          <cell r="AE175">
            <v>115100556.86671275</v>
          </cell>
          <cell r="AF175">
            <v>38589542.592413783</v>
          </cell>
          <cell r="AG175">
            <v>32493336.190934464</v>
          </cell>
          <cell r="AH175">
            <v>6096206.4014793169</v>
          </cell>
        </row>
        <row r="176">
          <cell r="J176">
            <v>16560756.840393225</v>
          </cell>
          <cell r="AE176">
            <v>22656963.241872542</v>
          </cell>
          <cell r="AF176">
            <v>6096206.4014793169</v>
          </cell>
          <cell r="AH176">
            <v>6096206.4014793169</v>
          </cell>
        </row>
        <row r="177">
          <cell r="H177">
            <v>59950257.433905736</v>
          </cell>
          <cell r="AE177">
            <v>92443593.6248402</v>
          </cell>
          <cell r="AF177">
            <v>32493336.190934464</v>
          </cell>
          <cell r="AG177">
            <v>32493336.190934464</v>
          </cell>
        </row>
        <row r="178">
          <cell r="H178">
            <v>28291405.650613002</v>
          </cell>
          <cell r="J178">
            <v>8733127.4845305812</v>
          </cell>
          <cell r="AE178">
            <v>50043711.002282307</v>
          </cell>
          <cell r="AF178">
            <v>13019177.867138738</v>
          </cell>
          <cell r="AG178">
            <v>11758633.021002211</v>
          </cell>
          <cell r="AH178">
            <v>1260544.8461365271</v>
          </cell>
        </row>
        <row r="179">
          <cell r="J179">
            <v>8733127.4845305812</v>
          </cell>
          <cell r="AE179">
            <v>9993672.3306671083</v>
          </cell>
          <cell r="AF179">
            <v>1260544.8461365271</v>
          </cell>
          <cell r="AH179">
            <v>1260544.8461365271</v>
          </cell>
        </row>
        <row r="180">
          <cell r="H180">
            <v>28291405.650613002</v>
          </cell>
          <cell r="AE180">
            <v>40050038.671615213</v>
          </cell>
          <cell r="AF180">
            <v>11758633.021002211</v>
          </cell>
          <cell r="AG180">
            <v>11758633.021002211</v>
          </cell>
        </row>
        <row r="181">
          <cell r="H181">
            <v>26137235.33741558</v>
          </cell>
          <cell r="J181">
            <v>6111426.1646604408</v>
          </cell>
          <cell r="AE181">
            <v>44532189.809488982</v>
          </cell>
          <cell r="AF181">
            <v>12283528.307412973</v>
          </cell>
          <cell r="AG181">
            <v>11622009.066688892</v>
          </cell>
          <cell r="AH181">
            <v>661519.24072408117</v>
          </cell>
        </row>
        <row r="182">
          <cell r="J182">
            <v>6111426.1646604408</v>
          </cell>
          <cell r="AE182">
            <v>6772945.4053845219</v>
          </cell>
          <cell r="AF182">
            <v>661519.24072408117</v>
          </cell>
          <cell r="AH182">
            <v>661519.24072408117</v>
          </cell>
        </row>
        <row r="183">
          <cell r="H183">
            <v>26137235.33741558</v>
          </cell>
          <cell r="AE183">
            <v>37759244.404104471</v>
          </cell>
          <cell r="AF183">
            <v>11622009.066688892</v>
          </cell>
          <cell r="AG183">
            <v>11622009.066688892</v>
          </cell>
        </row>
        <row r="184">
          <cell r="H184">
            <v>34704775.679816484</v>
          </cell>
          <cell r="J184">
            <v>9361299.8812822532</v>
          </cell>
          <cell r="AE184">
            <v>63578895.086389691</v>
          </cell>
          <cell r="AF184">
            <v>19512819.525290936</v>
          </cell>
          <cell r="AG184">
            <v>17278022.011582673</v>
          </cell>
          <cell r="AH184">
            <v>2234797.5137082655</v>
          </cell>
        </row>
        <row r="185">
          <cell r="J185">
            <v>9361299.8812822532</v>
          </cell>
          <cell r="AE185">
            <v>11596097.394990519</v>
          </cell>
          <cell r="AF185">
            <v>2234797.5137082655</v>
          </cell>
          <cell r="AH185">
            <v>2234797.5137082655</v>
          </cell>
        </row>
        <row r="186">
          <cell r="H186">
            <v>34704775.679816484</v>
          </cell>
          <cell r="AE186">
            <v>51982797.691399157</v>
          </cell>
          <cell r="AF186">
            <v>17278022.011582673</v>
          </cell>
          <cell r="AG186">
            <v>17278022.011582673</v>
          </cell>
        </row>
        <row r="187">
          <cell r="H187">
            <v>35397216.680472024</v>
          </cell>
          <cell r="J187">
            <v>10609850.891623281</v>
          </cell>
          <cell r="AE187">
            <v>67774208.422778726</v>
          </cell>
          <cell r="AF187">
            <v>21767140.85068344</v>
          </cell>
          <cell r="AG187">
            <v>18764833.468927912</v>
          </cell>
          <cell r="AH187">
            <v>3002307.3817555271</v>
          </cell>
        </row>
        <row r="188">
          <cell r="J188">
            <v>10609850.891623281</v>
          </cell>
          <cell r="AE188">
            <v>13612158.273378808</v>
          </cell>
          <cell r="AF188">
            <v>3002307.3817555271</v>
          </cell>
          <cell r="AH188">
            <v>3002307.3817555271</v>
          </cell>
        </row>
        <row r="189">
          <cell r="H189">
            <v>35397216.680472024</v>
          </cell>
          <cell r="AE189">
            <v>54162050.149399936</v>
          </cell>
          <cell r="AF189">
            <v>18764833.468927912</v>
          </cell>
          <cell r="AG189">
            <v>18764833.468927912</v>
          </cell>
        </row>
        <row r="190">
          <cell r="H190">
            <v>14690851.876424907</v>
          </cell>
          <cell r="J190">
            <v>5899837.7862505764</v>
          </cell>
          <cell r="AE190">
            <v>26112642.772569761</v>
          </cell>
          <cell r="AF190">
            <v>5521953.1098942887</v>
          </cell>
          <cell r="AG190">
            <v>5498762.8342019338</v>
          </cell>
          <cell r="AH190">
            <v>23190.275692354888</v>
          </cell>
        </row>
        <row r="191">
          <cell r="J191">
            <v>5899837.7862505764</v>
          </cell>
          <cell r="AE191">
            <v>5923028.0619429313</v>
          </cell>
          <cell r="AF191">
            <v>23190.275692354888</v>
          </cell>
          <cell r="AH191">
            <v>23190.275692354888</v>
          </cell>
        </row>
        <row r="192">
          <cell r="H192">
            <v>14690851.876424907</v>
          </cell>
          <cell r="AE192">
            <v>20189614.710626841</v>
          </cell>
          <cell r="AF192">
            <v>5498762.8342019338</v>
          </cell>
          <cell r="AG192">
            <v>5498762.8342019338</v>
          </cell>
        </row>
        <row r="193">
          <cell r="H193">
            <v>24813590.913044307</v>
          </cell>
          <cell r="J193">
            <v>8744380.724003071</v>
          </cell>
          <cell r="AE193">
            <v>48520588.813076556</v>
          </cell>
          <cell r="AF193">
            <v>14962617.176029181</v>
          </cell>
          <cell r="AG193">
            <v>13013976.509763043</v>
          </cell>
          <cell r="AH193">
            <v>1948640.6662661377</v>
          </cell>
        </row>
        <row r="194">
          <cell r="J194">
            <v>8744380.724003071</v>
          </cell>
          <cell r="AE194">
            <v>10693021.390269209</v>
          </cell>
          <cell r="AF194">
            <v>1948640.6662661377</v>
          </cell>
          <cell r="AH194">
            <v>1948640.6662661377</v>
          </cell>
        </row>
        <row r="195">
          <cell r="H195">
            <v>24813590.913044307</v>
          </cell>
          <cell r="AE195">
            <v>37827567.422807351</v>
          </cell>
          <cell r="AF195">
            <v>13013976.509763043</v>
          </cell>
          <cell r="AG195">
            <v>13013976.509763043</v>
          </cell>
        </row>
        <row r="196">
          <cell r="H196">
            <v>81556233.194214106</v>
          </cell>
          <cell r="J196">
            <v>22466229.461236887</v>
          </cell>
          <cell r="AE196">
            <v>160396764.94416091</v>
          </cell>
          <cell r="AF196">
            <v>56374302.288709924</v>
          </cell>
          <cell r="AG196">
            <v>47193539.014585719</v>
          </cell>
          <cell r="AH196">
            <v>9180763.2741242051</v>
          </cell>
        </row>
        <row r="197">
          <cell r="J197">
            <v>22466229.461236887</v>
          </cell>
          <cell r="AE197">
            <v>31646992.735361092</v>
          </cell>
          <cell r="AF197">
            <v>9180763.2741242051</v>
          </cell>
          <cell r="AH197">
            <v>9180763.2741242051</v>
          </cell>
        </row>
        <row r="198">
          <cell r="H198">
            <v>81556233.194214106</v>
          </cell>
          <cell r="AE198">
            <v>128749772.20879982</v>
          </cell>
          <cell r="AF198">
            <v>47193539.014585719</v>
          </cell>
          <cell r="AG198">
            <v>47193539.014585719</v>
          </cell>
        </row>
        <row r="199">
          <cell r="H199">
            <v>38987437.570379935</v>
          </cell>
          <cell r="J199">
            <v>10881890.887234081</v>
          </cell>
          <cell r="AE199">
            <v>73093341.12839812</v>
          </cell>
          <cell r="AF199">
            <v>23224012.670784112</v>
          </cell>
          <cell r="AG199">
            <v>19934396.525061049</v>
          </cell>
          <cell r="AH199">
            <v>3289616.1457230635</v>
          </cell>
        </row>
        <row r="200">
          <cell r="J200">
            <v>10881890.887234081</v>
          </cell>
          <cell r="AE200">
            <v>14171507.032957144</v>
          </cell>
          <cell r="AF200">
            <v>3289616.1457230635</v>
          </cell>
          <cell r="AH200">
            <v>3289616.1457230635</v>
          </cell>
        </row>
        <row r="201">
          <cell r="H201">
            <v>38987437.570379935</v>
          </cell>
          <cell r="AE201">
            <v>58921834.095440984</v>
          </cell>
          <cell r="AF201">
            <v>19934396.525061049</v>
          </cell>
          <cell r="AG201">
            <v>19934396.525061049</v>
          </cell>
        </row>
        <row r="202">
          <cell r="H202">
            <v>7629989.9030154031</v>
          </cell>
          <cell r="J202">
            <v>13435533.340739468</v>
          </cell>
          <cell r="AE202">
            <v>24518689.374197647</v>
          </cell>
          <cell r="AF202">
            <v>3453166.1304427646</v>
          </cell>
          <cell r="AG202">
            <v>8323330.5976674464</v>
          </cell>
          <cell r="AH202">
            <v>-4870164.4672246817</v>
          </cell>
        </row>
        <row r="203">
          <cell r="J203">
            <v>13435533.340739468</v>
          </cell>
          <cell r="AE203">
            <v>8565368.8735147864</v>
          </cell>
          <cell r="AF203">
            <v>-4870164.4672246817</v>
          </cell>
          <cell r="AH203">
            <v>-4870164.4672246817</v>
          </cell>
        </row>
        <row r="204">
          <cell r="H204">
            <v>7629989.9030154031</v>
          </cell>
          <cell r="AE204">
            <v>15953320.500682849</v>
          </cell>
          <cell r="AF204">
            <v>8323330.5976674464</v>
          </cell>
          <cell r="AG204">
            <v>8323330.5976674464</v>
          </cell>
        </row>
        <row r="205">
          <cell r="H205">
            <v>27234275.908639807</v>
          </cell>
          <cell r="J205">
            <v>6749756.2835099809</v>
          </cell>
          <cell r="AE205">
            <v>50814377.017939597</v>
          </cell>
          <cell r="AF205">
            <v>16830344.825789806</v>
          </cell>
          <cell r="AG205">
            <v>15914075.008194868</v>
          </cell>
          <cell r="AH205">
            <v>916269.81759493798</v>
          </cell>
        </row>
        <row r="206">
          <cell r="J206">
            <v>6749756.2835099809</v>
          </cell>
          <cell r="AE206">
            <v>7666026.1011049189</v>
          </cell>
          <cell r="AF206">
            <v>916269.81759493798</v>
          </cell>
          <cell r="AH206">
            <v>916269.81759493798</v>
          </cell>
        </row>
        <row r="207">
          <cell r="H207">
            <v>27234275.908639807</v>
          </cell>
          <cell r="AE207">
            <v>43148350.916834675</v>
          </cell>
          <cell r="AF207">
            <v>15914075.008194868</v>
          </cell>
          <cell r="AG207">
            <v>15914075.008194868</v>
          </cell>
        </row>
        <row r="208">
          <cell r="H208">
            <v>51711406.537149064</v>
          </cell>
          <cell r="J208">
            <v>13757107.687145956</v>
          </cell>
          <cell r="AE208">
            <v>98931150.423535615</v>
          </cell>
          <cell r="AF208">
            <v>33462636.199240591</v>
          </cell>
          <cell r="AG208">
            <v>28669656.261600994</v>
          </cell>
          <cell r="AH208">
            <v>4792979.9376395978</v>
          </cell>
        </row>
        <row r="209">
          <cell r="J209">
            <v>13757107.687145956</v>
          </cell>
          <cell r="AE209">
            <v>18550087.624785554</v>
          </cell>
          <cell r="AF209">
            <v>4792979.9376395978</v>
          </cell>
          <cell r="AH209">
            <v>4792979.9376395978</v>
          </cell>
        </row>
        <row r="210">
          <cell r="H210">
            <v>51711406.537149064</v>
          </cell>
          <cell r="AE210">
            <v>80381062.798750058</v>
          </cell>
          <cell r="AF210">
            <v>28669656.261600994</v>
          </cell>
          <cell r="AG210">
            <v>28669656.261600994</v>
          </cell>
        </row>
        <row r="211">
          <cell r="H211">
            <v>77641237.374245629</v>
          </cell>
          <cell r="L211">
            <v>5271333.2315767696</v>
          </cell>
          <cell r="AE211">
            <v>123484762.80211124</v>
          </cell>
          <cell r="AF211">
            <v>40572192.196288824</v>
          </cell>
          <cell r="AG211">
            <v>36960063.06830962</v>
          </cell>
          <cell r="AI211">
            <v>3612129.1279792069</v>
          </cell>
        </row>
        <row r="212">
          <cell r="H212">
            <v>77641237.374245629</v>
          </cell>
          <cell r="AE212">
            <v>114601300.44255525</v>
          </cell>
          <cell r="AF212">
            <v>36960063.06830962</v>
          </cell>
          <cell r="AG212">
            <v>36960063.06830962</v>
          </cell>
        </row>
        <row r="213">
          <cell r="L213">
            <v>5271333.2315767696</v>
          </cell>
          <cell r="AE213">
            <v>8883462.3595559765</v>
          </cell>
          <cell r="AF213">
            <v>3612129.1279792069</v>
          </cell>
          <cell r="AI213">
            <v>3612129.1279792069</v>
          </cell>
        </row>
        <row r="214">
          <cell r="H214">
            <v>66968201.657112412</v>
          </cell>
          <cell r="L214">
            <v>3738328.646972917</v>
          </cell>
          <cell r="AE214">
            <v>101917304.31488305</v>
          </cell>
          <cell r="AF214">
            <v>31210774.010797724</v>
          </cell>
          <cell r="AG214">
            <v>28703359.11149738</v>
          </cell>
          <cell r="AI214">
            <v>2507414.8993003443</v>
          </cell>
        </row>
        <row r="215">
          <cell r="H215">
            <v>66968201.657112412</v>
          </cell>
          <cell r="AE215">
            <v>95671560.768609792</v>
          </cell>
          <cell r="AF215">
            <v>28703359.11149738</v>
          </cell>
          <cell r="AG215">
            <v>28703359.11149738</v>
          </cell>
        </row>
        <row r="216">
          <cell r="L216">
            <v>3738328.646972917</v>
          </cell>
          <cell r="AE216">
            <v>6245743.5462732613</v>
          </cell>
          <cell r="AF216">
            <v>2507414.8993003443</v>
          </cell>
          <cell r="AI216">
            <v>2507414.8993003443</v>
          </cell>
        </row>
        <row r="217">
          <cell r="H217">
            <v>106792191.40097599</v>
          </cell>
          <cell r="L217">
            <v>8980944.56693995</v>
          </cell>
          <cell r="AE217">
            <v>160307944.97903103</v>
          </cell>
          <cell r="AF217">
            <v>44534809.011115067</v>
          </cell>
          <cell r="AG217">
            <v>39623619.81194897</v>
          </cell>
          <cell r="AI217">
            <v>4911189.1991660967</v>
          </cell>
        </row>
        <row r="218">
          <cell r="H218">
            <v>106792191.40097599</v>
          </cell>
          <cell r="AE218">
            <v>146415811.21292496</v>
          </cell>
          <cell r="AF218">
            <v>39623619.81194897</v>
          </cell>
          <cell r="AG218">
            <v>39623619.81194897</v>
          </cell>
        </row>
        <row r="219">
          <cell r="L219">
            <v>8980944.56693995</v>
          </cell>
          <cell r="AE219">
            <v>13892133.766106047</v>
          </cell>
          <cell r="AF219">
            <v>4911189.1991660967</v>
          </cell>
          <cell r="AI219">
            <v>4911189.1991660967</v>
          </cell>
        </row>
        <row r="220">
          <cell r="H220">
            <v>97954095.938648835</v>
          </cell>
          <cell r="L220">
            <v>6062181.4733792525</v>
          </cell>
          <cell r="AE220">
            <v>152307918.3230682</v>
          </cell>
          <cell r="AF220">
            <v>48291640.911040127</v>
          </cell>
          <cell r="AG220">
            <v>44049682.175689086</v>
          </cell>
          <cell r="AI220">
            <v>4241958.7353510372</v>
          </cell>
        </row>
        <row r="221">
          <cell r="H221">
            <v>97954095.938648835</v>
          </cell>
          <cell r="AE221">
            <v>142003778.11433792</v>
          </cell>
          <cell r="AF221">
            <v>44049682.175689086</v>
          </cell>
          <cell r="AG221">
            <v>44049682.175689086</v>
          </cell>
        </row>
        <row r="222">
          <cell r="L222">
            <v>6062181.4733792525</v>
          </cell>
          <cell r="AE222">
            <v>10304140.20873029</v>
          </cell>
          <cell r="AF222">
            <v>4241958.7353510372</v>
          </cell>
          <cell r="AI222">
            <v>4241958.7353510372</v>
          </cell>
        </row>
        <row r="223">
          <cell r="H223">
            <v>137303351.60011247</v>
          </cell>
          <cell r="L223">
            <v>7357396.1527029425</v>
          </cell>
          <cell r="AE223">
            <v>222586974.17072719</v>
          </cell>
          <cell r="AF223">
            <v>77926226.417911753</v>
          </cell>
          <cell r="AG223">
            <v>72626855.945999414</v>
          </cell>
          <cell r="AI223">
            <v>5299370.4719123431</v>
          </cell>
        </row>
        <row r="224">
          <cell r="H224">
            <v>137303351.60011247</v>
          </cell>
          <cell r="AE224">
            <v>209930207.54611188</v>
          </cell>
          <cell r="AF224">
            <v>72626855.945999414</v>
          </cell>
          <cell r="AG224">
            <v>72626855.945999414</v>
          </cell>
        </row>
        <row r="225">
          <cell r="L225">
            <v>7357396.1527029425</v>
          </cell>
          <cell r="AE225">
            <v>12656766.624615286</v>
          </cell>
          <cell r="AF225">
            <v>5299370.4719123431</v>
          </cell>
          <cell r="AI225">
            <v>5299370.4719123431</v>
          </cell>
        </row>
        <row r="226">
          <cell r="H226">
            <v>80829819.131211177</v>
          </cell>
          <cell r="L226">
            <v>5039411.6911881045</v>
          </cell>
          <cell r="AE226">
            <v>121385488.04899737</v>
          </cell>
          <cell r="AF226">
            <v>35516257.226598114</v>
          </cell>
          <cell r="AG226">
            <v>32347880.294155195</v>
          </cell>
          <cell r="AI226">
            <v>3168376.9324429203</v>
          </cell>
        </row>
        <row r="227">
          <cell r="H227">
            <v>80829819.131211177</v>
          </cell>
          <cell r="AE227">
            <v>113177699.42536637</v>
          </cell>
          <cell r="AF227">
            <v>32347880.294155195</v>
          </cell>
          <cell r="AG227">
            <v>32347880.294155195</v>
          </cell>
        </row>
        <row r="228">
          <cell r="L228">
            <v>5039411.6911881045</v>
          </cell>
          <cell r="AE228">
            <v>8207788.6236310247</v>
          </cell>
          <cell r="AF228">
            <v>3168376.9324429203</v>
          </cell>
          <cell r="AI228">
            <v>3168376.9324429203</v>
          </cell>
        </row>
        <row r="229">
          <cell r="H229">
            <v>62293798.32030309</v>
          </cell>
          <cell r="L229">
            <v>4854226.2536715064</v>
          </cell>
          <cell r="AE229">
            <v>85813091.169077456</v>
          </cell>
          <cell r="AF229">
            <v>18665066.595102891</v>
          </cell>
          <cell r="AG229">
            <v>16557000.784365855</v>
          </cell>
          <cell r="AI229">
            <v>2108065.8107370343</v>
          </cell>
        </row>
        <row r="230">
          <cell r="H230">
            <v>62293798.32030309</v>
          </cell>
          <cell r="AE230">
            <v>78850799.104668945</v>
          </cell>
          <cell r="AF230">
            <v>16557000.784365855</v>
          </cell>
          <cell r="AG230">
            <v>16557000.784365855</v>
          </cell>
        </row>
        <row r="231">
          <cell r="L231">
            <v>4854226.2536715064</v>
          </cell>
          <cell r="AE231">
            <v>6962292.0644085407</v>
          </cell>
          <cell r="AF231">
            <v>2108065.8107370343</v>
          </cell>
          <cell r="AI231">
            <v>2108065.8107370343</v>
          </cell>
        </row>
        <row r="232">
          <cell r="H232">
            <v>90744232.816751242</v>
          </cell>
          <cell r="L232">
            <v>5098168.0394093059</v>
          </cell>
          <cell r="AE232">
            <v>141033356.49454299</v>
          </cell>
          <cell r="AF232">
            <v>45190955.638382472</v>
          </cell>
          <cell r="AG232">
            <v>41634908.140742034</v>
          </cell>
          <cell r="AI232">
            <v>3556047.4976404365</v>
          </cell>
        </row>
        <row r="233">
          <cell r="H233">
            <v>90744232.816751242</v>
          </cell>
          <cell r="AE233">
            <v>132379140.95749328</v>
          </cell>
          <cell r="AF233">
            <v>41634908.140742034</v>
          </cell>
          <cell r="AG233">
            <v>41634908.140742034</v>
          </cell>
        </row>
        <row r="234">
          <cell r="L234">
            <v>5098168.0394093059</v>
          </cell>
          <cell r="AE234">
            <v>8654215.5370497424</v>
          </cell>
          <cell r="AF234">
            <v>3556047.4976404365</v>
          </cell>
          <cell r="AI234">
            <v>3556047.4976404365</v>
          </cell>
        </row>
        <row r="235">
          <cell r="H235">
            <v>96537214.504967958</v>
          </cell>
          <cell r="L235">
            <v>10892375.430710789</v>
          </cell>
          <cell r="AE235">
            <v>135425173.94027352</v>
          </cell>
          <cell r="AF235">
            <v>27995584.004594777</v>
          </cell>
          <cell r="AG235">
            <v>25917313.154986173</v>
          </cell>
          <cell r="AI235">
            <v>2078270.8496086039</v>
          </cell>
        </row>
        <row r="236">
          <cell r="H236">
            <v>96537214.504967958</v>
          </cell>
          <cell r="AE236">
            <v>122454527.65995413</v>
          </cell>
          <cell r="AF236">
            <v>25917313.154986173</v>
          </cell>
          <cell r="AG236">
            <v>25917313.154986173</v>
          </cell>
        </row>
        <row r="237">
          <cell r="L237">
            <v>10892375.430710789</v>
          </cell>
          <cell r="AE237">
            <v>12970646.280319393</v>
          </cell>
          <cell r="AF237">
            <v>2078270.8496086039</v>
          </cell>
          <cell r="AI237">
            <v>2078270.8496086039</v>
          </cell>
        </row>
        <row r="238">
          <cell r="H238">
            <v>55862999.300922804</v>
          </cell>
          <cell r="L238">
            <v>3950334.191273733</v>
          </cell>
          <cell r="AE238">
            <v>80202004.390419871</v>
          </cell>
          <cell r="AF238">
            <v>20388670.898223329</v>
          </cell>
          <cell r="AG238">
            <v>18236172.623273529</v>
          </cell>
          <cell r="AI238">
            <v>2152498.2749498012</v>
          </cell>
        </row>
        <row r="239">
          <cell r="H239">
            <v>55862999.300922804</v>
          </cell>
          <cell r="AE239">
            <v>74099171.924196333</v>
          </cell>
          <cell r="AF239">
            <v>18236172.623273529</v>
          </cell>
          <cell r="AG239">
            <v>18236172.623273529</v>
          </cell>
        </row>
        <row r="240">
          <cell r="L240">
            <v>3950334.191273733</v>
          </cell>
          <cell r="AE240">
            <v>6102832.4662235342</v>
          </cell>
          <cell r="AF240">
            <v>2152498.2749498012</v>
          </cell>
          <cell r="AI240">
            <v>2152498.2749498012</v>
          </cell>
        </row>
        <row r="241">
          <cell r="H241">
            <v>68792633.503173441</v>
          </cell>
          <cell r="L241">
            <v>5168536.2162348526</v>
          </cell>
          <cell r="AE241">
            <v>101653865.10045165</v>
          </cell>
          <cell r="AF241">
            <v>27692695.381043393</v>
          </cell>
          <cell r="AG241">
            <v>24717279.108751267</v>
          </cell>
          <cell r="AI241">
            <v>2975416.272292125</v>
          </cell>
        </row>
        <row r="242">
          <cell r="H242">
            <v>68792633.503173441</v>
          </cell>
          <cell r="AE242">
            <v>93509912.611924708</v>
          </cell>
          <cell r="AF242">
            <v>24717279.108751267</v>
          </cell>
          <cell r="AG242">
            <v>24717279.108751267</v>
          </cell>
        </row>
        <row r="243">
          <cell r="L243">
            <v>5168536.2162348526</v>
          </cell>
          <cell r="AE243">
            <v>8143952.4885269776</v>
          </cell>
          <cell r="AF243">
            <v>2975416.272292125</v>
          </cell>
          <cell r="AI243">
            <v>2975416.272292125</v>
          </cell>
        </row>
        <row r="244">
          <cell r="H244">
            <v>24816733.63393344</v>
          </cell>
          <cell r="J244">
            <v>4037439.0633681761</v>
          </cell>
          <cell r="L244">
            <v>1726294.4972226471</v>
          </cell>
          <cell r="AE244">
            <v>43298813.672466837</v>
          </cell>
          <cell r="AF244">
            <v>12718346.477942578</v>
          </cell>
          <cell r="AG244">
            <v>10646690.089150056</v>
          </cell>
          <cell r="AH244">
            <v>900487.24902946595</v>
          </cell>
          <cell r="AI244">
            <v>1171169.1397630568</v>
          </cell>
        </row>
        <row r="245">
          <cell r="J245">
            <v>4037439.0633681761</v>
          </cell>
          <cell r="AE245">
            <v>4937926.3123976421</v>
          </cell>
          <cell r="AF245">
            <v>900487.24902946595</v>
          </cell>
          <cell r="AH245">
            <v>900487.24902946595</v>
          </cell>
        </row>
        <row r="246">
          <cell r="H246">
            <v>24816733.63393344</v>
          </cell>
          <cell r="AE246">
            <v>35463423.723083496</v>
          </cell>
          <cell r="AF246">
            <v>10646690.089150056</v>
          </cell>
          <cell r="AG246">
            <v>10646690.089150056</v>
          </cell>
        </row>
        <row r="247">
          <cell r="L247">
            <v>1726294.4972226471</v>
          </cell>
          <cell r="AE247">
            <v>2897463.6369857038</v>
          </cell>
          <cell r="AF247">
            <v>1171169.1397630568</v>
          </cell>
          <cell r="AI247">
            <v>1171169.1397630568</v>
          </cell>
        </row>
        <row r="248">
          <cell r="H248">
            <v>17845074.435589101</v>
          </cell>
          <cell r="J248">
            <v>4260810.4609467471</v>
          </cell>
          <cell r="AE248">
            <v>30364912.64038603</v>
          </cell>
          <cell r="AF248">
            <v>8259027.7438501725</v>
          </cell>
          <cell r="AG248">
            <v>7716251.2144037522</v>
          </cell>
          <cell r="AH248">
            <v>542776.52944642026</v>
          </cell>
        </row>
        <row r="249">
          <cell r="J249">
            <v>4260810.4609467471</v>
          </cell>
          <cell r="AE249">
            <v>4803586.9903931674</v>
          </cell>
          <cell r="AF249">
            <v>542776.52944642026</v>
          </cell>
          <cell r="AH249">
            <v>542776.52944642026</v>
          </cell>
        </row>
        <row r="250">
          <cell r="H250">
            <v>17845074.435589101</v>
          </cell>
          <cell r="AE250">
            <v>25561325.649992853</v>
          </cell>
          <cell r="AF250">
            <v>7716251.2144037522</v>
          </cell>
          <cell r="AG250">
            <v>7716251.2144037522</v>
          </cell>
        </row>
        <row r="251">
          <cell r="H251">
            <v>78251321.699594364</v>
          </cell>
          <cell r="J251">
            <v>16932117.868087437</v>
          </cell>
          <cell r="AE251">
            <v>137027049.66023532</v>
          </cell>
          <cell r="AF251">
            <v>41843610.092553496</v>
          </cell>
          <cell r="AG251">
            <v>37825399.134882525</v>
          </cell>
          <cell r="AH251">
            <v>4018210.9576709755</v>
          </cell>
        </row>
        <row r="252">
          <cell r="J252">
            <v>16932117.868087437</v>
          </cell>
          <cell r="AE252">
            <v>20950328.825758412</v>
          </cell>
          <cell r="AF252">
            <v>4018210.9576709755</v>
          </cell>
          <cell r="AH252">
            <v>4018210.9576709755</v>
          </cell>
        </row>
        <row r="253">
          <cell r="H253">
            <v>78251321.699594364</v>
          </cell>
          <cell r="AE253">
            <v>116076720.83447689</v>
          </cell>
          <cell r="AF253">
            <v>37825399.134882525</v>
          </cell>
          <cell r="AG253">
            <v>37825399.134882525</v>
          </cell>
        </row>
        <row r="254">
          <cell r="H254">
            <v>29277702.296174694</v>
          </cell>
          <cell r="J254">
            <v>5871642.6071067844</v>
          </cell>
          <cell r="AE254">
            <v>51004517.319538817</v>
          </cell>
          <cell r="AF254">
            <v>15855172.416257346</v>
          </cell>
          <cell r="AG254">
            <v>15307576.104013156</v>
          </cell>
          <cell r="AH254">
            <v>547596.3122441899</v>
          </cell>
        </row>
        <row r="255">
          <cell r="J255">
            <v>5871642.6071067844</v>
          </cell>
          <cell r="AE255">
            <v>6419238.9193509743</v>
          </cell>
          <cell r="AF255">
            <v>547596.3122441899</v>
          </cell>
          <cell r="AH255">
            <v>547596.3122441899</v>
          </cell>
        </row>
        <row r="256">
          <cell r="H256">
            <v>29277702.296174694</v>
          </cell>
          <cell r="AE256">
            <v>44585278.40018785</v>
          </cell>
          <cell r="AF256">
            <v>15307576.104013156</v>
          </cell>
          <cell r="AG256">
            <v>15307576.104013156</v>
          </cell>
        </row>
        <row r="257">
          <cell r="H257">
            <v>24996505.439317502</v>
          </cell>
          <cell r="J257">
            <v>4662905.431430486</v>
          </cell>
          <cell r="AE257">
            <v>41355961.443667874</v>
          </cell>
          <cell r="AF257">
            <v>11696550.572919898</v>
          </cell>
          <cell r="AG257">
            <v>11077282.638358407</v>
          </cell>
          <cell r="AH257">
            <v>619267.93456149008</v>
          </cell>
        </row>
        <row r="258">
          <cell r="J258">
            <v>4662905.431430486</v>
          </cell>
          <cell r="AE258">
            <v>5282173.3659919761</v>
          </cell>
          <cell r="AF258">
            <v>619267.93456149008</v>
          </cell>
          <cell r="AH258">
            <v>619267.93456149008</v>
          </cell>
        </row>
        <row r="259">
          <cell r="H259">
            <v>24996505.439317502</v>
          </cell>
          <cell r="AE259">
            <v>36073788.077675909</v>
          </cell>
          <cell r="AF259">
            <v>11077282.638358407</v>
          </cell>
          <cell r="AG259">
            <v>11077282.638358407</v>
          </cell>
        </row>
        <row r="260">
          <cell r="H260">
            <v>22386085.814872388</v>
          </cell>
          <cell r="J260">
            <v>4201190.3363204561</v>
          </cell>
          <cell r="AE260">
            <v>40372814.922631919</v>
          </cell>
          <cell r="AF260">
            <v>13785538.771439075</v>
          </cell>
          <cell r="AG260">
            <v>12297587.07742941</v>
          </cell>
          <cell r="AH260">
            <v>1487951.6940096645</v>
          </cell>
        </row>
        <row r="261">
          <cell r="J261">
            <v>4201190.3363204561</v>
          </cell>
          <cell r="AE261">
            <v>5689142.0303301206</v>
          </cell>
          <cell r="AF261">
            <v>1487951.6940096645</v>
          </cell>
          <cell r="AH261">
            <v>1487951.6940096645</v>
          </cell>
        </row>
        <row r="262">
          <cell r="H262">
            <v>22386085.814872388</v>
          </cell>
          <cell r="AE262">
            <v>34683672.892301798</v>
          </cell>
          <cell r="AF262">
            <v>12297587.07742941</v>
          </cell>
          <cell r="AG262">
            <v>12297587.07742941</v>
          </cell>
        </row>
        <row r="263">
          <cell r="H263">
            <v>36695854.138344057</v>
          </cell>
          <cell r="J263">
            <v>6247324.376905458</v>
          </cell>
          <cell r="AE263">
            <v>63994407.058967739</v>
          </cell>
          <cell r="AF263">
            <v>21051228.543718223</v>
          </cell>
          <cell r="AG263">
            <v>18915848.454148397</v>
          </cell>
          <cell r="AH263">
            <v>2135380.0895698257</v>
          </cell>
        </row>
        <row r="264">
          <cell r="J264">
            <v>6247324.376905458</v>
          </cell>
          <cell r="AE264">
            <v>8382704.4664752837</v>
          </cell>
          <cell r="AF264">
            <v>2135380.0895698257</v>
          </cell>
          <cell r="AH264">
            <v>2135380.0895698257</v>
          </cell>
        </row>
        <row r="265">
          <cell r="H265">
            <v>36695854.138344057</v>
          </cell>
          <cell r="AE265">
            <v>55611702.592492454</v>
          </cell>
          <cell r="AF265">
            <v>18915848.454148397</v>
          </cell>
          <cell r="AG265">
            <v>18915848.454148397</v>
          </cell>
        </row>
        <row r="266">
          <cell r="H266">
            <v>28769803.526349898</v>
          </cell>
          <cell r="J266">
            <v>4876802.4287929665</v>
          </cell>
          <cell r="AE266">
            <v>49108900.129383639</v>
          </cell>
          <cell r="AF266">
            <v>15462294.174240768</v>
          </cell>
          <cell r="AG266">
            <v>14051420.523413215</v>
          </cell>
          <cell r="AH266">
            <v>1410873.6508275522</v>
          </cell>
        </row>
        <row r="267">
          <cell r="J267">
            <v>4876802.4287929665</v>
          </cell>
          <cell r="AE267">
            <v>6287676.0796205187</v>
          </cell>
          <cell r="AF267">
            <v>1410873.6508275522</v>
          </cell>
          <cell r="AH267">
            <v>1410873.6508275522</v>
          </cell>
        </row>
        <row r="268">
          <cell r="H268">
            <v>28769803.526349898</v>
          </cell>
          <cell r="AE268">
            <v>42821224.049763113</v>
          </cell>
          <cell r="AF268">
            <v>14051420.523413215</v>
          </cell>
          <cell r="AG268">
            <v>14051420.523413215</v>
          </cell>
        </row>
        <row r="269">
          <cell r="H269">
            <v>31056066.66635659</v>
          </cell>
          <cell r="J269">
            <v>5963431.7901323391</v>
          </cell>
          <cell r="AE269">
            <v>51667402.753796473</v>
          </cell>
          <cell r="AF269">
            <v>14647904.297307547</v>
          </cell>
          <cell r="AG269">
            <v>13293218.444191162</v>
          </cell>
          <cell r="AH269">
            <v>1354685.8531163847</v>
          </cell>
        </row>
        <row r="270">
          <cell r="J270">
            <v>5963431.7901323391</v>
          </cell>
          <cell r="AE270">
            <v>7318117.6432487238</v>
          </cell>
          <cell r="AF270">
            <v>1354685.8531163847</v>
          </cell>
          <cell r="AH270">
            <v>1354685.8531163847</v>
          </cell>
        </row>
        <row r="271">
          <cell r="H271">
            <v>31056066.66635659</v>
          </cell>
          <cell r="AE271">
            <v>44349285.110547751</v>
          </cell>
          <cell r="AF271">
            <v>13293218.444191162</v>
          </cell>
          <cell r="AG271">
            <v>13293218.444191162</v>
          </cell>
        </row>
        <row r="272">
          <cell r="H272">
            <v>40574678.456928834</v>
          </cell>
          <cell r="J272">
            <v>9097885.1059368122</v>
          </cell>
          <cell r="AE272">
            <v>69843159.053341985</v>
          </cell>
          <cell r="AF272">
            <v>20170595.490476333</v>
          </cell>
          <cell r="AG272">
            <v>18344251.121906549</v>
          </cell>
          <cell r="AH272">
            <v>1826344.368569782</v>
          </cell>
        </row>
        <row r="273">
          <cell r="J273">
            <v>9097885.1059368122</v>
          </cell>
          <cell r="AE273">
            <v>10924229.474506594</v>
          </cell>
          <cell r="AF273">
            <v>1826344.368569782</v>
          </cell>
          <cell r="AH273">
            <v>1826344.368569782</v>
          </cell>
        </row>
        <row r="274">
          <cell r="H274">
            <v>40574678.456928834</v>
          </cell>
          <cell r="AE274">
            <v>58918929.578835383</v>
          </cell>
          <cell r="AF274">
            <v>18344251.121906549</v>
          </cell>
          <cell r="AG274">
            <v>18344251.121906549</v>
          </cell>
        </row>
        <row r="275">
          <cell r="H275">
            <v>64599537.72716435</v>
          </cell>
          <cell r="J275">
            <v>11530957.940290526</v>
          </cell>
          <cell r="AE275">
            <v>115674795.57818848</v>
          </cell>
          <cell r="AF275">
            <v>39544299.910733618</v>
          </cell>
          <cell r="AG275">
            <v>35450617.99300269</v>
          </cell>
          <cell r="AH275">
            <v>4093681.9177309275</v>
          </cell>
        </row>
        <row r="276">
          <cell r="J276">
            <v>11530957.940290526</v>
          </cell>
          <cell r="AE276">
            <v>15624639.858021453</v>
          </cell>
          <cell r="AF276">
            <v>4093681.9177309275</v>
          </cell>
          <cell r="AH276">
            <v>4093681.9177309275</v>
          </cell>
        </row>
        <row r="277">
          <cell r="H277">
            <v>64599537.72716435</v>
          </cell>
          <cell r="AE277">
            <v>100050155.72016704</v>
          </cell>
          <cell r="AF277">
            <v>35450617.99300269</v>
          </cell>
          <cell r="AG277">
            <v>35450617.99300269</v>
          </cell>
        </row>
        <row r="278">
          <cell r="H278">
            <v>31446106.780647531</v>
          </cell>
          <cell r="J278">
            <v>5630845.1679400597</v>
          </cell>
          <cell r="AE278">
            <v>54832506.09145993</v>
          </cell>
          <cell r="AF278">
            <v>17755554.142872337</v>
          </cell>
          <cell r="AG278">
            <v>16088690.099374756</v>
          </cell>
          <cell r="AH278">
            <v>1666864.043497581</v>
          </cell>
        </row>
        <row r="279">
          <cell r="J279">
            <v>5630845.1679400597</v>
          </cell>
          <cell r="AE279">
            <v>7297709.2114376407</v>
          </cell>
          <cell r="AF279">
            <v>1666864.043497581</v>
          </cell>
          <cell r="AH279">
            <v>1666864.043497581</v>
          </cell>
        </row>
        <row r="280">
          <cell r="H280">
            <v>31446106.780647531</v>
          </cell>
          <cell r="AE280">
            <v>47534796.880022287</v>
          </cell>
          <cell r="AF280">
            <v>16088690.099374756</v>
          </cell>
          <cell r="AG280">
            <v>16088690.099374756</v>
          </cell>
        </row>
        <row r="281">
          <cell r="H281">
            <v>25424400.019890804</v>
          </cell>
          <cell r="J281">
            <v>5530236.144085235</v>
          </cell>
          <cell r="AE281">
            <v>45245690.905304864</v>
          </cell>
          <cell r="AF281">
            <v>14291054.741328832</v>
          </cell>
          <cell r="AG281">
            <v>12717247.853273753</v>
          </cell>
          <cell r="AH281">
            <v>1573806.8880550778</v>
          </cell>
        </row>
        <row r="282">
          <cell r="J282">
            <v>5530236.144085235</v>
          </cell>
          <cell r="AE282">
            <v>7104043.0321403127</v>
          </cell>
          <cell r="AF282">
            <v>1573806.8880550778</v>
          </cell>
          <cell r="AH282">
            <v>1573806.8880550778</v>
          </cell>
        </row>
        <row r="283">
          <cell r="H283">
            <v>25424400.019890804</v>
          </cell>
          <cell r="AE283">
            <v>38141647.873164557</v>
          </cell>
          <cell r="AF283">
            <v>12717247.853273753</v>
          </cell>
          <cell r="AG283">
            <v>12717247.853273753</v>
          </cell>
        </row>
        <row r="284">
          <cell r="H284">
            <v>19470309.248486262</v>
          </cell>
          <cell r="J284">
            <v>5310399.3423589189</v>
          </cell>
          <cell r="AE284">
            <v>33360248.211933792</v>
          </cell>
          <cell r="AF284">
            <v>8579539.6210885961</v>
          </cell>
          <cell r="AG284">
            <v>7989800.0986660607</v>
          </cell>
          <cell r="AH284">
            <v>589739.52242253534</v>
          </cell>
        </row>
        <row r="285">
          <cell r="J285">
            <v>5310399.3423589189</v>
          </cell>
          <cell r="AE285">
            <v>5900138.8647814542</v>
          </cell>
          <cell r="AF285">
            <v>589739.52242253534</v>
          </cell>
          <cell r="AH285">
            <v>589739.52242253534</v>
          </cell>
        </row>
        <row r="286">
          <cell r="H286">
            <v>19470309.248486262</v>
          </cell>
          <cell r="AE286">
            <v>27460109.347152323</v>
          </cell>
          <cell r="AF286">
            <v>7989800.0986660607</v>
          </cell>
          <cell r="AG286">
            <v>7989800.0986660607</v>
          </cell>
        </row>
        <row r="287">
          <cell r="H287">
            <v>37299746.656969808</v>
          </cell>
          <cell r="J287">
            <v>8178830.9058798729</v>
          </cell>
          <cell r="AE287">
            <v>66580900.918681562</v>
          </cell>
          <cell r="AF287">
            <v>21102323.35583188</v>
          </cell>
          <cell r="AG287">
            <v>18647336.658934854</v>
          </cell>
          <cell r="AH287">
            <v>2454986.6968970271</v>
          </cell>
        </row>
        <row r="288">
          <cell r="J288">
            <v>8178830.9058798729</v>
          </cell>
          <cell r="AE288">
            <v>10633817.6027769</v>
          </cell>
          <cell r="AF288">
            <v>2454986.6968970271</v>
          </cell>
          <cell r="AH288">
            <v>2454986.6968970271</v>
          </cell>
        </row>
        <row r="289">
          <cell r="H289">
            <v>37299746.656969808</v>
          </cell>
          <cell r="AE289">
            <v>55947083.315904662</v>
          </cell>
          <cell r="AF289">
            <v>18647336.658934854</v>
          </cell>
          <cell r="AG289">
            <v>18647336.658934854</v>
          </cell>
        </row>
        <row r="290">
          <cell r="H290">
            <v>35978773.228436768</v>
          </cell>
          <cell r="J290">
            <v>7386999.6614987794</v>
          </cell>
          <cell r="AE290">
            <v>60771754.062835008</v>
          </cell>
          <cell r="AF290">
            <v>17405981.172899444</v>
          </cell>
          <cell r="AG290">
            <v>15754008.345045313</v>
          </cell>
          <cell r="AH290">
            <v>1651972.8278541304</v>
          </cell>
        </row>
        <row r="291">
          <cell r="J291">
            <v>7386999.6614987794</v>
          </cell>
          <cell r="AE291">
            <v>9038972.4893529098</v>
          </cell>
          <cell r="AF291">
            <v>1651972.8278541304</v>
          </cell>
          <cell r="AH291">
            <v>1651972.8278541304</v>
          </cell>
        </row>
        <row r="292">
          <cell r="H292">
            <v>35978773.228436768</v>
          </cell>
          <cell r="AE292">
            <v>51732781.573482081</v>
          </cell>
          <cell r="AF292">
            <v>15754008.345045313</v>
          </cell>
          <cell r="AG292">
            <v>15754008.345045313</v>
          </cell>
        </row>
        <row r="293">
          <cell r="H293">
            <v>45265371.868775688</v>
          </cell>
          <cell r="J293">
            <v>8598421.6806156021</v>
          </cell>
          <cell r="AE293">
            <v>79067200.213177487</v>
          </cell>
          <cell r="AF293">
            <v>25203406.663786188</v>
          </cell>
          <cell r="AG293">
            <v>22742782.569330223</v>
          </cell>
          <cell r="AH293">
            <v>2460624.094455963</v>
          </cell>
        </row>
        <row r="294">
          <cell r="J294">
            <v>8598421.6806156021</v>
          </cell>
          <cell r="AE294">
            <v>11059045.775071565</v>
          </cell>
          <cell r="AF294">
            <v>2460624.094455963</v>
          </cell>
          <cell r="AH294">
            <v>2460624.094455963</v>
          </cell>
        </row>
        <row r="295">
          <cell r="H295">
            <v>45265371.868775688</v>
          </cell>
          <cell r="AE295">
            <v>68008154.438105911</v>
          </cell>
          <cell r="AF295">
            <v>22742782.569330223</v>
          </cell>
          <cell r="AG295">
            <v>22742782.569330223</v>
          </cell>
        </row>
        <row r="296">
          <cell r="H296">
            <v>23435411.062312942</v>
          </cell>
          <cell r="J296">
            <v>6059724.5729694972</v>
          </cell>
          <cell r="AE296">
            <v>41338896.969634354</v>
          </cell>
          <cell r="AF296">
            <v>11843761.334351916</v>
          </cell>
          <cell r="AG296">
            <v>10352669.177715864</v>
          </cell>
          <cell r="AH296">
            <v>1491092.1566360509</v>
          </cell>
        </row>
        <row r="297">
          <cell r="J297">
            <v>6059724.5729694972</v>
          </cell>
          <cell r="AE297">
            <v>7550816.7296055481</v>
          </cell>
          <cell r="AF297">
            <v>1491092.1566360509</v>
          </cell>
          <cell r="AH297">
            <v>1491092.1566360509</v>
          </cell>
        </row>
        <row r="298">
          <cell r="H298">
            <v>23435411.062312942</v>
          </cell>
          <cell r="AE298">
            <v>33788080.240028806</v>
          </cell>
          <cell r="AF298">
            <v>10352669.177715864</v>
          </cell>
          <cell r="AG298">
            <v>10352669.177715864</v>
          </cell>
        </row>
        <row r="299">
          <cell r="H299">
            <v>13421663.274931442</v>
          </cell>
          <cell r="J299">
            <v>2769784.2286254</v>
          </cell>
          <cell r="AE299">
            <v>21069449.754559159</v>
          </cell>
          <cell r="AF299">
            <v>4878002.2510023136</v>
          </cell>
          <cell r="AG299">
            <v>4614631.1539391689</v>
          </cell>
          <cell r="AH299">
            <v>263371.09706314467</v>
          </cell>
        </row>
        <row r="300">
          <cell r="J300">
            <v>2769784.2286254</v>
          </cell>
          <cell r="AE300">
            <v>3033155.3256885447</v>
          </cell>
          <cell r="AF300">
            <v>263371.09706314467</v>
          </cell>
          <cell r="AH300">
            <v>263371.09706314467</v>
          </cell>
        </row>
        <row r="301">
          <cell r="H301">
            <v>13421663.274931442</v>
          </cell>
          <cell r="AE301">
            <v>18036294.428870611</v>
          </cell>
          <cell r="AF301">
            <v>4614631.1539391689</v>
          </cell>
          <cell r="AG301">
            <v>4614631.1539391689</v>
          </cell>
        </row>
        <row r="302">
          <cell r="H302">
            <v>18234763.134173036</v>
          </cell>
          <cell r="J302">
            <v>3141521.6838023593</v>
          </cell>
          <cell r="AE302">
            <v>30470630.219171479</v>
          </cell>
          <cell r="AF302">
            <v>9094345.4011960849</v>
          </cell>
          <cell r="AG302">
            <v>8388971.7701177001</v>
          </cell>
          <cell r="AH302">
            <v>705373.63107838435</v>
          </cell>
        </row>
        <row r="303">
          <cell r="J303">
            <v>3141521.6838023593</v>
          </cell>
          <cell r="AE303">
            <v>3846895.3148807436</v>
          </cell>
          <cell r="AF303">
            <v>705373.63107838435</v>
          </cell>
          <cell r="AH303">
            <v>705373.63107838435</v>
          </cell>
        </row>
        <row r="304">
          <cell r="H304">
            <v>18234763.134173036</v>
          </cell>
          <cell r="AE304">
            <v>26623734.904290736</v>
          </cell>
          <cell r="AF304">
            <v>8388971.7701177001</v>
          </cell>
          <cell r="AG304">
            <v>8388971.7701177001</v>
          </cell>
        </row>
        <row r="305">
          <cell r="H305">
            <v>41518157.916565105</v>
          </cell>
          <cell r="J305">
            <v>13665842.191921201</v>
          </cell>
          <cell r="AE305">
            <v>76802353.284438044</v>
          </cell>
          <cell r="AF305">
            <v>21618353.175951734</v>
          </cell>
          <cell r="AG305">
            <v>18708508.136727557</v>
          </cell>
          <cell r="AH305">
            <v>2909845.0392241776</v>
          </cell>
        </row>
        <row r="306">
          <cell r="J306">
            <v>13665842.191921201</v>
          </cell>
          <cell r="AE306">
            <v>16575687.231145378</v>
          </cell>
          <cell r="AF306">
            <v>2909845.0392241776</v>
          </cell>
          <cell r="AH306">
            <v>2909845.0392241776</v>
          </cell>
        </row>
        <row r="307">
          <cell r="H307">
            <v>41518157.916565105</v>
          </cell>
          <cell r="AE307">
            <v>60226666.053292662</v>
          </cell>
          <cell r="AF307">
            <v>18708508.136727557</v>
          </cell>
          <cell r="AG307">
            <v>18708508.136727557</v>
          </cell>
        </row>
        <row r="308">
          <cell r="H308">
            <v>34416630.895372532</v>
          </cell>
          <cell r="J308">
            <v>10862334.168644195</v>
          </cell>
          <cell r="AE308">
            <v>67592085.032394618</v>
          </cell>
          <cell r="AF308">
            <v>22313119.968377903</v>
          </cell>
          <cell r="AG308">
            <v>18856101.842800096</v>
          </cell>
          <cell r="AH308">
            <v>3457018.1255778074</v>
          </cell>
        </row>
        <row r="309">
          <cell r="J309">
            <v>10862334.168644195</v>
          </cell>
          <cell r="AE309">
            <v>14319352.294222003</v>
          </cell>
          <cell r="AF309">
            <v>3457018.1255778074</v>
          </cell>
          <cell r="AH309">
            <v>3457018.1255778074</v>
          </cell>
        </row>
        <row r="310">
          <cell r="H310">
            <v>34416630.895372532</v>
          </cell>
          <cell r="AE310">
            <v>53272732.738172628</v>
          </cell>
          <cell r="AF310">
            <v>18856101.842800096</v>
          </cell>
          <cell r="AG310">
            <v>18856101.842800096</v>
          </cell>
        </row>
        <row r="311">
          <cell r="H311">
            <v>42355698.141298711</v>
          </cell>
          <cell r="J311">
            <v>9300300.1137055922</v>
          </cell>
          <cell r="AE311">
            <v>74903712.000650883</v>
          </cell>
          <cell r="AF311">
            <v>23247713.745646559</v>
          </cell>
          <cell r="AG311">
            <v>20626687.722785398</v>
          </cell>
          <cell r="AH311">
            <v>2621026.0228611622</v>
          </cell>
        </row>
        <row r="312">
          <cell r="J312">
            <v>9300300.1137055922</v>
          </cell>
          <cell r="AE312">
            <v>11921326.136566754</v>
          </cell>
          <cell r="AF312">
            <v>2621026.0228611622</v>
          </cell>
          <cell r="AH312">
            <v>2621026.0228611622</v>
          </cell>
        </row>
        <row r="313">
          <cell r="H313">
            <v>42355698.141298711</v>
          </cell>
          <cell r="AE313">
            <v>62982385.86408411</v>
          </cell>
          <cell r="AF313">
            <v>20626687.722785398</v>
          </cell>
          <cell r="AG313">
            <v>20626687.722785398</v>
          </cell>
        </row>
        <row r="314">
          <cell r="H314">
            <v>78298852.649409443</v>
          </cell>
          <cell r="J314">
            <v>16257339.591760485</v>
          </cell>
          <cell r="AE314">
            <v>142700480.48497671</v>
          </cell>
          <cell r="AF314">
            <v>48144288.243806794</v>
          </cell>
          <cell r="AG314">
            <v>42444216.057564735</v>
          </cell>
          <cell r="AH314">
            <v>5700072.186242057</v>
          </cell>
        </row>
        <row r="315">
          <cell r="J315">
            <v>16257339.591760485</v>
          </cell>
          <cell r="AE315">
            <v>21957411.778002542</v>
          </cell>
          <cell r="AF315">
            <v>5700072.186242057</v>
          </cell>
          <cell r="AH315">
            <v>5700072.186242057</v>
          </cell>
        </row>
        <row r="316">
          <cell r="H316">
            <v>78298852.649409443</v>
          </cell>
          <cell r="AE316">
            <v>120743068.70697418</v>
          </cell>
          <cell r="AF316">
            <v>42444216.057564735</v>
          </cell>
          <cell r="AG316">
            <v>42444216.057564735</v>
          </cell>
        </row>
        <row r="317">
          <cell r="H317">
            <v>3177105.218575146</v>
          </cell>
          <cell r="J317">
            <v>979717.0247645959</v>
          </cell>
          <cell r="AE317">
            <v>5045538.6539785601</v>
          </cell>
          <cell r="AF317">
            <v>888716.41063881817</v>
          </cell>
          <cell r="AG317">
            <v>944527.4795462098</v>
          </cell>
          <cell r="AH317">
            <v>-55811.068907391629</v>
          </cell>
        </row>
        <row r="318">
          <cell r="J318">
            <v>979717.0247645959</v>
          </cell>
          <cell r="AE318">
            <v>923905.95585720427</v>
          </cell>
          <cell r="AF318">
            <v>-55811.068907391629</v>
          </cell>
          <cell r="AH318">
            <v>-55811.068907391629</v>
          </cell>
        </row>
        <row r="319">
          <cell r="H319">
            <v>3177105.218575146</v>
          </cell>
          <cell r="AE319">
            <v>4121632.6981213558</v>
          </cell>
          <cell r="AF319">
            <v>944527.4795462098</v>
          </cell>
          <cell r="AG319">
            <v>944527.4795462098</v>
          </cell>
        </row>
        <row r="320">
          <cell r="H320">
            <v>58853042.078782313</v>
          </cell>
          <cell r="J320">
            <v>9145995.6507209688</v>
          </cell>
          <cell r="AE320">
            <v>105758667.77018908</v>
          </cell>
          <cell r="AF320">
            <v>37759630.040685795</v>
          </cell>
          <cell r="AG320">
            <v>34294775.088582642</v>
          </cell>
          <cell r="AH320">
            <v>3464854.9521031529</v>
          </cell>
        </row>
        <row r="321">
          <cell r="J321">
            <v>9145995.6507209688</v>
          </cell>
          <cell r="AE321">
            <v>12610850.602824122</v>
          </cell>
          <cell r="AF321">
            <v>3464854.9521031529</v>
          </cell>
          <cell r="AH321">
            <v>3464854.9521031529</v>
          </cell>
        </row>
        <row r="322">
          <cell r="H322">
            <v>58853042.078782313</v>
          </cell>
          <cell r="AE322">
            <v>93147817.167364955</v>
          </cell>
          <cell r="AF322">
            <v>34294775.088582642</v>
          </cell>
          <cell r="AG322">
            <v>34294775.088582642</v>
          </cell>
        </row>
        <row r="323">
          <cell r="H323">
            <v>23982024.470319331</v>
          </cell>
          <cell r="J323">
            <v>6150974.2273983965</v>
          </cell>
          <cell r="AE323">
            <v>43710377.29511407</v>
          </cell>
          <cell r="AF323">
            <v>13577378.597396351</v>
          </cell>
          <cell r="AG323">
            <v>12487639.073220097</v>
          </cell>
          <cell r="AH323">
            <v>1089739.5241762539</v>
          </cell>
        </row>
        <row r="324">
          <cell r="J324">
            <v>6150974.2273983965</v>
          </cell>
          <cell r="AE324">
            <v>7240713.7515746504</v>
          </cell>
          <cell r="AF324">
            <v>1089739.5241762539</v>
          </cell>
          <cell r="AH324">
            <v>1089739.5241762539</v>
          </cell>
        </row>
        <row r="325">
          <cell r="H325">
            <v>23982024.470319331</v>
          </cell>
          <cell r="AE325">
            <v>36469663.543539427</v>
          </cell>
          <cell r="AF325">
            <v>12487639.073220097</v>
          </cell>
          <cell r="AG325">
            <v>12487639.073220097</v>
          </cell>
        </row>
        <row r="326">
          <cell r="H326">
            <v>11564567.365557516</v>
          </cell>
          <cell r="J326">
            <v>4142682.8276555724</v>
          </cell>
          <cell r="AE326">
            <v>22788195.746587634</v>
          </cell>
          <cell r="AF326">
            <v>7080945.5533745456</v>
          </cell>
          <cell r="AG326">
            <v>6835139.8051782828</v>
          </cell>
          <cell r="AH326">
            <v>245805.74819626287</v>
          </cell>
        </row>
        <row r="327">
          <cell r="J327">
            <v>4142682.8276555724</v>
          </cell>
          <cell r="AE327">
            <v>4388488.5758518353</v>
          </cell>
          <cell r="AF327">
            <v>245805.74819626287</v>
          </cell>
          <cell r="AH327">
            <v>245805.74819626287</v>
          </cell>
        </row>
        <row r="328">
          <cell r="H328">
            <v>11564567.365557516</v>
          </cell>
          <cell r="AE328">
            <v>18399707.170735799</v>
          </cell>
          <cell r="AF328">
            <v>6835139.8051782828</v>
          </cell>
          <cell r="AG328">
            <v>6835139.8051782828</v>
          </cell>
        </row>
        <row r="329">
          <cell r="H329">
            <v>12622680.341857852</v>
          </cell>
          <cell r="J329">
            <v>4268726.3580028005</v>
          </cell>
          <cell r="AE329">
            <v>20587713.016909093</v>
          </cell>
          <cell r="AF329">
            <v>3696306.3170484249</v>
          </cell>
          <cell r="AG329">
            <v>4125506.4309081789</v>
          </cell>
          <cell r="AH329">
            <v>-429200.11385975406</v>
          </cell>
        </row>
        <row r="330">
          <cell r="J330">
            <v>4268726.3580028005</v>
          </cell>
          <cell r="AE330">
            <v>3839526.2441430464</v>
          </cell>
          <cell r="AF330">
            <v>-429200.11385975406</v>
          </cell>
          <cell r="AH330">
            <v>-429200.11385975406</v>
          </cell>
        </row>
        <row r="331">
          <cell r="H331">
            <v>12622680.341857852</v>
          </cell>
          <cell r="AE331">
            <v>16748186.772766031</v>
          </cell>
          <cell r="AF331">
            <v>4125506.4309081789</v>
          </cell>
          <cell r="AG331">
            <v>4125506.4309081789</v>
          </cell>
        </row>
        <row r="332">
          <cell r="H332">
            <v>22659768.395913441</v>
          </cell>
          <cell r="J332">
            <v>5984284.1429131236</v>
          </cell>
          <cell r="AE332">
            <v>39011896.920804441</v>
          </cell>
          <cell r="AF332">
            <v>10367844.381977869</v>
          </cell>
          <cell r="AG332">
            <v>9508718.1673298217</v>
          </cell>
          <cell r="AH332">
            <v>859126.21464804746</v>
          </cell>
        </row>
        <row r="333">
          <cell r="J333">
            <v>5984284.1429131236</v>
          </cell>
          <cell r="AE333">
            <v>6843410.3575611711</v>
          </cell>
          <cell r="AF333">
            <v>859126.21464804746</v>
          </cell>
          <cell r="AH333">
            <v>859126.21464804746</v>
          </cell>
        </row>
        <row r="334">
          <cell r="H334">
            <v>22659768.395913441</v>
          </cell>
          <cell r="AE334">
            <v>32168486.563243262</v>
          </cell>
          <cell r="AF334">
            <v>9508718.1673298217</v>
          </cell>
          <cell r="AG334">
            <v>9508718.1673298217</v>
          </cell>
        </row>
        <row r="335">
          <cell r="H335">
            <v>22303428.344488427</v>
          </cell>
          <cell r="J335">
            <v>5954722.4773737071</v>
          </cell>
          <cell r="AE335">
            <v>41438842.282651655</v>
          </cell>
          <cell r="AF335">
            <v>13180691.460789528</v>
          </cell>
          <cell r="AG335">
            <v>11457242.404106006</v>
          </cell>
          <cell r="AH335">
            <v>1723449.0566835208</v>
          </cell>
        </row>
        <row r="336">
          <cell r="J336">
            <v>5954722.4773737071</v>
          </cell>
          <cell r="AE336">
            <v>7678171.5340572279</v>
          </cell>
          <cell r="AF336">
            <v>1723449.0566835208</v>
          </cell>
          <cell r="AH336">
            <v>1723449.0566835208</v>
          </cell>
        </row>
        <row r="337">
          <cell r="H337">
            <v>22303428.344488427</v>
          </cell>
          <cell r="AE337">
            <v>33760670.748594433</v>
          </cell>
          <cell r="AF337">
            <v>11457242.404106006</v>
          </cell>
          <cell r="AG337">
            <v>11457242.404106006</v>
          </cell>
        </row>
        <row r="338">
          <cell r="H338">
            <v>7959689.1945480462</v>
          </cell>
          <cell r="J338">
            <v>3917535.8176226374</v>
          </cell>
          <cell r="AE338">
            <v>15094193.347220734</v>
          </cell>
          <cell r="AF338">
            <v>3216968.3350500502</v>
          </cell>
          <cell r="AG338">
            <v>3838961.365299629</v>
          </cell>
          <cell r="AH338">
            <v>-621993.03024957888</v>
          </cell>
        </row>
        <row r="339">
          <cell r="J339">
            <v>3917535.8176226374</v>
          </cell>
          <cell r="AE339">
            <v>3295542.7873730585</v>
          </cell>
          <cell r="AF339">
            <v>-621993.03024957888</v>
          </cell>
          <cell r="AH339">
            <v>-621993.03024957888</v>
          </cell>
        </row>
        <row r="340">
          <cell r="H340">
            <v>7959689.1945480462</v>
          </cell>
          <cell r="AE340">
            <v>11798650.559847675</v>
          </cell>
          <cell r="AF340">
            <v>3838961.365299629</v>
          </cell>
          <cell r="AG340">
            <v>3838961.365299629</v>
          </cell>
        </row>
        <row r="341">
          <cell r="H341">
            <v>6292570.7097215597</v>
          </cell>
          <cell r="J341">
            <v>6885251.9872351605</v>
          </cell>
          <cell r="AE341">
            <v>13335405.956543982</v>
          </cell>
          <cell r="AF341">
            <v>157583.25958724879</v>
          </cell>
          <cell r="AG341">
            <v>4636833.952306509</v>
          </cell>
          <cell r="AH341">
            <v>-4479250.6927192602</v>
          </cell>
        </row>
        <row r="342">
          <cell r="J342">
            <v>6885251.9872351605</v>
          </cell>
          <cell r="AE342">
            <v>2406001.2945159003</v>
          </cell>
          <cell r="AF342">
            <v>-4479250.6927192602</v>
          </cell>
          <cell r="AH342">
            <v>-4479250.6927192602</v>
          </cell>
        </row>
        <row r="343">
          <cell r="H343">
            <v>6292570.7097215597</v>
          </cell>
          <cell r="AE343">
            <v>10929404.662028069</v>
          </cell>
          <cell r="AF343">
            <v>4636833.952306509</v>
          </cell>
          <cell r="AG343">
            <v>4636833.952306509</v>
          </cell>
        </row>
        <row r="344">
          <cell r="H344">
            <v>33036602.412006535</v>
          </cell>
          <cell r="J344">
            <v>6167500.1447631028</v>
          </cell>
          <cell r="AE344">
            <v>59024861.347352162</v>
          </cell>
          <cell r="AF344">
            <v>19820758.79058253</v>
          </cell>
          <cell r="AG344">
            <v>17860640.504982114</v>
          </cell>
          <cell r="AH344">
            <v>1960118.2856004145</v>
          </cell>
        </row>
        <row r="345">
          <cell r="J345">
            <v>6167500.1447631028</v>
          </cell>
          <cell r="AE345">
            <v>8127618.4303635173</v>
          </cell>
          <cell r="AF345">
            <v>1960118.2856004145</v>
          </cell>
          <cell r="AH345">
            <v>1960118.2856004145</v>
          </cell>
        </row>
        <row r="346">
          <cell r="H346">
            <v>33036602.412006535</v>
          </cell>
          <cell r="AE346">
            <v>50897242.916988648</v>
          </cell>
          <cell r="AF346">
            <v>17860640.504982114</v>
          </cell>
          <cell r="AG346">
            <v>17860640.504982114</v>
          </cell>
        </row>
        <row r="347">
          <cell r="H347">
            <v>29303152.49280072</v>
          </cell>
          <cell r="J347">
            <v>4388332.786136887</v>
          </cell>
          <cell r="AE347">
            <v>50481898.996287331</v>
          </cell>
          <cell r="AF347">
            <v>16790413.71734973</v>
          </cell>
          <cell r="AG347">
            <v>15428044.597849965</v>
          </cell>
          <cell r="AH347">
            <v>1362369.1194997653</v>
          </cell>
        </row>
        <row r="348">
          <cell r="J348">
            <v>4388332.786136887</v>
          </cell>
          <cell r="AE348">
            <v>5750701.9056366524</v>
          </cell>
          <cell r="AF348">
            <v>1362369.1194997653</v>
          </cell>
          <cell r="AH348">
            <v>1362369.1194997653</v>
          </cell>
        </row>
        <row r="349">
          <cell r="H349">
            <v>29303152.49280072</v>
          </cell>
          <cell r="AE349">
            <v>44731197.090650685</v>
          </cell>
          <cell r="AF349">
            <v>15428044.597849965</v>
          </cell>
          <cell r="AG349">
            <v>15428044.597849965</v>
          </cell>
        </row>
        <row r="350">
          <cell r="H350">
            <v>24169445.602785975</v>
          </cell>
          <cell r="J350">
            <v>5067383.8445307445</v>
          </cell>
          <cell r="AE350">
            <v>39496000.772233799</v>
          </cell>
          <cell r="AF350">
            <v>10259171.324917074</v>
          </cell>
          <cell r="AG350">
            <v>9713004.13782233</v>
          </cell>
          <cell r="AH350">
            <v>546167.18709474429</v>
          </cell>
        </row>
        <row r="351">
          <cell r="J351">
            <v>5067383.8445307445</v>
          </cell>
          <cell r="AE351">
            <v>5613551.0316254888</v>
          </cell>
          <cell r="AF351">
            <v>546167.18709474429</v>
          </cell>
          <cell r="AH351">
            <v>546167.18709474429</v>
          </cell>
        </row>
        <row r="352">
          <cell r="H352">
            <v>24169445.602785975</v>
          </cell>
          <cell r="AE352">
            <v>33882449.740608305</v>
          </cell>
          <cell r="AF352">
            <v>9713004.13782233</v>
          </cell>
          <cell r="AG352">
            <v>9713004.13782233</v>
          </cell>
        </row>
        <row r="353">
          <cell r="H353">
            <v>45953659.244947888</v>
          </cell>
          <cell r="J353">
            <v>8483428.7717627399</v>
          </cell>
          <cell r="AE353">
            <v>77495481.94377178</v>
          </cell>
          <cell r="AF353">
            <v>23058393.927061152</v>
          </cell>
          <cell r="AG353">
            <v>20747797.857577093</v>
          </cell>
          <cell r="AH353">
            <v>2310596.0694840588</v>
          </cell>
        </row>
        <row r="354">
          <cell r="J354">
            <v>8483428.7717627399</v>
          </cell>
          <cell r="AE354">
            <v>10794024.841246799</v>
          </cell>
          <cell r="AF354">
            <v>2310596.0694840588</v>
          </cell>
          <cell r="AH354">
            <v>2310596.0694840588</v>
          </cell>
        </row>
        <row r="355">
          <cell r="H355">
            <v>45953659.244947888</v>
          </cell>
          <cell r="AE355">
            <v>66701457.102524981</v>
          </cell>
          <cell r="AF355">
            <v>20747797.857577093</v>
          </cell>
          <cell r="AG355">
            <v>20747797.857577093</v>
          </cell>
        </row>
        <row r="356">
          <cell r="H356">
            <v>26468479.973347079</v>
          </cell>
          <cell r="J356">
            <v>3897804.6253681215</v>
          </cell>
          <cell r="AE356">
            <v>44554197.918595463</v>
          </cell>
          <cell r="AF356">
            <v>14187913.319880269</v>
          </cell>
          <cell r="AG356">
            <v>12974218.88728204</v>
          </cell>
          <cell r="AH356">
            <v>1213694.43259823</v>
          </cell>
        </row>
        <row r="357">
          <cell r="J357">
            <v>3897804.6253681215</v>
          </cell>
          <cell r="AE357">
            <v>5111499.0579663515</v>
          </cell>
          <cell r="AF357">
            <v>1213694.43259823</v>
          </cell>
          <cell r="AH357">
            <v>1213694.43259823</v>
          </cell>
        </row>
        <row r="358">
          <cell r="H358">
            <v>26468479.973347079</v>
          </cell>
          <cell r="AE358">
            <v>39442698.860629119</v>
          </cell>
          <cell r="AF358">
            <v>12974218.88728204</v>
          </cell>
          <cell r="AG358">
            <v>12974218.88728204</v>
          </cell>
        </row>
        <row r="359">
          <cell r="H359">
            <v>27722883.662027091</v>
          </cell>
          <cell r="J359">
            <v>5213389.8007166991</v>
          </cell>
          <cell r="AE359">
            <v>47617637.876654409</v>
          </cell>
          <cell r="AF359">
            <v>14681364.41391062</v>
          </cell>
          <cell r="AG359">
            <v>13428741.088655286</v>
          </cell>
          <cell r="AH359">
            <v>1252623.3252553353</v>
          </cell>
        </row>
        <row r="360">
          <cell r="J360">
            <v>5213389.8007166991</v>
          </cell>
          <cell r="AE360">
            <v>6466013.1259720344</v>
          </cell>
          <cell r="AF360">
            <v>1252623.3252553353</v>
          </cell>
          <cell r="AH360">
            <v>1252623.3252553353</v>
          </cell>
        </row>
        <row r="361">
          <cell r="H361">
            <v>27722883.662027091</v>
          </cell>
          <cell r="AE361">
            <v>41151624.750682376</v>
          </cell>
          <cell r="AF361">
            <v>13428741.088655286</v>
          </cell>
          <cell r="AG361">
            <v>13428741.088655286</v>
          </cell>
        </row>
        <row r="362">
          <cell r="H362">
            <v>25761704.058551483</v>
          </cell>
          <cell r="J362">
            <v>5226588.4472716255</v>
          </cell>
          <cell r="AE362">
            <v>45647938.337406725</v>
          </cell>
          <cell r="AF362">
            <v>14659645.831583623</v>
          </cell>
          <cell r="AG362">
            <v>13253273.422441095</v>
          </cell>
          <cell r="AH362">
            <v>1406372.4091425268</v>
          </cell>
        </row>
        <row r="363">
          <cell r="J363">
            <v>5226588.4472716255</v>
          </cell>
          <cell r="AE363">
            <v>6632960.8564141523</v>
          </cell>
          <cell r="AF363">
            <v>1406372.4091425268</v>
          </cell>
          <cell r="AH363">
            <v>1406372.4091425268</v>
          </cell>
        </row>
        <row r="364">
          <cell r="H364">
            <v>25761704.058551483</v>
          </cell>
          <cell r="AE364">
            <v>39014977.480992578</v>
          </cell>
          <cell r="AF364">
            <v>13253273.422441095</v>
          </cell>
          <cell r="AG364">
            <v>13253273.422441095</v>
          </cell>
        </row>
        <row r="365">
          <cell r="H365">
            <v>24973057.073859666</v>
          </cell>
          <cell r="J365">
            <v>5486855.3887211913</v>
          </cell>
          <cell r="AE365">
            <v>40552388.339467615</v>
          </cell>
          <cell r="AF365">
            <v>10092475.876886752</v>
          </cell>
          <cell r="AG365">
            <v>9542283.8869100623</v>
          </cell>
          <cell r="AH365">
            <v>550191.98997669015</v>
          </cell>
        </row>
        <row r="366">
          <cell r="J366">
            <v>5486855.3887211913</v>
          </cell>
          <cell r="AE366">
            <v>6037047.3786978815</v>
          </cell>
          <cell r="AF366">
            <v>550191.98997669015</v>
          </cell>
          <cell r="AH366">
            <v>550191.98997669015</v>
          </cell>
        </row>
        <row r="367">
          <cell r="H367">
            <v>24973057.073859666</v>
          </cell>
          <cell r="AE367">
            <v>34515340.960769728</v>
          </cell>
          <cell r="AF367">
            <v>9542283.8869100623</v>
          </cell>
          <cell r="AG367">
            <v>9542283.8869100623</v>
          </cell>
        </row>
        <row r="368">
          <cell r="H368">
            <v>37023396.087434739</v>
          </cell>
          <cell r="J368">
            <v>7969287.6086790767</v>
          </cell>
          <cell r="AE368">
            <v>63496472.890688211</v>
          </cell>
          <cell r="AF368">
            <v>18503789.194574386</v>
          </cell>
          <cell r="AG368">
            <v>17122148.271855906</v>
          </cell>
          <cell r="AH368">
            <v>1381640.9227184821</v>
          </cell>
        </row>
        <row r="369">
          <cell r="J369">
            <v>7969287.6086790767</v>
          </cell>
          <cell r="AE369">
            <v>9350928.5313975587</v>
          </cell>
          <cell r="AF369">
            <v>1381640.9227184821</v>
          </cell>
          <cell r="AH369">
            <v>1381640.9227184821</v>
          </cell>
        </row>
        <row r="370">
          <cell r="H370">
            <v>37023396.087434739</v>
          </cell>
          <cell r="AE370">
            <v>54145544.359290645</v>
          </cell>
          <cell r="AF370">
            <v>17122148.271855906</v>
          </cell>
          <cell r="AG370">
            <v>17122148.271855906</v>
          </cell>
        </row>
        <row r="371">
          <cell r="H371">
            <v>34641302.613087825</v>
          </cell>
          <cell r="J371">
            <v>6947119.6569482144</v>
          </cell>
          <cell r="AE371">
            <v>63889688.534264088</v>
          </cell>
          <cell r="AF371">
            <v>22301266.264228046</v>
          </cell>
          <cell r="AG371">
            <v>19763797.950392194</v>
          </cell>
          <cell r="AH371">
            <v>2537468.3138358518</v>
          </cell>
        </row>
        <row r="372">
          <cell r="J372">
            <v>6947119.6569482144</v>
          </cell>
          <cell r="AE372">
            <v>9484587.9707840662</v>
          </cell>
          <cell r="AF372">
            <v>2537468.3138358518</v>
          </cell>
          <cell r="AH372">
            <v>2537468.3138358518</v>
          </cell>
        </row>
        <row r="373">
          <cell r="H373">
            <v>34641302.613087825</v>
          </cell>
          <cell r="AE373">
            <v>54405100.56348002</v>
          </cell>
          <cell r="AF373">
            <v>19763797.950392194</v>
          </cell>
          <cell r="AG373">
            <v>19763797.950392194</v>
          </cell>
        </row>
        <row r="374">
          <cell r="H374">
            <v>38441025.265411377</v>
          </cell>
          <cell r="J374">
            <v>6637963.999914878</v>
          </cell>
          <cell r="AE374">
            <v>69613353.557845503</v>
          </cell>
          <cell r="AF374">
            <v>24534364.29251926</v>
          </cell>
          <cell r="AG374">
            <v>21940095.53826797</v>
          </cell>
          <cell r="AH374">
            <v>2594268.7542512892</v>
          </cell>
        </row>
        <row r="375">
          <cell r="J375">
            <v>6637963.999914878</v>
          </cell>
          <cell r="AE375">
            <v>9232232.7541661672</v>
          </cell>
          <cell r="AF375">
            <v>2594268.7542512892</v>
          </cell>
          <cell r="AH375">
            <v>2594268.7542512892</v>
          </cell>
        </row>
        <row r="376">
          <cell r="H376">
            <v>38441025.265411377</v>
          </cell>
          <cell r="AE376">
            <v>60381120.803679347</v>
          </cell>
          <cell r="AF376">
            <v>21940095.53826797</v>
          </cell>
          <cell r="AG376">
            <v>21940095.53826797</v>
          </cell>
        </row>
        <row r="377">
          <cell r="H377">
            <v>75156634.536126643</v>
          </cell>
          <cell r="J377">
            <v>14968893.490341028</v>
          </cell>
          <cell r="AE377">
            <v>134610541.9240905</v>
          </cell>
          <cell r="AF377">
            <v>44485013.897622846</v>
          </cell>
          <cell r="AG377">
            <v>39337711.222574383</v>
          </cell>
          <cell r="AH377">
            <v>5147302.6750484649</v>
          </cell>
        </row>
        <row r="378">
          <cell r="J378">
            <v>14968893.490341028</v>
          </cell>
          <cell r="AE378">
            <v>20116196.165389493</v>
          </cell>
          <cell r="AF378">
            <v>5147302.6750484649</v>
          </cell>
          <cell r="AH378">
            <v>5147302.6750484649</v>
          </cell>
        </row>
        <row r="379">
          <cell r="H379">
            <v>75156634.536126643</v>
          </cell>
          <cell r="AE379">
            <v>114494345.75870103</v>
          </cell>
          <cell r="AF379">
            <v>39337711.222574383</v>
          </cell>
          <cell r="AG379">
            <v>39337711.222574383</v>
          </cell>
        </row>
        <row r="380">
          <cell r="H380">
            <v>31461982.484499317</v>
          </cell>
          <cell r="J380">
            <v>4689966.7664607409</v>
          </cell>
          <cell r="AE380">
            <v>54608468.697498471</v>
          </cell>
          <cell r="AF380">
            <v>18456519.446538419</v>
          </cell>
          <cell r="AG380">
            <v>17017104.269084375</v>
          </cell>
          <cell r="AH380">
            <v>1439415.1774540413</v>
          </cell>
        </row>
        <row r="381">
          <cell r="J381">
            <v>4689966.7664607409</v>
          </cell>
          <cell r="AE381">
            <v>6129381.9439147823</v>
          </cell>
          <cell r="AF381">
            <v>1439415.1774540413</v>
          </cell>
          <cell r="AH381">
            <v>1439415.1774540413</v>
          </cell>
        </row>
        <row r="382">
          <cell r="H382">
            <v>31461982.484499317</v>
          </cell>
          <cell r="AE382">
            <v>48479086.753583692</v>
          </cell>
          <cell r="AF382">
            <v>17017104.269084375</v>
          </cell>
          <cell r="AG382">
            <v>17017104.269084375</v>
          </cell>
        </row>
        <row r="383">
          <cell r="H383">
            <v>82557738.868357167</v>
          </cell>
          <cell r="J383">
            <v>14842930.856092008</v>
          </cell>
          <cell r="L383">
            <v>7242595.4254242908</v>
          </cell>
          <cell r="AE383">
            <v>147619945.03244138</v>
          </cell>
          <cell r="AF383">
            <v>42976679.882567912</v>
          </cell>
          <cell r="AG383">
            <v>34800381.924897835</v>
          </cell>
          <cell r="AH383">
            <v>3290397.3405157607</v>
          </cell>
          <cell r="AI383">
            <v>4885900.6171543133</v>
          </cell>
        </row>
        <row r="384">
          <cell r="J384">
            <v>14842930.856092008</v>
          </cell>
          <cell r="AE384">
            <v>18133328.196607769</v>
          </cell>
          <cell r="AF384">
            <v>3290397.3405157607</v>
          </cell>
          <cell r="AH384">
            <v>3290397.3405157607</v>
          </cell>
        </row>
        <row r="385">
          <cell r="H385">
            <v>82557738.868357167</v>
          </cell>
          <cell r="AE385">
            <v>117358120.793255</v>
          </cell>
          <cell r="AF385">
            <v>34800381.924897835</v>
          </cell>
          <cell r="AG385">
            <v>34800381.924897835</v>
          </cell>
        </row>
        <row r="386">
          <cell r="L386">
            <v>7242595.4254242908</v>
          </cell>
          <cell r="AE386">
            <v>12128496.042578604</v>
          </cell>
          <cell r="AF386">
            <v>4885900.6171543133</v>
          </cell>
          <cell r="AI386">
            <v>4885900.6171543133</v>
          </cell>
        </row>
        <row r="387">
          <cell r="H387">
            <v>102428997.438602</v>
          </cell>
          <cell r="J387">
            <v>16366295.798004396</v>
          </cell>
          <cell r="AE387">
            <v>174795357.22489199</v>
          </cell>
          <cell r="AF387">
            <v>56000063.988285571</v>
          </cell>
          <cell r="AG387">
            <v>51109223.74161914</v>
          </cell>
          <cell r="AH387">
            <v>4890840.2466664277</v>
          </cell>
        </row>
        <row r="388">
          <cell r="J388">
            <v>16366295.798004396</v>
          </cell>
          <cell r="AE388">
            <v>21257136.044670824</v>
          </cell>
          <cell r="AF388">
            <v>4890840.2466664277</v>
          </cell>
          <cell r="AH388">
            <v>4890840.2466664277</v>
          </cell>
        </row>
        <row r="389">
          <cell r="H389">
            <v>102428997.438602</v>
          </cell>
          <cell r="AE389">
            <v>153538221.18022114</v>
          </cell>
          <cell r="AF389">
            <v>51109223.74161914</v>
          </cell>
          <cell r="AG389">
            <v>51109223.74161914</v>
          </cell>
        </row>
        <row r="390">
          <cell r="H390">
            <v>51463963.728640206</v>
          </cell>
          <cell r="J390">
            <v>9397537.4188876078</v>
          </cell>
          <cell r="L390">
            <v>3448401.8846223624</v>
          </cell>
          <cell r="AE390">
            <v>92108761.13762176</v>
          </cell>
          <cell r="AF390">
            <v>27798858.105471607</v>
          </cell>
          <cell r="AG390">
            <v>23508186.927099235</v>
          </cell>
          <cell r="AH390">
            <v>1967508.1153015867</v>
          </cell>
          <cell r="AI390">
            <v>2323163.0630707853</v>
          </cell>
        </row>
        <row r="391">
          <cell r="J391">
            <v>9397537.4188876078</v>
          </cell>
          <cell r="AE391">
            <v>11365045.534189194</v>
          </cell>
          <cell r="AF391">
            <v>1967508.1153015867</v>
          </cell>
          <cell r="AH391">
            <v>1967508.1153015867</v>
          </cell>
        </row>
        <row r="392">
          <cell r="H392">
            <v>51463963.728640206</v>
          </cell>
          <cell r="AE392">
            <v>74972150.655739442</v>
          </cell>
          <cell r="AF392">
            <v>23508186.927099235</v>
          </cell>
          <cell r="AG392">
            <v>23508186.927099235</v>
          </cell>
        </row>
        <row r="393">
          <cell r="L393">
            <v>3448401.8846223624</v>
          </cell>
          <cell r="AE393">
            <v>5771564.9476931477</v>
          </cell>
          <cell r="AF393">
            <v>2323163.0630707853</v>
          </cell>
          <cell r="AI393">
            <v>2323163.0630707853</v>
          </cell>
        </row>
        <row r="394">
          <cell r="H394">
            <v>39561649.928883955</v>
          </cell>
          <cell r="J394">
            <v>8105172.7294758819</v>
          </cell>
          <cell r="AE394">
            <v>68114333.34674111</v>
          </cell>
          <cell r="AF394">
            <v>20447510.688381273</v>
          </cell>
          <cell r="AG394">
            <v>18660801.36146228</v>
          </cell>
          <cell r="AH394">
            <v>1786709.3269189931</v>
          </cell>
        </row>
        <row r="395">
          <cell r="J395">
            <v>8105172.7294758819</v>
          </cell>
          <cell r="AE395">
            <v>9891882.056394875</v>
          </cell>
          <cell r="AF395">
            <v>1786709.3269189931</v>
          </cell>
          <cell r="AH395">
            <v>1786709.3269189931</v>
          </cell>
        </row>
        <row r="396">
          <cell r="H396">
            <v>39561649.928883955</v>
          </cell>
          <cell r="AE396">
            <v>58222451.290346235</v>
          </cell>
          <cell r="AF396">
            <v>18660801.36146228</v>
          </cell>
          <cell r="AG396">
            <v>18660801.36146228</v>
          </cell>
        </row>
        <row r="397">
          <cell r="H397">
            <v>43655545.109854788</v>
          </cell>
          <cell r="J397">
            <v>10366129.674369885</v>
          </cell>
          <cell r="AE397">
            <v>72309336.86995998</v>
          </cell>
          <cell r="AF397">
            <v>18287662.085735269</v>
          </cell>
          <cell r="AG397">
            <v>17613693.871341556</v>
          </cell>
          <cell r="AH397">
            <v>673968.21439371444</v>
          </cell>
        </row>
        <row r="398">
          <cell r="J398">
            <v>10366129.674369885</v>
          </cell>
          <cell r="AE398">
            <v>11040097.888763599</v>
          </cell>
          <cell r="AF398">
            <v>673968.21439371444</v>
          </cell>
          <cell r="AH398">
            <v>673968.21439371444</v>
          </cell>
        </row>
        <row r="399">
          <cell r="H399">
            <v>43655545.109854788</v>
          </cell>
          <cell r="AE399">
            <v>61269238.981196344</v>
          </cell>
          <cell r="AF399">
            <v>17613693.871341556</v>
          </cell>
          <cell r="AG399">
            <v>17613693.871341556</v>
          </cell>
        </row>
        <row r="400">
          <cell r="H400">
            <v>32347925.420464531</v>
          </cell>
          <cell r="J400">
            <v>7346337.6689683199</v>
          </cell>
          <cell r="AE400">
            <v>53109548.393401086</v>
          </cell>
          <cell r="AF400">
            <v>13415285.303968251</v>
          </cell>
          <cell r="AG400">
            <v>13492407.292133301</v>
          </cell>
          <cell r="AH400">
            <v>-77121.988165050745</v>
          </cell>
        </row>
        <row r="401">
          <cell r="J401">
            <v>7346337.6689683199</v>
          </cell>
          <cell r="AE401">
            <v>7269215.6808032691</v>
          </cell>
          <cell r="AF401">
            <v>-77121.988165050745</v>
          </cell>
          <cell r="AH401">
            <v>-77121.988165050745</v>
          </cell>
        </row>
        <row r="402">
          <cell r="H402">
            <v>32347925.420464531</v>
          </cell>
          <cell r="AE402">
            <v>45840332.712597832</v>
          </cell>
          <cell r="AF402">
            <v>13492407.292133301</v>
          </cell>
          <cell r="AG402">
            <v>13492407.292133301</v>
          </cell>
        </row>
        <row r="403">
          <cell r="H403">
            <v>41367213.265570559</v>
          </cell>
          <cell r="J403">
            <v>8047413.7764198985</v>
          </cell>
          <cell r="AE403">
            <v>68650309.199861139</v>
          </cell>
          <cell r="AF403">
            <v>19235682.157870688</v>
          </cell>
          <cell r="AG403">
            <v>18011485.585491337</v>
          </cell>
          <cell r="AH403">
            <v>1224196.5723793488</v>
          </cell>
        </row>
        <row r="404">
          <cell r="J404">
            <v>8047413.7764198985</v>
          </cell>
          <cell r="AE404">
            <v>9271610.3487992473</v>
          </cell>
          <cell r="AF404">
            <v>1224196.5723793488</v>
          </cell>
          <cell r="AH404">
            <v>1224196.5723793488</v>
          </cell>
        </row>
        <row r="405">
          <cell r="H405">
            <v>41367213.265570559</v>
          </cell>
          <cell r="AE405">
            <v>59378698.851061895</v>
          </cell>
          <cell r="AF405">
            <v>18011485.585491337</v>
          </cell>
          <cell r="AG405">
            <v>18011485.585491337</v>
          </cell>
        </row>
        <row r="406">
          <cell r="H406">
            <v>24563487.749531288</v>
          </cell>
          <cell r="J406">
            <v>5428373.7437186325</v>
          </cell>
          <cell r="AE406">
            <v>44587096.608182728</v>
          </cell>
          <cell r="AF406">
            <v>14595235.114932813</v>
          </cell>
          <cell r="AG406">
            <v>13478835.831049737</v>
          </cell>
          <cell r="AH406">
            <v>1116399.2838830752</v>
          </cell>
        </row>
        <row r="407">
          <cell r="J407">
            <v>5428373.7437186325</v>
          </cell>
          <cell r="AE407">
            <v>6544773.0276017077</v>
          </cell>
          <cell r="AF407">
            <v>1116399.2838830752</v>
          </cell>
          <cell r="AH407">
            <v>1116399.2838830752</v>
          </cell>
        </row>
        <row r="408">
          <cell r="H408">
            <v>24563487.749531288</v>
          </cell>
          <cell r="AE408">
            <v>38042323.580581024</v>
          </cell>
          <cell r="AF408">
            <v>13478835.831049737</v>
          </cell>
          <cell r="AG408">
            <v>13478835.831049737</v>
          </cell>
        </row>
        <row r="409">
          <cell r="H409">
            <v>23920943.654034883</v>
          </cell>
          <cell r="J409">
            <v>6102444.6120517002</v>
          </cell>
          <cell r="AE409">
            <v>40622502.45293057</v>
          </cell>
          <cell r="AF409">
            <v>10599114.186843995</v>
          </cell>
          <cell r="AG409">
            <v>10712331.663043186</v>
          </cell>
          <cell r="AH409">
            <v>-113217.47619919199</v>
          </cell>
        </row>
        <row r="410">
          <cell r="J410">
            <v>6102444.6120517002</v>
          </cell>
          <cell r="AE410">
            <v>5989227.1358525082</v>
          </cell>
          <cell r="AF410">
            <v>-113217.47619919199</v>
          </cell>
          <cell r="AH410">
            <v>-113217.47619919199</v>
          </cell>
        </row>
        <row r="411">
          <cell r="H411">
            <v>23920943.654034883</v>
          </cell>
          <cell r="AE411">
            <v>34633275.317078069</v>
          </cell>
          <cell r="AF411">
            <v>10712331.663043186</v>
          </cell>
          <cell r="AG411">
            <v>10712331.663043186</v>
          </cell>
        </row>
        <row r="412">
          <cell r="H412">
            <v>63738571.287702106</v>
          </cell>
          <cell r="AE412">
            <v>90062401.420827866</v>
          </cell>
          <cell r="AF412">
            <v>26323830.13312576</v>
          </cell>
          <cell r="AG412">
            <v>26323830.13312576</v>
          </cell>
        </row>
        <row r="413">
          <cell r="H413">
            <v>63191844.192694299</v>
          </cell>
          <cell r="AE413">
            <v>82310620.915535629</v>
          </cell>
          <cell r="AF413">
            <v>19118776.72284133</v>
          </cell>
          <cell r="AG413">
            <v>19118776.72284133</v>
          </cell>
        </row>
        <row r="414">
          <cell r="H414">
            <v>41533400.156519018</v>
          </cell>
          <cell r="AE414">
            <v>49609743.015469015</v>
          </cell>
          <cell r="AF414">
            <v>8076342.8589499965</v>
          </cell>
          <cell r="AG414">
            <v>8076342.8589499965</v>
          </cell>
        </row>
        <row r="415">
          <cell r="H415">
            <v>105332681.19844009</v>
          </cell>
          <cell r="AE415">
            <v>149388970.10752189</v>
          </cell>
          <cell r="AF415">
            <v>44056288.909081802</v>
          </cell>
          <cell r="AG415">
            <v>44056288.909081802</v>
          </cell>
        </row>
        <row r="416">
          <cell r="H416">
            <v>37418709.986051552</v>
          </cell>
          <cell r="AE416">
            <v>43556854.645433366</v>
          </cell>
          <cell r="AF416">
            <v>6138144.6593818143</v>
          </cell>
          <cell r="AG416">
            <v>6138144.6593818143</v>
          </cell>
        </row>
        <row r="417">
          <cell r="H417">
            <v>70048862.765254304</v>
          </cell>
          <cell r="AE417">
            <v>96775607.29053539</v>
          </cell>
          <cell r="AF417">
            <v>26726744.525281087</v>
          </cell>
          <cell r="AG417">
            <v>26726744.525281087</v>
          </cell>
        </row>
        <row r="418">
          <cell r="H418">
            <v>112218799.6934752</v>
          </cell>
          <cell r="AE418">
            <v>156078426.59454632</v>
          </cell>
          <cell r="AF418">
            <v>43859626.901071116</v>
          </cell>
          <cell r="AG418">
            <v>43859626.901071116</v>
          </cell>
        </row>
        <row r="419">
          <cell r="H419">
            <v>57740376.369432338</v>
          </cell>
          <cell r="AE419">
            <v>77288691.923371732</v>
          </cell>
          <cell r="AF419">
            <v>19548315.553939395</v>
          </cell>
          <cell r="AG419">
            <v>19548315.553939395</v>
          </cell>
        </row>
        <row r="420">
          <cell r="H420">
            <v>94430728.322488174</v>
          </cell>
          <cell r="AE420">
            <v>135117924.67851365</v>
          </cell>
          <cell r="AF420">
            <v>40687196.356025472</v>
          </cell>
          <cell r="AG420">
            <v>40687196.356025472</v>
          </cell>
        </row>
        <row r="421">
          <cell r="H421">
            <v>61023343.783083662</v>
          </cell>
          <cell r="AE421">
            <v>76335444.065380037</v>
          </cell>
          <cell r="AF421">
            <v>15312100.282296374</v>
          </cell>
          <cell r="AG421">
            <v>15312100.282296374</v>
          </cell>
        </row>
        <row r="422">
          <cell r="H422">
            <v>95792010.38140592</v>
          </cell>
          <cell r="AE422">
            <v>128237090.53429639</v>
          </cell>
          <cell r="AF422">
            <v>32445080.152890474</v>
          </cell>
          <cell r="AG422">
            <v>32445080.152890474</v>
          </cell>
        </row>
        <row r="423">
          <cell r="H423">
            <v>164834030.2862604</v>
          </cell>
          <cell r="AE423">
            <v>238709689.28400397</v>
          </cell>
          <cell r="AF423">
            <v>73875658.997743577</v>
          </cell>
          <cell r="AG423">
            <v>73875658.997743577</v>
          </cell>
        </row>
        <row r="424">
          <cell r="H424">
            <v>175343267.42941165</v>
          </cell>
          <cell r="AE424">
            <v>241819065.97836173</v>
          </cell>
          <cell r="AF424">
            <v>66475798.548950076</v>
          </cell>
          <cell r="AG424">
            <v>66475798.548950076</v>
          </cell>
        </row>
        <row r="425">
          <cell r="H425">
            <v>176818513.37100697</v>
          </cell>
          <cell r="AE425">
            <v>258326191.94483984</v>
          </cell>
          <cell r="AF425">
            <v>81507678.57383287</v>
          </cell>
          <cell r="AG425">
            <v>81507678.57383287</v>
          </cell>
        </row>
        <row r="426">
          <cell r="H426">
            <v>101622364.05885477</v>
          </cell>
          <cell r="AE426">
            <v>140132433.15801501</v>
          </cell>
          <cell r="AF426">
            <v>38510069.099160239</v>
          </cell>
          <cell r="AG426">
            <v>38510069.099160239</v>
          </cell>
        </row>
        <row r="427">
          <cell r="H427">
            <v>59246416.819529667</v>
          </cell>
          <cell r="AE427">
            <v>79143501.620471179</v>
          </cell>
          <cell r="AF427">
            <v>19897084.800941512</v>
          </cell>
          <cell r="AG427">
            <v>19897084.800941512</v>
          </cell>
        </row>
        <row r="428">
          <cell r="AE428">
            <v>3285000</v>
          </cell>
          <cell r="AF428">
            <v>1862447.0806780322</v>
          </cell>
        </row>
        <row r="429">
          <cell r="J429">
            <v>3716839.0778600592</v>
          </cell>
          <cell r="AE429">
            <v>4300002.1503594946</v>
          </cell>
          <cell r="AF429">
            <v>583163.0724994354</v>
          </cell>
          <cell r="AH429">
            <v>583163.0724994354</v>
          </cell>
        </row>
        <row r="430">
          <cell r="J430">
            <v>1031807.1601149051</v>
          </cell>
          <cell r="AE430">
            <v>1089117.7895454196</v>
          </cell>
          <cell r="AF430">
            <v>57310.629430514527</v>
          </cell>
          <cell r="AH430">
            <v>57310.629430514527</v>
          </cell>
        </row>
        <row r="431">
          <cell r="J431">
            <v>1393433.1202852097</v>
          </cell>
          <cell r="AE431">
            <v>1239064.2973742876</v>
          </cell>
          <cell r="AF431">
            <v>-154368.82291092211</v>
          </cell>
          <cell r="AH431">
            <v>-154368.82291092211</v>
          </cell>
        </row>
        <row r="432">
          <cell r="J432">
            <v>3122637.8782338696</v>
          </cell>
          <cell r="AE432">
            <v>3757759.6868375465</v>
          </cell>
          <cell r="AF432">
            <v>635121.80860367697</v>
          </cell>
          <cell r="AH432">
            <v>635121.80860367697</v>
          </cell>
        </row>
        <row r="433">
          <cell r="J433">
            <v>3986354.8572308398</v>
          </cell>
          <cell r="AE433">
            <v>5089930.3053910565</v>
          </cell>
          <cell r="AF433">
            <v>1103575.4481602167</v>
          </cell>
          <cell r="AH433">
            <v>1103575.4481602167</v>
          </cell>
        </row>
        <row r="434">
          <cell r="J434">
            <v>2301324.8601415879</v>
          </cell>
          <cell r="AE434">
            <v>2961323.4118118836</v>
          </cell>
          <cell r="AF434">
            <v>659998.55167029565</v>
          </cell>
          <cell r="AH434">
            <v>659998.55167029565</v>
          </cell>
        </row>
        <row r="435">
          <cell r="J435">
            <v>3454531.2870589555</v>
          </cell>
          <cell r="AE435">
            <v>4379489.5594601668</v>
          </cell>
          <cell r="AF435">
            <v>924958.27240121132</v>
          </cell>
          <cell r="AH435">
            <v>924958.27240121132</v>
          </cell>
        </row>
        <row r="436">
          <cell r="J436">
            <v>2470284.7820037552</v>
          </cell>
          <cell r="AE436">
            <v>2700029.4820117168</v>
          </cell>
          <cell r="AF436">
            <v>229744.7000079616</v>
          </cell>
          <cell r="AH436">
            <v>229744.7000079616</v>
          </cell>
        </row>
        <row r="437">
          <cell r="J437">
            <v>3411348.3964841506</v>
          </cell>
          <cell r="AE437">
            <v>4472128.3054887876</v>
          </cell>
          <cell r="AF437">
            <v>1060779.909004637</v>
          </cell>
          <cell r="AH437">
            <v>1060779.909004637</v>
          </cell>
        </row>
        <row r="438">
          <cell r="J438">
            <v>2920374.0126263727</v>
          </cell>
          <cell r="AE438">
            <v>4999575.028144192</v>
          </cell>
          <cell r="AF438">
            <v>2079201.0155178192</v>
          </cell>
          <cell r="AH438">
            <v>2079201.0155178192</v>
          </cell>
        </row>
        <row r="439">
          <cell r="J439">
            <v>3112333.11192396</v>
          </cell>
          <cell r="AE439">
            <v>3997988.3966777567</v>
          </cell>
          <cell r="AF439">
            <v>885655.28475379664</v>
          </cell>
          <cell r="AH439">
            <v>885655.28475379664</v>
          </cell>
        </row>
        <row r="440">
          <cell r="J440">
            <v>2353340.2261243882</v>
          </cell>
          <cell r="AE440">
            <v>3032627.7697043754</v>
          </cell>
          <cell r="AF440">
            <v>679287.54357998725</v>
          </cell>
          <cell r="AH440">
            <v>679287.54357998725</v>
          </cell>
        </row>
        <row r="441">
          <cell r="J441">
            <v>1601006.6085510736</v>
          </cell>
          <cell r="AE441">
            <v>1924924.5471677864</v>
          </cell>
          <cell r="AF441">
            <v>323917.93861671281</v>
          </cell>
          <cell r="AH441">
            <v>323917.93861671281</v>
          </cell>
        </row>
        <row r="442">
          <cell r="J442">
            <v>2098864.7532583922</v>
          </cell>
          <cell r="AE442">
            <v>2348282.5231234878</v>
          </cell>
          <cell r="AF442">
            <v>249417.76986509562</v>
          </cell>
          <cell r="AH442">
            <v>249417.76986509562</v>
          </cell>
        </row>
        <row r="443">
          <cell r="J443">
            <v>3007032.9589073728</v>
          </cell>
          <cell r="AE443">
            <v>3889224.2273614462</v>
          </cell>
          <cell r="AF443">
            <v>882191.26845407346</v>
          </cell>
          <cell r="AH443">
            <v>882191.26845407346</v>
          </cell>
        </row>
        <row r="444">
          <cell r="J444">
            <v>2730876.8054495002</v>
          </cell>
          <cell r="AE444">
            <v>4636689.8421888743</v>
          </cell>
          <cell r="AF444">
            <v>1905813.036739374</v>
          </cell>
          <cell r="AH444">
            <v>1905813.036739374</v>
          </cell>
        </row>
        <row r="445">
          <cell r="J445">
            <v>3148113.5634916215</v>
          </cell>
          <cell r="AE445">
            <v>4387578.6647726782</v>
          </cell>
          <cell r="AF445">
            <v>1239465.1012810566</v>
          </cell>
          <cell r="AH445">
            <v>1239465.1012810566</v>
          </cell>
        </row>
        <row r="446">
          <cell r="J446">
            <v>3102013.6381815542</v>
          </cell>
          <cell r="AE446">
            <v>4074037.2140506543</v>
          </cell>
          <cell r="AF446">
            <v>972023.57586910017</v>
          </cell>
          <cell r="AH446">
            <v>972023.57586910017</v>
          </cell>
        </row>
        <row r="447">
          <cell r="J447">
            <v>2209512.0936720255</v>
          </cell>
          <cell r="AE447">
            <v>2789608.6362909535</v>
          </cell>
          <cell r="AF447">
            <v>580096.54261892801</v>
          </cell>
          <cell r="AH447">
            <v>580096.54261892801</v>
          </cell>
        </row>
        <row r="448">
          <cell r="J448">
            <v>2614700.1795044206</v>
          </cell>
          <cell r="AE448">
            <v>3321187.1980603449</v>
          </cell>
          <cell r="AF448">
            <v>706487.0185559243</v>
          </cell>
          <cell r="AH448">
            <v>706487.0185559243</v>
          </cell>
        </row>
        <row r="449">
          <cell r="J449">
            <v>2355171.7896055207</v>
          </cell>
          <cell r="AE449">
            <v>3023410.7190462844</v>
          </cell>
          <cell r="AF449">
            <v>668238.92944076378</v>
          </cell>
          <cell r="AH449">
            <v>668238.92944076378</v>
          </cell>
        </row>
        <row r="450">
          <cell r="J450">
            <v>1563179.7722639721</v>
          </cell>
          <cell r="AE450">
            <v>1814825.2904106714</v>
          </cell>
          <cell r="AF450">
            <v>251645.51814669929</v>
          </cell>
          <cell r="AH450">
            <v>251645.51814669929</v>
          </cell>
        </row>
        <row r="451">
          <cell r="J451">
            <v>2489095.3019946879</v>
          </cell>
          <cell r="AE451">
            <v>3022460.3841021173</v>
          </cell>
          <cell r="AF451">
            <v>533365.08210742939</v>
          </cell>
          <cell r="AH451">
            <v>533365.08210742939</v>
          </cell>
        </row>
        <row r="452">
          <cell r="J452">
            <v>3854077.8636817834</v>
          </cell>
          <cell r="AE452">
            <v>5173730.0914780926</v>
          </cell>
          <cell r="AF452">
            <v>1319652.2277963092</v>
          </cell>
          <cell r="AH452">
            <v>1319652.2277963092</v>
          </cell>
        </row>
        <row r="453">
          <cell r="J453">
            <v>2790912.2212877767</v>
          </cell>
          <cell r="AE453">
            <v>3620318.4017039761</v>
          </cell>
          <cell r="AF453">
            <v>829406.18041619938</v>
          </cell>
          <cell r="AH453">
            <v>829406.18041619938</v>
          </cell>
        </row>
        <row r="454">
          <cell r="J454">
            <v>1799509.8290146459</v>
          </cell>
          <cell r="AE454">
            <v>2044903.185626029</v>
          </cell>
          <cell r="AF454">
            <v>245393.35661138315</v>
          </cell>
          <cell r="AH454">
            <v>245393.35661138315</v>
          </cell>
        </row>
        <row r="455">
          <cell r="J455">
            <v>3167033.2605210096</v>
          </cell>
          <cell r="AE455">
            <v>4014072.0667522512</v>
          </cell>
          <cell r="AF455">
            <v>847038.80623124167</v>
          </cell>
          <cell r="AH455">
            <v>847038.80623124167</v>
          </cell>
        </row>
        <row r="456">
          <cell r="J456">
            <v>2065205.6036350834</v>
          </cell>
          <cell r="AE456">
            <v>2562758.2473248402</v>
          </cell>
          <cell r="AF456">
            <v>497552.64368975675</v>
          </cell>
          <cell r="AH456">
            <v>497552.64368975675</v>
          </cell>
        </row>
        <row r="457">
          <cell r="J457">
            <v>2221478.7208650666</v>
          </cell>
          <cell r="AE457">
            <v>2937539.183433746</v>
          </cell>
          <cell r="AF457">
            <v>716060.46256867936</v>
          </cell>
          <cell r="AH457">
            <v>716060.46256867936</v>
          </cell>
        </row>
        <row r="458">
          <cell r="J458">
            <v>1537845.1634460702</v>
          </cell>
          <cell r="AE458">
            <v>1761129.4010301232</v>
          </cell>
          <cell r="AF458">
            <v>223284.23758405307</v>
          </cell>
          <cell r="AH458">
            <v>223284.23758405307</v>
          </cell>
        </row>
        <row r="459">
          <cell r="J459">
            <v>928957.92630084534</v>
          </cell>
          <cell r="AE459">
            <v>937339.24937653635</v>
          </cell>
          <cell r="AF459">
            <v>8381.3230756910052</v>
          </cell>
          <cell r="AH459">
            <v>8381.3230756910052</v>
          </cell>
        </row>
        <row r="460">
          <cell r="J460">
            <v>1548455.7312036969</v>
          </cell>
          <cell r="AE460">
            <v>1943229.1267913003</v>
          </cell>
          <cell r="AF460">
            <v>394773.39558760333</v>
          </cell>
          <cell r="AH460">
            <v>394773.39558760333</v>
          </cell>
        </row>
        <row r="461">
          <cell r="J461">
            <v>1078505.5683416282</v>
          </cell>
          <cell r="AE461">
            <v>1197669.2217860045</v>
          </cell>
          <cell r="AF461">
            <v>119163.65344437631</v>
          </cell>
          <cell r="AH461">
            <v>119163.65344437631</v>
          </cell>
        </row>
        <row r="462">
          <cell r="J462">
            <v>2728294.2745904555</v>
          </cell>
          <cell r="AE462">
            <v>3412357.7109771669</v>
          </cell>
          <cell r="AF462">
            <v>684063.43638671143</v>
          </cell>
          <cell r="AH462">
            <v>684063.43638671143</v>
          </cell>
        </row>
        <row r="463">
          <cell r="J463">
            <v>1902962.5126765033</v>
          </cell>
          <cell r="AE463">
            <v>2106013.7928866642</v>
          </cell>
          <cell r="AF463">
            <v>203051.28021016088</v>
          </cell>
          <cell r="AH463">
            <v>203051.28021016088</v>
          </cell>
        </row>
        <row r="464">
          <cell r="J464">
            <v>1288946.2208964452</v>
          </cell>
          <cell r="AE464">
            <v>993940.48628756776</v>
          </cell>
          <cell r="AF464">
            <v>-295005.73460887745</v>
          </cell>
          <cell r="AH464">
            <v>-295005.73460887745</v>
          </cell>
        </row>
        <row r="465">
          <cell r="J465">
            <v>3408159.482162856</v>
          </cell>
          <cell r="AE465">
            <v>4352206.0706056301</v>
          </cell>
          <cell r="AF465">
            <v>944046.58844277402</v>
          </cell>
          <cell r="AH465">
            <v>944046.58844277402</v>
          </cell>
        </row>
        <row r="466">
          <cell r="J466">
            <v>3564310.5794981006</v>
          </cell>
          <cell r="AE466">
            <v>5602292.2927818783</v>
          </cell>
          <cell r="AF466">
            <v>2037981.7132837777</v>
          </cell>
          <cell r="AH466">
            <v>2037981.7132837777</v>
          </cell>
        </row>
        <row r="467">
          <cell r="J467">
            <v>2093001.3214713905</v>
          </cell>
          <cell r="AE467">
            <v>2467962.0333384555</v>
          </cell>
          <cell r="AF467">
            <v>374960.71186706494</v>
          </cell>
          <cell r="AH467">
            <v>374960.71186706494</v>
          </cell>
        </row>
        <row r="468">
          <cell r="J468">
            <v>2216688.9908653498</v>
          </cell>
          <cell r="AE468">
            <v>2666260.9712830428</v>
          </cell>
          <cell r="AF468">
            <v>449571.98041769303</v>
          </cell>
          <cell r="AH468">
            <v>449571.98041769303</v>
          </cell>
        </row>
        <row r="469">
          <cell r="J469">
            <v>2755573.8014901071</v>
          </cell>
          <cell r="AE469">
            <v>3043297.9228908923</v>
          </cell>
          <cell r="AF469">
            <v>287724.12140078517</v>
          </cell>
          <cell r="AH469">
            <v>287724.12140078517</v>
          </cell>
        </row>
        <row r="470">
          <cell r="J470">
            <v>5320518.2076296313</v>
          </cell>
          <cell r="AE470">
            <v>6476309.1796188615</v>
          </cell>
          <cell r="AF470">
            <v>1155790.9719892303</v>
          </cell>
          <cell r="AH470">
            <v>1155790.9719892303</v>
          </cell>
        </row>
        <row r="471">
          <cell r="J471">
            <v>3253944.5548355742</v>
          </cell>
          <cell r="AE471">
            <v>4031291.783626847</v>
          </cell>
          <cell r="AF471">
            <v>777347.22879127273</v>
          </cell>
          <cell r="AH471">
            <v>777347.22879127273</v>
          </cell>
        </row>
        <row r="472">
          <cell r="J472">
            <v>1548375.5525841045</v>
          </cell>
          <cell r="AE472">
            <v>1781498.0240221163</v>
          </cell>
          <cell r="AF472">
            <v>233122.47143801185</v>
          </cell>
          <cell r="AH472">
            <v>233122.47143801185</v>
          </cell>
        </row>
        <row r="473">
          <cell r="J473">
            <v>2112014.1254470292</v>
          </cell>
          <cell r="AE473">
            <v>2398889.1218046118</v>
          </cell>
          <cell r="AF473">
            <v>286874.99635758251</v>
          </cell>
          <cell r="AH473">
            <v>286874.99635758251</v>
          </cell>
        </row>
        <row r="474">
          <cell r="J474">
            <v>3180415.4531635763</v>
          </cell>
          <cell r="AE474">
            <v>3430163.2743298355</v>
          </cell>
          <cell r="AF474">
            <v>249747.82116625924</v>
          </cell>
          <cell r="AH474">
            <v>249747.82116625924</v>
          </cell>
        </row>
        <row r="475">
          <cell r="J475">
            <v>4037800.4716560086</v>
          </cell>
          <cell r="AE475">
            <v>4957914.4375296999</v>
          </cell>
          <cell r="AF475">
            <v>920113.96587369125</v>
          </cell>
          <cell r="AH475">
            <v>920113.96587369125</v>
          </cell>
        </row>
        <row r="476">
          <cell r="J476">
            <v>3107754.1330889291</v>
          </cell>
          <cell r="AE476">
            <v>3851620.4287663084</v>
          </cell>
          <cell r="AF476">
            <v>743866.29567737924</v>
          </cell>
          <cell r="AH476">
            <v>743866.29567737924</v>
          </cell>
        </row>
        <row r="477">
          <cell r="J477">
            <v>2909839.4255746659</v>
          </cell>
          <cell r="AE477">
            <v>3512366.8773747124</v>
          </cell>
          <cell r="AF477">
            <v>602527.45180004649</v>
          </cell>
          <cell r="AH477">
            <v>602527.45180004649</v>
          </cell>
        </row>
        <row r="478">
          <cell r="J478">
            <v>1430090.377026116</v>
          </cell>
          <cell r="AE478">
            <v>1599514.495131732</v>
          </cell>
          <cell r="AF478">
            <v>169424.11810561595</v>
          </cell>
          <cell r="AH478">
            <v>169424.11810561595</v>
          </cell>
        </row>
        <row r="479">
          <cell r="J479">
            <v>1621689.9094187224</v>
          </cell>
          <cell r="AE479">
            <v>1665427.4057982592</v>
          </cell>
          <cell r="AF479">
            <v>43737.496379536809</v>
          </cell>
          <cell r="AH479">
            <v>43737.496379536809</v>
          </cell>
        </row>
        <row r="480">
          <cell r="J480">
            <v>4720905.2179004773</v>
          </cell>
          <cell r="AE480">
            <v>6371318.5940683577</v>
          </cell>
          <cell r="AF480">
            <v>1650413.3761678804</v>
          </cell>
          <cell r="AH480">
            <v>1650413.3761678804</v>
          </cell>
        </row>
        <row r="481">
          <cell r="J481">
            <v>1448561.2204079549</v>
          </cell>
          <cell r="AE481">
            <v>1700094.0471369168</v>
          </cell>
          <cell r="AF481">
            <v>251532.8267289619</v>
          </cell>
          <cell r="AH481">
            <v>251532.8267289619</v>
          </cell>
        </row>
        <row r="482">
          <cell r="J482">
            <v>2651587.9811549829</v>
          </cell>
          <cell r="AE482">
            <v>3195614.8213239834</v>
          </cell>
          <cell r="AF482">
            <v>544026.84016900044</v>
          </cell>
          <cell r="AH482">
            <v>544026.84016900044</v>
          </cell>
        </row>
        <row r="483">
          <cell r="J483">
            <v>1752813.2964189714</v>
          </cell>
          <cell r="AE483">
            <v>2139175.0963964229</v>
          </cell>
          <cell r="AF483">
            <v>386361.79997745156</v>
          </cell>
          <cell r="AH483">
            <v>386361.79997745156</v>
          </cell>
        </row>
        <row r="484">
          <cell r="J484">
            <v>2418972.8144652098</v>
          </cell>
          <cell r="AE484">
            <v>3140392.5624018945</v>
          </cell>
          <cell r="AF484">
            <v>721419.74793668464</v>
          </cell>
          <cell r="AH484">
            <v>721419.74793668464</v>
          </cell>
        </row>
        <row r="485">
          <cell r="J485">
            <v>3456999.4923733352</v>
          </cell>
          <cell r="AE485">
            <v>4549682.6265137326</v>
          </cell>
          <cell r="AF485">
            <v>1092683.1341403974</v>
          </cell>
          <cell r="AH485">
            <v>1092683.1341403974</v>
          </cell>
        </row>
        <row r="486">
          <cell r="J486">
            <v>2305116.1209481601</v>
          </cell>
          <cell r="AE486">
            <v>2651725.8344649095</v>
          </cell>
          <cell r="AF486">
            <v>346609.71351674944</v>
          </cell>
          <cell r="AH486">
            <v>346609.71351674944</v>
          </cell>
        </row>
        <row r="487">
          <cell r="J487">
            <v>1722874.9673279331</v>
          </cell>
          <cell r="AE487">
            <v>2238127.5394297335</v>
          </cell>
          <cell r="AF487">
            <v>515252.57210180047</v>
          </cell>
          <cell r="AH487">
            <v>515252.57210180047</v>
          </cell>
        </row>
        <row r="488">
          <cell r="J488">
            <v>2848241.7687122826</v>
          </cell>
          <cell r="AE488">
            <v>3579151.9483002797</v>
          </cell>
          <cell r="AF488">
            <v>730910.17958799703</v>
          </cell>
          <cell r="AH488">
            <v>730910.17958799703</v>
          </cell>
        </row>
        <row r="489">
          <cell r="J489">
            <v>1769055.0752931426</v>
          </cell>
          <cell r="AE489">
            <v>1931455.0591759887</v>
          </cell>
          <cell r="AF489">
            <v>162399.98388284608</v>
          </cell>
          <cell r="AH489">
            <v>162399.98388284608</v>
          </cell>
        </row>
        <row r="490">
          <cell r="J490">
            <v>2410983.8921620948</v>
          </cell>
          <cell r="AE490">
            <v>3014594.3535240274</v>
          </cell>
          <cell r="AF490">
            <v>603610.46136193257</v>
          </cell>
          <cell r="AH490">
            <v>603610.46136193257</v>
          </cell>
        </row>
        <row r="491">
          <cell r="J491">
            <v>1799748.6303601561</v>
          </cell>
          <cell r="AE491">
            <v>2088022.9052115483</v>
          </cell>
          <cell r="AF491">
            <v>288274.27485139226</v>
          </cell>
          <cell r="AH491">
            <v>288274.27485139226</v>
          </cell>
        </row>
        <row r="492">
          <cell r="J492">
            <v>2337559.8947631917</v>
          </cell>
          <cell r="AE492">
            <v>2949255.9644945646</v>
          </cell>
          <cell r="AF492">
            <v>611696.06973137287</v>
          </cell>
          <cell r="AH492">
            <v>611696.06973137287</v>
          </cell>
        </row>
        <row r="493">
          <cell r="J493">
            <v>1289708.6774344814</v>
          </cell>
          <cell r="AE493">
            <v>1371853.476780097</v>
          </cell>
          <cell r="AF493">
            <v>82144.799345615553</v>
          </cell>
          <cell r="AH493">
            <v>82144.799345615553</v>
          </cell>
        </row>
        <row r="494">
          <cell r="J494">
            <v>3124135.1994164432</v>
          </cell>
          <cell r="AE494">
            <v>3895215.2273340803</v>
          </cell>
          <cell r="AF494">
            <v>771080.02791763702</v>
          </cell>
          <cell r="AH494">
            <v>771080.02791763702</v>
          </cell>
        </row>
        <row r="495">
          <cell r="J495">
            <v>3730305.4846505043</v>
          </cell>
          <cell r="AE495">
            <v>4453040.0022748746</v>
          </cell>
          <cell r="AF495">
            <v>722734.51762437029</v>
          </cell>
          <cell r="AH495">
            <v>722734.51762437029</v>
          </cell>
        </row>
        <row r="496">
          <cell r="J496">
            <v>2221850.315240649</v>
          </cell>
          <cell r="AE496">
            <v>2758289.4153150478</v>
          </cell>
          <cell r="AF496">
            <v>536439.1000743988</v>
          </cell>
          <cell r="AH496">
            <v>536439.1000743988</v>
          </cell>
        </row>
        <row r="497">
          <cell r="J497">
            <v>2222172.1768721375</v>
          </cell>
          <cell r="AE497">
            <v>2639664.7613882478</v>
          </cell>
          <cell r="AF497">
            <v>417492.58451611036</v>
          </cell>
          <cell r="AH497">
            <v>417492.58451611036</v>
          </cell>
        </row>
        <row r="498">
          <cell r="J498">
            <v>2081040.1355310592</v>
          </cell>
          <cell r="AE498">
            <v>2462051.7448293585</v>
          </cell>
          <cell r="AF498">
            <v>381011.6092982993</v>
          </cell>
          <cell r="AH498">
            <v>381011.6092982993</v>
          </cell>
        </row>
        <row r="499">
          <cell r="J499">
            <v>1629500.7340768701</v>
          </cell>
          <cell r="AE499">
            <v>1613849.6987098251</v>
          </cell>
          <cell r="AF499">
            <v>-15651.035367045086</v>
          </cell>
          <cell r="AH499">
            <v>-15651.035367045086</v>
          </cell>
        </row>
        <row r="500">
          <cell r="J500">
            <v>2058959.0764051911</v>
          </cell>
          <cell r="AE500">
            <v>2422265.7265809178</v>
          </cell>
          <cell r="AF500">
            <v>363306.65017572674</v>
          </cell>
          <cell r="AH500">
            <v>363306.65017572674</v>
          </cell>
        </row>
        <row r="501">
          <cell r="J501">
            <v>2440436.3193885009</v>
          </cell>
          <cell r="AE501">
            <v>3093561.8051047148</v>
          </cell>
          <cell r="AF501">
            <v>653125.48571621394</v>
          </cell>
          <cell r="AH501">
            <v>653125.48571621394</v>
          </cell>
        </row>
        <row r="502">
          <cell r="J502">
            <v>2475039.617576323</v>
          </cell>
          <cell r="AE502">
            <v>3041693.0123354085</v>
          </cell>
          <cell r="AF502">
            <v>566653.3947590855</v>
          </cell>
          <cell r="AH502">
            <v>566653.3947590855</v>
          </cell>
        </row>
        <row r="503">
          <cell r="J503">
            <v>2653237.7718369495</v>
          </cell>
          <cell r="AE503">
            <v>3163455.4140824564</v>
          </cell>
          <cell r="AF503">
            <v>510217.64224550687</v>
          </cell>
          <cell r="AH503">
            <v>510217.64224550687</v>
          </cell>
        </row>
        <row r="504">
          <cell r="J504">
            <v>2196827.7216806174</v>
          </cell>
          <cell r="AE504">
            <v>2871490.425384555</v>
          </cell>
          <cell r="AF504">
            <v>674662.70370393759</v>
          </cell>
          <cell r="AH504">
            <v>674662.70370393759</v>
          </cell>
        </row>
        <row r="505">
          <cell r="J505">
            <v>2815540.8305845051</v>
          </cell>
          <cell r="AE505">
            <v>2920089.6521340888</v>
          </cell>
          <cell r="AF505">
            <v>104548.82154958369</v>
          </cell>
          <cell r="AH505">
            <v>104548.82154958369</v>
          </cell>
        </row>
        <row r="506">
          <cell r="J506">
            <v>2538742.1090734806</v>
          </cell>
          <cell r="AE506">
            <v>2889674.518287858</v>
          </cell>
          <cell r="AF506">
            <v>350932.4092143774</v>
          </cell>
          <cell r="AH506">
            <v>350932.4092143774</v>
          </cell>
        </row>
        <row r="507">
          <cell r="J507">
            <v>2540843.3089465718</v>
          </cell>
          <cell r="AE507">
            <v>3153962.8028854597</v>
          </cell>
          <cell r="AF507">
            <v>613119.49393888796</v>
          </cell>
          <cell r="AH507">
            <v>613119.49393888796</v>
          </cell>
        </row>
        <row r="508">
          <cell r="J508">
            <v>2543813.3958996111</v>
          </cell>
          <cell r="AE508">
            <v>2527367.8476467915</v>
          </cell>
          <cell r="AF508">
            <v>-16445.548252819572</v>
          </cell>
          <cell r="AH508">
            <v>-16445.548252819572</v>
          </cell>
        </row>
        <row r="509">
          <cell r="J509">
            <v>2356341.8293730211</v>
          </cell>
          <cell r="AE509">
            <v>2511500.5379189625</v>
          </cell>
          <cell r="AF509">
            <v>155158.70854594139</v>
          </cell>
          <cell r="AH509">
            <v>155158.70854594139</v>
          </cell>
        </row>
        <row r="510">
          <cell r="J510">
            <v>2400557.3171519083</v>
          </cell>
          <cell r="AE510">
            <v>3090525.852553363</v>
          </cell>
          <cell r="AF510">
            <v>689968.53540145466</v>
          </cell>
          <cell r="AH510">
            <v>689968.53540145466</v>
          </cell>
        </row>
        <row r="511">
          <cell r="J511">
            <v>1861513.7812098449</v>
          </cell>
          <cell r="AE511">
            <v>2197572.023330342</v>
          </cell>
          <cell r="AF511">
            <v>336058.24212049716</v>
          </cell>
          <cell r="AH511">
            <v>336058.24212049716</v>
          </cell>
        </row>
        <row r="512">
          <cell r="J512">
            <v>2649423.8479436408</v>
          </cell>
          <cell r="AE512">
            <v>3214619.6859418433</v>
          </cell>
          <cell r="AF512">
            <v>565195.83799820254</v>
          </cell>
          <cell r="AH512">
            <v>565195.83799820254</v>
          </cell>
        </row>
        <row r="513">
          <cell r="J513">
            <v>2716418.8078771504</v>
          </cell>
          <cell r="AE513">
            <v>3274360.1140402164</v>
          </cell>
          <cell r="AF513">
            <v>557941.30616306607</v>
          </cell>
          <cell r="AH513">
            <v>557941.30616306607</v>
          </cell>
        </row>
        <row r="514">
          <cell r="J514">
            <v>2685355.3374854862</v>
          </cell>
          <cell r="AE514">
            <v>3300712.6173498482</v>
          </cell>
          <cell r="AF514">
            <v>615357.27986436198</v>
          </cell>
          <cell r="AH514">
            <v>615357.27986436198</v>
          </cell>
        </row>
        <row r="515">
          <cell r="J515">
            <v>4374156.5074360147</v>
          </cell>
          <cell r="AE515">
            <v>5372308.5652239602</v>
          </cell>
          <cell r="AF515">
            <v>998152.05778794549</v>
          </cell>
          <cell r="AH515">
            <v>998152.05778794549</v>
          </cell>
        </row>
        <row r="516">
          <cell r="J516">
            <v>2534439.9123071213</v>
          </cell>
          <cell r="AE516">
            <v>3218921.5269769914</v>
          </cell>
          <cell r="AF516">
            <v>684481.61466987012</v>
          </cell>
          <cell r="AH516">
            <v>684481.61466987012</v>
          </cell>
        </row>
        <row r="517">
          <cell r="J517">
            <v>3457459.5055850521</v>
          </cell>
          <cell r="AE517">
            <v>4484288.0863963235</v>
          </cell>
          <cell r="AF517">
            <v>1026828.5808112714</v>
          </cell>
          <cell r="AH517">
            <v>1026828.5808112714</v>
          </cell>
        </row>
        <row r="518">
          <cell r="J518">
            <v>2766713.85591265</v>
          </cell>
          <cell r="AE518">
            <v>3356865.8796520159</v>
          </cell>
          <cell r="AF518">
            <v>590152.02373936586</v>
          </cell>
          <cell r="AH518">
            <v>590152.02373936586</v>
          </cell>
        </row>
        <row r="519">
          <cell r="J519">
            <v>3042018.2901520766</v>
          </cell>
          <cell r="AE519">
            <v>2818550.207572531</v>
          </cell>
          <cell r="AF519">
            <v>-223468.08257954568</v>
          </cell>
          <cell r="AH519">
            <v>-223468.08257954568</v>
          </cell>
        </row>
        <row r="520">
          <cell r="J520">
            <v>2150283.5528580691</v>
          </cell>
          <cell r="AE520">
            <v>2020614.6430380568</v>
          </cell>
          <cell r="AF520">
            <v>-129668.90982001228</v>
          </cell>
          <cell r="AH520">
            <v>-129668.90982001228</v>
          </cell>
        </row>
        <row r="521">
          <cell r="J521">
            <v>3483153.2640279643</v>
          </cell>
          <cell r="AE521">
            <v>4331295.949450044</v>
          </cell>
          <cell r="AF521">
            <v>848142.68542207964</v>
          </cell>
          <cell r="AH521">
            <v>848142.68542207964</v>
          </cell>
        </row>
        <row r="522">
          <cell r="J522">
            <v>4003646.4481793544</v>
          </cell>
          <cell r="AE522">
            <v>5241754.9340640735</v>
          </cell>
          <cell r="AF522">
            <v>1238108.4858847191</v>
          </cell>
          <cell r="AH522">
            <v>1238108.4858847191</v>
          </cell>
        </row>
        <row r="523">
          <cell r="J523">
            <v>4716174.305415106</v>
          </cell>
          <cell r="AE523">
            <v>6161949.8123264555</v>
          </cell>
          <cell r="AF523">
            <v>1445775.5069113495</v>
          </cell>
          <cell r="AH523">
            <v>1445775.5069113495</v>
          </cell>
        </row>
        <row r="524">
          <cell r="J524">
            <v>2147956.568342099</v>
          </cell>
          <cell r="AE524">
            <v>2069555.8570187707</v>
          </cell>
          <cell r="AF524">
            <v>-78400.711323328316</v>
          </cell>
          <cell r="AH524">
            <v>-78400.711323328316</v>
          </cell>
        </row>
        <row r="525">
          <cell r="J525">
            <v>2216015.525026056</v>
          </cell>
          <cell r="AE525">
            <v>2417624.77975321</v>
          </cell>
          <cell r="AF525">
            <v>201609.25472715404</v>
          </cell>
          <cell r="AH525">
            <v>201609.25472715404</v>
          </cell>
        </row>
        <row r="526">
          <cell r="J526">
            <v>3979556.488149927</v>
          </cell>
          <cell r="AE526">
            <v>6757032.0948195588</v>
          </cell>
          <cell r="AF526">
            <v>2777475.6066696318</v>
          </cell>
          <cell r="AH526">
            <v>2777475.6066696318</v>
          </cell>
        </row>
        <row r="527">
          <cell r="J527">
            <v>2744539.0343263713</v>
          </cell>
          <cell r="AE527">
            <v>3451981.0511131305</v>
          </cell>
          <cell r="AF527">
            <v>707442.01678675925</v>
          </cell>
          <cell r="AH527">
            <v>707442.01678675925</v>
          </cell>
        </row>
        <row r="528">
          <cell r="J528">
            <v>1806014.4075063728</v>
          </cell>
          <cell r="AE528">
            <v>2159639.1625522822</v>
          </cell>
          <cell r="AF528">
            <v>353624.75504590943</v>
          </cell>
          <cell r="AH528">
            <v>353624.75504590943</v>
          </cell>
        </row>
        <row r="529">
          <cell r="J529">
            <v>3360127.3992784563</v>
          </cell>
          <cell r="AE529">
            <v>5841224.0697603729</v>
          </cell>
          <cell r="AF529">
            <v>2481096.6704819165</v>
          </cell>
          <cell r="AH529">
            <v>2481096.6704819165</v>
          </cell>
        </row>
        <row r="530">
          <cell r="J530">
            <v>5353451.0310762422</v>
          </cell>
          <cell r="AE530">
            <v>6958630.4646710567</v>
          </cell>
          <cell r="AF530">
            <v>1605179.4335948145</v>
          </cell>
          <cell r="AH530">
            <v>1605179.4335948145</v>
          </cell>
        </row>
        <row r="531">
          <cell r="J531">
            <v>3799352.4040171951</v>
          </cell>
          <cell r="AE531">
            <v>6009735.6246181056</v>
          </cell>
          <cell r="AF531">
            <v>2210383.2206009105</v>
          </cell>
          <cell r="AH531">
            <v>2210383.2206009105</v>
          </cell>
        </row>
        <row r="532">
          <cell r="J532">
            <v>5188112.6985133449</v>
          </cell>
          <cell r="AE532">
            <v>6568009.1405938137</v>
          </cell>
          <cell r="AF532">
            <v>1379896.4420804689</v>
          </cell>
          <cell r="AH532">
            <v>1379896.4420804689</v>
          </cell>
        </row>
        <row r="533">
          <cell r="J533">
            <v>1263897.3729732288</v>
          </cell>
          <cell r="AE533">
            <v>1568216.0558216134</v>
          </cell>
          <cell r="AF533">
            <v>304318.6828483846</v>
          </cell>
          <cell r="AH533">
            <v>304318.6828483846</v>
          </cell>
        </row>
        <row r="534">
          <cell r="J534">
            <v>2033927.2940399742</v>
          </cell>
          <cell r="AE534">
            <v>2537178.6165502919</v>
          </cell>
          <cell r="AF534">
            <v>503251.32251031767</v>
          </cell>
          <cell r="AH534">
            <v>503251.32251031767</v>
          </cell>
        </row>
        <row r="535">
          <cell r="J535">
            <v>2189666.6098804493</v>
          </cell>
          <cell r="AE535">
            <v>2535250.950820189</v>
          </cell>
          <cell r="AF535">
            <v>345584.34093973972</v>
          </cell>
          <cell r="AH535">
            <v>345584.34093973972</v>
          </cell>
        </row>
        <row r="536">
          <cell r="J536">
            <v>3093255.0581273278</v>
          </cell>
          <cell r="AE536">
            <v>3964012.6281253882</v>
          </cell>
          <cell r="AF536">
            <v>870757.56999806035</v>
          </cell>
          <cell r="AH536">
            <v>870757.56999806035</v>
          </cell>
        </row>
        <row r="537">
          <cell r="J537">
            <v>3181468.6622003284</v>
          </cell>
          <cell r="AE537">
            <v>4093667.4217282627</v>
          </cell>
          <cell r="AF537">
            <v>912198.75952793425</v>
          </cell>
          <cell r="AH537">
            <v>912198.75952793425</v>
          </cell>
        </row>
        <row r="538">
          <cell r="J538">
            <v>2081221.9256239692</v>
          </cell>
          <cell r="AE538">
            <v>2548380.7908309065</v>
          </cell>
          <cell r="AF538">
            <v>467158.86520693731</v>
          </cell>
          <cell r="AH538">
            <v>467158.86520693731</v>
          </cell>
        </row>
        <row r="539">
          <cell r="J539">
            <v>4005933.9588762866</v>
          </cell>
          <cell r="AE539">
            <v>5270600.0422311351</v>
          </cell>
          <cell r="AF539">
            <v>1264666.0833548484</v>
          </cell>
          <cell r="AH539">
            <v>1264666.0833548484</v>
          </cell>
        </row>
        <row r="540">
          <cell r="J540">
            <v>1652270.8716396254</v>
          </cell>
          <cell r="AE540">
            <v>1952508.4778916882</v>
          </cell>
          <cell r="AF540">
            <v>300237.60625206283</v>
          </cell>
          <cell r="AH540">
            <v>300237.60625206283</v>
          </cell>
        </row>
        <row r="541">
          <cell r="J541">
            <v>2425136.7565881819</v>
          </cell>
          <cell r="AE541">
            <v>3179063.4862456806</v>
          </cell>
          <cell r="AF541">
            <v>753926.72965749865</v>
          </cell>
          <cell r="AH541">
            <v>753926.72965749865</v>
          </cell>
        </row>
        <row r="542">
          <cell r="J542">
            <v>1238923.083443085</v>
          </cell>
          <cell r="AE542">
            <v>1489485.239464364</v>
          </cell>
          <cell r="AF542">
            <v>250562.15602127905</v>
          </cell>
          <cell r="AH542">
            <v>250562.15602127905</v>
          </cell>
        </row>
        <row r="543">
          <cell r="J543">
            <v>2243015.9207074172</v>
          </cell>
          <cell r="AE543">
            <v>2815686.5795638394</v>
          </cell>
          <cell r="AF543">
            <v>572670.65885642217</v>
          </cell>
          <cell r="AH543">
            <v>572670.65885642217</v>
          </cell>
        </row>
        <row r="544">
          <cell r="J544">
            <v>1439223.1357819682</v>
          </cell>
          <cell r="AE544">
            <v>1799600.8444954129</v>
          </cell>
          <cell r="AF544">
            <v>360377.70871344465</v>
          </cell>
          <cell r="AH544">
            <v>360377.70871344465</v>
          </cell>
        </row>
        <row r="545">
          <cell r="J545">
            <v>2522374.3053385066</v>
          </cell>
          <cell r="AE545">
            <v>3491285.1490150793</v>
          </cell>
          <cell r="AF545">
            <v>968910.84367657267</v>
          </cell>
          <cell r="AH545">
            <v>968910.84367657267</v>
          </cell>
        </row>
        <row r="546">
          <cell r="J546">
            <v>5740037.1724079521</v>
          </cell>
          <cell r="AE546">
            <v>7952665.2433254663</v>
          </cell>
          <cell r="AF546">
            <v>2212628.0709175142</v>
          </cell>
          <cell r="AH546">
            <v>2212628.0709175142</v>
          </cell>
        </row>
        <row r="547">
          <cell r="J547">
            <v>3559337.7514369776</v>
          </cell>
          <cell r="AE547">
            <v>4539952.4420708958</v>
          </cell>
          <cell r="AF547">
            <v>980614.69063391816</v>
          </cell>
          <cell r="AH547">
            <v>980614.69063391816</v>
          </cell>
        </row>
        <row r="548">
          <cell r="J548">
            <v>2905671.6174238566</v>
          </cell>
          <cell r="AE548">
            <v>3632205.9992196821</v>
          </cell>
          <cell r="AF548">
            <v>726534.38179582544</v>
          </cell>
          <cell r="AH548">
            <v>726534.38179582544</v>
          </cell>
        </row>
        <row r="549">
          <cell r="J549">
            <v>3122187.2929930445</v>
          </cell>
          <cell r="AE549">
            <v>4193818.555253014</v>
          </cell>
          <cell r="AF549">
            <v>1071631.2622599695</v>
          </cell>
          <cell r="AH549">
            <v>1071631.2622599695</v>
          </cell>
        </row>
        <row r="550">
          <cell r="J550">
            <v>3424090.6682009897</v>
          </cell>
          <cell r="AE550">
            <v>4380682.0858146381</v>
          </cell>
          <cell r="AF550">
            <v>956591.41761364834</v>
          </cell>
          <cell r="AH550">
            <v>956591.41761364834</v>
          </cell>
        </row>
        <row r="551">
          <cell r="J551">
            <v>2820728.1090102196</v>
          </cell>
          <cell r="AE551">
            <v>3581529.5315838568</v>
          </cell>
          <cell r="AF551">
            <v>760801.42257363722</v>
          </cell>
          <cell r="AH551">
            <v>760801.42257363722</v>
          </cell>
        </row>
        <row r="552">
          <cell r="J552">
            <v>3694859.0980362045</v>
          </cell>
          <cell r="AE552">
            <v>5146060.5598303266</v>
          </cell>
          <cell r="AF552">
            <v>1451201.4617941221</v>
          </cell>
          <cell r="AH552">
            <v>1451201.4617941221</v>
          </cell>
        </row>
        <row r="553">
          <cell r="J553">
            <v>2683414.7262937059</v>
          </cell>
          <cell r="AE553">
            <v>3487155.5158265345</v>
          </cell>
          <cell r="AF553">
            <v>803740.78953282861</v>
          </cell>
          <cell r="AH553">
            <v>803740.78953282861</v>
          </cell>
        </row>
        <row r="554">
          <cell r="J554">
            <v>3584060.0257291612</v>
          </cell>
          <cell r="AE554">
            <v>6590732.6739921048</v>
          </cell>
          <cell r="AF554">
            <v>3006672.6482629436</v>
          </cell>
          <cell r="AH554">
            <v>3006672.6482629436</v>
          </cell>
        </row>
        <row r="555">
          <cell r="J555">
            <v>3009727.2107589669</v>
          </cell>
          <cell r="AE555">
            <v>3945761.7387409154</v>
          </cell>
          <cell r="AF555">
            <v>936034.52798194857</v>
          </cell>
          <cell r="AH555">
            <v>936034.52798194857</v>
          </cell>
        </row>
        <row r="556">
          <cell r="J556">
            <v>5586580.1665057959</v>
          </cell>
          <cell r="AE556">
            <v>7257434.4785108082</v>
          </cell>
          <cell r="AF556">
            <v>1670854.3120050123</v>
          </cell>
          <cell r="AH556">
            <v>1670854.3120050123</v>
          </cell>
        </row>
        <row r="557">
          <cell r="J557">
            <v>2912879.1557639414</v>
          </cell>
          <cell r="AE557">
            <v>3744835.1089586131</v>
          </cell>
          <cell r="AF557">
            <v>831955.95319467178</v>
          </cell>
          <cell r="AH557">
            <v>831955.95319467178</v>
          </cell>
        </row>
        <row r="558">
          <cell r="J558">
            <v>5124321.1323050084</v>
          </cell>
          <cell r="AE558">
            <v>6982188.0469588879</v>
          </cell>
          <cell r="AF558">
            <v>1857866.9146538796</v>
          </cell>
          <cell r="AH558">
            <v>1857866.9146538796</v>
          </cell>
        </row>
        <row r="559">
          <cell r="J559">
            <v>1973243.619424826</v>
          </cell>
          <cell r="AE559">
            <v>2615309.6905539595</v>
          </cell>
          <cell r="AF559">
            <v>642066.07112913346</v>
          </cell>
          <cell r="AH559">
            <v>642066.07112913346</v>
          </cell>
        </row>
        <row r="560">
          <cell r="J560">
            <v>1976352.7925071351</v>
          </cell>
          <cell r="AE560">
            <v>2410622.5753623722</v>
          </cell>
          <cell r="AF560">
            <v>434269.78285523714</v>
          </cell>
          <cell r="AH560">
            <v>434269.78285523714</v>
          </cell>
        </row>
        <row r="561">
          <cell r="J561">
            <v>2248897.0946388314</v>
          </cell>
          <cell r="AE561">
            <v>2954273.7181869075</v>
          </cell>
          <cell r="AF561">
            <v>705376.62354807602</v>
          </cell>
          <cell r="AH561">
            <v>705376.62354807602</v>
          </cell>
        </row>
        <row r="562">
          <cell r="J562">
            <v>2355671.3627718752</v>
          </cell>
          <cell r="AE562">
            <v>2901313.100679107</v>
          </cell>
          <cell r="AF562">
            <v>545641.73790723179</v>
          </cell>
          <cell r="AH562">
            <v>545641.73790723179</v>
          </cell>
        </row>
        <row r="563">
          <cell r="J563">
            <v>6375223.6564895585</v>
          </cell>
          <cell r="AE563">
            <v>8168199.3013378121</v>
          </cell>
          <cell r="AF563">
            <v>1792975.6448482536</v>
          </cell>
          <cell r="AH563">
            <v>1792975.6448482536</v>
          </cell>
        </row>
        <row r="564">
          <cell r="J564">
            <v>1759809.2232058821</v>
          </cell>
          <cell r="AE564">
            <v>2046923.0928819105</v>
          </cell>
          <cell r="AF564">
            <v>287113.86967602838</v>
          </cell>
          <cell r="AH564">
            <v>287113.86967602838</v>
          </cell>
        </row>
        <row r="565">
          <cell r="J565">
            <v>2258734.1961411606</v>
          </cell>
          <cell r="AE565">
            <v>3064789.0671387669</v>
          </cell>
          <cell r="AF565">
            <v>806054.87099760631</v>
          </cell>
          <cell r="AH565">
            <v>806054.87099760631</v>
          </cell>
        </row>
        <row r="566">
          <cell r="J566">
            <v>1386275.4750748235</v>
          </cell>
          <cell r="AE566">
            <v>1738951.3452521507</v>
          </cell>
          <cell r="AF566">
            <v>352675.87017732719</v>
          </cell>
          <cell r="AH566">
            <v>352675.87017732719</v>
          </cell>
        </row>
        <row r="567">
          <cell r="J567">
            <v>1948134.4733105984</v>
          </cell>
          <cell r="AE567">
            <v>2569774.6277090739</v>
          </cell>
          <cell r="AF567">
            <v>621640.15439847554</v>
          </cell>
          <cell r="AH567">
            <v>621640.15439847554</v>
          </cell>
        </row>
        <row r="568">
          <cell r="J568">
            <v>1403744.0057986176</v>
          </cell>
          <cell r="AE568">
            <v>1644121.6112021487</v>
          </cell>
          <cell r="AF568">
            <v>240377.60540353111</v>
          </cell>
          <cell r="AH568">
            <v>240377.60540353111</v>
          </cell>
        </row>
        <row r="569">
          <cell r="J569">
            <v>3999688.3634821065</v>
          </cell>
          <cell r="AE569">
            <v>5230282.2409085557</v>
          </cell>
          <cell r="AF569">
            <v>1230593.8774264492</v>
          </cell>
          <cell r="AH569">
            <v>1230593.8774264492</v>
          </cell>
        </row>
        <row r="570">
          <cell r="J570">
            <v>3625618.2212641728</v>
          </cell>
          <cell r="AE570">
            <v>4773824.4138028845</v>
          </cell>
          <cell r="AF570">
            <v>1148206.1925387117</v>
          </cell>
          <cell r="AH570">
            <v>1148206.1925387117</v>
          </cell>
        </row>
        <row r="571">
          <cell r="J571">
            <v>3785207.9486787049</v>
          </cell>
          <cell r="AE571">
            <v>4975910.1136599388</v>
          </cell>
          <cell r="AF571">
            <v>1190702.1649812339</v>
          </cell>
          <cell r="AH571">
            <v>1190702.1649812339</v>
          </cell>
        </row>
        <row r="572">
          <cell r="J572">
            <v>2703877.0281912251</v>
          </cell>
          <cell r="AE572">
            <v>3506213.0973035842</v>
          </cell>
          <cell r="AF572">
            <v>802336.06911235908</v>
          </cell>
          <cell r="AH572">
            <v>802336.06911235908</v>
          </cell>
        </row>
        <row r="573">
          <cell r="J573">
            <v>2870886.8468524558</v>
          </cell>
          <cell r="AE573">
            <v>3651425.4276851248</v>
          </cell>
          <cell r="AF573">
            <v>780538.58083266905</v>
          </cell>
          <cell r="AH573">
            <v>780538.58083266905</v>
          </cell>
        </row>
        <row r="574">
          <cell r="J574">
            <v>3482662.4786030515</v>
          </cell>
          <cell r="AE574">
            <v>4651422.9225598574</v>
          </cell>
          <cell r="AF574">
            <v>1168760.4439568059</v>
          </cell>
          <cell r="AH574">
            <v>1168760.4439568059</v>
          </cell>
        </row>
        <row r="575">
          <cell r="J575">
            <v>3432002.5842677997</v>
          </cell>
          <cell r="AE575">
            <v>4480594.1880173851</v>
          </cell>
          <cell r="AF575">
            <v>1048591.6037495853</v>
          </cell>
          <cell r="AH575">
            <v>1048591.6037495853</v>
          </cell>
        </row>
        <row r="576">
          <cell r="J576">
            <v>2225010.9627096197</v>
          </cell>
          <cell r="AE576">
            <v>2698202.3751642322</v>
          </cell>
          <cell r="AF576">
            <v>473191.41245461255</v>
          </cell>
          <cell r="AH576">
            <v>473191.41245461255</v>
          </cell>
        </row>
        <row r="577">
          <cell r="J577">
            <v>3563678.5655861567</v>
          </cell>
          <cell r="AE577">
            <v>4669111.9423097</v>
          </cell>
          <cell r="AF577">
            <v>1105433.3767235433</v>
          </cell>
          <cell r="AH577">
            <v>1105433.3767235433</v>
          </cell>
        </row>
        <row r="578">
          <cell r="J578">
            <v>5841565.2939534998</v>
          </cell>
          <cell r="AE578">
            <v>7299692.6293434016</v>
          </cell>
          <cell r="AF578">
            <v>1458127.3353899019</v>
          </cell>
          <cell r="AH578">
            <v>1458127.3353899019</v>
          </cell>
        </row>
        <row r="579">
          <cell r="J579">
            <v>2430841.8569100657</v>
          </cell>
          <cell r="AE579">
            <v>3003227.7391413748</v>
          </cell>
          <cell r="AF579">
            <v>572385.88223130908</v>
          </cell>
          <cell r="AH579">
            <v>572385.88223130908</v>
          </cell>
        </row>
        <row r="580">
          <cell r="J580">
            <v>2211688.3777358951</v>
          </cell>
          <cell r="AE580">
            <v>2724405.3956995662</v>
          </cell>
          <cell r="AF580">
            <v>512717.01796367113</v>
          </cell>
          <cell r="AH580">
            <v>512717.01796367113</v>
          </cell>
        </row>
        <row r="581">
          <cell r="J581">
            <v>2002676.1566720207</v>
          </cell>
          <cell r="AE581">
            <v>2639273.1544065261</v>
          </cell>
          <cell r="AF581">
            <v>636596.99773450545</v>
          </cell>
          <cell r="AH581">
            <v>636596.99773450545</v>
          </cell>
        </row>
        <row r="582">
          <cell r="J582">
            <v>2712227.5275874254</v>
          </cell>
          <cell r="AE582">
            <v>3484396.2788208127</v>
          </cell>
          <cell r="AF582">
            <v>772168.75123338727</v>
          </cell>
          <cell r="AH582">
            <v>772168.75123338727</v>
          </cell>
        </row>
        <row r="583">
          <cell r="J583">
            <v>3315473.6968117477</v>
          </cell>
          <cell r="AE583">
            <v>4228455.6767059453</v>
          </cell>
          <cell r="AF583">
            <v>912981.97989419755</v>
          </cell>
          <cell r="AH583">
            <v>912981.97989419755</v>
          </cell>
        </row>
        <row r="584">
          <cell r="J584">
            <v>2527181.1864036126</v>
          </cell>
          <cell r="AE584">
            <v>3171982.455827577</v>
          </cell>
          <cell r="AF584">
            <v>644801.26942396443</v>
          </cell>
          <cell r="AH584">
            <v>644801.26942396443</v>
          </cell>
        </row>
        <row r="585">
          <cell r="J585">
            <v>1122343.1917794608</v>
          </cell>
          <cell r="AE585">
            <v>1439228.6020226721</v>
          </cell>
          <cell r="AF585">
            <v>316885.41024321131</v>
          </cell>
          <cell r="AH585">
            <v>316885.41024321131</v>
          </cell>
        </row>
        <row r="586">
          <cell r="J586">
            <v>3422194.5083001442</v>
          </cell>
          <cell r="AE586">
            <v>4224814.4464072492</v>
          </cell>
          <cell r="AF586">
            <v>802619.93810710497</v>
          </cell>
          <cell r="AH586">
            <v>802619.93810710497</v>
          </cell>
        </row>
        <row r="587">
          <cell r="J587">
            <v>2842073.3642335092</v>
          </cell>
          <cell r="AE587">
            <v>3618184.7174030524</v>
          </cell>
          <cell r="AF587">
            <v>776111.3531695432</v>
          </cell>
          <cell r="AH587">
            <v>776111.3531695432</v>
          </cell>
        </row>
        <row r="588">
          <cell r="J588">
            <v>2985537.3937806757</v>
          </cell>
          <cell r="AE588">
            <v>3798306.0673442483</v>
          </cell>
          <cell r="AF588">
            <v>812768.67356357258</v>
          </cell>
          <cell r="AH588">
            <v>812768.67356357258</v>
          </cell>
        </row>
        <row r="589">
          <cell r="J589">
            <v>1975318.3205706205</v>
          </cell>
          <cell r="AE589">
            <v>2211754.2964768596</v>
          </cell>
          <cell r="AF589">
            <v>236435.97590623912</v>
          </cell>
          <cell r="AH589">
            <v>236435.97590623912</v>
          </cell>
        </row>
        <row r="590">
          <cell r="J590">
            <v>3486390.2463760781</v>
          </cell>
          <cell r="AE590">
            <v>4546346.5100467522</v>
          </cell>
          <cell r="AF590">
            <v>1059956.2636706741</v>
          </cell>
          <cell r="AH590">
            <v>1059956.2636706741</v>
          </cell>
        </row>
        <row r="591">
          <cell r="J591">
            <v>2190965.7472936399</v>
          </cell>
          <cell r="AE591">
            <v>2884150.706335295</v>
          </cell>
          <cell r="AF591">
            <v>693184.95904165506</v>
          </cell>
          <cell r="AH591">
            <v>693184.95904165506</v>
          </cell>
        </row>
        <row r="592">
          <cell r="J592">
            <v>2635704.7285999767</v>
          </cell>
          <cell r="AE592">
            <v>3253939.6912370753</v>
          </cell>
          <cell r="AF592">
            <v>618234.96263709851</v>
          </cell>
          <cell r="AH592">
            <v>618234.96263709851</v>
          </cell>
        </row>
        <row r="593">
          <cell r="J593">
            <v>2447204.7617435018</v>
          </cell>
          <cell r="AE593">
            <v>3138652.4968085634</v>
          </cell>
          <cell r="AF593">
            <v>691447.7350650616</v>
          </cell>
          <cell r="AH593">
            <v>691447.7350650616</v>
          </cell>
        </row>
        <row r="594">
          <cell r="J594">
            <v>2182255.2906267792</v>
          </cell>
          <cell r="AE594">
            <v>2953251.5736891134</v>
          </cell>
          <cell r="AF594">
            <v>770996.28306233417</v>
          </cell>
          <cell r="AH594">
            <v>770996.28306233417</v>
          </cell>
        </row>
        <row r="595">
          <cell r="J595">
            <v>1995796.5898147288</v>
          </cell>
          <cell r="AE595">
            <v>2499670.9585850965</v>
          </cell>
          <cell r="AF595">
            <v>503874.3687703677</v>
          </cell>
          <cell r="AH595">
            <v>503874.3687703677</v>
          </cell>
        </row>
        <row r="596">
          <cell r="J596">
            <v>1870193.7863524654</v>
          </cell>
          <cell r="AE596">
            <v>2531326.2638907833</v>
          </cell>
          <cell r="AF596">
            <v>661132.47753831791</v>
          </cell>
          <cell r="AH596">
            <v>661132.47753831791</v>
          </cell>
        </row>
        <row r="597">
          <cell r="J597">
            <v>4066096.6355352574</v>
          </cell>
          <cell r="AE597">
            <v>4506372.600706473</v>
          </cell>
          <cell r="AF597">
            <v>440275.96517121559</v>
          </cell>
          <cell r="AH597">
            <v>440275.96517121559</v>
          </cell>
        </row>
        <row r="598">
          <cell r="J598">
            <v>2122243.5155414338</v>
          </cell>
          <cell r="AE598">
            <v>2492634.3547021998</v>
          </cell>
          <cell r="AF598">
            <v>370390.83916076599</v>
          </cell>
          <cell r="AH598">
            <v>370390.83916076599</v>
          </cell>
        </row>
        <row r="599">
          <cell r="J599">
            <v>2351287.9220449664</v>
          </cell>
          <cell r="AE599">
            <v>2872380.7868970148</v>
          </cell>
          <cell r="AF599">
            <v>521092.86485204846</v>
          </cell>
          <cell r="AH599">
            <v>521092.86485204846</v>
          </cell>
        </row>
        <row r="600">
          <cell r="J600">
            <v>2688411.6059935675</v>
          </cell>
          <cell r="AE600">
            <v>3286261.184971761</v>
          </cell>
          <cell r="AF600">
            <v>597849.57897819346</v>
          </cell>
          <cell r="AH600">
            <v>597849.57897819346</v>
          </cell>
        </row>
        <row r="601">
          <cell r="J601">
            <v>3773858.8959718919</v>
          </cell>
          <cell r="AE601">
            <v>5069586.5168706831</v>
          </cell>
          <cell r="AF601">
            <v>1295727.6208987911</v>
          </cell>
          <cell r="AH601">
            <v>1295727.6208987911</v>
          </cell>
        </row>
        <row r="602">
          <cell r="J602">
            <v>2172764.4951703772</v>
          </cell>
          <cell r="AE602">
            <v>1875600.953955723</v>
          </cell>
          <cell r="AF602">
            <v>-297163.54121465422</v>
          </cell>
          <cell r="AH602">
            <v>-297163.54121465422</v>
          </cell>
        </row>
        <row r="603">
          <cell r="J603">
            <v>1324859.4465533143</v>
          </cell>
          <cell r="AE603">
            <v>1279153.075221098</v>
          </cell>
          <cell r="AF603">
            <v>-45706.371332216309</v>
          </cell>
          <cell r="AH603">
            <v>-45706.371332216309</v>
          </cell>
        </row>
        <row r="604">
          <cell r="J604">
            <v>2732854.6673812782</v>
          </cell>
          <cell r="AE604">
            <v>3052261.5961358566</v>
          </cell>
          <cell r="AF604">
            <v>319406.92875457834</v>
          </cell>
          <cell r="AH604">
            <v>319406.92875457834</v>
          </cell>
        </row>
        <row r="605">
          <cell r="J605">
            <v>1200270.0066320507</v>
          </cell>
          <cell r="AE605">
            <v>982817.42668437492</v>
          </cell>
          <cell r="AF605">
            <v>-217452.57994767581</v>
          </cell>
          <cell r="AH605">
            <v>-217452.57994767581</v>
          </cell>
        </row>
        <row r="606">
          <cell r="J606">
            <v>2226164.8958675601</v>
          </cell>
          <cell r="AE606">
            <v>1808938.2115667742</v>
          </cell>
          <cell r="AF606">
            <v>-417226.68430078588</v>
          </cell>
          <cell r="AH606">
            <v>-417226.68430078588</v>
          </cell>
        </row>
        <row r="607">
          <cell r="J607">
            <v>1729657.0477502323</v>
          </cell>
          <cell r="AE607">
            <v>2018568.1373795783</v>
          </cell>
          <cell r="AF607">
            <v>288911.08962934604</v>
          </cell>
          <cell r="AH607">
            <v>288911.08962934604</v>
          </cell>
        </row>
        <row r="608">
          <cell r="J608">
            <v>1799989.0875159428</v>
          </cell>
          <cell r="AE608">
            <v>1790210.5732506197</v>
          </cell>
          <cell r="AF608">
            <v>-9778.5142653230578</v>
          </cell>
          <cell r="AH608">
            <v>-9778.5142653230578</v>
          </cell>
        </row>
        <row r="609">
          <cell r="J609">
            <v>1463590.1261789685</v>
          </cell>
          <cell r="AE609">
            <v>1244066.4506631009</v>
          </cell>
          <cell r="AF609">
            <v>-219523.67551586754</v>
          </cell>
          <cell r="AH609">
            <v>-219523.67551586754</v>
          </cell>
        </row>
        <row r="610">
          <cell r="J610">
            <v>1361664.5122393616</v>
          </cell>
          <cell r="AE610">
            <v>1327382.4132980518</v>
          </cell>
          <cell r="AF610">
            <v>-34282.098941309843</v>
          </cell>
          <cell r="AH610">
            <v>-34282.098941309843</v>
          </cell>
        </row>
        <row r="611">
          <cell r="J611">
            <v>1868834.3663116053</v>
          </cell>
          <cell r="AE611">
            <v>1929743.375292927</v>
          </cell>
          <cell r="AF611">
            <v>60909.008981321706</v>
          </cell>
          <cell r="AH611">
            <v>60909.008981321706</v>
          </cell>
        </row>
        <row r="612">
          <cell r="J612">
            <v>1991997.0065856639</v>
          </cell>
          <cell r="AE612">
            <v>1878048.2797691822</v>
          </cell>
          <cell r="AF612">
            <v>-113948.72681648168</v>
          </cell>
          <cell r="AH612">
            <v>-113948.72681648168</v>
          </cell>
        </row>
        <row r="613">
          <cell r="J613">
            <v>1793257.3062047998</v>
          </cell>
          <cell r="AE613">
            <v>2254048.8138847183</v>
          </cell>
          <cell r="AF613">
            <v>460791.50767991855</v>
          </cell>
          <cell r="AH613">
            <v>460791.50767991855</v>
          </cell>
        </row>
        <row r="614">
          <cell r="J614">
            <v>3445054.706092373</v>
          </cell>
          <cell r="AE614">
            <v>4213346.0842227899</v>
          </cell>
          <cell r="AF614">
            <v>768291.37813041685</v>
          </cell>
          <cell r="AH614">
            <v>768291.37813041685</v>
          </cell>
        </row>
        <row r="615">
          <cell r="J615">
            <v>2253040.0433829008</v>
          </cell>
          <cell r="AE615">
            <v>2763973.1371632256</v>
          </cell>
          <cell r="AF615">
            <v>510933.09378032479</v>
          </cell>
          <cell r="AH615">
            <v>510933.09378032479</v>
          </cell>
        </row>
        <row r="616">
          <cell r="J616">
            <v>2305346.6542035597</v>
          </cell>
          <cell r="AE616">
            <v>2796746.8070867211</v>
          </cell>
          <cell r="AF616">
            <v>491400.15288316133</v>
          </cell>
          <cell r="AH616">
            <v>491400.15288316133</v>
          </cell>
        </row>
        <row r="617">
          <cell r="J617">
            <v>3216561.3946122606</v>
          </cell>
          <cell r="AE617">
            <v>4010236.7524041701</v>
          </cell>
          <cell r="AF617">
            <v>793675.35779190948</v>
          </cell>
          <cell r="AH617">
            <v>793675.35779190948</v>
          </cell>
        </row>
        <row r="618">
          <cell r="J618">
            <v>1649078.3265952815</v>
          </cell>
          <cell r="AE618">
            <v>1920273.4339560354</v>
          </cell>
          <cell r="AF618">
            <v>271195.10736075393</v>
          </cell>
          <cell r="AH618">
            <v>271195.10736075393</v>
          </cell>
        </row>
        <row r="619">
          <cell r="J619">
            <v>3423562.3266246361</v>
          </cell>
          <cell r="AE619">
            <v>4173815.1279415265</v>
          </cell>
          <cell r="AF619">
            <v>750252.8013168904</v>
          </cell>
          <cell r="AH619">
            <v>750252.8013168904</v>
          </cell>
        </row>
        <row r="620">
          <cell r="J620">
            <v>2101439.454523494</v>
          </cell>
          <cell r="AE620">
            <v>2291035.280899208</v>
          </cell>
          <cell r="AF620">
            <v>189595.82637571404</v>
          </cell>
          <cell r="AH620">
            <v>189595.82637571404</v>
          </cell>
        </row>
        <row r="621">
          <cell r="J621">
            <v>3399518.7208211566</v>
          </cell>
          <cell r="AE621">
            <v>4435909.8864238318</v>
          </cell>
          <cell r="AF621">
            <v>1036391.1656026752</v>
          </cell>
          <cell r="AH621">
            <v>1036391.1656026752</v>
          </cell>
        </row>
        <row r="622">
          <cell r="J622">
            <v>1915018.9942068045</v>
          </cell>
          <cell r="AE622">
            <v>2064260.2540191095</v>
          </cell>
          <cell r="AF622">
            <v>149241.25981230498</v>
          </cell>
          <cell r="AH622">
            <v>149241.25981230498</v>
          </cell>
        </row>
        <row r="623">
          <cell r="J623">
            <v>1999133.4548127612</v>
          </cell>
          <cell r="AE623">
            <v>2127493.6276826877</v>
          </cell>
          <cell r="AF623">
            <v>128360.17286992655</v>
          </cell>
          <cell r="AH623">
            <v>128360.17286992655</v>
          </cell>
        </row>
        <row r="624">
          <cell r="J624">
            <v>2512645.5846426487</v>
          </cell>
          <cell r="AE624">
            <v>2965569.6255251411</v>
          </cell>
          <cell r="AF624">
            <v>452924.04088249244</v>
          </cell>
          <cell r="AH624">
            <v>452924.04088249244</v>
          </cell>
        </row>
        <row r="625">
          <cell r="J625">
            <v>3492487.5362674105</v>
          </cell>
          <cell r="AE625">
            <v>3891909.534944851</v>
          </cell>
          <cell r="AF625">
            <v>399421.99867744045</v>
          </cell>
          <cell r="AH625">
            <v>399421.99867744045</v>
          </cell>
        </row>
        <row r="626">
          <cell r="J626">
            <v>1529147.3669962727</v>
          </cell>
          <cell r="AE626">
            <v>1907635.0216545621</v>
          </cell>
          <cell r="AF626">
            <v>378487.65465828939</v>
          </cell>
          <cell r="AH626">
            <v>378487.65465828939</v>
          </cell>
        </row>
        <row r="627">
          <cell r="J627">
            <v>2294451.5837143757</v>
          </cell>
          <cell r="AE627">
            <v>2887123.6219041869</v>
          </cell>
          <cell r="AF627">
            <v>592672.03818981117</v>
          </cell>
          <cell r="AH627">
            <v>592672.03818981117</v>
          </cell>
        </row>
        <row r="628">
          <cell r="J628">
            <v>4277324.7108766753</v>
          </cell>
          <cell r="AE628">
            <v>5459171.9225366544</v>
          </cell>
          <cell r="AF628">
            <v>1181847.2116599791</v>
          </cell>
          <cell r="AH628">
            <v>1181847.2116599791</v>
          </cell>
        </row>
        <row r="629">
          <cell r="J629">
            <v>1706210.580625342</v>
          </cell>
          <cell r="AE629">
            <v>2066782.9571807068</v>
          </cell>
          <cell r="AF629">
            <v>360572.37655536481</v>
          </cell>
          <cell r="AH629">
            <v>360572.37655536481</v>
          </cell>
        </row>
        <row r="630">
          <cell r="L630">
            <v>29895998.08175081</v>
          </cell>
          <cell r="AE630">
            <v>52432003.775703549</v>
          </cell>
          <cell r="AF630">
            <v>22536005.693952739</v>
          </cell>
          <cell r="AI630">
            <v>22536005.693952739</v>
          </cell>
        </row>
        <row r="631">
          <cell r="L631">
            <v>18790582.839221541</v>
          </cell>
          <cell r="AE631">
            <v>32454521.064411148</v>
          </cell>
          <cell r="AF631">
            <v>13663938.225189608</v>
          </cell>
          <cell r="AI631">
            <v>13663938.225189608</v>
          </cell>
        </row>
        <row r="632">
          <cell r="L632">
            <v>14627117.756358534</v>
          </cell>
          <cell r="AE632">
            <v>25048643.987873554</v>
          </cell>
          <cell r="AF632">
            <v>10421526.23151502</v>
          </cell>
          <cell r="AI632">
            <v>10421526.23151502</v>
          </cell>
        </row>
        <row r="633">
          <cell r="L633">
            <v>14506562.084181361</v>
          </cell>
          <cell r="AE633">
            <v>25404352.642606795</v>
          </cell>
          <cell r="AF633">
            <v>10897790.558425434</v>
          </cell>
          <cell r="AI633">
            <v>10897790.558425434</v>
          </cell>
        </row>
        <row r="634">
          <cell r="L634">
            <v>31478121.01873935</v>
          </cell>
          <cell r="AE634">
            <v>54680161.308866158</v>
          </cell>
          <cell r="AF634">
            <v>23202040.290126808</v>
          </cell>
          <cell r="AI634">
            <v>23202040.290126808</v>
          </cell>
        </row>
        <row r="635">
          <cell r="L635">
            <v>23083114.540907856</v>
          </cell>
          <cell r="AE635">
            <v>39834342.765278786</v>
          </cell>
          <cell r="AF635">
            <v>16751228.22437093</v>
          </cell>
          <cell r="AI635">
            <v>16751228.22437093</v>
          </cell>
        </row>
        <row r="636">
          <cell r="L636">
            <v>14865543.976514261</v>
          </cell>
          <cell r="AE636">
            <v>23872324.263923302</v>
          </cell>
          <cell r="AF636">
            <v>9006780.2874090411</v>
          </cell>
          <cell r="AI636">
            <v>9006780.2874090411</v>
          </cell>
        </row>
        <row r="637">
          <cell r="L637">
            <v>9755374.1618733313</v>
          </cell>
          <cell r="AE637">
            <v>15459746.879319601</v>
          </cell>
          <cell r="AF637">
            <v>5704372.7174462695</v>
          </cell>
          <cell r="AI637">
            <v>5704372.7174462695</v>
          </cell>
        </row>
        <row r="638">
          <cell r="L638">
            <v>10178554.689117078</v>
          </cell>
          <cell r="AE638">
            <v>16888031.801604353</v>
          </cell>
          <cell r="AF638">
            <v>6709477.1124872752</v>
          </cell>
          <cell r="AI638">
            <v>6709477.1124872752</v>
          </cell>
        </row>
        <row r="639">
          <cell r="L639">
            <v>8739343.2819693889</v>
          </cell>
          <cell r="AE639">
            <v>15184270.292002514</v>
          </cell>
          <cell r="AF639">
            <v>6444927.0100331251</v>
          </cell>
          <cell r="AI639">
            <v>6444927.0100331251</v>
          </cell>
        </row>
        <row r="640">
          <cell r="L640">
            <v>11929667.565743934</v>
          </cell>
          <cell r="AE640">
            <v>20950976.069871865</v>
          </cell>
          <cell r="AF640">
            <v>9021308.5041279308</v>
          </cell>
          <cell r="AI640">
            <v>9021308.5041279308</v>
          </cell>
        </row>
        <row r="641">
          <cell r="L641">
            <v>5743477.9636100493</v>
          </cell>
          <cell r="AE641">
            <v>9322576.8712731302</v>
          </cell>
          <cell r="AF641">
            <v>3579098.9076630808</v>
          </cell>
          <cell r="AI641">
            <v>3579098.9076630808</v>
          </cell>
        </row>
        <row r="642">
          <cell r="L642">
            <v>5544943.7141479021</v>
          </cell>
          <cell r="AE642">
            <v>9053885.7390837707</v>
          </cell>
          <cell r="AF642">
            <v>3508942.0249358686</v>
          </cell>
          <cell r="AI642">
            <v>3508942.0249358686</v>
          </cell>
        </row>
        <row r="643">
          <cell r="L643">
            <v>4801787.4795464836</v>
          </cell>
          <cell r="AE643">
            <v>8038229.7093200199</v>
          </cell>
          <cell r="AF643">
            <v>3236442.2297735363</v>
          </cell>
          <cell r="AI643">
            <v>3236442.2297735363</v>
          </cell>
        </row>
        <row r="644">
          <cell r="L644">
            <v>8382942.0853906618</v>
          </cell>
          <cell r="AE644">
            <v>13987524.430867411</v>
          </cell>
          <cell r="AF644">
            <v>5604582.3454767494</v>
          </cell>
          <cell r="AI644">
            <v>5604582.3454767494</v>
          </cell>
        </row>
        <row r="645">
          <cell r="AE645">
            <v>0</v>
          </cell>
        </row>
        <row r="646">
          <cell r="L646">
            <v>6647034.9323511561</v>
          </cell>
          <cell r="AE646">
            <v>11176354.636964697</v>
          </cell>
          <cell r="AF646">
            <v>4529319.7046135413</v>
          </cell>
          <cell r="AI646">
            <v>4529319.7046135413</v>
          </cell>
        </row>
        <row r="647">
          <cell r="L647">
            <v>7244853.5099772569</v>
          </cell>
          <cell r="AE647">
            <v>11768728.531200573</v>
          </cell>
          <cell r="AF647">
            <v>4523875.021223316</v>
          </cell>
          <cell r="AI647">
            <v>4523875.021223316</v>
          </cell>
        </row>
        <row r="648">
          <cell r="L648">
            <v>13593788.300555291</v>
          </cell>
          <cell r="AE648">
            <v>23228141.649961472</v>
          </cell>
          <cell r="AF648">
            <v>9634353.3494061809</v>
          </cell>
          <cell r="AI648">
            <v>9634353.3494061809</v>
          </cell>
        </row>
        <row r="649">
          <cell r="L649">
            <v>8405756.4066241607</v>
          </cell>
          <cell r="AE649">
            <v>14014560.648081981</v>
          </cell>
          <cell r="AF649">
            <v>5608804.2414578199</v>
          </cell>
          <cell r="AI649">
            <v>5608804.2414578199</v>
          </cell>
        </row>
        <row r="650">
          <cell r="L650">
            <v>8976084.4783105031</v>
          </cell>
          <cell r="AE650">
            <v>15196153.495231397</v>
          </cell>
          <cell r="AF650">
            <v>6220069.0169208944</v>
          </cell>
          <cell r="AI650">
            <v>6220069.0169208944</v>
          </cell>
        </row>
        <row r="651">
          <cell r="AE651">
            <v>0</v>
          </cell>
        </row>
        <row r="652">
          <cell r="L652">
            <v>6650970.8591354005</v>
          </cell>
          <cell r="AE652">
            <v>10893091.037926536</v>
          </cell>
          <cell r="AF652">
            <v>4242120.1787911355</v>
          </cell>
          <cell r="AI652">
            <v>4242120.1787911355</v>
          </cell>
        </row>
        <row r="653">
          <cell r="L653">
            <v>5706909.1827777214</v>
          </cell>
          <cell r="AE653">
            <v>9510122.2109081708</v>
          </cell>
          <cell r="AF653">
            <v>3803213.0281304494</v>
          </cell>
          <cell r="AI653">
            <v>3803213.0281304494</v>
          </cell>
        </row>
        <row r="654">
          <cell r="L654">
            <v>8836424.4259155598</v>
          </cell>
          <cell r="AE654">
            <v>14332711.177416399</v>
          </cell>
          <cell r="AF654">
            <v>5496286.7515008394</v>
          </cell>
          <cell r="AI654">
            <v>5496286.7515008394</v>
          </cell>
        </row>
        <row r="655">
          <cell r="L655">
            <v>15415447.469456377</v>
          </cell>
          <cell r="AE655">
            <v>26448787.872621402</v>
          </cell>
          <cell r="AF655">
            <v>11033340.403165026</v>
          </cell>
          <cell r="AI655">
            <v>11033340.403165026</v>
          </cell>
        </row>
        <row r="656">
          <cell r="L656">
            <v>5307664.4916859651</v>
          </cell>
          <cell r="AE656">
            <v>8420672.4362051152</v>
          </cell>
          <cell r="AF656">
            <v>3113007.9445191501</v>
          </cell>
          <cell r="AI656">
            <v>3113007.9445191501</v>
          </cell>
        </row>
        <row r="657">
          <cell r="L657">
            <v>13907354.139457544</v>
          </cell>
          <cell r="AE657">
            <v>22771320.0048761</v>
          </cell>
          <cell r="AF657">
            <v>8863965.8654185552</v>
          </cell>
          <cell r="AI657">
            <v>8863965.8654185552</v>
          </cell>
        </row>
        <row r="658">
          <cell r="L658">
            <v>14633730.978037387</v>
          </cell>
          <cell r="AE658">
            <v>25293093.084694505</v>
          </cell>
          <cell r="AF658">
            <v>10659362.106657118</v>
          </cell>
          <cell r="AI658">
            <v>10659362.106657118</v>
          </cell>
        </row>
        <row r="659">
          <cell r="L659">
            <v>10121695.324769644</v>
          </cell>
          <cell r="AE659">
            <v>17100336.288596004</v>
          </cell>
          <cell r="AF659">
            <v>6978640.9638263602</v>
          </cell>
          <cell r="AI659">
            <v>6978640.9638263602</v>
          </cell>
        </row>
        <row r="660">
          <cell r="L660">
            <v>3659442.8176850602</v>
          </cell>
          <cell r="AE660">
            <v>5687011.4128712192</v>
          </cell>
          <cell r="AF660">
            <v>2027568.595186159</v>
          </cell>
          <cell r="AI660">
            <v>2027568.595186159</v>
          </cell>
        </row>
        <row r="661">
          <cell r="P661">
            <v>7051737.6393927773</v>
          </cell>
          <cell r="AE661">
            <v>36501667.489511013</v>
          </cell>
          <cell r="AF661">
            <v>29449929.85011822</v>
          </cell>
          <cell r="AK661">
            <v>29449929.85011822</v>
          </cell>
        </row>
        <row r="662">
          <cell r="L662">
            <v>122577311.96186422</v>
          </cell>
          <cell r="AE662">
            <v>217749276.31774059</v>
          </cell>
          <cell r="AF662">
            <v>95171964.355876371</v>
          </cell>
          <cell r="AI662">
            <v>95171964.355876371</v>
          </cell>
        </row>
        <row r="663">
          <cell r="N663">
            <v>878247708.99860311</v>
          </cell>
          <cell r="AE663">
            <v>902163468</v>
          </cell>
          <cell r="AF663">
            <v>23915759.001396894</v>
          </cell>
          <cell r="AJ663">
            <v>23915759.001396894</v>
          </cell>
        </row>
        <row r="665">
          <cell r="H665">
            <v>735335231.99506736</v>
          </cell>
          <cell r="J665">
            <v>291964363.4602524</v>
          </cell>
          <cell r="L665">
            <v>0</v>
          </cell>
          <cell r="N665">
            <v>0</v>
          </cell>
          <cell r="P665">
            <v>31038.444972910245</v>
          </cell>
          <cell r="AE665">
            <v>1560847795.2647314</v>
          </cell>
          <cell r="AF665">
            <v>533517161.36443859</v>
          </cell>
          <cell r="AG665">
            <v>417045725.7221961</v>
          </cell>
          <cell r="AH665">
            <v>116338772.78600982</v>
          </cell>
          <cell r="AI665">
            <v>0</v>
          </cell>
          <cell r="AJ665">
            <v>0</v>
          </cell>
          <cell r="AK665">
            <v>132662.85623271781</v>
          </cell>
        </row>
        <row r="666">
          <cell r="H666">
            <v>802711406.54098487</v>
          </cell>
          <cell r="J666">
            <v>233138688.05477342</v>
          </cell>
          <cell r="L666">
            <v>0</v>
          </cell>
          <cell r="N666">
            <v>0</v>
          </cell>
          <cell r="P666">
            <v>0</v>
          </cell>
          <cell r="AE666">
            <v>1515965805.0247185</v>
          </cell>
          <cell r="AF666">
            <v>480115710.42896026</v>
          </cell>
          <cell r="AG666">
            <v>424237764.9683724</v>
          </cell>
          <cell r="AH666">
            <v>55877945.460587919</v>
          </cell>
          <cell r="AI666">
            <v>0</v>
          </cell>
          <cell r="AJ666">
            <v>0</v>
          </cell>
          <cell r="AK666">
            <v>0</v>
          </cell>
        </row>
        <row r="667">
          <cell r="H667">
            <v>1538046638.5360522</v>
          </cell>
          <cell r="J667">
            <v>525103051.51502585</v>
          </cell>
          <cell r="L667">
            <v>0</v>
          </cell>
          <cell r="N667">
            <v>0</v>
          </cell>
          <cell r="P667">
            <v>31038.444972910245</v>
          </cell>
          <cell r="AE667">
            <v>3076813600.2894497</v>
          </cell>
          <cell r="AF667">
            <v>1013632871.7933989</v>
          </cell>
          <cell r="AG667">
            <v>841283490.69056845</v>
          </cell>
          <cell r="AH667">
            <v>172216718.24659774</v>
          </cell>
          <cell r="AI667">
            <v>0</v>
          </cell>
          <cell r="AJ667">
            <v>0</v>
          </cell>
          <cell r="AK667">
            <v>132662.85623271781</v>
          </cell>
        </row>
        <row r="668">
          <cell r="H668">
            <v>0</v>
          </cell>
          <cell r="J668">
            <v>0</v>
          </cell>
          <cell r="L668">
            <v>122577311.96186422</v>
          </cell>
          <cell r="N668">
            <v>878247708.99860311</v>
          </cell>
          <cell r="P668">
            <v>7051737.6393927773</v>
          </cell>
          <cell r="AE668">
            <v>1156414411.8072517</v>
          </cell>
          <cell r="AF668">
            <v>148537653.2073915</v>
          </cell>
          <cell r="AG668">
            <v>0</v>
          </cell>
          <cell r="AH668">
            <v>0</v>
          </cell>
          <cell r="AI668">
            <v>95171964.355876371</v>
          </cell>
          <cell r="AJ668">
            <v>23915759.001396894</v>
          </cell>
          <cell r="AK668">
            <v>29449929.85011822</v>
          </cell>
        </row>
        <row r="670">
          <cell r="H670">
            <v>2458166510.1464362</v>
          </cell>
          <cell r="J670">
            <v>423989745.24319458</v>
          </cell>
          <cell r="L670">
            <v>0</v>
          </cell>
          <cell r="N670">
            <v>0</v>
          </cell>
          <cell r="P670">
            <v>0</v>
          </cell>
          <cell r="AE670">
            <v>4321246608.8401747</v>
          </cell>
          <cell r="AF670">
            <v>1439090353.4505444</v>
          </cell>
          <cell r="AG670">
            <v>1301620965.297708</v>
          </cell>
          <cell r="AH670">
            <v>137469388.15283605</v>
          </cell>
          <cell r="AI670">
            <v>0</v>
          </cell>
          <cell r="AJ670">
            <v>0</v>
          </cell>
          <cell r="AK670">
            <v>0</v>
          </cell>
        </row>
        <row r="671">
          <cell r="H671">
            <v>0</v>
          </cell>
          <cell r="J671">
            <v>0</v>
          </cell>
          <cell r="L671">
            <v>132381496.32115945</v>
          </cell>
          <cell r="N671">
            <v>0</v>
          </cell>
          <cell r="P671">
            <v>0</v>
          </cell>
          <cell r="AE671">
            <v>229854025.54473999</v>
          </cell>
          <cell r="AF671">
            <v>97472529.223580539</v>
          </cell>
          <cell r="AG671">
            <v>0</v>
          </cell>
          <cell r="AH671">
            <v>0</v>
          </cell>
          <cell r="AI671">
            <v>97472529.223580539</v>
          </cell>
          <cell r="AJ671">
            <v>0</v>
          </cell>
          <cell r="AK671">
            <v>0</v>
          </cell>
        </row>
        <row r="673">
          <cell r="H673">
            <v>941719775.54842496</v>
          </cell>
          <cell r="J673">
            <v>0</v>
          </cell>
          <cell r="L673">
            <v>66413235.894060127</v>
          </cell>
          <cell r="N673">
            <v>0</v>
          </cell>
          <cell r="P673">
            <v>0</v>
          </cell>
          <cell r="AE673">
            <v>1426117883.7335839</v>
          </cell>
          <cell r="AF673">
            <v>417984872.29109854</v>
          </cell>
          <cell r="AG673">
            <v>381374134.21971846</v>
          </cell>
          <cell r="AH673">
            <v>0</v>
          </cell>
          <cell r="AI673">
            <v>36610738.071379952</v>
          </cell>
          <cell r="AJ673">
            <v>0</v>
          </cell>
          <cell r="AK673">
            <v>0</v>
          </cell>
        </row>
        <row r="674">
          <cell r="H674">
            <v>1480333920.1016102</v>
          </cell>
          <cell r="J674">
            <v>0</v>
          </cell>
          <cell r="L674">
            <v>0</v>
          </cell>
          <cell r="N674">
            <v>0</v>
          </cell>
          <cell r="P674">
            <v>0</v>
          </cell>
          <cell r="AE674">
            <v>2042892657.1771231</v>
          </cell>
          <cell r="AF674">
            <v>562558737.07551277</v>
          </cell>
          <cell r="AG674">
            <v>562558737.07551277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</row>
        <row r="675">
          <cell r="H675">
            <v>158838436.23093081</v>
          </cell>
          <cell r="J675">
            <v>28277907.338347793</v>
          </cell>
          <cell r="L675">
            <v>12417291.807269301</v>
          </cell>
          <cell r="N675">
            <v>0</v>
          </cell>
          <cell r="P675">
            <v>0</v>
          </cell>
          <cell r="AE675">
            <v>283027519.84253001</v>
          </cell>
          <cell r="AF675">
            <v>83493884.465982094</v>
          </cell>
          <cell r="AG675">
            <v>68955258.941147119</v>
          </cell>
          <cell r="AH675">
            <v>6158392.7048468133</v>
          </cell>
          <cell r="AI675">
            <v>8380232.8199881557</v>
          </cell>
          <cell r="AJ675">
            <v>0</v>
          </cell>
          <cell r="AK675">
            <v>0</v>
          </cell>
        </row>
        <row r="676">
          <cell r="H676">
            <v>1752392479.271554</v>
          </cell>
          <cell r="J676">
            <v>370674221.64806789</v>
          </cell>
          <cell r="L676">
            <v>0</v>
          </cell>
          <cell r="N676">
            <v>0</v>
          </cell>
          <cell r="P676">
            <v>0</v>
          </cell>
          <cell r="AE676">
            <v>3065198074.9314804</v>
          </cell>
          <cell r="AF676">
            <v>942131374.01185799</v>
          </cell>
          <cell r="AG676">
            <v>861548088.9403373</v>
          </cell>
          <cell r="AH676">
            <v>80583285.071520761</v>
          </cell>
          <cell r="AI676">
            <v>0</v>
          </cell>
          <cell r="AJ676">
            <v>0</v>
          </cell>
          <cell r="AK676">
            <v>0</v>
          </cell>
        </row>
        <row r="677">
          <cell r="H677">
            <v>0</v>
          </cell>
          <cell r="J677">
            <v>534963275.86850023</v>
          </cell>
          <cell r="L677">
            <v>0</v>
          </cell>
          <cell r="N677">
            <v>0</v>
          </cell>
          <cell r="P677">
            <v>0</v>
          </cell>
          <cell r="AE677">
            <v>668174330.07956314</v>
          </cell>
          <cell r="AF677">
            <v>133211054.2110627</v>
          </cell>
          <cell r="AG677">
            <v>0</v>
          </cell>
          <cell r="AH677">
            <v>133211054.2110627</v>
          </cell>
          <cell r="AI677">
            <v>0</v>
          </cell>
          <cell r="AJ677">
            <v>0</v>
          </cell>
          <cell r="AK677">
            <v>0</v>
          </cell>
        </row>
        <row r="678">
          <cell r="H678">
            <v>0</v>
          </cell>
          <cell r="J678">
            <v>0</v>
          </cell>
          <cell r="L678">
            <v>209048792.2346521</v>
          </cell>
          <cell r="N678">
            <v>0</v>
          </cell>
          <cell r="P678">
            <v>0</v>
          </cell>
          <cell r="AE678">
            <v>348598650.5448215</v>
          </cell>
          <cell r="AF678">
            <v>139549858.3101694</v>
          </cell>
          <cell r="AG678">
            <v>0</v>
          </cell>
          <cell r="AH678">
            <v>0</v>
          </cell>
          <cell r="AI678">
            <v>139549858.3101694</v>
          </cell>
          <cell r="AJ678">
            <v>0</v>
          </cell>
          <cell r="AK678">
            <v>0</v>
          </cell>
        </row>
        <row r="680">
          <cell r="H680">
            <v>1538046638.5360522</v>
          </cell>
          <cell r="J680">
            <v>525103051.51502585</v>
          </cell>
          <cell r="L680">
            <v>122577311.96186422</v>
          </cell>
          <cell r="N680">
            <v>878247708.99860311</v>
          </cell>
          <cell r="P680">
            <v>7082776.0843656873</v>
          </cell>
          <cell r="AE680">
            <v>4233228012.0967016</v>
          </cell>
          <cell r="AF680">
            <v>1162170525.0007904</v>
          </cell>
          <cell r="AG680">
            <v>841283490.69056845</v>
          </cell>
          <cell r="AH680">
            <v>172216718.24659774</v>
          </cell>
          <cell r="AI680">
            <v>95171964.355876371</v>
          </cell>
          <cell r="AJ680">
            <v>23915759.001396894</v>
          </cell>
          <cell r="AK680">
            <v>29582592.706350937</v>
          </cell>
        </row>
        <row r="681">
          <cell r="H681">
            <v>2458166510.1464362</v>
          </cell>
          <cell r="J681">
            <v>423989745.24319458</v>
          </cell>
          <cell r="L681">
            <v>132381496.32115945</v>
          </cell>
          <cell r="N681">
            <v>0</v>
          </cell>
          <cell r="P681">
            <v>0</v>
          </cell>
          <cell r="AE681">
            <v>4551100634.3849144</v>
          </cell>
          <cell r="AF681">
            <v>1536562882.674125</v>
          </cell>
          <cell r="AG681">
            <v>1301620965.297708</v>
          </cell>
          <cell r="AH681">
            <v>137469388.15283605</v>
          </cell>
          <cell r="AI681">
            <v>97472529.223580539</v>
          </cell>
          <cell r="AJ681">
            <v>0</v>
          </cell>
          <cell r="AK681">
            <v>0</v>
          </cell>
        </row>
        <row r="682">
          <cell r="H682">
            <v>4333284611.1525192</v>
          </cell>
          <cell r="J682">
            <v>933915404.85491586</v>
          </cell>
          <cell r="L682">
            <v>287879319.93598151</v>
          </cell>
          <cell r="N682">
            <v>0</v>
          </cell>
          <cell r="P682">
            <v>0</v>
          </cell>
          <cell r="AE682">
            <v>7834009116.3091021</v>
          </cell>
          <cell r="AF682">
            <v>2278929780.3656836</v>
          </cell>
          <cell r="AG682">
            <v>1874436219.1767156</v>
          </cell>
          <cell r="AH682">
            <v>219952731.98743027</v>
          </cell>
          <cell r="AI682">
            <v>184540829.20153749</v>
          </cell>
          <cell r="AJ682">
            <v>0</v>
          </cell>
          <cell r="AK682">
            <v>0</v>
          </cell>
        </row>
        <row r="684">
          <cell r="H684">
            <v>8329497759.8350077</v>
          </cell>
          <cell r="J684">
            <v>1883008201.6131363</v>
          </cell>
          <cell r="L684">
            <v>542838128.21900511</v>
          </cell>
          <cell r="N684">
            <v>878247708.99860311</v>
          </cell>
          <cell r="P684">
            <v>7082776.0843656873</v>
          </cell>
          <cell r="AE684">
            <v>16621622762.790718</v>
          </cell>
          <cell r="AF684">
            <v>4979525635.1212769</v>
          </cell>
          <cell r="AG684">
            <v>4017340675.1649923</v>
          </cell>
          <cell r="AH684">
            <v>529638838.38686407</v>
          </cell>
          <cell r="AI684">
            <v>377185322.78099442</v>
          </cell>
          <cell r="AJ684">
            <v>23915759.001396894</v>
          </cell>
          <cell r="AK684">
            <v>29582592.706350937</v>
          </cell>
        </row>
      </sheetData>
      <sheetData sheetId="4">
        <row r="2">
          <cell r="H2" t="str">
            <v>2018-19 Upper-Tier Funding within BFL</v>
          </cell>
          <cell r="J2" t="str">
            <v>2018-19 Lower-Tier Funding within BFL</v>
          </cell>
          <cell r="L2" t="str">
            <v>2018-19 Fire &amp; Rescue Funding within BFL</v>
          </cell>
          <cell r="N2" t="str">
            <v>2018-19 GLA Other Services Funding within BFL</v>
          </cell>
          <cell r="P2" t="str">
            <v>2018-19 Police Funding within BFL</v>
          </cell>
          <cell r="AE2" t="str">
            <v>2018-19 Settlement Funding Assessment</v>
          </cell>
          <cell r="AF2" t="str">
            <v>2018-19 Revenue Support Grant</v>
          </cell>
          <cell r="AG2" t="str">
            <v>2018-19 Upper-Tier Funding within RSG</v>
          </cell>
          <cell r="AH2" t="str">
            <v>2018-19 Lower-Tier Funding within RSG</v>
          </cell>
          <cell r="AI2" t="str">
            <v>2018-19 Fire &amp; Rescue Funding within RSG</v>
          </cell>
          <cell r="AJ2" t="str">
            <v>2018-19 Other GLA Service Funding within RSG</v>
          </cell>
          <cell r="AK2" t="str">
            <v>2018-19 London Police Funding within RSG</v>
          </cell>
        </row>
        <row r="3">
          <cell r="H3">
            <v>55689796.878132403</v>
          </cell>
          <cell r="J3">
            <v>9790803.2899369206</v>
          </cell>
          <cell r="AE3">
            <v>88797923.94994846</v>
          </cell>
          <cell r="AF3">
            <v>23317323.781879138</v>
          </cell>
          <cell r="AG3">
            <v>21682842.753104866</v>
          </cell>
          <cell r="AH3">
            <v>1634481.0287742727</v>
          </cell>
        </row>
        <row r="4">
          <cell r="J4">
            <v>9790803.2899369206</v>
          </cell>
          <cell r="AE4">
            <v>11425284.318711193</v>
          </cell>
          <cell r="AF4">
            <v>1634481.0287742727</v>
          </cell>
          <cell r="AH4">
            <v>1634481.0287742727</v>
          </cell>
        </row>
        <row r="5">
          <cell r="H5">
            <v>55689796.878132403</v>
          </cell>
          <cell r="AE5">
            <v>77372639.631237268</v>
          </cell>
          <cell r="AF5">
            <v>21682842.753104866</v>
          </cell>
          <cell r="AG5">
            <v>21682842.753104866</v>
          </cell>
        </row>
        <row r="6">
          <cell r="H6">
            <v>28902681.593421984</v>
          </cell>
          <cell r="J6">
            <v>5691580.4343818296</v>
          </cell>
          <cell r="AE6">
            <v>45373638.043474168</v>
          </cell>
          <cell r="AF6">
            <v>10779376.015670354</v>
          </cell>
          <cell r="AG6">
            <v>10085600.440664928</v>
          </cell>
          <cell r="AH6">
            <v>693775.57500542514</v>
          </cell>
        </row>
        <row r="7">
          <cell r="J7">
            <v>5691580.4343818296</v>
          </cell>
          <cell r="AE7">
            <v>6385356.0093872547</v>
          </cell>
          <cell r="AF7">
            <v>693775.57500542514</v>
          </cell>
          <cell r="AH7">
            <v>693775.57500542514</v>
          </cell>
        </row>
        <row r="8">
          <cell r="H8">
            <v>28902681.593421984</v>
          </cell>
          <cell r="AE8">
            <v>38988282.034086913</v>
          </cell>
          <cell r="AF8">
            <v>10085600.440664928</v>
          </cell>
          <cell r="AG8">
            <v>10085600.440664928</v>
          </cell>
        </row>
        <row r="9">
          <cell r="H9">
            <v>143857931.67988363</v>
          </cell>
          <cell r="J9">
            <v>27886288.77542473</v>
          </cell>
          <cell r="AE9">
            <v>245484087.7217001</v>
          </cell>
          <cell r="AF9">
            <v>73739867.266391754</v>
          </cell>
          <cell r="AG9">
            <v>65754135.04667142</v>
          </cell>
          <cell r="AH9">
            <v>7985732.2197203375</v>
          </cell>
        </row>
        <row r="10">
          <cell r="J10">
            <v>27886288.77542473</v>
          </cell>
          <cell r="AE10">
            <v>35872020.995145068</v>
          </cell>
          <cell r="AF10">
            <v>7985732.2197203375</v>
          </cell>
          <cell r="AH10">
            <v>7985732.2197203375</v>
          </cell>
        </row>
        <row r="11">
          <cell r="H11">
            <v>143857931.67988363</v>
          </cell>
          <cell r="AE11">
            <v>209612066.72655505</v>
          </cell>
          <cell r="AF11">
            <v>65754135.04667142</v>
          </cell>
          <cell r="AG11">
            <v>65754135.04667142</v>
          </cell>
        </row>
        <row r="12">
          <cell r="H12">
            <v>53075480.344334207</v>
          </cell>
          <cell r="J12">
            <v>9171261.310004266</v>
          </cell>
          <cell r="AE12">
            <v>85846609.318563551</v>
          </cell>
          <cell r="AF12">
            <v>23599867.664225072</v>
          </cell>
          <cell r="AG12">
            <v>21714662.975872196</v>
          </cell>
          <cell r="AH12">
            <v>1885204.6883528754</v>
          </cell>
        </row>
        <row r="13">
          <cell r="J13">
            <v>9171261.310004266</v>
          </cell>
          <cell r="AE13">
            <v>11056465.998357141</v>
          </cell>
          <cell r="AF13">
            <v>1885204.6883528754</v>
          </cell>
          <cell r="AH13">
            <v>1885204.6883528754</v>
          </cell>
        </row>
        <row r="14">
          <cell r="H14">
            <v>53075480.344334207</v>
          </cell>
          <cell r="AE14">
            <v>74790143.320206404</v>
          </cell>
          <cell r="AF14">
            <v>21714662.975872196</v>
          </cell>
          <cell r="AG14">
            <v>21714662.975872196</v>
          </cell>
        </row>
        <row r="15">
          <cell r="H15">
            <v>50778778.490307465</v>
          </cell>
          <cell r="J15">
            <v>8168264.8153423341</v>
          </cell>
          <cell r="AE15">
            <v>82357184.163185984</v>
          </cell>
          <cell r="AF15">
            <v>23410140.857536189</v>
          </cell>
          <cell r="AG15">
            <v>21680302.295617595</v>
          </cell>
          <cell r="AH15">
            <v>1729838.561918593</v>
          </cell>
        </row>
        <row r="16">
          <cell r="J16">
            <v>8168264.8153423341</v>
          </cell>
          <cell r="AE16">
            <v>9898103.3772609271</v>
          </cell>
          <cell r="AF16">
            <v>1729838.561918593</v>
          </cell>
          <cell r="AH16">
            <v>1729838.561918593</v>
          </cell>
        </row>
        <row r="17">
          <cell r="H17">
            <v>50778778.490307465</v>
          </cell>
          <cell r="AE17">
            <v>72459080.785925061</v>
          </cell>
          <cell r="AF17">
            <v>21680302.295617595</v>
          </cell>
          <cell r="AG17">
            <v>21680302.295617595</v>
          </cell>
        </row>
        <row r="18">
          <cell r="H18">
            <v>60012736.116593182</v>
          </cell>
          <cell r="J18">
            <v>9766284.8486843519</v>
          </cell>
          <cell r="AE18">
            <v>97868812.494539246</v>
          </cell>
          <cell r="AF18">
            <v>28089791.529261708</v>
          </cell>
          <cell r="AG18">
            <v>25856987.968369871</v>
          </cell>
          <cell r="AH18">
            <v>2232803.5608918369</v>
          </cell>
        </row>
        <row r="19">
          <cell r="J19">
            <v>9766284.8486843519</v>
          </cell>
          <cell r="AE19">
            <v>11999088.409576189</v>
          </cell>
          <cell r="AF19">
            <v>2232803.5608918369</v>
          </cell>
          <cell r="AH19">
            <v>2232803.5608918369</v>
          </cell>
        </row>
        <row r="20">
          <cell r="H20">
            <v>60012736.116593182</v>
          </cell>
          <cell r="AE20">
            <v>85869724.084963053</v>
          </cell>
          <cell r="AF20">
            <v>25856987.968369871</v>
          </cell>
          <cell r="AG20">
            <v>25856987.968369871</v>
          </cell>
        </row>
        <row r="21">
          <cell r="H21">
            <v>38878799.170919918</v>
          </cell>
          <cell r="J21">
            <v>7154362.0896826154</v>
          </cell>
          <cell r="AE21">
            <v>56272731.80108694</v>
          </cell>
          <cell r="AF21">
            <v>10239570.540484406</v>
          </cell>
          <cell r="AG21">
            <v>10305855.325431354</v>
          </cell>
          <cell r="AH21">
            <v>-66284.784946947359</v>
          </cell>
        </row>
        <row r="22">
          <cell r="J22">
            <v>7154362.0896826154</v>
          </cell>
          <cell r="AE22">
            <v>7088077.304735668</v>
          </cell>
          <cell r="AF22">
            <v>-66284.784946947359</v>
          </cell>
          <cell r="AH22">
            <v>-66284.784946947359</v>
          </cell>
        </row>
        <row r="23">
          <cell r="H23">
            <v>38878799.170919918</v>
          </cell>
          <cell r="AE23">
            <v>49184654.496351272</v>
          </cell>
          <cell r="AF23">
            <v>10305855.325431354</v>
          </cell>
          <cell r="AG23">
            <v>10305855.325431354</v>
          </cell>
        </row>
        <row r="24">
          <cell r="H24">
            <v>46189723.532571286</v>
          </cell>
          <cell r="J24">
            <v>7896650.4890168309</v>
          </cell>
          <cell r="AE24">
            <v>73457774.36805591</v>
          </cell>
          <cell r="AF24">
            <v>19371400.346467786</v>
          </cell>
          <cell r="AG24">
            <v>17976961.886821814</v>
          </cell>
          <cell r="AH24">
            <v>1394438.4596459698</v>
          </cell>
        </row>
        <row r="25">
          <cell r="J25">
            <v>7896650.4890168309</v>
          </cell>
          <cell r="AE25">
            <v>9291088.9486628007</v>
          </cell>
          <cell r="AF25">
            <v>1394438.4596459698</v>
          </cell>
          <cell r="AH25">
            <v>1394438.4596459698</v>
          </cell>
        </row>
        <row r="26">
          <cell r="H26">
            <v>46189723.532571286</v>
          </cell>
          <cell r="AE26">
            <v>64166685.4193931</v>
          </cell>
          <cell r="AF26">
            <v>17976961.886821814</v>
          </cell>
          <cell r="AG26">
            <v>17976961.886821814</v>
          </cell>
        </row>
        <row r="27">
          <cell r="H27">
            <v>28990702.869168479</v>
          </cell>
          <cell r="J27">
            <v>5996673.9443305032</v>
          </cell>
          <cell r="AE27">
            <v>45290229.628566533</v>
          </cell>
          <cell r="AF27">
            <v>10302852.815067548</v>
          </cell>
          <cell r="AG27">
            <v>9917099.4182152487</v>
          </cell>
          <cell r="AH27">
            <v>385753.39685229864</v>
          </cell>
        </row>
        <row r="28">
          <cell r="J28">
            <v>5996673.9443305032</v>
          </cell>
          <cell r="AE28">
            <v>6382427.3411828019</v>
          </cell>
          <cell r="AF28">
            <v>385753.39685229864</v>
          </cell>
          <cell r="AH28">
            <v>385753.39685229864</v>
          </cell>
        </row>
        <row r="29">
          <cell r="H29">
            <v>28990702.869168479</v>
          </cell>
          <cell r="AE29">
            <v>38907802.287383728</v>
          </cell>
          <cell r="AF29">
            <v>9917099.4182152487</v>
          </cell>
          <cell r="AG29">
            <v>9917099.4182152487</v>
          </cell>
        </row>
        <row r="30">
          <cell r="H30">
            <v>57428509.839166112</v>
          </cell>
          <cell r="J30">
            <v>10391437.161230611</v>
          </cell>
          <cell r="AE30">
            <v>91691811.28303194</v>
          </cell>
          <cell r="AF30">
            <v>23871864.282635212</v>
          </cell>
          <cell r="AG30">
            <v>22185696.187164195</v>
          </cell>
          <cell r="AH30">
            <v>1686168.0954710189</v>
          </cell>
        </row>
        <row r="31">
          <cell r="J31">
            <v>10391437.161230611</v>
          </cell>
          <cell r="AE31">
            <v>12077605.25670163</v>
          </cell>
          <cell r="AF31">
            <v>1686168.0954710189</v>
          </cell>
          <cell r="AH31">
            <v>1686168.0954710189</v>
          </cell>
        </row>
        <row r="32">
          <cell r="H32">
            <v>57428509.839166112</v>
          </cell>
          <cell r="AE32">
            <v>79614206.026330307</v>
          </cell>
          <cell r="AF32">
            <v>22185696.187164195</v>
          </cell>
          <cell r="AG32">
            <v>22185696.187164195</v>
          </cell>
        </row>
        <row r="33">
          <cell r="H33">
            <v>52722020.969217561</v>
          </cell>
          <cell r="J33">
            <v>7214484.3702261792</v>
          </cell>
          <cell r="AE33">
            <v>87045673.500089735</v>
          </cell>
          <cell r="AF33">
            <v>27109168.160645992</v>
          </cell>
          <cell r="AG33">
            <v>25035454.365709879</v>
          </cell>
          <cell r="AH33">
            <v>2073713.7949361121</v>
          </cell>
        </row>
        <row r="34">
          <cell r="J34">
            <v>7214484.3702261792</v>
          </cell>
          <cell r="AE34">
            <v>9288198.1651622914</v>
          </cell>
          <cell r="AF34">
            <v>2073713.7949361121</v>
          </cell>
          <cell r="AH34">
            <v>2073713.7949361121</v>
          </cell>
        </row>
        <row r="35">
          <cell r="H35">
            <v>52722020.969217561</v>
          </cell>
          <cell r="AE35">
            <v>77757475.33492744</v>
          </cell>
          <cell r="AF35">
            <v>25035454.365709879</v>
          </cell>
          <cell r="AG35">
            <v>25035454.365709879</v>
          </cell>
        </row>
        <row r="36">
          <cell r="H36">
            <v>143555512.01891169</v>
          </cell>
          <cell r="J36">
            <v>26209010.624376319</v>
          </cell>
          <cell r="AE36">
            <v>238840955.94777077</v>
          </cell>
          <cell r="AF36">
            <v>69076433.304482743</v>
          </cell>
          <cell r="AG36">
            <v>62457746.688363165</v>
          </cell>
          <cell r="AH36">
            <v>6618686.6161195748</v>
          </cell>
        </row>
        <row r="37">
          <cell r="J37">
            <v>26209010.624376319</v>
          </cell>
          <cell r="AE37">
            <v>32827697.240495894</v>
          </cell>
          <cell r="AF37">
            <v>6618686.6161195748</v>
          </cell>
          <cell r="AH37">
            <v>6618686.6161195748</v>
          </cell>
        </row>
        <row r="38">
          <cell r="H38">
            <v>143555512.01891169</v>
          </cell>
          <cell r="AE38">
            <v>206013258.70727485</v>
          </cell>
          <cell r="AF38">
            <v>62457746.688363165</v>
          </cell>
          <cell r="AG38">
            <v>62457746.688363165</v>
          </cell>
        </row>
        <row r="39">
          <cell r="H39">
            <v>38294457.782809667</v>
          </cell>
          <cell r="J39">
            <v>6110201.3378562713</v>
          </cell>
          <cell r="AE39">
            <v>60064822.468335077</v>
          </cell>
          <cell r="AF39">
            <v>15660163.347669141</v>
          </cell>
          <cell r="AG39">
            <v>14571573.438145876</v>
          </cell>
          <cell r="AH39">
            <v>1088589.9095232654</v>
          </cell>
        </row>
        <row r="40">
          <cell r="J40">
            <v>6110201.3378562713</v>
          </cell>
          <cell r="AE40">
            <v>7198791.2473795367</v>
          </cell>
          <cell r="AF40">
            <v>1088589.9095232654</v>
          </cell>
          <cell r="AH40">
            <v>1088589.9095232654</v>
          </cell>
        </row>
        <row r="41">
          <cell r="H41">
            <v>38294457.782809667</v>
          </cell>
          <cell r="AE41">
            <v>52866031.220955543</v>
          </cell>
          <cell r="AF41">
            <v>14571573.438145876</v>
          </cell>
          <cell r="AG41">
            <v>14571573.438145876</v>
          </cell>
        </row>
        <row r="42">
          <cell r="H42">
            <v>52690992.900494426</v>
          </cell>
          <cell r="J42">
            <v>9697345.5215469953</v>
          </cell>
          <cell r="AE42">
            <v>81828058.508620486</v>
          </cell>
          <cell r="AF42">
            <v>19439720.086579062</v>
          </cell>
          <cell r="AG42">
            <v>18177591.433004394</v>
          </cell>
          <cell r="AH42">
            <v>1262128.653574666</v>
          </cell>
        </row>
        <row r="43">
          <cell r="J43">
            <v>9697345.5215469953</v>
          </cell>
          <cell r="AE43">
            <v>10959474.175121661</v>
          </cell>
          <cell r="AF43">
            <v>1262128.653574666</v>
          </cell>
          <cell r="AH43">
            <v>1262128.653574666</v>
          </cell>
        </row>
        <row r="44">
          <cell r="H44">
            <v>52690992.900494426</v>
          </cell>
          <cell r="AE44">
            <v>70868584.333498821</v>
          </cell>
          <cell r="AF44">
            <v>18177591.433004394</v>
          </cell>
          <cell r="AG44">
            <v>18177591.433004394</v>
          </cell>
        </row>
        <row r="45">
          <cell r="H45">
            <v>67341462.786425218</v>
          </cell>
          <cell r="J45">
            <v>10918353.297427069</v>
          </cell>
          <cell r="AE45">
            <v>106056481.8621929</v>
          </cell>
          <cell r="AF45">
            <v>27796665.778340608</v>
          </cell>
          <cell r="AG45">
            <v>25924469.966397703</v>
          </cell>
          <cell r="AH45">
            <v>1872195.8119429052</v>
          </cell>
        </row>
        <row r="46">
          <cell r="J46">
            <v>10918353.297427069</v>
          </cell>
          <cell r="AE46">
            <v>12790549.109369975</v>
          </cell>
          <cell r="AF46">
            <v>1872195.8119429052</v>
          </cell>
          <cell r="AH46">
            <v>1872195.8119429052</v>
          </cell>
        </row>
        <row r="47">
          <cell r="H47">
            <v>67341462.786425218</v>
          </cell>
          <cell r="AE47">
            <v>93265932.752822921</v>
          </cell>
          <cell r="AF47">
            <v>25924469.966397703</v>
          </cell>
          <cell r="AG47">
            <v>25924469.966397703</v>
          </cell>
        </row>
        <row r="48">
          <cell r="H48">
            <v>47822630.95044326</v>
          </cell>
          <cell r="J48">
            <v>6875222.8986163521</v>
          </cell>
          <cell r="AE48">
            <v>73719701.217157587</v>
          </cell>
          <cell r="AF48">
            <v>19021847.368097976</v>
          </cell>
          <cell r="AG48">
            <v>17844847.479426816</v>
          </cell>
          <cell r="AH48">
            <v>1176999.8886711588</v>
          </cell>
        </row>
        <row r="49">
          <cell r="J49">
            <v>6875222.8986163521</v>
          </cell>
          <cell r="AE49">
            <v>8052222.7872875109</v>
          </cell>
          <cell r="AF49">
            <v>1176999.8886711588</v>
          </cell>
          <cell r="AH49">
            <v>1176999.8886711588</v>
          </cell>
        </row>
        <row r="50">
          <cell r="H50">
            <v>47822630.95044326</v>
          </cell>
          <cell r="AE50">
            <v>65667478.429870076</v>
          </cell>
          <cell r="AF50">
            <v>17844847.479426816</v>
          </cell>
          <cell r="AG50">
            <v>17844847.479426816</v>
          </cell>
        </row>
        <row r="51">
          <cell r="H51">
            <v>63420225.893491574</v>
          </cell>
          <cell r="J51">
            <v>9946179.0192538537</v>
          </cell>
          <cell r="AE51">
            <v>101497783.55557081</v>
          </cell>
          <cell r="AF51">
            <v>28131378.642825384</v>
          </cell>
          <cell r="AG51">
            <v>26224751.808364265</v>
          </cell>
          <cell r="AH51">
            <v>1906626.834461119</v>
          </cell>
        </row>
        <row r="52">
          <cell r="J52">
            <v>9946179.0192538537</v>
          </cell>
          <cell r="AE52">
            <v>11852805.853714973</v>
          </cell>
          <cell r="AF52">
            <v>1906626.834461119</v>
          </cell>
          <cell r="AH52">
            <v>1906626.834461119</v>
          </cell>
        </row>
        <row r="53">
          <cell r="H53">
            <v>63420225.893491574</v>
          </cell>
          <cell r="AE53">
            <v>89644977.701855838</v>
          </cell>
          <cell r="AF53">
            <v>26224751.808364265</v>
          </cell>
          <cell r="AG53">
            <v>26224751.808364265</v>
          </cell>
        </row>
        <row r="54">
          <cell r="H54">
            <v>53691083.512414135</v>
          </cell>
          <cell r="J54">
            <v>7986509.5589390947</v>
          </cell>
          <cell r="AE54">
            <v>83600565.859094262</v>
          </cell>
          <cell r="AF54">
            <v>21922972.787741043</v>
          </cell>
          <cell r="AG54">
            <v>20547807.263883628</v>
          </cell>
          <cell r="AH54">
            <v>1375165.5238574138</v>
          </cell>
        </row>
        <row r="55">
          <cell r="J55">
            <v>7986509.5589390947</v>
          </cell>
          <cell r="AE55">
            <v>9361675.0827965084</v>
          </cell>
          <cell r="AF55">
            <v>1375165.5238574138</v>
          </cell>
          <cell r="AH55">
            <v>1375165.5238574138</v>
          </cell>
        </row>
        <row r="56">
          <cell r="H56">
            <v>53691083.512414135</v>
          </cell>
          <cell r="AE56">
            <v>74238890.776297763</v>
          </cell>
          <cell r="AF56">
            <v>20547807.263883628</v>
          </cell>
          <cell r="AG56">
            <v>20547807.263883628</v>
          </cell>
        </row>
        <row r="57">
          <cell r="H57">
            <v>118937886.01406136</v>
          </cell>
          <cell r="J57">
            <v>20147893.901415039</v>
          </cell>
          <cell r="AE57">
            <v>191501048.06427354</v>
          </cell>
          <cell r="AF57">
            <v>52415268.148797125</v>
          </cell>
          <cell r="AG57">
            <v>48243028.300896704</v>
          </cell>
          <cell r="AH57">
            <v>4172239.8479004204</v>
          </cell>
        </row>
        <row r="58">
          <cell r="J58">
            <v>20147893.901415039</v>
          </cell>
          <cell r="AE58">
            <v>24320133.749315459</v>
          </cell>
          <cell r="AF58">
            <v>4172239.8479004204</v>
          </cell>
          <cell r="AH58">
            <v>4172239.8479004204</v>
          </cell>
        </row>
        <row r="59">
          <cell r="H59">
            <v>118937886.01406136</v>
          </cell>
          <cell r="AE59">
            <v>167180914.31495807</v>
          </cell>
          <cell r="AF59">
            <v>48243028.300896704</v>
          </cell>
          <cell r="AG59">
            <v>48243028.300896704</v>
          </cell>
        </row>
        <row r="60">
          <cell r="H60">
            <v>48402171.963109352</v>
          </cell>
          <cell r="J60">
            <v>7770069.4481276805</v>
          </cell>
          <cell r="AE60">
            <v>77595435.654098839</v>
          </cell>
          <cell r="AF60">
            <v>21423194.242861815</v>
          </cell>
          <cell r="AG60">
            <v>19968274.208006643</v>
          </cell>
          <cell r="AH60">
            <v>1454920.034855173</v>
          </cell>
        </row>
        <row r="61">
          <cell r="J61">
            <v>7770069.4481276805</v>
          </cell>
          <cell r="AE61">
            <v>9224989.4829828534</v>
          </cell>
          <cell r="AF61">
            <v>1454920.034855173</v>
          </cell>
          <cell r="AH61">
            <v>1454920.034855173</v>
          </cell>
        </row>
        <row r="62">
          <cell r="H62">
            <v>48402171.963109352</v>
          </cell>
          <cell r="AE62">
            <v>68370446.171115994</v>
          </cell>
          <cell r="AF62">
            <v>19968274.208006643</v>
          </cell>
          <cell r="AG62">
            <v>19968274.208006643</v>
          </cell>
        </row>
        <row r="63">
          <cell r="H63">
            <v>73648070.42426081</v>
          </cell>
          <cell r="J63">
            <v>13192570.967865832</v>
          </cell>
          <cell r="AE63">
            <v>122234354.38324124</v>
          </cell>
          <cell r="AF63">
            <v>35393712.991114587</v>
          </cell>
          <cell r="AG63">
            <v>32246146.452869207</v>
          </cell>
          <cell r="AH63">
            <v>3147566.5382453799</v>
          </cell>
        </row>
        <row r="64">
          <cell r="J64">
            <v>13192570.967865832</v>
          </cell>
          <cell r="AE64">
            <v>16340137.506111212</v>
          </cell>
          <cell r="AF64">
            <v>3147566.5382453799</v>
          </cell>
          <cell r="AH64">
            <v>3147566.5382453799</v>
          </cell>
        </row>
        <row r="65">
          <cell r="H65">
            <v>73648070.42426081</v>
          </cell>
          <cell r="AE65">
            <v>105894216.87713002</v>
          </cell>
          <cell r="AF65">
            <v>32246146.452869207</v>
          </cell>
          <cell r="AG65">
            <v>32246146.452869207</v>
          </cell>
        </row>
        <row r="66">
          <cell r="H66">
            <v>39715003.022177204</v>
          </cell>
          <cell r="J66">
            <v>6688707.3257831512</v>
          </cell>
          <cell r="AE66">
            <v>63318209.281211555</v>
          </cell>
          <cell r="AF66">
            <v>16914498.933251198</v>
          </cell>
          <cell r="AG66">
            <v>15809949.073882796</v>
          </cell>
          <cell r="AH66">
            <v>1104549.8593684016</v>
          </cell>
        </row>
        <row r="67">
          <cell r="J67">
            <v>6688707.3257831512</v>
          </cell>
          <cell r="AE67">
            <v>7793257.1851515528</v>
          </cell>
          <cell r="AF67">
            <v>1104549.8593684016</v>
          </cell>
          <cell r="AH67">
            <v>1104549.8593684016</v>
          </cell>
        </row>
        <row r="68">
          <cell r="H68">
            <v>39715003.022177204</v>
          </cell>
          <cell r="AE68">
            <v>55524952.09606</v>
          </cell>
          <cell r="AF68">
            <v>15809949.073882796</v>
          </cell>
          <cell r="AG68">
            <v>15809949.073882796</v>
          </cell>
        </row>
        <row r="69">
          <cell r="H69">
            <v>41373787.103758462</v>
          </cell>
          <cell r="J69">
            <v>6143675.1780911842</v>
          </cell>
          <cell r="AE69">
            <v>67213221.460076362</v>
          </cell>
          <cell r="AF69">
            <v>19695759.178226709</v>
          </cell>
          <cell r="AG69">
            <v>18270497.485062577</v>
          </cell>
          <cell r="AH69">
            <v>1425261.6931641344</v>
          </cell>
        </row>
        <row r="70">
          <cell r="J70">
            <v>6143675.1780911842</v>
          </cell>
          <cell r="AE70">
            <v>7568936.8712553186</v>
          </cell>
          <cell r="AF70">
            <v>1425261.6931641344</v>
          </cell>
          <cell r="AH70">
            <v>1425261.6931641344</v>
          </cell>
        </row>
        <row r="71">
          <cell r="H71">
            <v>41373787.103758462</v>
          </cell>
          <cell r="AE71">
            <v>59644284.588821039</v>
          </cell>
          <cell r="AF71">
            <v>18270497.485062577</v>
          </cell>
          <cell r="AG71">
            <v>18270497.485062577</v>
          </cell>
        </row>
        <row r="72">
          <cell r="H72">
            <v>71245485.24921301</v>
          </cell>
          <cell r="J72">
            <v>11250405.685922669</v>
          </cell>
          <cell r="AE72">
            <v>118652772.0066683</v>
          </cell>
          <cell r="AF72">
            <v>36156881.071532615</v>
          </cell>
          <cell r="AG72">
            <v>33357994.912533164</v>
          </cell>
          <cell r="AH72">
            <v>2798886.1589994486</v>
          </cell>
        </row>
        <row r="73">
          <cell r="J73">
            <v>11250405.685922669</v>
          </cell>
          <cell r="AE73">
            <v>14049291.844922118</v>
          </cell>
          <cell r="AF73">
            <v>2798886.1589994486</v>
          </cell>
          <cell r="AH73">
            <v>2798886.1589994486</v>
          </cell>
        </row>
        <row r="74">
          <cell r="H74">
            <v>71245485.24921301</v>
          </cell>
          <cell r="AE74">
            <v>104603480.16174617</v>
          </cell>
          <cell r="AF74">
            <v>33357994.912533164</v>
          </cell>
          <cell r="AG74">
            <v>33357994.912533164</v>
          </cell>
        </row>
        <row r="75">
          <cell r="H75">
            <v>293495507.01647192</v>
          </cell>
          <cell r="J75">
            <v>50643844.973157667</v>
          </cell>
          <cell r="AE75">
            <v>488131082.00779986</v>
          </cell>
          <cell r="AF75">
            <v>143991730.01817027</v>
          </cell>
          <cell r="AG75">
            <v>130896242.75309008</v>
          </cell>
          <cell r="AH75">
            <v>13095487.265080191</v>
          </cell>
        </row>
        <row r="76">
          <cell r="J76">
            <v>50643844.973157667</v>
          </cell>
          <cell r="AE76">
            <v>63739332.238237858</v>
          </cell>
          <cell r="AF76">
            <v>13095487.265080191</v>
          </cell>
          <cell r="AH76">
            <v>13095487.265080191</v>
          </cell>
        </row>
        <row r="77">
          <cell r="H77">
            <v>293495507.01647192</v>
          </cell>
          <cell r="AE77">
            <v>424391749.76956201</v>
          </cell>
          <cell r="AF77">
            <v>130896242.75309008</v>
          </cell>
          <cell r="AG77">
            <v>130896242.75309008</v>
          </cell>
        </row>
        <row r="78">
          <cell r="H78">
            <v>65028939.586741291</v>
          </cell>
          <cell r="J78">
            <v>12657267.702806773</v>
          </cell>
          <cell r="AE78">
            <v>103614447.85347205</v>
          </cell>
          <cell r="AF78">
            <v>25928240.563923985</v>
          </cell>
          <cell r="AG78">
            <v>23598214.096144937</v>
          </cell>
          <cell r="AH78">
            <v>2330026.4677790459</v>
          </cell>
        </row>
        <row r="79">
          <cell r="J79">
            <v>12657267.702806773</v>
          </cell>
          <cell r="AE79">
            <v>14987294.170585819</v>
          </cell>
          <cell r="AF79">
            <v>2330026.4677790459</v>
          </cell>
          <cell r="AH79">
            <v>2330026.4677790459</v>
          </cell>
        </row>
        <row r="80">
          <cell r="H80">
            <v>65028939.586741291</v>
          </cell>
          <cell r="AE80">
            <v>88627153.682886228</v>
          </cell>
          <cell r="AF80">
            <v>23598214.096144937</v>
          </cell>
          <cell r="AG80">
            <v>23598214.096144937</v>
          </cell>
        </row>
        <row r="81">
          <cell r="H81">
            <v>57329243.891920723</v>
          </cell>
          <cell r="J81">
            <v>8841417.4673788957</v>
          </cell>
          <cell r="AE81">
            <v>91552768.438399687</v>
          </cell>
          <cell r="AF81">
            <v>25382107.079100076</v>
          </cell>
          <cell r="AG81">
            <v>23731703.186318345</v>
          </cell>
          <cell r="AH81">
            <v>1650403.8927817307</v>
          </cell>
        </row>
        <row r="82">
          <cell r="J82">
            <v>8841417.4673788957</v>
          </cell>
          <cell r="AE82">
            <v>10491821.360160626</v>
          </cell>
          <cell r="AF82">
            <v>1650403.8927817307</v>
          </cell>
          <cell r="AH82">
            <v>1650403.8927817307</v>
          </cell>
        </row>
        <row r="83">
          <cell r="H83">
            <v>57329243.891920723</v>
          </cell>
          <cell r="AE83">
            <v>81060947.078239068</v>
          </cell>
          <cell r="AF83">
            <v>23731703.186318345</v>
          </cell>
          <cell r="AG83">
            <v>23731703.186318345</v>
          </cell>
        </row>
        <row r="84">
          <cell r="H84">
            <v>84990951.218133867</v>
          </cell>
          <cell r="J84">
            <v>12772143.875345832</v>
          </cell>
          <cell r="AE84">
            <v>141286138.92918384</v>
          </cell>
          <cell r="AF84">
            <v>43523043.835704133</v>
          </cell>
          <cell r="AG84">
            <v>40099302.128197297</v>
          </cell>
          <cell r="AH84">
            <v>3423741.7075068373</v>
          </cell>
        </row>
        <row r="85">
          <cell r="J85">
            <v>12772143.875345832</v>
          </cell>
          <cell r="AE85">
            <v>16195885.582852669</v>
          </cell>
          <cell r="AF85">
            <v>3423741.7075068373</v>
          </cell>
          <cell r="AH85">
            <v>3423741.7075068373</v>
          </cell>
        </row>
        <row r="86">
          <cell r="H86">
            <v>84990951.218133867</v>
          </cell>
          <cell r="AE86">
            <v>125090253.34633116</v>
          </cell>
          <cell r="AF86">
            <v>40099302.128197297</v>
          </cell>
          <cell r="AG86">
            <v>40099302.128197297</v>
          </cell>
        </row>
        <row r="87">
          <cell r="H87">
            <v>24715542.36178663</v>
          </cell>
          <cell r="J87">
            <v>4310751.3725663787</v>
          </cell>
          <cell r="AE87">
            <v>36243264.172468118</v>
          </cell>
          <cell r="AF87">
            <v>7216970.438115106</v>
          </cell>
          <cell r="AG87">
            <v>7236854.2878787555</v>
          </cell>
          <cell r="AH87">
            <v>-19883.849763649516</v>
          </cell>
        </row>
        <row r="88">
          <cell r="J88">
            <v>4310751.3725663787</v>
          </cell>
          <cell r="AE88">
            <v>4290867.5228027292</v>
          </cell>
          <cell r="AF88">
            <v>-19883.849763649516</v>
          </cell>
          <cell r="AH88">
            <v>-19883.849763649516</v>
          </cell>
        </row>
        <row r="89">
          <cell r="H89">
            <v>24715542.36178663</v>
          </cell>
          <cell r="AE89">
            <v>31952396.649665385</v>
          </cell>
          <cell r="AF89">
            <v>7236854.2878787555</v>
          </cell>
          <cell r="AG89">
            <v>7236854.2878787555</v>
          </cell>
        </row>
        <row r="90">
          <cell r="H90">
            <v>61922339.235133037</v>
          </cell>
          <cell r="J90">
            <v>9902276.0874236356</v>
          </cell>
          <cell r="AE90">
            <v>97511278.111262292</v>
          </cell>
          <cell r="AF90">
            <v>25686662.788705617</v>
          </cell>
          <cell r="AG90">
            <v>23896790.763066098</v>
          </cell>
          <cell r="AH90">
            <v>1789872.025639521</v>
          </cell>
        </row>
        <row r="91">
          <cell r="J91">
            <v>9902276.0874236356</v>
          </cell>
          <cell r="AE91">
            <v>11692148.113063157</v>
          </cell>
          <cell r="AF91">
            <v>1789872.025639521</v>
          </cell>
          <cell r="AH91">
            <v>1789872.025639521</v>
          </cell>
        </row>
        <row r="92">
          <cell r="H92">
            <v>61922339.235133037</v>
          </cell>
          <cell r="AE92">
            <v>85819129.998199135</v>
          </cell>
          <cell r="AF92">
            <v>23896790.763066098</v>
          </cell>
          <cell r="AG92">
            <v>23896790.763066098</v>
          </cell>
        </row>
        <row r="93">
          <cell r="H93">
            <v>66309640.750479296</v>
          </cell>
          <cell r="J93">
            <v>10234570.407249983</v>
          </cell>
          <cell r="AE93">
            <v>106842108.54909948</v>
          </cell>
          <cell r="AF93">
            <v>30297897.3913702</v>
          </cell>
          <cell r="AG93">
            <v>28103348.97190088</v>
          </cell>
          <cell r="AH93">
            <v>2194548.4194693174</v>
          </cell>
        </row>
        <row r="94">
          <cell r="J94">
            <v>10234570.407249983</v>
          </cell>
          <cell r="AE94">
            <v>12429118.826719301</v>
          </cell>
          <cell r="AF94">
            <v>2194548.4194693174</v>
          </cell>
          <cell r="AH94">
            <v>2194548.4194693174</v>
          </cell>
        </row>
        <row r="95">
          <cell r="H95">
            <v>66309640.750479296</v>
          </cell>
          <cell r="AE95">
            <v>94412989.722380176</v>
          </cell>
          <cell r="AF95">
            <v>28103348.97190088</v>
          </cell>
          <cell r="AG95">
            <v>28103348.97190088</v>
          </cell>
        </row>
        <row r="96">
          <cell r="H96">
            <v>113124365.18316771</v>
          </cell>
          <cell r="J96">
            <v>20662232.702826649</v>
          </cell>
          <cell r="AE96">
            <v>182325521.57746661</v>
          </cell>
          <cell r="AF96">
            <v>48538923.691472232</v>
          </cell>
          <cell r="AG96">
            <v>44605432.462666914</v>
          </cell>
          <cell r="AH96">
            <v>3933491.2288053147</v>
          </cell>
        </row>
        <row r="97">
          <cell r="J97">
            <v>20662232.702826649</v>
          </cell>
          <cell r="AE97">
            <v>24595723.931631964</v>
          </cell>
          <cell r="AF97">
            <v>3933491.2288053147</v>
          </cell>
          <cell r="AH97">
            <v>3933491.2288053147</v>
          </cell>
        </row>
        <row r="98">
          <cell r="H98">
            <v>113124365.18316771</v>
          </cell>
          <cell r="AE98">
            <v>157729797.64583462</v>
          </cell>
          <cell r="AF98">
            <v>44605432.462666914</v>
          </cell>
          <cell r="AG98">
            <v>44605432.462666914</v>
          </cell>
        </row>
        <row r="99">
          <cell r="H99">
            <v>34045532.02937977</v>
          </cell>
          <cell r="J99">
            <v>6523965.2103342982</v>
          </cell>
          <cell r="AE99">
            <v>52926583.133853823</v>
          </cell>
          <cell r="AF99">
            <v>12357085.894139752</v>
          </cell>
          <cell r="AG99">
            <v>11520612.536332615</v>
          </cell>
          <cell r="AH99">
            <v>836473.35780713614</v>
          </cell>
        </row>
        <row r="100">
          <cell r="J100">
            <v>6523965.2103342982</v>
          </cell>
          <cell r="AE100">
            <v>7360438.5681414343</v>
          </cell>
          <cell r="AF100">
            <v>836473.35780713614</v>
          </cell>
          <cell r="AH100">
            <v>836473.35780713614</v>
          </cell>
        </row>
        <row r="101">
          <cell r="H101">
            <v>34045532.02937977</v>
          </cell>
          <cell r="AE101">
            <v>45566144.565712385</v>
          </cell>
          <cell r="AF101">
            <v>11520612.536332615</v>
          </cell>
          <cell r="AG101">
            <v>11520612.536332615</v>
          </cell>
        </row>
        <row r="102">
          <cell r="H102">
            <v>67380948.65058203</v>
          </cell>
          <cell r="J102">
            <v>12049523.903045952</v>
          </cell>
          <cell r="AE102">
            <v>102255427.46484609</v>
          </cell>
          <cell r="AF102">
            <v>22824954.911218107</v>
          </cell>
          <cell r="AG102">
            <v>21451729.428947836</v>
          </cell>
          <cell r="AH102">
            <v>1373225.4822702706</v>
          </cell>
        </row>
        <row r="103">
          <cell r="J103">
            <v>12049523.903045952</v>
          </cell>
          <cell r="AE103">
            <v>13422749.385316223</v>
          </cell>
          <cell r="AF103">
            <v>1373225.4822702706</v>
          </cell>
          <cell r="AH103">
            <v>1373225.4822702706</v>
          </cell>
        </row>
        <row r="104">
          <cell r="H104">
            <v>67380948.65058203</v>
          </cell>
          <cell r="AE104">
            <v>88832678.079529867</v>
          </cell>
          <cell r="AF104">
            <v>21451729.428947836</v>
          </cell>
          <cell r="AG104">
            <v>21451729.428947836</v>
          </cell>
        </row>
        <row r="105">
          <cell r="H105">
            <v>126064296.64048748</v>
          </cell>
          <cell r="J105">
            <v>26145720.272387877</v>
          </cell>
          <cell r="AE105">
            <v>198692498.46739179</v>
          </cell>
          <cell r="AF105">
            <v>46482481.554516435</v>
          </cell>
          <cell r="AG105">
            <v>42935430.709094748</v>
          </cell>
          <cell r="AH105">
            <v>3547050.8454216868</v>
          </cell>
        </row>
        <row r="106">
          <cell r="J106">
            <v>26145720.272387877</v>
          </cell>
          <cell r="AE106">
            <v>29692771.117809564</v>
          </cell>
          <cell r="AF106">
            <v>3547050.8454216868</v>
          </cell>
          <cell r="AH106">
            <v>3547050.8454216868</v>
          </cell>
        </row>
        <row r="107">
          <cell r="H107">
            <v>126064296.64048748</v>
          </cell>
          <cell r="AE107">
            <v>168999727.34958223</v>
          </cell>
          <cell r="AF107">
            <v>42935430.709094748</v>
          </cell>
          <cell r="AG107">
            <v>42935430.709094748</v>
          </cell>
        </row>
        <row r="108">
          <cell r="H108">
            <v>59611043.95622392</v>
          </cell>
          <cell r="J108">
            <v>9689813.17827769</v>
          </cell>
          <cell r="AE108">
            <v>91649622.630091041</v>
          </cell>
          <cell r="AF108">
            <v>22348765.495589428</v>
          </cell>
          <cell r="AG108">
            <v>21154008.098808378</v>
          </cell>
          <cell r="AH108">
            <v>1194757.3967810515</v>
          </cell>
        </row>
        <row r="109">
          <cell r="J109">
            <v>9689813.17827769</v>
          </cell>
          <cell r="AE109">
            <v>10884570.575058741</v>
          </cell>
          <cell r="AF109">
            <v>1194757.3967810515</v>
          </cell>
          <cell r="AH109">
            <v>1194757.3967810515</v>
          </cell>
        </row>
        <row r="110">
          <cell r="H110">
            <v>59611043.95622392</v>
          </cell>
          <cell r="AE110">
            <v>80765052.055032298</v>
          </cell>
          <cell r="AF110">
            <v>21154008.098808378</v>
          </cell>
          <cell r="AG110">
            <v>21154008.098808378</v>
          </cell>
        </row>
        <row r="111">
          <cell r="H111">
            <v>8919603.7756796721</v>
          </cell>
          <cell r="J111">
            <v>7067204.7816292495</v>
          </cell>
          <cell r="P111">
            <v>31954.102578011229</v>
          </cell>
          <cell r="AE111">
            <v>23560276.567409992</v>
          </cell>
          <cell r="AF111">
            <v>7541513.9075230621</v>
          </cell>
          <cell r="AG111">
            <v>4589438.1452549361</v>
          </cell>
          <cell r="AH111">
            <v>2820328.5636405088</v>
          </cell>
          <cell r="AK111">
            <v>131747.19862761683</v>
          </cell>
        </row>
        <row r="112">
          <cell r="P112">
            <v>31954.102578011229</v>
          </cell>
          <cell r="AE112">
            <v>163701.30120562806</v>
          </cell>
          <cell r="AF112">
            <v>131747.19862761683</v>
          </cell>
          <cell r="AK112">
            <v>131747.19862761683</v>
          </cell>
        </row>
        <row r="113">
          <cell r="J113">
            <v>7067204.7816292495</v>
          </cell>
          <cell r="AE113">
            <v>9887533.3452697583</v>
          </cell>
          <cell r="AF113">
            <v>2820328.5636405088</v>
          </cell>
          <cell r="AH113">
            <v>2820328.5636405088</v>
          </cell>
        </row>
        <row r="114">
          <cell r="H114">
            <v>8919603.7756796721</v>
          </cell>
          <cell r="AE114">
            <v>13509041.920934608</v>
          </cell>
          <cell r="AF114">
            <v>4589438.1452549361</v>
          </cell>
          <cell r="AG114">
            <v>4589438.1452549361</v>
          </cell>
        </row>
        <row r="115">
          <cell r="H115">
            <v>60111083.326120146</v>
          </cell>
          <cell r="J115">
            <v>27781281.252497654</v>
          </cell>
          <cell r="AE115">
            <v>119766512.2356109</v>
          </cell>
          <cell r="AF115">
            <v>31874147.65699311</v>
          </cell>
          <cell r="AG115">
            <v>25002952.630941696</v>
          </cell>
          <cell r="AH115">
            <v>6871195.0260514133</v>
          </cell>
        </row>
        <row r="116">
          <cell r="J116">
            <v>27781281.252497654</v>
          </cell>
          <cell r="AE116">
            <v>34652476.278549068</v>
          </cell>
          <cell r="AF116">
            <v>6871195.0260514133</v>
          </cell>
          <cell r="AH116">
            <v>6871195.0260514133</v>
          </cell>
        </row>
        <row r="117">
          <cell r="H117">
            <v>60111083.326120146</v>
          </cell>
          <cell r="AE117">
            <v>85114035.957061842</v>
          </cell>
          <cell r="AF117">
            <v>25002952.630941696</v>
          </cell>
          <cell r="AG117">
            <v>25002952.630941696</v>
          </cell>
        </row>
        <row r="118">
          <cell r="H118">
            <v>65861899.862081848</v>
          </cell>
          <cell r="J118">
            <v>14344887.281710731</v>
          </cell>
          <cell r="AE118">
            <v>113550237.72527906</v>
          </cell>
          <cell r="AF118">
            <v>33343450.581486478</v>
          </cell>
          <cell r="AG118">
            <v>29518009.625999592</v>
          </cell>
          <cell r="AH118">
            <v>3825440.9554868881</v>
          </cell>
        </row>
        <row r="119">
          <cell r="J119">
            <v>14344887.281710731</v>
          </cell>
          <cell r="AE119">
            <v>18170328.237197619</v>
          </cell>
          <cell r="AF119">
            <v>3825440.9554868881</v>
          </cell>
          <cell r="AH119">
            <v>3825440.9554868881</v>
          </cell>
        </row>
        <row r="120">
          <cell r="H120">
            <v>65861899.862081848</v>
          </cell>
          <cell r="AE120">
            <v>95379909.48808144</v>
          </cell>
          <cell r="AF120">
            <v>29518009.625999592</v>
          </cell>
          <cell r="AG120">
            <v>29518009.625999592</v>
          </cell>
        </row>
        <row r="121">
          <cell r="H121">
            <v>81860997.475534335</v>
          </cell>
          <cell r="J121">
            <v>24813008.822017305</v>
          </cell>
          <cell r="AE121">
            <v>151659264.31977904</v>
          </cell>
          <cell r="AF121">
            <v>44985258.022227421</v>
          </cell>
          <cell r="AG121">
            <v>37390527.538187131</v>
          </cell>
          <cell r="AH121">
            <v>7594730.4840402901</v>
          </cell>
        </row>
        <row r="122">
          <cell r="J122">
            <v>24813008.822017305</v>
          </cell>
          <cell r="AE122">
            <v>32407739.306057595</v>
          </cell>
          <cell r="AF122">
            <v>7594730.4840402901</v>
          </cell>
          <cell r="AH122">
            <v>7594730.4840402901</v>
          </cell>
        </row>
        <row r="123">
          <cell r="H123">
            <v>81860997.475534335</v>
          </cell>
          <cell r="AE123">
            <v>119251525.01372147</v>
          </cell>
          <cell r="AF123">
            <v>37390527.538187131</v>
          </cell>
          <cell r="AG123">
            <v>37390527.538187131</v>
          </cell>
        </row>
        <row r="124">
          <cell r="H124">
            <v>39749700.899863288</v>
          </cell>
          <cell r="J124">
            <v>19676052.604298651</v>
          </cell>
          <cell r="AE124">
            <v>82853010.3801651</v>
          </cell>
          <cell r="AF124">
            <v>23427256.876003154</v>
          </cell>
          <cell r="AG124">
            <v>18019268.19089631</v>
          </cell>
          <cell r="AH124">
            <v>5407988.6851068437</v>
          </cell>
        </row>
        <row r="125">
          <cell r="J125">
            <v>19676052.604298651</v>
          </cell>
          <cell r="AE125">
            <v>25084041.289405495</v>
          </cell>
          <cell r="AF125">
            <v>5407988.6851068437</v>
          </cell>
          <cell r="AH125">
            <v>5407988.6851068437</v>
          </cell>
        </row>
        <row r="126">
          <cell r="H126">
            <v>39749700.899863288</v>
          </cell>
          <cell r="AE126">
            <v>57768969.090759598</v>
          </cell>
          <cell r="AF126">
            <v>18019268.19089631</v>
          </cell>
          <cell r="AG126">
            <v>18019268.19089631</v>
          </cell>
        </row>
        <row r="127">
          <cell r="H127">
            <v>61110863.339016922</v>
          </cell>
          <cell r="J127">
            <v>20793590.705009509</v>
          </cell>
          <cell r="AE127">
            <v>114460653.22138877</v>
          </cell>
          <cell r="AF127">
            <v>32556199.177362338</v>
          </cell>
          <cell r="AG127">
            <v>27185383.358339347</v>
          </cell>
          <cell r="AH127">
            <v>5370815.8190229908</v>
          </cell>
        </row>
        <row r="128">
          <cell r="J128">
            <v>20793590.705009509</v>
          </cell>
          <cell r="AE128">
            <v>26164406.5240325</v>
          </cell>
          <cell r="AF128">
            <v>5370815.8190229908</v>
          </cell>
          <cell r="AH128">
            <v>5370815.8190229908</v>
          </cell>
        </row>
        <row r="129">
          <cell r="H129">
            <v>61110863.339016922</v>
          </cell>
          <cell r="AE129">
            <v>88296246.697356269</v>
          </cell>
          <cell r="AF129">
            <v>27185383.358339347</v>
          </cell>
          <cell r="AG129">
            <v>27185383.358339347</v>
          </cell>
        </row>
        <row r="130">
          <cell r="H130">
            <v>28180259.545637716</v>
          </cell>
          <cell r="J130">
            <v>22477765.671812538</v>
          </cell>
          <cell r="AE130">
            <v>66933734.804552965</v>
          </cell>
          <cell r="AF130">
            <v>16275709.587102711</v>
          </cell>
          <cell r="AG130">
            <v>11790405.571736734</v>
          </cell>
          <cell r="AH130">
            <v>4485304.0153659768</v>
          </cell>
        </row>
        <row r="131">
          <cell r="J131">
            <v>22477765.671812538</v>
          </cell>
          <cell r="AE131">
            <v>26963069.687178515</v>
          </cell>
          <cell r="AF131">
            <v>4485304.0153659768</v>
          </cell>
          <cell r="AH131">
            <v>4485304.0153659768</v>
          </cell>
        </row>
        <row r="132">
          <cell r="H132">
            <v>28180259.545637716</v>
          </cell>
          <cell r="AE132">
            <v>39970665.11737445</v>
          </cell>
          <cell r="AF132">
            <v>11790405.571736734</v>
          </cell>
          <cell r="AG132">
            <v>11790405.571736734</v>
          </cell>
        </row>
        <row r="133">
          <cell r="H133">
            <v>81414663.141198725</v>
          </cell>
          <cell r="J133">
            <v>25731610.044868253</v>
          </cell>
          <cell r="AE133">
            <v>149907903.74863249</v>
          </cell>
          <cell r="AF133">
            <v>42761630.562565506</v>
          </cell>
          <cell r="AG133">
            <v>35707504.958827451</v>
          </cell>
          <cell r="AH133">
            <v>7054125.6037380546</v>
          </cell>
        </row>
        <row r="134">
          <cell r="J134">
            <v>25731610.044868253</v>
          </cell>
          <cell r="AE134">
            <v>32785735.648606308</v>
          </cell>
          <cell r="AF134">
            <v>7054125.6037380546</v>
          </cell>
          <cell r="AH134">
            <v>7054125.6037380546</v>
          </cell>
        </row>
        <row r="135">
          <cell r="H135">
            <v>81414663.141198725</v>
          </cell>
          <cell r="AE135">
            <v>117122168.10002618</v>
          </cell>
          <cell r="AF135">
            <v>35707504.958827451</v>
          </cell>
          <cell r="AG135">
            <v>35707504.958827451</v>
          </cell>
        </row>
        <row r="136">
          <cell r="H136">
            <v>74242203.58650215</v>
          </cell>
          <cell r="J136">
            <v>17172814.805046163</v>
          </cell>
          <cell r="AE136">
            <v>128354872.39524321</v>
          </cell>
          <cell r="AF136">
            <v>36939854.003694907</v>
          </cell>
          <cell r="AG136">
            <v>32568132.032801077</v>
          </cell>
          <cell r="AH136">
            <v>4371721.9708938301</v>
          </cell>
        </row>
        <row r="137">
          <cell r="J137">
            <v>17172814.805046163</v>
          </cell>
          <cell r="AE137">
            <v>21544536.775939994</v>
          </cell>
          <cell r="AF137">
            <v>4371721.9708938301</v>
          </cell>
          <cell r="AH137">
            <v>4371721.9708938301</v>
          </cell>
        </row>
        <row r="138">
          <cell r="H138">
            <v>74242203.58650215</v>
          </cell>
          <cell r="AE138">
            <v>106810335.61930323</v>
          </cell>
          <cell r="AF138">
            <v>32568132.032801077</v>
          </cell>
          <cell r="AG138">
            <v>32568132.032801077</v>
          </cell>
        </row>
        <row r="139">
          <cell r="H139">
            <v>82809449.473442435</v>
          </cell>
          <cell r="J139">
            <v>28507517.732557412</v>
          </cell>
          <cell r="AE139">
            <v>158300081.04687059</v>
          </cell>
          <cell r="AF139">
            <v>46983113.840870738</v>
          </cell>
          <cell r="AG139">
            <v>38750513.125719517</v>
          </cell>
          <cell r="AH139">
            <v>8232600.7151512243</v>
          </cell>
        </row>
        <row r="140">
          <cell r="J140">
            <v>28507517.732557412</v>
          </cell>
          <cell r="AE140">
            <v>36740118.447708637</v>
          </cell>
          <cell r="AF140">
            <v>8232600.7151512243</v>
          </cell>
          <cell r="AH140">
            <v>8232600.7151512243</v>
          </cell>
        </row>
        <row r="141">
          <cell r="H141">
            <v>82809449.473442435</v>
          </cell>
          <cell r="AE141">
            <v>121559962.59916195</v>
          </cell>
          <cell r="AF141">
            <v>38750513.125719517</v>
          </cell>
          <cell r="AG141">
            <v>38750513.125719517</v>
          </cell>
        </row>
        <row r="142">
          <cell r="H142">
            <v>75462752.480737135</v>
          </cell>
          <cell r="J142">
            <v>31677736.663451433</v>
          </cell>
          <cell r="AE142">
            <v>150935614.99856904</v>
          </cell>
          <cell r="AF142">
            <v>43795125.854380473</v>
          </cell>
          <cell r="AG142">
            <v>34253587.943615571</v>
          </cell>
          <cell r="AH142">
            <v>9541537.9107649028</v>
          </cell>
        </row>
        <row r="143">
          <cell r="J143">
            <v>31677736.663451433</v>
          </cell>
          <cell r="AE143">
            <v>41219274.574216336</v>
          </cell>
          <cell r="AF143">
            <v>9541537.9107649028</v>
          </cell>
          <cell r="AH143">
            <v>9541537.9107649028</v>
          </cell>
        </row>
        <row r="144">
          <cell r="H144">
            <v>75462752.480737135</v>
          </cell>
          <cell r="AE144">
            <v>109716340.42435271</v>
          </cell>
          <cell r="AF144">
            <v>34253587.943615571</v>
          </cell>
          <cell r="AG144">
            <v>34253587.943615571</v>
          </cell>
        </row>
        <row r="145">
          <cell r="H145">
            <v>46052901.494573601</v>
          </cell>
          <cell r="J145">
            <v>24954330.502993789</v>
          </cell>
          <cell r="AE145">
            <v>101192665.32896578</v>
          </cell>
          <cell r="AF145">
            <v>30185433.331398401</v>
          </cell>
          <cell r="AG145">
            <v>23226091.362525903</v>
          </cell>
          <cell r="AH145">
            <v>6959341.9688724987</v>
          </cell>
        </row>
        <row r="146">
          <cell r="J146">
            <v>24954330.502993789</v>
          </cell>
          <cell r="AE146">
            <v>31913672.471866287</v>
          </cell>
          <cell r="AF146">
            <v>6959341.9688724987</v>
          </cell>
          <cell r="AH146">
            <v>6959341.9688724987</v>
          </cell>
        </row>
        <row r="147">
          <cell r="H147">
            <v>46052901.494573601</v>
          </cell>
          <cell r="AE147">
            <v>69278992.857099503</v>
          </cell>
          <cell r="AF147">
            <v>23226091.362525903</v>
          </cell>
          <cell r="AG147">
            <v>23226091.362525903</v>
          </cell>
        </row>
        <row r="148">
          <cell r="H148">
            <v>51251799.167907596</v>
          </cell>
          <cell r="J148">
            <v>35579732.164938986</v>
          </cell>
          <cell r="AE148">
            <v>124929610.14808621</v>
          </cell>
          <cell r="AF148">
            <v>38098078.815239623</v>
          </cell>
          <cell r="AG148">
            <v>25472018.53200987</v>
          </cell>
          <cell r="AH148">
            <v>12626060.283229753</v>
          </cell>
        </row>
        <row r="149">
          <cell r="J149">
            <v>35579732.164938986</v>
          </cell>
          <cell r="AE149">
            <v>48205792.44816874</v>
          </cell>
          <cell r="AF149">
            <v>12626060.283229753</v>
          </cell>
          <cell r="AH149">
            <v>12626060.283229753</v>
          </cell>
        </row>
        <row r="150">
          <cell r="H150">
            <v>51251799.167907596</v>
          </cell>
          <cell r="AE150">
            <v>76723817.699917465</v>
          </cell>
          <cell r="AF150">
            <v>25472018.53200987</v>
          </cell>
          <cell r="AG150">
            <v>25472018.53200987</v>
          </cell>
        </row>
        <row r="151">
          <cell r="H151">
            <v>46130710.208221935</v>
          </cell>
          <cell r="J151">
            <v>9301318.2997182235</v>
          </cell>
          <cell r="AE151">
            <v>78723636.039956078</v>
          </cell>
          <cell r="AF151">
            <v>23291607.532015916</v>
          </cell>
          <cell r="AG151">
            <v>20770689.068975478</v>
          </cell>
          <cell r="AH151">
            <v>2520918.4630404375</v>
          </cell>
        </row>
        <row r="152">
          <cell r="J152">
            <v>9301318.2997182235</v>
          </cell>
          <cell r="AE152">
            <v>11822236.762758661</v>
          </cell>
          <cell r="AF152">
            <v>2520918.4630404375</v>
          </cell>
          <cell r="AH152">
            <v>2520918.4630404375</v>
          </cell>
        </row>
        <row r="153">
          <cell r="H153">
            <v>46130710.208221935</v>
          </cell>
          <cell r="AE153">
            <v>66901399.277197413</v>
          </cell>
          <cell r="AF153">
            <v>20770689.068975478</v>
          </cell>
          <cell r="AG153">
            <v>20770689.068975478</v>
          </cell>
        </row>
        <row r="154">
          <cell r="H154">
            <v>43174912.860912256</v>
          </cell>
          <cell r="J154">
            <v>13248588.590659292</v>
          </cell>
          <cell r="AE154">
            <v>71288280.197754443</v>
          </cell>
          <cell r="AF154">
            <v>14864778.746182894</v>
          </cell>
          <cell r="AG154">
            <v>14743764.502444439</v>
          </cell>
          <cell r="AH154">
            <v>121014.2437384557</v>
          </cell>
        </row>
        <row r="155">
          <cell r="J155">
            <v>13248588.590659292</v>
          </cell>
          <cell r="AE155">
            <v>13369602.834397748</v>
          </cell>
          <cell r="AF155">
            <v>121014.2437384557</v>
          </cell>
          <cell r="AH155">
            <v>121014.2437384557</v>
          </cell>
        </row>
        <row r="156">
          <cell r="H156">
            <v>43174912.860912256</v>
          </cell>
          <cell r="AE156">
            <v>57918677.363356695</v>
          </cell>
          <cell r="AF156">
            <v>14743764.502444439</v>
          </cell>
          <cell r="AG156">
            <v>14743764.502444439</v>
          </cell>
        </row>
        <row r="157">
          <cell r="H157">
            <v>27999295.591525905</v>
          </cell>
          <cell r="J157">
            <v>7212599.2995542651</v>
          </cell>
          <cell r="AE157">
            <v>43738528.967008293</v>
          </cell>
          <cell r="AF157">
            <v>8526634.0759281218</v>
          </cell>
          <cell r="AG157">
            <v>8405142.3358637914</v>
          </cell>
          <cell r="AH157">
            <v>121491.74006433133</v>
          </cell>
        </row>
        <row r="158">
          <cell r="J158">
            <v>7212599.2995542651</v>
          </cell>
          <cell r="AE158">
            <v>7334091.0396185964</v>
          </cell>
          <cell r="AF158">
            <v>121491.74006433133</v>
          </cell>
          <cell r="AH158">
            <v>121491.74006433133</v>
          </cell>
        </row>
        <row r="159">
          <cell r="H159">
            <v>27999295.591525905</v>
          </cell>
          <cell r="AE159">
            <v>36404437.927389696</v>
          </cell>
          <cell r="AF159">
            <v>8405142.3358637914</v>
          </cell>
          <cell r="AG159">
            <v>8405142.3358637914</v>
          </cell>
        </row>
        <row r="160">
          <cell r="H160">
            <v>65501575.435985439</v>
          </cell>
          <cell r="J160">
            <v>19349532.294572309</v>
          </cell>
          <cell r="AE160">
            <v>118554305.1597973</v>
          </cell>
          <cell r="AF160">
            <v>33703197.429239556</v>
          </cell>
          <cell r="AG160">
            <v>28752975.896042727</v>
          </cell>
          <cell r="AH160">
            <v>4950221.5331968293</v>
          </cell>
        </row>
        <row r="161">
          <cell r="J161">
            <v>19349532.294572309</v>
          </cell>
          <cell r="AE161">
            <v>24299753.827769138</v>
          </cell>
          <cell r="AF161">
            <v>4950221.5331968293</v>
          </cell>
          <cell r="AH161">
            <v>4950221.5331968293</v>
          </cell>
        </row>
        <row r="162">
          <cell r="H162">
            <v>65501575.435985439</v>
          </cell>
          <cell r="AE162">
            <v>94254551.332028165</v>
          </cell>
          <cell r="AF162">
            <v>28752975.896042727</v>
          </cell>
          <cell r="AG162">
            <v>28752975.896042727</v>
          </cell>
        </row>
        <row r="163">
          <cell r="H163">
            <v>28039820.017611664</v>
          </cell>
          <cell r="J163">
            <v>8922068.3551833723</v>
          </cell>
          <cell r="AE163">
            <v>41306883.451694272</v>
          </cell>
          <cell r="AF163">
            <v>4344995.0788992364</v>
          </cell>
          <cell r="AG163">
            <v>6318992.772444088</v>
          </cell>
          <cell r="AH163">
            <v>-1973997.6935448516</v>
          </cell>
        </row>
        <row r="164">
          <cell r="J164">
            <v>8922068.3551833723</v>
          </cell>
          <cell r="AE164">
            <v>6948070.6616385207</v>
          </cell>
          <cell r="AF164">
            <v>-1973997.6935448516</v>
          </cell>
          <cell r="AH164">
            <v>-1973997.6935448516</v>
          </cell>
        </row>
        <row r="165">
          <cell r="H165">
            <v>28039820.017611664</v>
          </cell>
          <cell r="AE165">
            <v>34358812.790055752</v>
          </cell>
          <cell r="AF165">
            <v>6318992.772444088</v>
          </cell>
          <cell r="AG165">
            <v>6318992.772444088</v>
          </cell>
        </row>
        <row r="166">
          <cell r="H166">
            <v>56827471.118609607</v>
          </cell>
          <cell r="J166">
            <v>14307792.928164465</v>
          </cell>
          <cell r="AE166">
            <v>94436406.267886296</v>
          </cell>
          <cell r="AF166">
            <v>23301142.221112221</v>
          </cell>
          <cell r="AG166">
            <v>21816548.918395594</v>
          </cell>
          <cell r="AH166">
            <v>1484593.3027166259</v>
          </cell>
        </row>
        <row r="167">
          <cell r="J167">
            <v>14307792.928164465</v>
          </cell>
          <cell r="AE167">
            <v>15792386.230881091</v>
          </cell>
          <cell r="AF167">
            <v>1484593.3027166259</v>
          </cell>
          <cell r="AH167">
            <v>1484593.3027166259</v>
          </cell>
        </row>
        <row r="168">
          <cell r="H168">
            <v>56827471.118609607</v>
          </cell>
          <cell r="AE168">
            <v>78644020.037005201</v>
          </cell>
          <cell r="AF168">
            <v>21816548.918395594</v>
          </cell>
          <cell r="AG168">
            <v>21816548.918395594</v>
          </cell>
        </row>
        <row r="169">
          <cell r="H169">
            <v>57729136.614224419</v>
          </cell>
          <cell r="J169">
            <v>16346628.033297032</v>
          </cell>
          <cell r="AE169">
            <v>100242266.7221446</v>
          </cell>
          <cell r="AF169">
            <v>26166502.074623153</v>
          </cell>
          <cell r="AG169">
            <v>23100033.843510166</v>
          </cell>
          <cell r="AH169">
            <v>3066468.2311129868</v>
          </cell>
        </row>
        <row r="170">
          <cell r="J170">
            <v>16346628.033297032</v>
          </cell>
          <cell r="AE170">
            <v>19413096.264410019</v>
          </cell>
          <cell r="AF170">
            <v>3066468.2311129868</v>
          </cell>
          <cell r="AH170">
            <v>3066468.2311129868</v>
          </cell>
        </row>
        <row r="171">
          <cell r="H171">
            <v>57729136.614224419</v>
          </cell>
          <cell r="AE171">
            <v>80829170.457734585</v>
          </cell>
          <cell r="AF171">
            <v>23100033.843510166</v>
          </cell>
          <cell r="AG171">
            <v>23100033.843510166</v>
          </cell>
        </row>
        <row r="172">
          <cell r="H172">
            <v>57166487.633901522</v>
          </cell>
          <cell r="J172">
            <v>14083949.306842471</v>
          </cell>
          <cell r="AE172">
            <v>96982889.972330272</v>
          </cell>
          <cell r="AF172">
            <v>25732453.031586282</v>
          </cell>
          <cell r="AG172">
            <v>22937168.96203056</v>
          </cell>
          <cell r="AH172">
            <v>2795284.0695557203</v>
          </cell>
        </row>
        <row r="173">
          <cell r="J173">
            <v>14083949.306842471</v>
          </cell>
          <cell r="AE173">
            <v>16879233.376398191</v>
          </cell>
          <cell r="AF173">
            <v>2795284.0695557203</v>
          </cell>
          <cell r="AH173">
            <v>2795284.0695557203</v>
          </cell>
        </row>
        <row r="174">
          <cell r="H174">
            <v>57166487.633901522</v>
          </cell>
          <cell r="AE174">
            <v>80103656.595932081</v>
          </cell>
          <cell r="AF174">
            <v>22937168.96203056</v>
          </cell>
          <cell r="AG174">
            <v>22937168.96203056</v>
          </cell>
        </row>
        <row r="175">
          <cell r="H175">
            <v>61718835.37635833</v>
          </cell>
          <cell r="J175">
            <v>17049311.69423236</v>
          </cell>
          <cell r="AE175">
            <v>108970125.87845504</v>
          </cell>
          <cell r="AF175">
            <v>30201978.807864346</v>
          </cell>
          <cell r="AG175">
            <v>26022644.792021364</v>
          </cell>
          <cell r="AH175">
            <v>4179334.0158429816</v>
          </cell>
        </row>
        <row r="176">
          <cell r="J176">
            <v>17049311.69423236</v>
          </cell>
          <cell r="AE176">
            <v>21228645.710075341</v>
          </cell>
          <cell r="AF176">
            <v>4179334.0158429816</v>
          </cell>
          <cell r="AH176">
            <v>4179334.0158429816</v>
          </cell>
        </row>
        <row r="177">
          <cell r="H177">
            <v>61718835.37635833</v>
          </cell>
          <cell r="AE177">
            <v>87741480.168379694</v>
          </cell>
          <cell r="AF177">
            <v>26022644.792021364</v>
          </cell>
          <cell r="AG177">
            <v>26022644.792021364</v>
          </cell>
        </row>
        <row r="178">
          <cell r="H178">
            <v>29126023.517764218</v>
          </cell>
          <cell r="J178">
            <v>8990761.3513208181</v>
          </cell>
          <cell r="AE178">
            <v>45448895.306580767</v>
          </cell>
          <cell r="AF178">
            <v>7332110.4374957308</v>
          </cell>
          <cell r="AG178">
            <v>7540573.7876584306</v>
          </cell>
          <cell r="AH178">
            <v>-208463.35016269982</v>
          </cell>
        </row>
        <row r="179">
          <cell r="J179">
            <v>8990761.3513208181</v>
          </cell>
          <cell r="AE179">
            <v>8782298.0011581182</v>
          </cell>
          <cell r="AF179">
            <v>-208463.35016269982</v>
          </cell>
          <cell r="AH179">
            <v>-208463.35016269982</v>
          </cell>
        </row>
        <row r="180">
          <cell r="H180">
            <v>29126023.517764218</v>
          </cell>
          <cell r="AE180">
            <v>36666597.305422649</v>
          </cell>
          <cell r="AF180">
            <v>7540573.7876584306</v>
          </cell>
          <cell r="AG180">
            <v>7540573.7876584306</v>
          </cell>
        </row>
        <row r="181">
          <cell r="H181">
            <v>26908303.550849173</v>
          </cell>
          <cell r="J181">
            <v>6291717.8593818918</v>
          </cell>
          <cell r="AE181">
            <v>40047070.766563252</v>
          </cell>
          <cell r="AF181">
            <v>6847049.3563321866</v>
          </cell>
          <cell r="AG181">
            <v>7343413.5165572278</v>
          </cell>
          <cell r="AH181">
            <v>-496364.16022504121</v>
          </cell>
        </row>
        <row r="182">
          <cell r="J182">
            <v>6291717.8593818918</v>
          </cell>
          <cell r="AE182">
            <v>5795353.6991568506</v>
          </cell>
          <cell r="AF182">
            <v>-496364.16022504121</v>
          </cell>
          <cell r="AH182">
            <v>-496364.16022504121</v>
          </cell>
        </row>
        <row r="183">
          <cell r="H183">
            <v>26908303.550849173</v>
          </cell>
          <cell r="AE183">
            <v>34251717.067406401</v>
          </cell>
          <cell r="AF183">
            <v>7343413.5165572278</v>
          </cell>
          <cell r="AG183">
            <v>7343413.5165572278</v>
          </cell>
        </row>
        <row r="184">
          <cell r="H184">
            <v>35728592.814092465</v>
          </cell>
          <cell r="J184">
            <v>9637465.3089448921</v>
          </cell>
          <cell r="AE184">
            <v>58490339.483862624</v>
          </cell>
          <cell r="AF184">
            <v>13124281.360825267</v>
          </cell>
          <cell r="AG184">
            <v>12368084.227743335</v>
          </cell>
          <cell r="AH184">
            <v>756197.13308193162</v>
          </cell>
        </row>
        <row r="185">
          <cell r="J185">
            <v>9637465.3089448921</v>
          </cell>
          <cell r="AE185">
            <v>10393662.442026824</v>
          </cell>
          <cell r="AF185">
            <v>756197.13308193162</v>
          </cell>
          <cell r="AH185">
            <v>756197.13308193162</v>
          </cell>
        </row>
        <row r="186">
          <cell r="H186">
            <v>35728592.814092465</v>
          </cell>
          <cell r="AE186">
            <v>48096677.0418358</v>
          </cell>
          <cell r="AF186">
            <v>12368084.227743335</v>
          </cell>
          <cell r="AG186">
            <v>12368084.227743335</v>
          </cell>
        </row>
        <row r="187">
          <cell r="H187">
            <v>36441461.348050244</v>
          </cell>
          <cell r="J187">
            <v>10922849.518531987</v>
          </cell>
          <cell r="AE187">
            <v>63051247.594650626</v>
          </cell>
          <cell r="AF187">
            <v>15686936.728068398</v>
          </cell>
          <cell r="AG187">
            <v>14210114.581076689</v>
          </cell>
          <cell r="AH187">
            <v>1476822.1469917092</v>
          </cell>
        </row>
        <row r="188">
          <cell r="J188">
            <v>10922849.518531987</v>
          </cell>
          <cell r="AE188">
            <v>12399671.665523697</v>
          </cell>
          <cell r="AF188">
            <v>1476822.1469917092</v>
          </cell>
          <cell r="AH188">
            <v>1476822.1469917092</v>
          </cell>
        </row>
        <row r="189">
          <cell r="H189">
            <v>36441461.348050244</v>
          </cell>
          <cell r="AE189">
            <v>50651575.929126933</v>
          </cell>
          <cell r="AF189">
            <v>14210114.581076689</v>
          </cell>
          <cell r="AG189">
            <v>14210114.581076689</v>
          </cell>
        </row>
        <row r="190">
          <cell r="H190">
            <v>15124243.119375415</v>
          </cell>
          <cell r="J190">
            <v>6073887.4637572123</v>
          </cell>
          <cell r="AE190">
            <v>22743430.082020331</v>
          </cell>
          <cell r="AF190">
            <v>1545299.4988877038</v>
          </cell>
          <cell r="AG190">
            <v>2822341.3265201971</v>
          </cell>
          <cell r="AH190">
            <v>-1277041.8276324933</v>
          </cell>
        </row>
        <row r="191">
          <cell r="J191">
            <v>6073887.4637572123</v>
          </cell>
          <cell r="AE191">
            <v>4796845.6361247189</v>
          </cell>
          <cell r="AF191">
            <v>-1277041.8276324933</v>
          </cell>
          <cell r="AH191">
            <v>-1277041.8276324933</v>
          </cell>
        </row>
        <row r="192">
          <cell r="H192">
            <v>15124243.119375415</v>
          </cell>
          <cell r="AE192">
            <v>17946584.445895612</v>
          </cell>
          <cell r="AF192">
            <v>2822341.3265201971</v>
          </cell>
          <cell r="AG192">
            <v>2822341.3265201971</v>
          </cell>
        </row>
        <row r="193">
          <cell r="H193">
            <v>25545610.614715055</v>
          </cell>
          <cell r="J193">
            <v>9002346.5698700305</v>
          </cell>
          <cell r="AE193">
            <v>44618846.878843367</v>
          </cell>
          <cell r="AF193">
            <v>10070889.694258278</v>
          </cell>
          <cell r="AG193">
            <v>9544347.9074369669</v>
          </cell>
          <cell r="AH193">
            <v>526541.78682131134</v>
          </cell>
        </row>
        <row r="194">
          <cell r="J194">
            <v>9002346.5698700305</v>
          </cell>
          <cell r="AE194">
            <v>9528888.3566913418</v>
          </cell>
          <cell r="AF194">
            <v>526541.78682131134</v>
          </cell>
          <cell r="AH194">
            <v>526541.78682131134</v>
          </cell>
        </row>
        <row r="195">
          <cell r="H195">
            <v>25545610.614715055</v>
          </cell>
          <cell r="AE195">
            <v>35089958.522152022</v>
          </cell>
          <cell r="AF195">
            <v>9544347.9074369669</v>
          </cell>
          <cell r="AG195">
            <v>9544347.9074369669</v>
          </cell>
        </row>
        <row r="196">
          <cell r="H196">
            <v>83962203.764996529</v>
          </cell>
          <cell r="J196">
            <v>23129000.224465512</v>
          </cell>
          <cell r="AE196">
            <v>153502950.91744554</v>
          </cell>
          <cell r="AF196">
            <v>46411746.927983478</v>
          </cell>
          <cell r="AG196">
            <v>39473826.900208488</v>
          </cell>
          <cell r="AH196">
            <v>6937920.0277749896</v>
          </cell>
        </row>
        <row r="197">
          <cell r="J197">
            <v>23129000.224465512</v>
          </cell>
          <cell r="AE197">
            <v>30066920.252240501</v>
          </cell>
          <cell r="AF197">
            <v>6937920.0277749896</v>
          </cell>
          <cell r="AH197">
            <v>6937920.0277749896</v>
          </cell>
        </row>
        <row r="198">
          <cell r="H198">
            <v>83962203.764996529</v>
          </cell>
          <cell r="AE198">
            <v>123436030.66520502</v>
          </cell>
          <cell r="AF198">
            <v>39473826.900208488</v>
          </cell>
          <cell r="AG198">
            <v>39473826.900208488</v>
          </cell>
        </row>
        <row r="199">
          <cell r="H199">
            <v>40137596.469959982</v>
          </cell>
          <cell r="J199">
            <v>11202914.899792423</v>
          </cell>
          <cell r="AE199">
            <v>68120230.389630079</v>
          </cell>
          <cell r="AF199">
            <v>16779719.019877665</v>
          </cell>
          <cell r="AG199">
            <v>14979639.192035459</v>
          </cell>
          <cell r="AH199">
            <v>1800079.8278422039</v>
          </cell>
        </row>
        <row r="200">
          <cell r="J200">
            <v>11202914.899792423</v>
          </cell>
          <cell r="AE200">
            <v>13002994.727634627</v>
          </cell>
          <cell r="AF200">
            <v>1800079.8278422039</v>
          </cell>
          <cell r="AH200">
            <v>1800079.8278422039</v>
          </cell>
        </row>
        <row r="201">
          <cell r="H201">
            <v>40137596.469959982</v>
          </cell>
          <cell r="AE201">
            <v>55117235.661995441</v>
          </cell>
          <cell r="AF201">
            <v>14979639.192035459</v>
          </cell>
          <cell r="AG201">
            <v>14979639.192035459</v>
          </cell>
        </row>
        <row r="202">
          <cell r="H202">
            <v>7855080.3767049657</v>
          </cell>
          <cell r="J202">
            <v>13831891.737327093</v>
          </cell>
          <cell r="AE202">
            <v>19955939.591719173</v>
          </cell>
          <cell r="AF202">
            <v>-1731032.5223128861</v>
          </cell>
          <cell r="AG202">
            <v>7789043.8873080937</v>
          </cell>
          <cell r="AH202">
            <v>-9520076.4096209798</v>
          </cell>
        </row>
        <row r="203">
          <cell r="J203">
            <v>13831891.737327093</v>
          </cell>
          <cell r="AE203">
            <v>4311815.3277061135</v>
          </cell>
          <cell r="AF203">
            <v>-9520076.4096209798</v>
          </cell>
          <cell r="AH203">
            <v>-9520076.4096209798</v>
          </cell>
        </row>
        <row r="204">
          <cell r="H204">
            <v>7855080.3767049657</v>
          </cell>
          <cell r="AE204">
            <v>15644124.264013059</v>
          </cell>
          <cell r="AF204">
            <v>7789043.8873080937</v>
          </cell>
          <cell r="AG204">
            <v>7789043.8873080937</v>
          </cell>
        </row>
        <row r="205">
          <cell r="H205">
            <v>28037707.648758534</v>
          </cell>
          <cell r="J205">
            <v>6948879.1995893223</v>
          </cell>
          <cell r="AE205">
            <v>46740859.526918098</v>
          </cell>
          <cell r="AF205">
            <v>11754272.678570244</v>
          </cell>
          <cell r="AG205">
            <v>12049092.485111032</v>
          </cell>
          <cell r="AH205">
            <v>-294819.80654078629</v>
          </cell>
        </row>
        <row r="206">
          <cell r="J206">
            <v>6948879.1995893223</v>
          </cell>
          <cell r="AE206">
            <v>6654059.393048536</v>
          </cell>
          <cell r="AF206">
            <v>-294819.80654078629</v>
          </cell>
          <cell r="AH206">
            <v>-294819.80654078629</v>
          </cell>
        </row>
        <row r="207">
          <cell r="H207">
            <v>28037707.648758534</v>
          </cell>
          <cell r="AE207">
            <v>40086800.133869566</v>
          </cell>
          <cell r="AF207">
            <v>12049092.485111032</v>
          </cell>
          <cell r="AG207">
            <v>12049092.485111032</v>
          </cell>
        </row>
        <row r="208">
          <cell r="H208">
            <v>53236932.146036215</v>
          </cell>
          <cell r="J208">
            <v>14162952.770200944</v>
          </cell>
          <cell r="AE208">
            <v>93453062.585811734</v>
          </cell>
          <cell r="AF208">
            <v>26053177.669574574</v>
          </cell>
          <cell r="AG208">
            <v>22919023.537835903</v>
          </cell>
          <cell r="AH208">
            <v>3134154.1317386683</v>
          </cell>
        </row>
        <row r="209">
          <cell r="J209">
            <v>14162952.770200944</v>
          </cell>
          <cell r="AE209">
            <v>17297106.901939612</v>
          </cell>
          <cell r="AF209">
            <v>3134154.1317386683</v>
          </cell>
          <cell r="AH209">
            <v>3134154.1317386683</v>
          </cell>
        </row>
        <row r="210">
          <cell r="H210">
            <v>53236932.146036215</v>
          </cell>
          <cell r="AE210">
            <v>76155955.683872119</v>
          </cell>
          <cell r="AF210">
            <v>22919023.537835903</v>
          </cell>
          <cell r="AG210">
            <v>22919023.537835903</v>
          </cell>
        </row>
        <row r="211">
          <cell r="H211">
            <v>79931712.606920049</v>
          </cell>
          <cell r="L211">
            <v>5426841.5493010469</v>
          </cell>
          <cell r="AE211">
            <v>114301545.56082131</v>
          </cell>
          <cell r="AF211">
            <v>28942991.404600218</v>
          </cell>
          <cell r="AG211">
            <v>25911698.80017902</v>
          </cell>
          <cell r="AI211">
            <v>3031292.6044211965</v>
          </cell>
        </row>
        <row r="212">
          <cell r="H212">
            <v>79931712.606920049</v>
          </cell>
          <cell r="AE212">
            <v>105843411.40709907</v>
          </cell>
          <cell r="AF212">
            <v>25911698.80017902</v>
          </cell>
          <cell r="AG212">
            <v>25911698.80017902</v>
          </cell>
        </row>
        <row r="213">
          <cell r="L213">
            <v>5426841.5493010469</v>
          </cell>
          <cell r="AE213">
            <v>8458134.1537222434</v>
          </cell>
          <cell r="AF213">
            <v>3031292.6044211965</v>
          </cell>
          <cell r="AI213">
            <v>3031292.6044211965</v>
          </cell>
        </row>
        <row r="214">
          <cell r="H214">
            <v>68943814.262730703</v>
          </cell>
          <cell r="L214">
            <v>3848612.169841256</v>
          </cell>
          <cell r="AE214">
            <v>92177613.171799511</v>
          </cell>
          <cell r="AF214">
            <v>19385186.739227552</v>
          </cell>
          <cell r="AG214">
            <v>17357895.141137525</v>
          </cell>
          <cell r="AI214">
            <v>2027291.5980900265</v>
          </cell>
        </row>
        <row r="215">
          <cell r="H215">
            <v>68943814.262730703</v>
          </cell>
          <cell r="AE215">
            <v>86301709.403868228</v>
          </cell>
          <cell r="AF215">
            <v>17357895.141137525</v>
          </cell>
          <cell r="AG215">
            <v>17357895.141137525</v>
          </cell>
        </row>
        <row r="216">
          <cell r="L216">
            <v>3848612.169841256</v>
          </cell>
          <cell r="AE216">
            <v>5875903.7679312825</v>
          </cell>
          <cell r="AF216">
            <v>2027291.5980900265</v>
          </cell>
          <cell r="AI216">
            <v>2027291.5980900265</v>
          </cell>
        </row>
        <row r="217">
          <cell r="H217">
            <v>109942641.82808498</v>
          </cell>
          <cell r="L217">
            <v>9245889.2251174524</v>
          </cell>
          <cell r="AE217">
            <v>141787698.69100586</v>
          </cell>
          <cell r="AF217">
            <v>22599167.637803443</v>
          </cell>
          <cell r="AG217">
            <v>19104244.617459625</v>
          </cell>
          <cell r="AI217">
            <v>3494923.0203438178</v>
          </cell>
        </row>
        <row r="218">
          <cell r="H218">
            <v>109942641.82808498</v>
          </cell>
          <cell r="AE218">
            <v>129046886.4455446</v>
          </cell>
          <cell r="AF218">
            <v>19104244.617459625</v>
          </cell>
          <cell r="AG218">
            <v>19104244.617459625</v>
          </cell>
        </row>
        <row r="219">
          <cell r="L219">
            <v>9245889.2251174524</v>
          </cell>
          <cell r="AE219">
            <v>12740812.24546127</v>
          </cell>
          <cell r="AF219">
            <v>3494923.0203438178</v>
          </cell>
          <cell r="AI219">
            <v>3494923.0203438178</v>
          </cell>
        </row>
        <row r="220">
          <cell r="H220">
            <v>100843815.86422169</v>
          </cell>
          <cell r="L220">
            <v>6241020.4124577632</v>
          </cell>
          <cell r="AE220">
            <v>141049119.77136105</v>
          </cell>
          <cell r="AF220">
            <v>33964283.494681604</v>
          </cell>
          <cell r="AG220">
            <v>30360052.800632477</v>
          </cell>
          <cell r="AI220">
            <v>3604230.6940491302</v>
          </cell>
        </row>
        <row r="221">
          <cell r="H221">
            <v>100843815.86422169</v>
          </cell>
          <cell r="AE221">
            <v>131203868.66485417</v>
          </cell>
          <cell r="AF221">
            <v>30360052.800632477</v>
          </cell>
          <cell r="AG221">
            <v>30360052.800632477</v>
          </cell>
        </row>
        <row r="222">
          <cell r="L222">
            <v>6241020.4124577632</v>
          </cell>
          <cell r="AE222">
            <v>9845251.1065068934</v>
          </cell>
          <cell r="AF222">
            <v>3604230.6940491302</v>
          </cell>
          <cell r="AI222">
            <v>3604230.6940491302</v>
          </cell>
        </row>
        <row r="223">
          <cell r="H223">
            <v>141353904.33264226</v>
          </cell>
          <cell r="L223">
            <v>7574444.9045602912</v>
          </cell>
          <cell r="AE223">
            <v>206963312.19190231</v>
          </cell>
          <cell r="AF223">
            <v>58034962.954699755</v>
          </cell>
          <cell r="AG223">
            <v>53535759.16244632</v>
          </cell>
          <cell r="AI223">
            <v>4499203.7922534375</v>
          </cell>
        </row>
        <row r="224">
          <cell r="H224">
            <v>141353904.33264226</v>
          </cell>
          <cell r="AE224">
            <v>194889663.49508858</v>
          </cell>
          <cell r="AF224">
            <v>53535759.16244632</v>
          </cell>
          <cell r="AG224">
            <v>53535759.16244632</v>
          </cell>
        </row>
        <row r="225">
          <cell r="L225">
            <v>7574444.9045602912</v>
          </cell>
          <cell r="AE225">
            <v>12073648.696813729</v>
          </cell>
          <cell r="AF225">
            <v>4499203.7922534375</v>
          </cell>
          <cell r="AI225">
            <v>4499203.7922534375</v>
          </cell>
        </row>
        <row r="226">
          <cell r="H226">
            <v>83214359.937653869</v>
          </cell>
          <cell r="L226">
            <v>5188078.1480385857</v>
          </cell>
          <cell r="AE226">
            <v>110895501.25552335</v>
          </cell>
          <cell r="AF226">
            <v>22493063.1698309</v>
          </cell>
          <cell r="AG226">
            <v>19916691.69356209</v>
          </cell>
          <cell r="AI226">
            <v>2576371.4762688102</v>
          </cell>
        </row>
        <row r="227">
          <cell r="H227">
            <v>83214359.937653869</v>
          </cell>
          <cell r="AE227">
            <v>103131051.63121596</v>
          </cell>
          <cell r="AF227">
            <v>19916691.69356209</v>
          </cell>
          <cell r="AG227">
            <v>19916691.69356209</v>
          </cell>
        </row>
        <row r="228">
          <cell r="L228">
            <v>5188078.1480385857</v>
          </cell>
          <cell r="AE228">
            <v>7764449.6243073959</v>
          </cell>
          <cell r="AF228">
            <v>2576371.4762688102</v>
          </cell>
          <cell r="AI228">
            <v>2576371.4762688102</v>
          </cell>
        </row>
        <row r="229">
          <cell r="H229">
            <v>64131512.491628222</v>
          </cell>
          <cell r="L229">
            <v>4997429.6000354923</v>
          </cell>
          <cell r="AE229">
            <v>74997346.704898626</v>
          </cell>
          <cell r="AF229">
            <v>5868404.6132348999</v>
          </cell>
          <cell r="AG229">
            <v>4522765.8852844611</v>
          </cell>
          <cell r="AI229">
            <v>1345638.7279504389</v>
          </cell>
        </row>
        <row r="230">
          <cell r="H230">
            <v>64131512.491628222</v>
          </cell>
          <cell r="AE230">
            <v>68654278.376912683</v>
          </cell>
          <cell r="AF230">
            <v>4522765.8852844611</v>
          </cell>
          <cell r="AG230">
            <v>4522765.8852844611</v>
          </cell>
        </row>
        <row r="231">
          <cell r="L231">
            <v>4997429.6000354923</v>
          </cell>
          <cell r="AE231">
            <v>6343068.3279859312</v>
          </cell>
          <cell r="AF231">
            <v>1345638.7279504389</v>
          </cell>
          <cell r="AI231">
            <v>1345638.7279504389</v>
          </cell>
        </row>
        <row r="232">
          <cell r="H232">
            <v>93421256.326473862</v>
          </cell>
          <cell r="L232">
            <v>5248567.8529773569</v>
          </cell>
          <cell r="AE232">
            <v>129124399.66874199</v>
          </cell>
          <cell r="AF232">
            <v>30454575.489290774</v>
          </cell>
          <cell r="AG232">
            <v>27500945.711221576</v>
          </cell>
          <cell r="AI232">
            <v>2953629.7780691972</v>
          </cell>
        </row>
        <row r="233">
          <cell r="H233">
            <v>93421256.326473862</v>
          </cell>
          <cell r="AE233">
            <v>120922202.03769544</v>
          </cell>
          <cell r="AF233">
            <v>27500945.711221576</v>
          </cell>
          <cell r="AG233">
            <v>27500945.711221576</v>
          </cell>
        </row>
        <row r="234">
          <cell r="L234">
            <v>5248567.8529773569</v>
          </cell>
          <cell r="AE234">
            <v>8202197.6310465541</v>
          </cell>
          <cell r="AF234">
            <v>2953629.7780691972</v>
          </cell>
          <cell r="AI234">
            <v>2953629.7780691972</v>
          </cell>
        </row>
        <row r="235">
          <cell r="H235">
            <v>99385135.356476098</v>
          </cell>
          <cell r="L235">
            <v>11213708.745232515</v>
          </cell>
          <cell r="AE235">
            <v>115051522.07550839</v>
          </cell>
          <cell r="AF235">
            <v>4452677.9737997577</v>
          </cell>
          <cell r="AG235">
            <v>4731930.4665236771</v>
          </cell>
          <cell r="AI235">
            <v>-279252.49272391945</v>
          </cell>
        </row>
        <row r="236">
          <cell r="H236">
            <v>99385135.356476098</v>
          </cell>
          <cell r="AE236">
            <v>104117065.82299978</v>
          </cell>
          <cell r="AF236">
            <v>4731930.4665236771</v>
          </cell>
          <cell r="AG236">
            <v>4731930.4665236771</v>
          </cell>
        </row>
        <row r="237">
          <cell r="L237">
            <v>11213708.745232515</v>
          </cell>
          <cell r="AE237">
            <v>10934456.252508596</v>
          </cell>
          <cell r="AF237">
            <v>-279252.49272391945</v>
          </cell>
          <cell r="AI237">
            <v>-279252.49272391945</v>
          </cell>
        </row>
        <row r="238">
          <cell r="H238">
            <v>57511000.03672915</v>
          </cell>
          <cell r="L238">
            <v>4066872.0380662261</v>
          </cell>
          <cell r="AE238">
            <v>71267415.108226597</v>
          </cell>
          <cell r="AF238">
            <v>9689543.0334312208</v>
          </cell>
          <cell r="AG238">
            <v>8096049.9198295251</v>
          </cell>
          <cell r="AI238">
            <v>1593493.1136016967</v>
          </cell>
        </row>
        <row r="239">
          <cell r="H239">
            <v>57511000.03672915</v>
          </cell>
          <cell r="AE239">
            <v>65607049.956558675</v>
          </cell>
          <cell r="AF239">
            <v>8096049.9198295251</v>
          </cell>
          <cell r="AG239">
            <v>8096049.9198295251</v>
          </cell>
        </row>
        <row r="240">
          <cell r="L240">
            <v>4066872.0380662261</v>
          </cell>
          <cell r="AE240">
            <v>5660365.1516679227</v>
          </cell>
          <cell r="AF240">
            <v>1593493.1136016967</v>
          </cell>
          <cell r="AI240">
            <v>1593493.1136016967</v>
          </cell>
        </row>
        <row r="241">
          <cell r="H241">
            <v>70822068.228304893</v>
          </cell>
          <cell r="L241">
            <v>5321011.9442478325</v>
          </cell>
          <cell r="AE241">
            <v>88265266.251194462</v>
          </cell>
          <cell r="AF241">
            <v>12122186.078641744</v>
          </cell>
          <cell r="AG241">
            <v>10035821.967459172</v>
          </cell>
          <cell r="AI241">
            <v>2086364.1111825723</v>
          </cell>
        </row>
        <row r="242">
          <cell r="H242">
            <v>70822068.228304893</v>
          </cell>
          <cell r="AE242">
            <v>80857890.195764065</v>
          </cell>
          <cell r="AF242">
            <v>10035821.967459172</v>
          </cell>
          <cell r="AG242">
            <v>10035821.967459172</v>
          </cell>
        </row>
        <row r="243">
          <cell r="L243">
            <v>5321011.9442478325</v>
          </cell>
          <cell r="AE243">
            <v>7407376.0554304048</v>
          </cell>
          <cell r="AF243">
            <v>2086364.1111825723</v>
          </cell>
          <cell r="AI243">
            <v>2086364.1111825723</v>
          </cell>
        </row>
        <row r="244">
          <cell r="H244">
            <v>25548846.048247665</v>
          </cell>
          <cell r="J244">
            <v>4156546.5697761634</v>
          </cell>
          <cell r="L244">
            <v>1777221.4907110611</v>
          </cell>
          <cell r="AE244">
            <v>40034638.052430578</v>
          </cell>
          <cell r="AF244">
            <v>8552023.9436956923</v>
          </cell>
          <cell r="AG244">
            <v>7248938.865538314</v>
          </cell>
          <cell r="AH244">
            <v>311401.5642795274</v>
          </cell>
          <cell r="AI244">
            <v>991683.51387785166</v>
          </cell>
        </row>
        <row r="245">
          <cell r="J245">
            <v>4156546.5697761634</v>
          </cell>
          <cell r="AE245">
            <v>4467948.1340556908</v>
          </cell>
          <cell r="AF245">
            <v>311401.5642795274</v>
          </cell>
          <cell r="AH245">
            <v>311401.5642795274</v>
          </cell>
        </row>
        <row r="246">
          <cell r="H246">
            <v>25548846.048247665</v>
          </cell>
          <cell r="AE246">
            <v>32797784.913785979</v>
          </cell>
          <cell r="AF246">
            <v>7248938.865538314</v>
          </cell>
          <cell r="AG246">
            <v>7248938.865538314</v>
          </cell>
        </row>
        <row r="247">
          <cell r="L247">
            <v>1777221.4907110611</v>
          </cell>
          <cell r="AE247">
            <v>2768905.0045889127</v>
          </cell>
          <cell r="AF247">
            <v>991683.51387785166</v>
          </cell>
          <cell r="AI247">
            <v>991683.51387785166</v>
          </cell>
        </row>
        <row r="248">
          <cell r="H248">
            <v>18371517.629982427</v>
          </cell>
          <cell r="J248">
            <v>4386507.5925480509</v>
          </cell>
          <cell r="AE248">
            <v>27141821.538081076</v>
          </cell>
          <cell r="AF248">
            <v>4383796.3155506002</v>
          </cell>
          <cell r="AG248">
            <v>4665729.580655992</v>
          </cell>
          <cell r="AH248">
            <v>-281933.26510539185</v>
          </cell>
        </row>
        <row r="249">
          <cell r="J249">
            <v>4386507.5925480509</v>
          </cell>
          <cell r="AE249">
            <v>4104574.3274426591</v>
          </cell>
          <cell r="AF249">
            <v>-281933.26510539185</v>
          </cell>
          <cell r="AH249">
            <v>-281933.26510539185</v>
          </cell>
        </row>
        <row r="250">
          <cell r="H250">
            <v>18371517.629982427</v>
          </cell>
          <cell r="AE250">
            <v>23037247.210638419</v>
          </cell>
          <cell r="AF250">
            <v>4665729.580655992</v>
          </cell>
          <cell r="AG250">
            <v>4665729.580655992</v>
          </cell>
        </row>
        <row r="251">
          <cell r="H251">
            <v>80559794.881352454</v>
          </cell>
          <cell r="J251">
            <v>17431628.153152045</v>
          </cell>
          <cell r="AE251">
            <v>127640462.8752175</v>
          </cell>
          <cell r="AF251">
            <v>29649039.840712998</v>
          </cell>
          <cell r="AG251">
            <v>27976658.989176601</v>
          </cell>
          <cell r="AH251">
            <v>1672380.8515363969</v>
          </cell>
        </row>
        <row r="252">
          <cell r="J252">
            <v>17431628.153152045</v>
          </cell>
          <cell r="AE252">
            <v>19104009.004688442</v>
          </cell>
          <cell r="AF252">
            <v>1672380.8515363969</v>
          </cell>
          <cell r="AH252">
            <v>1672380.8515363969</v>
          </cell>
        </row>
        <row r="253">
          <cell r="H253">
            <v>80559794.881352454</v>
          </cell>
          <cell r="AE253">
            <v>108536453.87052906</v>
          </cell>
          <cell r="AF253">
            <v>27976658.989176601</v>
          </cell>
          <cell r="AG253">
            <v>27976658.989176601</v>
          </cell>
        </row>
        <row r="254">
          <cell r="H254">
            <v>30141416.660434011</v>
          </cell>
          <cell r="J254">
            <v>6044860.5055010095</v>
          </cell>
          <cell r="AE254">
            <v>46084977.297543898</v>
          </cell>
          <cell r="AF254">
            <v>9898700.1316088736</v>
          </cell>
          <cell r="AG254">
            <v>10534463.515049215</v>
          </cell>
          <cell r="AH254">
            <v>-635763.3834403418</v>
          </cell>
        </row>
        <row r="255">
          <cell r="J255">
            <v>6044860.5055010095</v>
          </cell>
          <cell r="AE255">
            <v>5409097.1220606677</v>
          </cell>
          <cell r="AF255">
            <v>-635763.3834403418</v>
          </cell>
          <cell r="AH255">
            <v>-635763.3834403418</v>
          </cell>
        </row>
        <row r="256">
          <cell r="H256">
            <v>30141416.660434011</v>
          </cell>
          <cell r="AE256">
            <v>40675880.175483227</v>
          </cell>
          <cell r="AF256">
            <v>10534463.515049215</v>
          </cell>
          <cell r="AG256">
            <v>10534463.515049215</v>
          </cell>
        </row>
        <row r="257">
          <cell r="H257">
            <v>25733921.257875282</v>
          </cell>
          <cell r="J257">
            <v>4800464.6688176189</v>
          </cell>
          <cell r="AE257">
            <v>37453328.937655859</v>
          </cell>
          <cell r="AF257">
            <v>6918943.0109629575</v>
          </cell>
          <cell r="AG257">
            <v>7131714.3003705256</v>
          </cell>
          <cell r="AH257">
            <v>-212771.28940756805</v>
          </cell>
        </row>
        <row r="258">
          <cell r="J258">
            <v>4800464.6688176189</v>
          </cell>
          <cell r="AE258">
            <v>4587693.3794100508</v>
          </cell>
          <cell r="AF258">
            <v>-212771.28940756805</v>
          </cell>
          <cell r="AH258">
            <v>-212771.28940756805</v>
          </cell>
        </row>
        <row r="259">
          <cell r="H259">
            <v>25733921.257875282</v>
          </cell>
          <cell r="AE259">
            <v>32865635.558245808</v>
          </cell>
          <cell r="AF259">
            <v>7131714.3003705256</v>
          </cell>
          <cell r="AG259">
            <v>7131714.3003705256</v>
          </cell>
        </row>
        <row r="260">
          <cell r="H260">
            <v>23046492.279910229</v>
          </cell>
          <cell r="J260">
            <v>4325128.6291468544</v>
          </cell>
          <cell r="AE260">
            <v>38171397.302597895</v>
          </cell>
          <cell r="AF260">
            <v>10799776.393540815</v>
          </cell>
          <cell r="AG260">
            <v>9813333.112506289</v>
          </cell>
          <cell r="AH260">
            <v>986443.28103452548</v>
          </cell>
        </row>
        <row r="261">
          <cell r="J261">
            <v>4325128.6291468544</v>
          </cell>
          <cell r="AE261">
            <v>5311571.9101813799</v>
          </cell>
          <cell r="AF261">
            <v>986443.28103452548</v>
          </cell>
          <cell r="AH261">
            <v>986443.28103452548</v>
          </cell>
        </row>
        <row r="262">
          <cell r="H262">
            <v>23046492.279910229</v>
          </cell>
          <cell r="AE262">
            <v>32859825.392416518</v>
          </cell>
          <cell r="AF262">
            <v>9813333.112506289</v>
          </cell>
          <cell r="AG262">
            <v>9813333.112506289</v>
          </cell>
        </row>
        <row r="263">
          <cell r="H263">
            <v>37778409.59325739</v>
          </cell>
          <cell r="J263">
            <v>6431625.1716855736</v>
          </cell>
          <cell r="AE263">
            <v>60743581.471579611</v>
          </cell>
          <cell r="AF263">
            <v>16533546.706636649</v>
          </cell>
          <cell r="AG263">
            <v>15087589.903772995</v>
          </cell>
          <cell r="AH263">
            <v>1445956.8028636547</v>
          </cell>
        </row>
        <row r="264">
          <cell r="J264">
            <v>6431625.1716855736</v>
          </cell>
          <cell r="AE264">
            <v>7877581.9745492283</v>
          </cell>
          <cell r="AF264">
            <v>1445956.8028636547</v>
          </cell>
          <cell r="AH264">
            <v>1445956.8028636547</v>
          </cell>
        </row>
        <row r="265">
          <cell r="H265">
            <v>37778409.59325739</v>
          </cell>
          <cell r="AE265">
            <v>52865999.497030385</v>
          </cell>
          <cell r="AF265">
            <v>15087589.903772995</v>
          </cell>
          <cell r="AG265">
            <v>15087589.903772995</v>
          </cell>
        </row>
        <row r="266">
          <cell r="H266">
            <v>29618534.492709693</v>
          </cell>
          <cell r="J266">
            <v>5020671.7894003233</v>
          </cell>
          <cell r="AE266">
            <v>46042019.19671943</v>
          </cell>
          <cell r="AF266">
            <v>11402812.914609415</v>
          </cell>
          <cell r="AG266">
            <v>10616811.020755801</v>
          </cell>
          <cell r="AH266">
            <v>786001.89385361411</v>
          </cell>
        </row>
        <row r="267">
          <cell r="J267">
            <v>5020671.7894003233</v>
          </cell>
          <cell r="AE267">
            <v>5806673.6832539374</v>
          </cell>
          <cell r="AF267">
            <v>786001.89385361411</v>
          </cell>
          <cell r="AH267">
            <v>786001.89385361411</v>
          </cell>
        </row>
        <row r="268">
          <cell r="H268">
            <v>29618534.492709693</v>
          </cell>
          <cell r="AE268">
            <v>40235345.513465494</v>
          </cell>
          <cell r="AF268">
            <v>10616811.020755801</v>
          </cell>
          <cell r="AG268">
            <v>10616811.020755801</v>
          </cell>
        </row>
        <row r="269">
          <cell r="H269">
            <v>31972244.124743812</v>
          </cell>
          <cell r="J269">
            <v>6139357.5388578773</v>
          </cell>
          <cell r="AE269">
            <v>47951122.411559559</v>
          </cell>
          <cell r="AF269">
            <v>9839520.7479578685</v>
          </cell>
          <cell r="AG269">
            <v>9307844.2290169969</v>
          </cell>
          <cell r="AH269">
            <v>531676.51894087158</v>
          </cell>
        </row>
        <row r="270">
          <cell r="J270">
            <v>6139357.5388578773</v>
          </cell>
          <cell r="AE270">
            <v>6671034.0577987488</v>
          </cell>
          <cell r="AF270">
            <v>531676.51894087158</v>
          </cell>
          <cell r="AH270">
            <v>531676.51894087158</v>
          </cell>
        </row>
        <row r="271">
          <cell r="H271">
            <v>31972244.124743812</v>
          </cell>
          <cell r="AE271">
            <v>41280088.353760809</v>
          </cell>
          <cell r="AF271">
            <v>9307844.2290169969</v>
          </cell>
          <cell r="AG271">
            <v>9307844.2290169969</v>
          </cell>
        </row>
        <row r="272">
          <cell r="H272">
            <v>41771662.163298145</v>
          </cell>
          <cell r="J272">
            <v>9366279.5984720141</v>
          </cell>
          <cell r="AE272">
            <v>63632370.43035496</v>
          </cell>
          <cell r="AF272">
            <v>12494428.668584801</v>
          </cell>
          <cell r="AG272">
            <v>12180919.671473175</v>
          </cell>
          <cell r="AH272">
            <v>313508.99711162597</v>
          </cell>
        </row>
        <row r="273">
          <cell r="J273">
            <v>9366279.5984720141</v>
          </cell>
          <cell r="AE273">
            <v>9679788.59558364</v>
          </cell>
          <cell r="AF273">
            <v>313508.99711162597</v>
          </cell>
          <cell r="AH273">
            <v>313508.99711162597</v>
          </cell>
        </row>
        <row r="274">
          <cell r="H274">
            <v>41771662.163298145</v>
          </cell>
          <cell r="AE274">
            <v>53952581.83477132</v>
          </cell>
          <cell r="AF274">
            <v>12180919.671473175</v>
          </cell>
          <cell r="AG274">
            <v>12180919.671473175</v>
          </cell>
        </row>
        <row r="275">
          <cell r="H275">
            <v>66505272.955121547</v>
          </cell>
          <cell r="J275">
            <v>11871129.921887599</v>
          </cell>
          <cell r="AE275">
            <v>110200065.25612891</v>
          </cell>
          <cell r="AF275">
            <v>31823662.379119754</v>
          </cell>
          <cell r="AG275">
            <v>28955018.800370932</v>
          </cell>
          <cell r="AH275">
            <v>2868643.5787488222</v>
          </cell>
        </row>
        <row r="276">
          <cell r="J276">
            <v>11871129.921887599</v>
          </cell>
          <cell r="AE276">
            <v>14739773.500636421</v>
          </cell>
          <cell r="AF276">
            <v>2868643.5787488222</v>
          </cell>
          <cell r="AH276">
            <v>2868643.5787488222</v>
          </cell>
        </row>
        <row r="277">
          <cell r="H277">
            <v>66505272.955121547</v>
          </cell>
          <cell r="AE277">
            <v>95460291.755492479</v>
          </cell>
          <cell r="AF277">
            <v>28955018.800370932</v>
          </cell>
          <cell r="AG277">
            <v>28955018.800370932</v>
          </cell>
        </row>
        <row r="278">
          <cell r="H278">
            <v>32373790.717444245</v>
          </cell>
          <cell r="J278">
            <v>5796959.3597325431</v>
          </cell>
          <cell r="AE278">
            <v>51567191.034861207</v>
          </cell>
          <cell r="AF278">
            <v>13396440.957684424</v>
          </cell>
          <cell r="AG278">
            <v>12435492.854931992</v>
          </cell>
          <cell r="AH278">
            <v>960948.1027524313</v>
          </cell>
        </row>
        <row r="279">
          <cell r="J279">
            <v>5796959.3597325431</v>
          </cell>
          <cell r="AE279">
            <v>6757907.4624849744</v>
          </cell>
          <cell r="AF279">
            <v>960948.1027524313</v>
          </cell>
          <cell r="AH279">
            <v>960948.1027524313</v>
          </cell>
        </row>
        <row r="280">
          <cell r="H280">
            <v>32373790.717444245</v>
          </cell>
          <cell r="AE280">
            <v>44809283.572376236</v>
          </cell>
          <cell r="AF280">
            <v>12435492.854931992</v>
          </cell>
          <cell r="AG280">
            <v>12435492.854931992</v>
          </cell>
        </row>
        <row r="281">
          <cell r="H281">
            <v>26174439.052247643</v>
          </cell>
          <cell r="J281">
            <v>5693382.2935703518</v>
          </cell>
          <cell r="AE281">
            <v>42082586.128806874</v>
          </cell>
          <cell r="AF281">
            <v>10214764.78298888</v>
          </cell>
          <cell r="AG281">
            <v>9420212.3223232999</v>
          </cell>
          <cell r="AH281">
            <v>794552.46066558082</v>
          </cell>
        </row>
        <row r="282">
          <cell r="J282">
            <v>5693382.2935703518</v>
          </cell>
          <cell r="AE282">
            <v>6487934.7542359326</v>
          </cell>
          <cell r="AF282">
            <v>794552.46066558082</v>
          </cell>
          <cell r="AH282">
            <v>794552.46066558082</v>
          </cell>
        </row>
        <row r="283">
          <cell r="H283">
            <v>26174439.052247643</v>
          </cell>
          <cell r="AE283">
            <v>35594651.374570943</v>
          </cell>
          <cell r="AF283">
            <v>9420212.3223232999</v>
          </cell>
          <cell r="AG283">
            <v>9420212.3223232999</v>
          </cell>
        </row>
        <row r="284">
          <cell r="H284">
            <v>20044698.099235859</v>
          </cell>
          <cell r="J284">
            <v>5467060.1399020338</v>
          </cell>
          <cell r="AE284">
            <v>30087450.452341352</v>
          </cell>
          <cell r="AF284">
            <v>4575692.213203459</v>
          </cell>
          <cell r="AG284">
            <v>4934399.792386461</v>
          </cell>
          <cell r="AH284">
            <v>-358707.579183002</v>
          </cell>
        </row>
        <row r="285">
          <cell r="J285">
            <v>5467060.1399020338</v>
          </cell>
          <cell r="AE285">
            <v>5108352.5607190318</v>
          </cell>
          <cell r="AF285">
            <v>-358707.579183002</v>
          </cell>
          <cell r="AH285">
            <v>-358707.579183002</v>
          </cell>
        </row>
        <row r="286">
          <cell r="H286">
            <v>20044698.099235859</v>
          </cell>
          <cell r="AE286">
            <v>24979097.89162232</v>
          </cell>
          <cell r="AF286">
            <v>4934399.792386461</v>
          </cell>
          <cell r="AG286">
            <v>4934399.792386461</v>
          </cell>
        </row>
        <row r="287">
          <cell r="H287">
            <v>38400117.397984803</v>
          </cell>
          <cell r="J287">
            <v>8420112.6043135468</v>
          </cell>
          <cell r="AE287">
            <v>62761498.321965903</v>
          </cell>
          <cell r="AF287">
            <v>15941268.319667554</v>
          </cell>
          <cell r="AG287">
            <v>14470844.075233728</v>
          </cell>
          <cell r="AH287">
            <v>1470424.2444338258</v>
          </cell>
        </row>
        <row r="288">
          <cell r="J288">
            <v>8420112.6043135468</v>
          </cell>
          <cell r="AE288">
            <v>9890536.8487473726</v>
          </cell>
          <cell r="AF288">
            <v>1470424.2444338258</v>
          </cell>
          <cell r="AH288">
            <v>1470424.2444338258</v>
          </cell>
        </row>
        <row r="289">
          <cell r="H289">
            <v>38400117.397984803</v>
          </cell>
          <cell r="AE289">
            <v>52870961.47321853</v>
          </cell>
          <cell r="AF289">
            <v>14470844.075233728</v>
          </cell>
          <cell r="AG289">
            <v>14470844.075233728</v>
          </cell>
        </row>
        <row r="290">
          <cell r="H290">
            <v>37040174.254086569</v>
          </cell>
          <cell r="J290">
            <v>7604921.7392585771</v>
          </cell>
          <cell r="AE290">
            <v>56121396.923759006</v>
          </cell>
          <cell r="AF290">
            <v>11476300.930413857</v>
          </cell>
          <cell r="AG290">
            <v>10905150.081178576</v>
          </cell>
          <cell r="AH290">
            <v>571150.84923528228</v>
          </cell>
        </row>
        <row r="291">
          <cell r="J291">
            <v>7604921.7392585771</v>
          </cell>
          <cell r="AE291">
            <v>8176072.5884938594</v>
          </cell>
          <cell r="AF291">
            <v>571150.84923528228</v>
          </cell>
          <cell r="AH291">
            <v>571150.84923528228</v>
          </cell>
        </row>
        <row r="292">
          <cell r="H292">
            <v>37040174.254086569</v>
          </cell>
          <cell r="AE292">
            <v>47945324.335265145</v>
          </cell>
          <cell r="AF292">
            <v>10905150.081178576</v>
          </cell>
          <cell r="AG292">
            <v>10905150.081178576</v>
          </cell>
        </row>
        <row r="293">
          <cell r="H293">
            <v>46600734.578974068</v>
          </cell>
          <cell r="J293">
            <v>8852081.6242948826</v>
          </cell>
          <cell r="AE293">
            <v>74350437.045697168</v>
          </cell>
          <cell r="AF293">
            <v>18897620.842428215</v>
          </cell>
          <cell r="AG293">
            <v>17505160.286489949</v>
          </cell>
          <cell r="AH293">
            <v>1392460.5559382681</v>
          </cell>
        </row>
        <row r="294">
          <cell r="J294">
            <v>8852081.6242948826</v>
          </cell>
          <cell r="AE294">
            <v>10244542.180233151</v>
          </cell>
          <cell r="AF294">
            <v>1392460.5559382681</v>
          </cell>
          <cell r="AH294">
            <v>1392460.5559382681</v>
          </cell>
        </row>
        <row r="295">
          <cell r="H295">
            <v>46600734.578974068</v>
          </cell>
          <cell r="AE295">
            <v>64105894.865464017</v>
          </cell>
          <cell r="AF295">
            <v>17505160.286489949</v>
          </cell>
          <cell r="AG295">
            <v>17505160.286489949</v>
          </cell>
        </row>
        <row r="296">
          <cell r="H296">
            <v>24126773.41589101</v>
          </cell>
          <cell r="J296">
            <v>6238491.0316274483</v>
          </cell>
          <cell r="AE296">
            <v>37787257.16188816</v>
          </cell>
          <cell r="AF296">
            <v>7421992.7143697012</v>
          </cell>
          <cell r="AG296">
            <v>6895312.3152312525</v>
          </cell>
          <cell r="AH296">
            <v>526680.39913844876</v>
          </cell>
        </row>
        <row r="297">
          <cell r="J297">
            <v>6238491.0316274483</v>
          </cell>
          <cell r="AE297">
            <v>6765171.430765897</v>
          </cell>
          <cell r="AF297">
            <v>526680.39913844876</v>
          </cell>
          <cell r="AH297">
            <v>526680.39913844876</v>
          </cell>
        </row>
        <row r="298">
          <cell r="H298">
            <v>24126773.41589101</v>
          </cell>
          <cell r="AE298">
            <v>31022085.731122263</v>
          </cell>
          <cell r="AF298">
            <v>6895312.3152312525</v>
          </cell>
          <cell r="AG298">
            <v>6895312.3152312525</v>
          </cell>
        </row>
        <row r="299">
          <cell r="H299">
            <v>13817612.494086001</v>
          </cell>
          <cell r="J299">
            <v>2851494.9585167696</v>
          </cell>
          <cell r="AE299">
            <v>18394398.868299641</v>
          </cell>
          <cell r="AF299">
            <v>1725291.4156968701</v>
          </cell>
          <cell r="AG299">
            <v>2035068.6136884876</v>
          </cell>
          <cell r="AH299">
            <v>-309777.19799161749</v>
          </cell>
        </row>
        <row r="300">
          <cell r="J300">
            <v>2851494.9585167696</v>
          </cell>
          <cell r="AE300">
            <v>2541717.7605251521</v>
          </cell>
          <cell r="AF300">
            <v>-309777.19799161749</v>
          </cell>
          <cell r="AH300">
            <v>-309777.19799161749</v>
          </cell>
        </row>
        <row r="301">
          <cell r="H301">
            <v>13817612.494086001</v>
          </cell>
          <cell r="AE301">
            <v>15852681.107774489</v>
          </cell>
          <cell r="AF301">
            <v>2035068.6136884876</v>
          </cell>
          <cell r="AG301">
            <v>2035068.6136884876</v>
          </cell>
        </row>
        <row r="302">
          <cell r="H302">
            <v>18772702.439946674</v>
          </cell>
          <cell r="J302">
            <v>3234198.9498146833</v>
          </cell>
          <cell r="AE302">
            <v>28340542.286567517</v>
          </cell>
          <cell r="AF302">
            <v>6333640.8968061581</v>
          </cell>
          <cell r="AG302">
            <v>6065387.3638383225</v>
          </cell>
          <cell r="AH302">
            <v>268253.5329678352</v>
          </cell>
        </row>
        <row r="303">
          <cell r="J303">
            <v>3234198.9498146833</v>
          </cell>
          <cell r="AE303">
            <v>3502452.4827825185</v>
          </cell>
          <cell r="AF303">
            <v>268253.5329678352</v>
          </cell>
          <cell r="AH303">
            <v>268253.5329678352</v>
          </cell>
        </row>
        <row r="304">
          <cell r="H304">
            <v>18772702.439946674</v>
          </cell>
          <cell r="AE304">
            <v>24838089.803784996</v>
          </cell>
          <cell r="AF304">
            <v>6065387.3638383225</v>
          </cell>
          <cell r="AG304">
            <v>6065387.3638383225</v>
          </cell>
        </row>
        <row r="305">
          <cell r="H305">
            <v>42742974.980669528</v>
          </cell>
          <cell r="J305">
            <v>14068994.873831131</v>
          </cell>
          <cell r="AE305">
            <v>70955531.110980317</v>
          </cell>
          <cell r="AF305">
            <v>14143561.256479662</v>
          </cell>
          <cell r="AG305">
            <v>13232428.187857062</v>
          </cell>
          <cell r="AH305">
            <v>911133.06862260029</v>
          </cell>
        </row>
        <row r="306">
          <cell r="J306">
            <v>14068994.873831131</v>
          </cell>
          <cell r="AE306">
            <v>14980127.942453731</v>
          </cell>
          <cell r="AF306">
            <v>911133.06862260029</v>
          </cell>
          <cell r="AH306">
            <v>911133.06862260029</v>
          </cell>
        </row>
        <row r="307">
          <cell r="H307">
            <v>42742974.980669528</v>
          </cell>
          <cell r="AE307">
            <v>55975403.16852659</v>
          </cell>
          <cell r="AF307">
            <v>13232428.187857062</v>
          </cell>
          <cell r="AG307">
            <v>13232428.187857062</v>
          </cell>
        </row>
        <row r="308">
          <cell r="H308">
            <v>35431947.540546156</v>
          </cell>
          <cell r="J308">
            <v>11182781.243210856</v>
          </cell>
          <cell r="AE308">
            <v>63571313.024949104</v>
          </cell>
          <cell r="AF308">
            <v>16956584.241192088</v>
          </cell>
          <cell r="AG308">
            <v>14873799.320374504</v>
          </cell>
          <cell r="AH308">
            <v>2082784.9208175857</v>
          </cell>
        </row>
        <row r="309">
          <cell r="J309">
            <v>11182781.243210856</v>
          </cell>
          <cell r="AE309">
            <v>13265566.164028442</v>
          </cell>
          <cell r="AF309">
            <v>2082784.9208175857</v>
          </cell>
          <cell r="AH309">
            <v>2082784.9208175857</v>
          </cell>
        </row>
        <row r="310">
          <cell r="H310">
            <v>35431947.540546156</v>
          </cell>
          <cell r="AE310">
            <v>50305746.86092066</v>
          </cell>
          <cell r="AF310">
            <v>14873799.320374504</v>
          </cell>
          <cell r="AG310">
            <v>14873799.320374504</v>
          </cell>
        </row>
        <row r="311">
          <cell r="H311">
            <v>43605223.27557303</v>
          </cell>
          <cell r="J311">
            <v>9574666.0020826869</v>
          </cell>
          <cell r="AE311">
            <v>70237585.191501647</v>
          </cell>
          <cell r="AF311">
            <v>17057695.91384593</v>
          </cell>
          <cell r="AG311">
            <v>15621031.513271958</v>
          </cell>
          <cell r="AH311">
            <v>1436664.4005739726</v>
          </cell>
        </row>
        <row r="312">
          <cell r="J312">
            <v>9574666.0020826869</v>
          </cell>
          <cell r="AE312">
            <v>11011330.402656659</v>
          </cell>
          <cell r="AF312">
            <v>1436664.4005739726</v>
          </cell>
          <cell r="AH312">
            <v>1436664.4005739726</v>
          </cell>
        </row>
        <row r="313">
          <cell r="H313">
            <v>43605223.27557303</v>
          </cell>
          <cell r="AE313">
            <v>59226254.788844988</v>
          </cell>
          <cell r="AF313">
            <v>15621031.513271958</v>
          </cell>
          <cell r="AG313">
            <v>15621031.513271958</v>
          </cell>
        </row>
        <row r="314">
          <cell r="H314">
            <v>80608728.030140892</v>
          </cell>
          <cell r="J314">
            <v>16736943.407251151</v>
          </cell>
          <cell r="AE314">
            <v>135703463.21646294</v>
          </cell>
          <cell r="AF314">
            <v>38357791.779070891</v>
          </cell>
          <cell r="AG314">
            <v>34426271.916879371</v>
          </cell>
          <cell r="AH314">
            <v>3931519.8621915225</v>
          </cell>
        </row>
        <row r="315">
          <cell r="J315">
            <v>16736943.407251151</v>
          </cell>
          <cell r="AE315">
            <v>20668463.269442674</v>
          </cell>
          <cell r="AF315">
            <v>3931519.8621915225</v>
          </cell>
          <cell r="AH315">
            <v>3931519.8621915225</v>
          </cell>
        </row>
        <row r="316">
          <cell r="H316">
            <v>80608728.030140892</v>
          </cell>
          <cell r="AE316">
            <v>115034999.94702026</v>
          </cell>
          <cell r="AF316">
            <v>34426271.916879371</v>
          </cell>
          <cell r="AG316">
            <v>34426271.916879371</v>
          </cell>
        </row>
        <row r="317">
          <cell r="H317">
            <v>3270832.225779708</v>
          </cell>
          <cell r="J317">
            <v>1008619.4180821597</v>
          </cell>
          <cell r="AE317">
            <v>4248759.8111493764</v>
          </cell>
          <cell r="AF317">
            <v>-30691.832712491276</v>
          </cell>
          <cell r="AG317">
            <v>270645.6841654242</v>
          </cell>
          <cell r="AH317">
            <v>-301337.51687791548</v>
          </cell>
        </row>
        <row r="318">
          <cell r="J318">
            <v>1008619.4180821597</v>
          </cell>
          <cell r="AE318">
            <v>707281.90120424423</v>
          </cell>
          <cell r="AF318">
            <v>-301337.51687791548</v>
          </cell>
          <cell r="AH318">
            <v>-301337.51687791548</v>
          </cell>
        </row>
        <row r="319">
          <cell r="H319">
            <v>3270832.225779708</v>
          </cell>
          <cell r="AE319">
            <v>3541477.9099451322</v>
          </cell>
          <cell r="AF319">
            <v>270645.6841654242</v>
          </cell>
          <cell r="AG319">
            <v>270645.6841654242</v>
          </cell>
        </row>
        <row r="320">
          <cell r="H320">
            <v>60589251.338292539</v>
          </cell>
          <cell r="J320">
            <v>9415809.4407195449</v>
          </cell>
          <cell r="AE320">
            <v>100413113.83250339</v>
          </cell>
          <cell r="AF320">
            <v>30408053.053491313</v>
          </cell>
          <cell r="AG320">
            <v>27987395.932810783</v>
          </cell>
          <cell r="AH320">
            <v>2420657.1206805296</v>
          </cell>
        </row>
        <row r="321">
          <cell r="J321">
            <v>9415809.4407195449</v>
          </cell>
          <cell r="AE321">
            <v>11836466.561400075</v>
          </cell>
          <cell r="AF321">
            <v>2420657.1206805296</v>
          </cell>
          <cell r="AH321">
            <v>2420657.1206805296</v>
          </cell>
        </row>
        <row r="322">
          <cell r="H322">
            <v>60589251.338292539</v>
          </cell>
          <cell r="AE322">
            <v>88576647.271103323</v>
          </cell>
          <cell r="AF322">
            <v>27987395.932810783</v>
          </cell>
          <cell r="AG322">
            <v>27987395.932810783</v>
          </cell>
        </row>
        <row r="323">
          <cell r="H323">
            <v>24689512.33290818</v>
          </cell>
          <cell r="J323">
            <v>6332432.6198859438</v>
          </cell>
          <cell r="AE323">
            <v>39971400.716300368</v>
          </cell>
          <cell r="AF323">
            <v>8949455.7635062449</v>
          </cell>
          <cell r="AG323">
            <v>8934707.5116585307</v>
          </cell>
          <cell r="AH323">
            <v>14748.251847714186</v>
          </cell>
        </row>
        <row r="324">
          <cell r="J324">
            <v>6332432.6198859438</v>
          </cell>
          <cell r="AE324">
            <v>6347180.871733658</v>
          </cell>
          <cell r="AF324">
            <v>14748.251847714186</v>
          </cell>
          <cell r="AH324">
            <v>14748.251847714186</v>
          </cell>
        </row>
        <row r="325">
          <cell r="H325">
            <v>24689512.33290818</v>
          </cell>
          <cell r="AE325">
            <v>33624219.84456671</v>
          </cell>
          <cell r="AF325">
            <v>8934707.5116585307</v>
          </cell>
          <cell r="AG325">
            <v>8934707.5116585307</v>
          </cell>
        </row>
        <row r="326">
          <cell r="H326">
            <v>11905730.850623133</v>
          </cell>
          <cell r="J326">
            <v>4264895.104719542</v>
          </cell>
          <cell r="AE326">
            <v>20615136.084317934</v>
          </cell>
          <cell r="AF326">
            <v>4444510.1289752591</v>
          </cell>
          <cell r="AG326">
            <v>5075889.361911295</v>
          </cell>
          <cell r="AH326">
            <v>-631379.23293603584</v>
          </cell>
        </row>
        <row r="327">
          <cell r="J327">
            <v>4264895.104719542</v>
          </cell>
          <cell r="AE327">
            <v>3633515.8717835061</v>
          </cell>
          <cell r="AF327">
            <v>-631379.23293603584</v>
          </cell>
          <cell r="AH327">
            <v>-631379.23293603584</v>
          </cell>
        </row>
        <row r="328">
          <cell r="H328">
            <v>11905730.850623133</v>
          </cell>
          <cell r="AE328">
            <v>16981620.212534428</v>
          </cell>
          <cell r="AF328">
            <v>5075889.361911295</v>
          </cell>
          <cell r="AG328">
            <v>5075889.361911295</v>
          </cell>
        </row>
        <row r="329">
          <cell r="H329">
            <v>12995058.960112359</v>
          </cell>
          <cell r="J329">
            <v>4394657.0145550771</v>
          </cell>
          <cell r="AE329">
            <v>17509670.803969633</v>
          </cell>
          <cell r="AF329">
            <v>119954.82930219639</v>
          </cell>
          <cell r="AG329">
            <v>1602227.3360892199</v>
          </cell>
          <cell r="AH329">
            <v>-1482272.5067870235</v>
          </cell>
        </row>
        <row r="330">
          <cell r="J330">
            <v>4394657.0145550771</v>
          </cell>
          <cell r="AE330">
            <v>2912384.5077680536</v>
          </cell>
          <cell r="AF330">
            <v>-1482272.5067870235</v>
          </cell>
          <cell r="AH330">
            <v>-1482272.5067870235</v>
          </cell>
        </row>
        <row r="331">
          <cell r="H331">
            <v>12995058.960112359</v>
          </cell>
          <cell r="AE331">
            <v>14597286.296201579</v>
          </cell>
          <cell r="AF331">
            <v>1602227.3360892199</v>
          </cell>
          <cell r="AG331">
            <v>1602227.3360892199</v>
          </cell>
        </row>
        <row r="332">
          <cell r="H332">
            <v>23328248.70411361</v>
          </cell>
          <cell r="J332">
            <v>6160825.051819033</v>
          </cell>
          <cell r="AE332">
            <v>35698550.372495234</v>
          </cell>
          <cell r="AF332">
            <v>6209476.6165625909</v>
          </cell>
          <cell r="AG332">
            <v>6313451.5957689583</v>
          </cell>
          <cell r="AH332">
            <v>-103974.9792063674</v>
          </cell>
        </row>
        <row r="333">
          <cell r="J333">
            <v>6160825.051819033</v>
          </cell>
          <cell r="AE333">
            <v>6056850.0726126656</v>
          </cell>
          <cell r="AF333">
            <v>-103974.9792063674</v>
          </cell>
          <cell r="AH333">
            <v>-103974.9792063674</v>
          </cell>
        </row>
        <row r="334">
          <cell r="H334">
            <v>23328248.70411361</v>
          </cell>
          <cell r="AE334">
            <v>29641700.299882568</v>
          </cell>
          <cell r="AF334">
            <v>6313451.5957689583</v>
          </cell>
          <cell r="AG334">
            <v>6313451.5957689583</v>
          </cell>
        </row>
        <row r="335">
          <cell r="H335">
            <v>22961396.351625379</v>
          </cell>
          <cell r="J335">
            <v>6130391.294784883</v>
          </cell>
          <cell r="AE335">
            <v>38772191.377315566</v>
          </cell>
          <cell r="AF335">
            <v>9680403.7309052981</v>
          </cell>
          <cell r="AG335">
            <v>8749084.8426129632</v>
          </cell>
          <cell r="AH335">
            <v>931318.88829233497</v>
          </cell>
        </row>
        <row r="336">
          <cell r="J336">
            <v>6130391.294784883</v>
          </cell>
          <cell r="AE336">
            <v>7061710.183077218</v>
          </cell>
          <cell r="AF336">
            <v>931318.88829233497</v>
          </cell>
          <cell r="AH336">
            <v>931318.88829233497</v>
          </cell>
        </row>
        <row r="337">
          <cell r="H337">
            <v>22961396.351625379</v>
          </cell>
          <cell r="AE337">
            <v>31710481.194238342</v>
          </cell>
          <cell r="AF337">
            <v>8749084.8426129632</v>
          </cell>
          <cell r="AG337">
            <v>8749084.8426129632</v>
          </cell>
        </row>
        <row r="338">
          <cell r="H338">
            <v>8194506.0467321416</v>
          </cell>
          <cell r="J338">
            <v>4033106.087582761</v>
          </cell>
          <cell r="AE338">
            <v>12778807.729335245</v>
          </cell>
          <cell r="AF338">
            <v>551195.59502034215</v>
          </cell>
          <cell r="AG338">
            <v>2288318.9686838919</v>
          </cell>
          <cell r="AH338">
            <v>-1737123.3736635498</v>
          </cell>
        </row>
        <row r="339">
          <cell r="J339">
            <v>4033106.087582761</v>
          </cell>
          <cell r="AE339">
            <v>2295982.7139192112</v>
          </cell>
          <cell r="AF339">
            <v>-1737123.3736635498</v>
          </cell>
          <cell r="AH339">
            <v>-1737123.3736635498</v>
          </cell>
        </row>
        <row r="340">
          <cell r="H340">
            <v>8194506.0467321416</v>
          </cell>
          <cell r="AE340">
            <v>10482825.015416034</v>
          </cell>
          <cell r="AF340">
            <v>2288318.9686838919</v>
          </cell>
          <cell r="AG340">
            <v>2288318.9686838919</v>
          </cell>
        </row>
        <row r="341">
          <cell r="H341">
            <v>6478206.3055454185</v>
          </cell>
          <cell r="J341">
            <v>7088372.1290673632</v>
          </cell>
          <cell r="AE341">
            <v>10215585.628190361</v>
          </cell>
          <cell r="AF341">
            <v>-3350992.8064224189</v>
          </cell>
          <cell r="AG341">
            <v>3677366.1310999123</v>
          </cell>
          <cell r="AH341">
            <v>-7028358.9375223313</v>
          </cell>
        </row>
        <row r="342">
          <cell r="J342">
            <v>7088372.1290673632</v>
          </cell>
          <cell r="AE342">
            <v>60013.191545031965</v>
          </cell>
          <cell r="AF342">
            <v>-7028358.9375223313</v>
          </cell>
          <cell r="AH342">
            <v>-7028358.9375223313</v>
          </cell>
        </row>
        <row r="343">
          <cell r="H343">
            <v>6478206.3055454185</v>
          </cell>
          <cell r="AE343">
            <v>10155572.436645331</v>
          </cell>
          <cell r="AF343">
            <v>3677366.1310999123</v>
          </cell>
          <cell r="AG343">
            <v>3677366.1310999123</v>
          </cell>
        </row>
        <row r="344">
          <cell r="H344">
            <v>34011207.173026398</v>
          </cell>
          <cell r="J344">
            <v>6349446.0643136036</v>
          </cell>
          <cell r="AE344">
            <v>55416416.004676983</v>
          </cell>
          <cell r="AF344">
            <v>15055762.767336981</v>
          </cell>
          <cell r="AG344">
            <v>13897721.363717787</v>
          </cell>
          <cell r="AH344">
            <v>1158041.4036191944</v>
          </cell>
        </row>
        <row r="345">
          <cell r="J345">
            <v>6349446.0643136036</v>
          </cell>
          <cell r="AE345">
            <v>7507487.467932798</v>
          </cell>
          <cell r="AF345">
            <v>1158041.4036191944</v>
          </cell>
          <cell r="AH345">
            <v>1158041.4036191944</v>
          </cell>
        </row>
        <row r="346">
          <cell r="H346">
            <v>34011207.173026398</v>
          </cell>
          <cell r="AE346">
            <v>47908928.536744185</v>
          </cell>
          <cell r="AF346">
            <v>13897721.363717787</v>
          </cell>
          <cell r="AG346">
            <v>13897721.363717787</v>
          </cell>
        </row>
        <row r="347">
          <cell r="H347">
            <v>30167617.657111786</v>
          </cell>
          <cell r="J347">
            <v>4517791.9227929683</v>
          </cell>
          <cell r="AE347">
            <v>47767193.712001123</v>
          </cell>
          <cell r="AF347">
            <v>13081784.132096363</v>
          </cell>
          <cell r="AG347">
            <v>12234245.770154968</v>
          </cell>
          <cell r="AH347">
            <v>847538.36194139533</v>
          </cell>
        </row>
        <row r="348">
          <cell r="J348">
            <v>4517791.9227929683</v>
          </cell>
          <cell r="AE348">
            <v>5365330.2847343637</v>
          </cell>
          <cell r="AF348">
            <v>847538.36194139533</v>
          </cell>
          <cell r="AH348">
            <v>847538.36194139533</v>
          </cell>
        </row>
        <row r="349">
          <cell r="H349">
            <v>30167617.657111786</v>
          </cell>
          <cell r="AE349">
            <v>42401863.427266754</v>
          </cell>
          <cell r="AF349">
            <v>12234245.770154968</v>
          </cell>
          <cell r="AG349">
            <v>12234245.770154968</v>
          </cell>
        </row>
        <row r="350">
          <cell r="H350">
            <v>24882462.53055349</v>
          </cell>
          <cell r="J350">
            <v>5216875.5010638004</v>
          </cell>
          <cell r="AE350">
            <v>35913180.207052678</v>
          </cell>
          <cell r="AF350">
            <v>5813842.1754353857</v>
          </cell>
          <cell r="AG350">
            <v>6116465.6625444293</v>
          </cell>
          <cell r="AH350">
            <v>-302623.48710904364</v>
          </cell>
        </row>
        <row r="351">
          <cell r="J351">
            <v>5216875.5010638004</v>
          </cell>
          <cell r="AE351">
            <v>4914252.0139547568</v>
          </cell>
          <cell r="AF351">
            <v>-302623.48710904364</v>
          </cell>
          <cell r="AH351">
            <v>-302623.48710904364</v>
          </cell>
        </row>
        <row r="352">
          <cell r="H352">
            <v>24882462.53055349</v>
          </cell>
          <cell r="AE352">
            <v>30998928.193097919</v>
          </cell>
          <cell r="AF352">
            <v>6116465.6625444293</v>
          </cell>
          <cell r="AG352">
            <v>6116465.6625444293</v>
          </cell>
        </row>
        <row r="353">
          <cell r="H353">
            <v>47309326.953384325</v>
          </cell>
          <cell r="J353">
            <v>8733696.3376468159</v>
          </cell>
          <cell r="AE353">
            <v>72365768.853222847</v>
          </cell>
          <cell r="AF353">
            <v>16322745.562191702</v>
          </cell>
          <cell r="AG353">
            <v>15115703.293908864</v>
          </cell>
          <cell r="AH353">
            <v>1207042.2682828382</v>
          </cell>
        </row>
        <row r="354">
          <cell r="J354">
            <v>8733696.3376468159</v>
          </cell>
          <cell r="AE354">
            <v>9940738.6059296541</v>
          </cell>
          <cell r="AF354">
            <v>1207042.2682828382</v>
          </cell>
          <cell r="AH354">
            <v>1207042.2682828382</v>
          </cell>
        </row>
        <row r="355">
          <cell r="H355">
            <v>47309326.953384325</v>
          </cell>
          <cell r="AE355">
            <v>62425030.247293189</v>
          </cell>
          <cell r="AF355">
            <v>15115703.293908864</v>
          </cell>
          <cell r="AG355">
            <v>15115703.293908864</v>
          </cell>
        </row>
        <row r="356">
          <cell r="H356">
            <v>27249320.154103916</v>
          </cell>
          <cell r="J356">
            <v>4012792.810231478</v>
          </cell>
          <cell r="AE356">
            <v>41572225.835638627</v>
          </cell>
          <cell r="AF356">
            <v>10310112.871303234</v>
          </cell>
          <cell r="AG356">
            <v>9614172.4226801358</v>
          </cell>
          <cell r="AH356">
            <v>695940.4486230975</v>
          </cell>
        </row>
        <row r="357">
          <cell r="J357">
            <v>4012792.810231478</v>
          </cell>
          <cell r="AE357">
            <v>4708733.2588545755</v>
          </cell>
          <cell r="AF357">
            <v>695940.4486230975</v>
          </cell>
          <cell r="AH357">
            <v>695940.4486230975</v>
          </cell>
        </row>
        <row r="358">
          <cell r="H358">
            <v>27249320.154103916</v>
          </cell>
          <cell r="AE358">
            <v>36863492.576784052</v>
          </cell>
          <cell r="AF358">
            <v>9614172.4226801358</v>
          </cell>
          <cell r="AG358">
            <v>9614172.4226801358</v>
          </cell>
        </row>
        <row r="359">
          <cell r="H359">
            <v>28540729.700468134</v>
          </cell>
          <cell r="J359">
            <v>5367188.743400475</v>
          </cell>
          <cell r="AE359">
            <v>44225937.914165065</v>
          </cell>
          <cell r="AF359">
            <v>10318019.470296457</v>
          </cell>
          <cell r="AG359">
            <v>9806409.9514418207</v>
          </cell>
          <cell r="AH359">
            <v>511609.5188546367</v>
          </cell>
        </row>
        <row r="360">
          <cell r="J360">
            <v>5367188.743400475</v>
          </cell>
          <cell r="AE360">
            <v>5878798.2622551117</v>
          </cell>
          <cell r="AF360">
            <v>511609.5188546367</v>
          </cell>
          <cell r="AH360">
            <v>511609.5188546367</v>
          </cell>
        </row>
        <row r="361">
          <cell r="H361">
            <v>28540729.700468134</v>
          </cell>
          <cell r="AE361">
            <v>38347139.651909955</v>
          </cell>
          <cell r="AF361">
            <v>9806409.9514418207</v>
          </cell>
          <cell r="AG361">
            <v>9806409.9514418207</v>
          </cell>
        </row>
        <row r="362">
          <cell r="H362">
            <v>26521693.81519559</v>
          </cell>
          <cell r="J362">
            <v>5380776.7600126192</v>
          </cell>
          <cell r="AE362">
            <v>42600050.641590752</v>
          </cell>
          <cell r="AF362">
            <v>10697580.066382542</v>
          </cell>
          <cell r="AG362">
            <v>10013994.679502584</v>
          </cell>
          <cell r="AH362">
            <v>683585.38687995821</v>
          </cell>
        </row>
        <row r="363">
          <cell r="J363">
            <v>5380776.7600126192</v>
          </cell>
          <cell r="AE363">
            <v>6064362.1468925774</v>
          </cell>
          <cell r="AF363">
            <v>683585.38687995821</v>
          </cell>
          <cell r="AH363">
            <v>683585.38687995821</v>
          </cell>
        </row>
        <row r="364">
          <cell r="H364">
            <v>26521693.81519559</v>
          </cell>
          <cell r="AE364">
            <v>36535688.494698174</v>
          </cell>
          <cell r="AF364">
            <v>10013994.679502584</v>
          </cell>
          <cell r="AG364">
            <v>10013994.679502584</v>
          </cell>
        </row>
        <row r="365">
          <cell r="H365">
            <v>25709781.1478994</v>
          </cell>
          <cell r="J365">
            <v>5648721.7731085792</v>
          </cell>
          <cell r="AE365">
            <v>36731397.373297155</v>
          </cell>
          <cell r="AF365">
            <v>5372894.4522891734</v>
          </cell>
          <cell r="AG365">
            <v>5752859.7857930399</v>
          </cell>
          <cell r="AH365">
            <v>-379965.33350386657</v>
          </cell>
        </row>
        <row r="366">
          <cell r="J366">
            <v>5648721.7731085792</v>
          </cell>
          <cell r="AE366">
            <v>5268756.4396047127</v>
          </cell>
          <cell r="AF366">
            <v>-379965.33350386657</v>
          </cell>
          <cell r="AH366">
            <v>-379965.33350386657</v>
          </cell>
        </row>
        <row r="367">
          <cell r="H367">
            <v>25709781.1478994</v>
          </cell>
          <cell r="AE367">
            <v>31462640.93369244</v>
          </cell>
          <cell r="AF367">
            <v>5752859.7857930399</v>
          </cell>
          <cell r="AG367">
            <v>5752859.7857930399</v>
          </cell>
        </row>
        <row r="368">
          <cell r="H368">
            <v>38115614.277608685</v>
          </cell>
          <cell r="J368">
            <v>8204387.6213405626</v>
          </cell>
          <cell r="AE368">
            <v>58626287.149491131</v>
          </cell>
          <cell r="AF368">
            <v>12306285.250541884</v>
          </cell>
          <cell r="AG368">
            <v>12129353.020665981</v>
          </cell>
          <cell r="AH368">
            <v>176932.22987590265</v>
          </cell>
        </row>
        <row r="369">
          <cell r="J369">
            <v>8204387.6213405626</v>
          </cell>
          <cell r="AE369">
            <v>8381319.8512164652</v>
          </cell>
          <cell r="AF369">
            <v>176932.22987590265</v>
          </cell>
          <cell r="AH369">
            <v>176932.22987590265</v>
          </cell>
        </row>
        <row r="370">
          <cell r="H370">
            <v>38115614.277608685</v>
          </cell>
          <cell r="AE370">
            <v>50244967.298274666</v>
          </cell>
          <cell r="AF370">
            <v>12129353.020665981</v>
          </cell>
          <cell r="AG370">
            <v>12129353.020665981</v>
          </cell>
        </row>
        <row r="371">
          <cell r="H371">
            <v>35663247.243882403</v>
          </cell>
          <cell r="J371">
            <v>7152064.9418354919</v>
          </cell>
          <cell r="AE371">
            <v>60652334.976471469</v>
          </cell>
          <cell r="AF371">
            <v>17837022.790753577</v>
          </cell>
          <cell r="AG371">
            <v>16091246.273290008</v>
          </cell>
          <cell r="AH371">
            <v>1745776.5174635677</v>
          </cell>
        </row>
        <row r="372">
          <cell r="J372">
            <v>7152064.9418354919</v>
          </cell>
          <cell r="AE372">
            <v>8897841.4592990596</v>
          </cell>
          <cell r="AF372">
            <v>1745776.5174635677</v>
          </cell>
          <cell r="AH372">
            <v>1745776.5174635677</v>
          </cell>
        </row>
        <row r="373">
          <cell r="H373">
            <v>35663247.243882403</v>
          </cell>
          <cell r="AE373">
            <v>51754493.517172411</v>
          </cell>
          <cell r="AF373">
            <v>16091246.273290008</v>
          </cell>
          <cell r="AG373">
            <v>16091246.273290008</v>
          </cell>
        </row>
        <row r="374">
          <cell r="H374">
            <v>39575064.588672377</v>
          </cell>
          <cell r="J374">
            <v>6833788.9590651663</v>
          </cell>
          <cell r="AE374">
            <v>66099594.330656603</v>
          </cell>
          <cell r="AF374">
            <v>19690740.782919053</v>
          </cell>
          <cell r="AG374">
            <v>17843451.230712391</v>
          </cell>
          <cell r="AH374">
            <v>1847289.5522066606</v>
          </cell>
        </row>
        <row r="375">
          <cell r="J375">
            <v>6833788.9590651663</v>
          </cell>
          <cell r="AE375">
            <v>8681078.5112718269</v>
          </cell>
          <cell r="AF375">
            <v>1847289.5522066606</v>
          </cell>
          <cell r="AH375">
            <v>1847289.5522066606</v>
          </cell>
        </row>
        <row r="376">
          <cell r="H376">
            <v>39575064.588672377</v>
          </cell>
          <cell r="AE376">
            <v>57418515.819384769</v>
          </cell>
          <cell r="AF376">
            <v>17843451.230712391</v>
          </cell>
          <cell r="AG376">
            <v>17843451.230712391</v>
          </cell>
        </row>
        <row r="377">
          <cell r="H377">
            <v>77373812.105649292</v>
          </cell>
          <cell r="J377">
            <v>15410487.171220984</v>
          </cell>
          <cell r="AE377">
            <v>127765522.11288039</v>
          </cell>
          <cell r="AF377">
            <v>34981222.836010113</v>
          </cell>
          <cell r="AG377">
            <v>31493111.518891662</v>
          </cell>
          <cell r="AH377">
            <v>3488111.3171184473</v>
          </cell>
        </row>
        <row r="378">
          <cell r="J378">
            <v>15410487.171220984</v>
          </cell>
          <cell r="AE378">
            <v>18898598.488339432</v>
          </cell>
          <cell r="AF378">
            <v>3488111.3171184473</v>
          </cell>
          <cell r="AH378">
            <v>3488111.3171184473</v>
          </cell>
        </row>
        <row r="379">
          <cell r="H379">
            <v>77373812.105649292</v>
          </cell>
          <cell r="AE379">
            <v>108866923.62454095</v>
          </cell>
          <cell r="AF379">
            <v>31493111.518891662</v>
          </cell>
          <cell r="AG379">
            <v>31493111.518891662</v>
          </cell>
        </row>
        <row r="380">
          <cell r="H380">
            <v>32390134.766568512</v>
          </cell>
          <cell r="J380">
            <v>4828324.3337012623</v>
          </cell>
          <cell r="AE380">
            <v>51365853.829570465</v>
          </cell>
          <cell r="AF380">
            <v>14147394.729300693</v>
          </cell>
          <cell r="AG380">
            <v>13306004.828719474</v>
          </cell>
          <cell r="AH380">
            <v>841389.9005812183</v>
          </cell>
        </row>
        <row r="381">
          <cell r="J381">
            <v>4828324.3337012623</v>
          </cell>
          <cell r="AE381">
            <v>5669714.2342824806</v>
          </cell>
          <cell r="AF381">
            <v>841389.9005812183</v>
          </cell>
          <cell r="AH381">
            <v>841389.9005812183</v>
          </cell>
        </row>
        <row r="382">
          <cell r="H382">
            <v>32390134.766568512</v>
          </cell>
          <cell r="AE382">
            <v>45696139.595287986</v>
          </cell>
          <cell r="AF382">
            <v>13306004.828719474</v>
          </cell>
          <cell r="AG382">
            <v>13306004.828719474</v>
          </cell>
        </row>
        <row r="383">
          <cell r="H383">
            <v>84993254.61409539</v>
          </cell>
          <cell r="J383">
            <v>15280808.543979745</v>
          </cell>
          <cell r="L383">
            <v>7456257.4689882454</v>
          </cell>
          <cell r="AE383">
            <v>136356726.59920037</v>
          </cell>
          <cell r="AF383">
            <v>28626405.972137004</v>
          </cell>
          <cell r="AG383">
            <v>23392570.138230592</v>
          </cell>
          <cell r="AH383">
            <v>1108904.5838158838</v>
          </cell>
          <cell r="AI383">
            <v>4124931.2500905301</v>
          </cell>
        </row>
        <row r="384">
          <cell r="J384">
            <v>15280808.543979745</v>
          </cell>
          <cell r="AE384">
            <v>16389713.127795629</v>
          </cell>
          <cell r="AF384">
            <v>1108904.5838158838</v>
          </cell>
          <cell r="AH384">
            <v>1108904.5838158838</v>
          </cell>
        </row>
        <row r="385">
          <cell r="H385">
            <v>84993254.61409539</v>
          </cell>
          <cell r="AE385">
            <v>108385824.75232598</v>
          </cell>
          <cell r="AF385">
            <v>23392570.138230592</v>
          </cell>
          <cell r="AG385">
            <v>23392570.138230592</v>
          </cell>
        </row>
        <row r="386">
          <cell r="L386">
            <v>7456257.4689882454</v>
          </cell>
          <cell r="AE386">
            <v>11581188.719078775</v>
          </cell>
          <cell r="AF386">
            <v>4124931.2500905301</v>
          </cell>
          <cell r="AI386">
            <v>4124931.2500905301</v>
          </cell>
        </row>
        <row r="387">
          <cell r="H387">
            <v>105450730.34337166</v>
          </cell>
          <cell r="J387">
            <v>16849113.903996963</v>
          </cell>
          <cell r="AE387">
            <v>164159964.65432146</v>
          </cell>
          <cell r="AF387">
            <v>41860120.406952843</v>
          </cell>
          <cell r="AG387">
            <v>39023956.285780638</v>
          </cell>
          <cell r="AH387">
            <v>2836164.1211722046</v>
          </cell>
        </row>
        <row r="388">
          <cell r="J388">
            <v>16849113.903996963</v>
          </cell>
          <cell r="AE388">
            <v>19685278.025169168</v>
          </cell>
          <cell r="AF388">
            <v>2836164.1211722046</v>
          </cell>
          <cell r="AH388">
            <v>2836164.1211722046</v>
          </cell>
        </row>
        <row r="389">
          <cell r="H389">
            <v>105450730.34337166</v>
          </cell>
          <cell r="AE389">
            <v>144474686.6291523</v>
          </cell>
          <cell r="AF389">
            <v>39023956.285780638</v>
          </cell>
          <cell r="AG389">
            <v>39023956.285780638</v>
          </cell>
        </row>
        <row r="390">
          <cell r="H390">
            <v>52982189.587503269</v>
          </cell>
          <cell r="J390">
            <v>9674771.8813207522</v>
          </cell>
          <cell r="L390">
            <v>3550132.3486921601</v>
          </cell>
          <cell r="AE390">
            <v>85197062.931756809</v>
          </cell>
          <cell r="AF390">
            <v>18989969.114240628</v>
          </cell>
          <cell r="AG390">
            <v>16468948.602780163</v>
          </cell>
          <cell r="AH390">
            <v>561367.03618938476</v>
          </cell>
          <cell r="AI390">
            <v>1959653.4752710788</v>
          </cell>
        </row>
        <row r="391">
          <cell r="J391">
            <v>9674771.8813207522</v>
          </cell>
          <cell r="AE391">
            <v>10236138.917510137</v>
          </cell>
          <cell r="AF391">
            <v>561367.03618938476</v>
          </cell>
          <cell r="AH391">
            <v>561367.03618938476</v>
          </cell>
        </row>
        <row r="392">
          <cell r="H392">
            <v>52982189.587503269</v>
          </cell>
          <cell r="AE392">
            <v>69451138.190283433</v>
          </cell>
          <cell r="AF392">
            <v>16468948.602780163</v>
          </cell>
          <cell r="AG392">
            <v>16468948.602780163</v>
          </cell>
        </row>
        <row r="393">
          <cell r="L393">
            <v>3550132.3486921601</v>
          </cell>
          <cell r="AE393">
            <v>5509785.8239632389</v>
          </cell>
          <cell r="AF393">
            <v>1959653.4752710788</v>
          </cell>
          <cell r="AI393">
            <v>1959653.4752710788</v>
          </cell>
        </row>
        <row r="394">
          <cell r="H394">
            <v>40728748.527391121</v>
          </cell>
          <cell r="J394">
            <v>8344281.4559884081</v>
          </cell>
          <cell r="AE394">
            <v>62374195.897872813</v>
          </cell>
          <cell r="AF394">
            <v>13301165.914493285</v>
          </cell>
          <cell r="AG394">
            <v>12825889.252008483</v>
          </cell>
          <cell r="AH394">
            <v>475276.66248480137</v>
          </cell>
        </row>
        <row r="395">
          <cell r="J395">
            <v>8344281.4559884081</v>
          </cell>
          <cell r="AE395">
            <v>8819558.1184732094</v>
          </cell>
          <cell r="AF395">
            <v>475276.66248480137</v>
          </cell>
          <cell r="AH395">
            <v>475276.66248480137</v>
          </cell>
        </row>
        <row r="396">
          <cell r="H396">
            <v>40728748.527391121</v>
          </cell>
          <cell r="AE396">
            <v>53554637.779399604</v>
          </cell>
          <cell r="AF396">
            <v>12825889.252008483</v>
          </cell>
          <cell r="AG396">
            <v>12825889.252008483</v>
          </cell>
        </row>
        <row r="397">
          <cell r="H397">
            <v>44943416.712944306</v>
          </cell>
          <cell r="J397">
            <v>10671938.34101166</v>
          </cell>
          <cell r="AE397">
            <v>63661441.848766521</v>
          </cell>
          <cell r="AF397">
            <v>8046086.794810554</v>
          </cell>
          <cell r="AG397">
            <v>9575516.6229630336</v>
          </cell>
          <cell r="AH397">
            <v>-1529429.8281524796</v>
          </cell>
        </row>
        <row r="398">
          <cell r="J398">
            <v>10671938.34101166</v>
          </cell>
          <cell r="AE398">
            <v>9142508.5128591806</v>
          </cell>
          <cell r="AF398">
            <v>-1529429.8281524796</v>
          </cell>
          <cell r="AH398">
            <v>-1529429.8281524796</v>
          </cell>
        </row>
        <row r="399">
          <cell r="H399">
            <v>44943416.712944306</v>
          </cell>
          <cell r="AE399">
            <v>54518933.33590734</v>
          </cell>
          <cell r="AF399">
            <v>9575516.6229630336</v>
          </cell>
          <cell r="AG399">
            <v>9575516.6229630336</v>
          </cell>
        </row>
        <row r="400">
          <cell r="H400">
            <v>33302213.689298205</v>
          </cell>
          <cell r="J400">
            <v>7563060.1871905327</v>
          </cell>
          <cell r="AE400">
            <v>46281439.845702559</v>
          </cell>
          <cell r="AF400">
            <v>5416165.969213821</v>
          </cell>
          <cell r="AG400">
            <v>7231127.9884353206</v>
          </cell>
          <cell r="AH400">
            <v>-1814962.0192214996</v>
          </cell>
        </row>
        <row r="401">
          <cell r="J401">
            <v>7563060.1871905327</v>
          </cell>
          <cell r="AE401">
            <v>5748098.1679690331</v>
          </cell>
          <cell r="AF401">
            <v>-1814962.0192214996</v>
          </cell>
          <cell r="AH401">
            <v>-1814962.0192214996</v>
          </cell>
        </row>
        <row r="402">
          <cell r="H402">
            <v>33302213.689298205</v>
          </cell>
          <cell r="AE402">
            <v>40533341.677733526</v>
          </cell>
          <cell r="AF402">
            <v>7231127.9884353206</v>
          </cell>
          <cell r="AG402">
            <v>7231127.9884353206</v>
          </cell>
        </row>
        <row r="403">
          <cell r="H403">
            <v>42587577.348291628</v>
          </cell>
          <cell r="J403">
            <v>8284818.570126689</v>
          </cell>
          <cell r="AE403">
            <v>62142911.457389906</v>
          </cell>
          <cell r="AF403">
            <v>11270515.538971592</v>
          </cell>
          <cell r="AG403">
            <v>11465376.235644542</v>
          </cell>
          <cell r="AH403">
            <v>-194860.69667294901</v>
          </cell>
        </row>
        <row r="404">
          <cell r="J404">
            <v>8284818.570126689</v>
          </cell>
          <cell r="AE404">
            <v>8089957.87345374</v>
          </cell>
          <cell r="AF404">
            <v>-194860.69667294901</v>
          </cell>
          <cell r="AH404">
            <v>-194860.69667294901</v>
          </cell>
        </row>
        <row r="405">
          <cell r="H405">
            <v>42587577.348291628</v>
          </cell>
          <cell r="AE405">
            <v>54052953.58393617</v>
          </cell>
          <cell r="AF405">
            <v>11465376.235644542</v>
          </cell>
          <cell r="AG405">
            <v>11465376.235644542</v>
          </cell>
        </row>
        <row r="406">
          <cell r="H406">
            <v>25288129.218692955</v>
          </cell>
          <cell r="J406">
            <v>5588514.8753411947</v>
          </cell>
          <cell r="AE406">
            <v>41077876.846425653</v>
          </cell>
          <cell r="AF406">
            <v>10201232.752391499</v>
          </cell>
          <cell r="AG406">
            <v>9991594.6880299784</v>
          </cell>
          <cell r="AH406">
            <v>209638.06436152104</v>
          </cell>
        </row>
        <row r="407">
          <cell r="J407">
            <v>5588514.8753411947</v>
          </cell>
          <cell r="AE407">
            <v>5798152.9397027157</v>
          </cell>
          <cell r="AF407">
            <v>209638.06436152104</v>
          </cell>
          <cell r="AH407">
            <v>209638.06436152104</v>
          </cell>
        </row>
        <row r="408">
          <cell r="H408">
            <v>25288129.218692955</v>
          </cell>
          <cell r="AE408">
            <v>35279723.906722933</v>
          </cell>
          <cell r="AF408">
            <v>9991594.6880299784</v>
          </cell>
          <cell r="AG408">
            <v>9991594.6880299784</v>
          </cell>
        </row>
        <row r="409">
          <cell r="H409">
            <v>24626629.586339999</v>
          </cell>
          <cell r="J409">
            <v>6282471.3441772806</v>
          </cell>
          <cell r="AE409">
            <v>35592524.260687746</v>
          </cell>
          <cell r="AF409">
            <v>4683423.3301704666</v>
          </cell>
          <cell r="AG409">
            <v>6253887.2002118342</v>
          </cell>
          <cell r="AH409">
            <v>-1570463.8700413676</v>
          </cell>
        </row>
        <row r="410">
          <cell r="J410">
            <v>6282471.3441772806</v>
          </cell>
          <cell r="AE410">
            <v>4712007.474135913</v>
          </cell>
          <cell r="AF410">
            <v>-1570463.8700413676</v>
          </cell>
          <cell r="AH410">
            <v>-1570463.8700413676</v>
          </cell>
        </row>
        <row r="411">
          <cell r="H411">
            <v>24626629.586339999</v>
          </cell>
          <cell r="AE411">
            <v>30880516.786551833</v>
          </cell>
          <cell r="AF411">
            <v>6253887.2002118342</v>
          </cell>
          <cell r="AG411">
            <v>6253887.2002118342</v>
          </cell>
        </row>
        <row r="412">
          <cell r="H412">
            <v>65618907.354434624</v>
          </cell>
          <cell r="AE412">
            <v>81700966.274914503</v>
          </cell>
          <cell r="AF412">
            <v>16082058.920479879</v>
          </cell>
          <cell r="AG412">
            <v>16082058.920479879</v>
          </cell>
        </row>
        <row r="413">
          <cell r="H413">
            <v>65056051.3965635</v>
          </cell>
          <cell r="AE413">
            <v>72613115.990960896</v>
          </cell>
          <cell r="AF413">
            <v>7557064.5943973958</v>
          </cell>
          <cell r="AG413">
            <v>7557064.5943973958</v>
          </cell>
        </row>
        <row r="414">
          <cell r="H414">
            <v>42758666.878231764</v>
          </cell>
          <cell r="AE414">
            <v>41164470.321356595</v>
          </cell>
          <cell r="AF414">
            <v>-1594196.5568751693</v>
          </cell>
          <cell r="AG414">
            <v>-1594196.5568751693</v>
          </cell>
        </row>
        <row r="415">
          <cell r="H415">
            <v>108440074.97055747</v>
          </cell>
          <cell r="AE415">
            <v>137073126.06082261</v>
          </cell>
          <cell r="AF415">
            <v>28633051.09026514</v>
          </cell>
          <cell r="AG415">
            <v>28633051.09026514</v>
          </cell>
        </row>
        <row r="416">
          <cell r="H416">
            <v>38522590.23526185</v>
          </cell>
          <cell r="AE416">
            <v>36391743.662653625</v>
          </cell>
          <cell r="AF416">
            <v>-2130846.572608225</v>
          </cell>
          <cell r="AG416">
            <v>-2130846.572608225</v>
          </cell>
        </row>
        <row r="417">
          <cell r="H417">
            <v>72115357.203866199</v>
          </cell>
          <cell r="AE417">
            <v>87081372.19136858</v>
          </cell>
          <cell r="AF417">
            <v>14966014.987502381</v>
          </cell>
          <cell r="AG417">
            <v>14966014.987502381</v>
          </cell>
        </row>
        <row r="418">
          <cell r="H418">
            <v>115529339.17006034</v>
          </cell>
          <cell r="AE418">
            <v>136301692.08751774</v>
          </cell>
          <cell r="AF418">
            <v>20772352.917457402</v>
          </cell>
          <cell r="AG418">
            <v>20772352.917457402</v>
          </cell>
        </row>
        <row r="419">
          <cell r="H419">
            <v>59443761.148863405</v>
          </cell>
          <cell r="AE419">
            <v>67992481.672989845</v>
          </cell>
          <cell r="AF419">
            <v>8548720.5241264403</v>
          </cell>
          <cell r="AG419">
            <v>8548720.5241264403</v>
          </cell>
        </row>
        <row r="420">
          <cell r="H420">
            <v>97216506.238204554</v>
          </cell>
          <cell r="AE420">
            <v>122731486.6961202</v>
          </cell>
          <cell r="AF420">
            <v>25514980.457915649</v>
          </cell>
          <cell r="AG420">
            <v>25514980.457915649</v>
          </cell>
        </row>
        <row r="421">
          <cell r="H421">
            <v>62823578.584551342</v>
          </cell>
          <cell r="AE421">
            <v>66738819.384483576</v>
          </cell>
          <cell r="AF421">
            <v>3915240.799932234</v>
          </cell>
          <cell r="AG421">
            <v>3915240.799932234</v>
          </cell>
        </row>
        <row r="422">
          <cell r="H422">
            <v>98617947.147574484</v>
          </cell>
          <cell r="AE422">
            <v>114911902.30674213</v>
          </cell>
          <cell r="AF422">
            <v>16293955.159167647</v>
          </cell>
          <cell r="AG422">
            <v>16293955.159167647</v>
          </cell>
        </row>
        <row r="423">
          <cell r="H423">
            <v>169696758.86505327</v>
          </cell>
          <cell r="AE423">
            <v>215435857.52590585</v>
          </cell>
          <cell r="AF423">
            <v>45739098.660852581</v>
          </cell>
          <cell r="AG423">
            <v>45739098.660852581</v>
          </cell>
        </row>
        <row r="424">
          <cell r="H424">
            <v>180516026.45342606</v>
          </cell>
          <cell r="AE424">
            <v>218156096.17342317</v>
          </cell>
          <cell r="AF424">
            <v>37640069.719997108</v>
          </cell>
          <cell r="AG424">
            <v>37640069.719997108</v>
          </cell>
        </row>
        <row r="425">
          <cell r="H425">
            <v>182034793.26621822</v>
          </cell>
          <cell r="AE425">
            <v>239014400.83027995</v>
          </cell>
          <cell r="AF425">
            <v>56979607.564061731</v>
          </cell>
          <cell r="AG425">
            <v>56979607.564061731</v>
          </cell>
        </row>
        <row r="426">
          <cell r="H426">
            <v>104620300.66876048</v>
          </cell>
          <cell r="AE426">
            <v>127173485.43434978</v>
          </cell>
          <cell r="AF426">
            <v>22553184.765589297</v>
          </cell>
          <cell r="AG426">
            <v>22553184.765589297</v>
          </cell>
        </row>
        <row r="427">
          <cell r="H427">
            <v>60994230.931452259</v>
          </cell>
          <cell r="AE427">
            <v>70429750.435938716</v>
          </cell>
          <cell r="AF427">
            <v>9435519.5044864565</v>
          </cell>
          <cell r="AG427">
            <v>9435519.5044864565</v>
          </cell>
        </row>
        <row r="428">
          <cell r="AE428">
            <v>3285000</v>
          </cell>
          <cell r="AF428">
            <v>1820480.6934968242</v>
          </cell>
        </row>
        <row r="429">
          <cell r="J429">
            <v>3826488.6421842217</v>
          </cell>
          <cell r="AE429">
            <v>3809513.2113024909</v>
          </cell>
          <cell r="AF429">
            <v>-16975.430881730746</v>
          </cell>
          <cell r="AH429">
            <v>-16975.430881730746</v>
          </cell>
        </row>
        <row r="430">
          <cell r="J430">
            <v>1062246.251827826</v>
          </cell>
          <cell r="AE430">
            <v>896797.11834224686</v>
          </cell>
          <cell r="AF430">
            <v>-165449.13348557916</v>
          </cell>
          <cell r="AH430">
            <v>-165449.13348557916</v>
          </cell>
        </row>
        <row r="431">
          <cell r="J431">
            <v>1434540.4513677538</v>
          </cell>
          <cell r="AE431">
            <v>952632.37938173208</v>
          </cell>
          <cell r="AF431">
            <v>-481908.07198602171</v>
          </cell>
          <cell r="AH431">
            <v>-481908.07198602171</v>
          </cell>
        </row>
        <row r="432">
          <cell r="J432">
            <v>3214758.0576976524</v>
          </cell>
          <cell r="AE432">
            <v>3331451.9817071054</v>
          </cell>
          <cell r="AF432">
            <v>116693.92400945304</v>
          </cell>
          <cell r="AH432">
            <v>116693.92400945304</v>
          </cell>
        </row>
        <row r="433">
          <cell r="J433">
            <v>4103955.3409161675</v>
          </cell>
          <cell r="AE433">
            <v>4674846.6664657537</v>
          </cell>
          <cell r="AF433">
            <v>570891.32554958621</v>
          </cell>
          <cell r="AH433">
            <v>570891.32554958621</v>
          </cell>
        </row>
        <row r="434">
          <cell r="J434">
            <v>2369215.684306128</v>
          </cell>
          <cell r="AE434">
            <v>2722919.1353133442</v>
          </cell>
          <cell r="AF434">
            <v>353703.45100721624</v>
          </cell>
          <cell r="AH434">
            <v>353703.45100721624</v>
          </cell>
        </row>
        <row r="435">
          <cell r="J435">
            <v>3556442.5731370943</v>
          </cell>
          <cell r="AE435">
            <v>4000244.5961948875</v>
          </cell>
          <cell r="AF435">
            <v>443802.02305779327</v>
          </cell>
          <cell r="AH435">
            <v>443802.02305779327</v>
          </cell>
        </row>
        <row r="436">
          <cell r="J436">
            <v>2543160.0516695241</v>
          </cell>
          <cell r="AE436">
            <v>2352308.0570262913</v>
          </cell>
          <cell r="AF436">
            <v>-190851.99464323279</v>
          </cell>
          <cell r="AH436">
            <v>-190851.99464323279</v>
          </cell>
        </row>
        <row r="437">
          <cell r="J437">
            <v>3511985.7546255137</v>
          </cell>
          <cell r="AE437">
            <v>4164348.6413993146</v>
          </cell>
          <cell r="AF437">
            <v>652362.88677380094</v>
          </cell>
          <cell r="AH437">
            <v>652362.88677380094</v>
          </cell>
        </row>
        <row r="438">
          <cell r="J438">
            <v>3006527.2550563491</v>
          </cell>
          <cell r="AE438">
            <v>4694923.4241905883</v>
          </cell>
          <cell r="AF438">
            <v>1688396.1691342392</v>
          </cell>
          <cell r="AH438">
            <v>1688396.1691342392</v>
          </cell>
        </row>
        <row r="439">
          <cell r="J439">
            <v>3204149.2929867702</v>
          </cell>
          <cell r="AE439">
            <v>3652690.3640882596</v>
          </cell>
          <cell r="AF439">
            <v>448541.07110148948</v>
          </cell>
          <cell r="AH439">
            <v>448541.07110148948</v>
          </cell>
        </row>
        <row r="440">
          <cell r="J440">
            <v>2422765.5429313863</v>
          </cell>
          <cell r="AE440">
            <v>2799577.5326354308</v>
          </cell>
          <cell r="AF440">
            <v>376811.98970404454</v>
          </cell>
          <cell r="AH440">
            <v>376811.98970404454</v>
          </cell>
        </row>
        <row r="441">
          <cell r="J441">
            <v>1648237.5145522021</v>
          </cell>
          <cell r="AE441">
            <v>1735533.4873955259</v>
          </cell>
          <cell r="AF441">
            <v>87295.972843323834</v>
          </cell>
          <cell r="AH441">
            <v>87295.972843323834</v>
          </cell>
        </row>
        <row r="442">
          <cell r="J442">
            <v>2160782.8511230499</v>
          </cell>
          <cell r="AE442">
            <v>2002849.5118446331</v>
          </cell>
          <cell r="AF442">
            <v>-157933.33927841671</v>
          </cell>
          <cell r="AH442">
            <v>-157933.33927841671</v>
          </cell>
        </row>
        <row r="443">
          <cell r="J443">
            <v>3095742.7058040351</v>
          </cell>
          <cell r="AE443">
            <v>3563395.9886305649</v>
          </cell>
          <cell r="AF443">
            <v>467653.28282652982</v>
          </cell>
          <cell r="AH443">
            <v>467653.28282652982</v>
          </cell>
        </row>
        <row r="444">
          <cell r="J444">
            <v>2811439.7369264523</v>
          </cell>
          <cell r="AE444">
            <v>4369338.5192675153</v>
          </cell>
          <cell r="AF444">
            <v>1557898.782341063</v>
          </cell>
          <cell r="AH444">
            <v>1557898.782341063</v>
          </cell>
        </row>
        <row r="445">
          <cell r="J445">
            <v>3240985.2949410719</v>
          </cell>
          <cell r="AE445">
            <v>4100178.2051590178</v>
          </cell>
          <cell r="AF445">
            <v>859192.91021794593</v>
          </cell>
          <cell r="AH445">
            <v>859192.91021794593</v>
          </cell>
        </row>
        <row r="446">
          <cell r="J446">
            <v>3193525.386963007</v>
          </cell>
          <cell r="AE446">
            <v>3755420.2487944607</v>
          </cell>
          <cell r="AF446">
            <v>561894.86183145363</v>
          </cell>
          <cell r="AH446">
            <v>561894.86183145363</v>
          </cell>
        </row>
        <row r="447">
          <cell r="J447">
            <v>2274694.3717758148</v>
          </cell>
          <cell r="AE447">
            <v>2520457.2863578526</v>
          </cell>
          <cell r="AF447">
            <v>245762.91458203783</v>
          </cell>
          <cell r="AH447">
            <v>245762.91458203783</v>
          </cell>
        </row>
        <row r="448">
          <cell r="J448">
            <v>2691835.8126365482</v>
          </cell>
          <cell r="AE448">
            <v>3032639.6259773718</v>
          </cell>
          <cell r="AF448">
            <v>340803.81334082363</v>
          </cell>
          <cell r="AH448">
            <v>340803.81334082363</v>
          </cell>
        </row>
        <row r="449">
          <cell r="J449">
            <v>2424651.1389206611</v>
          </cell>
          <cell r="AE449">
            <v>2763018.3864065418</v>
          </cell>
          <cell r="AF449">
            <v>338367.24748588074</v>
          </cell>
          <cell r="AH449">
            <v>338367.24748588074</v>
          </cell>
        </row>
        <row r="450">
          <cell r="J450">
            <v>1609294.7579812906</v>
          </cell>
          <cell r="AE450">
            <v>1570992.0831287885</v>
          </cell>
          <cell r="AF450">
            <v>-38302.674852502067</v>
          </cell>
          <cell r="AH450">
            <v>-38302.674852502067</v>
          </cell>
        </row>
        <row r="451">
          <cell r="J451">
            <v>2562525.4962290246</v>
          </cell>
          <cell r="AE451">
            <v>2689190.5121055339</v>
          </cell>
          <cell r="AF451">
            <v>126665.01587650925</v>
          </cell>
          <cell r="AH451">
            <v>126665.01587650925</v>
          </cell>
        </row>
        <row r="452">
          <cell r="J452">
            <v>3967776.0759991738</v>
          </cell>
          <cell r="AE452">
            <v>4836661.8163626883</v>
          </cell>
          <cell r="AF452">
            <v>868885.74036351452</v>
          </cell>
          <cell r="AH452">
            <v>868885.74036351452</v>
          </cell>
        </row>
        <row r="453">
          <cell r="J453">
            <v>2873246.242944527</v>
          </cell>
          <cell r="AE453">
            <v>3318326.712696787</v>
          </cell>
          <cell r="AF453">
            <v>445080.46975226002</v>
          </cell>
          <cell r="AH453">
            <v>445080.46975226002</v>
          </cell>
        </row>
        <row r="454">
          <cell r="J454">
            <v>1852596.730173172</v>
          </cell>
          <cell r="AE454">
            <v>1793187.5948838666</v>
          </cell>
          <cell r="AF454">
            <v>-59409.135289305355</v>
          </cell>
          <cell r="AH454">
            <v>-59409.135289305355</v>
          </cell>
        </row>
        <row r="455">
          <cell r="J455">
            <v>3260463.1373442467</v>
          </cell>
          <cell r="AE455">
            <v>3642260.5834934004</v>
          </cell>
          <cell r="AF455">
            <v>381797.44614915363</v>
          </cell>
          <cell r="AH455">
            <v>381797.44614915363</v>
          </cell>
        </row>
        <row r="456">
          <cell r="J456">
            <v>2126130.7311250744</v>
          </cell>
          <cell r="AE456">
            <v>2305395.2188941278</v>
          </cell>
          <cell r="AF456">
            <v>179264.48776905332</v>
          </cell>
          <cell r="AH456">
            <v>179264.48776905332</v>
          </cell>
        </row>
        <row r="457">
          <cell r="J457">
            <v>2287014.0235229619</v>
          </cell>
          <cell r="AE457">
            <v>2726546.9759739637</v>
          </cell>
          <cell r="AF457">
            <v>439532.95245100185</v>
          </cell>
          <cell r="AH457">
            <v>439532.95245100185</v>
          </cell>
        </row>
        <row r="458">
          <cell r="J458">
            <v>1583212.7590394113</v>
          </cell>
          <cell r="AE458">
            <v>1562450.497164174</v>
          </cell>
          <cell r="AF458">
            <v>-20762.261875237338</v>
          </cell>
          <cell r="AH458">
            <v>-20762.261875237338</v>
          </cell>
        </row>
        <row r="459">
          <cell r="J459">
            <v>956362.88781804126</v>
          </cell>
          <cell r="AE459">
            <v>783648.86932235491</v>
          </cell>
          <cell r="AF459">
            <v>-172714.01849568635</v>
          </cell>
          <cell r="AH459">
            <v>-172714.01849568635</v>
          </cell>
        </row>
        <row r="460">
          <cell r="J460">
            <v>1594136.3465720362</v>
          </cell>
          <cell r="AE460">
            <v>1776881.2911249315</v>
          </cell>
          <cell r="AF460">
            <v>182744.94455289538</v>
          </cell>
          <cell r="AH460">
            <v>182744.94455289538</v>
          </cell>
        </row>
        <row r="461">
          <cell r="J461">
            <v>1110322.2984212982</v>
          </cell>
          <cell r="AE461">
            <v>1048068.7949624779</v>
          </cell>
          <cell r="AF461">
            <v>-62253.503458820283</v>
          </cell>
          <cell r="AH461">
            <v>-62253.503458820283</v>
          </cell>
        </row>
        <row r="462">
          <cell r="J462">
            <v>2808781.0194535628</v>
          </cell>
          <cell r="AE462">
            <v>3116125.5327628814</v>
          </cell>
          <cell r="AF462">
            <v>307344.51330931857</v>
          </cell>
          <cell r="AH462">
            <v>307344.51330931857</v>
          </cell>
        </row>
        <row r="463">
          <cell r="J463">
            <v>1959101.3462577316</v>
          </cell>
          <cell r="AE463">
            <v>1836451.3994828602</v>
          </cell>
          <cell r="AF463">
            <v>-122649.94677487132</v>
          </cell>
          <cell r="AH463">
            <v>-122649.94677487132</v>
          </cell>
        </row>
        <row r="464">
          <cell r="J464">
            <v>1326971.1094100317</v>
          </cell>
          <cell r="AE464">
            <v>708083.91955701914</v>
          </cell>
          <cell r="AF464">
            <v>-618887.18985301256</v>
          </cell>
          <cell r="AH464">
            <v>-618887.18985301256</v>
          </cell>
        </row>
        <row r="465">
          <cell r="J465">
            <v>3508702.7649195516</v>
          </cell>
          <cell r="AE465">
            <v>3954162.9965794422</v>
          </cell>
          <cell r="AF465">
            <v>445460.23165989062</v>
          </cell>
          <cell r="AH465">
            <v>445460.23165989062</v>
          </cell>
        </row>
        <row r="466">
          <cell r="J466">
            <v>3669460.4377435064</v>
          </cell>
          <cell r="AE466">
            <v>5211554.01995489</v>
          </cell>
          <cell r="AF466">
            <v>1542093.5822113836</v>
          </cell>
          <cell r="AH466">
            <v>1542093.5822113836</v>
          </cell>
        </row>
        <row r="467">
          <cell r="J467">
            <v>2154746.4436630579</v>
          </cell>
          <cell r="AE467">
            <v>2157073.1170278378</v>
          </cell>
          <cell r="AF467">
            <v>2326.6733647799119</v>
          </cell>
          <cell r="AH467">
            <v>2326.6733647799119</v>
          </cell>
        </row>
        <row r="468">
          <cell r="J468">
            <v>2282082.9928651596</v>
          </cell>
          <cell r="AE468">
            <v>2354589.711346807</v>
          </cell>
          <cell r="AF468">
            <v>72506.718481647316</v>
          </cell>
          <cell r="AH468">
            <v>72506.718481647316</v>
          </cell>
        </row>
        <row r="469">
          <cell r="J469">
            <v>2836865.3130317973</v>
          </cell>
          <cell r="AE469">
            <v>2575397.0941481125</v>
          </cell>
          <cell r="AF469">
            <v>-261468.21888368484</v>
          </cell>
          <cell r="AH469">
            <v>-261468.21888368484</v>
          </cell>
        </row>
        <row r="470">
          <cell r="J470">
            <v>5477477.5193524426</v>
          </cell>
          <cell r="AE470">
            <v>5759493.1257150918</v>
          </cell>
          <cell r="AF470">
            <v>282015.60636264924</v>
          </cell>
          <cell r="AH470">
            <v>282015.60636264924</v>
          </cell>
        </row>
        <row r="471">
          <cell r="J471">
            <v>3349938.3805833715</v>
          </cell>
          <cell r="AE471">
            <v>3622418.7599607576</v>
          </cell>
          <cell r="AF471">
            <v>272480.37937738607</v>
          </cell>
          <cell r="AH471">
            <v>272480.37937738607</v>
          </cell>
        </row>
        <row r="472">
          <cell r="J472">
            <v>1594053.8026225162</v>
          </cell>
          <cell r="AE472">
            <v>1541680.2023127088</v>
          </cell>
          <cell r="AF472">
            <v>-52373.600309807342</v>
          </cell>
          <cell r="AH472">
            <v>-52373.600309807342</v>
          </cell>
        </row>
        <row r="473">
          <cell r="J473">
            <v>2174320.1397378268</v>
          </cell>
          <cell r="AE473">
            <v>2082514.0118986163</v>
          </cell>
          <cell r="AF473">
            <v>-91806.127839210443</v>
          </cell>
          <cell r="AH473">
            <v>-91806.127839210443</v>
          </cell>
        </row>
        <row r="474">
          <cell r="J474">
            <v>3274240.1147924564</v>
          </cell>
          <cell r="AE474">
            <v>2942331.9698865227</v>
          </cell>
          <cell r="AF474">
            <v>-331908.14490593364</v>
          </cell>
          <cell r="AH474">
            <v>-331908.14490593364</v>
          </cell>
        </row>
        <row r="475">
          <cell r="J475">
            <v>4156918.639881867</v>
          </cell>
          <cell r="AE475">
            <v>4432077.5767336562</v>
          </cell>
          <cell r="AF475">
            <v>275158.93685178924</v>
          </cell>
          <cell r="AH475">
            <v>275158.93685178924</v>
          </cell>
        </row>
        <row r="476">
          <cell r="J476">
            <v>3199435.2308124304</v>
          </cell>
          <cell r="AE476">
            <v>3459846.4937407598</v>
          </cell>
          <cell r="AF476">
            <v>260411.26292832941</v>
          </cell>
          <cell r="AH476">
            <v>260411.26292832941</v>
          </cell>
        </row>
        <row r="477">
          <cell r="J477">
            <v>2995681.889717943</v>
          </cell>
          <cell r="AE477">
            <v>3174164.2919395529</v>
          </cell>
          <cell r="AF477">
            <v>178482.40222160984</v>
          </cell>
          <cell r="AH477">
            <v>178482.40222160984</v>
          </cell>
        </row>
        <row r="478">
          <cell r="J478">
            <v>1472279.1249111528</v>
          </cell>
          <cell r="AE478">
            <v>1404065.3392181294</v>
          </cell>
          <cell r="AF478">
            <v>-68213.785693023354</v>
          </cell>
          <cell r="AH478">
            <v>-68213.785693023354</v>
          </cell>
        </row>
        <row r="479">
          <cell r="J479">
            <v>1669530.9884409087</v>
          </cell>
          <cell r="AE479">
            <v>1392742.0992686814</v>
          </cell>
          <cell r="AF479">
            <v>-276788.88917222735</v>
          </cell>
          <cell r="AH479">
            <v>-276788.88917222735</v>
          </cell>
        </row>
        <row r="480">
          <cell r="J480">
            <v>4860175.4928612327</v>
          </cell>
          <cell r="AE480">
            <v>5930275.6264062561</v>
          </cell>
          <cell r="AF480">
            <v>1070100.1335450234</v>
          </cell>
          <cell r="AH480">
            <v>1070100.1335450234</v>
          </cell>
        </row>
        <row r="481">
          <cell r="J481">
            <v>1491294.8721446495</v>
          </cell>
          <cell r="AE481">
            <v>1483048.494943141</v>
          </cell>
          <cell r="AF481">
            <v>-8246.3772015084978</v>
          </cell>
          <cell r="AH481">
            <v>-8246.3772015084978</v>
          </cell>
        </row>
        <row r="482">
          <cell r="J482">
            <v>2729811.8323388291</v>
          </cell>
          <cell r="AE482">
            <v>2832110.6072520223</v>
          </cell>
          <cell r="AF482">
            <v>102298.77491319319</v>
          </cell>
          <cell r="AH482">
            <v>102298.77491319319</v>
          </cell>
        </row>
        <row r="483">
          <cell r="J483">
            <v>1804522.6145432831</v>
          </cell>
          <cell r="AE483">
            <v>1905246.8827654496</v>
          </cell>
          <cell r="AF483">
            <v>100724.26822216646</v>
          </cell>
          <cell r="AH483">
            <v>100724.26822216646</v>
          </cell>
        </row>
        <row r="484">
          <cell r="J484">
            <v>2490334.342274698</v>
          </cell>
          <cell r="AE484">
            <v>2883442.7477015471</v>
          </cell>
          <cell r="AF484">
            <v>393108.40542684915</v>
          </cell>
          <cell r="AH484">
            <v>393108.40542684915</v>
          </cell>
        </row>
        <row r="485">
          <cell r="J485">
            <v>3558983.592375272</v>
          </cell>
          <cell r="AE485">
            <v>4175822.6292941924</v>
          </cell>
          <cell r="AF485">
            <v>616839.03691892046</v>
          </cell>
          <cell r="AH485">
            <v>616839.03691892046</v>
          </cell>
        </row>
        <row r="486">
          <cell r="J486">
            <v>2373118.7901743161</v>
          </cell>
          <cell r="AE486">
            <v>2296575.4094966501</v>
          </cell>
          <cell r="AF486">
            <v>-76543.380677666049</v>
          </cell>
          <cell r="AH486">
            <v>-76543.380677666049</v>
          </cell>
        </row>
        <row r="487">
          <cell r="J487">
            <v>1773701.0820978193</v>
          </cell>
          <cell r="AE487">
            <v>2056328.3868135363</v>
          </cell>
          <cell r="AF487">
            <v>282627.30471571698</v>
          </cell>
          <cell r="AH487">
            <v>282627.30471571698</v>
          </cell>
        </row>
        <row r="488">
          <cell r="J488">
            <v>2932267.0553838252</v>
          </cell>
          <cell r="AE488">
            <v>3236972.860414695</v>
          </cell>
          <cell r="AF488">
            <v>304705.80503086979</v>
          </cell>
          <cell r="AH488">
            <v>304705.80503086979</v>
          </cell>
        </row>
        <row r="489">
          <cell r="J489">
            <v>1821243.5381800055</v>
          </cell>
          <cell r="AE489">
            <v>1643377.1520843059</v>
          </cell>
          <cell r="AF489">
            <v>-177866.38609569962</v>
          </cell>
          <cell r="AH489">
            <v>-177866.38609569962</v>
          </cell>
        </row>
        <row r="490">
          <cell r="J490">
            <v>2482109.7407205836</v>
          </cell>
          <cell r="AE490">
            <v>2722048.2757244762</v>
          </cell>
          <cell r="AF490">
            <v>239938.53500389261</v>
          </cell>
          <cell r="AH490">
            <v>239938.53500389261</v>
          </cell>
        </row>
        <row r="491">
          <cell r="J491">
            <v>1852842.5763390111</v>
          </cell>
          <cell r="AE491">
            <v>1817274.4347885326</v>
          </cell>
          <cell r="AF491">
            <v>-35568.141550478525</v>
          </cell>
          <cell r="AH491">
            <v>-35568.141550478525</v>
          </cell>
        </row>
        <row r="492">
          <cell r="J492">
            <v>2406519.6798583237</v>
          </cell>
          <cell r="AE492">
            <v>2670856.0064907772</v>
          </cell>
          <cell r="AF492">
            <v>264336.32663245359</v>
          </cell>
          <cell r="AH492">
            <v>264336.32663245359</v>
          </cell>
        </row>
        <row r="493">
          <cell r="J493">
            <v>1327756.0589926848</v>
          </cell>
          <cell r="AE493">
            <v>1127974.0076779956</v>
          </cell>
          <cell r="AF493">
            <v>-199782.05131468922</v>
          </cell>
          <cell r="AH493">
            <v>-199782.05131468922</v>
          </cell>
        </row>
        <row r="494">
          <cell r="J494">
            <v>3216299.5509877303</v>
          </cell>
          <cell r="AE494">
            <v>3506315.3206399512</v>
          </cell>
          <cell r="AF494">
            <v>290015.76965222089</v>
          </cell>
          <cell r="AH494">
            <v>290015.76965222089</v>
          </cell>
        </row>
        <row r="495">
          <cell r="J495">
            <v>3840352.3181613744</v>
          </cell>
          <cell r="AE495">
            <v>3932727.642610535</v>
          </cell>
          <cell r="AF495">
            <v>92375.324449160602</v>
          </cell>
          <cell r="AH495">
            <v>92375.324449160602</v>
          </cell>
        </row>
        <row r="496">
          <cell r="J496">
            <v>2287396.5802137093</v>
          </cell>
          <cell r="AE496">
            <v>2476976.9197984487</v>
          </cell>
          <cell r="AF496">
            <v>189580.33958473941</v>
          </cell>
          <cell r="AH496">
            <v>189580.33958473941</v>
          </cell>
        </row>
        <row r="497">
          <cell r="J497">
            <v>2287727.9370067921</v>
          </cell>
          <cell r="AE497">
            <v>2343707.6203408381</v>
          </cell>
          <cell r="AF497">
            <v>55979.683334046043</v>
          </cell>
          <cell r="AH497">
            <v>55979.683334046043</v>
          </cell>
        </row>
        <row r="498">
          <cell r="J498">
            <v>2142432.3936896911</v>
          </cell>
          <cell r="AE498">
            <v>2149993.4704489354</v>
          </cell>
          <cell r="AF498">
            <v>7561.0767592443153</v>
          </cell>
          <cell r="AH498">
            <v>7561.0767592443153</v>
          </cell>
        </row>
        <row r="499">
          <cell r="J499">
            <v>1677572.2383348113</v>
          </cell>
          <cell r="AE499">
            <v>1319926.1599757578</v>
          </cell>
          <cell r="AF499">
            <v>-357646.07835905347</v>
          </cell>
          <cell r="AH499">
            <v>-357646.07835905347</v>
          </cell>
        </row>
        <row r="500">
          <cell r="J500">
            <v>2119699.9266168419</v>
          </cell>
          <cell r="AE500">
            <v>2155147.18800765</v>
          </cell>
          <cell r="AF500">
            <v>35447.261390808038</v>
          </cell>
          <cell r="AH500">
            <v>35447.261390808038</v>
          </cell>
        </row>
        <row r="501">
          <cell r="J501">
            <v>2512431.0368288578</v>
          </cell>
          <cell r="AE501">
            <v>2818401.2032569535</v>
          </cell>
          <cell r="AF501">
            <v>305970.16642809566</v>
          </cell>
          <cell r="AH501">
            <v>305970.16642809566</v>
          </cell>
        </row>
        <row r="502">
          <cell r="J502">
            <v>2548055.1584881814</v>
          </cell>
          <cell r="AE502">
            <v>2759075.0609412752</v>
          </cell>
          <cell r="AF502">
            <v>211019.90245309379</v>
          </cell>
          <cell r="AH502">
            <v>211019.90245309379</v>
          </cell>
        </row>
        <row r="503">
          <cell r="J503">
            <v>2731510.2930938643</v>
          </cell>
          <cell r="AE503">
            <v>2832193.4171891548</v>
          </cell>
          <cell r="AF503">
            <v>100683.12409529043</v>
          </cell>
          <cell r="AH503">
            <v>100683.12409529043</v>
          </cell>
        </row>
        <row r="504">
          <cell r="J504">
            <v>2261635.8012158247</v>
          </cell>
          <cell r="AE504">
            <v>2643202.0521141645</v>
          </cell>
          <cell r="AF504">
            <v>381566.25089833979</v>
          </cell>
          <cell r="AH504">
            <v>381566.25089833979</v>
          </cell>
        </row>
        <row r="505">
          <cell r="J505">
            <v>2898601.414845319</v>
          </cell>
          <cell r="AE505">
            <v>2484673.8941190243</v>
          </cell>
          <cell r="AF505">
            <v>-413927.52072629472</v>
          </cell>
          <cell r="AH505">
            <v>-413927.52072629472</v>
          </cell>
        </row>
        <row r="506">
          <cell r="J506">
            <v>2613636.9216709584</v>
          </cell>
          <cell r="AE506">
            <v>2490308.0242328718</v>
          </cell>
          <cell r="AF506">
            <v>-123328.89743808657</v>
          </cell>
          <cell r="AH506">
            <v>-123328.89743808657</v>
          </cell>
        </row>
        <row r="507">
          <cell r="J507">
            <v>2615800.1085297158</v>
          </cell>
          <cell r="AE507">
            <v>2836816.9049111698</v>
          </cell>
          <cell r="AF507">
            <v>221016.79638145398</v>
          </cell>
          <cell r="AH507">
            <v>221016.79638145398</v>
          </cell>
        </row>
        <row r="508">
          <cell r="J508">
            <v>2618857.8152945316</v>
          </cell>
          <cell r="AE508">
            <v>2104403.2721263152</v>
          </cell>
          <cell r="AF508">
            <v>-514454.54316821648</v>
          </cell>
          <cell r="AH508">
            <v>-514454.54316821648</v>
          </cell>
        </row>
        <row r="509">
          <cell r="J509">
            <v>2425855.6957463557</v>
          </cell>
          <cell r="AE509">
            <v>2083654.6561572067</v>
          </cell>
          <cell r="AF509">
            <v>-342201.03958914895</v>
          </cell>
          <cell r="AH509">
            <v>-342201.03958914895</v>
          </cell>
        </row>
        <row r="510">
          <cell r="J510">
            <v>2471375.5738606257</v>
          </cell>
          <cell r="AE510">
            <v>2822605.4915466635</v>
          </cell>
          <cell r="AF510">
            <v>351229.91768603772</v>
          </cell>
          <cell r="AH510">
            <v>351229.91768603772</v>
          </cell>
        </row>
        <row r="511">
          <cell r="J511">
            <v>1916429.8458597572</v>
          </cell>
          <cell r="AE511">
            <v>1928221.4269369673</v>
          </cell>
          <cell r="AF511">
            <v>11791.581077210139</v>
          </cell>
          <cell r="AH511">
            <v>11791.581077210139</v>
          </cell>
        </row>
        <row r="512">
          <cell r="J512">
            <v>2727583.8555607377</v>
          </cell>
          <cell r="AE512">
            <v>2841882.730840385</v>
          </cell>
          <cell r="AF512">
            <v>114298.8752796473</v>
          </cell>
          <cell r="AH512">
            <v>114298.8752796473</v>
          </cell>
        </row>
        <row r="513">
          <cell r="J513">
            <v>2796555.2174892602</v>
          </cell>
          <cell r="AE513">
            <v>2900739.5763317067</v>
          </cell>
          <cell r="AF513">
            <v>104184.35884244647</v>
          </cell>
          <cell r="AH513">
            <v>104184.35884244647</v>
          </cell>
        </row>
        <row r="514">
          <cell r="J514">
            <v>2764575.3512237119</v>
          </cell>
          <cell r="AE514">
            <v>2977447.0335684177</v>
          </cell>
          <cell r="AF514">
            <v>212871.6823447058</v>
          </cell>
          <cell r="AH514">
            <v>212871.6823447058</v>
          </cell>
        </row>
        <row r="515">
          <cell r="J515">
            <v>4503197.4331470625</v>
          </cell>
          <cell r="AE515">
            <v>4883378.9058771376</v>
          </cell>
          <cell r="AF515">
            <v>380181.47273007501</v>
          </cell>
          <cell r="AH515">
            <v>380181.47273007501</v>
          </cell>
        </row>
        <row r="516">
          <cell r="J516">
            <v>2609207.8068456827</v>
          </cell>
          <cell r="AE516">
            <v>2924037.1173451077</v>
          </cell>
          <cell r="AF516">
            <v>314829.31049942505</v>
          </cell>
          <cell r="AH516">
            <v>314829.31049942505</v>
          </cell>
        </row>
        <row r="517">
          <cell r="J517">
            <v>3559457.1763247019</v>
          </cell>
          <cell r="AE517">
            <v>4127950.0081840213</v>
          </cell>
          <cell r="AF517">
            <v>568492.83185931947</v>
          </cell>
          <cell r="AH517">
            <v>568492.83185931947</v>
          </cell>
        </row>
        <row r="518">
          <cell r="J518">
            <v>2848334.0074864728</v>
          </cell>
          <cell r="AE518">
            <v>3044598.6653974485</v>
          </cell>
          <cell r="AF518">
            <v>196264.65791097563</v>
          </cell>
          <cell r="AH518">
            <v>196264.65791097563</v>
          </cell>
        </row>
        <row r="519">
          <cell r="J519">
            <v>3131760.1307843998</v>
          </cell>
          <cell r="AE519">
            <v>2263486.1597113498</v>
          </cell>
          <cell r="AF519">
            <v>-868273.97107305005</v>
          </cell>
          <cell r="AH519">
            <v>-868273.97107305005</v>
          </cell>
        </row>
        <row r="520">
          <cell r="J520">
            <v>2213718.5442056218</v>
          </cell>
          <cell r="AE520">
            <v>1633944.5492900833</v>
          </cell>
          <cell r="AF520">
            <v>-579773.99491553847</v>
          </cell>
          <cell r="AH520">
            <v>-579773.99491553847</v>
          </cell>
        </row>
        <row r="521">
          <cell r="J521">
            <v>3585908.920077201</v>
          </cell>
          <cell r="AE521">
            <v>3891043.9242365509</v>
          </cell>
          <cell r="AF521">
            <v>305135.00415934995</v>
          </cell>
          <cell r="AH521">
            <v>305135.00415934995</v>
          </cell>
        </row>
        <row r="522">
          <cell r="J522">
            <v>4121757.0468775355</v>
          </cell>
          <cell r="AE522">
            <v>4828466.4566925783</v>
          </cell>
          <cell r="AF522">
            <v>706709.40981504275</v>
          </cell>
          <cell r="AH522">
            <v>706709.40981504275</v>
          </cell>
        </row>
        <row r="523">
          <cell r="J523">
            <v>4855305.0148789408</v>
          </cell>
          <cell r="AE523">
            <v>5664176.57327489</v>
          </cell>
          <cell r="AF523">
            <v>808871.55839594919</v>
          </cell>
          <cell r="AH523">
            <v>808871.55839594919</v>
          </cell>
        </row>
        <row r="524">
          <cell r="J524">
            <v>2211322.9118862306</v>
          </cell>
          <cell r="AE524">
            <v>1698423.9329780657</v>
          </cell>
          <cell r="AF524">
            <v>-512898.97890816489</v>
          </cell>
          <cell r="AH524">
            <v>-512898.97890816489</v>
          </cell>
        </row>
        <row r="525">
          <cell r="J525">
            <v>2281389.6592741772</v>
          </cell>
          <cell r="AE525">
            <v>2101487.0738115981</v>
          </cell>
          <cell r="AF525">
            <v>-179902.58546257904</v>
          </cell>
          <cell r="AH525">
            <v>-179902.58546257904</v>
          </cell>
        </row>
        <row r="526">
          <cell r="J526">
            <v>4096956.4148048796</v>
          </cell>
          <cell r="AE526">
            <v>6324781.4723592196</v>
          </cell>
          <cell r="AF526">
            <v>2227825.05755434</v>
          </cell>
          <cell r="AH526">
            <v>2227825.05755434</v>
          </cell>
        </row>
        <row r="527">
          <cell r="J527">
            <v>2825505.0118897064</v>
          </cell>
          <cell r="AE527">
            <v>3124934.7011922449</v>
          </cell>
          <cell r="AF527">
            <v>299429.68930253852</v>
          </cell>
          <cell r="AH527">
            <v>299429.68930253852</v>
          </cell>
        </row>
        <row r="528">
          <cell r="J528">
            <v>1859293.1986506607</v>
          </cell>
          <cell r="AE528">
            <v>1906400.7638147306</v>
          </cell>
          <cell r="AF528">
            <v>47107.565164069878</v>
          </cell>
          <cell r="AH528">
            <v>47107.565164069878</v>
          </cell>
        </row>
        <row r="529">
          <cell r="J529">
            <v>3459253.6992571703</v>
          </cell>
          <cell r="AE529">
            <v>5493278.4531411752</v>
          </cell>
          <cell r="AF529">
            <v>2034024.7538840049</v>
          </cell>
          <cell r="AH529">
            <v>2034024.7538840049</v>
          </cell>
        </row>
        <row r="530">
          <cell r="J530">
            <v>5511381.8860020926</v>
          </cell>
          <cell r="AE530">
            <v>6452641.2236035932</v>
          </cell>
          <cell r="AF530">
            <v>941259.33760150056</v>
          </cell>
          <cell r="AH530">
            <v>941259.33760150056</v>
          </cell>
        </row>
        <row r="531">
          <cell r="J531">
            <v>3911436.1738785198</v>
          </cell>
          <cell r="AE531">
            <v>5618699.8912427891</v>
          </cell>
          <cell r="AF531">
            <v>1707263.7173642693</v>
          </cell>
          <cell r="AH531">
            <v>1707263.7173642693</v>
          </cell>
        </row>
        <row r="532">
          <cell r="J532">
            <v>5341165.9475617725</v>
          </cell>
          <cell r="AE532">
            <v>6006406.7466109078</v>
          </cell>
          <cell r="AF532">
            <v>665240.7990491353</v>
          </cell>
          <cell r="AH532">
            <v>665240.7990491353</v>
          </cell>
        </row>
        <row r="533">
          <cell r="J533">
            <v>1301183.3015253893</v>
          </cell>
          <cell r="AE533">
            <v>1410332.218995586</v>
          </cell>
          <cell r="AF533">
            <v>109148.91747019673</v>
          </cell>
          <cell r="AH533">
            <v>109148.91747019673</v>
          </cell>
        </row>
        <row r="534">
          <cell r="J534">
            <v>2093929.6877370689</v>
          </cell>
          <cell r="AE534">
            <v>2283403.6185459429</v>
          </cell>
          <cell r="AF534">
            <v>189473.93080887408</v>
          </cell>
          <cell r="AH534">
            <v>189473.93080887408</v>
          </cell>
        </row>
        <row r="535">
          <cell r="J535">
            <v>2254263.4312006743</v>
          </cell>
          <cell r="AE535">
            <v>2203366.4000455793</v>
          </cell>
          <cell r="AF535">
            <v>-50897.03115509497</v>
          </cell>
          <cell r="AH535">
            <v>-50897.03115509497</v>
          </cell>
        </row>
        <row r="536">
          <cell r="J536">
            <v>3184508.4221719317</v>
          </cell>
          <cell r="AE536">
            <v>3617984.4415386021</v>
          </cell>
          <cell r="AF536">
            <v>433476.0193666704</v>
          </cell>
          <cell r="AH536">
            <v>433476.0193666704</v>
          </cell>
        </row>
        <row r="537">
          <cell r="J537">
            <v>3275324.3942924715</v>
          </cell>
          <cell r="AE537">
            <v>3740937.0182949789</v>
          </cell>
          <cell r="AF537">
            <v>465612.62400250742</v>
          </cell>
          <cell r="AH537">
            <v>465612.62400250742</v>
          </cell>
        </row>
        <row r="538">
          <cell r="J538">
            <v>2142619.5467278534</v>
          </cell>
          <cell r="AE538">
            <v>2309733.7456588652</v>
          </cell>
          <cell r="AF538">
            <v>167114.19893101184</v>
          </cell>
          <cell r="AH538">
            <v>167114.19893101184</v>
          </cell>
        </row>
        <row r="539">
          <cell r="J539">
            <v>4124112.040870368</v>
          </cell>
          <cell r="AE539">
            <v>4869268.0151262581</v>
          </cell>
          <cell r="AF539">
            <v>745155.97425589012</v>
          </cell>
          <cell r="AH539">
            <v>745155.97425589012</v>
          </cell>
        </row>
        <row r="540">
          <cell r="J540">
            <v>1701014.1121796749</v>
          </cell>
          <cell r="AE540">
            <v>1709474.7934757974</v>
          </cell>
          <cell r="AF540">
            <v>8460.6812961224932</v>
          </cell>
          <cell r="AH540">
            <v>8460.6812961224932</v>
          </cell>
        </row>
        <row r="541">
          <cell r="J541">
            <v>2496680.1253528865</v>
          </cell>
          <cell r="AE541">
            <v>2934141.116906655</v>
          </cell>
          <cell r="AF541">
            <v>437460.99155376852</v>
          </cell>
          <cell r="AH541">
            <v>437460.99155376852</v>
          </cell>
        </row>
        <row r="542">
          <cell r="J542">
            <v>1275472.2515628131</v>
          </cell>
          <cell r="AE542">
            <v>1327839.7074829759</v>
          </cell>
          <cell r="AF542">
            <v>52367.455920162844</v>
          </cell>
          <cell r="AH542">
            <v>52367.455920162844</v>
          </cell>
        </row>
        <row r="543">
          <cell r="J543">
            <v>2309186.5870520384</v>
          </cell>
          <cell r="AE543">
            <v>2544512.255802758</v>
          </cell>
          <cell r="AF543">
            <v>235325.66875071963</v>
          </cell>
          <cell r="AH543">
            <v>235325.66875071963</v>
          </cell>
        </row>
        <row r="544">
          <cell r="J544">
            <v>1481681.3069585923</v>
          </cell>
          <cell r="AE544">
            <v>1622545.7008887576</v>
          </cell>
          <cell r="AF544">
            <v>140864.39393016533</v>
          </cell>
          <cell r="AH544">
            <v>140864.39393016533</v>
          </cell>
        </row>
        <row r="545">
          <cell r="J545">
            <v>2596786.2553447108</v>
          </cell>
          <cell r="AE545">
            <v>3269776.5911623659</v>
          </cell>
          <cell r="AF545">
            <v>672990.33581765508</v>
          </cell>
          <cell r="AH545">
            <v>672990.33581765508</v>
          </cell>
        </row>
        <row r="546">
          <cell r="J546">
            <v>5909372.6109283082</v>
          </cell>
          <cell r="AE546">
            <v>7508982.1397805698</v>
          </cell>
          <cell r="AF546">
            <v>1599609.5288522616</v>
          </cell>
          <cell r="AH546">
            <v>1599609.5288522616</v>
          </cell>
        </row>
        <row r="547">
          <cell r="J547">
            <v>3664340.9074929855</v>
          </cell>
          <cell r="AE547">
            <v>4192298.1810950469</v>
          </cell>
          <cell r="AF547">
            <v>527957.27360206144</v>
          </cell>
          <cell r="AH547">
            <v>527957.27360206144</v>
          </cell>
        </row>
        <row r="548">
          <cell r="J548">
            <v>2991391.1280740313</v>
          </cell>
          <cell r="AE548">
            <v>3332105.4682695456</v>
          </cell>
          <cell r="AF548">
            <v>340714.34019551426</v>
          </cell>
          <cell r="AH548">
            <v>340714.34019551426</v>
          </cell>
        </row>
        <row r="549">
          <cell r="J549">
            <v>3214294.1798513872</v>
          </cell>
          <cell r="AE549">
            <v>3907588.8337897649</v>
          </cell>
          <cell r="AF549">
            <v>693294.65393837774</v>
          </cell>
          <cell r="AH549">
            <v>693294.65393837774</v>
          </cell>
        </row>
        <row r="550">
          <cell r="J550">
            <v>3525103.9329966321</v>
          </cell>
          <cell r="AE550">
            <v>4017569.1209851</v>
          </cell>
          <cell r="AF550">
            <v>492465.18798846798</v>
          </cell>
          <cell r="AH550">
            <v>492465.18798846798</v>
          </cell>
        </row>
        <row r="551">
          <cell r="J551">
            <v>2903941.7219084031</v>
          </cell>
          <cell r="AE551">
            <v>3274688.1554015949</v>
          </cell>
          <cell r="AF551">
            <v>370746.43349319184</v>
          </cell>
          <cell r="AH551">
            <v>370746.43349319184</v>
          </cell>
        </row>
        <row r="552">
          <cell r="J552">
            <v>3803860.2363292547</v>
          </cell>
          <cell r="AE552">
            <v>4874810.6360650314</v>
          </cell>
          <cell r="AF552">
            <v>1070950.3997357767</v>
          </cell>
          <cell r="AH552">
            <v>1070950.3997357767</v>
          </cell>
        </row>
        <row r="553">
          <cell r="J553">
            <v>2762577.490533838</v>
          </cell>
          <cell r="AE553">
            <v>3200815.9304677099</v>
          </cell>
          <cell r="AF553">
            <v>438238.43993387185</v>
          </cell>
          <cell r="AH553">
            <v>438238.43993387185</v>
          </cell>
        </row>
        <row r="554">
          <cell r="J554">
            <v>3689792.50757745</v>
          </cell>
          <cell r="AE554">
            <v>6234697.3200404942</v>
          </cell>
          <cell r="AF554">
            <v>2544904.8124630442</v>
          </cell>
          <cell r="AH554">
            <v>2544904.8124630442</v>
          </cell>
        </row>
        <row r="555">
          <cell r="J555">
            <v>3098516.4401232633</v>
          </cell>
          <cell r="AE555">
            <v>3634135.2390708271</v>
          </cell>
          <cell r="AF555">
            <v>535618.79894756386</v>
          </cell>
          <cell r="AH555">
            <v>535618.79894756386</v>
          </cell>
        </row>
        <row r="556">
          <cell r="J556">
            <v>5751388.5072726086</v>
          </cell>
          <cell r="AE556">
            <v>6733406.395852346</v>
          </cell>
          <cell r="AF556">
            <v>982017.8885797374</v>
          </cell>
          <cell r="AH556">
            <v>982017.8885797374</v>
          </cell>
        </row>
        <row r="557">
          <cell r="J557">
            <v>2998811.2942471439</v>
          </cell>
          <cell r="AE557">
            <v>3415592.682047084</v>
          </cell>
          <cell r="AF557">
            <v>416781.38779994007</v>
          </cell>
          <cell r="AH557">
            <v>416781.38779994007</v>
          </cell>
        </row>
        <row r="558">
          <cell r="J558">
            <v>5275492.4818964573</v>
          </cell>
          <cell r="AE558">
            <v>6545872.412162317</v>
          </cell>
          <cell r="AF558">
            <v>1270379.9302658597</v>
          </cell>
          <cell r="AH558">
            <v>1270379.9302658597</v>
          </cell>
        </row>
        <row r="559">
          <cell r="J559">
            <v>2031455.798817843</v>
          </cell>
          <cell r="AE559">
            <v>2421095.6920522042</v>
          </cell>
          <cell r="AF559">
            <v>389639.8932343612</v>
          </cell>
          <cell r="AH559">
            <v>389639.8932343612</v>
          </cell>
        </row>
        <row r="560">
          <cell r="J560">
            <v>2034656.6948579508</v>
          </cell>
          <cell r="AE560">
            <v>2191759.2409592541</v>
          </cell>
          <cell r="AF560">
            <v>157102.54610130331</v>
          </cell>
          <cell r="AH560">
            <v>157102.54610130331</v>
          </cell>
        </row>
        <row r="561">
          <cell r="J561">
            <v>2315241.2600631239</v>
          </cell>
          <cell r="AE561">
            <v>2729172.5201317938</v>
          </cell>
          <cell r="AF561">
            <v>413931.26006866992</v>
          </cell>
          <cell r="AH561">
            <v>413931.26006866992</v>
          </cell>
        </row>
        <row r="562">
          <cell r="J562">
            <v>2425165.4498733152</v>
          </cell>
          <cell r="AE562">
            <v>2595972.0010296814</v>
          </cell>
          <cell r="AF562">
            <v>170806.55115636624</v>
          </cell>
          <cell r="AH562">
            <v>170806.55115636624</v>
          </cell>
        </row>
        <row r="563">
          <cell r="J563">
            <v>6563297.5767642129</v>
          </cell>
          <cell r="AE563">
            <v>7449311.5865489915</v>
          </cell>
          <cell r="AF563">
            <v>886014.00978477858</v>
          </cell>
          <cell r="AH563">
            <v>886014.00978477858</v>
          </cell>
        </row>
        <row r="564">
          <cell r="J564">
            <v>1811724.9264623341</v>
          </cell>
          <cell r="AE564">
            <v>1783805.1260874067</v>
          </cell>
          <cell r="AF564">
            <v>-27919.800374927465</v>
          </cell>
          <cell r="AH564">
            <v>-27919.800374927465</v>
          </cell>
        </row>
        <row r="565">
          <cell r="J565">
            <v>2325368.5635008472</v>
          </cell>
          <cell r="AE565">
            <v>2856136.5218797186</v>
          </cell>
          <cell r="AF565">
            <v>530767.95837887144</v>
          </cell>
          <cell r="AH565">
            <v>530767.95837887144</v>
          </cell>
        </row>
        <row r="566">
          <cell r="J566">
            <v>1427171.6502094062</v>
          </cell>
          <cell r="AE566">
            <v>1568440.8529328695</v>
          </cell>
          <cell r="AF566">
            <v>141269.2027234633</v>
          </cell>
          <cell r="AH566">
            <v>141269.2027234633</v>
          </cell>
        </row>
        <row r="567">
          <cell r="J567">
            <v>2005605.913899943</v>
          </cell>
          <cell r="AE567">
            <v>2375882.6089382619</v>
          </cell>
          <cell r="AF567">
            <v>370276.69503831887</v>
          </cell>
          <cell r="AH567">
            <v>370276.69503831887</v>
          </cell>
        </row>
        <row r="568">
          <cell r="J568">
            <v>1445155.5158032668</v>
          </cell>
          <cell r="AE568">
            <v>1459911.1941909613</v>
          </cell>
          <cell r="AF568">
            <v>14755.678387694526</v>
          </cell>
          <cell r="AH568">
            <v>14755.678387694526</v>
          </cell>
        </row>
        <row r="569">
          <cell r="J569">
            <v>4117682.1956877061</v>
          </cell>
          <cell r="AE569">
            <v>4790100.1696737353</v>
          </cell>
          <cell r="AF569">
            <v>672417.97398602916</v>
          </cell>
          <cell r="AH569">
            <v>672417.97398602916</v>
          </cell>
        </row>
        <row r="570">
          <cell r="J570">
            <v>3732576.7013165955</v>
          </cell>
          <cell r="AE570">
            <v>4429915.3765529338</v>
          </cell>
          <cell r="AF570">
            <v>697338.67523633828</v>
          </cell>
          <cell r="AH570">
            <v>697338.67523633828</v>
          </cell>
        </row>
        <row r="571">
          <cell r="J571">
            <v>3896874.4464082583</v>
          </cell>
          <cell r="AE571">
            <v>4630878.2474876922</v>
          </cell>
          <cell r="AF571">
            <v>734003.80107943388</v>
          </cell>
          <cell r="AH571">
            <v>734003.80107943388</v>
          </cell>
        </row>
        <row r="572">
          <cell r="J572">
            <v>2783643.4458156261</v>
          </cell>
          <cell r="AE572">
            <v>3206432.3200516663</v>
          </cell>
          <cell r="AF572">
            <v>422788.87423604028</v>
          </cell>
          <cell r="AH572">
            <v>422788.87423604028</v>
          </cell>
        </row>
        <row r="573">
          <cell r="J573">
            <v>2955580.180458542</v>
          </cell>
          <cell r="AE573">
            <v>3340473.7080036607</v>
          </cell>
          <cell r="AF573">
            <v>384893.5275451187</v>
          </cell>
          <cell r="AH573">
            <v>384893.5275451187</v>
          </cell>
        </row>
        <row r="574">
          <cell r="J574">
            <v>3585403.6561110085</v>
          </cell>
          <cell r="AE574">
            <v>4317397.7086264826</v>
          </cell>
          <cell r="AF574">
            <v>731994.05251547415</v>
          </cell>
          <cell r="AH574">
            <v>731994.05251547415</v>
          </cell>
        </row>
        <row r="575">
          <cell r="J575">
            <v>3533249.2565722205</v>
          </cell>
          <cell r="AE575">
            <v>4125623.4776627719</v>
          </cell>
          <cell r="AF575">
            <v>592374.22109055147</v>
          </cell>
          <cell r="AH575">
            <v>592374.22109055147</v>
          </cell>
        </row>
        <row r="576">
          <cell r="J576">
            <v>2290650.4691738221</v>
          </cell>
          <cell r="AE576">
            <v>2420590.9663748499</v>
          </cell>
          <cell r="AF576">
            <v>129940.49720102781</v>
          </cell>
          <cell r="AH576">
            <v>129940.49720102781</v>
          </cell>
        </row>
        <row r="577">
          <cell r="J577">
            <v>3668809.778943086</v>
          </cell>
          <cell r="AE577">
            <v>4306025.1505342461</v>
          </cell>
          <cell r="AF577">
            <v>637215.37159116007</v>
          </cell>
          <cell r="AH577">
            <v>637215.37159116007</v>
          </cell>
        </row>
        <row r="578">
          <cell r="J578">
            <v>6013895.8888583314</v>
          </cell>
          <cell r="AE578">
            <v>6643774.2217280827</v>
          </cell>
          <cell r="AF578">
            <v>629878.33286975138</v>
          </cell>
          <cell r="AH578">
            <v>629878.33286975138</v>
          </cell>
        </row>
        <row r="579">
          <cell r="J579">
            <v>2502553.5304497727</v>
          </cell>
          <cell r="AE579">
            <v>2694533.2681159228</v>
          </cell>
          <cell r="AF579">
            <v>191979.73766615009</v>
          </cell>
          <cell r="AH579">
            <v>191979.73766615009</v>
          </cell>
        </row>
        <row r="580">
          <cell r="J580">
            <v>2276934.8578657741</v>
          </cell>
          <cell r="AE580">
            <v>2441729.7997835306</v>
          </cell>
          <cell r="AF580">
            <v>164794.94191775657</v>
          </cell>
          <cell r="AH580">
            <v>164794.94191775657</v>
          </cell>
        </row>
        <row r="581">
          <cell r="J581">
            <v>2061756.6181774738</v>
          </cell>
          <cell r="AE581">
            <v>2434285.1722605564</v>
          </cell>
          <cell r="AF581">
            <v>372528.55408308259</v>
          </cell>
          <cell r="AH581">
            <v>372528.55408308259</v>
          </cell>
        </row>
        <row r="582">
          <cell r="J582">
            <v>2792240.2912605796</v>
          </cell>
          <cell r="AE582">
            <v>3173949.3089255579</v>
          </cell>
          <cell r="AF582">
            <v>381709.01766497828</v>
          </cell>
          <cell r="AH582">
            <v>381709.01766497828</v>
          </cell>
        </row>
        <row r="583">
          <cell r="J583">
            <v>3413282.6787903095</v>
          </cell>
          <cell r="AE583">
            <v>3904466.640573496</v>
          </cell>
          <cell r="AF583">
            <v>491183.96178318653</v>
          </cell>
          <cell r="AH583">
            <v>491183.96178318653</v>
          </cell>
        </row>
        <row r="584">
          <cell r="J584">
            <v>2601734.943037305</v>
          </cell>
          <cell r="AE584">
            <v>2881523.4041950479</v>
          </cell>
          <cell r="AF584">
            <v>279788.46115774289</v>
          </cell>
          <cell r="AH584">
            <v>279788.46115774289</v>
          </cell>
        </row>
        <row r="585">
          <cell r="J585">
            <v>1155453.164910625</v>
          </cell>
          <cell r="AE585">
            <v>1325646.0949716656</v>
          </cell>
          <cell r="AF585">
            <v>170192.93006104068</v>
          </cell>
          <cell r="AH585">
            <v>170192.93006104068</v>
          </cell>
        </row>
        <row r="586">
          <cell r="J586">
            <v>3523151.8349444</v>
          </cell>
          <cell r="AE586">
            <v>3792056.3001069389</v>
          </cell>
          <cell r="AF586">
            <v>268904.46516253892</v>
          </cell>
          <cell r="AH586">
            <v>268904.46516253892</v>
          </cell>
        </row>
        <row r="587">
          <cell r="J587">
            <v>2925916.6783069638</v>
          </cell>
          <cell r="AE587">
            <v>3309895.3752018213</v>
          </cell>
          <cell r="AF587">
            <v>383978.69689485757</v>
          </cell>
          <cell r="AH587">
            <v>383978.69689485757</v>
          </cell>
        </row>
        <row r="588">
          <cell r="J588">
            <v>3073613.0052462178</v>
          </cell>
          <cell r="AE588">
            <v>3456499.5811753254</v>
          </cell>
          <cell r="AF588">
            <v>382886.57592910761</v>
          </cell>
          <cell r="AH588">
            <v>382886.57592910761</v>
          </cell>
        </row>
        <row r="589">
          <cell r="J589">
            <v>2033591.7052168038</v>
          </cell>
          <cell r="AE589">
            <v>1944186.165489845</v>
          </cell>
          <cell r="AF589">
            <v>-89405.539726958843</v>
          </cell>
          <cell r="AH589">
            <v>-89405.539726958843</v>
          </cell>
        </row>
        <row r="590">
          <cell r="J590">
            <v>3589241.3958531334</v>
          </cell>
          <cell r="AE590">
            <v>4178020.7734227348</v>
          </cell>
          <cell r="AF590">
            <v>588779.37756960141</v>
          </cell>
          <cell r="AH590">
            <v>588779.37756960141</v>
          </cell>
        </row>
        <row r="591">
          <cell r="J591">
            <v>2255600.8941502604</v>
          </cell>
          <cell r="AE591">
            <v>2665301.1347752558</v>
          </cell>
          <cell r="AF591">
            <v>409700.24062499544</v>
          </cell>
          <cell r="AH591">
            <v>409700.24062499544</v>
          </cell>
        </row>
        <row r="592">
          <cell r="J592">
            <v>2713460.0118188872</v>
          </cell>
          <cell r="AE592">
            <v>2921784.9272943232</v>
          </cell>
          <cell r="AF592">
            <v>208324.91547543602</v>
          </cell>
          <cell r="AH592">
            <v>208324.91547543602</v>
          </cell>
        </row>
        <row r="593">
          <cell r="J593">
            <v>2519399.1533531817</v>
          </cell>
          <cell r="AE593">
            <v>2866401.1480452102</v>
          </cell>
          <cell r="AF593">
            <v>347001.9946920285</v>
          </cell>
          <cell r="AH593">
            <v>347001.9946920285</v>
          </cell>
        </row>
        <row r="594">
          <cell r="J594">
            <v>2246633.4724228797</v>
          </cell>
          <cell r="AE594">
            <v>2740597.675267173</v>
          </cell>
          <cell r="AF594">
            <v>493964.20284429332</v>
          </cell>
          <cell r="AH594">
            <v>493964.20284429332</v>
          </cell>
        </row>
        <row r="595">
          <cell r="J595">
            <v>2054674.0988939835</v>
          </cell>
          <cell r="AE595">
            <v>2258774.129881273</v>
          </cell>
          <cell r="AF595">
            <v>204100.0309872895</v>
          </cell>
          <cell r="AH595">
            <v>204100.0309872895</v>
          </cell>
        </row>
        <row r="596">
          <cell r="J596">
            <v>1925365.9177198983</v>
          </cell>
          <cell r="AE596">
            <v>2366674.7073559295</v>
          </cell>
          <cell r="AF596">
            <v>441308.78963603126</v>
          </cell>
          <cell r="AH596">
            <v>441308.78963603126</v>
          </cell>
        </row>
        <row r="597">
          <cell r="J597">
            <v>4186049.5619996111</v>
          </cell>
          <cell r="AE597">
            <v>3943318.5418297537</v>
          </cell>
          <cell r="AF597">
            <v>-242731.02016985742</v>
          </cell>
          <cell r="AH597">
            <v>-242731.02016985742</v>
          </cell>
        </row>
        <row r="598">
          <cell r="J598">
            <v>2184851.3045778302</v>
          </cell>
          <cell r="AE598">
            <v>2220958.5393195618</v>
          </cell>
          <cell r="AF598">
            <v>36107.234741731547</v>
          </cell>
          <cell r="AH598">
            <v>36107.234741731547</v>
          </cell>
        </row>
        <row r="599">
          <cell r="J599">
            <v>2420652.694329198</v>
          </cell>
          <cell r="AE599">
            <v>2564380.180203978</v>
          </cell>
          <cell r="AF599">
            <v>143727.48587477999</v>
          </cell>
          <cell r="AH599">
            <v>143727.48587477999</v>
          </cell>
        </row>
        <row r="600">
          <cell r="J600">
            <v>2767721.7819646336</v>
          </cell>
          <cell r="AE600">
            <v>2935315.4848992452</v>
          </cell>
          <cell r="AF600">
            <v>167593.70293461159</v>
          </cell>
          <cell r="AH600">
            <v>167593.70293461159</v>
          </cell>
        </row>
        <row r="601">
          <cell r="J601">
            <v>3885190.5880618347</v>
          </cell>
          <cell r="AE601">
            <v>4721169.9607336745</v>
          </cell>
          <cell r="AF601">
            <v>835979.37267183978</v>
          </cell>
          <cell r="AH601">
            <v>835979.37267183978</v>
          </cell>
        </row>
        <row r="602">
          <cell r="J602">
            <v>2236862.6913213944</v>
          </cell>
          <cell r="AE602">
            <v>1380824.6808341779</v>
          </cell>
          <cell r="AF602">
            <v>-856038.01048721652</v>
          </cell>
          <cell r="AH602">
            <v>-856038.01048721652</v>
          </cell>
        </row>
        <row r="603">
          <cell r="J603">
            <v>1363943.8023896073</v>
          </cell>
          <cell r="AE603">
            <v>1044785.1622091075</v>
          </cell>
          <cell r="AF603">
            <v>-319158.64018049976</v>
          </cell>
          <cell r="AH603">
            <v>-319158.64018049976</v>
          </cell>
        </row>
        <row r="604">
          <cell r="J604">
            <v>2813475.9472813313</v>
          </cell>
          <cell r="AE604">
            <v>2663636.8182179481</v>
          </cell>
          <cell r="AF604">
            <v>-149839.12906338321</v>
          </cell>
          <cell r="AH604">
            <v>-149839.12906338321</v>
          </cell>
        </row>
        <row r="605">
          <cell r="J605">
            <v>1235678.8797475197</v>
          </cell>
          <cell r="AE605">
            <v>731912.45965320338</v>
          </cell>
          <cell r="AF605">
            <v>-503766.42009431636</v>
          </cell>
          <cell r="AH605">
            <v>-503766.42009431636</v>
          </cell>
        </row>
        <row r="606">
          <cell r="J606">
            <v>2291838.4442327907</v>
          </cell>
          <cell r="AE606">
            <v>1342675.82037949</v>
          </cell>
          <cell r="AF606">
            <v>-949162.6238533007</v>
          </cell>
          <cell r="AH606">
            <v>-949162.6238533007</v>
          </cell>
        </row>
        <row r="607">
          <cell r="J607">
            <v>1780683.239022743</v>
          </cell>
          <cell r="AE607">
            <v>1791197.6406565513</v>
          </cell>
          <cell r="AF607">
            <v>10514.401633808389</v>
          </cell>
          <cell r="AH607">
            <v>10514.401633808389</v>
          </cell>
        </row>
        <row r="608">
          <cell r="J608">
            <v>1853090.1271627822</v>
          </cell>
          <cell r="AE608">
            <v>1492394.6458107829</v>
          </cell>
          <cell r="AF608">
            <v>-360695.48135199933</v>
          </cell>
          <cell r="AH608">
            <v>-360695.48135199933</v>
          </cell>
        </row>
        <row r="609">
          <cell r="J609">
            <v>1506767.142004218</v>
          </cell>
          <cell r="AE609">
            <v>950110.50059091579</v>
          </cell>
          <cell r="AF609">
            <v>-556656.64141330216</v>
          </cell>
          <cell r="AH609">
            <v>-556656.64141330216</v>
          </cell>
        </row>
        <row r="610">
          <cell r="J610">
            <v>1401834.645353836</v>
          </cell>
          <cell r="AE610">
            <v>1039506.0162062449</v>
          </cell>
          <cell r="AF610">
            <v>-362328.62914759107</v>
          </cell>
          <cell r="AH610">
            <v>-362328.62914759107</v>
          </cell>
        </row>
        <row r="611">
          <cell r="J611">
            <v>1923966.3937595272</v>
          </cell>
          <cell r="AE611">
            <v>1571600.3338264581</v>
          </cell>
          <cell r="AF611">
            <v>-352366.05993306916</v>
          </cell>
          <cell r="AH611">
            <v>-352366.05993306916</v>
          </cell>
        </row>
        <row r="612">
          <cell r="J612">
            <v>2050762.4250855437</v>
          </cell>
          <cell r="AE612">
            <v>1522396.2719609514</v>
          </cell>
          <cell r="AF612">
            <v>-528366.15312459227</v>
          </cell>
          <cell r="AH612">
            <v>-528366.15312459227</v>
          </cell>
        </row>
        <row r="613">
          <cell r="J613">
            <v>1846159.7532108417</v>
          </cell>
          <cell r="AE613">
            <v>2037629.699681432</v>
          </cell>
          <cell r="AF613">
            <v>191469.94647059031</v>
          </cell>
          <cell r="AH613">
            <v>191469.94647059031</v>
          </cell>
        </row>
        <row r="614">
          <cell r="J614">
            <v>3546686.4258636306</v>
          </cell>
          <cell r="AE614">
            <v>3815398.2536045443</v>
          </cell>
          <cell r="AF614">
            <v>268711.82774091372</v>
          </cell>
          <cell r="AH614">
            <v>268711.82774091372</v>
          </cell>
        </row>
        <row r="615">
          <cell r="J615">
            <v>2319506.4289289927</v>
          </cell>
          <cell r="AE615">
            <v>2472187.2071499452</v>
          </cell>
          <cell r="AF615">
            <v>152680.77822095249</v>
          </cell>
          <cell r="AH615">
            <v>152680.77822095249</v>
          </cell>
        </row>
        <row r="616">
          <cell r="J616">
            <v>2373356.1243351325</v>
          </cell>
          <cell r="AE616">
            <v>2484901.3603246566</v>
          </cell>
          <cell r="AF616">
            <v>111545.23598952405</v>
          </cell>
          <cell r="AH616">
            <v>111545.23598952405</v>
          </cell>
        </row>
        <row r="617">
          <cell r="J617">
            <v>3311452.388855739</v>
          </cell>
          <cell r="AE617">
            <v>3618188.6898095608</v>
          </cell>
          <cell r="AF617">
            <v>306736.30095382174</v>
          </cell>
          <cell r="AH617">
            <v>306736.30095382174</v>
          </cell>
        </row>
        <row r="618">
          <cell r="J618">
            <v>1697727.3846415873</v>
          </cell>
          <cell r="AE618">
            <v>1667708.9754192093</v>
          </cell>
          <cell r="AF618">
            <v>-30018.40922237793</v>
          </cell>
          <cell r="AH618">
            <v>-30018.40922237793</v>
          </cell>
        </row>
        <row r="619">
          <cell r="J619">
            <v>3524560.0049441224</v>
          </cell>
          <cell r="AE619">
            <v>3718315.0923026223</v>
          </cell>
          <cell r="AF619">
            <v>193755.08735849988</v>
          </cell>
          <cell r="AH619">
            <v>193755.08735849988</v>
          </cell>
        </row>
        <row r="620">
          <cell r="J620">
            <v>2163433.5080230525</v>
          </cell>
          <cell r="AE620">
            <v>1969825.2749998271</v>
          </cell>
          <cell r="AF620">
            <v>-193608.23302322533</v>
          </cell>
          <cell r="AH620">
            <v>-193608.23302322533</v>
          </cell>
        </row>
        <row r="621">
          <cell r="J621">
            <v>3499807.0945821442</v>
          </cell>
          <cell r="AE621">
            <v>4074561.1605939213</v>
          </cell>
          <cell r="AF621">
            <v>574754.06601177715</v>
          </cell>
          <cell r="AH621">
            <v>574754.06601177715</v>
          </cell>
        </row>
        <row r="622">
          <cell r="J622">
            <v>1971513.5031130568</v>
          </cell>
          <cell r="AE622">
            <v>1721844.9590830635</v>
          </cell>
          <cell r="AF622">
            <v>-249668.54402999324</v>
          </cell>
          <cell r="AH622">
            <v>-249668.54402999324</v>
          </cell>
        </row>
        <row r="623">
          <cell r="J623">
            <v>2058109.4039335614</v>
          </cell>
          <cell r="AE623">
            <v>1763699.3841847032</v>
          </cell>
          <cell r="AF623">
            <v>-294410.01974885818</v>
          </cell>
          <cell r="AH623">
            <v>-294410.01974885818</v>
          </cell>
        </row>
        <row r="624">
          <cell r="J624">
            <v>2586770.5300292321</v>
          </cell>
          <cell r="AE624">
            <v>2594450.5884961002</v>
          </cell>
          <cell r="AF624">
            <v>7680.0584668680094</v>
          </cell>
          <cell r="AH624">
            <v>7680.0584668680094</v>
          </cell>
        </row>
        <row r="625">
          <cell r="J625">
            <v>3595518.5604084311</v>
          </cell>
          <cell r="AE625">
            <v>3314542.8316793051</v>
          </cell>
          <cell r="AF625">
            <v>-280975.72872912604</v>
          </cell>
          <cell r="AH625">
            <v>-280975.72872912604</v>
          </cell>
        </row>
        <row r="626">
          <cell r="J626">
            <v>1574258.3710150735</v>
          </cell>
          <cell r="AE626">
            <v>1717281.9415597096</v>
          </cell>
          <cell r="AF626">
            <v>143023.57054463611</v>
          </cell>
          <cell r="AH626">
            <v>143023.57054463611</v>
          </cell>
        </row>
        <row r="627">
          <cell r="J627">
            <v>2362139.6410251632</v>
          </cell>
          <cell r="AE627">
            <v>2627352.632455525</v>
          </cell>
          <cell r="AF627">
            <v>265212.99143036176</v>
          </cell>
          <cell r="AH627">
            <v>265212.99143036176</v>
          </cell>
        </row>
        <row r="628">
          <cell r="J628">
            <v>4403509.0253427802</v>
          </cell>
          <cell r="AE628">
            <v>5007295.4996777549</v>
          </cell>
          <cell r="AF628">
            <v>603786.47433497477</v>
          </cell>
          <cell r="AH628">
            <v>603786.47433497477</v>
          </cell>
        </row>
        <row r="629">
          <cell r="J629">
            <v>1756545.0833820654</v>
          </cell>
          <cell r="AE629">
            <v>1860140.3756922781</v>
          </cell>
          <cell r="AF629">
            <v>103595.29231021274</v>
          </cell>
          <cell r="AH629">
            <v>103595.29231021274</v>
          </cell>
        </row>
        <row r="630">
          <cell r="L630">
            <v>30777952.639381889</v>
          </cell>
          <cell r="AE630">
            <v>50716151.23436217</v>
          </cell>
          <cell r="AF630">
            <v>19938198.594980281</v>
          </cell>
          <cell r="AI630">
            <v>19938198.594980281</v>
          </cell>
        </row>
        <row r="631">
          <cell r="L631">
            <v>19344919.246732615</v>
          </cell>
          <cell r="AE631">
            <v>31395214.216305755</v>
          </cell>
          <cell r="AF631">
            <v>12050294.96957314</v>
          </cell>
          <cell r="AI631">
            <v>12050294.96957314</v>
          </cell>
        </row>
        <row r="632">
          <cell r="L632">
            <v>15058628.794556707</v>
          </cell>
          <cell r="AE632">
            <v>24173336.689597689</v>
          </cell>
          <cell r="AF632">
            <v>9114707.8950409815</v>
          </cell>
          <cell r="AI632">
            <v>9114707.8950409815</v>
          </cell>
        </row>
        <row r="633">
          <cell r="L633">
            <v>14934516.638858421</v>
          </cell>
          <cell r="AE633">
            <v>24554669.632741764</v>
          </cell>
          <cell r="AF633">
            <v>9620152.9938833434</v>
          </cell>
          <cell r="AI633">
            <v>9620152.9938833434</v>
          </cell>
        </row>
        <row r="634">
          <cell r="L634">
            <v>32406749.399776291</v>
          </cell>
          <cell r="AE634">
            <v>52989119.681658059</v>
          </cell>
          <cell r="AF634">
            <v>20582370.281881768</v>
          </cell>
          <cell r="AI634">
            <v>20582370.281881768</v>
          </cell>
        </row>
        <row r="635">
          <cell r="L635">
            <v>23764083.880616941</v>
          </cell>
          <cell r="AE635">
            <v>38433887.833339691</v>
          </cell>
          <cell r="AF635">
            <v>14669803.952722751</v>
          </cell>
          <cell r="AI635">
            <v>14669803.952722751</v>
          </cell>
        </row>
        <row r="636">
          <cell r="L636">
            <v>15304088.768559691</v>
          </cell>
          <cell r="AE636">
            <v>22599080.479492992</v>
          </cell>
          <cell r="AF636">
            <v>7294991.7109333016</v>
          </cell>
          <cell r="AI636">
            <v>7294991.7109333016</v>
          </cell>
        </row>
        <row r="637">
          <cell r="L637">
            <v>10043165.078902878</v>
          </cell>
          <cell r="AE637">
            <v>14536266.214236289</v>
          </cell>
          <cell r="AF637">
            <v>4493101.1353334114</v>
          </cell>
          <cell r="AI637">
            <v>4493101.1353334114</v>
          </cell>
        </row>
        <row r="638">
          <cell r="L638">
            <v>10478829.751806613</v>
          </cell>
          <cell r="AE638">
            <v>16149093.266088352</v>
          </cell>
          <cell r="AF638">
            <v>5670263.5142817385</v>
          </cell>
          <cell r="AI638">
            <v>5670263.5142817385</v>
          </cell>
        </row>
        <row r="639">
          <cell r="L639">
            <v>8997160.5194858853</v>
          </cell>
          <cell r="AE639">
            <v>14714960.990986008</v>
          </cell>
          <cell r="AF639">
            <v>5717800.4715001229</v>
          </cell>
          <cell r="AI639">
            <v>5717800.4715001229</v>
          </cell>
        </row>
        <row r="640">
          <cell r="L640">
            <v>12281601.782887667</v>
          </cell>
          <cell r="AE640">
            <v>20200118.134147875</v>
          </cell>
          <cell r="AF640">
            <v>7918516.3512602076</v>
          </cell>
          <cell r="AI640">
            <v>7918516.3512602076</v>
          </cell>
        </row>
        <row r="641">
          <cell r="L641">
            <v>5912914.9080735836</v>
          </cell>
          <cell r="AE641">
            <v>8809982.3942542598</v>
          </cell>
          <cell r="AF641">
            <v>2897067.4861806761</v>
          </cell>
          <cell r="AI641">
            <v>2897067.4861806761</v>
          </cell>
        </row>
        <row r="642">
          <cell r="L642">
            <v>5708523.7480751099</v>
          </cell>
          <cell r="AE642">
            <v>8564233.457931377</v>
          </cell>
          <cell r="AF642">
            <v>2855709.7098562671</v>
          </cell>
          <cell r="AI642">
            <v>2855709.7098562671</v>
          </cell>
        </row>
        <row r="643">
          <cell r="L643">
            <v>4943443.8424075376</v>
          </cell>
          <cell r="AE643">
            <v>7576075.557749033</v>
          </cell>
          <cell r="AF643">
            <v>2632631.7153414954</v>
          </cell>
          <cell r="AI643">
            <v>2632631.7153414954</v>
          </cell>
        </row>
        <row r="644">
          <cell r="L644">
            <v>8630245.2180156521</v>
          </cell>
          <cell r="AE644">
            <v>13341206.788176708</v>
          </cell>
          <cell r="AF644">
            <v>4710961.5701610558</v>
          </cell>
          <cell r="AI644">
            <v>4710961.5701610558</v>
          </cell>
        </row>
        <row r="646">
          <cell r="L646">
            <v>6843127.4908698369</v>
          </cell>
          <cell r="AE646">
            <v>10685930.023961764</v>
          </cell>
          <cell r="AF646">
            <v>3842802.5330919269</v>
          </cell>
          <cell r="AI646">
            <v>3842802.5330919269</v>
          </cell>
        </row>
        <row r="647">
          <cell r="L647">
            <v>7458582.1687436057</v>
          </cell>
          <cell r="AE647">
            <v>11118687.65823184</v>
          </cell>
          <cell r="AF647">
            <v>3660105.4894882338</v>
          </cell>
          <cell r="AI647">
            <v>3660105.4894882338</v>
          </cell>
        </row>
        <row r="648">
          <cell r="L648">
            <v>13994815.338166228</v>
          </cell>
          <cell r="AE648">
            <v>22112431.301072776</v>
          </cell>
          <cell r="AF648">
            <v>8117615.9629065488</v>
          </cell>
          <cell r="AI648">
            <v>8117615.9629065488</v>
          </cell>
        </row>
        <row r="649">
          <cell r="L649">
            <v>8653732.5789829679</v>
          </cell>
          <cell r="AE649">
            <v>13421410.920370962</v>
          </cell>
          <cell r="AF649">
            <v>4767678.3413879946</v>
          </cell>
          <cell r="AI649">
            <v>4767678.3413879946</v>
          </cell>
        </row>
        <row r="650">
          <cell r="L650">
            <v>9240885.7601971216</v>
          </cell>
          <cell r="AE650">
            <v>14496259.364940248</v>
          </cell>
          <cell r="AF650">
            <v>5255373.6047431268</v>
          </cell>
          <cell r="AI650">
            <v>5255373.6047431268</v>
          </cell>
        </row>
        <row r="652">
          <cell r="L652">
            <v>6847179.5304714683</v>
          </cell>
          <cell r="AE652">
            <v>10326274.289353654</v>
          </cell>
          <cell r="AF652">
            <v>3479094.7588821854</v>
          </cell>
          <cell r="AI652">
            <v>3479094.7588821854</v>
          </cell>
        </row>
        <row r="653">
          <cell r="L653">
            <v>5875267.3205449916</v>
          </cell>
          <cell r="AE653">
            <v>9015295.5899724588</v>
          </cell>
          <cell r="AF653">
            <v>3140028.2694274671</v>
          </cell>
          <cell r="AI653">
            <v>3140028.2694274671</v>
          </cell>
        </row>
        <row r="654">
          <cell r="L654">
            <v>9097105.6306135226</v>
          </cell>
          <cell r="AE654">
            <v>13609990.508758932</v>
          </cell>
          <cell r="AF654">
            <v>4512884.8781454097</v>
          </cell>
          <cell r="AI654">
            <v>4512884.8781454097</v>
          </cell>
        </row>
        <row r="655">
          <cell r="L655">
            <v>15870214.830506906</v>
          </cell>
          <cell r="AE655">
            <v>25217010.298618272</v>
          </cell>
          <cell r="AF655">
            <v>9346795.468111366</v>
          </cell>
          <cell r="AI655">
            <v>9346795.468111366</v>
          </cell>
        </row>
        <row r="656">
          <cell r="L656">
            <v>5464244.6090655057</v>
          </cell>
          <cell r="AE656">
            <v>7890744.6077310145</v>
          </cell>
          <cell r="AF656">
            <v>2426499.9986655088</v>
          </cell>
          <cell r="AI656">
            <v>2426499.9986655088</v>
          </cell>
        </row>
        <row r="657">
          <cell r="L657">
            <v>14317631.606506595</v>
          </cell>
          <cell r="AE657">
            <v>21580127.476742513</v>
          </cell>
          <cell r="AF657">
            <v>7262495.8702359181</v>
          </cell>
          <cell r="AI657">
            <v>7262495.8702359181</v>
          </cell>
        </row>
        <row r="658">
          <cell r="L658">
            <v>15065437.111277523</v>
          </cell>
          <cell r="AE658">
            <v>24327085.909587711</v>
          </cell>
          <cell r="AF658">
            <v>9261648.7983101886</v>
          </cell>
          <cell r="AI658">
            <v>9261648.7983101886</v>
          </cell>
        </row>
        <row r="659">
          <cell r="L659">
            <v>10420292.993200822</v>
          </cell>
          <cell r="AE659">
            <v>16381765.441978134</v>
          </cell>
          <cell r="AF659">
            <v>5961472.4487773124</v>
          </cell>
          <cell r="AI659">
            <v>5961472.4487773124</v>
          </cell>
        </row>
        <row r="660">
          <cell r="L660">
            <v>3767399.1489178268</v>
          </cell>
          <cell r="AE660">
            <v>5327952.8083012216</v>
          </cell>
          <cell r="AF660">
            <v>1560553.6593833948</v>
          </cell>
          <cell r="AI660">
            <v>1560553.6593833948</v>
          </cell>
        </row>
        <row r="661">
          <cell r="P661">
            <v>7259769.2338983137</v>
          </cell>
          <cell r="AE661">
            <v>36501667.489510998</v>
          </cell>
          <cell r="AF661">
            <v>29241898.255612686</v>
          </cell>
          <cell r="AK661">
            <v>29241898.255612686</v>
          </cell>
        </row>
        <row r="662">
          <cell r="L662">
            <v>126193435.38585265</v>
          </cell>
          <cell r="AE662">
            <v>211127755.66829756</v>
          </cell>
          <cell r="AF662">
            <v>84934320.282444909</v>
          </cell>
          <cell r="AI662">
            <v>84934320.282444909</v>
          </cell>
        </row>
        <row r="663">
          <cell r="N663">
            <v>904156680.74667084</v>
          </cell>
          <cell r="AE663">
            <v>926434407</v>
          </cell>
          <cell r="AF663">
            <v>22277726.253329158</v>
          </cell>
          <cell r="AJ663">
            <v>22277726.253329158</v>
          </cell>
        </row>
        <row r="665">
          <cell r="H665">
            <v>757028177.56829548</v>
          </cell>
          <cell r="J665">
            <v>300577533.03283167</v>
          </cell>
          <cell r="L665">
            <v>0</v>
          </cell>
          <cell r="N665">
            <v>0</v>
          </cell>
          <cell r="P665">
            <v>31954.102578011229</v>
          </cell>
          <cell r="AE665">
            <v>1486404436.920553</v>
          </cell>
          <cell r="AF665">
            <v>428766772.21684796</v>
          </cell>
          <cell r="AG665">
            <v>343473833.01685512</v>
          </cell>
          <cell r="AH665">
            <v>85161192.00136517</v>
          </cell>
          <cell r="AI665">
            <v>0</v>
          </cell>
          <cell r="AJ665">
            <v>0</v>
          </cell>
          <cell r="AK665">
            <v>131747.19862761683</v>
          </cell>
        </row>
        <row r="666">
          <cell r="H666">
            <v>826392000.22865403</v>
          </cell>
          <cell r="J666">
            <v>240016455.70540589</v>
          </cell>
          <cell r="L666">
            <v>0</v>
          </cell>
          <cell r="N666">
            <v>0</v>
          </cell>
          <cell r="P666">
            <v>0</v>
          </cell>
          <cell r="AE666">
            <v>1410416195.7810721</v>
          </cell>
          <cell r="AF666">
            <v>344007739.8470124</v>
          </cell>
          <cell r="AG666">
            <v>323907462.44121999</v>
          </cell>
          <cell r="AH666">
            <v>20100277.405792341</v>
          </cell>
          <cell r="AI666">
            <v>0</v>
          </cell>
          <cell r="AJ666">
            <v>0</v>
          </cell>
          <cell r="AK666">
            <v>0</v>
          </cell>
        </row>
        <row r="667">
          <cell r="H667">
            <v>1583420177.7969494</v>
          </cell>
          <cell r="J667">
            <v>540593988.73823762</v>
          </cell>
          <cell r="L667">
            <v>0</v>
          </cell>
          <cell r="N667">
            <v>0</v>
          </cell>
          <cell r="P667">
            <v>31954.102578011229</v>
          </cell>
          <cell r="AE667">
            <v>2896820632.7016249</v>
          </cell>
          <cell r="AF667">
            <v>772774512.06386042</v>
          </cell>
          <cell r="AG667">
            <v>667381295.45807505</v>
          </cell>
          <cell r="AH667">
            <v>105261469.40715751</v>
          </cell>
          <cell r="AI667">
            <v>0</v>
          </cell>
          <cell r="AJ667">
            <v>0</v>
          </cell>
          <cell r="AK667">
            <v>131747.19862761683</v>
          </cell>
        </row>
        <row r="668">
          <cell r="H668">
            <v>0</v>
          </cell>
          <cell r="J668">
            <v>0</v>
          </cell>
          <cell r="L668">
            <v>126193435.38585265</v>
          </cell>
          <cell r="N668">
            <v>904156680.74667084</v>
          </cell>
          <cell r="P668">
            <v>7259769.2338983137</v>
          </cell>
          <cell r="AE668">
            <v>1174063830.1578085</v>
          </cell>
          <cell r="AF668">
            <v>136453944.79138675</v>
          </cell>
          <cell r="AG668">
            <v>0</v>
          </cell>
          <cell r="AH668">
            <v>0</v>
          </cell>
          <cell r="AI668">
            <v>84934320.282444909</v>
          </cell>
          <cell r="AJ668">
            <v>22277726.253329158</v>
          </cell>
          <cell r="AK668">
            <v>29241898.255612686</v>
          </cell>
        </row>
        <row r="670">
          <cell r="H670">
            <v>2530684281.6257944</v>
          </cell>
          <cell r="J670">
            <v>436497763.44628429</v>
          </cell>
          <cell r="L670">
            <v>0</v>
          </cell>
          <cell r="N670">
            <v>0</v>
          </cell>
          <cell r="P670">
            <v>0</v>
          </cell>
          <cell r="AE670">
            <v>4078640627.8758898</v>
          </cell>
          <cell r="AF670">
            <v>1111458582.8038104</v>
          </cell>
          <cell r="AG670">
            <v>1025069946.596927</v>
          </cell>
          <cell r="AH670">
            <v>86388636.206883311</v>
          </cell>
          <cell r="AI670">
            <v>0</v>
          </cell>
          <cell r="AJ670">
            <v>0</v>
          </cell>
          <cell r="AK670">
            <v>0</v>
          </cell>
        </row>
        <row r="671">
          <cell r="H671">
            <v>0</v>
          </cell>
          <cell r="J671">
            <v>0</v>
          </cell>
          <cell r="L671">
            <v>136286850.59992287</v>
          </cell>
          <cell r="N671">
            <v>0</v>
          </cell>
          <cell r="P671">
            <v>0</v>
          </cell>
          <cell r="AE671">
            <v>222262379.28800511</v>
          </cell>
          <cell r="AF671">
            <v>85975528.688082248</v>
          </cell>
          <cell r="AG671">
            <v>0</v>
          </cell>
          <cell r="AH671">
            <v>0</v>
          </cell>
          <cell r="AI671">
            <v>85975528.688082248</v>
          </cell>
          <cell r="AJ671">
            <v>0</v>
          </cell>
          <cell r="AK671">
            <v>0</v>
          </cell>
        </row>
        <row r="673">
          <cell r="H673">
            <v>969501221.27186561</v>
          </cell>
          <cell r="J673">
            <v>0</v>
          </cell>
          <cell r="L673">
            <v>68372476.589875817</v>
          </cell>
          <cell r="N673">
            <v>0</v>
          </cell>
          <cell r="P673">
            <v>0</v>
          </cell>
          <cell r="AE673">
            <v>1285880740.4509833</v>
          </cell>
          <cell r="AF673">
            <v>248007042.58924186</v>
          </cell>
          <cell r="AG673">
            <v>221073856.16573545</v>
          </cell>
          <cell r="AH673">
            <v>0</v>
          </cell>
          <cell r="AI673">
            <v>26933186.423506401</v>
          </cell>
          <cell r="AJ673">
            <v>0</v>
          </cell>
          <cell r="AK673">
            <v>0</v>
          </cell>
        </row>
        <row r="674">
          <cell r="H674">
            <v>1524004890.5130799</v>
          </cell>
          <cell r="J674">
            <v>0</v>
          </cell>
          <cell r="L674">
            <v>0</v>
          </cell>
          <cell r="N674">
            <v>0</v>
          </cell>
          <cell r="P674">
            <v>0</v>
          </cell>
          <cell r="AE674">
            <v>1834910767.0498276</v>
          </cell>
          <cell r="AF674">
            <v>310905876.53674793</v>
          </cell>
          <cell r="AG674">
            <v>310905876.53674793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</row>
        <row r="675">
          <cell r="H675">
            <v>163524290.24984634</v>
          </cell>
          <cell r="J675">
            <v>29112126.99507666</v>
          </cell>
          <cell r="L675">
            <v>12783611.308391467</v>
          </cell>
          <cell r="N675">
            <v>0</v>
          </cell>
          <cell r="P675">
            <v>0</v>
          </cell>
          <cell r="AE675">
            <v>261588427.58338773</v>
          </cell>
          <cell r="AF675">
            <v>56168399.03007333</v>
          </cell>
          <cell r="AG675">
            <v>47110457.606549069</v>
          </cell>
          <cell r="AH675">
            <v>1981673.184284796</v>
          </cell>
          <cell r="AI675">
            <v>7076268.2392394608</v>
          </cell>
          <cell r="AJ675">
            <v>0</v>
          </cell>
          <cell r="AK675">
            <v>0</v>
          </cell>
        </row>
        <row r="676">
          <cell r="H676">
            <v>1804089382.971698</v>
          </cell>
          <cell r="J676">
            <v>381609391.57565838</v>
          </cell>
          <cell r="L676">
            <v>0</v>
          </cell>
          <cell r="N676">
            <v>0</v>
          </cell>
          <cell r="P676">
            <v>0</v>
          </cell>
          <cell r="AE676">
            <v>2843637131.592978</v>
          </cell>
          <cell r="AF676">
            <v>657938357.04562211</v>
          </cell>
          <cell r="AG676">
            <v>633771817.20673168</v>
          </cell>
          <cell r="AH676">
            <v>24166539.838890545</v>
          </cell>
          <cell r="AI676">
            <v>0</v>
          </cell>
          <cell r="AJ676">
            <v>0</v>
          </cell>
          <cell r="AK676">
            <v>0</v>
          </cell>
        </row>
        <row r="677">
          <cell r="H677">
            <v>0</v>
          </cell>
          <cell r="J677">
            <v>550745097.16870606</v>
          </cell>
          <cell r="L677">
            <v>0</v>
          </cell>
          <cell r="N677">
            <v>0</v>
          </cell>
          <cell r="P677">
            <v>0</v>
          </cell>
          <cell r="AE677">
            <v>602947785.60752761</v>
          </cell>
          <cell r="AF677">
            <v>52202688.438821509</v>
          </cell>
          <cell r="AG677">
            <v>0</v>
          </cell>
          <cell r="AH677">
            <v>52202688.438821509</v>
          </cell>
          <cell r="AI677">
            <v>0</v>
          </cell>
          <cell r="AJ677">
            <v>0</v>
          </cell>
          <cell r="AK677">
            <v>0</v>
          </cell>
        </row>
        <row r="678">
          <cell r="H678">
            <v>0</v>
          </cell>
          <cell r="J678">
            <v>0</v>
          </cell>
          <cell r="L678">
            <v>215215889.73627952</v>
          </cell>
          <cell r="N678">
            <v>0</v>
          </cell>
          <cell r="P678">
            <v>0</v>
          </cell>
          <cell r="AE678">
            <v>332001983.48268443</v>
          </cell>
          <cell r="AF678">
            <v>116786093.74640486</v>
          </cell>
          <cell r="AG678">
            <v>0</v>
          </cell>
          <cell r="AH678">
            <v>0</v>
          </cell>
          <cell r="AI678">
            <v>116786093.74640486</v>
          </cell>
          <cell r="AJ678">
            <v>0</v>
          </cell>
          <cell r="AK678">
            <v>0</v>
          </cell>
        </row>
        <row r="680">
          <cell r="H680">
            <v>1583420177.7969494</v>
          </cell>
          <cell r="J680">
            <v>540593988.73823762</v>
          </cell>
          <cell r="L680">
            <v>126193435.38585265</v>
          </cell>
          <cell r="N680">
            <v>904156680.74667084</v>
          </cell>
          <cell r="P680">
            <v>7291723.3364763251</v>
          </cell>
          <cell r="AE680">
            <v>4070884462.8594332</v>
          </cell>
          <cell r="AF680">
            <v>909228456.85524714</v>
          </cell>
          <cell r="AG680">
            <v>667381295.45807505</v>
          </cell>
          <cell r="AH680">
            <v>105261469.40715751</v>
          </cell>
          <cell r="AI680">
            <v>84934320.282444909</v>
          </cell>
          <cell r="AJ680">
            <v>22277726.253329158</v>
          </cell>
          <cell r="AK680">
            <v>29373645.454240303</v>
          </cell>
        </row>
        <row r="681">
          <cell r="H681">
            <v>2530684281.6257944</v>
          </cell>
          <cell r="J681">
            <v>436497763.44628429</v>
          </cell>
          <cell r="L681">
            <v>136286850.59992287</v>
          </cell>
          <cell r="N681">
            <v>0</v>
          </cell>
          <cell r="P681">
            <v>0</v>
          </cell>
          <cell r="AE681">
            <v>4300903007.1638947</v>
          </cell>
          <cell r="AF681">
            <v>1197434111.4918926</v>
          </cell>
          <cell r="AG681">
            <v>1025069946.596927</v>
          </cell>
          <cell r="AH681">
            <v>86388636.206883311</v>
          </cell>
          <cell r="AI681">
            <v>85975528.688082248</v>
          </cell>
          <cell r="AJ681">
            <v>0</v>
          </cell>
          <cell r="AK681">
            <v>0</v>
          </cell>
        </row>
        <row r="682">
          <cell r="H682">
            <v>4461119785.0064898</v>
          </cell>
          <cell r="J682">
            <v>961466615.73944116</v>
          </cell>
          <cell r="L682">
            <v>296371977.63454682</v>
          </cell>
          <cell r="N682">
            <v>0</v>
          </cell>
          <cell r="P682">
            <v>0</v>
          </cell>
          <cell r="AE682">
            <v>7160966835.7673883</v>
          </cell>
          <cell r="AF682">
            <v>1442008457.3869116</v>
          </cell>
          <cell r="AG682">
            <v>1212862007.5157642</v>
          </cell>
          <cell r="AH682">
            <v>78350901.461996853</v>
          </cell>
          <cell r="AI682">
            <v>150795548.40915072</v>
          </cell>
          <cell r="AJ682">
            <v>0</v>
          </cell>
          <cell r="AK682">
            <v>0</v>
          </cell>
        </row>
        <row r="684">
          <cell r="H684">
            <v>8575224244.4292336</v>
          </cell>
          <cell r="J684">
            <v>1938558367.9239631</v>
          </cell>
          <cell r="L684">
            <v>558852263.62032235</v>
          </cell>
          <cell r="N684">
            <v>904156680.74667084</v>
          </cell>
          <cell r="P684">
            <v>7291723.3364763251</v>
          </cell>
          <cell r="AE684">
            <v>15536039305.790716</v>
          </cell>
          <cell r="AF684">
            <v>3550491506.4275484</v>
          </cell>
          <cell r="AG684">
            <v>2905313249.5707664</v>
          </cell>
          <cell r="AH684">
            <v>270001007.07603765</v>
          </cell>
          <cell r="AI684">
            <v>321705397.37967789</v>
          </cell>
          <cell r="AJ684">
            <v>22277726.253329158</v>
          </cell>
          <cell r="AK684">
            <v>29373645.454240303</v>
          </cell>
        </row>
      </sheetData>
      <sheetData sheetId="5" refreshError="1"/>
      <sheetData sheetId="6">
        <row r="4">
          <cell r="B4">
            <v>1.0083333333333333</v>
          </cell>
        </row>
        <row r="9">
          <cell r="C9">
            <v>1.0196683378326261</v>
          </cell>
          <cell r="D9">
            <v>1.0295007564296521</v>
          </cell>
          <cell r="E9">
            <v>1.0319617927994122</v>
          </cell>
        </row>
        <row r="25">
          <cell r="B25">
            <v>0.93630317370689853</v>
          </cell>
          <cell r="C25">
            <v>0.9264265199873708</v>
          </cell>
          <cell r="D25">
            <v>0.96660351220778351</v>
          </cell>
          <cell r="E25">
            <v>0.99892347674380944</v>
          </cell>
        </row>
        <row r="39">
          <cell r="B39">
            <v>0.95006532822402889</v>
          </cell>
          <cell r="C39">
            <v>0.94011604627559886</v>
          </cell>
          <cell r="D39">
            <v>0.95799513829759797</v>
          </cell>
          <cell r="E39">
            <v>0.99890331576845892</v>
          </cell>
        </row>
        <row r="53">
          <cell r="B53">
            <v>0.97007918314658925</v>
          </cell>
          <cell r="C53">
            <v>0.965837922118706</v>
          </cell>
          <cell r="D53">
            <v>0.98139492796123295</v>
          </cell>
          <cell r="E53">
            <v>0.99897086916092748</v>
          </cell>
        </row>
        <row r="67">
          <cell r="B67">
            <v>0.97082425437202469</v>
          </cell>
          <cell r="C67">
            <v>0.96047553801765151</v>
          </cell>
          <cell r="D67">
            <v>0.99226692998516441</v>
          </cell>
          <cell r="E67">
            <v>0.99907228080654753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Dropdown"/>
      <sheetName val="Parameters"/>
      <sheetName val="Splitting 1314 Formula Funding"/>
      <sheetName val="Splitting 1314 CT Support"/>
      <sheetName val="Calculations"/>
      <sheetName val="Data from OFA"/>
    </sheetNames>
    <sheetDataSet>
      <sheetData sheetId="0"/>
      <sheetData sheetId="1">
        <row r="7">
          <cell r="B7">
            <v>1331699.1149062</v>
          </cell>
        </row>
        <row r="8">
          <cell r="B8">
            <v>2001734.3784043</v>
          </cell>
        </row>
        <row r="25">
          <cell r="B25">
            <v>31110493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KI LA Data"/>
      <sheetName val="KI Local Authority Dropdown"/>
      <sheetName val="KI 2016-17"/>
      <sheetName val="KI 2017-18"/>
      <sheetName val="KI 2018-19"/>
      <sheetName val="KI 2019-20"/>
      <sheetName val="Core Spending Power - Summary"/>
      <sheetName val="per Dwelling"/>
      <sheetName val="Core Spending Power - detail"/>
      <sheetName val="Change over the SR"/>
      <sheetName val="2016-17 (SoS)"/>
      <sheetName val="2017-18 (SoS)"/>
      <sheetName val="2016-17"/>
      <sheetName val="2017-18"/>
      <sheetName val="2018-19"/>
      <sheetName val="2019-20"/>
      <sheetName val="Area Spending Power"/>
      <sheetName val="SoS cribsheet"/>
      <sheetName val="Changes on provisional 1617"/>
      <sheetName val="Changes on provisional 1718"/>
      <sheetName val="LA Data"/>
      <sheetName val="25112015 deflator update"/>
      <sheetName val="PHG assumptions"/>
      <sheetName val="for briefing pack"/>
      <sheetName val="HoC table"/>
      <sheetName val="HoC table (v2)"/>
      <sheetName val="Visible Lines - Summary"/>
      <sheetName val="2016-17 (visible)"/>
      <sheetName val="2017-18 (visible)"/>
      <sheetName val="2018-19 (visible)"/>
      <sheetName val="2019-20 (visible)"/>
      <sheetName val="NHB"/>
      <sheetName val="Transition Grant"/>
      <sheetName val="SFA"/>
    </sheetNames>
    <sheetDataSet>
      <sheetData sheetId="0">
        <row r="4">
          <cell r="K4" t="str">
            <v>No</v>
          </cell>
        </row>
        <row r="7">
          <cell r="K7" t="str">
            <v>No</v>
          </cell>
        </row>
        <row r="10">
          <cell r="K10" t="str">
            <v>No</v>
          </cell>
        </row>
        <row r="13">
          <cell r="K13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KI LA Data"/>
      <sheetName val="KI Local Authority Dropdown"/>
      <sheetName val="KI 2016-17"/>
      <sheetName val="KI 2017-18"/>
      <sheetName val="KI 2018-19"/>
      <sheetName val="KI 2019-20"/>
      <sheetName val="Core Spending Power - Summary"/>
      <sheetName val="per Dwelling"/>
      <sheetName val="Core Spending Power - detail"/>
      <sheetName val="Change over the SR"/>
      <sheetName val="2016-17 (SoS)"/>
      <sheetName val="2017-18 (SoS)"/>
      <sheetName val="2016-17"/>
      <sheetName val="2017-18"/>
      <sheetName val="2018-19"/>
      <sheetName val="2019-20"/>
      <sheetName val="Area Spending Power"/>
      <sheetName val="SoS cribsheet"/>
      <sheetName val="Changes on provisional 1617"/>
      <sheetName val="Changes on provisional 1718"/>
      <sheetName val="LA Data"/>
      <sheetName val="25112015 deflator update"/>
      <sheetName val="PHG assumptions"/>
      <sheetName val="for briefing pack"/>
      <sheetName val="HoC table"/>
      <sheetName val="HoC table (v2)"/>
      <sheetName val="Visible Lines - Summary"/>
      <sheetName val="2016-17 (visible)"/>
      <sheetName val="2017-18 (visible)"/>
      <sheetName val="2018-19 (visible)"/>
      <sheetName val="2019-20 (visible)"/>
      <sheetName val="NHB"/>
      <sheetName val="Transition Grant"/>
      <sheetName val="SFA"/>
    </sheetNames>
    <sheetDataSet>
      <sheetData sheetId="0">
        <row r="4">
          <cell r="K4" t="str">
            <v>No</v>
          </cell>
        </row>
        <row r="7">
          <cell r="K7" t="str">
            <v>No</v>
          </cell>
        </row>
        <row r="10">
          <cell r="K10" t="str">
            <v>No</v>
          </cell>
        </row>
        <row r="13">
          <cell r="K13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ntrol Totals"/>
      <sheetName val="Step 1"/>
      <sheetName val="Step 2"/>
      <sheetName val="RSG 2017-18"/>
      <sheetName val="CSP 2017-18"/>
      <sheetName val="Not used in Step 1"/>
    </sheetNames>
    <sheetDataSet>
      <sheetData sheetId="0"/>
      <sheetData sheetId="1">
        <row r="2">
          <cell r="I2">
            <v>1567610394</v>
          </cell>
        </row>
        <row r="3">
          <cell r="I3">
            <v>129600000</v>
          </cell>
        </row>
        <row r="4">
          <cell r="I4">
            <v>341463106</v>
          </cell>
        </row>
        <row r="5">
          <cell r="I5">
            <v>339987334</v>
          </cell>
        </row>
        <row r="6">
          <cell r="I6">
            <v>335233765</v>
          </cell>
        </row>
        <row r="7">
          <cell r="I7">
            <v>483622539</v>
          </cell>
        </row>
        <row r="8">
          <cell r="I8">
            <v>18917185</v>
          </cell>
        </row>
        <row r="9">
          <cell r="I9">
            <v>44655639</v>
          </cell>
        </row>
        <row r="10">
          <cell r="I10">
            <v>12442934</v>
          </cell>
        </row>
        <row r="11">
          <cell r="I11">
            <v>877162802</v>
          </cell>
        </row>
        <row r="12">
          <cell r="I12">
            <v>435000431</v>
          </cell>
        </row>
        <row r="13">
          <cell r="I13">
            <v>9386434</v>
          </cell>
        </row>
        <row r="14">
          <cell r="I14">
            <v>2191103</v>
          </cell>
        </row>
        <row r="15">
          <cell r="I15">
            <v>236120000</v>
          </cell>
        </row>
        <row r="16">
          <cell r="I16">
            <v>132130000</v>
          </cell>
        </row>
        <row r="17">
          <cell r="I17">
            <v>10351044</v>
          </cell>
        </row>
        <row r="18">
          <cell r="I18">
            <v>1842000</v>
          </cell>
        </row>
        <row r="19">
          <cell r="I19">
            <v>246401</v>
          </cell>
        </row>
      </sheetData>
      <sheetData sheetId="2">
        <row r="4">
          <cell r="CV4">
            <v>603550.28782482666</v>
          </cell>
        </row>
        <row r="5">
          <cell r="CV5">
            <v>765671.25587915478</v>
          </cell>
        </row>
        <row r="6">
          <cell r="CV6">
            <v>872147.87646050868</v>
          </cell>
        </row>
        <row r="7">
          <cell r="CV7">
            <v>1121904.3741260148</v>
          </cell>
        </row>
        <row r="8">
          <cell r="CV8">
            <v>905939.19077557337</v>
          </cell>
        </row>
        <row r="9">
          <cell r="CV9">
            <v>746452.25604359177</v>
          </cell>
        </row>
        <row r="10">
          <cell r="CV10">
            <v>6699560.9752646359</v>
          </cell>
        </row>
        <row r="11">
          <cell r="CV11">
            <v>953009.23746242246</v>
          </cell>
        </row>
        <row r="12">
          <cell r="CV12">
            <v>606302.30497123348</v>
          </cell>
        </row>
        <row r="13">
          <cell r="CV13">
            <v>20119598.289894316</v>
          </cell>
        </row>
        <row r="14">
          <cell r="CV14">
            <v>29933442.132478483</v>
          </cell>
        </row>
        <row r="15">
          <cell r="CV15">
            <v>20234363.940615214</v>
          </cell>
        </row>
        <row r="16">
          <cell r="CV16">
            <v>2013329.2367766048</v>
          </cell>
        </row>
        <row r="17">
          <cell r="CV17">
            <v>1786569.044930185</v>
          </cell>
        </row>
        <row r="18">
          <cell r="CV18">
            <v>877156.58873476775</v>
          </cell>
        </row>
        <row r="19">
          <cell r="CV19">
            <v>882106.2312384604</v>
          </cell>
        </row>
        <row r="20">
          <cell r="CV20">
            <v>12510127.98569054</v>
          </cell>
        </row>
        <row r="21">
          <cell r="CV21">
            <v>17867341.660791755</v>
          </cell>
        </row>
        <row r="22">
          <cell r="CV22">
            <v>3895621.0633322163</v>
          </cell>
        </row>
        <row r="23">
          <cell r="CV23">
            <v>4611525.2736621602</v>
          </cell>
        </row>
        <row r="24">
          <cell r="CV24">
            <v>17011257.813506607</v>
          </cell>
        </row>
        <row r="25">
          <cell r="CV25">
            <v>124949472.69416419</v>
          </cell>
        </row>
        <row r="26">
          <cell r="CV26">
            <v>517939.34514524764</v>
          </cell>
        </row>
        <row r="27">
          <cell r="CV27">
            <v>17043363.569378961</v>
          </cell>
        </row>
        <row r="28">
          <cell r="CV28">
            <v>18856275.212811369</v>
          </cell>
        </row>
        <row r="29">
          <cell r="CV29">
            <v>1757641.7009226095</v>
          </cell>
        </row>
        <row r="30">
          <cell r="CV30">
            <v>25835773.278976079</v>
          </cell>
        </row>
        <row r="31">
          <cell r="CV31">
            <v>728823.38655845041</v>
          </cell>
        </row>
        <row r="32">
          <cell r="CV32">
            <v>13179615.796726976</v>
          </cell>
        </row>
        <row r="33">
          <cell r="CV33">
            <v>11257546.27749447</v>
          </cell>
        </row>
        <row r="34">
          <cell r="CV34">
            <v>46974483.762910172</v>
          </cell>
        </row>
        <row r="35">
          <cell r="CV35">
            <v>1018046.4280818132</v>
          </cell>
        </row>
        <row r="36">
          <cell r="CV36">
            <v>863626.00495254365</v>
          </cell>
        </row>
        <row r="37">
          <cell r="CV37">
            <v>32434407.854005426</v>
          </cell>
        </row>
        <row r="38">
          <cell r="CV38">
            <v>555225.99445555324</v>
          </cell>
        </row>
        <row r="39">
          <cell r="CV39">
            <v>21834417.900394488</v>
          </cell>
        </row>
        <row r="40">
          <cell r="CV40">
            <v>40419660.133597784</v>
          </cell>
        </row>
        <row r="41">
          <cell r="CV41">
            <v>782610.08152380853</v>
          </cell>
        </row>
        <row r="42">
          <cell r="CV42">
            <v>20233894.322319999</v>
          </cell>
        </row>
        <row r="43">
          <cell r="CV43">
            <v>522103.15571464255</v>
          </cell>
        </row>
        <row r="44">
          <cell r="CV44">
            <v>624639.44317209185</v>
          </cell>
        </row>
        <row r="45">
          <cell r="CV45">
            <v>827515.78303523525</v>
          </cell>
        </row>
        <row r="46">
          <cell r="CV46">
            <v>29040118.215412281</v>
          </cell>
        </row>
        <row r="47">
          <cell r="CV47">
            <v>3746896.4555710377</v>
          </cell>
        </row>
        <row r="48">
          <cell r="CV48">
            <v>2761111.177564783</v>
          </cell>
        </row>
        <row r="49">
          <cell r="CV49">
            <v>15448492.045084905</v>
          </cell>
        </row>
        <row r="50">
          <cell r="CV50">
            <v>15758778.989574349</v>
          </cell>
        </row>
        <row r="51">
          <cell r="CV51">
            <v>1109001.1853977679</v>
          </cell>
        </row>
        <row r="52">
          <cell r="CV52">
            <v>29802405.030889221</v>
          </cell>
        </row>
        <row r="53">
          <cell r="CV53">
            <v>4155191.095991937</v>
          </cell>
        </row>
        <row r="54">
          <cell r="CV54">
            <v>29110380.077865791</v>
          </cell>
        </row>
        <row r="55">
          <cell r="CV55">
            <v>768562.55090377526</v>
          </cell>
        </row>
        <row r="56">
          <cell r="CV56">
            <v>1094444.4953911786</v>
          </cell>
        </row>
        <row r="57">
          <cell r="CV57">
            <v>908472.86806572333</v>
          </cell>
        </row>
        <row r="58">
          <cell r="CV58">
            <v>681422.34885331814</v>
          </cell>
        </row>
        <row r="59">
          <cell r="CV59">
            <v>20772655.120165993</v>
          </cell>
        </row>
        <row r="60">
          <cell r="CV60">
            <v>1101737.2297028911</v>
          </cell>
        </row>
        <row r="61">
          <cell r="CV61">
            <v>877564.84895136836</v>
          </cell>
        </row>
        <row r="62">
          <cell r="CV62">
            <v>883159.50119579805</v>
          </cell>
        </row>
        <row r="63">
          <cell r="CV63">
            <v>989205.85432203789</v>
          </cell>
        </row>
        <row r="64">
          <cell r="CV64">
            <v>27009338.060252421</v>
          </cell>
        </row>
        <row r="65">
          <cell r="CV65">
            <v>5856762.7197985481</v>
          </cell>
        </row>
        <row r="66">
          <cell r="CV66">
            <v>25800804.864905644</v>
          </cell>
        </row>
        <row r="67">
          <cell r="CV67">
            <v>986205.24459415465</v>
          </cell>
        </row>
        <row r="68">
          <cell r="CV68">
            <v>614654.0193416666</v>
          </cell>
        </row>
        <row r="69">
          <cell r="CV69">
            <v>457755.03900692507</v>
          </cell>
        </row>
        <row r="70">
          <cell r="CV70">
            <v>830475.9105709428</v>
          </cell>
        </row>
        <row r="71">
          <cell r="CV71">
            <v>254317.76016185057</v>
          </cell>
        </row>
        <row r="72">
          <cell r="CV72">
            <v>4649439.220775892</v>
          </cell>
        </row>
        <row r="73">
          <cell r="CV73">
            <v>5696910.2977537476</v>
          </cell>
        </row>
        <row r="74">
          <cell r="CV74">
            <v>1321131.8324584505</v>
          </cell>
        </row>
        <row r="75">
          <cell r="CV75">
            <v>569350.25524295913</v>
          </cell>
        </row>
        <row r="76">
          <cell r="CV76">
            <v>550415.53835695027</v>
          </cell>
        </row>
        <row r="77">
          <cell r="CV77">
            <v>41898201.962307699</v>
          </cell>
        </row>
        <row r="78">
          <cell r="CV78">
            <v>581921.53456153243</v>
          </cell>
        </row>
        <row r="79">
          <cell r="CV79">
            <v>25917310.68009457</v>
          </cell>
        </row>
        <row r="80">
          <cell r="CV80">
            <v>449273.02016361029</v>
          </cell>
        </row>
        <row r="81">
          <cell r="CV81">
            <v>1005007.3598875445</v>
          </cell>
        </row>
        <row r="82">
          <cell r="CV82">
            <v>34486939.82445807</v>
          </cell>
        </row>
        <row r="83">
          <cell r="CV83">
            <v>44655135.340426765</v>
          </cell>
        </row>
        <row r="84">
          <cell r="CV84">
            <v>677120.95913920575</v>
          </cell>
        </row>
        <row r="85">
          <cell r="CV85">
            <v>8682537.2907162867</v>
          </cell>
        </row>
        <row r="86">
          <cell r="CV86">
            <v>774399.48096492561</v>
          </cell>
        </row>
        <row r="87">
          <cell r="CV87">
            <v>448143.95159827126</v>
          </cell>
        </row>
        <row r="88">
          <cell r="CV88">
            <v>20818099.589532871</v>
          </cell>
        </row>
        <row r="89">
          <cell r="CV89">
            <v>49195932.656816028</v>
          </cell>
        </row>
        <row r="90">
          <cell r="CV90">
            <v>603320.81687587174</v>
          </cell>
        </row>
        <row r="91">
          <cell r="CV91">
            <v>5771215.8658391982</v>
          </cell>
        </row>
        <row r="92">
          <cell r="CV92">
            <v>45291270.654346749</v>
          </cell>
        </row>
        <row r="93">
          <cell r="CV93">
            <v>9866106.6086634491</v>
          </cell>
        </row>
        <row r="94">
          <cell r="CV94">
            <v>29069666.617330525</v>
          </cell>
        </row>
        <row r="95">
          <cell r="CV95">
            <v>19609300.395936213</v>
          </cell>
        </row>
        <row r="96">
          <cell r="CV96">
            <v>6663962.8246004349</v>
          </cell>
        </row>
        <row r="97">
          <cell r="CV97">
            <v>947963.98809557373</v>
          </cell>
        </row>
        <row r="98">
          <cell r="CV98">
            <v>29245353.980372194</v>
          </cell>
        </row>
        <row r="99">
          <cell r="CV99">
            <v>45658734.703556366</v>
          </cell>
        </row>
        <row r="100">
          <cell r="CV100">
            <v>4564409.9672783064</v>
          </cell>
        </row>
        <row r="101">
          <cell r="CV101">
            <v>30672994.238987915</v>
          </cell>
        </row>
        <row r="102">
          <cell r="CV102">
            <v>602281.79807733581</v>
          </cell>
        </row>
        <row r="103">
          <cell r="CV103">
            <v>817353.93278421147</v>
          </cell>
        </row>
        <row r="104">
          <cell r="CV104">
            <v>367317.15113387239</v>
          </cell>
        </row>
        <row r="105">
          <cell r="CV105">
            <v>601611.71601609909</v>
          </cell>
        </row>
        <row r="106">
          <cell r="CV106">
            <v>898900.18784227432</v>
          </cell>
        </row>
        <row r="107">
          <cell r="CV107">
            <v>1375287.2505749157</v>
          </cell>
        </row>
        <row r="108">
          <cell r="CV108">
            <v>610146.21408251254</v>
          </cell>
        </row>
        <row r="109">
          <cell r="CV109">
            <v>23642673.245260153</v>
          </cell>
        </row>
        <row r="110">
          <cell r="CV110">
            <v>880410.39909897931</v>
          </cell>
        </row>
        <row r="111">
          <cell r="CV111">
            <v>39050564.866745465</v>
          </cell>
        </row>
        <row r="112">
          <cell r="CV112">
            <v>5081061.5232491475</v>
          </cell>
        </row>
        <row r="113">
          <cell r="CV113">
            <v>1083408.5358634908</v>
          </cell>
        </row>
        <row r="114">
          <cell r="CV114">
            <v>733733.62150864757</v>
          </cell>
        </row>
        <row r="115">
          <cell r="CV115">
            <v>407141.24475581397</v>
          </cell>
        </row>
        <row r="116">
          <cell r="CV116">
            <v>869827.50233890186</v>
          </cell>
        </row>
        <row r="117">
          <cell r="CV117">
            <v>28529334.698192067</v>
          </cell>
        </row>
        <row r="118">
          <cell r="CV118">
            <v>987735.97642753983</v>
          </cell>
        </row>
        <row r="119">
          <cell r="CV119">
            <v>377652.4501487161</v>
          </cell>
        </row>
        <row r="120">
          <cell r="CV120">
            <v>886678.83480152674</v>
          </cell>
        </row>
        <row r="121">
          <cell r="CV121">
            <v>105743298.05506192</v>
          </cell>
        </row>
        <row r="122">
          <cell r="CV122">
            <v>11531802.758939765</v>
          </cell>
        </row>
        <row r="123">
          <cell r="CV123">
            <v>1025964.2409245791</v>
          </cell>
        </row>
        <row r="124">
          <cell r="CV124">
            <v>624821.11474521086</v>
          </cell>
        </row>
        <row r="125">
          <cell r="CV125">
            <v>932171.84657045384</v>
          </cell>
        </row>
        <row r="126">
          <cell r="CV126">
            <v>482921.76077364205</v>
          </cell>
        </row>
        <row r="127">
          <cell r="CV127">
            <v>686833.73396119266</v>
          </cell>
        </row>
        <row r="128">
          <cell r="CV128">
            <v>607641.69334289536</v>
          </cell>
        </row>
        <row r="129">
          <cell r="CV129">
            <v>23484055.713521879</v>
          </cell>
        </row>
        <row r="130">
          <cell r="CV130">
            <v>769029.26235178311</v>
          </cell>
        </row>
        <row r="131">
          <cell r="CV131">
            <v>81609719.283267215</v>
          </cell>
        </row>
        <row r="132">
          <cell r="CV132">
            <v>40564569.304051757</v>
          </cell>
        </row>
        <row r="133">
          <cell r="CV133">
            <v>16074124.016371617</v>
          </cell>
        </row>
        <row r="134">
          <cell r="CV134">
            <v>1138529.2140164792</v>
          </cell>
        </row>
        <row r="135">
          <cell r="CV135">
            <v>42555668.131962121</v>
          </cell>
        </row>
        <row r="136">
          <cell r="CV136">
            <v>722162.73283678736</v>
          </cell>
        </row>
        <row r="137">
          <cell r="CV137">
            <v>641374.31801466818</v>
          </cell>
        </row>
        <row r="138">
          <cell r="CV138">
            <v>2835042.8520266535</v>
          </cell>
        </row>
        <row r="139">
          <cell r="CV139">
            <v>20469471.139670324</v>
          </cell>
        </row>
        <row r="140">
          <cell r="CV140">
            <v>29056110.144514747</v>
          </cell>
        </row>
        <row r="141">
          <cell r="CV141">
            <v>784653.66459181032</v>
          </cell>
        </row>
        <row r="142">
          <cell r="CV142">
            <v>33672404.422555514</v>
          </cell>
        </row>
        <row r="143">
          <cell r="CV143">
            <v>13293905.486464085</v>
          </cell>
        </row>
        <row r="144">
          <cell r="CV144">
            <v>540659.65762858733</v>
          </cell>
        </row>
        <row r="145">
          <cell r="CV145">
            <v>21358903.560353056</v>
          </cell>
        </row>
        <row r="146">
          <cell r="CV146">
            <v>86540133.300552845</v>
          </cell>
        </row>
        <row r="147">
          <cell r="CV147">
            <v>10208577.869069042</v>
          </cell>
        </row>
        <row r="148">
          <cell r="CV148">
            <v>594020.2855327517</v>
          </cell>
        </row>
        <row r="149">
          <cell r="CV149">
            <v>28349827.019427337</v>
          </cell>
        </row>
        <row r="150">
          <cell r="CV150">
            <v>718018.75909204141</v>
          </cell>
        </row>
        <row r="151">
          <cell r="CV151">
            <v>1282036.698683263</v>
          </cell>
        </row>
        <row r="152">
          <cell r="CV152">
            <v>16215128.240804553</v>
          </cell>
        </row>
        <row r="153">
          <cell r="CV153">
            <v>576450.03719943971</v>
          </cell>
        </row>
        <row r="154">
          <cell r="CV154">
            <v>10966664.637513118</v>
          </cell>
        </row>
        <row r="155">
          <cell r="CV155">
            <v>2062967.617684158</v>
          </cell>
        </row>
        <row r="156">
          <cell r="CV156">
            <v>992585.50963734603</v>
          </cell>
        </row>
        <row r="157">
          <cell r="CV157">
            <v>18499821.372977111</v>
          </cell>
        </row>
        <row r="158">
          <cell r="CV158">
            <v>3763635.0077719647</v>
          </cell>
        </row>
        <row r="159">
          <cell r="CV159">
            <v>12726694.399370998</v>
          </cell>
        </row>
        <row r="160">
          <cell r="CV160">
            <v>80412116.333173454</v>
          </cell>
        </row>
        <row r="161">
          <cell r="CV161">
            <v>794002.62664917717</v>
          </cell>
        </row>
        <row r="162">
          <cell r="CV162">
            <v>722190.45184914139</v>
          </cell>
        </row>
        <row r="163">
          <cell r="CV163">
            <v>21865917.583176948</v>
          </cell>
        </row>
        <row r="164">
          <cell r="CV164">
            <v>661249.13256547938</v>
          </cell>
        </row>
        <row r="165">
          <cell r="CV165">
            <v>761655.59089249023</v>
          </cell>
        </row>
        <row r="166">
          <cell r="CV166">
            <v>21543533.026362155</v>
          </cell>
        </row>
        <row r="167">
          <cell r="CV167">
            <v>8501904.7415056527</v>
          </cell>
        </row>
        <row r="168">
          <cell r="CV168">
            <v>1103857.2664107881</v>
          </cell>
        </row>
        <row r="169">
          <cell r="CV169">
            <v>2386427.968731238</v>
          </cell>
        </row>
        <row r="170">
          <cell r="CV170">
            <v>985888.4576241785</v>
          </cell>
        </row>
        <row r="171">
          <cell r="CV171">
            <v>1862447</v>
          </cell>
        </row>
        <row r="172">
          <cell r="CV172">
            <v>12466739.915555425</v>
          </cell>
        </row>
        <row r="173">
          <cell r="CV173">
            <v>29033055.013498295</v>
          </cell>
        </row>
        <row r="174">
          <cell r="CV174">
            <v>19529127.703837194</v>
          </cell>
        </row>
        <row r="175">
          <cell r="CV175">
            <v>92458949.036784172</v>
          </cell>
        </row>
        <row r="176">
          <cell r="CV176">
            <v>9676696.3937893845</v>
          </cell>
        </row>
        <row r="177">
          <cell r="CV177">
            <v>773856.63630236534</v>
          </cell>
        </row>
        <row r="178">
          <cell r="CV178">
            <v>1300810.0836917083</v>
          </cell>
        </row>
        <row r="179">
          <cell r="CV179">
            <v>27484708.849767167</v>
          </cell>
        </row>
        <row r="180">
          <cell r="CV180">
            <v>11407987.952273853</v>
          </cell>
        </row>
        <row r="181">
          <cell r="CV181">
            <v>28548174.771051444</v>
          </cell>
        </row>
        <row r="182">
          <cell r="CV182">
            <v>22956466.60719201</v>
          </cell>
        </row>
        <row r="183">
          <cell r="CV183">
            <v>38167361.920223981</v>
          </cell>
        </row>
        <row r="184">
          <cell r="CV184">
            <v>86781381.395717889</v>
          </cell>
        </row>
        <row r="185">
          <cell r="CV185">
            <v>10222968.916027579</v>
          </cell>
        </row>
        <row r="186">
          <cell r="CV186">
            <v>1241749.5477577494</v>
          </cell>
        </row>
        <row r="187">
          <cell r="CV187">
            <v>56549915.233686194</v>
          </cell>
        </row>
        <row r="188">
          <cell r="CV188">
            <v>34302036.43419034</v>
          </cell>
        </row>
        <row r="189">
          <cell r="CV189">
            <v>34658244.477699816</v>
          </cell>
        </row>
        <row r="190">
          <cell r="CV190">
            <v>5522646.2203243617</v>
          </cell>
        </row>
        <row r="191">
          <cell r="CV191">
            <v>757301.43093472067</v>
          </cell>
        </row>
        <row r="192">
          <cell r="CV192">
            <v>33016975.709250264</v>
          </cell>
        </row>
        <row r="193">
          <cell r="CV193">
            <v>472975.9181355873</v>
          </cell>
        </row>
        <row r="194">
          <cell r="CV194">
            <v>801949.04890612303</v>
          </cell>
        </row>
        <row r="195">
          <cell r="CV195">
            <v>48334819.286366045</v>
          </cell>
        </row>
        <row r="196">
          <cell r="CV196">
            <v>58254175.042688228</v>
          </cell>
        </row>
        <row r="197">
          <cell r="CV197">
            <v>16153473.303822044</v>
          </cell>
        </row>
        <row r="198">
          <cell r="CV198">
            <v>786031.58957345819</v>
          </cell>
        </row>
        <row r="199">
          <cell r="CV199">
            <v>352603.06051500147</v>
          </cell>
        </row>
        <row r="200">
          <cell r="CV200">
            <v>464104.60048101249</v>
          </cell>
        </row>
        <row r="201">
          <cell r="CV201">
            <v>60672336.105856985</v>
          </cell>
        </row>
        <row r="202">
          <cell r="CV202">
            <v>971065.59855241026</v>
          </cell>
        </row>
        <row r="203">
          <cell r="CV203">
            <v>20076007.187610827</v>
          </cell>
        </row>
        <row r="204">
          <cell r="CV204">
            <v>377730.92254575808</v>
          </cell>
        </row>
        <row r="205">
          <cell r="CV205">
            <v>865177.32300900971</v>
          </cell>
        </row>
        <row r="206">
          <cell r="CV206">
            <v>12281714.401560636</v>
          </cell>
        </row>
        <row r="207">
          <cell r="CV207">
            <v>17506592.843569394</v>
          </cell>
        </row>
        <row r="208">
          <cell r="CV208">
            <v>641606.91394396208</v>
          </cell>
        </row>
        <row r="209">
          <cell r="CV209">
            <v>549948.08222324238</v>
          </cell>
        </row>
        <row r="210">
          <cell r="CV210">
            <v>790249.8567199203</v>
          </cell>
        </row>
        <row r="211">
          <cell r="CV211">
            <v>14434759.309638826</v>
          </cell>
        </row>
        <row r="212">
          <cell r="CV212">
            <v>17424986.04480065</v>
          </cell>
        </row>
        <row r="213">
          <cell r="CV213">
            <v>325924.83308921434</v>
          </cell>
        </row>
        <row r="214">
          <cell r="CV214">
            <v>1228849.1563321529</v>
          </cell>
        </row>
        <row r="215">
          <cell r="CV215">
            <v>958038.53108090209</v>
          </cell>
        </row>
        <row r="216">
          <cell r="CV216">
            <v>33911830.64329239</v>
          </cell>
        </row>
        <row r="217">
          <cell r="CV217">
            <v>1013322.3446042954</v>
          </cell>
        </row>
        <row r="218">
          <cell r="CV218">
            <v>36182958.680038303</v>
          </cell>
        </row>
        <row r="219">
          <cell r="CV219">
            <v>85502118.730867147</v>
          </cell>
        </row>
        <row r="220">
          <cell r="CV220">
            <v>827623.02839253529</v>
          </cell>
        </row>
        <row r="221">
          <cell r="CV221">
            <v>383579.04187097313</v>
          </cell>
        </row>
        <row r="222">
          <cell r="CV222">
            <v>729624.84559010982</v>
          </cell>
        </row>
        <row r="223">
          <cell r="CV223">
            <v>14810359.27142873</v>
          </cell>
        </row>
        <row r="224">
          <cell r="CV224">
            <v>642748.05665234791</v>
          </cell>
        </row>
        <row r="225">
          <cell r="CV225">
            <v>648589.27539869898</v>
          </cell>
        </row>
        <row r="226">
          <cell r="CV226">
            <v>13447926.46636104</v>
          </cell>
        </row>
        <row r="227">
          <cell r="CV227">
            <v>869227.24705170421</v>
          </cell>
        </row>
        <row r="228">
          <cell r="CV228">
            <v>15949995.27548641</v>
          </cell>
        </row>
        <row r="229">
          <cell r="CV229">
            <v>20991697.11515969</v>
          </cell>
        </row>
        <row r="230">
          <cell r="CV230">
            <v>556871.51231569354</v>
          </cell>
        </row>
        <row r="231">
          <cell r="CV231">
            <v>690711.61764061742</v>
          </cell>
        </row>
        <row r="232">
          <cell r="CV232">
            <v>32656874.306465305</v>
          </cell>
        </row>
        <row r="233">
          <cell r="CV233">
            <v>4007670.3466801867</v>
          </cell>
        </row>
        <row r="234">
          <cell r="CV234">
            <v>1901174.7243028183</v>
          </cell>
        </row>
        <row r="235">
          <cell r="CV235">
            <v>43293698.386827387</v>
          </cell>
        </row>
        <row r="236">
          <cell r="CV236">
            <v>29067712.519570529</v>
          </cell>
        </row>
        <row r="237">
          <cell r="CV237">
            <v>1327482.2581301001</v>
          </cell>
        </row>
        <row r="238">
          <cell r="CV238">
            <v>31384331.871274341</v>
          </cell>
        </row>
        <row r="239">
          <cell r="CV239">
            <v>47580444.375332192</v>
          </cell>
        </row>
        <row r="240">
          <cell r="CV240">
            <v>6903888.9534411011</v>
          </cell>
        </row>
        <row r="241">
          <cell r="CV241">
            <v>865856.82956423168</v>
          </cell>
        </row>
        <row r="242">
          <cell r="CV242">
            <v>453215.47371455794</v>
          </cell>
        </row>
        <row r="243">
          <cell r="CV243">
            <v>23717830.47662802</v>
          </cell>
        </row>
        <row r="244">
          <cell r="CV244">
            <v>1710565.2052340973</v>
          </cell>
        </row>
        <row r="245">
          <cell r="CV245">
            <v>39063222.75202354</v>
          </cell>
        </row>
        <row r="246">
          <cell r="CV246">
            <v>2099894.9236370139</v>
          </cell>
        </row>
        <row r="247">
          <cell r="CV247">
            <v>17624905.475296956</v>
          </cell>
        </row>
        <row r="248">
          <cell r="CV248">
            <v>19245332.868104462</v>
          </cell>
        </row>
        <row r="249">
          <cell r="CV249">
            <v>8819038.1057727057</v>
          </cell>
        </row>
        <row r="250">
          <cell r="CV250">
            <v>19262005.732183196</v>
          </cell>
        </row>
        <row r="251">
          <cell r="CV251">
            <v>1364623.9019394361</v>
          </cell>
        </row>
        <row r="252">
          <cell r="CV252">
            <v>267480.60294575006</v>
          </cell>
        </row>
        <row r="253">
          <cell r="CV253">
            <v>12138392.112298526</v>
          </cell>
        </row>
        <row r="254">
          <cell r="CV254">
            <v>21125537.887960844</v>
          </cell>
        </row>
        <row r="255">
          <cell r="CV255">
            <v>12840445.136561982</v>
          </cell>
        </row>
        <row r="256">
          <cell r="CV256">
            <v>564830.68949210085</v>
          </cell>
        </row>
        <row r="257">
          <cell r="CV257">
            <v>586905.59074729402</v>
          </cell>
        </row>
        <row r="258">
          <cell r="CV258">
            <v>397309.16906224302</v>
          </cell>
        </row>
        <row r="259">
          <cell r="CV259">
            <v>16798748.201299772</v>
          </cell>
        </row>
        <row r="260">
          <cell r="CV260">
            <v>387724.1257760991</v>
          </cell>
        </row>
        <row r="261">
          <cell r="CV261">
            <v>24078819.116701938</v>
          </cell>
        </row>
        <row r="262">
          <cell r="CV262">
            <v>475994.76548040455</v>
          </cell>
        </row>
        <row r="263">
          <cell r="CV263">
            <v>654813.75101885782</v>
          </cell>
        </row>
        <row r="264">
          <cell r="CV264">
            <v>775841.12240296777</v>
          </cell>
        </row>
        <row r="265">
          <cell r="CV265">
            <v>23621625.043453332</v>
          </cell>
        </row>
        <row r="266">
          <cell r="CV266">
            <v>719865.51622489782</v>
          </cell>
        </row>
        <row r="267">
          <cell r="CV267">
            <v>470274.12794932426</v>
          </cell>
        </row>
        <row r="268">
          <cell r="CV268">
            <v>626711.54764179629</v>
          </cell>
        </row>
        <row r="269">
          <cell r="CV269">
            <v>720086.48753430531</v>
          </cell>
        </row>
        <row r="270">
          <cell r="CV270">
            <v>2427093.1072415346</v>
          </cell>
        </row>
        <row r="271">
          <cell r="CV271">
            <v>493098.4933540459</v>
          </cell>
        </row>
        <row r="272">
          <cell r="CV272">
            <v>27867150.832453843</v>
          </cell>
        </row>
        <row r="273">
          <cell r="CV273">
            <v>39566753.244776838</v>
          </cell>
        </row>
        <row r="274">
          <cell r="CV274">
            <v>1240989.4482357218</v>
          </cell>
        </row>
        <row r="275">
          <cell r="CV275">
            <v>747550.34475539881</v>
          </cell>
        </row>
        <row r="276">
          <cell r="CV276">
            <v>23488745.480166011</v>
          </cell>
        </row>
        <row r="277">
          <cell r="CV277">
            <v>644718.72508148849</v>
          </cell>
        </row>
        <row r="278">
          <cell r="CV278">
            <v>562122.74790308857</v>
          </cell>
        </row>
        <row r="279">
          <cell r="CV279">
            <v>53539040.901098602</v>
          </cell>
        </row>
        <row r="280">
          <cell r="CV280">
            <v>1126975.9930972552</v>
          </cell>
        </row>
        <row r="281">
          <cell r="CV281">
            <v>23124510.794893473</v>
          </cell>
        </row>
        <row r="282">
          <cell r="CV282">
            <v>2445343.8922444526</v>
          </cell>
        </row>
        <row r="283">
          <cell r="CV283">
            <v>11692140.554565586</v>
          </cell>
        </row>
        <row r="284">
          <cell r="CV284">
            <v>16264064.770576676</v>
          </cell>
        </row>
        <row r="285">
          <cell r="CV285">
            <v>31283093.798010461</v>
          </cell>
        </row>
        <row r="286">
          <cell r="CV286">
            <v>422925.64025274664</v>
          </cell>
        </row>
        <row r="287">
          <cell r="CV287">
            <v>575177.7491611765</v>
          </cell>
        </row>
        <row r="288">
          <cell r="CV288">
            <v>683003.83524191962</v>
          </cell>
        </row>
        <row r="289">
          <cell r="CV289">
            <v>24169604.213989314</v>
          </cell>
        </row>
        <row r="290">
          <cell r="CV290">
            <v>500851.62561889592</v>
          </cell>
        </row>
        <row r="291">
          <cell r="CV291">
            <v>825143.29442997393</v>
          </cell>
        </row>
        <row r="292">
          <cell r="CV292">
            <v>910181.87254668237</v>
          </cell>
        </row>
        <row r="293">
          <cell r="CV293">
            <v>776668.93387170718</v>
          </cell>
        </row>
        <row r="294">
          <cell r="CV294">
            <v>907096.82525830076</v>
          </cell>
        </row>
        <row r="295">
          <cell r="CV295">
            <v>610408.87039919419</v>
          </cell>
        </row>
        <row r="296">
          <cell r="CV296">
            <v>767379.10402290314</v>
          </cell>
        </row>
        <row r="297">
          <cell r="CV297">
            <v>764657.46961143054</v>
          </cell>
        </row>
        <row r="298">
          <cell r="CV298">
            <v>1063242.5136892057</v>
          </cell>
        </row>
        <row r="299">
          <cell r="CV299">
            <v>599942.37077782396</v>
          </cell>
        </row>
        <row r="300">
          <cell r="CV300">
            <v>19053295.738270029</v>
          </cell>
        </row>
        <row r="301">
          <cell r="CV301">
            <v>9571285.5228096023</v>
          </cell>
        </row>
        <row r="302">
          <cell r="CV302">
            <v>19265195.868732177</v>
          </cell>
        </row>
        <row r="303">
          <cell r="CV303">
            <v>14545408.001155762</v>
          </cell>
        </row>
        <row r="304">
          <cell r="CV304">
            <v>40203557.046922363</v>
          </cell>
        </row>
        <row r="305">
          <cell r="CV305">
            <v>446570.5440951577</v>
          </cell>
        </row>
        <row r="306">
          <cell r="CV306">
            <v>928199.69374183263</v>
          </cell>
        </row>
        <row r="307">
          <cell r="CV307">
            <v>751210.00143539999</v>
          </cell>
        </row>
        <row r="308">
          <cell r="CV308">
            <v>16277951.178483527</v>
          </cell>
        </row>
        <row r="309">
          <cell r="CV309">
            <v>814899.65454714862</v>
          </cell>
        </row>
        <row r="310">
          <cell r="CV310">
            <v>53450098.136691101</v>
          </cell>
        </row>
        <row r="311">
          <cell r="CV311">
            <v>6434196.0404250193</v>
          </cell>
        </row>
        <row r="312">
          <cell r="CV312">
            <v>713287.06844369834</v>
          </cell>
        </row>
        <row r="313">
          <cell r="CV313">
            <v>719997.73857681605</v>
          </cell>
        </row>
        <row r="314">
          <cell r="CV314">
            <v>21890524.707244117</v>
          </cell>
        </row>
        <row r="315">
          <cell r="CV315">
            <v>13101827.960687213</v>
          </cell>
        </row>
        <row r="316">
          <cell r="CV316">
            <v>30384258.390419703</v>
          </cell>
        </row>
        <row r="317">
          <cell r="CV317">
            <v>771253.56925212033</v>
          </cell>
        </row>
        <row r="318">
          <cell r="CV318">
            <v>815572.73385487066</v>
          </cell>
        </row>
        <row r="319">
          <cell r="CV319">
            <v>54232848.119145304</v>
          </cell>
        </row>
        <row r="320">
          <cell r="CV320">
            <v>857510.35151123989</v>
          </cell>
        </row>
        <row r="321">
          <cell r="CV321">
            <v>35453525.479586169</v>
          </cell>
        </row>
        <row r="322">
          <cell r="CV322">
            <v>83642594.434532776</v>
          </cell>
        </row>
        <row r="323">
          <cell r="CV323">
            <v>386169.4770120171</v>
          </cell>
        </row>
        <row r="324">
          <cell r="CV324">
            <v>22922808.39136555</v>
          </cell>
        </row>
        <row r="325">
          <cell r="CV325">
            <v>1129761.7331809185</v>
          </cell>
        </row>
        <row r="326">
          <cell r="CV326">
            <v>17355988.51562918</v>
          </cell>
        </row>
        <row r="327">
          <cell r="CV327">
            <v>20715704.436716985</v>
          </cell>
        </row>
        <row r="328">
          <cell r="CV328">
            <v>677478.71104158775</v>
          </cell>
        </row>
        <row r="329">
          <cell r="CV329">
            <v>596478.050222744</v>
          </cell>
        </row>
        <row r="330">
          <cell r="CV330">
            <v>721880.77360973717</v>
          </cell>
        </row>
        <row r="331">
          <cell r="CV331">
            <v>971555.6614317568</v>
          </cell>
        </row>
        <row r="332">
          <cell r="CV332">
            <v>16442906.959267426</v>
          </cell>
        </row>
        <row r="333">
          <cell r="CV333">
            <v>1309800.2104829934</v>
          </cell>
        </row>
        <row r="334">
          <cell r="CV334">
            <v>662525.80506175943</v>
          </cell>
        </row>
        <row r="335">
          <cell r="CV335">
            <v>487324.5960771502</v>
          </cell>
        </row>
        <row r="336">
          <cell r="CV336">
            <v>1373821.119428993</v>
          </cell>
        </row>
        <row r="337">
          <cell r="CV337">
            <v>636302.56343781785</v>
          </cell>
        </row>
        <row r="338">
          <cell r="CV338">
            <v>13803722.428469177</v>
          </cell>
        </row>
        <row r="339">
          <cell r="CV339">
            <v>535690.91486753954</v>
          </cell>
        </row>
        <row r="340">
          <cell r="CV340">
            <v>12245081.29927147</v>
          </cell>
        </row>
        <row r="341">
          <cell r="CV341">
            <v>583775.84744877892</v>
          </cell>
        </row>
        <row r="342">
          <cell r="CV342">
            <v>34015775.537641861</v>
          </cell>
        </row>
        <row r="343">
          <cell r="CV343">
            <v>17367814.031814724</v>
          </cell>
        </row>
        <row r="344">
          <cell r="CV344">
            <v>540630.68494825333</v>
          </cell>
        </row>
        <row r="345">
          <cell r="CV345">
            <v>9980116.297999382</v>
          </cell>
        </row>
        <row r="346">
          <cell r="CV346">
            <v>527410.83725420211</v>
          </cell>
        </row>
        <row r="347">
          <cell r="CV347">
            <v>703357.06962815928</v>
          </cell>
        </row>
        <row r="348">
          <cell r="CV348">
            <v>26528698.393597618</v>
          </cell>
        </row>
        <row r="349">
          <cell r="CV349">
            <v>26954556.024142377</v>
          </cell>
        </row>
        <row r="350">
          <cell r="CV350">
            <v>26981995.436752234</v>
          </cell>
        </row>
        <row r="351">
          <cell r="CV351">
            <v>26749094.455491018</v>
          </cell>
        </row>
        <row r="352">
          <cell r="CV352">
            <v>13157197.819644112</v>
          </cell>
        </row>
        <row r="353">
          <cell r="CV353">
            <v>974036.02555343858</v>
          </cell>
        </row>
        <row r="354">
          <cell r="CV354">
            <v>34070049.311625555</v>
          </cell>
        </row>
        <row r="355">
          <cell r="CV355">
            <v>986805.71440397156</v>
          </cell>
        </row>
        <row r="356">
          <cell r="CV356">
            <v>1010872.7798094188</v>
          </cell>
        </row>
        <row r="357">
          <cell r="CV357">
            <v>756045.69875009847</v>
          </cell>
        </row>
        <row r="358">
          <cell r="CV358">
            <v>1047416.84505365</v>
          </cell>
        </row>
        <row r="359">
          <cell r="CV359">
            <v>633824.93776220107</v>
          </cell>
        </row>
        <row r="360">
          <cell r="CV360">
            <v>914287.30091090919</v>
          </cell>
        </row>
        <row r="361">
          <cell r="CV361">
            <v>9967499.0783064999</v>
          </cell>
        </row>
        <row r="362">
          <cell r="CV362">
            <v>363556.07719117554</v>
          </cell>
        </row>
        <row r="363">
          <cell r="CV363">
            <v>681843.44975451229</v>
          </cell>
        </row>
        <row r="364">
          <cell r="CV364">
            <v>903676.11759887915</v>
          </cell>
        </row>
        <row r="365">
          <cell r="CV365">
            <v>754140.94875681656</v>
          </cell>
        </row>
        <row r="366">
          <cell r="CV366">
            <v>20509225.058454223</v>
          </cell>
        </row>
        <row r="367">
          <cell r="CV367">
            <v>591477.82491707755</v>
          </cell>
        </row>
        <row r="368">
          <cell r="CV368">
            <v>280849.61206002638</v>
          </cell>
        </row>
        <row r="369">
          <cell r="CV369">
            <v>56276128.914280139</v>
          </cell>
        </row>
        <row r="370">
          <cell r="CV370">
            <v>15492630.866287375</v>
          </cell>
        </row>
        <row r="371">
          <cell r="CV371">
            <v>32329281.616810888</v>
          </cell>
        </row>
        <row r="372">
          <cell r="CV372">
            <v>503001.59064298886</v>
          </cell>
        </row>
        <row r="373">
          <cell r="CV373">
            <v>27563778.387866732</v>
          </cell>
        </row>
        <row r="374">
          <cell r="CV374">
            <v>32062795.51652272</v>
          </cell>
        </row>
        <row r="375">
          <cell r="CV375">
            <v>800410.54658689466</v>
          </cell>
        </row>
        <row r="376">
          <cell r="CV376">
            <v>8988305.4053248521</v>
          </cell>
        </row>
        <row r="377">
          <cell r="CV377">
            <v>31200505.847580835</v>
          </cell>
        </row>
        <row r="378">
          <cell r="CV378">
            <v>511918.08848056855</v>
          </cell>
        </row>
        <row r="379">
          <cell r="CV379">
            <v>9774672.0007532183</v>
          </cell>
        </row>
        <row r="380">
          <cell r="CV380">
            <v>29856800.038825579</v>
          </cell>
        </row>
        <row r="381">
          <cell r="CV381">
            <v>713850.87749323039</v>
          </cell>
        </row>
        <row r="382">
          <cell r="CV382">
            <v>31410991.41775474</v>
          </cell>
        </row>
        <row r="383">
          <cell r="CV383">
            <v>907727.79969407374</v>
          </cell>
        </row>
        <row r="384">
          <cell r="CV384">
            <v>626496.79315401264</v>
          </cell>
        </row>
        <row r="385">
          <cell r="CV385">
            <v>1020188.1204259968</v>
          </cell>
        </row>
        <row r="386">
          <cell r="CV386">
            <v>935628.09714333969</v>
          </cell>
        </row>
        <row r="387">
          <cell r="CV387">
            <v>707118.05188704154</v>
          </cell>
        </row>
        <row r="388">
          <cell r="CV388">
            <v>12072746.885047439</v>
          </cell>
        </row>
      </sheetData>
      <sheetData sheetId="3"/>
      <sheetData sheetId="4">
        <row r="7">
          <cell r="A7" t="str">
            <v>R285</v>
          </cell>
          <cell r="B7" t="str">
            <v>E3831</v>
          </cell>
          <cell r="C7" t="str">
            <v>SD</v>
          </cell>
          <cell r="D7" t="str">
            <v>Adur</v>
          </cell>
          <cell r="E7">
            <v>1.9202734343990002</v>
          </cell>
          <cell r="F7">
            <v>0.27119510780300005</v>
          </cell>
        </row>
        <row r="8">
          <cell r="A8" t="str">
            <v>R46</v>
          </cell>
          <cell r="B8" t="str">
            <v>E0931</v>
          </cell>
          <cell r="C8" t="str">
            <v>SD</v>
          </cell>
          <cell r="D8" t="str">
            <v>Allerdale</v>
          </cell>
          <cell r="E8">
            <v>4.4721283060279999</v>
          </cell>
          <cell r="F8">
            <v>1.060779909544</v>
          </cell>
        </row>
        <row r="9">
          <cell r="A9" t="str">
            <v>R52</v>
          </cell>
          <cell r="B9" t="str">
            <v>E1031</v>
          </cell>
          <cell r="C9" t="str">
            <v>SD</v>
          </cell>
          <cell r="D9" t="str">
            <v>Amber Valley</v>
          </cell>
          <cell r="E9">
            <v>3.889224227932</v>
          </cell>
          <cell r="F9">
            <v>0.88219126902400002</v>
          </cell>
        </row>
        <row r="10">
          <cell r="A10" t="str">
            <v>R286</v>
          </cell>
          <cell r="B10" t="str">
            <v>E3832</v>
          </cell>
          <cell r="C10" t="str">
            <v>SD</v>
          </cell>
          <cell r="D10" t="str">
            <v>Arun</v>
          </cell>
          <cell r="E10">
            <v>4.1738151287400003</v>
          </cell>
          <cell r="F10">
            <v>0.75025280211500001</v>
          </cell>
        </row>
        <row r="11">
          <cell r="A11" t="str">
            <v>R229</v>
          </cell>
          <cell r="B11" t="str">
            <v>E3031</v>
          </cell>
          <cell r="C11" t="str">
            <v>SD</v>
          </cell>
          <cell r="D11" t="str">
            <v>Ashfield</v>
          </cell>
          <cell r="E11">
            <v>4.7738244144060005</v>
          </cell>
          <cell r="F11">
            <v>1.1482061931410001</v>
          </cell>
        </row>
        <row r="12">
          <cell r="A12" t="str">
            <v>R157</v>
          </cell>
          <cell r="B12" t="str">
            <v>E2231</v>
          </cell>
          <cell r="C12" t="str">
            <v>SD</v>
          </cell>
          <cell r="D12" t="str">
            <v>Ashford</v>
          </cell>
          <cell r="E12">
            <v>3.300712617916</v>
          </cell>
          <cell r="F12">
            <v>0.61535728043000004</v>
          </cell>
        </row>
        <row r="13">
          <cell r="A13" t="str">
            <v>R950</v>
          </cell>
          <cell r="B13" t="str">
            <v>E6101</v>
          </cell>
          <cell r="C13" t="str">
            <v>FIR</v>
          </cell>
          <cell r="D13" t="str">
            <v>Avon Fire Authority</v>
          </cell>
          <cell r="E13">
            <v>16.888031814986</v>
          </cell>
          <cell r="F13">
            <v>6.7094771258690002</v>
          </cell>
        </row>
        <row r="14">
          <cell r="A14" t="str">
            <v>R17</v>
          </cell>
          <cell r="B14" t="str">
            <v>E0431</v>
          </cell>
          <cell r="C14" t="str">
            <v>SD</v>
          </cell>
          <cell r="D14" t="str">
            <v>Aylesbury Vale</v>
          </cell>
          <cell r="E14">
            <v>4.300002151218</v>
          </cell>
          <cell r="F14">
            <v>0.58316307335799999</v>
          </cell>
        </row>
        <row r="15">
          <cell r="A15" t="str">
            <v>R262</v>
          </cell>
          <cell r="B15" t="str">
            <v>E3531</v>
          </cell>
          <cell r="C15" t="str">
            <v>SD</v>
          </cell>
          <cell r="D15" t="str">
            <v>Babergh</v>
          </cell>
          <cell r="E15">
            <v>2.4996709590070001</v>
          </cell>
          <cell r="F15">
            <v>0.50387436919200002</v>
          </cell>
        </row>
        <row r="16">
          <cell r="A16" t="str">
            <v>R383</v>
          </cell>
          <cell r="B16" t="str">
            <v>E5030</v>
          </cell>
          <cell r="C16" t="str">
            <v>LB</v>
          </cell>
          <cell r="D16" t="str">
            <v>Barking and Dagenham</v>
          </cell>
          <cell r="E16">
            <v>82.603636902325007</v>
          </cell>
          <cell r="F16">
            <v>28.760035368528001</v>
          </cell>
        </row>
        <row r="17">
          <cell r="A17" t="str">
            <v>R384</v>
          </cell>
          <cell r="B17" t="str">
            <v>E5031</v>
          </cell>
          <cell r="C17" t="str">
            <v>LB</v>
          </cell>
          <cell r="D17" t="str">
            <v>Barnet</v>
          </cell>
          <cell r="E17">
            <v>78.219659765860001</v>
          </cell>
          <cell r="F17">
            <v>23.412996342657998</v>
          </cell>
        </row>
        <row r="18">
          <cell r="A18" t="str">
            <v>R349</v>
          </cell>
          <cell r="B18" t="str">
            <v>E4401</v>
          </cell>
          <cell r="C18" t="str">
            <v>MD</v>
          </cell>
          <cell r="D18" t="str">
            <v>Barnsley</v>
          </cell>
          <cell r="E18">
            <v>78.391238480157</v>
          </cell>
          <cell r="F18">
            <v>25.260773536396002</v>
          </cell>
        </row>
        <row r="19">
          <cell r="A19" t="str">
            <v>R47</v>
          </cell>
          <cell r="B19" t="str">
            <v>E0932</v>
          </cell>
          <cell r="C19" t="str">
            <v>SD</v>
          </cell>
          <cell r="D19" t="str">
            <v>Barrow-in-Furness</v>
          </cell>
          <cell r="E19">
            <v>4.9995750286780005</v>
          </cell>
          <cell r="F19">
            <v>2.079201016052</v>
          </cell>
        </row>
        <row r="20">
          <cell r="A20" t="str">
            <v>R94</v>
          </cell>
          <cell r="B20" t="str">
            <v>E1531</v>
          </cell>
          <cell r="C20" t="str">
            <v>SD</v>
          </cell>
          <cell r="D20" t="str">
            <v>Basildon</v>
          </cell>
          <cell r="E20">
            <v>6.4763091808739999</v>
          </cell>
          <cell r="F20">
            <v>1.155790973245</v>
          </cell>
        </row>
        <row r="21">
          <cell r="A21" t="str">
            <v>R114</v>
          </cell>
          <cell r="B21" t="str">
            <v>E1731</v>
          </cell>
          <cell r="C21" t="str">
            <v>SD</v>
          </cell>
          <cell r="D21" t="str">
            <v>Basingstoke and Deane</v>
          </cell>
          <cell r="E21">
            <v>3.5791519488990002</v>
          </cell>
          <cell r="F21">
            <v>0.73091018018599996</v>
          </cell>
        </row>
        <row r="22">
          <cell r="A22" t="str">
            <v>R230</v>
          </cell>
          <cell r="B22" t="str">
            <v>E3032</v>
          </cell>
          <cell r="C22" t="str">
            <v>SD</v>
          </cell>
          <cell r="D22" t="str">
            <v>Bassetlaw</v>
          </cell>
          <cell r="E22">
            <v>4.9759101142629998</v>
          </cell>
          <cell r="F22">
            <v>1.190702165584</v>
          </cell>
        </row>
        <row r="23">
          <cell r="A23" t="str">
            <v>R602</v>
          </cell>
          <cell r="B23" t="str">
            <v>E0101</v>
          </cell>
          <cell r="C23" t="str">
            <v>UA</v>
          </cell>
          <cell r="D23" t="str">
            <v>Bath &amp; North East Somerset</v>
          </cell>
          <cell r="E23">
            <v>30.364912641951999</v>
          </cell>
          <cell r="F23">
            <v>8.2590277454159988</v>
          </cell>
        </row>
        <row r="24">
          <cell r="A24" t="str">
            <v>R679</v>
          </cell>
          <cell r="B24" t="str">
            <v>E0202</v>
          </cell>
          <cell r="C24" t="str">
            <v>UA</v>
          </cell>
          <cell r="D24" t="str">
            <v>Bedford</v>
          </cell>
          <cell r="E24">
            <v>44.587096609865</v>
          </cell>
          <cell r="F24">
            <v>14.595235116614999</v>
          </cell>
        </row>
        <row r="25">
          <cell r="A25" t="str">
            <v>R954</v>
          </cell>
          <cell r="B25" t="str">
            <v>E6102</v>
          </cell>
          <cell r="C25" t="str">
            <v>FIR</v>
          </cell>
          <cell r="D25" t="str">
            <v>Bedfordshire Fire Authority</v>
          </cell>
          <cell r="E25">
            <v>9.053885747951</v>
          </cell>
          <cell r="F25">
            <v>3.5089420338030002</v>
          </cell>
        </row>
        <row r="26">
          <cell r="A26" t="str">
            <v>R964</v>
          </cell>
          <cell r="B26" t="str">
            <v>E6103</v>
          </cell>
          <cell r="C26" t="str">
            <v>FIR</v>
          </cell>
          <cell r="D26" t="str">
            <v>Berkshire Fire Authority</v>
          </cell>
          <cell r="E26">
            <v>10.89309104819</v>
          </cell>
          <cell r="F26">
            <v>4.242120189055</v>
          </cell>
        </row>
        <row r="27">
          <cell r="A27" t="str">
            <v>R385</v>
          </cell>
          <cell r="B27" t="str">
            <v>E5032</v>
          </cell>
          <cell r="C27" t="str">
            <v>LB</v>
          </cell>
          <cell r="D27" t="str">
            <v>Bexley</v>
          </cell>
          <cell r="E27">
            <v>47.953516171532996</v>
          </cell>
          <cell r="F27">
            <v>13.750632228837</v>
          </cell>
        </row>
        <row r="28">
          <cell r="A28" t="str">
            <v>R358</v>
          </cell>
          <cell r="B28" t="str">
            <v>E4601</v>
          </cell>
          <cell r="C28" t="str">
            <v>MD</v>
          </cell>
          <cell r="D28" t="str">
            <v>Birmingham</v>
          </cell>
          <cell r="E28">
            <v>512.03043752501208</v>
          </cell>
          <cell r="F28">
            <v>177.75253647410102</v>
          </cell>
        </row>
        <row r="29">
          <cell r="A29" t="str">
            <v>R185</v>
          </cell>
          <cell r="B29" t="str">
            <v>E2431</v>
          </cell>
          <cell r="C29" t="str">
            <v>SD</v>
          </cell>
          <cell r="D29" t="str">
            <v>Blaby</v>
          </cell>
          <cell r="E29">
            <v>2.548380791249</v>
          </cell>
          <cell r="F29">
            <v>0.46715886562499997</v>
          </cell>
        </row>
        <row r="30">
          <cell r="A30" t="str">
            <v>R659</v>
          </cell>
          <cell r="B30" t="str">
            <v>E2301</v>
          </cell>
          <cell r="C30" t="str">
            <v>UA</v>
          </cell>
          <cell r="D30" t="str">
            <v>Blackburn with Darwen</v>
          </cell>
          <cell r="E30">
            <v>63.889688535649</v>
          </cell>
          <cell r="F30">
            <v>22.301266265614</v>
          </cell>
        </row>
        <row r="31">
          <cell r="A31" t="str">
            <v>R660</v>
          </cell>
          <cell r="B31" t="str">
            <v>E2302</v>
          </cell>
          <cell r="C31" t="str">
            <v>UA</v>
          </cell>
          <cell r="D31" t="str">
            <v>Blackpool</v>
          </cell>
          <cell r="E31">
            <v>69.613353559210992</v>
          </cell>
          <cell r="F31">
            <v>24.534364293886</v>
          </cell>
        </row>
        <row r="32">
          <cell r="A32" t="str">
            <v>R53</v>
          </cell>
          <cell r="B32" t="str">
            <v>E1032</v>
          </cell>
          <cell r="C32" t="str">
            <v>SD</v>
          </cell>
          <cell r="D32" t="str">
            <v>Bolsover</v>
          </cell>
          <cell r="E32">
            <v>4.6366898426569998</v>
          </cell>
          <cell r="F32">
            <v>1.9058130372069999</v>
          </cell>
        </row>
        <row r="33">
          <cell r="A33" t="str">
            <v>R334</v>
          </cell>
          <cell r="B33" t="str">
            <v>E4201</v>
          </cell>
          <cell r="C33" t="str">
            <v>MD</v>
          </cell>
          <cell r="D33" t="str">
            <v>Bolton</v>
          </cell>
          <cell r="E33">
            <v>94.416620892680996</v>
          </cell>
          <cell r="F33">
            <v>30.812393543533002</v>
          </cell>
        </row>
        <row r="34">
          <cell r="A34" t="str">
            <v>R194</v>
          </cell>
          <cell r="B34" t="str">
            <v>E2531</v>
          </cell>
          <cell r="C34" t="str">
            <v>SD</v>
          </cell>
          <cell r="D34" t="str">
            <v>Boston</v>
          </cell>
          <cell r="E34">
            <v>3.4912851494039998</v>
          </cell>
          <cell r="F34">
            <v>0.96891084406499994</v>
          </cell>
        </row>
        <row r="35">
          <cell r="A35" t="str">
            <v>R622</v>
          </cell>
          <cell r="B35" t="str">
            <v>E1202</v>
          </cell>
          <cell r="C35" t="str">
            <v>UA</v>
          </cell>
          <cell r="D35" t="str">
            <v>Bournemouth</v>
          </cell>
          <cell r="E35">
            <v>41.338896971385005</v>
          </cell>
          <cell r="F35">
            <v>11.843761336102</v>
          </cell>
        </row>
        <row r="36">
          <cell r="A36" t="str">
            <v>R642</v>
          </cell>
          <cell r="B36" t="str">
            <v>E0301</v>
          </cell>
          <cell r="C36" t="str">
            <v>UA</v>
          </cell>
          <cell r="D36" t="str">
            <v>Bracknell Forest</v>
          </cell>
          <cell r="E36">
            <v>22.788195748101998</v>
          </cell>
          <cell r="F36">
            <v>7.0809455548879994</v>
          </cell>
        </row>
        <row r="37">
          <cell r="A37" t="str">
            <v>R365</v>
          </cell>
          <cell r="B37" t="str">
            <v>E4701</v>
          </cell>
          <cell r="C37" t="str">
            <v>MD</v>
          </cell>
          <cell r="D37" t="str">
            <v>Bradford</v>
          </cell>
          <cell r="E37">
            <v>192.80193344081198</v>
          </cell>
          <cell r="F37">
            <v>62.849044090859003</v>
          </cell>
        </row>
        <row r="38">
          <cell r="A38" t="str">
            <v>R95</v>
          </cell>
          <cell r="B38" t="str">
            <v>E1532</v>
          </cell>
          <cell r="C38" t="str">
            <v>SD</v>
          </cell>
          <cell r="D38" t="str">
            <v>Braintree</v>
          </cell>
          <cell r="E38">
            <v>4.0312917843419998</v>
          </cell>
          <cell r="F38">
            <v>0.77734722950699997</v>
          </cell>
        </row>
        <row r="39">
          <cell r="A39" t="str">
            <v>R201</v>
          </cell>
          <cell r="B39" t="str">
            <v>E2631</v>
          </cell>
          <cell r="C39" t="str">
            <v>SD</v>
          </cell>
          <cell r="D39" t="str">
            <v>Breckland</v>
          </cell>
          <cell r="E39">
            <v>5.1460605603060001</v>
          </cell>
          <cell r="F39">
            <v>1.4512014622689999</v>
          </cell>
        </row>
        <row r="40">
          <cell r="A40" t="str">
            <v>R386</v>
          </cell>
          <cell r="B40" t="str">
            <v>E5033</v>
          </cell>
          <cell r="C40" t="str">
            <v>LB</v>
          </cell>
          <cell r="D40" t="str">
            <v>Brent</v>
          </cell>
          <cell r="E40">
            <v>125.121087142542</v>
          </cell>
          <cell r="F40">
            <v>42.701421881853996</v>
          </cell>
        </row>
        <row r="41">
          <cell r="A41" t="str">
            <v>R96</v>
          </cell>
          <cell r="B41" t="str">
            <v>E1533</v>
          </cell>
          <cell r="C41" t="str">
            <v>SD</v>
          </cell>
          <cell r="D41" t="str">
            <v>Brentwood</v>
          </cell>
          <cell r="E41">
            <v>1.7814980244409999</v>
          </cell>
          <cell r="F41">
            <v>0.233122471857</v>
          </cell>
        </row>
        <row r="42">
          <cell r="A42" t="str">
            <v>R625</v>
          </cell>
          <cell r="B42" t="str">
            <v>E1401</v>
          </cell>
          <cell r="C42" t="str">
            <v>UA</v>
          </cell>
          <cell r="D42" t="str">
            <v>Brighton &amp; Hove</v>
          </cell>
          <cell r="E42">
            <v>76.802353287808003</v>
          </cell>
          <cell r="F42">
            <v>21.618353179320998</v>
          </cell>
        </row>
        <row r="43">
          <cell r="A43" t="str">
            <v>R603</v>
          </cell>
          <cell r="B43" t="str">
            <v>E0102</v>
          </cell>
          <cell r="C43" t="str">
            <v>UA</v>
          </cell>
          <cell r="D43" t="str">
            <v>Bristol</v>
          </cell>
          <cell r="E43">
            <v>137.02704966449099</v>
          </cell>
          <cell r="F43">
            <v>41.843610096808</v>
          </cell>
        </row>
        <row r="44">
          <cell r="A44" t="str">
            <v>R202</v>
          </cell>
          <cell r="B44" t="str">
            <v>E2632</v>
          </cell>
          <cell r="C44" t="str">
            <v>SD</v>
          </cell>
          <cell r="D44" t="str">
            <v>Broadland</v>
          </cell>
          <cell r="E44">
            <v>3.4871555163279999</v>
          </cell>
          <cell r="F44">
            <v>0.8037407900339999</v>
          </cell>
        </row>
        <row r="45">
          <cell r="A45" t="str">
            <v>R387</v>
          </cell>
          <cell r="B45" t="str">
            <v>E5034</v>
          </cell>
          <cell r="C45" t="str">
            <v>LB</v>
          </cell>
          <cell r="D45" t="str">
            <v>Bromley</v>
          </cell>
          <cell r="E45">
            <v>46.757822110044998</v>
          </cell>
          <cell r="F45">
            <v>10.855091449624</v>
          </cell>
        </row>
        <row r="46">
          <cell r="A46" t="str">
            <v>R127</v>
          </cell>
          <cell r="B46" t="str">
            <v>E1831</v>
          </cell>
          <cell r="C46" t="str">
            <v>SD</v>
          </cell>
          <cell r="D46" t="str">
            <v>Bromsgrove</v>
          </cell>
          <cell r="E46">
            <v>1.629500734077</v>
          </cell>
          <cell r="F46">
            <v>0</v>
          </cell>
        </row>
        <row r="47">
          <cell r="A47" t="str">
            <v>R136</v>
          </cell>
          <cell r="B47" t="str">
            <v>E1931</v>
          </cell>
          <cell r="C47" t="str">
            <v>SD</v>
          </cell>
          <cell r="D47" t="str">
            <v>Broxbourne</v>
          </cell>
          <cell r="E47">
            <v>2.8714904257859999</v>
          </cell>
          <cell r="F47">
            <v>0.67466270410399998</v>
          </cell>
        </row>
        <row r="48">
          <cell r="A48" t="str">
            <v>R231</v>
          </cell>
          <cell r="B48" t="str">
            <v>E3033</v>
          </cell>
          <cell r="C48" t="str">
            <v>SD</v>
          </cell>
          <cell r="D48" t="str">
            <v>Broxtowe</v>
          </cell>
          <cell r="E48">
            <v>3.5062130978299999</v>
          </cell>
          <cell r="F48">
            <v>0.80233606963799997</v>
          </cell>
        </row>
        <row r="49">
          <cell r="A49" t="str">
            <v>R633</v>
          </cell>
          <cell r="B49" t="str">
            <v>E0421</v>
          </cell>
          <cell r="C49" t="str">
            <v>SC</v>
          </cell>
          <cell r="D49" t="str">
            <v>Buckinghamshire</v>
          </cell>
          <cell r="E49">
            <v>49.609743016612995</v>
          </cell>
          <cell r="F49">
            <v>8.076342860095</v>
          </cell>
        </row>
        <row r="50">
          <cell r="A50" t="str">
            <v>R955</v>
          </cell>
          <cell r="B50" t="str">
            <v>E6104</v>
          </cell>
          <cell r="C50" t="str">
            <v>FIR</v>
          </cell>
          <cell r="D50" t="str">
            <v>Buckinghamshire Fire Authority</v>
          </cell>
          <cell r="E50">
            <v>8.0382297176899993</v>
          </cell>
          <cell r="F50">
            <v>3.2364422381429998</v>
          </cell>
        </row>
        <row r="51">
          <cell r="A51" t="str">
            <v>R173</v>
          </cell>
          <cell r="B51" t="str">
            <v>E2333</v>
          </cell>
          <cell r="C51" t="str">
            <v>SD</v>
          </cell>
          <cell r="D51" t="str">
            <v>Burnley</v>
          </cell>
          <cell r="E51">
            <v>6.7570320955759993</v>
          </cell>
          <cell r="F51">
            <v>2.7774756074259996</v>
          </cell>
        </row>
        <row r="52">
          <cell r="A52" t="str">
            <v>R335</v>
          </cell>
          <cell r="B52" t="str">
            <v>E4202</v>
          </cell>
          <cell r="C52" t="str">
            <v>MD</v>
          </cell>
          <cell r="D52" t="str">
            <v>Bury</v>
          </cell>
          <cell r="E52">
            <v>48.914350301942001</v>
          </cell>
          <cell r="F52">
            <v>15.311400705499999</v>
          </cell>
        </row>
        <row r="53">
          <cell r="A53" t="str">
            <v>R366</v>
          </cell>
          <cell r="B53" t="str">
            <v>E4702</v>
          </cell>
          <cell r="C53" t="str">
            <v>MD</v>
          </cell>
          <cell r="D53" t="str">
            <v>Calderdale</v>
          </cell>
          <cell r="E53">
            <v>56.898567297005997</v>
          </cell>
          <cell r="F53">
            <v>17.491605246380999</v>
          </cell>
        </row>
        <row r="54">
          <cell r="A54" t="str">
            <v>R22</v>
          </cell>
          <cell r="B54" t="str">
            <v>E0531</v>
          </cell>
          <cell r="C54" t="str">
            <v>SD</v>
          </cell>
          <cell r="D54" t="str">
            <v>Cambridge</v>
          </cell>
          <cell r="E54">
            <v>5.0899303061180001</v>
          </cell>
          <cell r="F54">
            <v>1.103575448887</v>
          </cell>
        </row>
        <row r="55">
          <cell r="A55" t="str">
            <v>R663</v>
          </cell>
          <cell r="B55" t="str">
            <v>E0521</v>
          </cell>
          <cell r="C55" t="str">
            <v>SC</v>
          </cell>
          <cell r="D55" t="str">
            <v>Cambridgeshire</v>
          </cell>
          <cell r="E55">
            <v>76.335444066679997</v>
          </cell>
          <cell r="F55">
            <v>15.312100283595999</v>
          </cell>
        </row>
        <row r="56">
          <cell r="A56" t="str">
            <v>R965</v>
          </cell>
          <cell r="B56" t="str">
            <v>E6105</v>
          </cell>
          <cell r="C56" t="str">
            <v>FIR</v>
          </cell>
          <cell r="D56" t="str">
            <v>Cambridgeshire Fire Authority</v>
          </cell>
          <cell r="E56">
            <v>9.5101222198690003</v>
          </cell>
          <cell r="F56">
            <v>3.803213037091</v>
          </cell>
        </row>
        <row r="57">
          <cell r="A57" t="str">
            <v>R371</v>
          </cell>
          <cell r="B57" t="str">
            <v>E5011</v>
          </cell>
          <cell r="C57" t="str">
            <v>LB</v>
          </cell>
          <cell r="D57" t="str">
            <v>Camden</v>
          </cell>
          <cell r="E57">
            <v>126.488243971099</v>
          </cell>
          <cell r="F57">
            <v>41.114470295175003</v>
          </cell>
        </row>
        <row r="58">
          <cell r="A58" t="str">
            <v>R253</v>
          </cell>
          <cell r="B58" t="str">
            <v>E3431</v>
          </cell>
          <cell r="C58" t="str">
            <v>SD</v>
          </cell>
          <cell r="D58" t="str">
            <v>Cannock Chase</v>
          </cell>
          <cell r="E58">
            <v>3.6181847179450002</v>
          </cell>
          <cell r="F58">
            <v>0.77611135371000006</v>
          </cell>
        </row>
        <row r="59">
          <cell r="A59" t="str">
            <v>R158</v>
          </cell>
          <cell r="B59" t="str">
            <v>E2232</v>
          </cell>
          <cell r="C59" t="str">
            <v>SD</v>
          </cell>
          <cell r="D59" t="str">
            <v>Canterbury</v>
          </cell>
          <cell r="E59">
            <v>5.3723085660800001</v>
          </cell>
          <cell r="F59">
            <v>0.99815205864400003</v>
          </cell>
        </row>
        <row r="60">
          <cell r="A60" t="str">
            <v>R48</v>
          </cell>
          <cell r="B60" t="str">
            <v>E0933</v>
          </cell>
          <cell r="C60" t="str">
            <v>SD</v>
          </cell>
          <cell r="D60" t="str">
            <v>Carlisle</v>
          </cell>
          <cell r="E60">
            <v>3.9979883972819996</v>
          </cell>
          <cell r="F60">
            <v>0.88565528535899996</v>
          </cell>
        </row>
        <row r="61">
          <cell r="A61" t="str">
            <v>R97</v>
          </cell>
          <cell r="B61" t="str">
            <v>E1534</v>
          </cell>
          <cell r="C61" t="str">
            <v>SD</v>
          </cell>
          <cell r="D61" t="str">
            <v>Castle Point</v>
          </cell>
          <cell r="E61">
            <v>2.3988891223590003</v>
          </cell>
          <cell r="F61">
            <v>0.28687499691099999</v>
          </cell>
        </row>
        <row r="62">
          <cell r="A62" t="str">
            <v>R680</v>
          </cell>
          <cell r="B62" t="str">
            <v>E0203</v>
          </cell>
          <cell r="C62" t="str">
            <v>UA</v>
          </cell>
          <cell r="D62" t="str">
            <v>Central Bedfordshire</v>
          </cell>
          <cell r="E62">
            <v>40.622502455678003</v>
          </cell>
          <cell r="F62">
            <v>10.599114189589999</v>
          </cell>
        </row>
        <row r="63">
          <cell r="A63" t="str">
            <v>R186</v>
          </cell>
          <cell r="B63" t="str">
            <v>E2432</v>
          </cell>
          <cell r="C63" t="str">
            <v>SD</v>
          </cell>
          <cell r="D63" t="str">
            <v>Charnwood</v>
          </cell>
          <cell r="E63">
            <v>5.2706000429329993</v>
          </cell>
          <cell r="F63">
            <v>1.2646660840570001</v>
          </cell>
        </row>
        <row r="64">
          <cell r="A64" t="str">
            <v>R98</v>
          </cell>
          <cell r="B64" t="str">
            <v>E1535</v>
          </cell>
          <cell r="C64" t="str">
            <v>SD</v>
          </cell>
          <cell r="D64" t="str">
            <v>Chelmsford</v>
          </cell>
          <cell r="E64">
            <v>3.4301632751829998</v>
          </cell>
          <cell r="F64">
            <v>0.24974782201999998</v>
          </cell>
        </row>
        <row r="65">
          <cell r="A65" t="str">
            <v>R108</v>
          </cell>
          <cell r="B65" t="str">
            <v>E1631</v>
          </cell>
          <cell r="C65" t="str">
            <v>SD</v>
          </cell>
          <cell r="D65" t="str">
            <v>Cheltenham</v>
          </cell>
          <cell r="E65">
            <v>3.1956148219610001</v>
          </cell>
          <cell r="F65">
            <v>0.54402684080500008</v>
          </cell>
        </row>
        <row r="66">
          <cell r="A66" t="str">
            <v>R237</v>
          </cell>
          <cell r="B66" t="str">
            <v>E3131</v>
          </cell>
          <cell r="C66" t="str">
            <v>SD</v>
          </cell>
          <cell r="D66" t="str">
            <v>Cherwell</v>
          </cell>
          <cell r="E66">
            <v>4.6691119429459995</v>
          </cell>
          <cell r="F66">
            <v>1.1054333773589999</v>
          </cell>
        </row>
        <row r="67">
          <cell r="A67" t="str">
            <v>R677</v>
          </cell>
          <cell r="B67" t="str">
            <v>E0603</v>
          </cell>
          <cell r="C67" t="str">
            <v>UA</v>
          </cell>
          <cell r="D67" t="str">
            <v>Cheshire East</v>
          </cell>
          <cell r="E67">
            <v>53.109548396785002</v>
          </cell>
          <cell r="F67">
            <v>13.415285307352001</v>
          </cell>
        </row>
        <row r="68">
          <cell r="A68" t="str">
            <v>R966</v>
          </cell>
          <cell r="B68" t="str">
            <v>E6106</v>
          </cell>
          <cell r="C68" t="str">
            <v>FIR</v>
          </cell>
          <cell r="D68" t="str">
            <v>Cheshire Fire Authority</v>
          </cell>
          <cell r="E68">
            <v>14.332711190504998</v>
          </cell>
          <cell r="F68">
            <v>5.4962867645889997</v>
          </cell>
        </row>
        <row r="69">
          <cell r="A69" t="str">
            <v>R678</v>
          </cell>
          <cell r="B69" t="str">
            <v>E0604</v>
          </cell>
          <cell r="C69" t="str">
            <v>UA</v>
          </cell>
          <cell r="D69" t="str">
            <v>Cheshire West and Chester</v>
          </cell>
          <cell r="E69">
            <v>68.650309202650988</v>
          </cell>
          <cell r="F69">
            <v>19.235682160661</v>
          </cell>
        </row>
        <row r="70">
          <cell r="A70" t="str">
            <v>R54</v>
          </cell>
          <cell r="B70" t="str">
            <v>E1033</v>
          </cell>
          <cell r="C70" t="str">
            <v>SD</v>
          </cell>
          <cell r="D70" t="str">
            <v>Chesterfield</v>
          </cell>
          <cell r="E70">
            <v>4.387578665275</v>
          </cell>
          <cell r="F70">
            <v>1.2394651017829998</v>
          </cell>
        </row>
        <row r="71">
          <cell r="A71" t="str">
            <v>R287</v>
          </cell>
          <cell r="B71" t="str">
            <v>E3833</v>
          </cell>
          <cell r="C71" t="str">
            <v>SD</v>
          </cell>
          <cell r="D71" t="str">
            <v>Chichester</v>
          </cell>
          <cell r="E71">
            <v>2.2910352814620003</v>
          </cell>
          <cell r="F71">
            <v>0.18959582693800001</v>
          </cell>
        </row>
        <row r="72">
          <cell r="A72" t="str">
            <v>R19</v>
          </cell>
          <cell r="B72" t="str">
            <v>E0432</v>
          </cell>
          <cell r="C72" t="str">
            <v>SD</v>
          </cell>
          <cell r="D72" t="str">
            <v>Chiltern</v>
          </cell>
          <cell r="E72">
            <v>1.3934331202849999</v>
          </cell>
          <cell r="F72">
            <v>0</v>
          </cell>
        </row>
        <row r="73">
          <cell r="A73" t="str">
            <v>R174</v>
          </cell>
          <cell r="B73" t="str">
            <v>E2334</v>
          </cell>
          <cell r="C73" t="str">
            <v>SD</v>
          </cell>
          <cell r="D73" t="str">
            <v>Chorley</v>
          </cell>
          <cell r="E73">
            <v>3.4519810516850002</v>
          </cell>
          <cell r="F73">
            <v>0.70744201735900003</v>
          </cell>
        </row>
        <row r="74">
          <cell r="A74" t="str">
            <v>R72</v>
          </cell>
          <cell r="B74" t="str">
            <v>E1232</v>
          </cell>
          <cell r="C74" t="str">
            <v>SD</v>
          </cell>
          <cell r="D74" t="str">
            <v>Christchurch</v>
          </cell>
          <cell r="E74">
            <v>0.93733924964600002</v>
          </cell>
          <cell r="F74">
            <v>8.3813233450000003E-3</v>
          </cell>
        </row>
        <row r="75">
          <cell r="A75" t="str">
            <v>R370</v>
          </cell>
          <cell r="B75" t="str">
            <v>E5010</v>
          </cell>
          <cell r="C75" t="str">
            <v>LB</v>
          </cell>
          <cell r="D75" t="str">
            <v>City of London</v>
          </cell>
          <cell r="E75">
            <v>24.393138803307998</v>
          </cell>
          <cell r="F75">
            <v>8.8334002020060005</v>
          </cell>
        </row>
        <row r="76">
          <cell r="A76" t="str">
            <v>R951</v>
          </cell>
          <cell r="B76" t="str">
            <v>E6107</v>
          </cell>
          <cell r="C76" t="str">
            <v>FIR</v>
          </cell>
          <cell r="D76" t="str">
            <v>Cleveland Fire Authority</v>
          </cell>
          <cell r="E76">
            <v>15.184270300500998</v>
          </cell>
          <cell r="F76">
            <v>6.4449270185319998</v>
          </cell>
        </row>
        <row r="77">
          <cell r="A77" t="str">
            <v>R99</v>
          </cell>
          <cell r="B77" t="str">
            <v>E1536</v>
          </cell>
          <cell r="C77" t="str">
            <v>SD</v>
          </cell>
          <cell r="D77" t="str">
            <v>Colchester</v>
          </cell>
          <cell r="E77">
            <v>4.9579144384499996</v>
          </cell>
          <cell r="F77">
            <v>0.92011396679400004</v>
          </cell>
        </row>
        <row r="78">
          <cell r="A78" t="str">
            <v>R49</v>
          </cell>
          <cell r="B78" t="str">
            <v>E0934</v>
          </cell>
          <cell r="C78" t="str">
            <v>SD</v>
          </cell>
          <cell r="D78" t="str">
            <v>Copeland</v>
          </cell>
          <cell r="E78">
            <v>3.0326277701119997</v>
          </cell>
          <cell r="F78">
            <v>0.67928754398800006</v>
          </cell>
        </row>
        <row r="79">
          <cell r="A79" t="str">
            <v>R208</v>
          </cell>
          <cell r="B79" t="str">
            <v>E2831</v>
          </cell>
          <cell r="C79" t="str">
            <v>SD</v>
          </cell>
          <cell r="D79" t="str">
            <v>Corby</v>
          </cell>
          <cell r="E79">
            <v>2.6153096908939997</v>
          </cell>
          <cell r="F79">
            <v>0.64206607146899997</v>
          </cell>
        </row>
        <row r="80">
          <cell r="A80" t="str">
            <v>R672</v>
          </cell>
          <cell r="B80" t="str">
            <v>E0801</v>
          </cell>
          <cell r="C80" t="str">
            <v>UA</v>
          </cell>
          <cell r="D80" t="str">
            <v>Cornwall</v>
          </cell>
          <cell r="E80">
            <v>147.61994504662101</v>
          </cell>
          <cell r="F80">
            <v>42.976679896747001</v>
          </cell>
        </row>
        <row r="81">
          <cell r="A81" t="str">
            <v>R109</v>
          </cell>
          <cell r="B81" t="str">
            <v>E1632</v>
          </cell>
          <cell r="C81" t="str">
            <v>SD</v>
          </cell>
          <cell r="D81" t="str">
            <v>Cotswold</v>
          </cell>
          <cell r="E81">
            <v>2.1391750968059999</v>
          </cell>
          <cell r="F81">
            <v>0.38636180038700002</v>
          </cell>
        </row>
        <row r="82">
          <cell r="A82" t="str">
            <v>R359</v>
          </cell>
          <cell r="B82" t="str">
            <v>E4602</v>
          </cell>
          <cell r="C82" t="str">
            <v>MD</v>
          </cell>
          <cell r="D82" t="str">
            <v>Coventry</v>
          </cell>
          <cell r="E82">
            <v>110.10578817440799</v>
          </cell>
          <cell r="F82">
            <v>34.645710263472999</v>
          </cell>
        </row>
        <row r="83">
          <cell r="A83" t="str">
            <v>R221</v>
          </cell>
          <cell r="B83" t="str">
            <v>E2731</v>
          </cell>
          <cell r="C83" t="str">
            <v>SD</v>
          </cell>
          <cell r="D83" t="str">
            <v>Craven</v>
          </cell>
          <cell r="E83">
            <v>1.7389513455499999</v>
          </cell>
          <cell r="F83">
            <v>0.35267587047499999</v>
          </cell>
        </row>
        <row r="84">
          <cell r="A84" t="str">
            <v>R288</v>
          </cell>
          <cell r="B84" t="str">
            <v>E3834</v>
          </cell>
          <cell r="C84" t="str">
            <v>SD</v>
          </cell>
          <cell r="D84" t="str">
            <v>Crawley</v>
          </cell>
          <cell r="E84">
            <v>4.4359098870560008</v>
          </cell>
          <cell r="F84">
            <v>1.036391166235</v>
          </cell>
        </row>
        <row r="85">
          <cell r="A85" t="str">
            <v>R388</v>
          </cell>
          <cell r="B85" t="str">
            <v>E5035</v>
          </cell>
          <cell r="C85" t="str">
            <v>LB</v>
          </cell>
          <cell r="D85" t="str">
            <v>Croydon</v>
          </cell>
          <cell r="E85">
            <v>101.67395925349001</v>
          </cell>
          <cell r="F85">
            <v>32.577104683442002</v>
          </cell>
        </row>
        <row r="86">
          <cell r="A86" t="str">
            <v>R412</v>
          </cell>
          <cell r="B86" t="str">
            <v>E0920</v>
          </cell>
          <cell r="C86" t="str">
            <v>SC</v>
          </cell>
          <cell r="D86" t="str">
            <v>Cumbria</v>
          </cell>
          <cell r="E86">
            <v>123.48476281100099</v>
          </cell>
          <cell r="F86">
            <v>40.572192205177998</v>
          </cell>
        </row>
        <row r="87">
          <cell r="A87" t="str">
            <v>R137</v>
          </cell>
          <cell r="B87" t="str">
            <v>E1932</v>
          </cell>
          <cell r="C87" t="str">
            <v>SD</v>
          </cell>
          <cell r="D87" t="str">
            <v>Dacorum</v>
          </cell>
          <cell r="E87">
            <v>2.9200896528960003</v>
          </cell>
          <cell r="F87">
            <v>0.104548822311</v>
          </cell>
        </row>
        <row r="88">
          <cell r="A88" t="str">
            <v>R624</v>
          </cell>
          <cell r="B88" t="str">
            <v>E1301</v>
          </cell>
          <cell r="C88" t="str">
            <v>UA</v>
          </cell>
          <cell r="D88" t="str">
            <v>Darlington</v>
          </cell>
          <cell r="E88">
            <v>30.470630220017</v>
          </cell>
          <cell r="F88">
            <v>9.0943454020410002</v>
          </cell>
        </row>
        <row r="89">
          <cell r="A89" t="str">
            <v>R159</v>
          </cell>
          <cell r="B89" t="str">
            <v>E2233</v>
          </cell>
          <cell r="C89" t="str">
            <v>SD</v>
          </cell>
          <cell r="D89" t="str">
            <v>Dartford</v>
          </cell>
          <cell r="E89">
            <v>3.2189215274939995</v>
          </cell>
          <cell r="F89">
            <v>0.68448161518700001</v>
          </cell>
        </row>
        <row r="90">
          <cell r="A90" t="str">
            <v>R209</v>
          </cell>
          <cell r="B90" t="str">
            <v>E2832</v>
          </cell>
          <cell r="C90" t="str">
            <v>SD</v>
          </cell>
          <cell r="D90" t="str">
            <v>Daventry</v>
          </cell>
          <cell r="E90">
            <v>2.4106225757460003</v>
          </cell>
          <cell r="F90">
            <v>0.43426978323800003</v>
          </cell>
        </row>
        <row r="91">
          <cell r="A91" t="str">
            <v>R621</v>
          </cell>
          <cell r="B91" t="str">
            <v>E1001</v>
          </cell>
          <cell r="C91" t="str">
            <v>UA</v>
          </cell>
          <cell r="D91" t="str">
            <v>Derby</v>
          </cell>
          <cell r="E91">
            <v>79.067200215132999</v>
          </cell>
          <cell r="F91">
            <v>25.203406665741998</v>
          </cell>
        </row>
        <row r="92">
          <cell r="A92" t="str">
            <v>R634</v>
          </cell>
          <cell r="B92" t="str">
            <v>E1021</v>
          </cell>
          <cell r="C92" t="str">
            <v>SC</v>
          </cell>
          <cell r="D92" t="str">
            <v>Derbyshire</v>
          </cell>
          <cell r="E92">
            <v>149.38897010918998</v>
          </cell>
          <cell r="F92">
            <v>44.056288910749998</v>
          </cell>
        </row>
        <row r="93">
          <cell r="A93" t="str">
            <v>R60</v>
          </cell>
          <cell r="B93" t="str">
            <v>E1035</v>
          </cell>
          <cell r="C93" t="str">
            <v>SD</v>
          </cell>
          <cell r="D93" t="str">
            <v>Derbyshire Dales</v>
          </cell>
          <cell r="E93">
            <v>1.8148252908379998</v>
          </cell>
          <cell r="F93">
            <v>0.25164551857399997</v>
          </cell>
        </row>
        <row r="94">
          <cell r="A94" t="str">
            <v>R956</v>
          </cell>
          <cell r="B94" t="str">
            <v>E6110</v>
          </cell>
          <cell r="C94" t="str">
            <v>FIR</v>
          </cell>
          <cell r="D94" t="str">
            <v>Derbyshire Fire Authority</v>
          </cell>
          <cell r="E94">
            <v>13.987524442572999</v>
          </cell>
          <cell r="F94">
            <v>5.6045823571820002</v>
          </cell>
        </row>
        <row r="95">
          <cell r="A95" t="str">
            <v>R665</v>
          </cell>
          <cell r="B95" t="str">
            <v>E1121</v>
          </cell>
          <cell r="C95" t="str">
            <v>SC</v>
          </cell>
          <cell r="D95" t="str">
            <v>Devon</v>
          </cell>
          <cell r="E95">
            <v>128.23709053610099</v>
          </cell>
          <cell r="F95">
            <v>32.445080154694999</v>
          </cell>
        </row>
        <row r="96">
          <cell r="A96" t="str">
            <v>R350</v>
          </cell>
          <cell r="B96" t="str">
            <v>E4402</v>
          </cell>
          <cell r="C96" t="str">
            <v>MD</v>
          </cell>
          <cell r="D96" t="str">
            <v>Doncaster</v>
          </cell>
          <cell r="E96">
            <v>107.41418109482601</v>
          </cell>
          <cell r="F96">
            <v>36.150119893762003</v>
          </cell>
        </row>
        <row r="97">
          <cell r="A97" t="str">
            <v>R635</v>
          </cell>
          <cell r="B97" t="str">
            <v>E1221</v>
          </cell>
          <cell r="C97" t="str">
            <v>SC</v>
          </cell>
          <cell r="D97" t="str">
            <v>Dorset</v>
          </cell>
          <cell r="E97">
            <v>43.556854646402996</v>
          </cell>
          <cell r="F97">
            <v>6.1381446603520002</v>
          </cell>
        </row>
        <row r="98">
          <cell r="A98" t="str">
            <v>R160</v>
          </cell>
          <cell r="B98" t="str">
            <v>E2234</v>
          </cell>
          <cell r="C98" t="str">
            <v>SD</v>
          </cell>
          <cell r="D98" t="str">
            <v>Dover</v>
          </cell>
          <cell r="E98">
            <v>4.4842880870209996</v>
          </cell>
          <cell r="F98">
            <v>1.0268285814359999</v>
          </cell>
        </row>
        <row r="99">
          <cell r="A99" t="str">
            <v>R360</v>
          </cell>
          <cell r="B99" t="str">
            <v>E4603</v>
          </cell>
          <cell r="C99" t="str">
            <v>MD</v>
          </cell>
          <cell r="D99" t="str">
            <v>Dudley</v>
          </cell>
          <cell r="E99">
            <v>97.467609866266002</v>
          </cell>
          <cell r="F99">
            <v>33.193095305652996</v>
          </cell>
        </row>
        <row r="100">
          <cell r="A100" t="str">
            <v>R673</v>
          </cell>
          <cell r="B100" t="str">
            <v>E1302</v>
          </cell>
          <cell r="C100" t="str">
            <v>UA</v>
          </cell>
          <cell r="D100" t="str">
            <v>Durham</v>
          </cell>
          <cell r="E100">
            <v>174.79535722887101</v>
          </cell>
          <cell r="F100">
            <v>56.000063992264998</v>
          </cell>
        </row>
        <row r="101">
          <cell r="A101" t="str">
            <v>R958</v>
          </cell>
          <cell r="B101" t="str">
            <v>E6113</v>
          </cell>
          <cell r="C101" t="str">
            <v>FIR</v>
          </cell>
          <cell r="D101" t="str">
            <v>Durham Fire Authority</v>
          </cell>
          <cell r="E101">
            <v>11.176354645846001</v>
          </cell>
          <cell r="F101">
            <v>4.529319713494</v>
          </cell>
        </row>
        <row r="102">
          <cell r="A102" t="str">
            <v>R389</v>
          </cell>
          <cell r="B102" t="str">
            <v>E5036</v>
          </cell>
          <cell r="C102" t="str">
            <v>LB</v>
          </cell>
          <cell r="D102" t="str">
            <v>Ealing</v>
          </cell>
          <cell r="E102">
            <v>106.96045891726901</v>
          </cell>
          <cell r="F102">
            <v>35.007364968684001</v>
          </cell>
        </row>
        <row r="103">
          <cell r="A103" t="str">
            <v>R23</v>
          </cell>
          <cell r="B103" t="str">
            <v>E0532</v>
          </cell>
          <cell r="C103" t="str">
            <v>SD</v>
          </cell>
          <cell r="D103" t="str">
            <v>East Cambridgeshire</v>
          </cell>
          <cell r="E103">
            <v>2.961323412229</v>
          </cell>
          <cell r="F103">
            <v>0.65999855208699998</v>
          </cell>
        </row>
        <row r="104">
          <cell r="A104" t="str">
            <v>R61</v>
          </cell>
          <cell r="B104" t="str">
            <v>E1131</v>
          </cell>
          <cell r="C104" t="str">
            <v>SD</v>
          </cell>
          <cell r="D104" t="str">
            <v>East Devon</v>
          </cell>
          <cell r="E104">
            <v>3.0224603846860001</v>
          </cell>
          <cell r="F104">
            <v>0.53336508269099991</v>
          </cell>
        </row>
        <row r="105">
          <cell r="A105" t="str">
            <v>R78</v>
          </cell>
          <cell r="B105" t="str">
            <v>E1233</v>
          </cell>
          <cell r="C105" t="str">
            <v>SD</v>
          </cell>
          <cell r="D105" t="str">
            <v>East Dorset</v>
          </cell>
          <cell r="E105">
            <v>1.2889462208960001</v>
          </cell>
          <cell r="F105">
            <v>0</v>
          </cell>
        </row>
        <row r="106">
          <cell r="A106" t="str">
            <v>R115</v>
          </cell>
          <cell r="B106" t="str">
            <v>E1732</v>
          </cell>
          <cell r="C106" t="str">
            <v>SD</v>
          </cell>
          <cell r="D106" t="str">
            <v>East Hampshire</v>
          </cell>
          <cell r="E106">
            <v>1.9314550596810001</v>
          </cell>
          <cell r="F106">
            <v>0.16239998438800002</v>
          </cell>
        </row>
        <row r="107">
          <cell r="A107" t="str">
            <v>R138</v>
          </cell>
          <cell r="B107" t="str">
            <v>E1933</v>
          </cell>
          <cell r="C107" t="str">
            <v>SD</v>
          </cell>
          <cell r="D107" t="str">
            <v>East Hertfordshire</v>
          </cell>
          <cell r="E107">
            <v>2.8896745189869999</v>
          </cell>
          <cell r="F107">
            <v>0.35093240991400004</v>
          </cell>
        </row>
        <row r="108">
          <cell r="A108" t="str">
            <v>R195</v>
          </cell>
          <cell r="B108" t="str">
            <v>E2532</v>
          </cell>
          <cell r="C108" t="str">
            <v>SD</v>
          </cell>
          <cell r="D108" t="str">
            <v>East Lindsey</v>
          </cell>
          <cell r="E108">
            <v>7.9526652441020005</v>
          </cell>
          <cell r="F108">
            <v>2.2126280716949998</v>
          </cell>
        </row>
        <row r="109">
          <cell r="A109" t="str">
            <v>R210</v>
          </cell>
          <cell r="B109" t="str">
            <v>E2833</v>
          </cell>
          <cell r="C109" t="str">
            <v>SD</v>
          </cell>
          <cell r="D109" t="str">
            <v>East Northamptonshire</v>
          </cell>
          <cell r="E109">
            <v>2.9542737185799997</v>
          </cell>
          <cell r="F109">
            <v>0.70537662394199996</v>
          </cell>
        </row>
        <row r="110">
          <cell r="A110" t="str">
            <v>R610</v>
          </cell>
          <cell r="B110" t="str">
            <v>E2001</v>
          </cell>
          <cell r="C110" t="str">
            <v>UA</v>
          </cell>
          <cell r="D110" t="str">
            <v>East Riding of Yorkshire</v>
          </cell>
          <cell r="E110">
            <v>69.843159056195006</v>
          </cell>
          <cell r="F110">
            <v>20.170595493328999</v>
          </cell>
        </row>
        <row r="111">
          <cell r="A111" t="str">
            <v>R254</v>
          </cell>
          <cell r="B111" t="str">
            <v>E3432</v>
          </cell>
          <cell r="C111" t="str">
            <v>SD</v>
          </cell>
          <cell r="D111" t="str">
            <v>East Staffordshire</v>
          </cell>
          <cell r="E111">
            <v>3.798306067945</v>
          </cell>
          <cell r="F111">
            <v>0.81276867416299992</v>
          </cell>
        </row>
        <row r="112">
          <cell r="A112" t="str">
            <v>R637</v>
          </cell>
          <cell r="B112" t="str">
            <v>E1421</v>
          </cell>
          <cell r="C112" t="str">
            <v>SC</v>
          </cell>
          <cell r="D112" t="str">
            <v>East Sussex</v>
          </cell>
          <cell r="E112">
            <v>96.775607291848004</v>
          </cell>
          <cell r="F112">
            <v>26.726744526594</v>
          </cell>
        </row>
        <row r="113">
          <cell r="A113" t="str">
            <v>R959</v>
          </cell>
          <cell r="B113" t="str">
            <v>E6114</v>
          </cell>
          <cell r="C113" t="str">
            <v>FIR</v>
          </cell>
          <cell r="D113" t="str">
            <v>East Sussex Fire Authority</v>
          </cell>
          <cell r="E113">
            <v>11.768728542971999</v>
          </cell>
          <cell r="F113">
            <v>4.5238750329949999</v>
          </cell>
        </row>
        <row r="114">
          <cell r="A114" t="str">
            <v>R88</v>
          </cell>
          <cell r="B114" t="str">
            <v>E1432</v>
          </cell>
          <cell r="C114" t="str">
            <v>SD</v>
          </cell>
          <cell r="D114" t="str">
            <v>Eastbourne</v>
          </cell>
          <cell r="E114">
            <v>4.3522060713029997</v>
          </cell>
          <cell r="F114">
            <v>0.94404658914000006</v>
          </cell>
        </row>
        <row r="115">
          <cell r="A115" t="str">
            <v>R116</v>
          </cell>
          <cell r="B115" t="str">
            <v>E1733</v>
          </cell>
          <cell r="C115" t="str">
            <v>SD</v>
          </cell>
          <cell r="D115" t="str">
            <v>Eastleigh</v>
          </cell>
          <cell r="E115">
            <v>3.0145943540359998</v>
          </cell>
          <cell r="F115">
            <v>0.60361046187400003</v>
          </cell>
        </row>
        <row r="116">
          <cell r="A116" t="str">
            <v>R50</v>
          </cell>
          <cell r="B116" t="str">
            <v>E0935</v>
          </cell>
          <cell r="C116" t="str">
            <v>SD</v>
          </cell>
          <cell r="D116" t="str">
            <v>Eden</v>
          </cell>
          <cell r="E116">
            <v>1.924924547499</v>
          </cell>
          <cell r="F116">
            <v>0.32391793894800003</v>
          </cell>
        </row>
        <row r="117">
          <cell r="A117" t="str">
            <v>R269</v>
          </cell>
          <cell r="B117" t="str">
            <v>E3631</v>
          </cell>
          <cell r="C117" t="str">
            <v>SD</v>
          </cell>
          <cell r="D117" t="str">
            <v>Elmbridge</v>
          </cell>
          <cell r="E117">
            <v>2.1727644951709997</v>
          </cell>
          <cell r="F117">
            <v>0</v>
          </cell>
        </row>
        <row r="118">
          <cell r="A118" t="str">
            <v>R390</v>
          </cell>
          <cell r="B118" t="str">
            <v>E5037</v>
          </cell>
          <cell r="C118" t="str">
            <v>LB</v>
          </cell>
          <cell r="D118" t="str">
            <v>Enfield</v>
          </cell>
          <cell r="E118">
            <v>103.25854912480099</v>
          </cell>
          <cell r="F118">
            <v>34.04982198618</v>
          </cell>
        </row>
        <row r="119">
          <cell r="A119" t="str">
            <v>R100</v>
          </cell>
          <cell r="B119" t="str">
            <v>E1537</v>
          </cell>
          <cell r="C119" t="str">
            <v>SD</v>
          </cell>
          <cell r="D119" t="str">
            <v>Epping Forest</v>
          </cell>
          <cell r="E119">
            <v>3.8516204294530003</v>
          </cell>
          <cell r="F119">
            <v>0.74386629636299995</v>
          </cell>
        </row>
        <row r="120">
          <cell r="A120" t="str">
            <v>R270</v>
          </cell>
          <cell r="B120" t="str">
            <v>E3632</v>
          </cell>
          <cell r="C120" t="str">
            <v>SD</v>
          </cell>
          <cell r="D120" t="str">
            <v>Epsom and Ewell</v>
          </cell>
          <cell r="E120">
            <v>1.3248594465529999</v>
          </cell>
          <cell r="F120">
            <v>0</v>
          </cell>
        </row>
        <row r="121">
          <cell r="A121" t="str">
            <v>R56</v>
          </cell>
          <cell r="B121" t="str">
            <v>E1036</v>
          </cell>
          <cell r="C121" t="str">
            <v>SD</v>
          </cell>
          <cell r="D121" t="str">
            <v>Erewash</v>
          </cell>
          <cell r="E121">
            <v>4.0740372146079995</v>
          </cell>
          <cell r="F121">
            <v>0.97202357642699999</v>
          </cell>
        </row>
        <row r="122">
          <cell r="A122" t="str">
            <v>R666</v>
          </cell>
          <cell r="B122" t="str">
            <v>E1521</v>
          </cell>
          <cell r="C122" t="str">
            <v>SC</v>
          </cell>
          <cell r="D122" t="str">
            <v>Essex</v>
          </cell>
          <cell r="E122">
            <v>238.709689287157</v>
          </cell>
          <cell r="F122">
            <v>73.875659000896007</v>
          </cell>
        </row>
        <row r="123">
          <cell r="A123" t="str">
            <v>R968</v>
          </cell>
          <cell r="B123" t="str">
            <v>E6115</v>
          </cell>
          <cell r="C123" t="str">
            <v>FIR</v>
          </cell>
          <cell r="D123" t="str">
            <v>Essex Fire Authority</v>
          </cell>
          <cell r="E123">
            <v>26.448787894929001</v>
          </cell>
          <cell r="F123">
            <v>11.033340425473002</v>
          </cell>
        </row>
        <row r="124">
          <cell r="A124" t="str">
            <v>R62</v>
          </cell>
          <cell r="B124" t="str">
            <v>E1132</v>
          </cell>
          <cell r="C124" t="str">
            <v>SD</v>
          </cell>
          <cell r="D124" t="str">
            <v>Exeter</v>
          </cell>
          <cell r="E124">
            <v>5.1737300920690004</v>
          </cell>
          <cell r="F124">
            <v>1.319652228387</v>
          </cell>
        </row>
        <row r="125">
          <cell r="A125" t="str">
            <v>R117</v>
          </cell>
          <cell r="B125" t="str">
            <v>E1734</v>
          </cell>
          <cell r="C125" t="str">
            <v>SD</v>
          </cell>
          <cell r="D125" t="str">
            <v>Fareham</v>
          </cell>
          <cell r="E125">
            <v>2.088022905686</v>
          </cell>
          <cell r="F125">
            <v>0.288274275325</v>
          </cell>
        </row>
        <row r="126">
          <cell r="A126" t="str">
            <v>R24</v>
          </cell>
          <cell r="B126" t="str">
            <v>E0533</v>
          </cell>
          <cell r="C126" t="str">
            <v>SD</v>
          </cell>
          <cell r="D126" t="str">
            <v>Fenland</v>
          </cell>
          <cell r="E126">
            <v>4.379489560124</v>
          </cell>
          <cell r="F126">
            <v>0.924958273065</v>
          </cell>
        </row>
        <row r="127">
          <cell r="A127" t="str">
            <v>R263</v>
          </cell>
          <cell r="B127" t="str">
            <v>E3532</v>
          </cell>
          <cell r="C127" t="str">
            <v>SD</v>
          </cell>
          <cell r="D127" t="str">
            <v>Forest Heath</v>
          </cell>
          <cell r="E127">
            <v>2.5313262641800001</v>
          </cell>
          <cell r="F127">
            <v>0.66113247782700002</v>
          </cell>
        </row>
        <row r="128">
          <cell r="A128" t="str">
            <v>R110</v>
          </cell>
          <cell r="B128" t="str">
            <v>E1633</v>
          </cell>
          <cell r="C128" t="str">
            <v>SD</v>
          </cell>
          <cell r="D128" t="str">
            <v>Forest of Dean</v>
          </cell>
          <cell r="E128">
            <v>3.140392562852</v>
          </cell>
          <cell r="F128">
            <v>0.72141974838700007</v>
          </cell>
        </row>
        <row r="129">
          <cell r="A129" t="str">
            <v>R175</v>
          </cell>
          <cell r="B129" t="str">
            <v>E2335</v>
          </cell>
          <cell r="C129" t="str">
            <v>SD</v>
          </cell>
          <cell r="D129" t="str">
            <v>Fylde</v>
          </cell>
          <cell r="E129">
            <v>2.1596391629960001</v>
          </cell>
          <cell r="F129">
            <v>0.35362475548900002</v>
          </cell>
        </row>
        <row r="130">
          <cell r="A130" t="str">
            <v>R353</v>
          </cell>
          <cell r="B130" t="str">
            <v>E4501</v>
          </cell>
          <cell r="C130" t="str">
            <v>MD</v>
          </cell>
          <cell r="D130" t="str">
            <v>Gateshead</v>
          </cell>
          <cell r="E130">
            <v>82.345878196605</v>
          </cell>
          <cell r="F130">
            <v>27.783274856666999</v>
          </cell>
        </row>
        <row r="131">
          <cell r="A131" t="str">
            <v>R232</v>
          </cell>
          <cell r="B131" t="str">
            <v>E3034</v>
          </cell>
          <cell r="C131" t="str">
            <v>SD</v>
          </cell>
          <cell r="D131" t="str">
            <v>Gedling</v>
          </cell>
          <cell r="E131">
            <v>3.6514254282289995</v>
          </cell>
          <cell r="F131">
            <v>0.78053858137699994</v>
          </cell>
        </row>
        <row r="132">
          <cell r="A132" t="str">
            <v>R570</v>
          </cell>
          <cell r="B132" t="str">
            <v>E5100</v>
          </cell>
          <cell r="C132" t="str">
            <v>GLA</v>
          </cell>
          <cell r="D132" t="str">
            <v>Greater London Authority</v>
          </cell>
          <cell r="E132">
            <v>1156.414411409324</v>
          </cell>
          <cell r="F132">
            <v>148.53765280946402</v>
          </cell>
        </row>
        <row r="133">
          <cell r="A133" t="str">
            <v>R111</v>
          </cell>
          <cell r="B133" t="str">
            <v>E1634</v>
          </cell>
          <cell r="C133" t="str">
            <v>SD</v>
          </cell>
          <cell r="D133" t="str">
            <v>Gloucester</v>
          </cell>
          <cell r="E133">
            <v>4.549682627168</v>
          </cell>
          <cell r="F133">
            <v>1.0926831347950001</v>
          </cell>
        </row>
        <row r="134">
          <cell r="A134" t="str">
            <v>R419</v>
          </cell>
          <cell r="B134" t="str">
            <v>E1620</v>
          </cell>
          <cell r="C134" t="str">
            <v>SC</v>
          </cell>
          <cell r="D134" t="str">
            <v>Gloucestershire</v>
          </cell>
          <cell r="E134">
            <v>101.91730432284899</v>
          </cell>
          <cell r="F134">
            <v>31.210774018762997</v>
          </cell>
        </row>
        <row r="135">
          <cell r="A135" t="str">
            <v>R118</v>
          </cell>
          <cell r="B135" t="str">
            <v>E1735</v>
          </cell>
          <cell r="C135" t="str">
            <v>SD</v>
          </cell>
          <cell r="D135" t="str">
            <v>Gosport</v>
          </cell>
          <cell r="E135">
            <v>2.949255964981</v>
          </cell>
          <cell r="F135">
            <v>0.61169607021899997</v>
          </cell>
        </row>
        <row r="136">
          <cell r="A136" t="str">
            <v>R162</v>
          </cell>
          <cell r="B136" t="str">
            <v>E2236</v>
          </cell>
          <cell r="C136" t="str">
            <v>SD</v>
          </cell>
          <cell r="D136" t="str">
            <v>Gravesham</v>
          </cell>
          <cell r="E136">
            <v>3.3568658801990003</v>
          </cell>
          <cell r="F136">
            <v>0.59015202428600011</v>
          </cell>
        </row>
        <row r="137">
          <cell r="A137" t="str">
            <v>R203</v>
          </cell>
          <cell r="B137" t="str">
            <v>E2633</v>
          </cell>
          <cell r="C137" t="str">
            <v>SD</v>
          </cell>
          <cell r="D137" t="str">
            <v>Great Yarmouth</v>
          </cell>
          <cell r="E137">
            <v>6.5907326746149995</v>
          </cell>
          <cell r="F137">
            <v>3.0066726488859996</v>
          </cell>
        </row>
        <row r="138">
          <cell r="A138" t="str">
            <v>R301</v>
          </cell>
          <cell r="B138" t="str">
            <v>E6142</v>
          </cell>
          <cell r="C138" t="str">
            <v>FIR</v>
          </cell>
          <cell r="D138" t="str">
            <v>Greater Manchester Fire</v>
          </cell>
          <cell r="E138">
            <v>52.432003806777004</v>
          </cell>
          <cell r="F138">
            <v>22.536005725026001</v>
          </cell>
        </row>
        <row r="139">
          <cell r="A139" t="str">
            <v>R372</v>
          </cell>
          <cell r="B139" t="str">
            <v>E5012</v>
          </cell>
          <cell r="C139" t="str">
            <v>LB</v>
          </cell>
          <cell r="D139" t="str">
            <v>Greenwich</v>
          </cell>
          <cell r="E139">
            <v>119.30292200327601</v>
          </cell>
          <cell r="F139">
            <v>41.394492463163999</v>
          </cell>
        </row>
        <row r="140">
          <cell r="A140" t="str">
            <v>R271</v>
          </cell>
          <cell r="B140" t="str">
            <v>E3633</v>
          </cell>
          <cell r="C140" t="str">
            <v>SD</v>
          </cell>
          <cell r="D140" t="str">
            <v>Guildford</v>
          </cell>
          <cell r="E140">
            <v>3.0522615968159998</v>
          </cell>
          <cell r="F140">
            <v>0.31940692943400001</v>
          </cell>
        </row>
        <row r="141">
          <cell r="A141" t="str">
            <v>R373</v>
          </cell>
          <cell r="B141" t="str">
            <v>E5013</v>
          </cell>
          <cell r="C141" t="str">
            <v>LB</v>
          </cell>
          <cell r="D141" t="str">
            <v>Hackney</v>
          </cell>
          <cell r="E141">
            <v>158.52159311552299</v>
          </cell>
          <cell r="F141">
            <v>54.904373185056997</v>
          </cell>
        </row>
        <row r="142">
          <cell r="A142" t="str">
            <v>R650</v>
          </cell>
          <cell r="B142" t="str">
            <v>E0601</v>
          </cell>
          <cell r="C142" t="str">
            <v>UA</v>
          </cell>
          <cell r="D142" t="str">
            <v>Halton</v>
          </cell>
          <cell r="E142">
            <v>50.481898997277995</v>
          </cell>
          <cell r="F142">
            <v>16.790413718341</v>
          </cell>
        </row>
        <row r="143">
          <cell r="A143" t="str">
            <v>R222</v>
          </cell>
          <cell r="B143" t="str">
            <v>E2732</v>
          </cell>
          <cell r="C143" t="str">
            <v>SD</v>
          </cell>
          <cell r="D143" t="str">
            <v>Hambleton</v>
          </cell>
          <cell r="E143">
            <v>2.5697746280490001</v>
          </cell>
          <cell r="F143">
            <v>0.62164015473800005</v>
          </cell>
        </row>
        <row r="144">
          <cell r="A144" t="str">
            <v>R374</v>
          </cell>
          <cell r="B144" t="str">
            <v>E5014</v>
          </cell>
          <cell r="C144" t="str">
            <v>LB</v>
          </cell>
          <cell r="D144" t="str">
            <v>Hammersmith and Fulham</v>
          </cell>
          <cell r="E144">
            <v>87.221707098053002</v>
          </cell>
          <cell r="F144">
            <v>29.498822357051001</v>
          </cell>
        </row>
        <row r="145">
          <cell r="A145" t="str">
            <v>R638</v>
          </cell>
          <cell r="B145" t="str">
            <v>E1721</v>
          </cell>
          <cell r="C145" t="str">
            <v>SC</v>
          </cell>
          <cell r="D145" t="str">
            <v>Hampshire</v>
          </cell>
          <cell r="E145">
            <v>156.07842659722598</v>
          </cell>
          <cell r="F145">
            <v>43.859626903751</v>
          </cell>
        </row>
        <row r="146">
          <cell r="A146" t="str">
            <v>R960</v>
          </cell>
          <cell r="B146" t="str">
            <v>E6117</v>
          </cell>
          <cell r="C146" t="str">
            <v>FIR</v>
          </cell>
          <cell r="D146" t="str">
            <v>Hampshire Fire Authority</v>
          </cell>
          <cell r="E146">
            <v>23.228141670166998</v>
          </cell>
          <cell r="F146">
            <v>9.6343533696120005</v>
          </cell>
        </row>
        <row r="147">
          <cell r="A147" t="str">
            <v>R187</v>
          </cell>
          <cell r="B147" t="str">
            <v>E2433</v>
          </cell>
          <cell r="C147" t="str">
            <v>SD</v>
          </cell>
          <cell r="D147" t="str">
            <v>Harborough</v>
          </cell>
          <cell r="E147">
            <v>1.9525084783160001</v>
          </cell>
          <cell r="F147">
            <v>0.300237606677</v>
          </cell>
        </row>
        <row r="148">
          <cell r="A148" t="str">
            <v>R391</v>
          </cell>
          <cell r="B148" t="str">
            <v>E5038</v>
          </cell>
          <cell r="C148" t="str">
            <v>LB</v>
          </cell>
          <cell r="D148" t="str">
            <v>Haringey</v>
          </cell>
          <cell r="E148">
            <v>115.100556869852</v>
          </cell>
          <cell r="F148">
            <v>38.589542595551997</v>
          </cell>
        </row>
        <row r="149">
          <cell r="A149" t="str">
            <v>R101</v>
          </cell>
          <cell r="B149" t="str">
            <v>E1538</v>
          </cell>
          <cell r="C149" t="str">
            <v>SD</v>
          </cell>
          <cell r="D149" t="str">
            <v>Harlow</v>
          </cell>
          <cell r="E149">
            <v>3.5123668779670001</v>
          </cell>
          <cell r="F149">
            <v>0.60252745239200001</v>
          </cell>
        </row>
        <row r="150">
          <cell r="A150" t="str">
            <v>R614</v>
          </cell>
          <cell r="B150" t="str">
            <v>E2753</v>
          </cell>
          <cell r="C150" t="str">
            <v>SD</v>
          </cell>
          <cell r="D150" t="str">
            <v>Harrogate</v>
          </cell>
          <cell r="E150">
            <v>3.8919095359570002</v>
          </cell>
          <cell r="F150">
            <v>0.39942199968800002</v>
          </cell>
        </row>
        <row r="151">
          <cell r="A151" t="str">
            <v>R392</v>
          </cell>
          <cell r="B151" t="str">
            <v>E5039</v>
          </cell>
          <cell r="C151" t="str">
            <v>LB</v>
          </cell>
          <cell r="D151" t="str">
            <v>Harrow</v>
          </cell>
          <cell r="E151">
            <v>50.043711004859993</v>
          </cell>
          <cell r="F151">
            <v>13.019177869717</v>
          </cell>
        </row>
        <row r="152">
          <cell r="A152" t="str">
            <v>R119</v>
          </cell>
          <cell r="B152" t="str">
            <v>E1736</v>
          </cell>
          <cell r="C152" t="str">
            <v>SD</v>
          </cell>
          <cell r="D152" t="str">
            <v>Hart</v>
          </cell>
          <cell r="E152">
            <v>1.3718534772069999</v>
          </cell>
          <cell r="F152">
            <v>8.2144799771999996E-2</v>
          </cell>
        </row>
        <row r="153">
          <cell r="A153" t="str">
            <v>R606</v>
          </cell>
          <cell r="B153" t="str">
            <v>E0701</v>
          </cell>
          <cell r="C153" t="str">
            <v>UA</v>
          </cell>
          <cell r="D153" t="str">
            <v>Hartlepool</v>
          </cell>
          <cell r="E153">
            <v>40.372814923538996</v>
          </cell>
          <cell r="F153">
            <v>13.785538772345999</v>
          </cell>
        </row>
        <row r="154">
          <cell r="A154" t="str">
            <v>R89</v>
          </cell>
          <cell r="B154" t="str">
            <v>E1433</v>
          </cell>
          <cell r="C154" t="str">
            <v>SD</v>
          </cell>
          <cell r="D154" t="str">
            <v>Hastings</v>
          </cell>
          <cell r="E154">
            <v>5.6022922934660002</v>
          </cell>
          <cell r="F154">
            <v>2.0379817139680001</v>
          </cell>
        </row>
        <row r="155">
          <cell r="A155" t="str">
            <v>R120</v>
          </cell>
          <cell r="B155" t="str">
            <v>E1737</v>
          </cell>
          <cell r="C155" t="str">
            <v>SD</v>
          </cell>
          <cell r="D155" t="str">
            <v>Havant</v>
          </cell>
          <cell r="E155">
            <v>3.8952152280150001</v>
          </cell>
          <cell r="F155">
            <v>0.77108002859899993</v>
          </cell>
        </row>
        <row r="156">
          <cell r="A156" t="str">
            <v>R393</v>
          </cell>
          <cell r="B156" t="str">
            <v>E5040</v>
          </cell>
          <cell r="C156" t="str">
            <v>LB</v>
          </cell>
          <cell r="D156" t="str">
            <v>Havering</v>
          </cell>
          <cell r="E156">
            <v>44.532189811675003</v>
          </cell>
          <cell r="F156">
            <v>12.283528309599999</v>
          </cell>
        </row>
        <row r="157">
          <cell r="A157" t="str">
            <v>R969</v>
          </cell>
          <cell r="B157" t="str">
            <v>E6118</v>
          </cell>
          <cell r="C157" t="str">
            <v>FIR</v>
          </cell>
          <cell r="D157" t="str">
            <v>Hereford and Worcester Fire Authority</v>
          </cell>
          <cell r="E157">
            <v>8.4206724458029996</v>
          </cell>
          <cell r="F157">
            <v>3.1130079541170002</v>
          </cell>
        </row>
        <row r="158">
          <cell r="A158" t="str">
            <v>R656</v>
          </cell>
          <cell r="B158" t="str">
            <v>E1801</v>
          </cell>
          <cell r="C158" t="str">
            <v>UA</v>
          </cell>
          <cell r="D158" t="str">
            <v>Herefordshire</v>
          </cell>
          <cell r="E158">
            <v>40.552388341225999</v>
          </cell>
          <cell r="F158">
            <v>10.092475878644001</v>
          </cell>
        </row>
        <row r="159">
          <cell r="A159" t="str">
            <v>R422</v>
          </cell>
          <cell r="B159" t="str">
            <v>E1920</v>
          </cell>
          <cell r="C159" t="str">
            <v>SC</v>
          </cell>
          <cell r="D159" t="str">
            <v>Hertfordshire</v>
          </cell>
          <cell r="E159">
            <v>160.30794500223499</v>
          </cell>
          <cell r="F159">
            <v>44.534809034318002</v>
          </cell>
        </row>
        <row r="160">
          <cell r="A160" t="str">
            <v>R139</v>
          </cell>
          <cell r="B160" t="str">
            <v>E1934</v>
          </cell>
          <cell r="C160" t="str">
            <v>SD</v>
          </cell>
          <cell r="D160" t="str">
            <v>Hertsmere</v>
          </cell>
          <cell r="E160">
            <v>3.1539628034400002</v>
          </cell>
          <cell r="F160">
            <v>0.61311949449299996</v>
          </cell>
        </row>
        <row r="161">
          <cell r="A161" t="str">
            <v>R57</v>
          </cell>
          <cell r="B161" t="str">
            <v>E1037</v>
          </cell>
          <cell r="C161" t="str">
            <v>SD</v>
          </cell>
          <cell r="D161" t="str">
            <v>High Peak</v>
          </cell>
          <cell r="E161">
            <v>2.7896086367619999</v>
          </cell>
          <cell r="F161">
            <v>0.58009654309000003</v>
          </cell>
        </row>
        <row r="162">
          <cell r="A162" t="str">
            <v>R394</v>
          </cell>
          <cell r="B162" t="str">
            <v>E5041</v>
          </cell>
          <cell r="C162" t="str">
            <v>LB</v>
          </cell>
          <cell r="D162" t="str">
            <v>Hillingdon</v>
          </cell>
          <cell r="E162">
            <v>63.578895089022005</v>
          </cell>
          <cell r="F162">
            <v>19.512819527924002</v>
          </cell>
        </row>
        <row r="163">
          <cell r="A163" t="str">
            <v>R188</v>
          </cell>
          <cell r="B163" t="str">
            <v>E2434</v>
          </cell>
          <cell r="C163" t="str">
            <v>SD</v>
          </cell>
          <cell r="D163" t="str">
            <v>Hinckley and Bosworth</v>
          </cell>
          <cell r="E163">
            <v>3.179063486674</v>
          </cell>
          <cell r="F163">
            <v>0.75392673008600009</v>
          </cell>
        </row>
        <row r="164">
          <cell r="A164" t="str">
            <v>R289</v>
          </cell>
          <cell r="B164" t="str">
            <v>E3835</v>
          </cell>
          <cell r="C164" t="str">
            <v>SD</v>
          </cell>
          <cell r="D164" t="str">
            <v>Horsham</v>
          </cell>
          <cell r="E164">
            <v>2.0642602546199997</v>
          </cell>
          <cell r="F164">
            <v>0.14924126041300001</v>
          </cell>
        </row>
        <row r="165">
          <cell r="A165" t="str">
            <v>R395</v>
          </cell>
          <cell r="B165" t="str">
            <v>E5042</v>
          </cell>
          <cell r="C165" t="str">
            <v>LB</v>
          </cell>
          <cell r="D165" t="str">
            <v>Hounslow</v>
          </cell>
          <cell r="E165">
            <v>67.774208425377992</v>
          </cell>
          <cell r="F165">
            <v>21.767140853282001</v>
          </cell>
        </row>
        <row r="166">
          <cell r="A166" t="str">
            <v>R952</v>
          </cell>
          <cell r="B166" t="str">
            <v>E6120</v>
          </cell>
          <cell r="C166" t="str">
            <v>FIR</v>
          </cell>
          <cell r="D166" t="str">
            <v>Humberside Fire Authority</v>
          </cell>
          <cell r="E166">
            <v>20.95097608347</v>
          </cell>
          <cell r="F166">
            <v>9.0213085177250001</v>
          </cell>
        </row>
        <row r="167">
          <cell r="A167" t="str">
            <v>R648</v>
          </cell>
          <cell r="B167" t="str">
            <v>E0551</v>
          </cell>
          <cell r="C167" t="str">
            <v>SD</v>
          </cell>
          <cell r="D167" t="str">
            <v>Huntingdonshire</v>
          </cell>
          <cell r="E167">
            <v>5.4591719233280003</v>
          </cell>
          <cell r="F167">
            <v>1.181847212451</v>
          </cell>
        </row>
        <row r="168">
          <cell r="A168" t="str">
            <v>R176</v>
          </cell>
          <cell r="B168" t="str">
            <v>E2336</v>
          </cell>
          <cell r="C168" t="str">
            <v>SD</v>
          </cell>
          <cell r="D168" t="str">
            <v>Hyndburn</v>
          </cell>
          <cell r="E168">
            <v>5.84122407037</v>
          </cell>
          <cell r="F168">
            <v>2.4810966710910001</v>
          </cell>
        </row>
        <row r="169">
          <cell r="A169" t="str">
            <v>R264</v>
          </cell>
          <cell r="B169" t="str">
            <v>E3533</v>
          </cell>
          <cell r="C169" t="str">
            <v>SD</v>
          </cell>
          <cell r="D169" t="str">
            <v>Ipswich</v>
          </cell>
          <cell r="E169">
            <v>4.506372601692</v>
          </cell>
          <cell r="F169">
            <v>0.44027596615699999</v>
          </cell>
        </row>
        <row r="170">
          <cell r="A170" t="str">
            <v>R601</v>
          </cell>
          <cell r="B170" t="str">
            <v>E2101</v>
          </cell>
          <cell r="C170" t="str">
            <v>UA</v>
          </cell>
          <cell r="D170" t="str">
            <v>Isle of Wight Council</v>
          </cell>
          <cell r="E170">
            <v>43.29881367598</v>
          </cell>
          <cell r="F170">
            <v>12.718346481455001</v>
          </cell>
        </row>
        <row r="171">
          <cell r="A171" t="str">
            <v>R403</v>
          </cell>
          <cell r="B171" t="str">
            <v>E4001</v>
          </cell>
          <cell r="C171" t="str">
            <v>UA</v>
          </cell>
          <cell r="D171" t="str">
            <v>Isles of Scilly</v>
          </cell>
          <cell r="E171">
            <v>3.2850000000000001</v>
          </cell>
          <cell r="F171">
            <v>1.862447080678</v>
          </cell>
        </row>
        <row r="172">
          <cell r="A172" t="str">
            <v>R375</v>
          </cell>
          <cell r="B172" t="str">
            <v>E5015</v>
          </cell>
          <cell r="C172" t="str">
            <v>LB</v>
          </cell>
          <cell r="D172" t="str">
            <v>Islington</v>
          </cell>
          <cell r="E172">
            <v>120.375945853031</v>
          </cell>
          <cell r="F172">
            <v>40.818496737525003</v>
          </cell>
        </row>
        <row r="173">
          <cell r="A173" t="str">
            <v>R376</v>
          </cell>
          <cell r="B173" t="str">
            <v>E5016</v>
          </cell>
          <cell r="C173" t="str">
            <v>LB</v>
          </cell>
          <cell r="D173" t="str">
            <v>Kensington and Chelsea</v>
          </cell>
          <cell r="E173">
            <v>71.517438528322003</v>
          </cell>
          <cell r="F173">
            <v>22.31103930902</v>
          </cell>
        </row>
        <row r="174">
          <cell r="A174" t="str">
            <v>R667</v>
          </cell>
          <cell r="B174" t="str">
            <v>E2221</v>
          </cell>
          <cell r="C174" t="str">
            <v>SC</v>
          </cell>
          <cell r="D174" t="str">
            <v>Kent</v>
          </cell>
          <cell r="E174">
            <v>241.81906598156598</v>
          </cell>
          <cell r="F174">
            <v>66.475798552154998</v>
          </cell>
        </row>
        <row r="175">
          <cell r="A175" t="str">
            <v>R970</v>
          </cell>
          <cell r="B175" t="str">
            <v>E6122</v>
          </cell>
          <cell r="C175" t="str">
            <v>FIR</v>
          </cell>
          <cell r="D175" t="str">
            <v>Kent Fire Authority</v>
          </cell>
          <cell r="E175">
            <v>22.771320026447</v>
          </cell>
          <cell r="F175">
            <v>8.86396588699</v>
          </cell>
        </row>
        <row r="176">
          <cell r="A176" t="str">
            <v>R211</v>
          </cell>
          <cell r="B176" t="str">
            <v>E2834</v>
          </cell>
          <cell r="C176" t="str">
            <v>SD</v>
          </cell>
          <cell r="D176" t="str">
            <v>Kettering</v>
          </cell>
          <cell r="E176">
            <v>2.9013131012139999</v>
          </cell>
          <cell r="F176">
            <v>0.54564173844200003</v>
          </cell>
        </row>
        <row r="177">
          <cell r="A177" t="str">
            <v>R207</v>
          </cell>
          <cell r="B177" t="str">
            <v>E2634</v>
          </cell>
          <cell r="C177" t="str">
            <v>SD</v>
          </cell>
          <cell r="D177" t="str">
            <v>Kings Lynn and West Norfolk</v>
          </cell>
          <cell r="E177">
            <v>6.9821880477219995</v>
          </cell>
          <cell r="F177">
            <v>1.857866915417</v>
          </cell>
        </row>
        <row r="178">
          <cell r="A178" t="str">
            <v>R611</v>
          </cell>
          <cell r="B178" t="str">
            <v>E2002</v>
          </cell>
          <cell r="C178" t="str">
            <v>UA</v>
          </cell>
          <cell r="D178" t="str">
            <v>Kingston upon Hull</v>
          </cell>
          <cell r="E178">
            <v>115.67479558035799</v>
          </cell>
          <cell r="F178">
            <v>39.544299912904002</v>
          </cell>
        </row>
        <row r="179">
          <cell r="A179" t="str">
            <v>R396</v>
          </cell>
          <cell r="B179" t="str">
            <v>E5043</v>
          </cell>
          <cell r="C179" t="str">
            <v>LB</v>
          </cell>
          <cell r="D179" t="str">
            <v>Kingston upon Thames</v>
          </cell>
          <cell r="E179">
            <v>26.112642774844002</v>
          </cell>
          <cell r="F179">
            <v>5.5219531121690002</v>
          </cell>
        </row>
        <row r="180">
          <cell r="A180" t="str">
            <v>R367</v>
          </cell>
          <cell r="B180" t="str">
            <v>E4703</v>
          </cell>
          <cell r="C180" t="str">
            <v>MD</v>
          </cell>
          <cell r="D180" t="str">
            <v>Kirklees</v>
          </cell>
          <cell r="E180">
            <v>109.917682476574</v>
          </cell>
          <cell r="F180">
            <v>32.763321921176001</v>
          </cell>
        </row>
        <row r="181">
          <cell r="A181" t="str">
            <v>R344</v>
          </cell>
          <cell r="B181" t="str">
            <v>E4301</v>
          </cell>
          <cell r="C181" t="str">
            <v>MD</v>
          </cell>
          <cell r="D181" t="str">
            <v>Knowsley</v>
          </cell>
          <cell r="E181">
            <v>91.049855480626007</v>
          </cell>
          <cell r="F181">
            <v>32.830854702707995</v>
          </cell>
        </row>
        <row r="182">
          <cell r="A182" t="str">
            <v>R377</v>
          </cell>
          <cell r="B182" t="str">
            <v>E5017</v>
          </cell>
          <cell r="C182" t="str">
            <v>LB</v>
          </cell>
          <cell r="D182" t="str">
            <v>Lambeth</v>
          </cell>
          <cell r="E182">
            <v>157.63150816960999</v>
          </cell>
          <cell r="F182">
            <v>53.555554347433997</v>
          </cell>
        </row>
        <row r="183">
          <cell r="A183" t="str">
            <v>R668</v>
          </cell>
          <cell r="B183" t="str">
            <v>E2321</v>
          </cell>
          <cell r="C183" t="str">
            <v>SC</v>
          </cell>
          <cell r="D183" t="str">
            <v>Lancashire</v>
          </cell>
          <cell r="E183">
            <v>258.32619194745502</v>
          </cell>
          <cell r="F183">
            <v>81.50767857644901</v>
          </cell>
        </row>
        <row r="184">
          <cell r="A184" t="str">
            <v>R971</v>
          </cell>
          <cell r="B184" t="str">
            <v>E6123</v>
          </cell>
          <cell r="C184" t="str">
            <v>FIR</v>
          </cell>
          <cell r="D184" t="str">
            <v>Lancashire Fire Authority</v>
          </cell>
          <cell r="E184">
            <v>25.293093102187999</v>
          </cell>
          <cell r="F184">
            <v>10.659362124151</v>
          </cell>
        </row>
        <row r="185">
          <cell r="A185" t="str">
            <v>R177</v>
          </cell>
          <cell r="B185" t="str">
            <v>E2337</v>
          </cell>
          <cell r="C185" t="str">
            <v>SD</v>
          </cell>
          <cell r="D185" t="str">
            <v>Lancaster</v>
          </cell>
          <cell r="E185">
            <v>6.9586304655550002</v>
          </cell>
          <cell r="F185">
            <v>1.6051794344800001</v>
          </cell>
        </row>
        <row r="186">
          <cell r="A186" t="str">
            <v>R368</v>
          </cell>
          <cell r="B186" t="str">
            <v>E4704</v>
          </cell>
          <cell r="C186" t="str">
            <v>MD</v>
          </cell>
          <cell r="D186" t="str">
            <v>Leeds</v>
          </cell>
          <cell r="E186">
            <v>212.86508328417099</v>
          </cell>
          <cell r="F186">
            <v>65.016705357044003</v>
          </cell>
        </row>
        <row r="187">
          <cell r="A187" t="str">
            <v>R628</v>
          </cell>
          <cell r="B187" t="str">
            <v>E2401</v>
          </cell>
          <cell r="C187" t="str">
            <v>UA</v>
          </cell>
          <cell r="D187" t="str">
            <v>Leicester</v>
          </cell>
          <cell r="E187">
            <v>142.700480488007</v>
          </cell>
          <cell r="F187">
            <v>48.144288246838002</v>
          </cell>
        </row>
        <row r="188">
          <cell r="A188" t="str">
            <v>R639</v>
          </cell>
          <cell r="B188" t="str">
            <v>E2421</v>
          </cell>
          <cell r="C188" t="str">
            <v>SC</v>
          </cell>
          <cell r="D188" t="str">
            <v>Leicestershire</v>
          </cell>
          <cell r="E188">
            <v>77.288691924633</v>
          </cell>
          <cell r="F188">
            <v>19.548315555199999</v>
          </cell>
        </row>
        <row r="189">
          <cell r="A189" t="str">
            <v>R961</v>
          </cell>
          <cell r="B189" t="str">
            <v>E6124</v>
          </cell>
          <cell r="C189" t="str">
            <v>FIR</v>
          </cell>
          <cell r="D189" t="str">
            <v>Leicestershire Fire Authority</v>
          </cell>
          <cell r="E189">
            <v>14.014560658823999</v>
          </cell>
          <cell r="F189">
            <v>5.6088042521989996</v>
          </cell>
        </row>
        <row r="190">
          <cell r="A190" t="str">
            <v>R91</v>
          </cell>
          <cell r="B190" t="str">
            <v>E1435</v>
          </cell>
          <cell r="C190" t="str">
            <v>SD</v>
          </cell>
          <cell r="D190" t="str">
            <v>Lewes</v>
          </cell>
          <cell r="E190">
            <v>2.4679620338820003</v>
          </cell>
          <cell r="F190">
            <v>0.37496071241099999</v>
          </cell>
        </row>
        <row r="191">
          <cell r="A191" t="str">
            <v>R378</v>
          </cell>
          <cell r="B191" t="str">
            <v>E5018</v>
          </cell>
          <cell r="C191" t="str">
            <v>LB</v>
          </cell>
          <cell r="D191" t="str">
            <v>Lewisham</v>
          </cell>
          <cell r="E191">
            <v>134.95432959113998</v>
          </cell>
          <cell r="F191">
            <v>46.158845157907997</v>
          </cell>
        </row>
        <row r="192">
          <cell r="A192" t="str">
            <v>R255</v>
          </cell>
          <cell r="B192" t="str">
            <v>E3433</v>
          </cell>
          <cell r="C192" t="str">
            <v>SD</v>
          </cell>
          <cell r="D192" t="str">
            <v>Lichfield</v>
          </cell>
          <cell r="E192">
            <v>2.2117542969450001</v>
          </cell>
          <cell r="F192">
            <v>0.23643597637399999</v>
          </cell>
        </row>
        <row r="193">
          <cell r="A193" t="str">
            <v>R196</v>
          </cell>
          <cell r="B193" t="str">
            <v>E2533</v>
          </cell>
          <cell r="C193" t="str">
            <v>SD</v>
          </cell>
          <cell r="D193" t="str">
            <v>Lincoln</v>
          </cell>
          <cell r="E193">
            <v>4.5399524426789997</v>
          </cell>
          <cell r="F193">
            <v>0.98061469124199996</v>
          </cell>
        </row>
        <row r="194">
          <cell r="A194" t="str">
            <v>R428</v>
          </cell>
          <cell r="B194" t="str">
            <v>E2520</v>
          </cell>
          <cell r="C194" t="str">
            <v>SC</v>
          </cell>
          <cell r="D194" t="str">
            <v>Lincolnshire</v>
          </cell>
          <cell r="E194">
            <v>152.30791833284201</v>
          </cell>
          <cell r="F194">
            <v>48.291640920813997</v>
          </cell>
        </row>
        <row r="195">
          <cell r="A195" t="str">
            <v>R345</v>
          </cell>
          <cell r="B195" t="str">
            <v>E4302</v>
          </cell>
          <cell r="C195" t="str">
            <v>MD</v>
          </cell>
          <cell r="D195" t="str">
            <v>Liverpool</v>
          </cell>
          <cell r="E195">
            <v>250.48652786335703</v>
          </cell>
          <cell r="F195">
            <v>85.586675597063007</v>
          </cell>
        </row>
        <row r="196">
          <cell r="A196" t="str">
            <v>R619</v>
          </cell>
          <cell r="B196" t="str">
            <v>E0201</v>
          </cell>
          <cell r="C196" t="str">
            <v>UA</v>
          </cell>
          <cell r="D196" t="str">
            <v>Luton</v>
          </cell>
          <cell r="E196">
            <v>66.580900920398989</v>
          </cell>
          <cell r="F196">
            <v>21.102323357549999</v>
          </cell>
        </row>
        <row r="197">
          <cell r="A197" t="str">
            <v>R163</v>
          </cell>
          <cell r="B197" t="str">
            <v>E2237</v>
          </cell>
          <cell r="C197" t="str">
            <v>SD</v>
          </cell>
          <cell r="D197" t="str">
            <v>Maidstone</v>
          </cell>
          <cell r="E197">
            <v>3.042018290153</v>
          </cell>
          <cell r="F197">
            <v>0</v>
          </cell>
        </row>
        <row r="198">
          <cell r="A198" t="str">
            <v>R102</v>
          </cell>
          <cell r="B198" t="str">
            <v>E1539</v>
          </cell>
          <cell r="C198" t="str">
            <v>SD</v>
          </cell>
          <cell r="D198" t="str">
            <v>Maldon</v>
          </cell>
          <cell r="E198">
            <v>1.5995144954740002</v>
          </cell>
          <cell r="F198">
            <v>0.16942411844699998</v>
          </cell>
        </row>
        <row r="199">
          <cell r="A199" t="str">
            <v>R657</v>
          </cell>
          <cell r="B199" t="str">
            <v>E1851</v>
          </cell>
          <cell r="C199" t="str">
            <v>SD</v>
          </cell>
          <cell r="D199" t="str">
            <v>Malvern Hills</v>
          </cell>
          <cell r="E199">
            <v>2.0667829575429999</v>
          </cell>
          <cell r="F199">
            <v>0.360572376917</v>
          </cell>
        </row>
        <row r="200">
          <cell r="A200" t="str">
            <v>R336</v>
          </cell>
          <cell r="B200" t="str">
            <v>E4203</v>
          </cell>
          <cell r="C200" t="str">
            <v>MD</v>
          </cell>
          <cell r="D200" t="str">
            <v>Manchester</v>
          </cell>
          <cell r="E200">
            <v>256.97434597314702</v>
          </cell>
          <cell r="F200">
            <v>90.151524928387005</v>
          </cell>
        </row>
        <row r="201">
          <cell r="A201" t="str">
            <v>R233</v>
          </cell>
          <cell r="B201" t="str">
            <v>E3035</v>
          </cell>
          <cell r="C201" t="str">
            <v>SD</v>
          </cell>
          <cell r="D201" t="str">
            <v>Mansfield</v>
          </cell>
          <cell r="E201">
            <v>4.6514229231430004</v>
          </cell>
          <cell r="F201">
            <v>1.168760444541</v>
          </cell>
        </row>
        <row r="202">
          <cell r="A202" t="str">
            <v>R658</v>
          </cell>
          <cell r="B202" t="str">
            <v>E2201</v>
          </cell>
          <cell r="C202" t="str">
            <v>UA</v>
          </cell>
          <cell r="D202" t="str">
            <v>Medway</v>
          </cell>
          <cell r="E202">
            <v>63.496472892914007</v>
          </cell>
          <cell r="F202">
            <v>18.5037891968</v>
          </cell>
        </row>
        <row r="203">
          <cell r="A203" t="str">
            <v>R190</v>
          </cell>
          <cell r="B203" t="str">
            <v>E2436</v>
          </cell>
          <cell r="C203" t="str">
            <v>SD</v>
          </cell>
          <cell r="D203" t="str">
            <v>Melton</v>
          </cell>
          <cell r="E203">
            <v>1.4894852397479998</v>
          </cell>
          <cell r="F203">
            <v>0.25056215630400003</v>
          </cell>
        </row>
        <row r="204">
          <cell r="A204" t="str">
            <v>R248</v>
          </cell>
          <cell r="B204" t="str">
            <v>E3331</v>
          </cell>
          <cell r="C204" t="str">
            <v>SD</v>
          </cell>
          <cell r="D204" t="str">
            <v>Mendip</v>
          </cell>
          <cell r="E204">
            <v>3.4843962793649998</v>
          </cell>
          <cell r="F204">
            <v>0.77216875177700006</v>
          </cell>
        </row>
        <row r="205">
          <cell r="A205" t="str">
            <v>R302</v>
          </cell>
          <cell r="B205" t="str">
            <v>E6143</v>
          </cell>
          <cell r="C205" t="str">
            <v>FIR</v>
          </cell>
          <cell r="D205" t="str">
            <v>Merseyside Fire</v>
          </cell>
          <cell r="E205">
            <v>32.454521083594997</v>
          </cell>
          <cell r="F205">
            <v>13.663938244373</v>
          </cell>
        </row>
        <row r="206">
          <cell r="A206" t="str">
            <v>R397</v>
          </cell>
          <cell r="B206" t="str">
            <v>E5044</v>
          </cell>
          <cell r="C206" t="str">
            <v>LB</v>
          </cell>
          <cell r="D206" t="str">
            <v>Merton</v>
          </cell>
          <cell r="E206">
            <v>48.520588815486001</v>
          </cell>
          <cell r="F206">
            <v>14.962617178438</v>
          </cell>
        </row>
        <row r="207">
          <cell r="A207" t="str">
            <v>R67</v>
          </cell>
          <cell r="B207" t="str">
            <v>E1133</v>
          </cell>
          <cell r="C207" t="str">
            <v>SD</v>
          </cell>
          <cell r="D207" t="str">
            <v>Mid Devon</v>
          </cell>
          <cell r="E207">
            <v>2.5627582477750002</v>
          </cell>
          <cell r="F207">
            <v>0.49755264414</v>
          </cell>
        </row>
        <row r="208">
          <cell r="A208" t="str">
            <v>R265</v>
          </cell>
          <cell r="B208" t="str">
            <v>E3534</v>
          </cell>
          <cell r="C208" t="str">
            <v>SD</v>
          </cell>
          <cell r="D208" t="str">
            <v>Mid Suffolk</v>
          </cell>
          <cell r="E208">
            <v>2.4926343551779997</v>
          </cell>
          <cell r="F208">
            <v>0.370390839636</v>
          </cell>
        </row>
        <row r="209">
          <cell r="A209" t="str">
            <v>R290</v>
          </cell>
          <cell r="B209" t="str">
            <v>E3836</v>
          </cell>
          <cell r="C209" t="str">
            <v>SD</v>
          </cell>
          <cell r="D209" t="str">
            <v>Mid Sussex</v>
          </cell>
          <cell r="E209">
            <v>2.127493628321</v>
          </cell>
          <cell r="F209">
            <v>0.12836017350699999</v>
          </cell>
        </row>
        <row r="210">
          <cell r="A210" t="str">
            <v>R607</v>
          </cell>
          <cell r="B210" t="str">
            <v>E0702</v>
          </cell>
          <cell r="C210" t="str">
            <v>UA</v>
          </cell>
          <cell r="D210" t="str">
            <v>Middlesbrough</v>
          </cell>
          <cell r="E210">
            <v>63.994407060224006</v>
          </cell>
          <cell r="F210">
            <v>21.051228544975</v>
          </cell>
        </row>
        <row r="211">
          <cell r="A211" t="str">
            <v>R620</v>
          </cell>
          <cell r="B211" t="str">
            <v>E0401</v>
          </cell>
          <cell r="C211" t="str">
            <v>UA</v>
          </cell>
          <cell r="D211" t="str">
            <v>Milton Keynes</v>
          </cell>
          <cell r="E211">
            <v>60.771754064855998</v>
          </cell>
          <cell r="F211">
            <v>17.405981174920999</v>
          </cell>
        </row>
        <row r="212">
          <cell r="A212" t="str">
            <v>R272</v>
          </cell>
          <cell r="B212" t="str">
            <v>E3634</v>
          </cell>
          <cell r="C212" t="str">
            <v>SD</v>
          </cell>
          <cell r="D212" t="str">
            <v>Mole Valley</v>
          </cell>
          <cell r="E212">
            <v>1.200270006632</v>
          </cell>
          <cell r="F212">
            <v>0</v>
          </cell>
        </row>
        <row r="213">
          <cell r="A213" t="str">
            <v>R121</v>
          </cell>
          <cell r="B213" t="str">
            <v>E1738</v>
          </cell>
          <cell r="C213" t="str">
            <v>SD</v>
          </cell>
          <cell r="D213" t="str">
            <v>New Forest</v>
          </cell>
          <cell r="E213">
            <v>4.4530400031850004</v>
          </cell>
          <cell r="F213">
            <v>0.72273451853500004</v>
          </cell>
        </row>
        <row r="214">
          <cell r="A214" t="str">
            <v>R234</v>
          </cell>
          <cell r="B214" t="str">
            <v>E3036</v>
          </cell>
          <cell r="C214" t="str">
            <v>SD</v>
          </cell>
          <cell r="D214" t="str">
            <v>Newark and Sherwood</v>
          </cell>
          <cell r="E214">
            <v>4.4805941886390004</v>
          </cell>
          <cell r="F214">
            <v>1.0485916043710002</v>
          </cell>
        </row>
        <row r="215">
          <cell r="A215" t="str">
            <v>R354</v>
          </cell>
          <cell r="B215" t="str">
            <v>E4502</v>
          </cell>
          <cell r="C215" t="str">
            <v>MD</v>
          </cell>
          <cell r="D215" t="str">
            <v>Newcastle upon Tyne</v>
          </cell>
          <cell r="E215">
            <v>128.81412371202501</v>
          </cell>
          <cell r="F215">
            <v>44.46193567353</v>
          </cell>
        </row>
        <row r="216">
          <cell r="A216" t="str">
            <v>R256</v>
          </cell>
          <cell r="B216" t="str">
            <v>E3434</v>
          </cell>
          <cell r="C216" t="str">
            <v>SD</v>
          </cell>
          <cell r="D216" t="str">
            <v>Newcastle-under-Lyme</v>
          </cell>
          <cell r="E216">
            <v>4.5463465106919996</v>
          </cell>
          <cell r="F216">
            <v>1.0599562643160001</v>
          </cell>
        </row>
        <row r="217">
          <cell r="A217" t="str">
            <v>R398</v>
          </cell>
          <cell r="B217" t="str">
            <v>E5045</v>
          </cell>
          <cell r="C217" t="str">
            <v>LB</v>
          </cell>
          <cell r="D217" t="str">
            <v>Newham</v>
          </cell>
          <cell r="E217">
            <v>160.39676494764799</v>
          </cell>
          <cell r="F217">
            <v>56.374302292196994</v>
          </cell>
        </row>
        <row r="218">
          <cell r="A218" t="str">
            <v>R429</v>
          </cell>
          <cell r="B218" t="str">
            <v>E2620</v>
          </cell>
          <cell r="C218" t="str">
            <v>SC</v>
          </cell>
          <cell r="D218" t="str">
            <v>Norfolk</v>
          </cell>
          <cell r="E218">
            <v>222.58697418332599</v>
          </cell>
          <cell r="F218">
            <v>77.926226430509004</v>
          </cell>
        </row>
        <row r="219">
          <cell r="A219" t="str">
            <v>R63</v>
          </cell>
          <cell r="B219" t="str">
            <v>E1134</v>
          </cell>
          <cell r="C219" t="str">
            <v>SD</v>
          </cell>
          <cell r="D219" t="str">
            <v>North Devon</v>
          </cell>
          <cell r="E219">
            <v>3.6203184022319999</v>
          </cell>
          <cell r="F219">
            <v>0.82940618094399998</v>
          </cell>
        </row>
        <row r="220">
          <cell r="A220" t="str">
            <v>R73</v>
          </cell>
          <cell r="B220" t="str">
            <v>E1234</v>
          </cell>
          <cell r="C220" t="str">
            <v>SD</v>
          </cell>
          <cell r="D220" t="str">
            <v>North Dorset</v>
          </cell>
          <cell r="E220">
            <v>1.9432291270820001</v>
          </cell>
          <cell r="F220">
            <v>0.39477339587900001</v>
          </cell>
        </row>
        <row r="221">
          <cell r="A221" t="str">
            <v>R58</v>
          </cell>
          <cell r="B221" t="str">
            <v>E1038</v>
          </cell>
          <cell r="C221" t="str">
            <v>SD</v>
          </cell>
          <cell r="D221" t="str">
            <v>North East Derbyshire</v>
          </cell>
          <cell r="E221">
            <v>3.3211871985669998</v>
          </cell>
          <cell r="F221">
            <v>0.70648701906199995</v>
          </cell>
        </row>
        <row r="222">
          <cell r="A222" t="str">
            <v>R612</v>
          </cell>
          <cell r="B222" t="str">
            <v>E2003</v>
          </cell>
          <cell r="C222" t="str">
            <v>UA</v>
          </cell>
          <cell r="D222" t="str">
            <v>North East Lincolnshire</v>
          </cell>
          <cell r="E222">
            <v>54.832506092776001</v>
          </cell>
          <cell r="F222">
            <v>17.755554144188</v>
          </cell>
        </row>
        <row r="223">
          <cell r="A223" t="str">
            <v>R140</v>
          </cell>
          <cell r="B223" t="str">
            <v>E1935</v>
          </cell>
          <cell r="C223" t="str">
            <v>SD</v>
          </cell>
          <cell r="D223" t="str">
            <v>North Hertfordshire</v>
          </cell>
          <cell r="E223">
            <v>2.5438133958989999</v>
          </cell>
          <cell r="F223">
            <v>0</v>
          </cell>
        </row>
        <row r="224">
          <cell r="A224" t="str">
            <v>R197</v>
          </cell>
          <cell r="B224" t="str">
            <v>E2534</v>
          </cell>
          <cell r="C224" t="str">
            <v>SD</v>
          </cell>
          <cell r="D224" t="str">
            <v>North Kesteven</v>
          </cell>
          <cell r="E224">
            <v>3.6322059997439995</v>
          </cell>
          <cell r="F224">
            <v>0.72653438232099998</v>
          </cell>
        </row>
        <row r="225">
          <cell r="A225" t="str">
            <v>R613</v>
          </cell>
          <cell r="B225" t="str">
            <v>E2004</v>
          </cell>
          <cell r="C225" t="str">
            <v>UA</v>
          </cell>
          <cell r="D225" t="str">
            <v>North Lincolnshire</v>
          </cell>
          <cell r="E225">
            <v>45.245690906730005</v>
          </cell>
          <cell r="F225">
            <v>14.291054742753001</v>
          </cell>
        </row>
        <row r="226">
          <cell r="A226" t="str">
            <v>R204</v>
          </cell>
          <cell r="B226" t="str">
            <v>E2635</v>
          </cell>
          <cell r="C226" t="str">
            <v>SD</v>
          </cell>
          <cell r="D226" t="str">
            <v>North Norfolk</v>
          </cell>
          <cell r="E226">
            <v>3.9457617392869997</v>
          </cell>
          <cell r="F226">
            <v>0.93603452852799995</v>
          </cell>
        </row>
        <row r="227">
          <cell r="A227" t="str">
            <v>R605</v>
          </cell>
          <cell r="B227" t="str">
            <v>E0104</v>
          </cell>
          <cell r="C227" t="str">
            <v>UA</v>
          </cell>
          <cell r="D227" t="str">
            <v>North Somerset</v>
          </cell>
          <cell r="E227">
            <v>41.355961445319998</v>
          </cell>
          <cell r="F227">
            <v>11.696550574571001</v>
          </cell>
        </row>
        <row r="228">
          <cell r="A228" t="str">
            <v>R355</v>
          </cell>
          <cell r="B228" t="str">
            <v>E4503</v>
          </cell>
          <cell r="C228" t="str">
            <v>MD</v>
          </cell>
          <cell r="D228" t="str">
            <v>North Tyneside</v>
          </cell>
          <cell r="E228">
            <v>67.669990770085008</v>
          </cell>
          <cell r="F228">
            <v>22.595997324087001</v>
          </cell>
        </row>
        <row r="229">
          <cell r="A229" t="str">
            <v>R280</v>
          </cell>
          <cell r="B229" t="str">
            <v>E3731</v>
          </cell>
          <cell r="C229" t="str">
            <v>SD</v>
          </cell>
          <cell r="D229" t="str">
            <v>North Warwickshire</v>
          </cell>
          <cell r="E229">
            <v>2.2540488142640003</v>
          </cell>
          <cell r="F229">
            <v>0.46079150805899999</v>
          </cell>
        </row>
        <row r="230">
          <cell r="A230" t="str">
            <v>R191</v>
          </cell>
          <cell r="B230" t="str">
            <v>E2437</v>
          </cell>
          <cell r="C230" t="str">
            <v>SD</v>
          </cell>
          <cell r="D230" t="str">
            <v>North West Leicestershire</v>
          </cell>
          <cell r="E230">
            <v>2.8156865800390003</v>
          </cell>
          <cell r="F230">
            <v>0.57267065933099992</v>
          </cell>
        </row>
        <row r="231">
          <cell r="A231" t="str">
            <v>R618</v>
          </cell>
          <cell r="B231" t="str">
            <v>E2721</v>
          </cell>
          <cell r="C231" t="str">
            <v>SC</v>
          </cell>
          <cell r="D231" t="str">
            <v>North Yorkshire</v>
          </cell>
          <cell r="E231">
            <v>82.310620916849999</v>
          </cell>
          <cell r="F231">
            <v>19.118776724155001</v>
          </cell>
        </row>
        <row r="232">
          <cell r="A232" t="str">
            <v>R953</v>
          </cell>
          <cell r="B232" t="str">
            <v>E6127</v>
          </cell>
          <cell r="C232" t="str">
            <v>FIR</v>
          </cell>
          <cell r="D232" t="str">
            <v>North Yorkshire Fire Authority</v>
          </cell>
          <cell r="E232">
            <v>9.3225768805559994</v>
          </cell>
          <cell r="F232">
            <v>3.5790989169460001</v>
          </cell>
        </row>
        <row r="233">
          <cell r="A233" t="str">
            <v>R212</v>
          </cell>
          <cell r="B233" t="str">
            <v>E2835</v>
          </cell>
          <cell r="C233" t="str">
            <v>SD</v>
          </cell>
          <cell r="D233" t="str">
            <v>Northampton</v>
          </cell>
          <cell r="E233">
            <v>8.1681993025979995</v>
          </cell>
          <cell r="F233">
            <v>1.792975646108</v>
          </cell>
        </row>
        <row r="234">
          <cell r="A234" t="str">
            <v>R430</v>
          </cell>
          <cell r="B234" t="str">
            <v>E2820</v>
          </cell>
          <cell r="C234" t="str">
            <v>SC</v>
          </cell>
          <cell r="D234" t="str">
            <v>Northamptonshire</v>
          </cell>
          <cell r="E234">
            <v>121.385488058386</v>
          </cell>
          <cell r="F234">
            <v>35.516257235986998</v>
          </cell>
        </row>
        <row r="235">
          <cell r="A235" t="str">
            <v>R674</v>
          </cell>
          <cell r="B235" t="str">
            <v>E2901</v>
          </cell>
          <cell r="C235" t="str">
            <v>UA</v>
          </cell>
          <cell r="D235" t="str">
            <v>Northumberland</v>
          </cell>
          <cell r="E235">
            <v>92.108761145087996</v>
          </cell>
          <cell r="F235">
            <v>27.798858112937001</v>
          </cell>
        </row>
        <row r="236">
          <cell r="A236" t="str">
            <v>R205</v>
          </cell>
          <cell r="B236" t="str">
            <v>E2636</v>
          </cell>
          <cell r="C236" t="str">
            <v>SD</v>
          </cell>
          <cell r="D236" t="str">
            <v>Norwich</v>
          </cell>
          <cell r="E236">
            <v>7.2574344794269994</v>
          </cell>
          <cell r="F236">
            <v>1.6708543129219999</v>
          </cell>
        </row>
        <row r="237">
          <cell r="A237" t="str">
            <v>R661</v>
          </cell>
          <cell r="B237" t="str">
            <v>E3001</v>
          </cell>
          <cell r="C237" t="str">
            <v>UA</v>
          </cell>
          <cell r="D237" t="str">
            <v>Nottingham</v>
          </cell>
          <cell r="E237">
            <v>134.61054192698498</v>
          </cell>
          <cell r="F237">
            <v>44.485013900517004</v>
          </cell>
        </row>
        <row r="238">
          <cell r="A238" t="str">
            <v>R669</v>
          </cell>
          <cell r="B238" t="str">
            <v>E3021</v>
          </cell>
          <cell r="C238" t="str">
            <v>SC</v>
          </cell>
          <cell r="D238" t="str">
            <v>Nottinghamshire</v>
          </cell>
          <cell r="E238">
            <v>140.13243315977098</v>
          </cell>
          <cell r="F238">
            <v>38.510069100914997</v>
          </cell>
        </row>
        <row r="239">
          <cell r="A239" t="str">
            <v>R972</v>
          </cell>
          <cell r="B239" t="str">
            <v>E6130</v>
          </cell>
          <cell r="C239" t="str">
            <v>FIR</v>
          </cell>
          <cell r="D239" t="str">
            <v>Nottinghamshire Fire Authority</v>
          </cell>
          <cell r="E239">
            <v>17.10033630161</v>
          </cell>
          <cell r="F239">
            <v>6.9786409768399995</v>
          </cell>
        </row>
        <row r="240">
          <cell r="A240" t="str">
            <v>R281</v>
          </cell>
          <cell r="B240" t="str">
            <v>E3732</v>
          </cell>
          <cell r="C240" t="str">
            <v>SD</v>
          </cell>
          <cell r="D240" t="str">
            <v>Nuneaton and Bedworth</v>
          </cell>
          <cell r="E240">
            <v>4.2133460849189994</v>
          </cell>
          <cell r="F240">
            <v>0.76829137882700005</v>
          </cell>
        </row>
        <row r="241">
          <cell r="A241" t="str">
            <v>R192</v>
          </cell>
          <cell r="B241" t="str">
            <v>E2438</v>
          </cell>
          <cell r="C241" t="str">
            <v>SD</v>
          </cell>
          <cell r="D241" t="str">
            <v>Oadby and Wigston</v>
          </cell>
          <cell r="E241">
            <v>1.7996008448059999</v>
          </cell>
          <cell r="F241">
            <v>0.36037770902399996</v>
          </cell>
        </row>
        <row r="242">
          <cell r="A242" t="str">
            <v>R337</v>
          </cell>
          <cell r="B242" t="str">
            <v>E4204</v>
          </cell>
          <cell r="C242" t="str">
            <v>MD</v>
          </cell>
          <cell r="D242" t="str">
            <v>Oldham</v>
          </cell>
          <cell r="E242">
            <v>90.891516519638998</v>
          </cell>
          <cell r="F242">
            <v>30.428480173544997</v>
          </cell>
        </row>
        <row r="243">
          <cell r="A243" t="str">
            <v>R238</v>
          </cell>
          <cell r="B243" t="str">
            <v>E3132</v>
          </cell>
          <cell r="C243" t="str">
            <v>SD</v>
          </cell>
          <cell r="D243" t="str">
            <v>Oxford</v>
          </cell>
          <cell r="E243">
            <v>7.2996926304910001</v>
          </cell>
          <cell r="F243">
            <v>1.4581273365380001</v>
          </cell>
        </row>
        <row r="244">
          <cell r="A244" t="str">
            <v>R434</v>
          </cell>
          <cell r="B244" t="str">
            <v>E3120</v>
          </cell>
          <cell r="C244" t="str">
            <v>SC</v>
          </cell>
          <cell r="D244" t="str">
            <v>Oxfordshire</v>
          </cell>
          <cell r="E244">
            <v>85.813091181671012</v>
          </cell>
          <cell r="F244">
            <v>18.665066607698002</v>
          </cell>
        </row>
        <row r="245">
          <cell r="A245" t="str">
            <v>R178</v>
          </cell>
          <cell r="B245" t="str">
            <v>E2338</v>
          </cell>
          <cell r="C245" t="str">
            <v>SD</v>
          </cell>
          <cell r="D245" t="str">
            <v>Pendle</v>
          </cell>
          <cell r="E245">
            <v>6.0097356253029997</v>
          </cell>
          <cell r="F245">
            <v>2.2103832212849999</v>
          </cell>
        </row>
        <row r="246">
          <cell r="A246" t="str">
            <v>R649</v>
          </cell>
          <cell r="B246" t="str">
            <v>E0501</v>
          </cell>
          <cell r="C246" t="str">
            <v>UA</v>
          </cell>
          <cell r="D246" t="str">
            <v>Peterborough</v>
          </cell>
          <cell r="E246">
            <v>59.024861348841</v>
          </cell>
          <cell r="F246">
            <v>19.820758792072002</v>
          </cell>
        </row>
        <row r="247">
          <cell r="A247" t="str">
            <v>R652</v>
          </cell>
          <cell r="B247" t="str">
            <v>E1101</v>
          </cell>
          <cell r="C247" t="str">
            <v>UA</v>
          </cell>
          <cell r="D247" t="str">
            <v>Plymouth</v>
          </cell>
          <cell r="E247">
            <v>77.495481945845995</v>
          </cell>
          <cell r="F247">
            <v>23.058393929133999</v>
          </cell>
        </row>
        <row r="248">
          <cell r="A248" t="str">
            <v>R623</v>
          </cell>
          <cell r="B248" t="str">
            <v>E1201</v>
          </cell>
          <cell r="C248" t="str">
            <v>UA</v>
          </cell>
          <cell r="D248" t="str">
            <v>Poole</v>
          </cell>
          <cell r="E248">
            <v>21.069449755714999</v>
          </cell>
          <cell r="F248">
            <v>4.8780022521590007</v>
          </cell>
        </row>
        <row r="249">
          <cell r="A249" t="str">
            <v>R626</v>
          </cell>
          <cell r="B249" t="str">
            <v>E1701</v>
          </cell>
          <cell r="C249" t="str">
            <v>UA</v>
          </cell>
          <cell r="D249" t="str">
            <v>Portsmouth</v>
          </cell>
          <cell r="E249">
            <v>67.592085034641002</v>
          </cell>
          <cell r="F249">
            <v>22.313119970624001</v>
          </cell>
        </row>
        <row r="250">
          <cell r="A250" t="str">
            <v>R179</v>
          </cell>
          <cell r="B250" t="str">
            <v>E2339</v>
          </cell>
          <cell r="C250" t="str">
            <v>SD</v>
          </cell>
          <cell r="D250" t="str">
            <v>Preston</v>
          </cell>
          <cell r="E250">
            <v>6.5680091415770008</v>
          </cell>
          <cell r="F250">
            <v>1.3798964430639999</v>
          </cell>
        </row>
        <row r="251">
          <cell r="A251" t="str">
            <v>R75</v>
          </cell>
          <cell r="B251" t="str">
            <v>E1236</v>
          </cell>
          <cell r="C251" t="str">
            <v>SD</v>
          </cell>
          <cell r="D251" t="str">
            <v>Purbeck</v>
          </cell>
          <cell r="E251">
            <v>1.1976692220479999</v>
          </cell>
          <cell r="F251">
            <v>0.119163653706</v>
          </cell>
        </row>
        <row r="252">
          <cell r="A252" t="str">
            <v>R751</v>
          </cell>
          <cell r="B252" t="str">
            <v>E6161</v>
          </cell>
          <cell r="C252" t="str">
            <v>FIR</v>
          </cell>
          <cell r="D252" t="str">
            <v>R751 - Devon &amp; Somerset Fire</v>
          </cell>
          <cell r="E252">
            <v>23.872324286982</v>
          </cell>
          <cell r="F252">
            <v>9.0067803104669988</v>
          </cell>
        </row>
        <row r="253">
          <cell r="A253" t="str">
            <v>R753</v>
          </cell>
          <cell r="B253" t="str">
            <v>E6162</v>
          </cell>
          <cell r="C253" t="str">
            <v>FIR</v>
          </cell>
          <cell r="D253" t="str">
            <v>R753 - Dorset &amp; Wiltshire Fire</v>
          </cell>
          <cell r="E253">
            <v>15.459746896043999</v>
          </cell>
          <cell r="F253">
            <v>5.7043727341699997</v>
          </cell>
        </row>
        <row r="254">
          <cell r="A254" t="str">
            <v>R644</v>
          </cell>
          <cell r="B254" t="str">
            <v>E0303</v>
          </cell>
          <cell r="C254" t="str">
            <v>UA</v>
          </cell>
          <cell r="D254" t="str">
            <v>Reading</v>
          </cell>
          <cell r="E254">
            <v>39.011896922524002</v>
          </cell>
          <cell r="F254">
            <v>10.367844383697999</v>
          </cell>
        </row>
        <row r="255">
          <cell r="A255" t="str">
            <v>R399</v>
          </cell>
          <cell r="B255" t="str">
            <v>E5046</v>
          </cell>
          <cell r="C255" t="str">
            <v>LB</v>
          </cell>
          <cell r="D255" t="str">
            <v>Redbridge</v>
          </cell>
          <cell r="E255">
            <v>73.093341130957995</v>
          </cell>
          <cell r="F255">
            <v>23.224012673344003</v>
          </cell>
        </row>
        <row r="256">
          <cell r="A256" t="str">
            <v>R608</v>
          </cell>
          <cell r="B256" t="str">
            <v>E0703</v>
          </cell>
          <cell r="C256" t="str">
            <v>UA</v>
          </cell>
          <cell r="D256" t="str">
            <v>Redcar and Cleveland</v>
          </cell>
          <cell r="E256">
            <v>49.108900130576998</v>
          </cell>
          <cell r="F256">
            <v>15.462294175434002</v>
          </cell>
        </row>
        <row r="257">
          <cell r="A257" t="str">
            <v>R131</v>
          </cell>
          <cell r="B257" t="str">
            <v>E1835</v>
          </cell>
          <cell r="C257" t="str">
            <v>SD</v>
          </cell>
          <cell r="D257" t="str">
            <v>Redditch</v>
          </cell>
          <cell r="E257">
            <v>2.422265727049</v>
          </cell>
          <cell r="F257">
            <v>0.36330665064399997</v>
          </cell>
        </row>
        <row r="258">
          <cell r="A258" t="str">
            <v>R273</v>
          </cell>
          <cell r="B258" t="str">
            <v>E3635</v>
          </cell>
          <cell r="C258" t="str">
            <v>SD</v>
          </cell>
          <cell r="D258" t="str">
            <v>Reigate and Banstead</v>
          </cell>
          <cell r="E258">
            <v>2.226164895868</v>
          </cell>
          <cell r="F258">
            <v>0</v>
          </cell>
        </row>
        <row r="259">
          <cell r="A259" t="str">
            <v>R180</v>
          </cell>
          <cell r="B259" t="str">
            <v>E2340</v>
          </cell>
          <cell r="C259" t="str">
            <v>SD</v>
          </cell>
          <cell r="D259" t="str">
            <v>Ribble Valley</v>
          </cell>
          <cell r="E259">
            <v>1.5682160560989997</v>
          </cell>
          <cell r="F259">
            <v>0.30431868312599997</v>
          </cell>
        </row>
        <row r="260">
          <cell r="A260" t="str">
            <v>R400</v>
          </cell>
          <cell r="B260" t="str">
            <v>E5047</v>
          </cell>
          <cell r="C260" t="str">
            <v>LB</v>
          </cell>
          <cell r="D260" t="str">
            <v>Richmond upon Thames</v>
          </cell>
          <cell r="E260">
            <v>24.518689381687004</v>
          </cell>
          <cell r="F260">
            <v>3.453166137932</v>
          </cell>
        </row>
        <row r="261">
          <cell r="A261" t="str">
            <v>R224</v>
          </cell>
          <cell r="B261" t="str">
            <v>E2734</v>
          </cell>
          <cell r="C261" t="str">
            <v>SD</v>
          </cell>
          <cell r="D261" t="str">
            <v>Richmondshire</v>
          </cell>
          <cell r="E261">
            <v>1.644121611524</v>
          </cell>
          <cell r="F261">
            <v>0.240377605726</v>
          </cell>
        </row>
        <row r="262">
          <cell r="A262" t="str">
            <v>R338</v>
          </cell>
          <cell r="B262" t="str">
            <v>E4205</v>
          </cell>
          <cell r="C262" t="str">
            <v>MD</v>
          </cell>
          <cell r="D262" t="str">
            <v>Rochdale</v>
          </cell>
          <cell r="E262">
            <v>87.070318337779995</v>
          </cell>
          <cell r="F262">
            <v>29.812426162859001</v>
          </cell>
        </row>
        <row r="263">
          <cell r="A263" t="str">
            <v>R103</v>
          </cell>
          <cell r="B263" t="str">
            <v>E1540</v>
          </cell>
          <cell r="C263" t="str">
            <v>SD</v>
          </cell>
          <cell r="D263" t="str">
            <v>Rochford</v>
          </cell>
          <cell r="E263">
            <v>1.6654274062749999</v>
          </cell>
          <cell r="F263">
            <v>4.3737496856000001E-2</v>
          </cell>
        </row>
        <row r="264">
          <cell r="A264" t="str">
            <v>R181</v>
          </cell>
          <cell r="B264" t="str">
            <v>E2341</v>
          </cell>
          <cell r="C264" t="str">
            <v>SD</v>
          </cell>
          <cell r="D264" t="str">
            <v>Rossendale</v>
          </cell>
          <cell r="E264">
            <v>2.5371786169940003</v>
          </cell>
          <cell r="F264">
            <v>0.50325132295399999</v>
          </cell>
        </row>
        <row r="265">
          <cell r="A265" t="str">
            <v>R92</v>
          </cell>
          <cell r="B265" t="str">
            <v>E1436</v>
          </cell>
          <cell r="C265" t="str">
            <v>SD</v>
          </cell>
          <cell r="D265" t="str">
            <v>Rother</v>
          </cell>
          <cell r="E265">
            <v>2.6662609718290002</v>
          </cell>
          <cell r="F265">
            <v>0.44957198096399997</v>
          </cell>
        </row>
        <row r="266">
          <cell r="A266" t="str">
            <v>R351</v>
          </cell>
          <cell r="B266" t="str">
            <v>E4403</v>
          </cell>
          <cell r="C266" t="str">
            <v>MD</v>
          </cell>
          <cell r="D266" t="str">
            <v>Rotherham</v>
          </cell>
          <cell r="E266">
            <v>88.853249432057993</v>
          </cell>
          <cell r="F266">
            <v>28.943052488393999</v>
          </cell>
        </row>
        <row r="267">
          <cell r="A267" t="str">
            <v>R282</v>
          </cell>
          <cell r="B267" t="str">
            <v>E3733</v>
          </cell>
          <cell r="C267" t="str">
            <v>SD</v>
          </cell>
          <cell r="D267" t="str">
            <v>Rugby</v>
          </cell>
          <cell r="E267">
            <v>2.7639731376730001</v>
          </cell>
          <cell r="F267">
            <v>0.51093309429099998</v>
          </cell>
        </row>
        <row r="268">
          <cell r="A268" t="str">
            <v>R274</v>
          </cell>
          <cell r="B268" t="str">
            <v>E3636</v>
          </cell>
          <cell r="C268" t="str">
            <v>SD</v>
          </cell>
          <cell r="D268" t="str">
            <v>Runnymede</v>
          </cell>
          <cell r="E268">
            <v>2.0185681377779998</v>
          </cell>
          <cell r="F268">
            <v>0.28891109002699999</v>
          </cell>
        </row>
        <row r="269">
          <cell r="A269" t="str">
            <v>R236</v>
          </cell>
          <cell r="B269" t="str">
            <v>E3038</v>
          </cell>
          <cell r="C269" t="str">
            <v>SD</v>
          </cell>
          <cell r="D269" t="str">
            <v>Rushcliffe</v>
          </cell>
          <cell r="E269">
            <v>2.6982023756519999</v>
          </cell>
          <cell r="F269">
            <v>0.47319141294100003</v>
          </cell>
        </row>
        <row r="270">
          <cell r="A270" t="str">
            <v>R123</v>
          </cell>
          <cell r="B270" t="str">
            <v>E1740</v>
          </cell>
          <cell r="C270" t="str">
            <v>SD</v>
          </cell>
          <cell r="D270" t="str">
            <v>Rushmoor</v>
          </cell>
          <cell r="E270">
            <v>2.7582894158069999</v>
          </cell>
          <cell r="F270">
            <v>0.53643910056699995</v>
          </cell>
        </row>
        <row r="271">
          <cell r="A271" t="str">
            <v>R629</v>
          </cell>
          <cell r="B271" t="str">
            <v>E2402</v>
          </cell>
          <cell r="C271" t="str">
            <v>UA</v>
          </cell>
          <cell r="D271" t="str">
            <v>Rutland</v>
          </cell>
          <cell r="E271">
            <v>5.0455386544379994</v>
          </cell>
          <cell r="F271">
            <v>0.88871641109800004</v>
          </cell>
        </row>
        <row r="272">
          <cell r="A272" t="str">
            <v>R615</v>
          </cell>
          <cell r="B272" t="str">
            <v>E2755</v>
          </cell>
          <cell r="C272" t="str">
            <v>SD</v>
          </cell>
          <cell r="D272" t="str">
            <v>Ryedale</v>
          </cell>
          <cell r="E272">
            <v>1.9076350219889999</v>
          </cell>
          <cell r="F272">
            <v>0.37848765499100001</v>
          </cell>
        </row>
        <row r="273">
          <cell r="A273" t="str">
            <v>R339</v>
          </cell>
          <cell r="B273" t="str">
            <v>E4206</v>
          </cell>
          <cell r="C273" t="str">
            <v>MD</v>
          </cell>
          <cell r="D273" t="str">
            <v>Salford</v>
          </cell>
          <cell r="E273">
            <v>103.40764673324699</v>
          </cell>
          <cell r="F273">
            <v>35.628171556098998</v>
          </cell>
        </row>
        <row r="274">
          <cell r="A274" t="str">
            <v>R361</v>
          </cell>
          <cell r="B274" t="str">
            <v>E4604</v>
          </cell>
          <cell r="C274" t="str">
            <v>MD</v>
          </cell>
          <cell r="D274" t="str">
            <v>Sandwell</v>
          </cell>
          <cell r="E274">
            <v>148.238030850543</v>
          </cell>
          <cell r="F274">
            <v>53.276376395303998</v>
          </cell>
        </row>
        <row r="275">
          <cell r="A275" t="str">
            <v>R226</v>
          </cell>
          <cell r="B275" t="str">
            <v>E2736</v>
          </cell>
          <cell r="C275" t="str">
            <v>SD</v>
          </cell>
          <cell r="D275" t="str">
            <v>Scarborough</v>
          </cell>
          <cell r="E275">
            <v>5.2302822416789994</v>
          </cell>
          <cell r="F275">
            <v>1.2305938781969998</v>
          </cell>
        </row>
        <row r="276">
          <cell r="A276" t="str">
            <v>R249</v>
          </cell>
          <cell r="B276" t="str">
            <v>E3332</v>
          </cell>
          <cell r="C276" t="str">
            <v>SD</v>
          </cell>
          <cell r="D276" t="str">
            <v>Sedgemoor</v>
          </cell>
          <cell r="E276">
            <v>4.2284556772739998</v>
          </cell>
          <cell r="F276">
            <v>0.91298198046199996</v>
          </cell>
        </row>
        <row r="277">
          <cell r="A277" t="str">
            <v>R347</v>
          </cell>
          <cell r="B277" t="str">
            <v>E4304</v>
          </cell>
          <cell r="C277" t="str">
            <v>MD</v>
          </cell>
          <cell r="D277" t="str">
            <v>Sefton</v>
          </cell>
          <cell r="E277">
            <v>87.659529545059002</v>
          </cell>
          <cell r="F277">
            <v>27.058953943340999</v>
          </cell>
        </row>
        <row r="278">
          <cell r="A278" t="str">
            <v>R616</v>
          </cell>
          <cell r="B278" t="str">
            <v>E2757</v>
          </cell>
          <cell r="C278" t="str">
            <v>SD</v>
          </cell>
          <cell r="D278" t="str">
            <v>Selby</v>
          </cell>
          <cell r="E278">
            <v>2.8871236223590002</v>
          </cell>
          <cell r="F278">
            <v>0.59267203864399998</v>
          </cell>
        </row>
        <row r="279">
          <cell r="A279" t="str">
            <v>R165</v>
          </cell>
          <cell r="B279" t="str">
            <v>E2239</v>
          </cell>
          <cell r="C279" t="str">
            <v>SD</v>
          </cell>
          <cell r="D279" t="str">
            <v>Sevenoaks</v>
          </cell>
          <cell r="E279">
            <v>2.1502835528580002</v>
          </cell>
          <cell r="F279">
            <v>0</v>
          </cell>
        </row>
        <row r="280">
          <cell r="A280" t="str">
            <v>R352</v>
          </cell>
          <cell r="B280" t="str">
            <v>E4404</v>
          </cell>
          <cell r="C280" t="str">
            <v>MD</v>
          </cell>
          <cell r="D280" t="str">
            <v>Sheffield</v>
          </cell>
          <cell r="E280">
            <v>202.88973601852899</v>
          </cell>
          <cell r="F280">
            <v>67.789514822159006</v>
          </cell>
        </row>
        <row r="281">
          <cell r="A281" t="str">
            <v>R166</v>
          </cell>
          <cell r="B281" t="str">
            <v>E2240</v>
          </cell>
          <cell r="C281" t="str">
            <v>SD</v>
          </cell>
          <cell r="D281" t="str">
            <v>Shepway</v>
          </cell>
          <cell r="E281">
            <v>4.3312959502209996</v>
          </cell>
          <cell r="F281">
            <v>0.84814268619299993</v>
          </cell>
        </row>
        <row r="282">
          <cell r="A282" t="str">
            <v>R675</v>
          </cell>
          <cell r="B282" t="str">
            <v>E3202</v>
          </cell>
          <cell r="C282" t="str">
            <v>UA</v>
          </cell>
          <cell r="D282" t="str">
            <v>Shropshire</v>
          </cell>
          <cell r="E282">
            <v>68.114333349250998</v>
          </cell>
          <cell r="F282">
            <v>20.447510690891001</v>
          </cell>
        </row>
        <row r="283">
          <cell r="A283" t="str">
            <v>R973</v>
          </cell>
          <cell r="B283" t="str">
            <v>E6132</v>
          </cell>
          <cell r="C283" t="str">
            <v>FIR</v>
          </cell>
          <cell r="D283" t="str">
            <v>Shropshire Fire Authority</v>
          </cell>
          <cell r="E283">
            <v>5.6870114193740005</v>
          </cell>
          <cell r="F283">
            <v>2.0275686016879999</v>
          </cell>
        </row>
        <row r="284">
          <cell r="A284" t="str">
            <v>R645</v>
          </cell>
          <cell r="B284" t="str">
            <v>E0304</v>
          </cell>
          <cell r="C284" t="str">
            <v>UA</v>
          </cell>
          <cell r="D284" t="str">
            <v>Slough</v>
          </cell>
          <cell r="E284">
            <v>41.438842284007997</v>
          </cell>
          <cell r="F284">
            <v>13.180691462145999</v>
          </cell>
        </row>
        <row r="285">
          <cell r="A285" t="str">
            <v>R362</v>
          </cell>
          <cell r="B285" t="str">
            <v>E4605</v>
          </cell>
          <cell r="C285" t="str">
            <v>MD</v>
          </cell>
          <cell r="D285" t="str">
            <v>Solihull</v>
          </cell>
          <cell r="E285">
            <v>40.066497151444999</v>
          </cell>
          <cell r="F285">
            <v>11.871963487363999</v>
          </cell>
        </row>
        <row r="286">
          <cell r="A286" t="str">
            <v>R436</v>
          </cell>
          <cell r="B286" t="str">
            <v>E3320</v>
          </cell>
          <cell r="C286" t="str">
            <v>SC</v>
          </cell>
          <cell r="D286" t="str">
            <v>Somerset</v>
          </cell>
          <cell r="E286">
            <v>90.062401421959009</v>
          </cell>
          <cell r="F286">
            <v>26.323830134257001</v>
          </cell>
        </row>
        <row r="287">
          <cell r="A287" t="str">
            <v>R18</v>
          </cell>
          <cell r="B287" t="str">
            <v>E0434</v>
          </cell>
          <cell r="C287" t="str">
            <v>SD</v>
          </cell>
          <cell r="D287" t="str">
            <v>South Bucks</v>
          </cell>
          <cell r="E287">
            <v>1.089117789883</v>
          </cell>
          <cell r="F287">
            <v>5.7310629767E-2</v>
          </cell>
        </row>
        <row r="288">
          <cell r="A288" t="str">
            <v>R27</v>
          </cell>
          <cell r="B288" t="str">
            <v>E0536</v>
          </cell>
          <cell r="C288" t="str">
            <v>SD</v>
          </cell>
          <cell r="D288" t="str">
            <v>South Cambridgeshire</v>
          </cell>
          <cell r="E288">
            <v>2.7000294826219999</v>
          </cell>
          <cell r="F288">
            <v>0.22974470061800001</v>
          </cell>
        </row>
        <row r="289">
          <cell r="A289" t="str">
            <v>R59</v>
          </cell>
          <cell r="B289" t="str">
            <v>E1039</v>
          </cell>
          <cell r="C289" t="str">
            <v>SD</v>
          </cell>
          <cell r="D289" t="str">
            <v>South Derbyshire</v>
          </cell>
          <cell r="E289">
            <v>3.023410719503</v>
          </cell>
          <cell r="F289">
            <v>0.66823892989699996</v>
          </cell>
        </row>
        <row r="290">
          <cell r="A290" t="str">
            <v>R604</v>
          </cell>
          <cell r="B290" t="str">
            <v>E0103</v>
          </cell>
          <cell r="C290" t="str">
            <v>UA</v>
          </cell>
          <cell r="D290" t="str">
            <v>South Gloucestershire</v>
          </cell>
          <cell r="E290">
            <v>51.004517321837</v>
          </cell>
          <cell r="F290">
            <v>15.855172418555</v>
          </cell>
        </row>
        <row r="291">
          <cell r="A291" t="str">
            <v>R65</v>
          </cell>
          <cell r="B291" t="str">
            <v>E1136</v>
          </cell>
          <cell r="C291" t="str">
            <v>SD</v>
          </cell>
          <cell r="D291" t="str">
            <v>South Hams</v>
          </cell>
          <cell r="E291">
            <v>2.0449031860670002</v>
          </cell>
          <cell r="F291">
            <v>0.24539335705099999</v>
          </cell>
        </row>
        <row r="292">
          <cell r="A292" t="str">
            <v>R198</v>
          </cell>
          <cell r="B292" t="str">
            <v>E2535</v>
          </cell>
          <cell r="C292" t="str">
            <v>SD</v>
          </cell>
          <cell r="D292" t="str">
            <v>South Holland</v>
          </cell>
          <cell r="E292">
            <v>4.1938185557529994</v>
          </cell>
          <cell r="F292">
            <v>1.07163126276</v>
          </cell>
        </row>
        <row r="293">
          <cell r="A293" t="str">
            <v>R199</v>
          </cell>
          <cell r="B293" t="str">
            <v>E2536</v>
          </cell>
          <cell r="C293" t="str">
            <v>SD</v>
          </cell>
          <cell r="D293" t="str">
            <v>South Kesteven</v>
          </cell>
          <cell r="E293">
            <v>4.3806820864509994</v>
          </cell>
          <cell r="F293">
            <v>0.95659141824999994</v>
          </cell>
        </row>
        <row r="294">
          <cell r="A294" t="str">
            <v>R51</v>
          </cell>
          <cell r="B294" t="str">
            <v>E0936</v>
          </cell>
          <cell r="C294" t="str">
            <v>SD</v>
          </cell>
          <cell r="D294" t="str">
            <v>South Lakeland</v>
          </cell>
          <cell r="E294">
            <v>2.3482825237280003</v>
          </cell>
          <cell r="F294">
            <v>0.24941777046999999</v>
          </cell>
        </row>
        <row r="295">
          <cell r="A295" t="str">
            <v>R206</v>
          </cell>
          <cell r="B295" t="str">
            <v>E2637</v>
          </cell>
          <cell r="C295" t="str">
            <v>SD</v>
          </cell>
          <cell r="D295" t="str">
            <v>South Norfolk</v>
          </cell>
          <cell r="E295">
            <v>3.744835109536</v>
          </cell>
          <cell r="F295">
            <v>0.83195595377200005</v>
          </cell>
        </row>
        <row r="296">
          <cell r="A296" t="str">
            <v>R213</v>
          </cell>
          <cell r="B296" t="str">
            <v>E2836</v>
          </cell>
          <cell r="C296" t="str">
            <v>SD</v>
          </cell>
          <cell r="D296" t="str">
            <v>South Northamptonshire</v>
          </cell>
          <cell r="E296">
            <v>2.046923093342</v>
          </cell>
          <cell r="F296">
            <v>0.28711387013700002</v>
          </cell>
        </row>
        <row r="297">
          <cell r="A297" t="str">
            <v>R239</v>
          </cell>
          <cell r="B297" t="str">
            <v>E3133</v>
          </cell>
          <cell r="C297" t="str">
            <v>SD</v>
          </cell>
          <cell r="D297" t="str">
            <v>South Oxfordshire</v>
          </cell>
          <cell r="E297">
            <v>3.003227739682</v>
          </cell>
          <cell r="F297">
            <v>0.57238588277200009</v>
          </cell>
        </row>
        <row r="298">
          <cell r="A298" t="str">
            <v>R182</v>
          </cell>
          <cell r="B298" t="str">
            <v>E2342</v>
          </cell>
          <cell r="C298" t="str">
            <v>SD</v>
          </cell>
          <cell r="D298" t="str">
            <v>South Ribble</v>
          </cell>
          <cell r="E298">
            <v>2.5352509514009998</v>
          </cell>
          <cell r="F298">
            <v>0.34558434152100004</v>
          </cell>
        </row>
        <row r="299">
          <cell r="A299" t="str">
            <v>R252</v>
          </cell>
          <cell r="B299" t="str">
            <v>E3334</v>
          </cell>
          <cell r="C299" t="str">
            <v>SD</v>
          </cell>
          <cell r="D299" t="str">
            <v>South Somerset</v>
          </cell>
          <cell r="E299">
            <v>4.2248144471650004</v>
          </cell>
          <cell r="F299">
            <v>0.80261993886500005</v>
          </cell>
        </row>
        <row r="300">
          <cell r="A300" t="str">
            <v>R257</v>
          </cell>
          <cell r="B300" t="str">
            <v>E3435</v>
          </cell>
          <cell r="C300" t="str">
            <v>SD</v>
          </cell>
          <cell r="D300" t="str">
            <v>South Staffordshire</v>
          </cell>
          <cell r="E300">
            <v>2.8841507067190002</v>
          </cell>
          <cell r="F300">
            <v>0.693184959426</v>
          </cell>
        </row>
        <row r="301">
          <cell r="A301" t="str">
            <v>R356</v>
          </cell>
          <cell r="B301" t="str">
            <v>E4504</v>
          </cell>
          <cell r="C301" t="str">
            <v>MD</v>
          </cell>
          <cell r="D301" t="str">
            <v>South Tyneside</v>
          </cell>
          <cell r="E301">
            <v>70.833030232243004</v>
          </cell>
          <cell r="F301">
            <v>24.677199860011001</v>
          </cell>
        </row>
        <row r="302">
          <cell r="A302" t="str">
            <v>R303</v>
          </cell>
          <cell r="B302" t="str">
            <v>E6144</v>
          </cell>
          <cell r="C302" t="str">
            <v>FIR</v>
          </cell>
          <cell r="D302" t="str">
            <v>South Yorkshire Fire</v>
          </cell>
          <cell r="E302">
            <v>25.048644003724</v>
          </cell>
          <cell r="F302">
            <v>10.421526247366</v>
          </cell>
        </row>
        <row r="303">
          <cell r="A303" t="str">
            <v>R627</v>
          </cell>
          <cell r="B303" t="str">
            <v>E1702</v>
          </cell>
          <cell r="C303" t="str">
            <v>UA</v>
          </cell>
          <cell r="D303" t="str">
            <v>Southampton</v>
          </cell>
          <cell r="E303">
            <v>74.903712002752997</v>
          </cell>
          <cell r="F303">
            <v>23.247713747747998</v>
          </cell>
        </row>
        <row r="304">
          <cell r="A304" t="str">
            <v>R654</v>
          </cell>
          <cell r="B304" t="str">
            <v>E1501</v>
          </cell>
          <cell r="C304" t="str">
            <v>UA</v>
          </cell>
          <cell r="D304" t="str">
            <v>Southend-on-Sea</v>
          </cell>
          <cell r="E304">
            <v>47.617637878064002</v>
          </cell>
          <cell r="F304">
            <v>14.681364415318999</v>
          </cell>
        </row>
        <row r="305">
          <cell r="A305" t="str">
            <v>R379</v>
          </cell>
          <cell r="B305" t="str">
            <v>E5019</v>
          </cell>
          <cell r="C305" t="str">
            <v>LB</v>
          </cell>
          <cell r="D305" t="str">
            <v>Southwark</v>
          </cell>
          <cell r="E305">
            <v>165.91689870448201</v>
          </cell>
          <cell r="F305">
            <v>57.789763769631001</v>
          </cell>
        </row>
        <row r="306">
          <cell r="A306" t="str">
            <v>R275</v>
          </cell>
          <cell r="B306" t="str">
            <v>E3637</v>
          </cell>
          <cell r="C306" t="str">
            <v>SD</v>
          </cell>
          <cell r="D306" t="str">
            <v>Spelthorne</v>
          </cell>
          <cell r="E306">
            <v>1.7999890875160001</v>
          </cell>
          <cell r="F306">
            <v>0</v>
          </cell>
        </row>
        <row r="307">
          <cell r="A307" t="str">
            <v>R141</v>
          </cell>
          <cell r="B307" t="str">
            <v>E1936</v>
          </cell>
          <cell r="C307" t="str">
            <v>SD</v>
          </cell>
          <cell r="D307" t="str">
            <v>St Albans</v>
          </cell>
          <cell r="E307">
            <v>2.5115005386690004</v>
          </cell>
          <cell r="F307">
            <v>0.155158709295</v>
          </cell>
        </row>
        <row r="308">
          <cell r="A308" t="str">
            <v>R266</v>
          </cell>
          <cell r="B308" t="str">
            <v>E3535</v>
          </cell>
          <cell r="C308" t="str">
            <v>SD</v>
          </cell>
          <cell r="D308" t="str">
            <v>St Edmundsbury</v>
          </cell>
          <cell r="E308">
            <v>2.8723807874360001</v>
          </cell>
          <cell r="F308">
            <v>0.52109286539099997</v>
          </cell>
        </row>
        <row r="309">
          <cell r="A309" t="str">
            <v>R346</v>
          </cell>
          <cell r="B309" t="str">
            <v>E4303</v>
          </cell>
          <cell r="C309" t="str">
            <v>MD</v>
          </cell>
          <cell r="D309" t="str">
            <v>St Helens</v>
          </cell>
          <cell r="E309">
            <v>63.777143387899997</v>
          </cell>
          <cell r="F309">
            <v>20.644917555776001</v>
          </cell>
        </row>
        <row r="310">
          <cell r="A310" t="str">
            <v>R258</v>
          </cell>
          <cell r="B310" t="str">
            <v>E3436</v>
          </cell>
          <cell r="C310" t="str">
            <v>SD</v>
          </cell>
          <cell r="D310" t="str">
            <v>Stafford</v>
          </cell>
          <cell r="E310">
            <v>3.2539396918190002</v>
          </cell>
          <cell r="F310">
            <v>0.61823496321900007</v>
          </cell>
        </row>
        <row r="311">
          <cell r="A311" t="str">
            <v>R640</v>
          </cell>
          <cell r="B311" t="str">
            <v>E3421</v>
          </cell>
          <cell r="C311" t="str">
            <v>SC</v>
          </cell>
          <cell r="D311" t="str">
            <v>Staffordshire</v>
          </cell>
          <cell r="E311">
            <v>135.117924680193</v>
          </cell>
          <cell r="F311">
            <v>40.687196357704998</v>
          </cell>
        </row>
        <row r="312">
          <cell r="A312" t="str">
            <v>R962</v>
          </cell>
          <cell r="B312" t="str">
            <v>E6134</v>
          </cell>
          <cell r="C312" t="str">
            <v>FIR</v>
          </cell>
          <cell r="D312" t="str">
            <v>Staffordshire Fire Authority</v>
          </cell>
          <cell r="E312">
            <v>15.196153507906001</v>
          </cell>
          <cell r="F312">
            <v>6.2200690295959999</v>
          </cell>
        </row>
        <row r="313">
          <cell r="A313" t="str">
            <v>R259</v>
          </cell>
          <cell r="B313" t="str">
            <v>E3437</v>
          </cell>
          <cell r="C313" t="str">
            <v>SD</v>
          </cell>
          <cell r="D313" t="str">
            <v>Staffordshire Moorlands</v>
          </cell>
          <cell r="E313">
            <v>3.1386524972859999</v>
          </cell>
          <cell r="F313">
            <v>0.69144773554200001</v>
          </cell>
        </row>
        <row r="314">
          <cell r="A314" t="str">
            <v>R142</v>
          </cell>
          <cell r="B314" t="str">
            <v>E1937</v>
          </cell>
          <cell r="C314" t="str">
            <v>SD</v>
          </cell>
          <cell r="D314" t="str">
            <v>Stevenage</v>
          </cell>
          <cell r="E314">
            <v>3.0905258530229998</v>
          </cell>
          <cell r="F314">
            <v>0.68996853587100004</v>
          </cell>
        </row>
        <row r="315">
          <cell r="A315" t="str">
            <v>R340</v>
          </cell>
          <cell r="B315" t="str">
            <v>E4207</v>
          </cell>
          <cell r="C315" t="str">
            <v>MD</v>
          </cell>
          <cell r="D315" t="str">
            <v>Stockport</v>
          </cell>
          <cell r="E315">
            <v>61.990711722650005</v>
          </cell>
          <cell r="F315">
            <v>17.276649131528</v>
          </cell>
        </row>
        <row r="316">
          <cell r="A316" t="str">
            <v>R609</v>
          </cell>
          <cell r="B316" t="str">
            <v>E0704</v>
          </cell>
          <cell r="C316" t="str">
            <v>UA</v>
          </cell>
          <cell r="D316" t="str">
            <v>Stockton-on-Tees</v>
          </cell>
          <cell r="E316">
            <v>51.667402755344995</v>
          </cell>
          <cell r="F316">
            <v>14.647904298856</v>
          </cell>
        </row>
        <row r="317">
          <cell r="A317" t="str">
            <v>R630</v>
          </cell>
          <cell r="B317" t="str">
            <v>E3401</v>
          </cell>
          <cell r="C317" t="str">
            <v>UA</v>
          </cell>
          <cell r="D317" t="str">
            <v>Stoke-on-Trent</v>
          </cell>
          <cell r="E317">
            <v>105.758667772164</v>
          </cell>
          <cell r="F317">
            <v>37.759630042658998</v>
          </cell>
        </row>
        <row r="318">
          <cell r="A318" t="str">
            <v>R283</v>
          </cell>
          <cell r="B318" t="str">
            <v>E3734</v>
          </cell>
          <cell r="C318" t="str">
            <v>SD</v>
          </cell>
          <cell r="D318" t="str">
            <v>Stratford-on-Avon</v>
          </cell>
          <cell r="E318">
            <v>2.7967468076320001</v>
          </cell>
          <cell r="F318">
            <v>0.49140015342900001</v>
          </cell>
        </row>
        <row r="319">
          <cell r="A319" t="str">
            <v>R112</v>
          </cell>
          <cell r="B319" t="str">
            <v>E1635</v>
          </cell>
          <cell r="C319" t="str">
            <v>SD</v>
          </cell>
          <cell r="D319" t="str">
            <v>Stroud</v>
          </cell>
          <cell r="E319">
            <v>2.6517258350869999</v>
          </cell>
          <cell r="F319">
            <v>0.34660971413799996</v>
          </cell>
        </row>
        <row r="320">
          <cell r="A320" t="str">
            <v>R438</v>
          </cell>
          <cell r="B320" t="str">
            <v>E3520</v>
          </cell>
          <cell r="C320" t="str">
            <v>SC</v>
          </cell>
          <cell r="D320" t="str">
            <v>Suffolk</v>
          </cell>
          <cell r="E320">
            <v>141.03335650427999</v>
          </cell>
          <cell r="F320">
            <v>45.190955648120003</v>
          </cell>
        </row>
        <row r="321">
          <cell r="A321" t="str">
            <v>R267</v>
          </cell>
          <cell r="B321" t="str">
            <v>E3536</v>
          </cell>
          <cell r="C321" t="str">
            <v>SD</v>
          </cell>
          <cell r="D321" t="str">
            <v>Suffolk Coastal</v>
          </cell>
          <cell r="E321">
            <v>3.2862611855849995</v>
          </cell>
          <cell r="F321">
            <v>0.59784957959200002</v>
          </cell>
        </row>
        <row r="322">
          <cell r="A322" t="str">
            <v>R357</v>
          </cell>
          <cell r="B322" t="str">
            <v>E4505</v>
          </cell>
          <cell r="C322" t="str">
            <v>MD</v>
          </cell>
          <cell r="D322" t="str">
            <v>Sunderland</v>
          </cell>
          <cell r="E322">
            <v>124.84362811134</v>
          </cell>
          <cell r="F322">
            <v>44.711689965673997</v>
          </cell>
        </row>
        <row r="323">
          <cell r="A323" t="str">
            <v>R439</v>
          </cell>
          <cell r="B323" t="str">
            <v>E3620</v>
          </cell>
          <cell r="C323" t="str">
            <v>SC</v>
          </cell>
          <cell r="D323" t="str">
            <v>Surrey</v>
          </cell>
          <cell r="E323">
            <v>135.42517397963201</v>
          </cell>
          <cell r="F323">
            <v>27.995584043953002</v>
          </cell>
        </row>
        <row r="324">
          <cell r="A324" t="str">
            <v>R276</v>
          </cell>
          <cell r="B324" t="str">
            <v>E3638</v>
          </cell>
          <cell r="C324" t="str">
            <v>SD</v>
          </cell>
          <cell r="D324" t="str">
            <v>Surrey Heath</v>
          </cell>
          <cell r="E324">
            <v>1.4635901261789999</v>
          </cell>
          <cell r="F324">
            <v>0</v>
          </cell>
        </row>
        <row r="325">
          <cell r="A325" t="str">
            <v>R401</v>
          </cell>
          <cell r="B325" t="str">
            <v>E5048</v>
          </cell>
          <cell r="C325" t="str">
            <v>LB</v>
          </cell>
          <cell r="D325" t="str">
            <v>Sutton</v>
          </cell>
          <cell r="E325">
            <v>50.814377020125995</v>
          </cell>
          <cell r="F325">
            <v>16.830344827975999</v>
          </cell>
        </row>
        <row r="326">
          <cell r="A326" t="str">
            <v>R167</v>
          </cell>
          <cell r="B326" t="str">
            <v>E2241</v>
          </cell>
          <cell r="C326" t="str">
            <v>SD</v>
          </cell>
          <cell r="D326" t="str">
            <v>Swale</v>
          </cell>
          <cell r="E326">
            <v>5.2417549347880001</v>
          </cell>
          <cell r="F326">
            <v>1.238108486609</v>
          </cell>
        </row>
        <row r="327">
          <cell r="A327" t="str">
            <v>R631</v>
          </cell>
          <cell r="B327" t="str">
            <v>E3901</v>
          </cell>
          <cell r="C327" t="str">
            <v>UA</v>
          </cell>
          <cell r="D327" t="str">
            <v>Swindon</v>
          </cell>
          <cell r="E327">
            <v>43.710377297064994</v>
          </cell>
          <cell r="F327">
            <v>13.577378599346998</v>
          </cell>
        </row>
        <row r="328">
          <cell r="A328" t="str">
            <v>R341</v>
          </cell>
          <cell r="B328" t="str">
            <v>E4208</v>
          </cell>
          <cell r="C328" t="str">
            <v>MD</v>
          </cell>
          <cell r="D328" t="str">
            <v>Tameside</v>
          </cell>
          <cell r="E328">
            <v>77.985448905401995</v>
          </cell>
          <cell r="F328">
            <v>25.448941589797002</v>
          </cell>
        </row>
        <row r="329">
          <cell r="A329" t="str">
            <v>R261</v>
          </cell>
          <cell r="B329" t="str">
            <v>E3439</v>
          </cell>
          <cell r="C329" t="str">
            <v>SD</v>
          </cell>
          <cell r="D329" t="str">
            <v>Tamworth</v>
          </cell>
          <cell r="E329">
            <v>2.9532515740609999</v>
          </cell>
          <cell r="F329">
            <v>0.77099628343399995</v>
          </cell>
        </row>
        <row r="330">
          <cell r="A330" t="str">
            <v>R277</v>
          </cell>
          <cell r="B330" t="str">
            <v>E3639</v>
          </cell>
          <cell r="C330" t="str">
            <v>SD</v>
          </cell>
          <cell r="D330" t="str">
            <v>Tandridge</v>
          </cell>
          <cell r="E330">
            <v>1.3616645122390001</v>
          </cell>
          <cell r="F330">
            <v>0</v>
          </cell>
        </row>
        <row r="331">
          <cell r="A331" t="str">
            <v>R250</v>
          </cell>
          <cell r="B331" t="str">
            <v>E3333</v>
          </cell>
          <cell r="C331" t="str">
            <v>SD</v>
          </cell>
          <cell r="D331" t="str">
            <v>Taunton Deane</v>
          </cell>
          <cell r="E331">
            <v>3.171982456337</v>
          </cell>
          <cell r="F331">
            <v>0.644801269934</v>
          </cell>
        </row>
        <row r="332">
          <cell r="A332" t="str">
            <v>R66</v>
          </cell>
          <cell r="B332" t="str">
            <v>E1137</v>
          </cell>
          <cell r="C332" t="str">
            <v>SD</v>
          </cell>
          <cell r="D332" t="str">
            <v>Teignbridge</v>
          </cell>
          <cell r="E332">
            <v>4.0140720674049994</v>
          </cell>
          <cell r="F332">
            <v>0.84703880688299993</v>
          </cell>
        </row>
        <row r="333">
          <cell r="A333" t="str">
            <v>R662</v>
          </cell>
          <cell r="B333" t="str">
            <v>E3201</v>
          </cell>
          <cell r="C333" t="str">
            <v>UA</v>
          </cell>
          <cell r="D333" t="str">
            <v>Telford and the Wrekin</v>
          </cell>
          <cell r="E333">
            <v>54.608468698681001</v>
          </cell>
          <cell r="F333">
            <v>18.456519447721</v>
          </cell>
        </row>
        <row r="334">
          <cell r="A334" t="str">
            <v>R105</v>
          </cell>
          <cell r="B334" t="str">
            <v>E1542</v>
          </cell>
          <cell r="C334" t="str">
            <v>SD</v>
          </cell>
          <cell r="D334" t="str">
            <v>Tendring</v>
          </cell>
          <cell r="E334">
            <v>6.37131859484</v>
          </cell>
          <cell r="F334">
            <v>1.6504133769390001</v>
          </cell>
        </row>
        <row r="335">
          <cell r="A335" t="str">
            <v>R125</v>
          </cell>
          <cell r="B335" t="str">
            <v>E1742</v>
          </cell>
          <cell r="C335" t="str">
            <v>SD</v>
          </cell>
          <cell r="D335" t="str">
            <v>Test Valley</v>
          </cell>
          <cell r="E335">
            <v>2.6396647619059994</v>
          </cell>
          <cell r="F335">
            <v>0.41749258503499997</v>
          </cell>
        </row>
        <row r="336">
          <cell r="A336" t="str">
            <v>R113</v>
          </cell>
          <cell r="B336" t="str">
            <v>E1636</v>
          </cell>
          <cell r="C336" t="str">
            <v>SD</v>
          </cell>
          <cell r="D336" t="str">
            <v>Tewkesbury</v>
          </cell>
          <cell r="E336">
            <v>2.238127539748</v>
          </cell>
          <cell r="F336">
            <v>0.51525257242</v>
          </cell>
        </row>
        <row r="337">
          <cell r="A337" t="str">
            <v>R168</v>
          </cell>
          <cell r="B337" t="str">
            <v>E2242</v>
          </cell>
          <cell r="C337" t="str">
            <v>SD</v>
          </cell>
          <cell r="D337" t="str">
            <v>Thanet</v>
          </cell>
          <cell r="E337">
            <v>6.1619498131969994</v>
          </cell>
          <cell r="F337">
            <v>1.4457755077819998</v>
          </cell>
        </row>
        <row r="338">
          <cell r="A338" t="str">
            <v>R143</v>
          </cell>
          <cell r="B338" t="str">
            <v>E1938</v>
          </cell>
          <cell r="C338" t="str">
            <v>SD</v>
          </cell>
          <cell r="D338" t="str">
            <v>Three Rivers</v>
          </cell>
          <cell r="E338">
            <v>2.197572023802</v>
          </cell>
          <cell r="F338">
            <v>0.33605824259200001</v>
          </cell>
        </row>
        <row r="339">
          <cell r="A339" t="str">
            <v>R655</v>
          </cell>
          <cell r="B339" t="str">
            <v>E1502</v>
          </cell>
          <cell r="C339" t="str">
            <v>UA</v>
          </cell>
          <cell r="D339" t="str">
            <v>Thurrock</v>
          </cell>
          <cell r="E339">
            <v>45.647938338738001</v>
          </cell>
          <cell r="F339">
            <v>14.659645832915</v>
          </cell>
        </row>
        <row r="340">
          <cell r="A340" t="str">
            <v>R169</v>
          </cell>
          <cell r="B340" t="str">
            <v>E2243</v>
          </cell>
          <cell r="C340" t="str">
            <v>SD</v>
          </cell>
          <cell r="D340" t="str">
            <v>Tonbridge and Malling</v>
          </cell>
          <cell r="E340">
            <v>2.147956568343</v>
          </cell>
          <cell r="F340">
            <v>0</v>
          </cell>
        </row>
        <row r="341">
          <cell r="A341" t="str">
            <v>R653</v>
          </cell>
          <cell r="B341" t="str">
            <v>E1102</v>
          </cell>
          <cell r="C341" t="str">
            <v>UA</v>
          </cell>
          <cell r="D341" t="str">
            <v>Torbay</v>
          </cell>
          <cell r="E341">
            <v>44.554197919648999</v>
          </cell>
          <cell r="F341">
            <v>14.187913320934999</v>
          </cell>
        </row>
        <row r="342">
          <cell r="A342" t="str">
            <v>R69</v>
          </cell>
          <cell r="B342" t="str">
            <v>E1139</v>
          </cell>
          <cell r="C342" t="str">
            <v>SD</v>
          </cell>
          <cell r="D342" t="str">
            <v>Torridge</v>
          </cell>
          <cell r="E342">
            <v>2.9375391838030001</v>
          </cell>
          <cell r="F342">
            <v>0.71606046293799996</v>
          </cell>
        </row>
        <row r="343">
          <cell r="A343" t="str">
            <v>R380</v>
          </cell>
          <cell r="B343" t="str">
            <v>E5020</v>
          </cell>
          <cell r="C343" t="str">
            <v>LB</v>
          </cell>
          <cell r="D343" t="str">
            <v>Tower Hamlets</v>
          </cell>
          <cell r="E343">
            <v>158.02849295536501</v>
          </cell>
          <cell r="F343">
            <v>53.958157431031999</v>
          </cell>
        </row>
        <row r="344">
          <cell r="A344" t="str">
            <v>R342</v>
          </cell>
          <cell r="B344" t="str">
            <v>E4209</v>
          </cell>
          <cell r="C344" t="str">
            <v>MD</v>
          </cell>
          <cell r="D344" t="str">
            <v>Trafford</v>
          </cell>
          <cell r="E344">
            <v>49.261204887572006</v>
          </cell>
          <cell r="F344">
            <v>15.276405367039001</v>
          </cell>
        </row>
        <row r="345">
          <cell r="A345" t="str">
            <v>R170</v>
          </cell>
          <cell r="B345" t="str">
            <v>E2244</v>
          </cell>
          <cell r="C345" t="str">
            <v>SD</v>
          </cell>
          <cell r="D345" t="str">
            <v>Tunbridge Wells</v>
          </cell>
          <cell r="E345">
            <v>2.4176247803069999</v>
          </cell>
          <cell r="F345">
            <v>0.20160925528099999</v>
          </cell>
        </row>
        <row r="346">
          <cell r="A346" t="str">
            <v>R304</v>
          </cell>
          <cell r="B346" t="str">
            <v>E6145</v>
          </cell>
          <cell r="C346" t="str">
            <v>FIR</v>
          </cell>
          <cell r="D346" t="str">
            <v>Tyne and Wear Fire</v>
          </cell>
          <cell r="E346">
            <v>25.404352657994</v>
          </cell>
          <cell r="F346">
            <v>10.897790573813001</v>
          </cell>
        </row>
        <row r="347">
          <cell r="A347" t="str">
            <v>R107</v>
          </cell>
          <cell r="B347" t="str">
            <v>E1544</v>
          </cell>
          <cell r="C347" t="str">
            <v>SD</v>
          </cell>
          <cell r="D347" t="str">
            <v>Uttlesford</v>
          </cell>
          <cell r="E347">
            <v>1.7000940475170001</v>
          </cell>
          <cell r="F347">
            <v>0.25153282710899999</v>
          </cell>
        </row>
        <row r="348">
          <cell r="A348" t="str">
            <v>R240</v>
          </cell>
          <cell r="B348" t="str">
            <v>E3134</v>
          </cell>
          <cell r="C348" t="str">
            <v>SD</v>
          </cell>
          <cell r="D348" t="str">
            <v>Vale of White Horse</v>
          </cell>
          <cell r="E348">
            <v>2.724405396196</v>
          </cell>
          <cell r="F348">
            <v>0.51271701845899997</v>
          </cell>
        </row>
        <row r="349">
          <cell r="A349" t="str">
            <v>R369</v>
          </cell>
          <cell r="B349" t="str">
            <v>E4705</v>
          </cell>
          <cell r="C349" t="str">
            <v>MD</v>
          </cell>
          <cell r="D349" t="str">
            <v>Wakefield</v>
          </cell>
          <cell r="E349">
            <v>97.88188858466701</v>
          </cell>
          <cell r="F349">
            <v>30.566875262248999</v>
          </cell>
        </row>
        <row r="350">
          <cell r="A350" t="str">
            <v>R363</v>
          </cell>
          <cell r="B350" t="str">
            <v>E4606</v>
          </cell>
          <cell r="C350" t="str">
            <v>MD</v>
          </cell>
          <cell r="D350" t="str">
            <v>Walsall</v>
          </cell>
          <cell r="E350">
            <v>103.52311060906499</v>
          </cell>
          <cell r="F350">
            <v>33.756658400086998</v>
          </cell>
        </row>
        <row r="351">
          <cell r="A351" t="str">
            <v>R402</v>
          </cell>
          <cell r="B351" t="str">
            <v>E5049</v>
          </cell>
          <cell r="C351" t="str">
            <v>LB</v>
          </cell>
          <cell r="D351" t="str">
            <v>Waltham Forest</v>
          </cell>
          <cell r="E351">
            <v>98.931150426301002</v>
          </cell>
          <cell r="F351">
            <v>33.462636202006998</v>
          </cell>
        </row>
        <row r="352">
          <cell r="A352" t="str">
            <v>R381</v>
          </cell>
          <cell r="B352" t="str">
            <v>E5021</v>
          </cell>
          <cell r="C352" t="str">
            <v>LB</v>
          </cell>
          <cell r="D352" t="str">
            <v>Wandsworth</v>
          </cell>
          <cell r="E352">
            <v>105.986365320294</v>
          </cell>
          <cell r="F352">
            <v>37.013873989816005</v>
          </cell>
        </row>
        <row r="353">
          <cell r="A353" t="str">
            <v>R651</v>
          </cell>
          <cell r="B353" t="str">
            <v>E0602</v>
          </cell>
          <cell r="C353" t="str">
            <v>UA</v>
          </cell>
          <cell r="D353" t="str">
            <v>Warrington</v>
          </cell>
          <cell r="E353">
            <v>39.496000773847996</v>
          </cell>
          <cell r="F353">
            <v>10.259171326532</v>
          </cell>
        </row>
        <row r="354">
          <cell r="A354" t="str">
            <v>R284</v>
          </cell>
          <cell r="B354" t="str">
            <v>E3735</v>
          </cell>
          <cell r="C354" t="str">
            <v>SD</v>
          </cell>
          <cell r="D354" t="str">
            <v>Warwick</v>
          </cell>
          <cell r="E354">
            <v>4.0102367530900001</v>
          </cell>
          <cell r="F354">
            <v>0.79367535847699999</v>
          </cell>
        </row>
        <row r="355">
          <cell r="A355" t="str">
            <v>R440</v>
          </cell>
          <cell r="B355" t="str">
            <v>E3720</v>
          </cell>
          <cell r="C355" t="str">
            <v>SC</v>
          </cell>
          <cell r="D355" t="str">
            <v>Warwickshire</v>
          </cell>
          <cell r="E355">
            <v>80.202004399583004</v>
          </cell>
          <cell r="F355">
            <v>20.388670907386999</v>
          </cell>
        </row>
        <row r="356">
          <cell r="A356" t="str">
            <v>R144</v>
          </cell>
          <cell r="B356" t="str">
            <v>E1939</v>
          </cell>
          <cell r="C356" t="str">
            <v>SD</v>
          </cell>
          <cell r="D356" t="str">
            <v>Watford</v>
          </cell>
          <cell r="E356">
            <v>3.2146196865940002</v>
          </cell>
          <cell r="F356">
            <v>0.56519583865100009</v>
          </cell>
        </row>
        <row r="357">
          <cell r="A357" t="str">
            <v>R268</v>
          </cell>
          <cell r="B357" t="str">
            <v>E3537</v>
          </cell>
          <cell r="C357" t="str">
            <v>SD</v>
          </cell>
          <cell r="D357" t="str">
            <v>Waveney</v>
          </cell>
          <cell r="E357">
            <v>5.0695865174809995</v>
          </cell>
          <cell r="F357">
            <v>1.2957276215089999</v>
          </cell>
        </row>
        <row r="358">
          <cell r="A358" t="str">
            <v>R278</v>
          </cell>
          <cell r="B358" t="str">
            <v>E3640</v>
          </cell>
          <cell r="C358" t="str">
            <v>SD</v>
          </cell>
          <cell r="D358" t="str">
            <v>Waverley</v>
          </cell>
          <cell r="E358">
            <v>1.92974337592</v>
          </cell>
          <cell r="F358">
            <v>6.0909009607999998E-2</v>
          </cell>
        </row>
        <row r="359">
          <cell r="A359" t="str">
            <v>R93</v>
          </cell>
          <cell r="B359" t="str">
            <v>E1437</v>
          </cell>
          <cell r="C359" t="str">
            <v>SD</v>
          </cell>
          <cell r="D359" t="str">
            <v>Wealden</v>
          </cell>
          <cell r="E359">
            <v>3.0432979237090003</v>
          </cell>
          <cell r="F359">
            <v>0.28772412222000004</v>
          </cell>
        </row>
        <row r="360">
          <cell r="A360" t="str">
            <v>R214</v>
          </cell>
          <cell r="B360" t="str">
            <v>E2837</v>
          </cell>
          <cell r="C360" t="str">
            <v>SD</v>
          </cell>
          <cell r="D360" t="str">
            <v>Wellingborough</v>
          </cell>
          <cell r="E360">
            <v>3.064789067505</v>
          </cell>
          <cell r="F360">
            <v>0.80605487136300003</v>
          </cell>
        </row>
        <row r="361">
          <cell r="A361" t="str">
            <v>R145</v>
          </cell>
          <cell r="B361" t="str">
            <v>E1940</v>
          </cell>
          <cell r="C361" t="str">
            <v>SD</v>
          </cell>
          <cell r="D361" t="str">
            <v>Welwyn Hatfield</v>
          </cell>
          <cell r="E361">
            <v>3.2743601146939998</v>
          </cell>
          <cell r="F361">
            <v>0.55794130681700005</v>
          </cell>
        </row>
        <row r="362">
          <cell r="A362" t="str">
            <v>R643</v>
          </cell>
          <cell r="B362" t="str">
            <v>E0302</v>
          </cell>
          <cell r="C362" t="str">
            <v>UA</v>
          </cell>
          <cell r="D362" t="str">
            <v>West Berkshire</v>
          </cell>
          <cell r="E362">
            <v>20.587713018820999</v>
          </cell>
          <cell r="F362">
            <v>3.6963063189619998</v>
          </cell>
        </row>
        <row r="363">
          <cell r="A363" t="str">
            <v>R70</v>
          </cell>
          <cell r="B363" t="str">
            <v>E1140</v>
          </cell>
          <cell r="C363" t="str">
            <v>SD</v>
          </cell>
          <cell r="D363" t="str">
            <v>West Devon</v>
          </cell>
          <cell r="E363">
            <v>1.761129401379</v>
          </cell>
          <cell r="F363">
            <v>0.22328423793300001</v>
          </cell>
        </row>
        <row r="364">
          <cell r="A364" t="str">
            <v>R76</v>
          </cell>
          <cell r="B364" t="str">
            <v>E1237</v>
          </cell>
          <cell r="C364" t="str">
            <v>SD</v>
          </cell>
          <cell r="D364" t="str">
            <v>West Dorset</v>
          </cell>
          <cell r="E364">
            <v>3.4123577114949999</v>
          </cell>
          <cell r="F364">
            <v>0.68406343690500004</v>
          </cell>
        </row>
        <row r="365">
          <cell r="A365" t="str">
            <v>R183</v>
          </cell>
          <cell r="B365" t="str">
            <v>E2343</v>
          </cell>
          <cell r="C365" t="str">
            <v>SD</v>
          </cell>
          <cell r="D365" t="str">
            <v>West Lancashire</v>
          </cell>
          <cell r="E365">
            <v>3.9640126287320001</v>
          </cell>
          <cell r="F365">
            <v>0.87075757060400005</v>
          </cell>
        </row>
        <row r="366">
          <cell r="A366" t="str">
            <v>R200</v>
          </cell>
          <cell r="B366" t="str">
            <v>E2537</v>
          </cell>
          <cell r="C366" t="str">
            <v>SD</v>
          </cell>
          <cell r="D366" t="str">
            <v>West Lindsey</v>
          </cell>
          <cell r="E366">
            <v>3.5815295321209994</v>
          </cell>
          <cell r="F366">
            <v>0.76080142311099996</v>
          </cell>
        </row>
        <row r="367">
          <cell r="A367" t="str">
            <v>R305</v>
          </cell>
          <cell r="B367" t="str">
            <v>E6146</v>
          </cell>
          <cell r="C367" t="str">
            <v>FIR</v>
          </cell>
          <cell r="D367" t="str">
            <v>West Midlands Fire</v>
          </cell>
          <cell r="E367">
            <v>54.680161339489004</v>
          </cell>
          <cell r="F367">
            <v>23.202040320750001</v>
          </cell>
        </row>
        <row r="368">
          <cell r="A368" t="str">
            <v>R241</v>
          </cell>
          <cell r="B368" t="str">
            <v>E3135</v>
          </cell>
          <cell r="C368" t="str">
            <v>SD</v>
          </cell>
          <cell r="D368" t="str">
            <v>West Oxfordshire</v>
          </cell>
          <cell r="E368">
            <v>2.639273154764</v>
          </cell>
          <cell r="F368">
            <v>0.63659699809300008</v>
          </cell>
        </row>
        <row r="369">
          <cell r="A369" t="str">
            <v>R251</v>
          </cell>
          <cell r="B369" t="str">
            <v>E3335</v>
          </cell>
          <cell r="C369" t="str">
            <v>SD</v>
          </cell>
          <cell r="D369" t="str">
            <v>West Somerset</v>
          </cell>
          <cell r="E369">
            <v>1.4392286022209999</v>
          </cell>
          <cell r="F369">
            <v>0.31688541044200003</v>
          </cell>
        </row>
        <row r="370">
          <cell r="A370" t="str">
            <v>R441</v>
          </cell>
          <cell r="B370" t="str">
            <v>E3820</v>
          </cell>
          <cell r="C370" t="str">
            <v>SC</v>
          </cell>
          <cell r="D370" t="str">
            <v>West Sussex</v>
          </cell>
          <cell r="E370">
            <v>101.653865115505</v>
          </cell>
          <cell r="F370">
            <v>27.692695396095999</v>
          </cell>
        </row>
        <row r="371">
          <cell r="A371" t="str">
            <v>R306</v>
          </cell>
          <cell r="B371" t="str">
            <v>E6147</v>
          </cell>
          <cell r="C371" t="str">
            <v>FIR</v>
          </cell>
          <cell r="D371" t="str">
            <v>West Yorkshire Fire</v>
          </cell>
          <cell r="E371">
            <v>39.834342790641003</v>
          </cell>
          <cell r="F371">
            <v>16.751228249733</v>
          </cell>
        </row>
        <row r="372">
          <cell r="A372" t="str">
            <v>R382</v>
          </cell>
          <cell r="B372" t="str">
            <v>E5022</v>
          </cell>
          <cell r="C372" t="str">
            <v>LB</v>
          </cell>
          <cell r="D372" t="str">
            <v>Westminster</v>
          </cell>
          <cell r="E372">
            <v>130.50921119776498</v>
          </cell>
          <cell r="F372">
            <v>46.165872166153001</v>
          </cell>
        </row>
        <row r="373">
          <cell r="A373" t="str">
            <v>R77</v>
          </cell>
          <cell r="B373" t="str">
            <v>E1238</v>
          </cell>
          <cell r="C373" t="str">
            <v>SD</v>
          </cell>
          <cell r="D373" t="str">
            <v>Weymouth and Portland</v>
          </cell>
          <cell r="E373">
            <v>2.1060137933590002</v>
          </cell>
          <cell r="F373">
            <v>0.20305128068200001</v>
          </cell>
        </row>
        <row r="374">
          <cell r="A374" t="str">
            <v>R343</v>
          </cell>
          <cell r="B374" t="str">
            <v>E4210</v>
          </cell>
          <cell r="C374" t="str">
            <v>MD</v>
          </cell>
          <cell r="D374" t="str">
            <v>Wigan</v>
          </cell>
          <cell r="E374">
            <v>97.783360279606995</v>
          </cell>
          <cell r="F374">
            <v>31.906821018383997</v>
          </cell>
        </row>
        <row r="375">
          <cell r="A375" t="str">
            <v>R676</v>
          </cell>
          <cell r="B375" t="str">
            <v>E3902</v>
          </cell>
          <cell r="C375" t="str">
            <v>UA</v>
          </cell>
          <cell r="D375" t="str">
            <v>Wiltshire</v>
          </cell>
          <cell r="E375">
            <v>72.309336874194997</v>
          </cell>
          <cell r="F375">
            <v>18.287662089970997</v>
          </cell>
        </row>
        <row r="376">
          <cell r="A376" t="str">
            <v>R126</v>
          </cell>
          <cell r="B376" t="str">
            <v>E1743</v>
          </cell>
          <cell r="C376" t="str">
            <v>SD</v>
          </cell>
          <cell r="D376" t="str">
            <v>Winchester</v>
          </cell>
          <cell r="E376">
            <v>2.4620517453769999</v>
          </cell>
          <cell r="F376">
            <v>0.38101160984599997</v>
          </cell>
        </row>
        <row r="377">
          <cell r="A377" t="str">
            <v>R646</v>
          </cell>
          <cell r="B377" t="str">
            <v>E0305</v>
          </cell>
          <cell r="C377" t="str">
            <v>UA</v>
          </cell>
          <cell r="D377" t="str">
            <v>Windsor and Maidenhead</v>
          </cell>
          <cell r="E377">
            <v>15.09419334915</v>
          </cell>
          <cell r="F377">
            <v>3.2169683369789999</v>
          </cell>
        </row>
        <row r="378">
          <cell r="A378" t="str">
            <v>R348</v>
          </cell>
          <cell r="B378" t="str">
            <v>E4305</v>
          </cell>
          <cell r="C378" t="str">
            <v>MD</v>
          </cell>
          <cell r="D378" t="str">
            <v>Wirral</v>
          </cell>
          <cell r="E378">
            <v>112.983321828702</v>
          </cell>
          <cell r="F378">
            <v>36.966072113160003</v>
          </cell>
        </row>
        <row r="379">
          <cell r="A379" t="str">
            <v>R279</v>
          </cell>
          <cell r="B379" t="str">
            <v>E3641</v>
          </cell>
          <cell r="C379" t="str">
            <v>SD</v>
          </cell>
          <cell r="D379" t="str">
            <v>Woking</v>
          </cell>
          <cell r="E379">
            <v>1.991997006586</v>
          </cell>
          <cell r="F379">
            <v>0</v>
          </cell>
        </row>
        <row r="380">
          <cell r="A380" t="str">
            <v>R647</v>
          </cell>
          <cell r="B380" t="str">
            <v>E0306</v>
          </cell>
          <cell r="C380" t="str">
            <v>UA</v>
          </cell>
          <cell r="D380" t="str">
            <v>Wokingham</v>
          </cell>
          <cell r="E380">
            <v>13.335405960757999</v>
          </cell>
          <cell r="F380">
            <v>0.15758326380099999</v>
          </cell>
        </row>
        <row r="381">
          <cell r="A381" t="str">
            <v>R364</v>
          </cell>
          <cell r="B381" t="str">
            <v>E4607</v>
          </cell>
          <cell r="C381" t="str">
            <v>MD</v>
          </cell>
          <cell r="D381" t="str">
            <v>Wolverhampton</v>
          </cell>
          <cell r="E381">
            <v>112.74302096821299</v>
          </cell>
          <cell r="F381">
            <v>38.392214832636995</v>
          </cell>
        </row>
        <row r="382">
          <cell r="A382" t="str">
            <v>R133</v>
          </cell>
          <cell r="B382" t="str">
            <v>E1837</v>
          </cell>
          <cell r="C382" t="str">
            <v>SD</v>
          </cell>
          <cell r="D382" t="str">
            <v>Worcester</v>
          </cell>
          <cell r="E382">
            <v>3.093561805587</v>
          </cell>
          <cell r="F382">
            <v>0.65312548619800004</v>
          </cell>
        </row>
        <row r="383">
          <cell r="A383" t="str">
            <v>R671</v>
          </cell>
          <cell r="B383" t="str">
            <v>E1821</v>
          </cell>
          <cell r="C383" t="str">
            <v>SC</v>
          </cell>
          <cell r="D383" t="str">
            <v>Worcestershire</v>
          </cell>
          <cell r="E383">
            <v>79.143501621652007</v>
          </cell>
          <cell r="F383">
            <v>19.897084802122002</v>
          </cell>
        </row>
        <row r="384">
          <cell r="A384" t="str">
            <v>R291</v>
          </cell>
          <cell r="B384" t="str">
            <v>E3837</v>
          </cell>
          <cell r="C384" t="str">
            <v>SD</v>
          </cell>
          <cell r="D384" t="str">
            <v>Worthing</v>
          </cell>
          <cell r="E384">
            <v>2.9655696261750002</v>
          </cell>
          <cell r="F384">
            <v>0.45292404153300003</v>
          </cell>
        </row>
        <row r="385">
          <cell r="A385" t="str">
            <v>R134</v>
          </cell>
          <cell r="B385" t="str">
            <v>E1838</v>
          </cell>
          <cell r="C385" t="str">
            <v>SD</v>
          </cell>
          <cell r="D385" t="str">
            <v>Wychavon</v>
          </cell>
          <cell r="E385">
            <v>3.0416930128299997</v>
          </cell>
          <cell r="F385">
            <v>0.56665339525399994</v>
          </cell>
        </row>
        <row r="386">
          <cell r="A386" t="str">
            <v>R21</v>
          </cell>
          <cell r="B386" t="str">
            <v>E0435</v>
          </cell>
          <cell r="C386" t="str">
            <v>SD</v>
          </cell>
          <cell r="D386" t="str">
            <v>Wycombe</v>
          </cell>
          <cell r="E386">
            <v>3.7577596875839996</v>
          </cell>
          <cell r="F386">
            <v>0.63512180934999996</v>
          </cell>
        </row>
        <row r="387">
          <cell r="A387" t="str">
            <v>R184</v>
          </cell>
          <cell r="B387" t="str">
            <v>E2344</v>
          </cell>
          <cell r="C387" t="str">
            <v>SD</v>
          </cell>
          <cell r="D387" t="str">
            <v>Wyre</v>
          </cell>
          <cell r="E387">
            <v>4.0936674223449998</v>
          </cell>
          <cell r="F387">
            <v>0.9121987601449999</v>
          </cell>
        </row>
        <row r="388">
          <cell r="A388" t="str">
            <v>R135</v>
          </cell>
          <cell r="B388" t="str">
            <v>E1839</v>
          </cell>
          <cell r="C388" t="str">
            <v>SD</v>
          </cell>
          <cell r="D388" t="str">
            <v>Wyre Forest</v>
          </cell>
          <cell r="E388">
            <v>3.1634554146629998</v>
          </cell>
          <cell r="F388">
            <v>0.51021764282600002</v>
          </cell>
        </row>
        <row r="389">
          <cell r="A389" t="str">
            <v>R617</v>
          </cell>
          <cell r="B389" t="str">
            <v>E2701</v>
          </cell>
          <cell r="C389" t="str">
            <v>UA</v>
          </cell>
          <cell r="D389" t="str">
            <v>York</v>
          </cell>
          <cell r="E389">
            <v>33.360248213654998</v>
          </cell>
          <cell r="F389">
            <v>8.5795396228100014</v>
          </cell>
        </row>
      </sheetData>
      <sheetData sheetId="5">
        <row r="9">
          <cell r="A9" t="str">
            <v>R285</v>
          </cell>
          <cell r="B9" t="str">
            <v>Adur</v>
          </cell>
          <cell r="C9">
            <v>8.883820729559968</v>
          </cell>
          <cell r="D9">
            <v>1.9202734343990002</v>
          </cell>
          <cell r="E9">
            <v>5.7799750476002956</v>
          </cell>
          <cell r="F9">
            <v>0</v>
          </cell>
          <cell r="G9">
            <v>5.1374616514104264E-2</v>
          </cell>
          <cell r="H9">
            <v>0</v>
          </cell>
          <cell r="I9">
            <v>0.77453418746247416</v>
          </cell>
          <cell r="J9">
            <v>0</v>
          </cell>
          <cell r="K9">
            <v>7.2714120177550051E-2</v>
          </cell>
          <cell r="L9">
            <v>8.5988714061534246</v>
          </cell>
          <cell r="M9">
            <v>-3.2075087069058594E-2</v>
          </cell>
          <cell r="N9">
            <v>0.12391200952275305</v>
          </cell>
          <cell r="O9">
            <v>1.4620956127768103E-2</v>
          </cell>
        </row>
        <row r="10">
          <cell r="A10" t="str">
            <v>R46</v>
          </cell>
          <cell r="B10" t="str">
            <v>Allerdale</v>
          </cell>
          <cell r="C10">
            <v>11.629498228021058</v>
          </cell>
          <cell r="D10">
            <v>4.4721283060279999</v>
          </cell>
          <cell r="E10">
            <v>4.7693519468278343</v>
          </cell>
          <cell r="F10">
            <v>0</v>
          </cell>
          <cell r="G10">
            <v>0.1501817224526163</v>
          </cell>
          <cell r="H10">
            <v>0</v>
          </cell>
          <cell r="I10">
            <v>1.5414108249060714</v>
          </cell>
          <cell r="J10">
            <v>0.26124866013632819</v>
          </cell>
          <cell r="K10">
            <v>0</v>
          </cell>
          <cell r="L10">
            <v>11.194321460350849</v>
          </cell>
          <cell r="M10">
            <v>-3.7420081170970731E-2</v>
          </cell>
          <cell r="N10">
            <v>0.27039678502129938</v>
          </cell>
          <cell r="O10">
            <v>2.4752714162517064E-2</v>
          </cell>
        </row>
        <row r="11">
          <cell r="A11" t="str">
            <v>R52</v>
          </cell>
          <cell r="B11" t="str">
            <v>Amber Valley</v>
          </cell>
          <cell r="C11">
            <v>12.22686940814425</v>
          </cell>
          <cell r="D11">
            <v>3.889224227932</v>
          </cell>
          <cell r="E11">
            <v>5.9776457777083705</v>
          </cell>
          <cell r="F11">
            <v>0</v>
          </cell>
          <cell r="G11">
            <v>0.20053001965635808</v>
          </cell>
          <cell r="H11">
            <v>0</v>
          </cell>
          <cell r="I11">
            <v>1.8294725529158118</v>
          </cell>
          <cell r="J11">
            <v>0</v>
          </cell>
          <cell r="K11">
            <v>0</v>
          </cell>
          <cell r="L11">
            <v>11.896872578212541</v>
          </cell>
          <cell r="M11">
            <v>-2.6989478575104364E-2</v>
          </cell>
          <cell r="N11">
            <v>0.20021012769506541</v>
          </cell>
          <cell r="O11">
            <v>1.7116859492359537E-2</v>
          </cell>
        </row>
        <row r="12">
          <cell r="A12" t="str">
            <v>R286</v>
          </cell>
          <cell r="B12" t="str">
            <v>Arun</v>
          </cell>
          <cell r="C12">
            <v>18.708843754826123</v>
          </cell>
          <cell r="D12">
            <v>4.1738151287400003</v>
          </cell>
          <cell r="E12">
            <v>9.7246929829039157</v>
          </cell>
          <cell r="F12">
            <v>0</v>
          </cell>
          <cell r="G12">
            <v>0.28983936088177231</v>
          </cell>
          <cell r="H12">
            <v>0</v>
          </cell>
          <cell r="I12">
            <v>4.0438727599015634</v>
          </cell>
          <cell r="J12">
            <v>0</v>
          </cell>
          <cell r="K12">
            <v>8.13115567195144E-2</v>
          </cell>
          <cell r="L12">
            <v>18.313531789146765</v>
          </cell>
          <cell r="M12">
            <v>-2.1129684488245482E-2</v>
          </cell>
          <cell r="N12">
            <v>0.37078534567591959</v>
          </cell>
          <cell r="O12">
            <v>2.0664915866926488E-2</v>
          </cell>
        </row>
        <row r="13">
          <cell r="A13" t="str">
            <v>R229</v>
          </cell>
          <cell r="B13" t="str">
            <v>Ashfield</v>
          </cell>
          <cell r="C13">
            <v>14.066843123714806</v>
          </cell>
          <cell r="D13">
            <v>4.7738244144060005</v>
          </cell>
          <cell r="E13">
            <v>5.6744643569411402</v>
          </cell>
          <cell r="F13">
            <v>0</v>
          </cell>
          <cell r="G13">
            <v>0.15094055926748204</v>
          </cell>
          <cell r="H13">
            <v>0</v>
          </cell>
          <cell r="I13">
            <v>3.1132852407822402</v>
          </cell>
          <cell r="J13">
            <v>0</v>
          </cell>
          <cell r="K13">
            <v>0</v>
          </cell>
          <cell r="L13">
            <v>13.712514571396863</v>
          </cell>
          <cell r="M13">
            <v>-2.5188917598760519E-2</v>
          </cell>
          <cell r="N13">
            <v>0.1505555152115754</v>
          </cell>
          <cell r="O13">
            <v>1.1101310259664189E-2</v>
          </cell>
        </row>
        <row r="14">
          <cell r="A14" t="str">
            <v>R157</v>
          </cell>
          <cell r="B14" t="str">
            <v>Ashford</v>
          </cell>
          <cell r="C14">
            <v>14.268524017285092</v>
          </cell>
          <cell r="D14">
            <v>3.300712617916</v>
          </cell>
          <cell r="E14">
            <v>6.5373092232628602</v>
          </cell>
          <cell r="F14">
            <v>0</v>
          </cell>
          <cell r="G14">
            <v>0.23783907266356152</v>
          </cell>
          <cell r="H14">
            <v>0</v>
          </cell>
          <cell r="I14">
            <v>3.8092378650438561</v>
          </cell>
          <cell r="J14">
            <v>6.667353130071188E-2</v>
          </cell>
          <cell r="K14">
            <v>2.868153224161692E-2</v>
          </cell>
          <cell r="L14">
            <v>13.980453842428608</v>
          </cell>
          <cell r="M14">
            <v>-2.0189206291240214E-2</v>
          </cell>
          <cell r="N14">
            <v>0.19467971592577449</v>
          </cell>
          <cell r="O14">
            <v>1.4121783378962173E-2</v>
          </cell>
        </row>
        <row r="15">
          <cell r="A15" t="str">
            <v>R950</v>
          </cell>
          <cell r="B15" t="str">
            <v>Avon Fire</v>
          </cell>
          <cell r="C15">
            <v>42.335741993125581</v>
          </cell>
          <cell r="D15">
            <v>16.888031814986</v>
          </cell>
          <cell r="E15">
            <v>24.738688917042101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41.626720732028105</v>
          </cell>
          <cell r="M15">
            <v>-1.6747580831643516E-2</v>
          </cell>
          <cell r="N15">
            <v>0</v>
          </cell>
          <cell r="O15">
            <v>0</v>
          </cell>
        </row>
        <row r="16">
          <cell r="A16" t="str">
            <v>R17</v>
          </cell>
          <cell r="B16" t="str">
            <v>Aylesbury Vale</v>
          </cell>
          <cell r="C16">
            <v>24.404385975870525</v>
          </cell>
          <cell r="D16">
            <v>4.300002151218</v>
          </cell>
          <cell r="E16">
            <v>11.249019278431275</v>
          </cell>
          <cell r="F16">
            <v>0</v>
          </cell>
          <cell r="G16">
            <v>0.39574066530010843</v>
          </cell>
          <cell r="H16">
            <v>0</v>
          </cell>
          <cell r="I16">
            <v>8.3253224381058661</v>
          </cell>
          <cell r="J16">
            <v>0</v>
          </cell>
          <cell r="K16">
            <v>8.0916561679838989E-2</v>
          </cell>
          <cell r="L16">
            <v>24.351001094735089</v>
          </cell>
          <cell r="M16">
            <v>-2.1875117525276266E-3</v>
          </cell>
          <cell r="N16">
            <v>0.47626524748659804</v>
          </cell>
          <cell r="O16">
            <v>1.9948503327272896E-2</v>
          </cell>
        </row>
        <row r="17">
          <cell r="A17" t="str">
            <v>R262</v>
          </cell>
          <cell r="B17" t="str">
            <v>Babergh</v>
          </cell>
          <cell r="C17">
            <v>9.7892849180484198</v>
          </cell>
          <cell r="D17">
            <v>2.4996709590070001</v>
          </cell>
          <cell r="E17">
            <v>4.8932631405214071</v>
          </cell>
          <cell r="F17">
            <v>0</v>
          </cell>
          <cell r="G17">
            <v>0.1816313772282841</v>
          </cell>
          <cell r="H17">
            <v>0</v>
          </cell>
          <cell r="I17">
            <v>1.7931809971799033</v>
          </cell>
          <cell r="J17">
            <v>0.18196993715724821</v>
          </cell>
          <cell r="K17">
            <v>2.2409631862152911E-2</v>
          </cell>
          <cell r="L17">
            <v>9.5721260429559951</v>
          </cell>
          <cell r="M17">
            <v>-2.2183323594152538E-2</v>
          </cell>
          <cell r="N17">
            <v>0.18272186410278302</v>
          </cell>
          <cell r="O17">
            <v>1.9460432272615194E-2</v>
          </cell>
        </row>
        <row r="18">
          <cell r="A18" t="str">
            <v>R383</v>
          </cell>
          <cell r="B18" t="str">
            <v>Barking and Dagenham</v>
          </cell>
          <cell r="C18">
            <v>142.69826437977682</v>
          </cell>
          <cell r="D18">
            <v>82.603636902325007</v>
          </cell>
          <cell r="E18">
            <v>48.611797622206247</v>
          </cell>
          <cell r="F18">
            <v>1.9336600019616335</v>
          </cell>
          <cell r="G18">
            <v>0</v>
          </cell>
          <cell r="H18">
            <v>1.0443480000000001</v>
          </cell>
          <cell r="I18">
            <v>6.0907006107037045</v>
          </cell>
          <cell r="J18">
            <v>0</v>
          </cell>
          <cell r="K18">
            <v>0</v>
          </cell>
          <cell r="L18">
            <v>140.28414313719659</v>
          </cell>
          <cell r="M18">
            <v>-1.6917663666569105E-2</v>
          </cell>
          <cell r="N18">
            <v>-5.7016594462311332E-3</v>
          </cell>
          <cell r="O18">
            <v>-4.0641996963472117E-5</v>
          </cell>
        </row>
        <row r="19">
          <cell r="A19" t="str">
            <v>R384</v>
          </cell>
          <cell r="B19" t="str">
            <v>Barnet</v>
          </cell>
          <cell r="C19">
            <v>258.95952918296143</v>
          </cell>
          <cell r="D19">
            <v>78.219659765860001</v>
          </cell>
          <cell r="E19">
            <v>158.40797315057586</v>
          </cell>
          <cell r="F19">
            <v>6.3010869100869895</v>
          </cell>
          <cell r="G19">
            <v>0</v>
          </cell>
          <cell r="H19">
            <v>0</v>
          </cell>
          <cell r="I19">
            <v>12.498399813604053</v>
          </cell>
          <cell r="J19">
            <v>0</v>
          </cell>
          <cell r="K19">
            <v>1.4265716536772117</v>
          </cell>
          <cell r="L19">
            <v>256.8536912938041</v>
          </cell>
          <cell r="M19">
            <v>-8.1319188979120938E-3</v>
          </cell>
          <cell r="N19">
            <v>1.4207206009612037</v>
          </cell>
          <cell r="O19">
            <v>5.5620094661531158E-3</v>
          </cell>
        </row>
        <row r="20">
          <cell r="A20" t="str">
            <v>R349</v>
          </cell>
          <cell r="B20" t="str">
            <v>Barnsley</v>
          </cell>
          <cell r="C20">
            <v>172.24985514797982</v>
          </cell>
          <cell r="D20">
            <v>78.391238480157</v>
          </cell>
          <cell r="E20">
            <v>80.042291175636606</v>
          </cell>
          <cell r="F20">
            <v>3.1838891890925018</v>
          </cell>
          <cell r="G20">
            <v>0</v>
          </cell>
          <cell r="H20">
            <v>1.0475449999999999</v>
          </cell>
          <cell r="I20">
            <v>6.7423846508393908</v>
          </cell>
          <cell r="J20">
            <v>0</v>
          </cell>
          <cell r="K20">
            <v>0</v>
          </cell>
          <cell r="L20">
            <v>169.4073484957255</v>
          </cell>
          <cell r="M20">
            <v>-1.6502229565373616E-2</v>
          </cell>
          <cell r="N20">
            <v>-5.6405676138524541E-3</v>
          </cell>
          <cell r="O20">
            <v>-3.3294776540089166E-5</v>
          </cell>
        </row>
        <row r="21">
          <cell r="A21" t="str">
            <v>R47</v>
          </cell>
          <cell r="B21" t="str">
            <v>Barrow-in-Furness</v>
          </cell>
          <cell r="C21">
            <v>10.109453745224053</v>
          </cell>
          <cell r="D21">
            <v>4.9995750286780005</v>
          </cell>
          <cell r="E21">
            <v>4.1621102543506012</v>
          </cell>
          <cell r="F21">
            <v>0</v>
          </cell>
          <cell r="G21">
            <v>5.9982517789591273E-2</v>
          </cell>
          <cell r="H21">
            <v>0</v>
          </cell>
          <cell r="I21">
            <v>0.47600336408561916</v>
          </cell>
          <cell r="J21">
            <v>0</v>
          </cell>
          <cell r="K21">
            <v>0</v>
          </cell>
          <cell r="L21">
            <v>9.697671164903813</v>
          </cell>
          <cell r="M21">
            <v>-4.0732426370195918E-2</v>
          </cell>
          <cell r="N21">
            <v>5.9674589467975991E-2</v>
          </cell>
          <cell r="O21">
            <v>6.191596873988044E-3</v>
          </cell>
        </row>
        <row r="22">
          <cell r="A22" t="str">
            <v>R94</v>
          </cell>
          <cell r="B22" t="str">
            <v>Basildon</v>
          </cell>
          <cell r="C22">
            <v>26.950236386132062</v>
          </cell>
          <cell r="D22">
            <v>6.4763091808739999</v>
          </cell>
          <cell r="E22">
            <v>15.782820174382119</v>
          </cell>
          <cell r="F22">
            <v>0</v>
          </cell>
          <cell r="G22">
            <v>0.14028370837112344</v>
          </cell>
          <cell r="H22">
            <v>0</v>
          </cell>
          <cell r="I22">
            <v>3.8210405032956491</v>
          </cell>
          <cell r="J22">
            <v>0</v>
          </cell>
          <cell r="K22">
            <v>0.13800438587065283</v>
          </cell>
          <cell r="L22">
            <v>26.358457952793543</v>
          </cell>
          <cell r="M22">
            <v>-2.1958190824739265E-2</v>
          </cell>
          <cell r="N22">
            <v>0.27771981833228665</v>
          </cell>
          <cell r="O22">
            <v>1.0648464660029205E-2</v>
          </cell>
        </row>
        <row r="23">
          <cell r="A23" t="str">
            <v>R114</v>
          </cell>
          <cell r="B23" t="str">
            <v>Basingstoke and Deane</v>
          </cell>
          <cell r="C23">
            <v>16.361935728051822</v>
          </cell>
          <cell r="D23">
            <v>3.5791519488990002</v>
          </cell>
          <cell r="E23">
            <v>6.7905758078601481</v>
          </cell>
          <cell r="F23">
            <v>0</v>
          </cell>
          <cell r="G23">
            <v>0.42482340221574499</v>
          </cell>
          <cell r="H23">
            <v>0</v>
          </cell>
          <cell r="I23">
            <v>5.3188256370051104</v>
          </cell>
          <cell r="J23">
            <v>0</v>
          </cell>
          <cell r="K23">
            <v>3.1996429019070627E-2</v>
          </cell>
          <cell r="L23">
            <v>16.145373224999076</v>
          </cell>
          <cell r="M23">
            <v>-1.3235750748089026E-2</v>
          </cell>
          <cell r="N23">
            <v>3.1692999079027118E-2</v>
          </cell>
          <cell r="O23">
            <v>1.9668380304610107E-3</v>
          </cell>
        </row>
        <row r="24">
          <cell r="A24" t="str">
            <v>R230</v>
          </cell>
          <cell r="B24" t="str">
            <v>Bassetlaw</v>
          </cell>
          <cell r="C24">
            <v>13.05291279439898</v>
          </cell>
          <cell r="D24">
            <v>4.9759101142629998</v>
          </cell>
          <cell r="E24">
            <v>5.475029418994505</v>
          </cell>
          <cell r="F24">
            <v>0</v>
          </cell>
          <cell r="G24">
            <v>0.17139303407556195</v>
          </cell>
          <cell r="H24">
            <v>0</v>
          </cell>
          <cell r="I24">
            <v>2.0096439251116975</v>
          </cell>
          <cell r="J24">
            <v>4.3114348700298163E-2</v>
          </cell>
          <cell r="K24">
            <v>0</v>
          </cell>
          <cell r="L24">
            <v>12.675090841145062</v>
          </cell>
          <cell r="M24">
            <v>-2.8945413120054053E-2</v>
          </cell>
          <cell r="N24">
            <v>0.190890314482278</v>
          </cell>
          <cell r="O24">
            <v>1.5290551771784608E-2</v>
          </cell>
        </row>
        <row r="25">
          <cell r="A25" t="str">
            <v>R602</v>
          </cell>
          <cell r="B25" t="str">
            <v>Bath &amp; North East Somerset</v>
          </cell>
          <cell r="C25">
            <v>120.86036834208667</v>
          </cell>
          <cell r="D25">
            <v>30.364912641951999</v>
          </cell>
          <cell r="E25">
            <v>80.131481001049679</v>
          </cell>
          <cell r="F25">
            <v>3.187436945119217</v>
          </cell>
          <cell r="G25">
            <v>0</v>
          </cell>
          <cell r="H25">
            <v>0</v>
          </cell>
          <cell r="I25">
            <v>5.2776672728353589</v>
          </cell>
          <cell r="J25">
            <v>0</v>
          </cell>
          <cell r="K25">
            <v>0.93007430706400906</v>
          </cell>
          <cell r="L25">
            <v>119.89157216802026</v>
          </cell>
          <cell r="M25">
            <v>-8.0158300637004354E-3</v>
          </cell>
          <cell r="N25">
            <v>0.92770787380229081</v>
          </cell>
          <cell r="O25">
            <v>7.7982325078808021E-3</v>
          </cell>
        </row>
        <row r="26">
          <cell r="A26" t="str">
            <v>R679</v>
          </cell>
          <cell r="B26" t="str">
            <v>Bedford</v>
          </cell>
          <cell r="C26">
            <v>133.76932846280479</v>
          </cell>
          <cell r="D26">
            <v>44.587096609865</v>
          </cell>
          <cell r="E26">
            <v>75.7689652168648</v>
          </cell>
          <cell r="F26">
            <v>3.0139065946194528</v>
          </cell>
          <cell r="G26">
            <v>0</v>
          </cell>
          <cell r="H26">
            <v>0</v>
          </cell>
          <cell r="I26">
            <v>8.3971545837330588</v>
          </cell>
          <cell r="J26">
            <v>0</v>
          </cell>
          <cell r="K26">
            <v>0.71588578361064692</v>
          </cell>
          <cell r="L26">
            <v>132.48300878869296</v>
          </cell>
          <cell r="M26">
            <v>-9.6159537383750937E-3</v>
          </cell>
          <cell r="N26">
            <v>0.71268968931360632</v>
          </cell>
          <cell r="O26">
            <v>5.4085752708552346E-3</v>
          </cell>
        </row>
        <row r="27">
          <cell r="A27" t="str">
            <v>R954</v>
          </cell>
          <cell r="B27" t="str">
            <v>Bedfordshire Fire</v>
          </cell>
          <cell r="C27">
            <v>28.1216037893278</v>
          </cell>
          <cell r="D27">
            <v>9.053885747951</v>
          </cell>
          <cell r="E27">
            <v>18.539478800911038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8.4599329613123317E-2</v>
          </cell>
          <cell r="L27">
            <v>27.677963878475161</v>
          </cell>
          <cell r="M27">
            <v>-1.5775768486610997E-2</v>
          </cell>
          <cell r="N27">
            <v>8.4599329613123331E-2</v>
          </cell>
          <cell r="O27">
            <v>3.065930197215194E-3</v>
          </cell>
        </row>
        <row r="28">
          <cell r="A28" t="str">
            <v>R964</v>
          </cell>
          <cell r="B28" t="str">
            <v>Berkshire Fire Authority</v>
          </cell>
          <cell r="C28">
            <v>32.523276922760374</v>
          </cell>
          <cell r="D28">
            <v>10.89309104819</v>
          </cell>
          <cell r="E28">
            <v>21.013082428144365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8.0820060377976996E-2</v>
          </cell>
          <cell r="L28">
            <v>31.986993536712344</v>
          </cell>
          <cell r="M28">
            <v>-1.6489217470971651E-2</v>
          </cell>
          <cell r="N28">
            <v>8.082006037796674E-2</v>
          </cell>
          <cell r="O28">
            <v>2.533054000910296E-3</v>
          </cell>
        </row>
        <row r="29">
          <cell r="A29" t="str">
            <v>R385</v>
          </cell>
          <cell r="B29" t="str">
            <v>Bexley</v>
          </cell>
          <cell r="C29">
            <v>154.7763954477131</v>
          </cell>
          <cell r="D29">
            <v>47.953516171532996</v>
          </cell>
          <cell r="E29">
            <v>96.731426698014786</v>
          </cell>
          <cell r="F29">
            <v>3.8477427268229873</v>
          </cell>
          <cell r="G29">
            <v>0</v>
          </cell>
          <cell r="H29">
            <v>0</v>
          </cell>
          <cell r="I29">
            <v>4.2607327456679815</v>
          </cell>
          <cell r="J29">
            <v>0</v>
          </cell>
          <cell r="K29">
            <v>0.7133739290658706</v>
          </cell>
          <cell r="L29">
            <v>153.50679227110464</v>
          </cell>
          <cell r="M29">
            <v>-8.2028217089301636E-3</v>
          </cell>
          <cell r="N29">
            <v>0.70972438936703952</v>
          </cell>
          <cell r="O29">
            <v>4.6448822559628858E-3</v>
          </cell>
        </row>
        <row r="30">
          <cell r="A30" t="str">
            <v>R358</v>
          </cell>
          <cell r="B30" t="str">
            <v>Birmingham</v>
          </cell>
          <cell r="C30">
            <v>859.4332580562035</v>
          </cell>
          <cell r="D30">
            <v>512.03043752501208</v>
          </cell>
          <cell r="E30">
            <v>285.82890154428344</v>
          </cell>
          <cell r="F30">
            <v>11.369583956062854</v>
          </cell>
          <cell r="G30">
            <v>0</v>
          </cell>
          <cell r="H30">
            <v>6.7280360000000003</v>
          </cell>
          <cell r="I30">
            <v>21.929318167529114</v>
          </cell>
          <cell r="J30">
            <v>0</v>
          </cell>
          <cell r="K30">
            <v>0</v>
          </cell>
          <cell r="L30">
            <v>837.88627719288752</v>
          </cell>
          <cell r="M30">
            <v>-2.507115085591316E-2</v>
          </cell>
          <cell r="N30">
            <v>0.83551522337666029</v>
          </cell>
          <cell r="O30">
            <v>9.9816553707061028E-4</v>
          </cell>
        </row>
        <row r="31">
          <cell r="A31" t="str">
            <v>R185</v>
          </cell>
          <cell r="B31" t="str">
            <v>Blaby</v>
          </cell>
          <cell r="C31">
            <v>9.7821233597053343</v>
          </cell>
          <cell r="D31">
            <v>2.548380791249</v>
          </cell>
          <cell r="E31">
            <v>4.8255345426635428</v>
          </cell>
          <cell r="F31">
            <v>0</v>
          </cell>
          <cell r="G31">
            <v>0.18034294384399693</v>
          </cell>
          <cell r="H31">
            <v>0</v>
          </cell>
          <cell r="I31">
            <v>2.0729295950245672</v>
          </cell>
          <cell r="J31">
            <v>0</v>
          </cell>
          <cell r="K31">
            <v>1.1109975449296403E-2</v>
          </cell>
          <cell r="L31">
            <v>9.6382978482304029</v>
          </cell>
          <cell r="M31">
            <v>-1.4702892836884418E-2</v>
          </cell>
          <cell r="N31">
            <v>8.6970557086210931E-2</v>
          </cell>
          <cell r="O31">
            <v>9.1055990895473077E-3</v>
          </cell>
        </row>
        <row r="32">
          <cell r="A32" t="str">
            <v>R659</v>
          </cell>
          <cell r="B32" t="str">
            <v>Blackburn with Darwen</v>
          </cell>
          <cell r="C32">
            <v>116.36993554158299</v>
          </cell>
          <cell r="D32">
            <v>63.889688535649</v>
          </cell>
          <cell r="E32">
            <v>46.703368846107502</v>
          </cell>
          <cell r="F32">
            <v>1.8577473105690256</v>
          </cell>
          <cell r="G32">
            <v>0</v>
          </cell>
          <cell r="H32">
            <v>0.71730099999999997</v>
          </cell>
          <cell r="I32">
            <v>1.7549925963241069</v>
          </cell>
          <cell r="J32">
            <v>0</v>
          </cell>
          <cell r="K32">
            <v>0</v>
          </cell>
          <cell r="L32">
            <v>114.92309828864963</v>
          </cell>
          <cell r="M32">
            <v>-1.2433084595259269E-2</v>
          </cell>
          <cell r="N32">
            <v>-4.4072619890727083E-3</v>
          </cell>
          <cell r="O32">
            <v>-3.834819147911294E-5</v>
          </cell>
        </row>
        <row r="33">
          <cell r="A33" t="str">
            <v>R660</v>
          </cell>
          <cell r="B33" t="str">
            <v>Blackpool</v>
          </cell>
          <cell r="C33">
            <v>124.96334683920128</v>
          </cell>
          <cell r="D33">
            <v>69.613353559210992</v>
          </cell>
          <cell r="E33">
            <v>47.532407368592054</v>
          </cell>
          <cell r="F33">
            <v>1.8907244624010175</v>
          </cell>
          <cell r="G33">
            <v>0</v>
          </cell>
          <cell r="H33">
            <v>1.048794</v>
          </cell>
          <cell r="I33">
            <v>1.8029813619947452</v>
          </cell>
          <cell r="J33">
            <v>0</v>
          </cell>
          <cell r="K33">
            <v>0</v>
          </cell>
          <cell r="L33">
            <v>121.88826075219882</v>
          </cell>
          <cell r="M33">
            <v>-2.460790435582183E-2</v>
          </cell>
          <cell r="N33">
            <v>-4.7800806351290248E-3</v>
          </cell>
          <cell r="O33">
            <v>-3.9215369495002625E-5</v>
          </cell>
        </row>
        <row r="34">
          <cell r="A34" t="str">
            <v>R53</v>
          </cell>
          <cell r="B34" t="str">
            <v>Bolsover</v>
          </cell>
          <cell r="C34">
            <v>9.8130505763788438</v>
          </cell>
          <cell r="D34">
            <v>4.6366898426569998</v>
          </cell>
          <cell r="E34">
            <v>3.42239199027166</v>
          </cell>
          <cell r="F34">
            <v>0</v>
          </cell>
          <cell r="G34">
            <v>0.10618991612919423</v>
          </cell>
          <cell r="H34">
            <v>0</v>
          </cell>
          <cell r="I34">
            <v>1.3287557156628442</v>
          </cell>
          <cell r="J34">
            <v>0</v>
          </cell>
          <cell r="K34">
            <v>0</v>
          </cell>
          <cell r="L34">
            <v>9.4940274647206984</v>
          </cell>
          <cell r="M34">
            <v>-3.251008533738442E-2</v>
          </cell>
          <cell r="N34">
            <v>0.10590034641054835</v>
          </cell>
          <cell r="O34">
            <v>1.1280242062765152E-2</v>
          </cell>
        </row>
        <row r="35">
          <cell r="A35" t="str">
            <v>R334</v>
          </cell>
          <cell r="B35" t="str">
            <v>Bolton</v>
          </cell>
          <cell r="C35">
            <v>202.33827956589013</v>
          </cell>
          <cell r="D35">
            <v>94.416620892680996</v>
          </cell>
          <cell r="E35">
            <v>93.884332785323451</v>
          </cell>
          <cell r="F35">
            <v>3.734492201434374</v>
          </cell>
          <cell r="G35">
            <v>0</v>
          </cell>
          <cell r="H35">
            <v>1.070309</v>
          </cell>
          <cell r="I35">
            <v>4.688827480413277</v>
          </cell>
          <cell r="J35">
            <v>0</v>
          </cell>
          <cell r="K35">
            <v>0</v>
          </cell>
          <cell r="L35">
            <v>197.79458235985209</v>
          </cell>
          <cell r="M35">
            <v>-2.2455944647678083E-2</v>
          </cell>
          <cell r="N35">
            <v>-6.7065187166690521E-3</v>
          </cell>
          <cell r="O35">
            <v>-3.3905333755364039E-5</v>
          </cell>
        </row>
        <row r="36">
          <cell r="A36" t="str">
            <v>R194</v>
          </cell>
          <cell r="B36" t="str">
            <v>Boston</v>
          </cell>
          <cell r="C36">
            <v>8.3009692678739615</v>
          </cell>
          <cell r="D36">
            <v>3.4912851494039998</v>
          </cell>
          <cell r="E36">
            <v>3.1679864542862086</v>
          </cell>
          <cell r="F36">
            <v>0</v>
          </cell>
          <cell r="G36">
            <v>8.6483760227775014E-2</v>
          </cell>
          <cell r="H36">
            <v>0</v>
          </cell>
          <cell r="I36">
            <v>1.1962124197420483</v>
          </cell>
          <cell r="J36">
            <v>6.8407665701430295E-2</v>
          </cell>
          <cell r="K36">
            <v>0</v>
          </cell>
          <cell r="L36">
            <v>8.0103754493614616</v>
          </cell>
          <cell r="M36">
            <v>-3.5007215318474061E-2</v>
          </cell>
          <cell r="N36">
            <v>0.11778859634951466</v>
          </cell>
          <cell r="O36">
            <v>1.4923953140226069E-2</v>
          </cell>
        </row>
        <row r="37">
          <cell r="A37" t="str">
            <v>R622</v>
          </cell>
          <cell r="B37" t="str">
            <v>Bournemouth</v>
          </cell>
          <cell r="C37">
            <v>131.39453237583274</v>
          </cell>
          <cell r="D37">
            <v>41.338896971385005</v>
          </cell>
          <cell r="E37">
            <v>79.928766464817485</v>
          </cell>
          <cell r="F37">
            <v>3.1793734500480295</v>
          </cell>
          <cell r="G37">
            <v>0</v>
          </cell>
          <cell r="H37">
            <v>0.15157200000000001</v>
          </cell>
          <cell r="I37">
            <v>5.161363032998076</v>
          </cell>
          <cell r="J37">
            <v>0</v>
          </cell>
          <cell r="K37">
            <v>0.29226408260915315</v>
          </cell>
          <cell r="L37">
            <v>130.05223600185775</v>
          </cell>
          <cell r="M37">
            <v>-1.0215770395495372E-2</v>
          </cell>
          <cell r="N37">
            <v>0.2891180845262511</v>
          </cell>
          <cell r="O37">
            <v>2.2280451423064623E-3</v>
          </cell>
        </row>
        <row r="38">
          <cell r="A38" t="str">
            <v>R642</v>
          </cell>
          <cell r="B38" t="str">
            <v>Bracknell Forest</v>
          </cell>
          <cell r="C38">
            <v>80.718256471335295</v>
          </cell>
          <cell r="D38">
            <v>22.788195748101998</v>
          </cell>
          <cell r="E38">
            <v>50.009858504532147</v>
          </cell>
          <cell r="F38">
            <v>1.9892714901330992</v>
          </cell>
          <cell r="G38">
            <v>0</v>
          </cell>
          <cell r="H38">
            <v>0</v>
          </cell>
          <cell r="I38">
            <v>3.9554216875474291</v>
          </cell>
          <cell r="J38">
            <v>0</v>
          </cell>
          <cell r="K38">
            <v>0.91377497668943264</v>
          </cell>
          <cell r="L38">
            <v>79.656522407004104</v>
          </cell>
          <cell r="M38">
            <v>-1.3153580252420749E-2</v>
          </cell>
          <cell r="N38">
            <v>0.91209638428377104</v>
          </cell>
          <cell r="O38">
            <v>1.1582996160523176E-2</v>
          </cell>
        </row>
        <row r="39">
          <cell r="A39" t="str">
            <v>R365</v>
          </cell>
          <cell r="B39" t="str">
            <v>Bradford</v>
          </cell>
          <cell r="C39">
            <v>381.9021912056055</v>
          </cell>
          <cell r="D39">
            <v>192.80193344081198</v>
          </cell>
          <cell r="E39">
            <v>162.90382459986995</v>
          </cell>
          <cell r="F39">
            <v>6.4799210315861107</v>
          </cell>
          <cell r="G39">
            <v>0</v>
          </cell>
          <cell r="H39">
            <v>1.5659460000000001</v>
          </cell>
          <cell r="I39">
            <v>11.5060744909802</v>
          </cell>
          <cell r="J39">
            <v>0</v>
          </cell>
          <cell r="K39">
            <v>0</v>
          </cell>
          <cell r="L39">
            <v>375.25769956324825</v>
          </cell>
          <cell r="M39">
            <v>-1.7398411937312064E-2</v>
          </cell>
          <cell r="N39">
            <v>-1.3702414462557044E-2</v>
          </cell>
          <cell r="O39">
            <v>-3.6513345782130496E-5</v>
          </cell>
        </row>
        <row r="40">
          <cell r="A40" t="str">
            <v>R95</v>
          </cell>
          <cell r="B40" t="str">
            <v>Braintree</v>
          </cell>
          <cell r="C40">
            <v>15.940083410535873</v>
          </cell>
          <cell r="D40">
            <v>4.0312917843419998</v>
          </cell>
          <cell r="E40">
            <v>8.3784439424030506</v>
          </cell>
          <cell r="F40">
            <v>0</v>
          </cell>
          <cell r="G40">
            <v>0.25539454422067476</v>
          </cell>
          <cell r="H40">
            <v>0</v>
          </cell>
          <cell r="I40">
            <v>2.804517588651164</v>
          </cell>
          <cell r="J40">
            <v>1.7754313213171967E-2</v>
          </cell>
          <cell r="K40">
            <v>5.2661223605996683E-2</v>
          </cell>
          <cell r="L40">
            <v>15.540063396436059</v>
          </cell>
          <cell r="M40">
            <v>-2.5095227157683087E-2</v>
          </cell>
          <cell r="N40">
            <v>0.3159027789797797</v>
          </cell>
          <cell r="O40">
            <v>2.0750094991612233E-2</v>
          </cell>
        </row>
        <row r="41">
          <cell r="A41" t="str">
            <v>R201</v>
          </cell>
          <cell r="B41" t="str">
            <v>Breckland</v>
          </cell>
          <cell r="C41">
            <v>12.209286775032972</v>
          </cell>
          <cell r="D41">
            <v>5.1460605603060001</v>
          </cell>
          <cell r="E41">
            <v>3.0415799394767609</v>
          </cell>
          <cell r="F41">
            <v>0</v>
          </cell>
          <cell r="G41">
            <v>0.32647681577162507</v>
          </cell>
          <cell r="H41">
            <v>0</v>
          </cell>
          <cell r="I41">
            <v>3.0297538866781668</v>
          </cell>
          <cell r="J41">
            <v>0.37911753748887755</v>
          </cell>
          <cell r="K41">
            <v>0</v>
          </cell>
          <cell r="L41">
            <v>11.922988739721429</v>
          </cell>
          <cell r="M41">
            <v>-2.3449202282396997E-2</v>
          </cell>
          <cell r="N41">
            <v>0.17458551987331994</v>
          </cell>
          <cell r="O41">
            <v>1.4860361583297538E-2</v>
          </cell>
        </row>
        <row r="42">
          <cell r="A42" t="str">
            <v>R386</v>
          </cell>
          <cell r="B42" t="str">
            <v>Brent</v>
          </cell>
          <cell r="C42">
            <v>241.96689749342539</v>
          </cell>
          <cell r="D42">
            <v>125.121087142542</v>
          </cell>
          <cell r="E42">
            <v>96.986679982743183</v>
          </cell>
          <cell r="F42">
            <v>3.8578960865255891</v>
          </cell>
          <cell r="G42">
            <v>0</v>
          </cell>
          <cell r="H42">
            <v>0.86983600000000005</v>
          </cell>
          <cell r="I42">
            <v>11.392953989037702</v>
          </cell>
          <cell r="J42">
            <v>0</v>
          </cell>
          <cell r="K42">
            <v>0</v>
          </cell>
          <cell r="L42">
            <v>238.22845320084849</v>
          </cell>
          <cell r="M42">
            <v>-1.5450230305484203E-2</v>
          </cell>
          <cell r="N42">
            <v>-8.7370461412490386E-3</v>
          </cell>
          <cell r="O42">
            <v>-3.6673728951348881E-5</v>
          </cell>
        </row>
        <row r="43">
          <cell r="A43" t="str">
            <v>R96</v>
          </cell>
          <cell r="B43" t="str">
            <v>Brentwood</v>
          </cell>
          <cell r="C43">
            <v>9.3457940760587874</v>
          </cell>
          <cell r="D43">
            <v>1.7814980244409999</v>
          </cell>
          <cell r="E43">
            <v>5.4561659598689447</v>
          </cell>
          <cell r="F43">
            <v>0</v>
          </cell>
          <cell r="G43">
            <v>0.1494165998506502</v>
          </cell>
          <cell r="H43">
            <v>0</v>
          </cell>
          <cell r="I43">
            <v>1.6339668910785918</v>
          </cell>
          <cell r="J43">
            <v>0</v>
          </cell>
          <cell r="K43">
            <v>7.0471217720309995E-2</v>
          </cell>
          <cell r="L43">
            <v>9.0915186929594967</v>
          </cell>
          <cell r="M43">
            <v>-2.7207466912915423E-2</v>
          </cell>
          <cell r="N43">
            <v>0.21972200297168598</v>
          </cell>
          <cell r="O43">
            <v>2.4766347860479196E-2</v>
          </cell>
        </row>
        <row r="44">
          <cell r="A44" t="str">
            <v>R625</v>
          </cell>
          <cell r="B44" t="str">
            <v>Brighton &amp; Hove</v>
          </cell>
          <cell r="C44">
            <v>210.86345969307627</v>
          </cell>
          <cell r="D44">
            <v>76.802353287808003</v>
          </cell>
          <cell r="E44">
            <v>121.05994061022415</v>
          </cell>
          <cell r="F44">
            <v>4.8154723019522283</v>
          </cell>
          <cell r="G44">
            <v>0</v>
          </cell>
          <cell r="H44">
            <v>0</v>
          </cell>
          <cell r="I44">
            <v>5.1648576367762065</v>
          </cell>
          <cell r="J44">
            <v>0</v>
          </cell>
          <cell r="K44">
            <v>4.7271584854684121E-2</v>
          </cell>
          <cell r="L44">
            <v>207.88989542161525</v>
          </cell>
          <cell r="M44">
            <v>-1.4101847118458632E-2</v>
          </cell>
          <cell r="N44">
            <v>4.1452906678557611E-2</v>
          </cell>
          <cell r="O44">
            <v>1.9943813952600899E-4</v>
          </cell>
        </row>
        <row r="45">
          <cell r="A45" t="str">
            <v>R603</v>
          </cell>
          <cell r="B45" t="str">
            <v>Bristol</v>
          </cell>
          <cell r="C45">
            <v>346.65179384111804</v>
          </cell>
          <cell r="D45">
            <v>137.02704966449099</v>
          </cell>
          <cell r="E45">
            <v>183.57885556696209</v>
          </cell>
          <cell r="F45">
            <v>7.3023238715527059</v>
          </cell>
          <cell r="G45">
            <v>0</v>
          </cell>
          <cell r="H45">
            <v>0.34358499999999997</v>
          </cell>
          <cell r="I45">
            <v>13.822230122736862</v>
          </cell>
          <cell r="J45">
            <v>0</v>
          </cell>
          <cell r="K45">
            <v>0</v>
          </cell>
          <cell r="L45">
            <v>342.07404422574268</v>
          </cell>
          <cell r="M45">
            <v>-1.3205613519696624E-2</v>
          </cell>
          <cell r="N45">
            <v>-1.003627503359894E-2</v>
          </cell>
          <cell r="O45">
            <v>-2.9338620548804419E-5</v>
          </cell>
        </row>
        <row r="46">
          <cell r="A46" t="str">
            <v>R202</v>
          </cell>
          <cell r="B46" t="str">
            <v>Broadland</v>
          </cell>
          <cell r="C46">
            <v>11.195451779966037</v>
          </cell>
          <cell r="D46">
            <v>3.4871555163279999</v>
          </cell>
          <cell r="E46">
            <v>5.1618896641176333</v>
          </cell>
          <cell r="F46">
            <v>0</v>
          </cell>
          <cell r="G46">
            <v>0.28650790215507488</v>
          </cell>
          <cell r="H46">
            <v>0</v>
          </cell>
          <cell r="I46">
            <v>2.0164161842326118</v>
          </cell>
          <cell r="J46">
            <v>0</v>
          </cell>
          <cell r="K46">
            <v>0</v>
          </cell>
          <cell r="L46">
            <v>10.95196926683332</v>
          </cell>
          <cell r="M46">
            <v>-2.1748341908668922E-2</v>
          </cell>
          <cell r="N46">
            <v>-2.8534429127802241E-4</v>
          </cell>
          <cell r="O46">
            <v>-2.6053474961053952E-5</v>
          </cell>
        </row>
        <row r="47">
          <cell r="A47" t="str">
            <v>R387</v>
          </cell>
          <cell r="B47" t="str">
            <v>Bromley</v>
          </cell>
          <cell r="C47">
            <v>200.82783565195103</v>
          </cell>
          <cell r="D47">
            <v>46.757822110044998</v>
          </cell>
          <cell r="E47">
            <v>136.18160484091896</v>
          </cell>
          <cell r="F47">
            <v>5.4169756142393348</v>
          </cell>
          <cell r="G47">
            <v>0</v>
          </cell>
          <cell r="H47">
            <v>0</v>
          </cell>
          <cell r="I47">
            <v>7.5228225190585931</v>
          </cell>
          <cell r="J47">
            <v>0</v>
          </cell>
          <cell r="K47">
            <v>2.0519355201912406</v>
          </cell>
          <cell r="L47">
            <v>197.93116060445314</v>
          </cell>
          <cell r="M47">
            <v>-1.4423673083436728E-2</v>
          </cell>
          <cell r="N47">
            <v>2.048149886041017</v>
          </cell>
          <cell r="O47">
            <v>1.045598532782047E-2</v>
          </cell>
        </row>
        <row r="48">
          <cell r="A48" t="str">
            <v>R127</v>
          </cell>
          <cell r="B48" t="str">
            <v>Bromsgrove</v>
          </cell>
          <cell r="C48">
            <v>11.269442938487318</v>
          </cell>
          <cell r="D48">
            <v>1.629500734077</v>
          </cell>
          <cell r="E48">
            <v>7.4479289018205375</v>
          </cell>
          <cell r="F48">
            <v>0</v>
          </cell>
          <cell r="G48">
            <v>0.13510172632555395</v>
          </cell>
          <cell r="H48">
            <v>0</v>
          </cell>
          <cell r="I48">
            <v>1.7160538718408287</v>
          </cell>
          <cell r="J48">
            <v>0</v>
          </cell>
          <cell r="K48">
            <v>0.11422801235481159</v>
          </cell>
          <cell r="L48">
            <v>11.042813246418731</v>
          </cell>
          <cell r="M48">
            <v>-2.0110106001300365E-2</v>
          </cell>
          <cell r="N48">
            <v>0.26480895669522475</v>
          </cell>
          <cell r="O48">
            <v>2.456938683423163E-2</v>
          </cell>
        </row>
        <row r="49">
          <cell r="A49" t="str">
            <v>R136</v>
          </cell>
          <cell r="B49" t="str">
            <v>Broxbourne</v>
          </cell>
          <cell r="C49">
            <v>8.9161750157877666</v>
          </cell>
          <cell r="D49">
            <v>2.8714904257859999</v>
          </cell>
          <cell r="E49">
            <v>4.0165453394468695</v>
          </cell>
          <cell r="F49">
            <v>0</v>
          </cell>
          <cell r="G49">
            <v>0.22229715319681875</v>
          </cell>
          <cell r="H49">
            <v>0</v>
          </cell>
          <cell r="I49">
            <v>1.6047383592086564</v>
          </cell>
          <cell r="J49">
            <v>0</v>
          </cell>
          <cell r="K49">
            <v>0</v>
          </cell>
          <cell r="L49">
            <v>8.7150712776383443</v>
          </cell>
          <cell r="M49">
            <v>-2.2554933903084051E-2</v>
          </cell>
          <cell r="N49">
            <v>-2.3354708968881255E-4</v>
          </cell>
          <cell r="O49">
            <v>-2.6797351829412403E-5</v>
          </cell>
        </row>
        <row r="50">
          <cell r="A50" t="str">
            <v>R231</v>
          </cell>
          <cell r="B50" t="str">
            <v>Broxtowe</v>
          </cell>
          <cell r="C50">
            <v>10.372035560605541</v>
          </cell>
          <cell r="D50">
            <v>3.5062130978299999</v>
          </cell>
          <cell r="E50">
            <v>5.5174583446911223</v>
          </cell>
          <cell r="F50">
            <v>0</v>
          </cell>
          <cell r="G50">
            <v>0.16189638337757431</v>
          </cell>
          <cell r="H50">
            <v>0</v>
          </cell>
          <cell r="I50">
            <v>0.83302607987700683</v>
          </cell>
          <cell r="J50">
            <v>0</v>
          </cell>
          <cell r="K50">
            <v>5.5089227647334522E-3</v>
          </cell>
          <cell r="L50">
            <v>10.024102828540437</v>
          </cell>
          <cell r="M50">
            <v>-3.354526987803641E-2</v>
          </cell>
          <cell r="N50">
            <v>0.16711753699250131</v>
          </cell>
          <cell r="O50">
            <v>1.695422404006218E-2</v>
          </cell>
        </row>
        <row r="51">
          <cell r="A51" t="str">
            <v>R633</v>
          </cell>
          <cell r="B51" t="str">
            <v>Buckinghamshire</v>
          </cell>
          <cell r="C51">
            <v>318.687139284279</v>
          </cell>
          <cell r="D51">
            <v>49.609743016612995</v>
          </cell>
          <cell r="E51">
            <v>251.16988795500691</v>
          </cell>
          <cell r="F51">
            <v>9.9909320328018669</v>
          </cell>
          <cell r="G51">
            <v>0</v>
          </cell>
          <cell r="H51">
            <v>0</v>
          </cell>
          <cell r="I51">
            <v>3.7308854248060843</v>
          </cell>
          <cell r="J51">
            <v>0</v>
          </cell>
          <cell r="K51">
            <v>4.5865464785620347</v>
          </cell>
          <cell r="L51">
            <v>319.08799490778989</v>
          </cell>
          <cell r="M51">
            <v>1.2578343274571857E-3</v>
          </cell>
          <cell r="N51">
            <v>4.582062655364382</v>
          </cell>
          <cell r="O51">
            <v>1.456908180570271E-2</v>
          </cell>
        </row>
        <row r="52">
          <cell r="A52" t="str">
            <v>R955</v>
          </cell>
          <cell r="B52" t="str">
            <v>Buckinghamshire Fire</v>
          </cell>
          <cell r="C52">
            <v>26.634345993173248</v>
          </cell>
          <cell r="D52">
            <v>8.0382297176899993</v>
          </cell>
          <cell r="E52">
            <v>18.146245249179412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0.11167940667793995</v>
          </cell>
          <cell r="L52">
            <v>26.296154373547349</v>
          </cell>
          <cell r="M52">
            <v>-1.2697575518189286E-2</v>
          </cell>
          <cell r="N52">
            <v>0.1116794066779434</v>
          </cell>
          <cell r="O52">
            <v>4.265100095352253E-3</v>
          </cell>
        </row>
        <row r="53">
          <cell r="A53" t="str">
            <v>R173</v>
          </cell>
          <cell r="B53" t="str">
            <v>Burnley</v>
          </cell>
          <cell r="C53">
            <v>14.692115038759376</v>
          </cell>
          <cell r="D53">
            <v>6.7570320955759993</v>
          </cell>
          <cell r="E53">
            <v>6.2905877664113197</v>
          </cell>
          <cell r="F53">
            <v>0</v>
          </cell>
          <cell r="G53">
            <v>5.5913136559624106E-2</v>
          </cell>
          <cell r="H53">
            <v>0</v>
          </cell>
          <cell r="I53">
            <v>1.0175067779697273</v>
          </cell>
          <cell r="J53">
            <v>0</v>
          </cell>
          <cell r="K53">
            <v>0</v>
          </cell>
          <cell r="L53">
            <v>14.121039776516669</v>
          </cell>
          <cell r="M53">
            <v>-3.8869506584732538E-2</v>
          </cell>
          <cell r="N53">
            <v>7.219913687783297E-2</v>
          </cell>
          <cell r="O53">
            <v>5.1391526695891854E-3</v>
          </cell>
        </row>
        <row r="54">
          <cell r="A54" t="str">
            <v>R335</v>
          </cell>
          <cell r="B54" t="str">
            <v>Bury</v>
          </cell>
          <cell r="C54">
            <v>126.88540737872418</v>
          </cell>
          <cell r="D54">
            <v>48.914350301942001</v>
          </cell>
          <cell r="E54">
            <v>68.879197233737827</v>
          </cell>
          <cell r="F54">
            <v>2.739848250278726</v>
          </cell>
          <cell r="G54">
            <v>0</v>
          </cell>
          <cell r="H54">
            <v>0.27007100000000001</v>
          </cell>
          <cell r="I54">
            <v>2.6739241448660196</v>
          </cell>
          <cell r="J54">
            <v>0</v>
          </cell>
          <cell r="K54">
            <v>2.9993442982588714E-2</v>
          </cell>
          <cell r="L54">
            <v>123.50738437380717</v>
          </cell>
          <cell r="M54">
            <v>-2.6622628044487229E-2</v>
          </cell>
          <cell r="N54">
            <v>2.6450300965194629E-2</v>
          </cell>
          <cell r="O54">
            <v>2.1420554649830779E-4</v>
          </cell>
        </row>
        <row r="55">
          <cell r="A55" t="str">
            <v>R366</v>
          </cell>
          <cell r="B55" t="str">
            <v>Calderdale</v>
          </cell>
          <cell r="C55">
            <v>144.598614784245</v>
          </cell>
          <cell r="D55">
            <v>56.898567297005997</v>
          </cell>
          <cell r="E55">
            <v>77.365425835999559</v>
          </cell>
          <cell r="F55">
            <v>3.0774099455533026</v>
          </cell>
          <cell r="G55">
            <v>0</v>
          </cell>
          <cell r="H55">
            <v>0.31167099999999998</v>
          </cell>
          <cell r="I55">
            <v>4.2296699954032801</v>
          </cell>
          <cell r="J55">
            <v>0</v>
          </cell>
          <cell r="K55">
            <v>0</v>
          </cell>
          <cell r="L55">
            <v>141.88274407396213</v>
          </cell>
          <cell r="M55">
            <v>-1.8782135045589565E-2</v>
          </cell>
          <cell r="N55">
            <v>-4.1551252106160064E-3</v>
          </cell>
          <cell r="O55">
            <v>-2.9284770010959775E-5</v>
          </cell>
        </row>
        <row r="56">
          <cell r="A56" t="str">
            <v>R22</v>
          </cell>
          <cell r="B56" t="str">
            <v>Cambridge</v>
          </cell>
          <cell r="C56">
            <v>19.67751884546534</v>
          </cell>
          <cell r="D56">
            <v>5.0899303061180001</v>
          </cell>
          <cell r="E56">
            <v>7.7289121042338413</v>
          </cell>
          <cell r="F56">
            <v>0</v>
          </cell>
          <cell r="G56">
            <v>0.18994184279084364</v>
          </cell>
          <cell r="H56">
            <v>0</v>
          </cell>
          <cell r="I56">
            <v>6.3663089765895151</v>
          </cell>
          <cell r="J56">
            <v>0</v>
          </cell>
          <cell r="K56">
            <v>1.1870663688360692E-3</v>
          </cell>
          <cell r="L56">
            <v>19.376280296101037</v>
          </cell>
          <cell r="M56">
            <v>-1.5308766909590488E-2</v>
          </cell>
          <cell r="N56">
            <v>0.19070858232645804</v>
          </cell>
          <cell r="O56">
            <v>9.9402084635057224E-3</v>
          </cell>
        </row>
        <row r="57">
          <cell r="A57" t="str">
            <v>R663</v>
          </cell>
          <cell r="B57" t="str">
            <v>Cambridgeshire</v>
          </cell>
          <cell r="C57">
            <v>358.87916059075047</v>
          </cell>
          <cell r="D57">
            <v>76.335444066679997</v>
          </cell>
          <cell r="E57">
            <v>261.56111438213765</v>
          </cell>
          <cell r="F57">
            <v>10.404269944508552</v>
          </cell>
          <cell r="G57">
            <v>0</v>
          </cell>
          <cell r="H57">
            <v>0</v>
          </cell>
          <cell r="I57">
            <v>5.3176294735403564</v>
          </cell>
          <cell r="J57">
            <v>0</v>
          </cell>
          <cell r="K57">
            <v>3.1702522606515178</v>
          </cell>
          <cell r="L57">
            <v>356.78871012751807</v>
          </cell>
          <cell r="M57">
            <v>-5.8249424675183015E-3</v>
          </cell>
          <cell r="N57">
            <v>3.1638164550046213</v>
          </cell>
          <cell r="O57">
            <v>8.9468148640423004E-3</v>
          </cell>
        </row>
        <row r="58">
          <cell r="A58" t="str">
            <v>R965</v>
          </cell>
          <cell r="B58" t="str">
            <v>Cambridgeshire Fire</v>
          </cell>
          <cell r="C58">
            <v>28.378268876529322</v>
          </cell>
          <cell r="D58">
            <v>9.5101222198690003</v>
          </cell>
          <cell r="E58">
            <v>18.303316631788142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7.7007299459252943E-2</v>
          </cell>
          <cell r="L58">
            <v>27.890446151116397</v>
          </cell>
          <cell r="M58">
            <v>-1.7190009987409272E-2</v>
          </cell>
          <cell r="N58">
            <v>7.7007299459250333E-2</v>
          </cell>
          <cell r="O58">
            <v>2.7687083165072982E-3</v>
          </cell>
        </row>
        <row r="59">
          <cell r="A59" t="str">
            <v>R371</v>
          </cell>
          <cell r="B59" t="str">
            <v>Camden</v>
          </cell>
          <cell r="C59">
            <v>241.34623699494762</v>
          </cell>
          <cell r="D59">
            <v>126.488243971099</v>
          </cell>
          <cell r="E59">
            <v>94.930618420708413</v>
          </cell>
          <cell r="F59">
            <v>3.7761109191681741</v>
          </cell>
          <cell r="G59">
            <v>0</v>
          </cell>
          <cell r="H59">
            <v>0.77835399999999999</v>
          </cell>
          <cell r="I59">
            <v>9.4831962922026669</v>
          </cell>
          <cell r="J59">
            <v>0</v>
          </cell>
          <cell r="K59">
            <v>0</v>
          </cell>
          <cell r="L59">
            <v>235.45652360317825</v>
          </cell>
          <cell r="M59">
            <v>-2.4403584928869848E-2</v>
          </cell>
          <cell r="N59">
            <v>-9.0478934917825882E-3</v>
          </cell>
          <cell r="O59">
            <v>-3.8425547455928374E-5</v>
          </cell>
        </row>
        <row r="60">
          <cell r="A60" t="str">
            <v>R253</v>
          </cell>
          <cell r="B60" t="str">
            <v>Cannock Chase</v>
          </cell>
          <cell r="C60">
            <v>11.216831301659562</v>
          </cell>
          <cell r="D60">
            <v>3.6181847179450002</v>
          </cell>
          <cell r="E60">
            <v>5.7237738645829523</v>
          </cell>
          <cell r="F60">
            <v>0</v>
          </cell>
          <cell r="G60">
            <v>0.1028470460205325</v>
          </cell>
          <cell r="H60">
            <v>0</v>
          </cell>
          <cell r="I60">
            <v>1.417308321311201</v>
          </cell>
          <cell r="J60">
            <v>0</v>
          </cell>
          <cell r="K60">
            <v>0</v>
          </cell>
          <cell r="L60">
            <v>10.862113949859687</v>
          </cell>
          <cell r="M60">
            <v>-3.162366824108287E-2</v>
          </cell>
          <cell r="N60">
            <v>0.10254737382882873</v>
          </cell>
          <cell r="O60">
            <v>9.5308089879079377E-3</v>
          </cell>
        </row>
        <row r="61">
          <cell r="A61" t="str">
            <v>R158</v>
          </cell>
          <cell r="B61" t="str">
            <v>Canterbury</v>
          </cell>
          <cell r="C61">
            <v>18.896537663349029</v>
          </cell>
          <cell r="D61">
            <v>5.3723085660800001</v>
          </cell>
          <cell r="E61">
            <v>9.4240136709977058</v>
          </cell>
          <cell r="F61">
            <v>0</v>
          </cell>
          <cell r="G61">
            <v>0.19716908341468045</v>
          </cell>
          <cell r="H61">
            <v>0</v>
          </cell>
          <cell r="I61">
            <v>3.3319936152175695</v>
          </cell>
          <cell r="J61">
            <v>0</v>
          </cell>
          <cell r="K61">
            <v>2.1067280544106493E-2</v>
          </cell>
          <cell r="L61">
            <v>18.346552216254064</v>
          </cell>
          <cell r="M61">
            <v>-2.910509093746283E-2</v>
          </cell>
          <cell r="N61">
            <v>0.21777514677701859</v>
          </cell>
          <cell r="O61">
            <v>1.2012677189554115E-2</v>
          </cell>
        </row>
        <row r="62">
          <cell r="A62" t="str">
            <v>R48</v>
          </cell>
          <cell r="B62" t="str">
            <v>Carlisle</v>
          </cell>
          <cell r="C62">
            <v>13.363654446768219</v>
          </cell>
          <cell r="D62">
            <v>3.9979883972819996</v>
          </cell>
          <cell r="E62">
            <v>6.4595767351973192</v>
          </cell>
          <cell r="F62">
            <v>0</v>
          </cell>
          <cell r="G62">
            <v>0.12818685550374403</v>
          </cell>
          <cell r="H62">
            <v>0</v>
          </cell>
          <cell r="I62">
            <v>2.1997838596760695</v>
          </cell>
          <cell r="J62">
            <v>0.14743681478628476</v>
          </cell>
          <cell r="K62">
            <v>4.9921305604689672E-3</v>
          </cell>
          <cell r="L62">
            <v>12.937964793005886</v>
          </cell>
          <cell r="M62">
            <v>-3.1854284728626725E-2</v>
          </cell>
          <cell r="N62">
            <v>0.20089460695321648</v>
          </cell>
          <cell r="O62">
            <v>1.5772434635180063E-2</v>
          </cell>
        </row>
        <row r="63">
          <cell r="A63" t="str">
            <v>R97</v>
          </cell>
          <cell r="B63" t="str">
            <v>Castle Point</v>
          </cell>
          <cell r="C63">
            <v>11.413660904893511</v>
          </cell>
          <cell r="D63">
            <v>2.3988891223590003</v>
          </cell>
          <cell r="E63">
            <v>7.3900841992904329</v>
          </cell>
          <cell r="F63">
            <v>0</v>
          </cell>
          <cell r="G63">
            <v>8.230164382407644E-2</v>
          </cell>
          <cell r="H63">
            <v>0</v>
          </cell>
          <cell r="I63">
            <v>1.1822465485607996</v>
          </cell>
          <cell r="J63">
            <v>0</v>
          </cell>
          <cell r="K63">
            <v>8.6320795610724865E-2</v>
          </cell>
          <cell r="L63">
            <v>11.139842309645033</v>
          </cell>
          <cell r="M63">
            <v>-2.399042669395246E-2</v>
          </cell>
          <cell r="N63">
            <v>0.16839974571061767</v>
          </cell>
          <cell r="O63">
            <v>1.5348915580544102E-2</v>
          </cell>
        </row>
        <row r="64">
          <cell r="A64" t="str">
            <v>R680</v>
          </cell>
          <cell r="B64" t="str">
            <v>Central Bedfordshire</v>
          </cell>
          <cell r="C64">
            <v>191.79829222511515</v>
          </cell>
          <cell r="D64">
            <v>40.622502455678003</v>
          </cell>
          <cell r="E64">
            <v>130.07651290021397</v>
          </cell>
          <cell r="F64">
            <v>5.1741297893269511</v>
          </cell>
          <cell r="G64">
            <v>0</v>
          </cell>
          <cell r="H64">
            <v>0</v>
          </cell>
          <cell r="I64">
            <v>11.788349638077925</v>
          </cell>
          <cell r="J64">
            <v>0</v>
          </cell>
          <cell r="K64">
            <v>2.2258117890870848</v>
          </cell>
          <cell r="L64">
            <v>189.88730657238392</v>
          </cell>
          <cell r="M64">
            <v>-9.9635175608774329E-3</v>
          </cell>
          <cell r="N64">
            <v>2.2225871245698841</v>
          </cell>
          <cell r="O64">
            <v>1.1843393532410566E-2</v>
          </cell>
        </row>
        <row r="65">
          <cell r="A65" t="str">
            <v>R186</v>
          </cell>
          <cell r="B65" t="str">
            <v>Charnwood</v>
          </cell>
          <cell r="C65">
            <v>17.395537780128478</v>
          </cell>
          <cell r="D65">
            <v>5.2706000429329993</v>
          </cell>
          <cell r="E65">
            <v>6.9562287271917098</v>
          </cell>
          <cell r="F65">
            <v>0</v>
          </cell>
          <cell r="G65">
            <v>0.33387581046396164</v>
          </cell>
          <cell r="H65">
            <v>0</v>
          </cell>
          <cell r="I65">
            <v>4.5239711470261668</v>
          </cell>
          <cell r="J65">
            <v>0</v>
          </cell>
          <cell r="K65">
            <v>0</v>
          </cell>
          <cell r="L65">
            <v>17.084675727614837</v>
          </cell>
          <cell r="M65">
            <v>-1.787021800893962E-2</v>
          </cell>
          <cell r="N65">
            <v>-4.2554951633633209E-4</v>
          </cell>
          <cell r="O65">
            <v>-2.490763791408954E-5</v>
          </cell>
        </row>
        <row r="66">
          <cell r="A66" t="str">
            <v>R98</v>
          </cell>
          <cell r="B66" t="str">
            <v>Chelmsford</v>
          </cell>
          <cell r="C66">
            <v>18.176714247432034</v>
          </cell>
          <cell r="D66">
            <v>3.4301632751829998</v>
          </cell>
          <cell r="E66">
            <v>11.562707368411035</v>
          </cell>
          <cell r="F66">
            <v>0</v>
          </cell>
          <cell r="G66">
            <v>0.29444457284202064</v>
          </cell>
          <cell r="H66">
            <v>0</v>
          </cell>
          <cell r="I66">
            <v>2.3649273503857424</v>
          </cell>
          <cell r="J66">
            <v>0</v>
          </cell>
          <cell r="K66">
            <v>0.13735655554624146</v>
          </cell>
          <cell r="L66">
            <v>17.789599122368038</v>
          </cell>
          <cell r="M66">
            <v>-2.1297310382633494E-2</v>
          </cell>
          <cell r="N66">
            <v>0.43146578093334753</v>
          </cell>
          <cell r="O66">
            <v>2.4856692390040472E-2</v>
          </cell>
        </row>
        <row r="67">
          <cell r="A67" t="str">
            <v>R108</v>
          </cell>
          <cell r="B67" t="str">
            <v>Cheltenham</v>
          </cell>
          <cell r="C67">
            <v>13.884150399724241</v>
          </cell>
          <cell r="D67">
            <v>3.1956148219610001</v>
          </cell>
          <cell r="E67">
            <v>7.9495073518182746</v>
          </cell>
          <cell r="F67">
            <v>0</v>
          </cell>
          <cell r="G67">
            <v>0.17119277601125618</v>
          </cell>
          <cell r="H67">
            <v>0</v>
          </cell>
          <cell r="I67">
            <v>2.1697837353215141</v>
          </cell>
          <cell r="J67">
            <v>0</v>
          </cell>
          <cell r="K67">
            <v>7.4196926980642799E-2</v>
          </cell>
          <cell r="L67">
            <v>13.560295612092688</v>
          </cell>
          <cell r="M67">
            <v>-2.3325502699681588E-2</v>
          </cell>
          <cell r="N67">
            <v>0.24510657990173712</v>
          </cell>
          <cell r="O67">
            <v>1.8408043574084057E-2</v>
          </cell>
        </row>
        <row r="68">
          <cell r="A68" t="str">
            <v>R237</v>
          </cell>
          <cell r="B68" t="str">
            <v>Cherwell</v>
          </cell>
          <cell r="C68">
            <v>15.509786072118807</v>
          </cell>
          <cell r="D68">
            <v>4.6691119429459995</v>
          </cell>
          <cell r="E68">
            <v>6.3535493619871577</v>
          </cell>
          <cell r="F68">
            <v>0</v>
          </cell>
          <cell r="G68">
            <v>0.30643935076352868</v>
          </cell>
          <cell r="H68">
            <v>0</v>
          </cell>
          <cell r="I68">
            <v>3.8797971715552624</v>
          </cell>
          <cell r="J68">
            <v>0</v>
          </cell>
          <cell r="K68">
            <v>0</v>
          </cell>
          <cell r="L68">
            <v>15.208897827251949</v>
          </cell>
          <cell r="M68">
            <v>-1.9399896521316351E-2</v>
          </cell>
          <cell r="N68">
            <v>-3.7859548726260073E-4</v>
          </cell>
          <cell r="O68">
            <v>-2.4892406235484486E-5</v>
          </cell>
        </row>
        <row r="69">
          <cell r="A69" t="str">
            <v>R677</v>
          </cell>
          <cell r="B69" t="str">
            <v>Cheshire East</v>
          </cell>
          <cell r="C69">
            <v>252.93073029975324</v>
          </cell>
          <cell r="D69">
            <v>53.109548396785002</v>
          </cell>
          <cell r="E69">
            <v>176.14129710371881</v>
          </cell>
          <cell r="F69">
            <v>7.0064757438123229</v>
          </cell>
          <cell r="G69">
            <v>0</v>
          </cell>
          <cell r="H69">
            <v>0</v>
          </cell>
          <cell r="I69">
            <v>9.3442571063682927</v>
          </cell>
          <cell r="J69">
            <v>0</v>
          </cell>
          <cell r="K69">
            <v>2.974166328651676</v>
          </cell>
          <cell r="L69">
            <v>248.57574467933611</v>
          </cell>
          <cell r="M69">
            <v>-1.7218096097915581E-2</v>
          </cell>
          <cell r="N69">
            <v>2.9698996830257158</v>
          </cell>
          <cell r="O69">
            <v>1.209213764057745E-2</v>
          </cell>
        </row>
        <row r="70">
          <cell r="A70" t="str">
            <v>R966</v>
          </cell>
          <cell r="B70" t="str">
            <v>Cheshire Fire</v>
          </cell>
          <cell r="C70">
            <v>41.229726790240662</v>
          </cell>
          <cell r="D70">
            <v>14.332711190504998</v>
          </cell>
          <cell r="E70">
            <v>25.892393096015006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7.8866506387901159E-2</v>
          </cell>
          <cell r="L70">
            <v>40.303970792907911</v>
          </cell>
          <cell r="M70">
            <v>-2.2453604944864258E-2</v>
          </cell>
          <cell r="N70">
            <v>7.8866506387903712E-2</v>
          </cell>
          <cell r="O70">
            <v>1.9606290098378438E-3</v>
          </cell>
        </row>
        <row r="71">
          <cell r="A71" t="str">
            <v>R678</v>
          </cell>
          <cell r="B71" t="str">
            <v>Cheshire West &amp; Chester</v>
          </cell>
          <cell r="C71">
            <v>240.60038811093941</v>
          </cell>
          <cell r="D71">
            <v>68.650309202650988</v>
          </cell>
          <cell r="E71">
            <v>152.6436347246738</v>
          </cell>
          <cell r="F71">
            <v>6.0717954377048615</v>
          </cell>
          <cell r="G71">
            <v>0</v>
          </cell>
          <cell r="H71">
            <v>0</v>
          </cell>
          <cell r="I71">
            <v>8.2259789462802324</v>
          </cell>
          <cell r="J71">
            <v>0</v>
          </cell>
          <cell r="K71">
            <v>1.4363462644546749</v>
          </cell>
          <cell r="L71">
            <v>237.02806457576455</v>
          </cell>
          <cell r="M71">
            <v>-1.4847538539828453E-2</v>
          </cell>
          <cell r="N71">
            <v>1.4311359170462481</v>
          </cell>
          <cell r="O71">
            <v>6.0745100761452082E-3</v>
          </cell>
        </row>
        <row r="72">
          <cell r="A72" t="str">
            <v>R54</v>
          </cell>
          <cell r="B72" t="str">
            <v>Chesterfield</v>
          </cell>
          <cell r="C72">
            <v>10.044673114231674</v>
          </cell>
          <cell r="D72">
            <v>4.387578665275</v>
          </cell>
          <cell r="E72">
            <v>4.2469420027531974</v>
          </cell>
          <cell r="F72">
            <v>0</v>
          </cell>
          <cell r="G72">
            <v>0.15560573879347506</v>
          </cell>
          <cell r="H72">
            <v>0</v>
          </cell>
          <cell r="I72">
            <v>0.91407492998442164</v>
          </cell>
          <cell r="J72">
            <v>0</v>
          </cell>
          <cell r="K72">
            <v>0</v>
          </cell>
          <cell r="L72">
            <v>9.7042013368060953</v>
          </cell>
          <cell r="M72">
            <v>-3.3895754849720849E-2</v>
          </cell>
          <cell r="N72">
            <v>8.8248546965521868E-2</v>
          </cell>
          <cell r="O72">
            <v>9.1773065960513069E-3</v>
          </cell>
        </row>
        <row r="73">
          <cell r="A73" t="str">
            <v>R287</v>
          </cell>
          <cell r="B73" t="str">
            <v>Chichester</v>
          </cell>
          <cell r="C73">
            <v>14.301534663891374</v>
          </cell>
          <cell r="D73">
            <v>2.2910352814620003</v>
          </cell>
          <cell r="E73">
            <v>7.5254935572869242</v>
          </cell>
          <cell r="F73">
            <v>0</v>
          </cell>
          <cell r="G73">
            <v>0.2903238771565711</v>
          </cell>
          <cell r="H73">
            <v>0</v>
          </cell>
          <cell r="I73">
            <v>3.6903817744811231</v>
          </cell>
          <cell r="J73">
            <v>0.1517220627408529</v>
          </cell>
          <cell r="K73">
            <v>9.2996090757095293E-2</v>
          </cell>
          <cell r="L73">
            <v>14.041952643884567</v>
          </cell>
          <cell r="M73">
            <v>-1.8150640900252535E-2</v>
          </cell>
          <cell r="N73">
            <v>0.16279912704407273</v>
          </cell>
          <cell r="O73">
            <v>1.1729759084121218E-2</v>
          </cell>
        </row>
        <row r="74">
          <cell r="A74" t="str">
            <v>R19</v>
          </cell>
          <cell r="B74" t="str">
            <v>Chiltern</v>
          </cell>
          <cell r="C74">
            <v>10.449816211689614</v>
          </cell>
          <cell r="D74">
            <v>1.3934331202849999</v>
          </cell>
          <cell r="E74">
            <v>7.633472946549797</v>
          </cell>
          <cell r="F74">
            <v>0</v>
          </cell>
          <cell r="G74">
            <v>0.21574051346012657</v>
          </cell>
          <cell r="H74">
            <v>0</v>
          </cell>
          <cell r="I74">
            <v>1.0556422187147045</v>
          </cell>
          <cell r="J74">
            <v>0</v>
          </cell>
          <cell r="K74">
            <v>0.10014964988970781</v>
          </cell>
          <cell r="L74">
            <v>10.398438448899336</v>
          </cell>
          <cell r="M74">
            <v>-4.9166187949606366E-3</v>
          </cell>
          <cell r="N74">
            <v>0.4701120602211617</v>
          </cell>
          <cell r="O74">
            <v>4.7350584762932128E-2</v>
          </cell>
        </row>
        <row r="75">
          <cell r="A75" t="str">
            <v>R174</v>
          </cell>
          <cell r="B75" t="str">
            <v>Chorley</v>
          </cell>
          <cell r="C75">
            <v>15.010426314667331</v>
          </cell>
          <cell r="D75">
            <v>3.4519810516850002</v>
          </cell>
          <cell r="E75">
            <v>6.6506053093673163</v>
          </cell>
          <cell r="F75">
            <v>0</v>
          </cell>
          <cell r="G75">
            <v>0.16208451137578112</v>
          </cell>
          <cell r="H75">
            <v>0</v>
          </cell>
          <cell r="I75">
            <v>4.4854237682912723</v>
          </cell>
          <cell r="J75">
            <v>0</v>
          </cell>
          <cell r="K75">
            <v>2.6917893370390779E-2</v>
          </cell>
          <cell r="L75">
            <v>14.777012534089762</v>
          </cell>
          <cell r="M75">
            <v>-1.5550110015828844E-2</v>
          </cell>
          <cell r="N75">
            <v>0.1887100488595852</v>
          </cell>
          <cell r="O75">
            <v>1.2935709898437009E-2</v>
          </cell>
        </row>
        <row r="76">
          <cell r="A76" t="str">
            <v>R72</v>
          </cell>
          <cell r="B76" t="str">
            <v>Christchurch</v>
          </cell>
          <cell r="C76">
            <v>5.8151703624126823</v>
          </cell>
          <cell r="D76">
            <v>0.93733924964600002</v>
          </cell>
          <cell r="E76">
            <v>3.7499864315620348</v>
          </cell>
          <cell r="F76">
            <v>0</v>
          </cell>
          <cell r="G76">
            <v>8.2993627562428784E-2</v>
          </cell>
          <cell r="H76">
            <v>0</v>
          </cell>
          <cell r="I76">
            <v>0.84569845398548904</v>
          </cell>
          <cell r="J76">
            <v>0</v>
          </cell>
          <cell r="K76">
            <v>5.3807049499171429E-2</v>
          </cell>
          <cell r="L76">
            <v>5.6698248122551247</v>
          </cell>
          <cell r="M76">
            <v>-2.4994203281991978E-2</v>
          </cell>
          <cell r="N76">
            <v>0.13670272643820081</v>
          </cell>
          <cell r="O76">
            <v>2.4706255224082534E-2</v>
          </cell>
        </row>
        <row r="77">
          <cell r="A77" t="str">
            <v>R370</v>
          </cell>
          <cell r="B77" t="str">
            <v>City of London</v>
          </cell>
          <cell r="C77">
            <v>32.952607648275105</v>
          </cell>
          <cell r="D77">
            <v>24.393138803307998</v>
          </cell>
          <cell r="E77">
            <v>5.3992752415150562</v>
          </cell>
          <cell r="F77">
            <v>0.21477013985860441</v>
          </cell>
          <cell r="G77">
            <v>0</v>
          </cell>
          <cell r="H77">
            <v>0</v>
          </cell>
          <cell r="I77">
            <v>1.7725317206323934</v>
          </cell>
          <cell r="J77">
            <v>0</v>
          </cell>
          <cell r="K77">
            <v>0</v>
          </cell>
          <cell r="L77">
            <v>31.779715905314053</v>
          </cell>
          <cell r="M77">
            <v>-3.5593290688254453E-2</v>
          </cell>
          <cell r="N77">
            <v>-1.6428908837688994E-3</v>
          </cell>
          <cell r="O77">
            <v>-5.1693538161919224E-5</v>
          </cell>
        </row>
        <row r="78">
          <cell r="A78" t="str">
            <v>R951</v>
          </cell>
          <cell r="B78" t="str">
            <v>Cleveland Fire</v>
          </cell>
          <cell r="C78">
            <v>26.666670092628848</v>
          </cell>
          <cell r="D78">
            <v>15.184270300500998</v>
          </cell>
          <cell r="E78">
            <v>10.776383006527436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25.960653307028434</v>
          </cell>
          <cell r="M78">
            <v>-2.6475626058597101E-2</v>
          </cell>
          <cell r="N78">
            <v>0</v>
          </cell>
          <cell r="O78">
            <v>0</v>
          </cell>
        </row>
        <row r="79">
          <cell r="A79" t="str">
            <v>R99</v>
          </cell>
          <cell r="B79" t="str">
            <v>Colchester</v>
          </cell>
          <cell r="C79">
            <v>22.889341956629636</v>
          </cell>
          <cell r="D79">
            <v>4.9579144384499996</v>
          </cell>
          <cell r="E79">
            <v>11.594047006734135</v>
          </cell>
          <cell r="F79">
            <v>0</v>
          </cell>
          <cell r="G79">
            <v>0.29044708951420634</v>
          </cell>
          <cell r="H79">
            <v>0</v>
          </cell>
          <cell r="I79">
            <v>5.7535475069728639</v>
          </cell>
          <cell r="J79">
            <v>0</v>
          </cell>
          <cell r="K79">
            <v>8.7736442908394677E-2</v>
          </cell>
          <cell r="L79">
            <v>22.683692484579598</v>
          </cell>
          <cell r="M79">
            <v>-8.9845078307493331E-3</v>
          </cell>
          <cell r="N79">
            <v>0.377752970010647</v>
          </cell>
          <cell r="O79">
            <v>1.6935084476666879E-2</v>
          </cell>
        </row>
        <row r="80">
          <cell r="A80" t="str">
            <v>R49</v>
          </cell>
          <cell r="B80" t="str">
            <v>Copeland</v>
          </cell>
          <cell r="C80">
            <v>8.1329125965255784</v>
          </cell>
          <cell r="D80">
            <v>3.0326277701119997</v>
          </cell>
          <cell r="E80">
            <v>3.9688405315083335</v>
          </cell>
          <cell r="F80">
            <v>0</v>
          </cell>
          <cell r="G80">
            <v>8.1364767972884375E-2</v>
          </cell>
          <cell r="H80">
            <v>0</v>
          </cell>
          <cell r="I80">
            <v>0.70257530511789312</v>
          </cell>
          <cell r="J80">
            <v>3.8827211353431403E-2</v>
          </cell>
          <cell r="K80">
            <v>0</v>
          </cell>
          <cell r="L80">
            <v>7.8242355860645425</v>
          </cell>
          <cell r="M80">
            <v>-3.7954054810930171E-2</v>
          </cell>
          <cell r="N80">
            <v>9.9036645534249956E-2</v>
          </cell>
          <cell r="O80">
            <v>1.2819947589265791E-2</v>
          </cell>
        </row>
        <row r="81">
          <cell r="A81" t="str">
            <v>R208</v>
          </cell>
          <cell r="B81" t="str">
            <v>Corby</v>
          </cell>
          <cell r="C81">
            <v>9.3927552455799788</v>
          </cell>
          <cell r="D81">
            <v>2.6153096908939997</v>
          </cell>
          <cell r="E81">
            <v>3.406677313149002</v>
          </cell>
          <cell r="F81">
            <v>0</v>
          </cell>
          <cell r="G81">
            <v>8.4357406089605833E-2</v>
          </cell>
          <cell r="H81">
            <v>0</v>
          </cell>
          <cell r="I81">
            <v>3.1573544131737599</v>
          </cell>
          <cell r="J81">
            <v>0</v>
          </cell>
          <cell r="K81">
            <v>0</v>
          </cell>
          <cell r="L81">
            <v>9.2636988233063668</v>
          </cell>
          <cell r="M81">
            <v>-1.3739996294946932E-2</v>
          </cell>
          <cell r="N81">
            <v>8.4147842462215294E-2</v>
          </cell>
          <cell r="O81">
            <v>9.1668800181854936E-3</v>
          </cell>
        </row>
        <row r="82">
          <cell r="A82" t="str">
            <v>R672</v>
          </cell>
          <cell r="B82" t="str">
            <v>Cornwall</v>
          </cell>
          <cell r="C82">
            <v>435.85590560365773</v>
          </cell>
          <cell r="D82">
            <v>147.61994504662101</v>
          </cell>
          <cell r="E82">
            <v>247.66987948493099</v>
          </cell>
          <cell r="F82">
            <v>9.8517101418997637</v>
          </cell>
          <cell r="G82">
            <v>0</v>
          </cell>
          <cell r="H82">
            <v>0.60776699999999995</v>
          </cell>
          <cell r="I82">
            <v>19.913627720332229</v>
          </cell>
          <cell r="J82">
            <v>3.1641671584279059</v>
          </cell>
          <cell r="K82">
            <v>0</v>
          </cell>
          <cell r="L82">
            <v>428.82709655221186</v>
          </cell>
          <cell r="M82">
            <v>-1.6126451336505365E-2</v>
          </cell>
          <cell r="N82">
            <v>1.4492193531177691</v>
          </cell>
          <cell r="O82">
            <v>3.3909554762532775E-3</v>
          </cell>
        </row>
        <row r="83">
          <cell r="A83" t="str">
            <v>R109</v>
          </cell>
          <cell r="B83" t="str">
            <v>Cotswold</v>
          </cell>
          <cell r="C83">
            <v>11.436860512346742</v>
          </cell>
          <cell r="D83">
            <v>2.1391750968059999</v>
          </cell>
          <cell r="E83">
            <v>4.996390117301587</v>
          </cell>
          <cell r="F83">
            <v>0</v>
          </cell>
          <cell r="G83">
            <v>0.23198108222162372</v>
          </cell>
          <cell r="H83">
            <v>0</v>
          </cell>
          <cell r="I83">
            <v>3.2721738007617165</v>
          </cell>
          <cell r="J83">
            <v>0.48343429482166761</v>
          </cell>
          <cell r="K83">
            <v>4.2785414121571406E-2</v>
          </cell>
          <cell r="L83">
            <v>11.165939806034165</v>
          </cell>
          <cell r="M83">
            <v>-2.3688380742258985E-2</v>
          </cell>
          <cell r="N83">
            <v>0.26571890141903864</v>
          </cell>
          <cell r="O83">
            <v>2.437738682034727E-2</v>
          </cell>
        </row>
        <row r="84">
          <cell r="A84" t="str">
            <v>R359</v>
          </cell>
          <cell r="B84" t="str">
            <v>Coventry</v>
          </cell>
          <cell r="C84">
            <v>239.27629942432657</v>
          </cell>
          <cell r="D84">
            <v>110.10578817440799</v>
          </cell>
          <cell r="E84">
            <v>110.46039400051566</v>
          </cell>
          <cell r="F84">
            <v>4.3938479160899968</v>
          </cell>
          <cell r="G84">
            <v>0</v>
          </cell>
          <cell r="H84">
            <v>1.045061</v>
          </cell>
          <cell r="I84">
            <v>9.6342268967600262</v>
          </cell>
          <cell r="J84">
            <v>0</v>
          </cell>
          <cell r="K84">
            <v>0</v>
          </cell>
          <cell r="L84">
            <v>235.63931798777367</v>
          </cell>
          <cell r="M84">
            <v>-1.5199923457956732E-2</v>
          </cell>
          <cell r="N84">
            <v>-8.0109515841684242E-3</v>
          </cell>
          <cell r="O84">
            <v>-3.3995511938223518E-5</v>
          </cell>
        </row>
        <row r="85">
          <cell r="A85" t="str">
            <v>R221</v>
          </cell>
          <cell r="B85" t="str">
            <v>Craven</v>
          </cell>
          <cell r="C85">
            <v>6.8531126819061612</v>
          </cell>
          <cell r="D85">
            <v>1.7389513455499999</v>
          </cell>
          <cell r="E85">
            <v>3.45055446080341</v>
          </cell>
          <cell r="F85">
            <v>0</v>
          </cell>
          <cell r="G85">
            <v>0.11532042593232623</v>
          </cell>
          <cell r="H85">
            <v>0</v>
          </cell>
          <cell r="I85">
            <v>1.0955207638558508</v>
          </cell>
          <cell r="J85">
            <v>0.22462248479354638</v>
          </cell>
          <cell r="K85">
            <v>2.1133946974309464E-2</v>
          </cell>
          <cell r="L85">
            <v>6.6461034279094422</v>
          </cell>
          <cell r="M85">
            <v>-3.0206602985424769E-2</v>
          </cell>
          <cell r="N85">
            <v>0.23997723222890155</v>
          </cell>
          <cell r="O85">
            <v>3.7460584587095863E-2</v>
          </cell>
        </row>
        <row r="86">
          <cell r="A86" t="str">
            <v>R288</v>
          </cell>
          <cell r="B86" t="str">
            <v>Crawley</v>
          </cell>
          <cell r="C86">
            <v>13.39232017420521</v>
          </cell>
          <cell r="D86">
            <v>4.4359098870560008</v>
          </cell>
          <cell r="E86">
            <v>6.5141949397321532</v>
          </cell>
          <cell r="F86">
            <v>0</v>
          </cell>
          <cell r="G86">
            <v>0.13900722231369725</v>
          </cell>
          <cell r="H86">
            <v>0</v>
          </cell>
          <cell r="I86">
            <v>1.8983931483413625</v>
          </cell>
          <cell r="J86">
            <v>0</v>
          </cell>
          <cell r="K86">
            <v>0</v>
          </cell>
          <cell r="L86">
            <v>12.987505197443214</v>
          </cell>
          <cell r="M86">
            <v>-3.0227396858514832E-2</v>
          </cell>
          <cell r="N86">
            <v>0.15057820578407188</v>
          </cell>
          <cell r="O86">
            <v>1.1730081964469442E-2</v>
          </cell>
        </row>
        <row r="87">
          <cell r="A87" t="str">
            <v>R388</v>
          </cell>
          <cell r="B87" t="str">
            <v>Croydon</v>
          </cell>
          <cell r="C87">
            <v>268.66441631235131</v>
          </cell>
          <cell r="D87">
            <v>101.67395925349001</v>
          </cell>
          <cell r="E87">
            <v>145.60299401466966</v>
          </cell>
          <cell r="F87">
            <v>5.7917357403671144</v>
          </cell>
          <cell r="G87">
            <v>0</v>
          </cell>
          <cell r="H87">
            <v>0</v>
          </cell>
          <cell r="I87">
            <v>11.969166349945111</v>
          </cell>
          <cell r="J87">
            <v>0</v>
          </cell>
          <cell r="K87">
            <v>0.41784208675196749</v>
          </cell>
          <cell r="L87">
            <v>265.45569744522385</v>
          </cell>
          <cell r="M87">
            <v>-1.1943222370754847E-2</v>
          </cell>
          <cell r="N87">
            <v>0.41055641773675688</v>
          </cell>
          <cell r="O87">
            <v>1.5490056378516257E-3</v>
          </cell>
        </row>
        <row r="88">
          <cell r="A88" t="str">
            <v>R412</v>
          </cell>
          <cell r="B88" t="str">
            <v>Cumbria</v>
          </cell>
          <cell r="C88">
            <v>348.70689772421127</v>
          </cell>
          <cell r="D88">
            <v>123.48476281100099</v>
          </cell>
          <cell r="E88">
            <v>201.83421663133302</v>
          </cell>
          <cell r="F88">
            <v>8.0284780818100572</v>
          </cell>
          <cell r="G88">
            <v>0</v>
          </cell>
          <cell r="H88">
            <v>1.080581</v>
          </cell>
          <cell r="I88">
            <v>1.8961951936397334</v>
          </cell>
          <cell r="J88">
            <v>4.659354211917563</v>
          </cell>
          <cell r="K88">
            <v>0.89328416002127509</v>
          </cell>
          <cell r="L88">
            <v>341.87687208972267</v>
          </cell>
          <cell r="M88">
            <v>-1.9586723632551761E-2</v>
          </cell>
          <cell r="N88">
            <v>3.0373445074735628</v>
          </cell>
          <cell r="O88">
            <v>8.9639615813012982E-3</v>
          </cell>
        </row>
        <row r="89">
          <cell r="A89" t="str">
            <v>R137</v>
          </cell>
          <cell r="B89" t="str">
            <v>Dacorum</v>
          </cell>
          <cell r="C89">
            <v>17.584630883700811</v>
          </cell>
          <cell r="D89">
            <v>2.9200896528960003</v>
          </cell>
          <cell r="E89">
            <v>10.39600863767766</v>
          </cell>
          <cell r="F89">
            <v>0</v>
          </cell>
          <cell r="G89">
            <v>0.24571832084575895</v>
          </cell>
          <cell r="H89">
            <v>0</v>
          </cell>
          <cell r="I89">
            <v>3.5165862020389356</v>
          </cell>
          <cell r="J89">
            <v>0</v>
          </cell>
          <cell r="K89">
            <v>0.12526983681997042</v>
          </cell>
          <cell r="L89">
            <v>17.203672650278325</v>
          </cell>
          <cell r="M89">
            <v>-2.166427239457136E-2</v>
          </cell>
          <cell r="N89">
            <v>0.37069128310150035</v>
          </cell>
          <cell r="O89">
            <v>2.2021724792277333E-2</v>
          </cell>
        </row>
        <row r="90">
          <cell r="A90" t="str">
            <v>R624</v>
          </cell>
          <cell r="B90" t="str">
            <v>Darlington</v>
          </cell>
          <cell r="C90">
            <v>78.496858275868263</v>
          </cell>
          <cell r="D90">
            <v>30.470630220017</v>
          </cell>
          <cell r="E90">
            <v>42.46041452442325</v>
          </cell>
          <cell r="F90">
            <v>1.6889728265280648</v>
          </cell>
          <cell r="G90">
            <v>0</v>
          </cell>
          <cell r="H90">
            <v>0.16068299999999999</v>
          </cell>
          <cell r="I90">
            <v>2.7127832783339603</v>
          </cell>
          <cell r="J90">
            <v>0</v>
          </cell>
          <cell r="K90">
            <v>0</v>
          </cell>
          <cell r="L90">
            <v>77.493483849302265</v>
          </cell>
          <cell r="M90">
            <v>-1.2782351403667014E-2</v>
          </cell>
          <cell r="N90">
            <v>-2.2539453775181073E-3</v>
          </cell>
          <cell r="O90">
            <v>-2.9084765713048599E-5</v>
          </cell>
        </row>
        <row r="91">
          <cell r="A91" t="str">
            <v>R159</v>
          </cell>
          <cell r="B91" t="str">
            <v>Dartford</v>
          </cell>
          <cell r="C91">
            <v>13.084838071429738</v>
          </cell>
          <cell r="D91">
            <v>3.2189215274939995</v>
          </cell>
          <cell r="E91">
            <v>5.889280984142375</v>
          </cell>
          <cell r="F91">
            <v>0</v>
          </cell>
          <cell r="G91">
            <v>0.17220298741877688</v>
          </cell>
          <cell r="H91">
            <v>0</v>
          </cell>
          <cell r="I91">
            <v>3.5849219956556664</v>
          </cell>
          <cell r="J91">
            <v>0</v>
          </cell>
          <cell r="K91">
            <v>1.9672624021859715E-2</v>
          </cell>
          <cell r="L91">
            <v>12.885000118732677</v>
          </cell>
          <cell r="M91">
            <v>-1.5272481906627444E-2</v>
          </cell>
          <cell r="N91">
            <v>0.19160577416861457</v>
          </cell>
          <cell r="O91">
            <v>1.5094920158268747E-2</v>
          </cell>
        </row>
        <row r="92">
          <cell r="A92" t="str">
            <v>R209</v>
          </cell>
          <cell r="B92" t="str">
            <v>Daventry</v>
          </cell>
          <cell r="C92">
            <v>8.9664880562628149</v>
          </cell>
          <cell r="D92">
            <v>2.4106225757460003</v>
          </cell>
          <cell r="E92">
            <v>4.2995791367703342</v>
          </cell>
          <cell r="F92">
            <v>0</v>
          </cell>
          <cell r="G92">
            <v>0.16517993402714568</v>
          </cell>
          <cell r="H92">
            <v>0</v>
          </cell>
          <cell r="I92">
            <v>1.7431659523247958</v>
          </cell>
          <cell r="J92">
            <v>0.14899788861208385</v>
          </cell>
          <cell r="K92">
            <v>3.0354512465423961E-3</v>
          </cell>
          <cell r="L92">
            <v>8.7705809387269014</v>
          </cell>
          <cell r="M92">
            <v>-2.1848812635073767E-2</v>
          </cell>
          <cell r="N92">
            <v>7.1594312432841534E-2</v>
          </cell>
          <cell r="O92">
            <v>8.2301899644766016E-3</v>
          </cell>
        </row>
        <row r="93">
          <cell r="A93" t="str">
            <v>R621</v>
          </cell>
          <cell r="B93" t="str">
            <v>Derby</v>
          </cell>
          <cell r="C93">
            <v>170.90395651662038</v>
          </cell>
          <cell r="D93">
            <v>79.067200215132999</v>
          </cell>
          <cell r="E93">
            <v>79.578751179483348</v>
          </cell>
          <cell r="F93">
            <v>3.1654506866360159</v>
          </cell>
          <cell r="G93">
            <v>0</v>
          </cell>
          <cell r="H93">
            <v>0.83186099999999996</v>
          </cell>
          <cell r="I93">
            <v>4.8000176266883683</v>
          </cell>
          <cell r="J93">
            <v>0</v>
          </cell>
          <cell r="K93">
            <v>0</v>
          </cell>
          <cell r="L93">
            <v>167.44328070794074</v>
          </cell>
          <cell r="M93">
            <v>-2.0249243371630699E-2</v>
          </cell>
          <cell r="N93">
            <v>-5.6794737494954006E-3</v>
          </cell>
          <cell r="O93">
            <v>-3.3917641192473791E-5</v>
          </cell>
        </row>
        <row r="94">
          <cell r="A94" t="str">
            <v>R634</v>
          </cell>
          <cell r="B94" t="str">
            <v>Derbyshire</v>
          </cell>
          <cell r="C94">
            <v>449.61582482191108</v>
          </cell>
          <cell r="D94">
            <v>149.38897010918998</v>
          </cell>
          <cell r="E94">
            <v>277.38812709382989</v>
          </cell>
          <cell r="F94">
            <v>11.033830317259609</v>
          </cell>
          <cell r="G94">
            <v>0</v>
          </cell>
          <cell r="H94">
            <v>1.9454469999999999</v>
          </cell>
          <cell r="I94">
            <v>3.1182546818436818</v>
          </cell>
          <cell r="J94">
            <v>0</v>
          </cell>
          <cell r="K94">
            <v>1.1244737422070519</v>
          </cell>
          <cell r="L94">
            <v>443.99910294433022</v>
          </cell>
          <cell r="M94">
            <v>-1.2492269105086717E-2</v>
          </cell>
          <cell r="N94">
            <v>1.1132407823834569</v>
          </cell>
          <cell r="O94">
            <v>2.513606501117858E-3</v>
          </cell>
        </row>
        <row r="95">
          <cell r="A95" t="str">
            <v>R60</v>
          </cell>
          <cell r="B95" t="str">
            <v>Derbyshire Dales</v>
          </cell>
          <cell r="C95">
            <v>9.252770898824048</v>
          </cell>
          <cell r="D95">
            <v>1.8148252908379998</v>
          </cell>
          <cell r="E95">
            <v>5.5661745322274614</v>
          </cell>
          <cell r="F95">
            <v>0</v>
          </cell>
          <cell r="G95">
            <v>0.11600455068846964</v>
          </cell>
          <cell r="H95">
            <v>0</v>
          </cell>
          <cell r="I95">
            <v>1.0114615138782366</v>
          </cell>
          <cell r="J95">
            <v>0.3219336685535385</v>
          </cell>
          <cell r="K95">
            <v>7.6941060170973408E-2</v>
          </cell>
          <cell r="L95">
            <v>8.9073406163566791</v>
          </cell>
          <cell r="M95">
            <v>-3.7332631083654144E-2</v>
          </cell>
          <cell r="N95">
            <v>0.34136127473766997</v>
          </cell>
          <cell r="O95">
            <v>3.9850816949688221E-2</v>
          </cell>
        </row>
        <row r="96">
          <cell r="A96" t="str">
            <v>R956</v>
          </cell>
          <cell r="B96" t="str">
            <v>Derbyshire Fire</v>
          </cell>
          <cell r="C96">
            <v>36.83245565971675</v>
          </cell>
          <cell r="D96">
            <v>13.987524442572999</v>
          </cell>
          <cell r="E96">
            <v>21.954807668204708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3.6456807964569363E-2</v>
          </cell>
          <cell r="L96">
            <v>35.978788918742275</v>
          </cell>
          <cell r="M96">
            <v>-2.3177024873422214E-2</v>
          </cell>
          <cell r="N96">
            <v>3.6456807964569293E-2</v>
          </cell>
          <cell r="O96">
            <v>1.0143139252123631E-3</v>
          </cell>
        </row>
        <row r="97">
          <cell r="A97" t="str">
            <v>R665</v>
          </cell>
          <cell r="B97" t="str">
            <v>Devon</v>
          </cell>
          <cell r="C97">
            <v>500.85013191189637</v>
          </cell>
          <cell r="D97">
            <v>128.23709053610099</v>
          </cell>
          <cell r="E97">
            <v>338.71820085756212</v>
          </cell>
          <cell r="F97">
            <v>13.473392653051794</v>
          </cell>
          <cell r="G97">
            <v>0</v>
          </cell>
          <cell r="H97">
            <v>0.21052299999999999</v>
          </cell>
          <cell r="I97">
            <v>5.6179326259611662</v>
          </cell>
          <cell r="J97">
            <v>5.9826577304437674</v>
          </cell>
          <cell r="K97">
            <v>2.8105457533520788</v>
          </cell>
          <cell r="L97">
            <v>495.05034315647191</v>
          </cell>
          <cell r="M97">
            <v>-1.1579888645102066E-2</v>
          </cell>
          <cell r="N97">
            <v>5.5614900385295414</v>
          </cell>
          <cell r="O97">
            <v>1.1361831843777452E-2</v>
          </cell>
        </row>
        <row r="98">
          <cell r="A98" t="str">
            <v>R751</v>
          </cell>
          <cell r="B98" t="str">
            <v>Devon and Somerset Fire</v>
          </cell>
          <cell r="C98">
            <v>73.332384824551823</v>
          </cell>
          <cell r="D98">
            <v>23.872324286982</v>
          </cell>
          <cell r="E98">
            <v>47.487626175936072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0.34002467633648492</v>
          </cell>
          <cell r="K98">
            <v>0.18800716665411099</v>
          </cell>
          <cell r="L98">
            <v>71.887982305908679</v>
          </cell>
          <cell r="M98">
            <v>-1.9696652742153264E-2</v>
          </cell>
          <cell r="N98">
            <v>0.34494163265557631</v>
          </cell>
          <cell r="O98">
            <v>4.8214561389831349E-3</v>
          </cell>
        </row>
        <row r="99">
          <cell r="A99" t="str">
            <v>R350</v>
          </cell>
          <cell r="B99" t="str">
            <v>Doncaster</v>
          </cell>
          <cell r="C99">
            <v>215.65401941300462</v>
          </cell>
          <cell r="D99">
            <v>107.41418109482601</v>
          </cell>
          <cell r="E99">
            <v>95.440380995311131</v>
          </cell>
          <cell r="F99">
            <v>3.7963880442534683</v>
          </cell>
          <cell r="G99">
            <v>0</v>
          </cell>
          <cell r="H99">
            <v>1.333364</v>
          </cell>
          <cell r="I99">
            <v>5.2393405416972429</v>
          </cell>
          <cell r="J99">
            <v>0</v>
          </cell>
          <cell r="K99">
            <v>0</v>
          </cell>
          <cell r="L99">
            <v>213.22365467608785</v>
          </cell>
          <cell r="M99">
            <v>-1.1269740037918363E-2</v>
          </cell>
          <cell r="N99">
            <v>-7.5577892424973925E-3</v>
          </cell>
          <cell r="O99">
            <v>-3.5444103867890486E-5</v>
          </cell>
        </row>
        <row r="100">
          <cell r="A100" t="str">
            <v>R635</v>
          </cell>
          <cell r="B100" t="str">
            <v>Dorset</v>
          </cell>
          <cell r="C100">
            <v>266.84384746552848</v>
          </cell>
          <cell r="D100">
            <v>43.556854646402996</v>
          </cell>
          <cell r="E100">
            <v>205.53130170767278</v>
          </cell>
          <cell r="F100">
            <v>8.1755392045343225</v>
          </cell>
          <cell r="G100">
            <v>0</v>
          </cell>
          <cell r="H100">
            <v>0</v>
          </cell>
          <cell r="I100">
            <v>2.1102802468550701</v>
          </cell>
          <cell r="J100">
            <v>1.2201239215191941</v>
          </cell>
          <cell r="K100">
            <v>2.9472783815881396</v>
          </cell>
          <cell r="L100">
            <v>263.54137810857253</v>
          </cell>
          <cell r="M100">
            <v>-1.2376037103057347E-2</v>
          </cell>
          <cell r="N100">
            <v>3.506368132789305</v>
          </cell>
          <cell r="O100">
            <v>1.3484215579724627E-2</v>
          </cell>
        </row>
        <row r="101">
          <cell r="A101" t="str">
            <v>R753</v>
          </cell>
          <cell r="B101" t="str">
            <v>Dorset and Wiltshire Fire</v>
          </cell>
          <cell r="C101">
            <v>53.005068559224753</v>
          </cell>
          <cell r="D101">
            <v>15.459746896043999</v>
          </cell>
          <cell r="E101">
            <v>36.337215875490685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3.9427468167692069E-2</v>
          </cell>
          <cell r="K101">
            <v>0.20994331772441277</v>
          </cell>
          <cell r="L101">
            <v>52.046333557426784</v>
          </cell>
          <cell r="M101">
            <v>-1.8087609880680255E-2</v>
          </cell>
          <cell r="N101">
            <v>0.22814061072488556</v>
          </cell>
          <cell r="O101">
            <v>4.4027125947742286E-3</v>
          </cell>
        </row>
        <row r="102">
          <cell r="A102" t="str">
            <v>R160</v>
          </cell>
          <cell r="B102" t="str">
            <v>Dover</v>
          </cell>
          <cell r="C102">
            <v>13.244732365425335</v>
          </cell>
          <cell r="D102">
            <v>4.4842880870209996</v>
          </cell>
          <cell r="E102">
            <v>6.2638457776109391</v>
          </cell>
          <cell r="F102">
            <v>0</v>
          </cell>
          <cell r="G102">
            <v>0.17293680220821159</v>
          </cell>
          <cell r="H102">
            <v>0</v>
          </cell>
          <cell r="I102">
            <v>1.9168940558330279</v>
          </cell>
          <cell r="J102">
            <v>0</v>
          </cell>
          <cell r="K102">
            <v>0</v>
          </cell>
          <cell r="L102">
            <v>12.837964722673178</v>
          </cell>
          <cell r="M102">
            <v>-3.0711654379215858E-2</v>
          </cell>
          <cell r="N102">
            <v>0.17257224284081296</v>
          </cell>
          <cell r="O102">
            <v>1.3625495073730006E-2</v>
          </cell>
        </row>
        <row r="103">
          <cell r="A103" t="str">
            <v>R360</v>
          </cell>
          <cell r="B103" t="str">
            <v>Dudley</v>
          </cell>
          <cell r="C103">
            <v>215.42262091212086</v>
          </cell>
          <cell r="D103">
            <v>97.467609866266002</v>
          </cell>
          <cell r="E103">
            <v>103.82889685064322</v>
          </cell>
          <cell r="F103">
            <v>4.1300629622504559</v>
          </cell>
          <cell r="G103">
            <v>0</v>
          </cell>
          <cell r="H103">
            <v>1.245234</v>
          </cell>
          <cell r="I103">
            <v>5.5900111867605524</v>
          </cell>
          <cell r="J103">
            <v>0</v>
          </cell>
          <cell r="K103">
            <v>0</v>
          </cell>
          <cell r="L103">
            <v>212.26181486592023</v>
          </cell>
          <cell r="M103">
            <v>-1.4672581889578096E-2</v>
          </cell>
          <cell r="N103">
            <v>-6.8283153833874621E-3</v>
          </cell>
          <cell r="O103">
            <v>-3.2168271681819898E-5</v>
          </cell>
        </row>
        <row r="104">
          <cell r="A104" t="str">
            <v>R673</v>
          </cell>
          <cell r="B104" t="str">
            <v>Durham</v>
          </cell>
          <cell r="C104">
            <v>385.5737108175731</v>
          </cell>
          <cell r="D104">
            <v>174.79535722887101</v>
          </cell>
          <cell r="E104">
            <v>182.77655675888425</v>
          </cell>
          <cell r="F104">
            <v>7.2704103610329334</v>
          </cell>
          <cell r="G104">
            <v>0</v>
          </cell>
          <cell r="H104">
            <v>2.3780890000000001</v>
          </cell>
          <cell r="I104">
            <v>10.505097406022209</v>
          </cell>
          <cell r="J104">
            <v>0</v>
          </cell>
          <cell r="K104">
            <v>0</v>
          </cell>
          <cell r="L104">
            <v>377.72551075481039</v>
          </cell>
          <cell r="M104">
            <v>-2.0354603653141567E-2</v>
          </cell>
          <cell r="N104">
            <v>-1.2617255536213179E-2</v>
          </cell>
          <cell r="O104">
            <v>-3.3402123324621277E-5</v>
          </cell>
        </row>
        <row r="105">
          <cell r="A105" t="str">
            <v>R958</v>
          </cell>
          <cell r="B105" t="str">
            <v>Durham Fire</v>
          </cell>
          <cell r="C105">
            <v>27.898633731153982</v>
          </cell>
          <cell r="D105">
            <v>11.176354645846001</v>
          </cell>
          <cell r="E105">
            <v>16.025527591252484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7.6771992256646406E-3</v>
          </cell>
          <cell r="L105">
            <v>27.209559436324149</v>
          </cell>
          <cell r="M105">
            <v>-2.4699212924551017E-2</v>
          </cell>
          <cell r="N105">
            <v>7.6771992256681187E-3</v>
          </cell>
          <cell r="O105">
            <v>2.8223044121549048E-4</v>
          </cell>
        </row>
        <row r="106">
          <cell r="A106" t="str">
            <v>R389</v>
          </cell>
          <cell r="B106" t="str">
            <v>Ealing</v>
          </cell>
          <cell r="C106">
            <v>246.13723260065305</v>
          </cell>
          <cell r="D106">
            <v>106.96045891726901</v>
          </cell>
          <cell r="E106">
            <v>120.0367258998839</v>
          </cell>
          <cell r="F106">
            <v>4.7747712899431587</v>
          </cell>
          <cell r="G106">
            <v>0</v>
          </cell>
          <cell r="H106">
            <v>0.45613799999999999</v>
          </cell>
          <cell r="I106">
            <v>9.9063143924687189</v>
          </cell>
          <cell r="J106">
            <v>0</v>
          </cell>
          <cell r="K106">
            <v>0</v>
          </cell>
          <cell r="L106">
            <v>242.13440849956478</v>
          </cell>
          <cell r="M106">
            <v>-1.6262570513184693E-2</v>
          </cell>
          <cell r="N106">
            <v>-7.643746707117316E-3</v>
          </cell>
          <cell r="O106">
            <v>-3.1567200476781298E-5</v>
          </cell>
        </row>
        <row r="107">
          <cell r="A107" t="str">
            <v>R23</v>
          </cell>
          <cell r="B107" t="str">
            <v>East Cambridgeshire</v>
          </cell>
          <cell r="C107">
            <v>9.794519236216642</v>
          </cell>
          <cell r="D107">
            <v>2.961323412229</v>
          </cell>
          <cell r="E107">
            <v>4.2300350476964672</v>
          </cell>
          <cell r="F107">
            <v>0</v>
          </cell>
          <cell r="G107">
            <v>0.16046355388084388</v>
          </cell>
          <cell r="H107">
            <v>0</v>
          </cell>
          <cell r="I107">
            <v>2.0367895407395693</v>
          </cell>
          <cell r="J107">
            <v>0.12968360016479324</v>
          </cell>
          <cell r="K107">
            <v>0</v>
          </cell>
          <cell r="L107">
            <v>9.5182951547106747</v>
          </cell>
          <cell r="M107">
            <v>-2.8201903007611606E-2</v>
          </cell>
          <cell r="N107">
            <v>5.961044567337126E-2</v>
          </cell>
          <cell r="O107">
            <v>6.3021918487690407E-3</v>
          </cell>
        </row>
        <row r="108">
          <cell r="A108" t="str">
            <v>R61</v>
          </cell>
          <cell r="B108" t="str">
            <v>East Devon</v>
          </cell>
          <cell r="C108">
            <v>15.473227534640072</v>
          </cell>
          <cell r="D108">
            <v>3.0224603846860001</v>
          </cell>
          <cell r="E108">
            <v>7.2483891921121915</v>
          </cell>
          <cell r="F108">
            <v>0</v>
          </cell>
          <cell r="G108">
            <v>0.35763695878190344</v>
          </cell>
          <cell r="H108">
            <v>0</v>
          </cell>
          <cell r="I108">
            <v>4.4045783533466754</v>
          </cell>
          <cell r="J108">
            <v>0.18103031718476817</v>
          </cell>
          <cell r="K108">
            <v>6.2132322936503476E-2</v>
          </cell>
          <cell r="L108">
            <v>15.276227529048041</v>
          </cell>
          <cell r="M108">
            <v>-1.2731668628991888E-2</v>
          </cell>
          <cell r="N108">
            <v>0.1454182852156265</v>
          </cell>
          <cell r="O108">
            <v>9.6107407655609389E-3</v>
          </cell>
        </row>
        <row r="109">
          <cell r="A109" t="str">
            <v>R78</v>
          </cell>
          <cell r="B109" t="str">
            <v>East Dorset</v>
          </cell>
          <cell r="C109">
            <v>10.451160656594487</v>
          </cell>
          <cell r="D109">
            <v>1.2889462208960001</v>
          </cell>
          <cell r="E109">
            <v>7.7352297194846908</v>
          </cell>
          <cell r="F109">
            <v>0</v>
          </cell>
          <cell r="G109">
            <v>0.13646207701860014</v>
          </cell>
          <cell r="H109">
            <v>0</v>
          </cell>
          <cell r="I109">
            <v>1.1641534115328371</v>
          </cell>
          <cell r="J109">
            <v>0</v>
          </cell>
          <cell r="K109">
            <v>8.036325315906015E-2</v>
          </cell>
          <cell r="L109">
            <v>10.405154682091187</v>
          </cell>
          <cell r="M109">
            <v>-4.401996679122111E-3</v>
          </cell>
          <cell r="N109">
            <v>0.51169515599284132</v>
          </cell>
          <cell r="O109">
            <v>5.1720548776999643E-2</v>
          </cell>
        </row>
        <row r="110">
          <cell r="A110" t="str">
            <v>R115</v>
          </cell>
          <cell r="B110" t="str">
            <v>East Hampshire</v>
          </cell>
          <cell r="C110">
            <v>12.74865337817144</v>
          </cell>
          <cell r="D110">
            <v>1.9314550596810001</v>
          </cell>
          <cell r="E110">
            <v>6.9068184357078666</v>
          </cell>
          <cell r="F110">
            <v>0</v>
          </cell>
          <cell r="G110">
            <v>0.27861591449681172</v>
          </cell>
          <cell r="H110">
            <v>0</v>
          </cell>
          <cell r="I110">
            <v>3.3625152295562408</v>
          </cell>
          <cell r="J110">
            <v>0</v>
          </cell>
          <cell r="K110">
            <v>9.6092663983594104E-2</v>
          </cell>
          <cell r="L110">
            <v>12.575497303425514</v>
          </cell>
          <cell r="M110">
            <v>-1.3582303135043827E-2</v>
          </cell>
          <cell r="N110">
            <v>9.5906132341474049E-2</v>
          </cell>
          <cell r="O110">
            <v>7.6850379973740094E-3</v>
          </cell>
        </row>
        <row r="111">
          <cell r="A111" t="str">
            <v>R138</v>
          </cell>
          <cell r="B111" t="str">
            <v>East Hertfordshire</v>
          </cell>
          <cell r="C111">
            <v>16.555177707149159</v>
          </cell>
          <cell r="D111">
            <v>2.8896745189869999</v>
          </cell>
          <cell r="E111">
            <v>9.2965895753974106</v>
          </cell>
          <cell r="F111">
            <v>0</v>
          </cell>
          <cell r="G111">
            <v>0.2964217387771686</v>
          </cell>
          <cell r="H111">
            <v>0</v>
          </cell>
          <cell r="I111">
            <v>3.6272259719298328</v>
          </cell>
          <cell r="J111">
            <v>0</v>
          </cell>
          <cell r="K111">
            <v>0.11988678754793851</v>
          </cell>
          <cell r="L111">
            <v>16.229798592639352</v>
          </cell>
          <cell r="M111">
            <v>-1.9654220586789339E-2</v>
          </cell>
          <cell r="N111">
            <v>0.41603663972425942</v>
          </cell>
          <cell r="O111">
            <v>2.6308517920213645E-2</v>
          </cell>
        </row>
        <row r="112">
          <cell r="A112" t="str">
            <v>R195</v>
          </cell>
          <cell r="B112" t="str">
            <v>East Lindsey</v>
          </cell>
          <cell r="C112">
            <v>17.198215994680826</v>
          </cell>
          <cell r="D112">
            <v>7.9526652441020005</v>
          </cell>
          <cell r="E112">
            <v>5.2751472858662023</v>
          </cell>
          <cell r="F112">
            <v>0</v>
          </cell>
          <cell r="G112">
            <v>0.25938191623444717</v>
          </cell>
          <cell r="H112">
            <v>0</v>
          </cell>
          <cell r="I112">
            <v>2.4883985146653518</v>
          </cell>
          <cell r="J112">
            <v>0.53311940078648212</v>
          </cell>
          <cell r="K112">
            <v>0</v>
          </cell>
          <cell r="L112">
            <v>16.508712361654485</v>
          </cell>
          <cell r="M112">
            <v>-4.0091578873040934E-2</v>
          </cell>
          <cell r="N112">
            <v>0.24544642703127906</v>
          </cell>
          <cell r="O112">
            <v>1.5092074864787339E-2</v>
          </cell>
        </row>
        <row r="113">
          <cell r="A113" t="str">
            <v>R210</v>
          </cell>
          <cell r="B113" t="str">
            <v>East Northamptonshire</v>
          </cell>
          <cell r="C113">
            <v>9.9040632729302907</v>
          </cell>
          <cell r="D113">
            <v>2.9542737185799997</v>
          </cell>
          <cell r="E113">
            <v>3.9159151751474592</v>
          </cell>
          <cell r="F113">
            <v>0</v>
          </cell>
          <cell r="G113">
            <v>0.18849631535893713</v>
          </cell>
          <cell r="H113">
            <v>0</v>
          </cell>
          <cell r="I113">
            <v>2.6452811778302161</v>
          </cell>
          <cell r="J113">
            <v>2.7041870942349666E-2</v>
          </cell>
          <cell r="K113">
            <v>0</v>
          </cell>
          <cell r="L113">
            <v>9.7310082578589618</v>
          </cell>
          <cell r="M113">
            <v>-1.7473133026555066E-2</v>
          </cell>
          <cell r="N113">
            <v>1.2241793621484476E-2</v>
          </cell>
          <cell r="O113">
            <v>1.2596036407018403E-3</v>
          </cell>
        </row>
        <row r="114">
          <cell r="A114" t="str">
            <v>R610</v>
          </cell>
          <cell r="B114" t="str">
            <v>East Riding of Yorkshire</v>
          </cell>
          <cell r="C114">
            <v>228.40312174605111</v>
          </cell>
          <cell r="D114">
            <v>69.843159056195006</v>
          </cell>
          <cell r="E114">
            <v>140.16229717980005</v>
          </cell>
          <cell r="F114">
            <v>5.5753179494813088</v>
          </cell>
          <cell r="G114">
            <v>0</v>
          </cell>
          <cell r="H114">
            <v>1.923E-3</v>
          </cell>
          <cell r="I114">
            <v>6.2810435436262182</v>
          </cell>
          <cell r="J114">
            <v>1.4970331490798616</v>
          </cell>
          <cell r="K114">
            <v>0.75963635921988393</v>
          </cell>
          <cell r="L114">
            <v>224.12041023740233</v>
          </cell>
          <cell r="M114">
            <v>-1.875066976278239E-2</v>
          </cell>
          <cell r="N114">
            <v>1.4452615964148094</v>
          </cell>
          <cell r="O114">
            <v>6.4904485535786545E-3</v>
          </cell>
        </row>
        <row r="115">
          <cell r="A115" t="str">
            <v>R254</v>
          </cell>
          <cell r="B115" t="str">
            <v>East Staffordshire</v>
          </cell>
          <cell r="C115">
            <v>13.114883092531194</v>
          </cell>
          <cell r="D115">
            <v>3.798306067945</v>
          </cell>
          <cell r="E115">
            <v>6.6076357183244889</v>
          </cell>
          <cell r="F115">
            <v>0</v>
          </cell>
          <cell r="G115">
            <v>0.15534673790791798</v>
          </cell>
          <cell r="H115">
            <v>0</v>
          </cell>
          <cell r="I115">
            <v>2.1947099980127578</v>
          </cell>
          <cell r="J115">
            <v>0</v>
          </cell>
          <cell r="K115">
            <v>1.4798952481160418E-2</v>
          </cell>
          <cell r="L115">
            <v>12.770797474671326</v>
          </cell>
          <cell r="M115">
            <v>-2.6236270306963072E-2</v>
          </cell>
          <cell r="N115">
            <v>0.16982779375068091</v>
          </cell>
          <cell r="O115">
            <v>1.3477359127989984E-2</v>
          </cell>
        </row>
        <row r="116">
          <cell r="A116" t="str">
            <v>R637</v>
          </cell>
          <cell r="B116" t="str">
            <v>East Sussex</v>
          </cell>
          <cell r="C116">
            <v>356.85144372781627</v>
          </cell>
          <cell r="D116">
            <v>96.775607291848004</v>
          </cell>
          <cell r="E116">
            <v>239.83124749159683</v>
          </cell>
          <cell r="F116">
            <v>9.5399082769820396</v>
          </cell>
          <cell r="G116">
            <v>0</v>
          </cell>
          <cell r="H116">
            <v>0.285939</v>
          </cell>
          <cell r="I116">
            <v>2.8941955223232076</v>
          </cell>
          <cell r="J116">
            <v>0</v>
          </cell>
          <cell r="K116">
            <v>2.6962593247409545</v>
          </cell>
          <cell r="L116">
            <v>352.023156907491</v>
          </cell>
          <cell r="M116">
            <v>-1.3530243201168024E-2</v>
          </cell>
          <cell r="N116">
            <v>2.6887637025561162</v>
          </cell>
          <cell r="O116">
            <v>7.6968193079653899E-3</v>
          </cell>
        </row>
        <row r="117">
          <cell r="A117" t="str">
            <v>R959</v>
          </cell>
          <cell r="B117" t="str">
            <v>East Sussex Fire</v>
          </cell>
          <cell r="C117">
            <v>37.229975826171788</v>
          </cell>
          <cell r="D117">
            <v>11.768728542971999</v>
          </cell>
          <cell r="E117">
            <v>24.6346694482069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0.12190369775778688</v>
          </cell>
          <cell r="L117">
            <v>36.525301688936686</v>
          </cell>
          <cell r="M117">
            <v>-1.8927601256719995E-2</v>
          </cell>
          <cell r="N117">
            <v>0.12190369775778009</v>
          </cell>
          <cell r="O117">
            <v>3.3486900807259586E-3</v>
          </cell>
        </row>
        <row r="118">
          <cell r="A118" t="str">
            <v>R88</v>
          </cell>
          <cell r="B118" t="str">
            <v>Eastbourne</v>
          </cell>
          <cell r="C118">
            <v>13.769258028944138</v>
          </cell>
          <cell r="D118">
            <v>4.3522060713029997</v>
          </cell>
          <cell r="E118">
            <v>7.5464439671001688</v>
          </cell>
          <cell r="F118">
            <v>0</v>
          </cell>
          <cell r="G118">
            <v>9.7847503352095952E-2</v>
          </cell>
          <cell r="H118">
            <v>0</v>
          </cell>
          <cell r="I118">
            <v>1.17895110262575</v>
          </cell>
          <cell r="J118">
            <v>0</v>
          </cell>
          <cell r="K118">
            <v>3.0490216345042301E-2</v>
          </cell>
          <cell r="L118">
            <v>13.205938860726057</v>
          </cell>
          <cell r="M118">
            <v>-4.0911366976632779E-2</v>
          </cell>
          <cell r="N118">
            <v>0.12797470462114902</v>
          </cell>
          <cell r="O118">
            <v>9.7855218972602333E-3</v>
          </cell>
        </row>
        <row r="119">
          <cell r="A119" t="str">
            <v>R116</v>
          </cell>
          <cell r="B119" t="str">
            <v>Eastleigh</v>
          </cell>
          <cell r="C119">
            <v>12.102689758676936</v>
          </cell>
          <cell r="D119">
            <v>3.0145943540359998</v>
          </cell>
          <cell r="E119">
            <v>5.8714267692019142</v>
          </cell>
          <cell r="F119">
            <v>0</v>
          </cell>
          <cell r="G119">
            <v>0.25989930994850768</v>
          </cell>
          <cell r="H119">
            <v>0</v>
          </cell>
          <cell r="I119">
            <v>2.6916587678977844</v>
          </cell>
          <cell r="J119">
            <v>0</v>
          </cell>
          <cell r="K119">
            <v>2.8468914090508848E-2</v>
          </cell>
          <cell r="L119">
            <v>11.866048115174713</v>
          </cell>
          <cell r="M119">
            <v>-1.9552814144687458E-2</v>
          </cell>
          <cell r="N119">
            <v>2.8211992814741294E-2</v>
          </cell>
          <cell r="O119">
            <v>2.3832052178398453E-3</v>
          </cell>
        </row>
        <row r="120">
          <cell r="A120" t="str">
            <v>R50</v>
          </cell>
          <cell r="B120" t="str">
            <v>Eden</v>
          </cell>
          <cell r="C120">
            <v>7.7089209820584284</v>
          </cell>
          <cell r="D120">
            <v>1.924924547499</v>
          </cell>
          <cell r="E120">
            <v>3.795870470063353</v>
          </cell>
          <cell r="F120">
            <v>0</v>
          </cell>
          <cell r="G120">
            <v>8.3804962441424685E-2</v>
          </cell>
          <cell r="H120">
            <v>0</v>
          </cell>
          <cell r="I120">
            <v>0.99609280840665915</v>
          </cell>
          <cell r="J120">
            <v>0.54378396474539514</v>
          </cell>
          <cell r="K120">
            <v>1.8207958905959047E-2</v>
          </cell>
          <cell r="L120">
            <v>7.3626847120617906</v>
          </cell>
          <cell r="M120">
            <v>-4.4913713709410219E-2</v>
          </cell>
          <cell r="N120">
            <v>0.3528182896962484</v>
          </cell>
          <cell r="O120">
            <v>5.0331670881852079E-2</v>
          </cell>
        </row>
        <row r="121">
          <cell r="A121" t="str">
            <v>R269</v>
          </cell>
          <cell r="B121" t="str">
            <v>Elmbridge</v>
          </cell>
          <cell r="C121">
            <v>19.131352443553464</v>
          </cell>
          <cell r="D121">
            <v>2.1727644951709997</v>
          </cell>
          <cell r="E121">
            <v>13.380218158225786</v>
          </cell>
          <cell r="F121">
            <v>0</v>
          </cell>
          <cell r="G121">
            <v>0.23368033583244804</v>
          </cell>
          <cell r="H121">
            <v>0</v>
          </cell>
          <cell r="I121">
            <v>2.9881060559805994</v>
          </cell>
          <cell r="J121">
            <v>0</v>
          </cell>
          <cell r="K121">
            <v>0.19030466603396054</v>
          </cell>
          <cell r="L121">
            <v>18.965073711243793</v>
          </cell>
          <cell r="M121">
            <v>-8.6914259093952007E-3</v>
          </cell>
          <cell r="N121">
            <v>0.72091944288725074</v>
          </cell>
          <cell r="O121">
            <v>3.951509246650281E-2</v>
          </cell>
        </row>
        <row r="122">
          <cell r="A122" t="str">
            <v>R390</v>
          </cell>
          <cell r="B122" t="str">
            <v>Enfield</v>
          </cell>
          <cell r="C122">
            <v>226.24017873478701</v>
          </cell>
          <cell r="D122">
            <v>103.25854912480099</v>
          </cell>
          <cell r="E122">
            <v>109.00929469320265</v>
          </cell>
          <cell r="F122">
            <v>4.3361266873621194</v>
          </cell>
          <cell r="G122">
            <v>0</v>
          </cell>
          <cell r="H122">
            <v>0.44287700000000002</v>
          </cell>
          <cell r="I122">
            <v>5.1477363293922096</v>
          </cell>
          <cell r="J122">
            <v>0</v>
          </cell>
          <cell r="K122">
            <v>0</v>
          </cell>
          <cell r="L122">
            <v>222.19458383475799</v>
          </cell>
          <cell r="M122">
            <v>-1.788185866300751E-2</v>
          </cell>
          <cell r="N122">
            <v>-7.3516240678372924E-3</v>
          </cell>
          <cell r="O122">
            <v>-3.3085328679324459E-5</v>
          </cell>
        </row>
        <row r="123">
          <cell r="A123" t="str">
            <v>R100</v>
          </cell>
          <cell r="B123" t="str">
            <v>Epping Forest</v>
          </cell>
          <cell r="C123">
            <v>15.272152582338567</v>
          </cell>
          <cell r="D123">
            <v>3.8516204294530003</v>
          </cell>
          <cell r="E123">
            <v>8.0151667342048345</v>
          </cell>
          <cell r="F123">
            <v>0</v>
          </cell>
          <cell r="G123">
            <v>0.27968102489758973</v>
          </cell>
          <cell r="H123">
            <v>0</v>
          </cell>
          <cell r="I123">
            <v>2.6983131322238152</v>
          </cell>
          <cell r="J123">
            <v>0</v>
          </cell>
          <cell r="K123">
            <v>5.3354875415694086E-2</v>
          </cell>
          <cell r="L123">
            <v>14.898136196194933</v>
          </cell>
          <cell r="M123">
            <v>-2.4490089666610815E-2</v>
          </cell>
          <cell r="N123">
            <v>0.33270452084483182</v>
          </cell>
          <cell r="O123">
            <v>2.2842063885266536E-2</v>
          </cell>
        </row>
        <row r="124">
          <cell r="A124" t="str">
            <v>R270</v>
          </cell>
          <cell r="B124" t="str">
            <v>Epsom and Ewell</v>
          </cell>
          <cell r="C124">
            <v>9.7327640174477068</v>
          </cell>
          <cell r="D124">
            <v>1.3248594465529999</v>
          </cell>
          <cell r="E124">
            <v>5.8871310562928709</v>
          </cell>
          <cell r="F124">
            <v>0</v>
          </cell>
          <cell r="G124">
            <v>0.14400444511164762</v>
          </cell>
          <cell r="H124">
            <v>0</v>
          </cell>
          <cell r="I124">
            <v>2.1310067522303822</v>
          </cell>
          <cell r="J124">
            <v>0</v>
          </cell>
          <cell r="K124">
            <v>8.2624455089251703E-2</v>
          </cell>
          <cell r="L124">
            <v>9.5696261552771524</v>
          </cell>
          <cell r="M124">
            <v>-1.676171967984641E-2</v>
          </cell>
          <cell r="N124">
            <v>0.27219557608932377</v>
          </cell>
          <cell r="O124">
            <v>2.927643006000279E-2</v>
          </cell>
        </row>
        <row r="125">
          <cell r="A125" t="str">
            <v>R56</v>
          </cell>
          <cell r="B125" t="str">
            <v>Erewash</v>
          </cell>
          <cell r="C125">
            <v>11.729952469847749</v>
          </cell>
          <cell r="D125">
            <v>4.0740372146079995</v>
          </cell>
          <cell r="E125">
            <v>5.5373556286039189</v>
          </cell>
          <cell r="F125">
            <v>0</v>
          </cell>
          <cell r="G125">
            <v>0.15593243332069837</v>
          </cell>
          <cell r="H125">
            <v>0</v>
          </cell>
          <cell r="I125">
            <v>1.5995488864440168</v>
          </cell>
          <cell r="J125">
            <v>0</v>
          </cell>
          <cell r="K125">
            <v>0</v>
          </cell>
          <cell r="L125">
            <v>11.366874162976634</v>
          </cell>
          <cell r="M125">
            <v>-3.0953092760130141E-2</v>
          </cell>
          <cell r="N125">
            <v>0.15560263463754076</v>
          </cell>
          <cell r="O125">
            <v>1.3879124615278378E-2</v>
          </cell>
        </row>
        <row r="126">
          <cell r="A126" t="str">
            <v>R666</v>
          </cell>
          <cell r="B126" t="str">
            <v>Essex</v>
          </cell>
          <cell r="C126">
            <v>862.52901681561389</v>
          </cell>
          <cell r="D126">
            <v>238.709689287157</v>
          </cell>
          <cell r="E126">
            <v>578.56884400016975</v>
          </cell>
          <cell r="F126">
            <v>23.014072442226411</v>
          </cell>
          <cell r="G126">
            <v>0</v>
          </cell>
          <cell r="H126">
            <v>0</v>
          </cell>
          <cell r="I126">
            <v>7.8863530271116939</v>
          </cell>
          <cell r="J126">
            <v>0</v>
          </cell>
          <cell r="K126">
            <v>6.9721414776987283</v>
          </cell>
          <cell r="L126">
            <v>855.15110023436364</v>
          </cell>
          <cell r="M126">
            <v>-8.5538184077433854E-3</v>
          </cell>
          <cell r="N126">
            <v>6.954499137963353</v>
          </cell>
          <cell r="O126">
            <v>8.199159403579067E-3</v>
          </cell>
        </row>
        <row r="127">
          <cell r="A127" t="str">
            <v>R968</v>
          </cell>
          <cell r="B127" t="str">
            <v>Essex Fire Auhtority</v>
          </cell>
          <cell r="C127">
            <v>70.50809901991471</v>
          </cell>
          <cell r="D127">
            <v>26.448787894929001</v>
          </cell>
          <cell r="E127">
            <v>42.634421000853159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0.10905576984628944</v>
          </cell>
          <cell r="L127">
            <v>69.192264665628457</v>
          </cell>
          <cell r="M127">
            <v>-1.8662173176936747E-2</v>
          </cell>
          <cell r="N127">
            <v>0.10905576984629306</v>
          </cell>
          <cell r="O127">
            <v>1.5786147110047083E-3</v>
          </cell>
        </row>
        <row r="128">
          <cell r="A128" t="str">
            <v>R62</v>
          </cell>
          <cell r="B128" t="str">
            <v>Exeter</v>
          </cell>
          <cell r="C128">
            <v>14.976522524880224</v>
          </cell>
          <cell r="D128">
            <v>5.1737300920690004</v>
          </cell>
          <cell r="E128">
            <v>4.9726492441523131</v>
          </cell>
          <cell r="F128">
            <v>0</v>
          </cell>
          <cell r="G128">
            <v>0.20644421016465972</v>
          </cell>
          <cell r="H128">
            <v>0</v>
          </cell>
          <cell r="I128">
            <v>4.2639462300720812</v>
          </cell>
          <cell r="J128">
            <v>0</v>
          </cell>
          <cell r="K128">
            <v>0</v>
          </cell>
          <cell r="L128">
            <v>14.616769776458053</v>
          </cell>
          <cell r="M128">
            <v>-2.4021113567887387E-2</v>
          </cell>
          <cell r="N128">
            <v>-4.0637936195864199E-4</v>
          </cell>
          <cell r="O128">
            <v>-2.7801495831110779E-5</v>
          </cell>
        </row>
        <row r="129">
          <cell r="A129" t="str">
            <v>R117</v>
          </cell>
          <cell r="B129" t="str">
            <v>Fareham</v>
          </cell>
          <cell r="C129">
            <v>10.883392052322769</v>
          </cell>
          <cell r="D129">
            <v>2.088022905686</v>
          </cell>
          <cell r="E129">
            <v>6.2270598586800157</v>
          </cell>
          <cell r="F129">
            <v>0</v>
          </cell>
          <cell r="G129">
            <v>0.24203637895661953</v>
          </cell>
          <cell r="H129">
            <v>0</v>
          </cell>
          <cell r="I129">
            <v>2.0790023048513144</v>
          </cell>
          <cell r="J129">
            <v>0</v>
          </cell>
          <cell r="K129">
            <v>7.3631189757116591E-2</v>
          </cell>
          <cell r="L129">
            <v>10.709752637931066</v>
          </cell>
          <cell r="M129">
            <v>-1.5954530862888894E-2</v>
          </cell>
          <cell r="N129">
            <v>7.3438677034827649E-2</v>
          </cell>
          <cell r="O129">
            <v>6.9045232497668332E-3</v>
          </cell>
        </row>
        <row r="130">
          <cell r="A130" t="str">
            <v>R24</v>
          </cell>
          <cell r="B130" t="str">
            <v>Fenland</v>
          </cell>
          <cell r="C130">
            <v>14.098384475455568</v>
          </cell>
          <cell r="D130">
            <v>4.379489560124</v>
          </cell>
          <cell r="E130">
            <v>7.1383818495351248</v>
          </cell>
          <cell r="F130">
            <v>0</v>
          </cell>
          <cell r="G130">
            <v>6.597266352977707E-2</v>
          </cell>
          <cell r="H130">
            <v>0</v>
          </cell>
          <cell r="I130">
            <v>2.0610761444020373</v>
          </cell>
          <cell r="J130">
            <v>0</v>
          </cell>
          <cell r="K130">
            <v>1.5782171673010945E-3</v>
          </cell>
          <cell r="L130">
            <v>13.646498434758241</v>
          </cell>
          <cell r="M130">
            <v>-3.2052327802808422E-2</v>
          </cell>
          <cell r="N130">
            <v>6.7186532170710578E-2</v>
          </cell>
          <cell r="O130">
            <v>4.9477125684040165E-3</v>
          </cell>
        </row>
        <row r="131">
          <cell r="A131" t="str">
            <v>R263</v>
          </cell>
          <cell r="B131" t="str">
            <v>Forest Heath</v>
          </cell>
          <cell r="C131">
            <v>7.9211796567885902</v>
          </cell>
          <cell r="D131">
            <v>2.5313262641800001</v>
          </cell>
          <cell r="E131">
            <v>2.4434538887123249</v>
          </cell>
          <cell r="F131">
            <v>0</v>
          </cell>
          <cell r="G131">
            <v>9.8403866684308061E-2</v>
          </cell>
          <cell r="H131">
            <v>0</v>
          </cell>
          <cell r="I131">
            <v>2.6621152887186232</v>
          </cell>
          <cell r="J131">
            <v>1.7529533799768845E-2</v>
          </cell>
          <cell r="K131">
            <v>0</v>
          </cell>
          <cell r="L131">
            <v>7.7528288420950258</v>
          </cell>
          <cell r="M131">
            <v>-2.1253250398036938E-2</v>
          </cell>
          <cell r="N131">
            <v>7.8921006686920592E-3</v>
          </cell>
          <cell r="O131">
            <v>1.0190013078452368E-3</v>
          </cell>
        </row>
        <row r="132">
          <cell r="A132" t="str">
            <v>R110</v>
          </cell>
          <cell r="B132" t="str">
            <v>Forest of Dean</v>
          </cell>
          <cell r="C132">
            <v>10.434991956567325</v>
          </cell>
          <cell r="D132">
            <v>3.140392562852</v>
          </cell>
          <cell r="E132">
            <v>4.6958170130527828</v>
          </cell>
          <cell r="F132">
            <v>0</v>
          </cell>
          <cell r="G132">
            <v>0.13835669865411379</v>
          </cell>
          <cell r="H132">
            <v>0</v>
          </cell>
          <cell r="I132">
            <v>2.0981404815406712</v>
          </cell>
          <cell r="J132">
            <v>0.10049891113769824</v>
          </cell>
          <cell r="K132">
            <v>0</v>
          </cell>
          <cell r="L132">
            <v>10.173205667237266</v>
          </cell>
          <cell r="M132">
            <v>-2.5087349412406867E-2</v>
          </cell>
          <cell r="N132">
            <v>0.18448320043430044</v>
          </cell>
          <cell r="O132">
            <v>1.84691486871741E-2</v>
          </cell>
        </row>
        <row r="133">
          <cell r="A133" t="str">
            <v>R175</v>
          </cell>
          <cell r="B133" t="str">
            <v>Fylde</v>
          </cell>
          <cell r="C133">
            <v>10.028732553035445</v>
          </cell>
          <cell r="D133">
            <v>2.1596391629960001</v>
          </cell>
          <cell r="E133">
            <v>5.5866184742523712</v>
          </cell>
          <cell r="F133">
            <v>0</v>
          </cell>
          <cell r="G133">
            <v>0.12238045414320739</v>
          </cell>
          <cell r="H133">
            <v>0</v>
          </cell>
          <cell r="I133">
            <v>1.8729195833274486</v>
          </cell>
          <cell r="J133">
            <v>0</v>
          </cell>
          <cell r="K133">
            <v>5.5574936864309962E-2</v>
          </cell>
          <cell r="L133">
            <v>9.7971326115833364</v>
          </cell>
          <cell r="M133">
            <v>-2.3093640220967826E-2</v>
          </cell>
          <cell r="N133">
            <v>0.17776241425172756</v>
          </cell>
          <cell r="O133">
            <v>1.8479631265364796E-2</v>
          </cell>
        </row>
        <row r="134">
          <cell r="A134" t="str">
            <v>R353</v>
          </cell>
          <cell r="B134" t="str">
            <v>Gateshead</v>
          </cell>
          <cell r="C134">
            <v>172.39903527912492</v>
          </cell>
          <cell r="D134">
            <v>82.345878196605</v>
          </cell>
          <cell r="E134">
            <v>80.866761387575508</v>
          </cell>
          <cell r="F134">
            <v>3.2166846245550067</v>
          </cell>
          <cell r="G134">
            <v>0</v>
          </cell>
          <cell r="H134">
            <v>0.75942299999999996</v>
          </cell>
          <cell r="I134">
            <v>3.2484311350413075</v>
          </cell>
          <cell r="J134">
            <v>0</v>
          </cell>
          <cell r="K134">
            <v>0</v>
          </cell>
          <cell r="L134">
            <v>170.43717834377685</v>
          </cell>
          <cell r="M134">
            <v>-1.1379744278566806E-2</v>
          </cell>
          <cell r="N134">
            <v>-5.7917239964808687E-3</v>
          </cell>
          <cell r="O134">
            <v>-3.3980421686960188E-5</v>
          </cell>
        </row>
        <row r="135">
          <cell r="A135" t="str">
            <v>R232</v>
          </cell>
          <cell r="B135" t="str">
            <v>Gedling</v>
          </cell>
          <cell r="C135">
            <v>12.36530116018195</v>
          </cell>
          <cell r="D135">
            <v>3.6514254282289995</v>
          </cell>
          <cell r="E135">
            <v>5.8194841432144901</v>
          </cell>
          <cell r="F135">
            <v>0</v>
          </cell>
          <cell r="G135">
            <v>0.19240902877799385</v>
          </cell>
          <cell r="H135">
            <v>0</v>
          </cell>
          <cell r="I135">
            <v>2.4196797928170786</v>
          </cell>
          <cell r="J135">
            <v>0</v>
          </cell>
          <cell r="K135">
            <v>0</v>
          </cell>
          <cell r="L135">
            <v>12.082998393038562</v>
          </cell>
          <cell r="M135">
            <v>-2.2830237896060646E-2</v>
          </cell>
          <cell r="N135">
            <v>0.1921063184523728</v>
          </cell>
          <cell r="O135">
            <v>1.6155753264547077E-2</v>
          </cell>
        </row>
        <row r="136">
          <cell r="A136" t="str">
            <v>R111</v>
          </cell>
          <cell r="B136" t="str">
            <v>Gloucester</v>
          </cell>
          <cell r="C136">
            <v>15.757984138169185</v>
          </cell>
          <cell r="D136">
            <v>4.549682627168</v>
          </cell>
          <cell r="E136">
            <v>6.7941952911782293</v>
          </cell>
          <cell r="F136">
            <v>0</v>
          </cell>
          <cell r="G136">
            <v>0.15938838271519326</v>
          </cell>
          <cell r="H136">
            <v>0</v>
          </cell>
          <cell r="I136">
            <v>3.8513832069393121</v>
          </cell>
          <cell r="J136">
            <v>0</v>
          </cell>
          <cell r="K136">
            <v>1.0030405766278691E-2</v>
          </cell>
          <cell r="L136">
            <v>15.364679913767015</v>
          </cell>
          <cell r="M136">
            <v>-2.4959044313891843E-2</v>
          </cell>
          <cell r="N136">
            <v>0.16905101417925117</v>
          </cell>
          <cell r="O136">
            <v>1.112497648477302E-2</v>
          </cell>
        </row>
        <row r="137">
          <cell r="A137" t="str">
            <v>R419</v>
          </cell>
          <cell r="B137" t="str">
            <v>Gloucestershire</v>
          </cell>
          <cell r="C137">
            <v>369.17399684280042</v>
          </cell>
          <cell r="D137">
            <v>101.91730432284899</v>
          </cell>
          <cell r="E137">
            <v>246.52646997168475</v>
          </cell>
          <cell r="F137">
            <v>9.8062280706789196</v>
          </cell>
          <cell r="G137">
            <v>0</v>
          </cell>
          <cell r="H137">
            <v>0</v>
          </cell>
          <cell r="I137">
            <v>4.6648486137929259</v>
          </cell>
          <cell r="J137">
            <v>0</v>
          </cell>
          <cell r="K137">
            <v>2.4820855624818439</v>
          </cell>
          <cell r="L137">
            <v>365.39693654148743</v>
          </cell>
          <cell r="M137">
            <v>-1.0231111436923124E-2</v>
          </cell>
          <cell r="N137">
            <v>2.4745193912301602</v>
          </cell>
          <cell r="O137">
            <v>6.8183150841455414E-3</v>
          </cell>
        </row>
        <row r="138">
          <cell r="A138" t="str">
            <v>R118</v>
          </cell>
          <cell r="B138" t="str">
            <v>Gosport</v>
          </cell>
          <cell r="C138">
            <v>9.9306729007158907</v>
          </cell>
          <cell r="D138">
            <v>2.949255964981</v>
          </cell>
          <cell r="E138">
            <v>5.60474867911321</v>
          </cell>
          <cell r="F138">
            <v>0</v>
          </cell>
          <cell r="G138">
            <v>9.8227881222086241E-2</v>
          </cell>
          <cell r="H138">
            <v>0</v>
          </cell>
          <cell r="I138">
            <v>0.99606333398565661</v>
          </cell>
          <cell r="J138">
            <v>0</v>
          </cell>
          <cell r="K138">
            <v>2.4168379685292462E-2</v>
          </cell>
          <cell r="L138">
            <v>9.6724642389872457</v>
          </cell>
          <cell r="M138">
            <v>-2.600112442632474E-2</v>
          </cell>
          <cell r="N138">
            <v>0.1221472546207707</v>
          </cell>
          <cell r="O138">
            <v>1.2789863919775787E-2</v>
          </cell>
        </row>
        <row r="139">
          <cell r="A139" t="str">
            <v>R162</v>
          </cell>
          <cell r="B139" t="str">
            <v>Gravesham</v>
          </cell>
          <cell r="C139">
            <v>11.812763700899124</v>
          </cell>
          <cell r="D139">
            <v>3.3568658801990003</v>
          </cell>
          <cell r="E139">
            <v>6.1083639800795897</v>
          </cell>
          <cell r="F139">
            <v>0</v>
          </cell>
          <cell r="G139">
            <v>0.14096838697218714</v>
          </cell>
          <cell r="H139">
            <v>0</v>
          </cell>
          <cell r="I139">
            <v>1.8580898532663377</v>
          </cell>
          <cell r="J139">
            <v>0</v>
          </cell>
          <cell r="K139">
            <v>1.1206637494663755E-2</v>
          </cell>
          <cell r="L139">
            <v>11.475494738011779</v>
          </cell>
          <cell r="M139">
            <v>-2.8551232499611778E-2</v>
          </cell>
          <cell r="N139">
            <v>0.15188329828713165</v>
          </cell>
          <cell r="O139">
            <v>1.3412973334134907E-2</v>
          </cell>
        </row>
        <row r="140">
          <cell r="A140" t="str">
            <v>R203</v>
          </cell>
          <cell r="B140" t="str">
            <v>Great Yarmouth</v>
          </cell>
          <cell r="C140">
            <v>12.668062641561159</v>
          </cell>
          <cell r="D140">
            <v>6.5907326746149995</v>
          </cell>
          <cell r="E140">
            <v>4.0843085876864311</v>
          </cell>
          <cell r="F140">
            <v>0</v>
          </cell>
          <cell r="G140">
            <v>0.14667977028300161</v>
          </cell>
          <cell r="H140">
            <v>0</v>
          </cell>
          <cell r="I140">
            <v>1.3925539947903427</v>
          </cell>
          <cell r="J140">
            <v>0</v>
          </cell>
          <cell r="K140">
            <v>0</v>
          </cell>
          <cell r="L140">
            <v>12.214275027374775</v>
          </cell>
          <cell r="M140">
            <v>-3.5821390138820797E-2</v>
          </cell>
          <cell r="N140">
            <v>0.14629977301853536</v>
          </cell>
          <cell r="O140">
            <v>1.2122975887419455E-2</v>
          </cell>
        </row>
        <row r="141">
          <cell r="A141" t="str">
            <v>R570</v>
          </cell>
          <cell r="B141" t="str">
            <v>Greater London Authority</v>
          </cell>
          <cell r="C141">
            <v>1990.067968161693</v>
          </cell>
          <cell r="D141">
            <v>1156.414411409324</v>
          </cell>
          <cell r="E141">
            <v>871.97464742159059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2028.3890588309146</v>
          </cell>
          <cell r="M141">
            <v>1.9256171790263288E-2</v>
          </cell>
          <cell r="N141">
            <v>0</v>
          </cell>
          <cell r="O141">
            <v>0</v>
          </cell>
        </row>
        <row r="142">
          <cell r="A142" t="str">
            <v>R301</v>
          </cell>
          <cell r="B142" t="str">
            <v>Greater Manchester Fire</v>
          </cell>
          <cell r="C142">
            <v>97.523336134184575</v>
          </cell>
          <cell r="D142">
            <v>52.432003806777004</v>
          </cell>
          <cell r="E142">
            <v>42.550734831828883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94.982738638605895</v>
          </cell>
          <cell r="M142">
            <v>-2.6051174993470427E-2</v>
          </cell>
          <cell r="N142">
            <v>0</v>
          </cell>
          <cell r="O142">
            <v>0</v>
          </cell>
        </row>
        <row r="143">
          <cell r="A143" t="str">
            <v>R372</v>
          </cell>
          <cell r="B143" t="str">
            <v>Greenwich</v>
          </cell>
          <cell r="C143">
            <v>215.29353686419765</v>
          </cell>
          <cell r="D143">
            <v>119.30292200327601</v>
          </cell>
          <cell r="E143">
            <v>73.908486225618162</v>
          </cell>
          <cell r="F143">
            <v>2.9399012299583407</v>
          </cell>
          <cell r="G143">
            <v>0</v>
          </cell>
          <cell r="H143">
            <v>1.4409160000000001</v>
          </cell>
          <cell r="I143">
            <v>13.522436662748317</v>
          </cell>
          <cell r="J143">
            <v>0</v>
          </cell>
          <cell r="K143">
            <v>0</v>
          </cell>
          <cell r="L143">
            <v>211.11466212160084</v>
          </cell>
          <cell r="M143">
            <v>-1.9410126302271458E-2</v>
          </cell>
          <cell r="N143">
            <v>-8.2511157643807564E-3</v>
          </cell>
          <cell r="O143">
            <v>-3.9082047693724454E-5</v>
          </cell>
        </row>
        <row r="144">
          <cell r="A144" t="str">
            <v>R271</v>
          </cell>
          <cell r="B144" t="str">
            <v>Guildford</v>
          </cell>
          <cell r="C144">
            <v>14.958931804777736</v>
          </cell>
          <cell r="D144">
            <v>3.0522615968159998</v>
          </cell>
          <cell r="E144">
            <v>8.8126221368151807</v>
          </cell>
          <cell r="F144">
            <v>0</v>
          </cell>
          <cell r="G144">
            <v>0.29596747711605687</v>
          </cell>
          <cell r="H144">
            <v>0</v>
          </cell>
          <cell r="I144">
            <v>2.3809156924259152</v>
          </cell>
          <cell r="J144">
            <v>0</v>
          </cell>
          <cell r="K144">
            <v>0.10178871594593335</v>
          </cell>
          <cell r="L144">
            <v>14.643555619119088</v>
          </cell>
          <cell r="M144">
            <v>-2.1082801216990688E-2</v>
          </cell>
          <cell r="N144">
            <v>0.39746803704248101</v>
          </cell>
          <cell r="O144">
            <v>2.790015397227703E-2</v>
          </cell>
        </row>
        <row r="145">
          <cell r="A145" t="str">
            <v>R373</v>
          </cell>
          <cell r="B145" t="str">
            <v>Hackney</v>
          </cell>
          <cell r="C145">
            <v>257.78868994155357</v>
          </cell>
          <cell r="D145">
            <v>158.52159311552299</v>
          </cell>
          <cell r="E145">
            <v>71.608271892565654</v>
          </cell>
          <cell r="F145">
            <v>2.8484042545465531</v>
          </cell>
          <cell r="G145">
            <v>0</v>
          </cell>
          <cell r="H145">
            <v>1.6905600000000001</v>
          </cell>
          <cell r="I145">
            <v>18.373286089027637</v>
          </cell>
          <cell r="J145">
            <v>0</v>
          </cell>
          <cell r="K145">
            <v>0</v>
          </cell>
          <cell r="L145">
            <v>253.04211535166283</v>
          </cell>
          <cell r="M145">
            <v>-1.841265647056467E-2</v>
          </cell>
          <cell r="N145">
            <v>-1.0962656452051078E-2</v>
          </cell>
          <cell r="O145">
            <v>-4.3321569286343673E-5</v>
          </cell>
        </row>
        <row r="146">
          <cell r="A146" t="str">
            <v>R650</v>
          </cell>
          <cell r="B146" t="str">
            <v>Halton</v>
          </cell>
          <cell r="C146">
            <v>98.547960174623483</v>
          </cell>
          <cell r="D146">
            <v>50.481898997277995</v>
          </cell>
          <cell r="E146">
            <v>41.020157567917416</v>
          </cell>
          <cell r="F146">
            <v>1.631682880351089</v>
          </cell>
          <cell r="G146">
            <v>0</v>
          </cell>
          <cell r="H146">
            <v>0.54819499999999999</v>
          </cell>
          <cell r="I146">
            <v>2.7675287005153923</v>
          </cell>
          <cell r="J146">
            <v>0</v>
          </cell>
          <cell r="K146">
            <v>0</v>
          </cell>
          <cell r="L146">
            <v>96.449463146061888</v>
          </cell>
          <cell r="M146">
            <v>-2.1294170116186395E-2</v>
          </cell>
          <cell r="N146">
            <v>-3.5524773435753332E-3</v>
          </cell>
          <cell r="O146">
            <v>-3.6831169254943252E-5</v>
          </cell>
        </row>
        <row r="147">
          <cell r="A147" t="str">
            <v>R222</v>
          </cell>
          <cell r="B147" t="str">
            <v>Hambleton</v>
          </cell>
          <cell r="C147">
            <v>8.7292365007301722</v>
          </cell>
          <cell r="D147">
            <v>2.5697746280490001</v>
          </cell>
          <cell r="E147">
            <v>3.3243672059899647</v>
          </cell>
          <cell r="F147">
            <v>0</v>
          </cell>
          <cell r="G147">
            <v>0.25957970035905364</v>
          </cell>
          <cell r="H147">
            <v>0</v>
          </cell>
          <cell r="I147">
            <v>1.841796888518207</v>
          </cell>
          <cell r="J147">
            <v>0.5046272791358638</v>
          </cell>
          <cell r="K147">
            <v>0</v>
          </cell>
          <cell r="L147">
            <v>8.500145702052091</v>
          </cell>
          <cell r="M147">
            <v>-2.6244082017816583E-2</v>
          </cell>
          <cell r="N147">
            <v>0.23269521796612835</v>
          </cell>
          <cell r="O147">
            <v>2.8145946372953069E-2</v>
          </cell>
        </row>
        <row r="148">
          <cell r="A148" t="str">
            <v>R374</v>
          </cell>
          <cell r="B148" t="str">
            <v>Hammersmith and Fulham</v>
          </cell>
          <cell r="C148">
            <v>158.87650871144365</v>
          </cell>
          <cell r="D148">
            <v>87.221707098053002</v>
          </cell>
          <cell r="E148">
            <v>57.278774075949997</v>
          </cell>
          <cell r="F148">
            <v>2.2784114105968922</v>
          </cell>
          <cell r="G148">
            <v>0</v>
          </cell>
          <cell r="H148">
            <v>0.83121800000000001</v>
          </cell>
          <cell r="I148">
            <v>8.1338935784061039</v>
          </cell>
          <cell r="J148">
            <v>0</v>
          </cell>
          <cell r="K148">
            <v>0</v>
          </cell>
          <cell r="L148">
            <v>155.744004163006</v>
          </cell>
          <cell r="M148">
            <v>-1.9716599853833672E-2</v>
          </cell>
          <cell r="N148">
            <v>-6.1145387811905039E-3</v>
          </cell>
          <cell r="O148">
            <v>-3.9258646042497943E-5</v>
          </cell>
        </row>
        <row r="149">
          <cell r="A149" t="str">
            <v>R638</v>
          </cell>
          <cell r="B149" t="str">
            <v>Hampshire</v>
          </cell>
          <cell r="C149">
            <v>737.4075396772904</v>
          </cell>
          <cell r="D149">
            <v>156.07842659722598</v>
          </cell>
          <cell r="E149">
            <v>536.35792342218622</v>
          </cell>
          <cell r="F149">
            <v>21.335023882822036</v>
          </cell>
          <cell r="G149">
            <v>0</v>
          </cell>
          <cell r="H149">
            <v>0</v>
          </cell>
          <cell r="I149">
            <v>7.9244449406448751</v>
          </cell>
          <cell r="J149">
            <v>0</v>
          </cell>
          <cell r="K149">
            <v>9.3378278959587622</v>
          </cell>
          <cell r="L149">
            <v>731.03364673883789</v>
          </cell>
          <cell r="M149">
            <v>-8.6436503500383344E-3</v>
          </cell>
          <cell r="N149">
            <v>9.3257542871779151</v>
          </cell>
          <cell r="O149">
            <v>1.2921785094379516E-2</v>
          </cell>
        </row>
        <row r="150">
          <cell r="A150" t="str">
            <v>R960</v>
          </cell>
          <cell r="B150" t="str">
            <v>Hampshire Fire</v>
          </cell>
          <cell r="C150">
            <v>63.824715552470863</v>
          </cell>
          <cell r="D150">
            <v>23.228141670166998</v>
          </cell>
          <cell r="E150">
            <v>39.222081708954548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0.12563134794444453</v>
          </cell>
          <cell r="L150">
            <v>62.575854727065988</v>
          </cell>
          <cell r="M150">
            <v>-1.9567040990228546E-2</v>
          </cell>
          <cell r="N150">
            <v>0.12563134794444153</v>
          </cell>
          <cell r="O150">
            <v>2.0117037401413489E-3</v>
          </cell>
        </row>
        <row r="151">
          <cell r="A151" t="str">
            <v>R187</v>
          </cell>
          <cell r="B151" t="str">
            <v>Harborough</v>
          </cell>
          <cell r="C151">
            <v>10.988525457506778</v>
          </cell>
          <cell r="D151">
            <v>1.9525084783160001</v>
          </cell>
          <cell r="E151">
            <v>5.4720783219565972</v>
          </cell>
          <cell r="F151">
            <v>0</v>
          </cell>
          <cell r="G151">
            <v>0.16491606654403559</v>
          </cell>
          <cell r="H151">
            <v>0</v>
          </cell>
          <cell r="I151">
            <v>3.0044903765869</v>
          </cell>
          <cell r="J151">
            <v>0.10777238498419231</v>
          </cell>
          <cell r="K151">
            <v>6.4275059636512144E-2</v>
          </cell>
          <cell r="L151">
            <v>10.766040688024237</v>
          </cell>
          <cell r="M151">
            <v>-2.0247008603920702E-2</v>
          </cell>
          <cell r="N151">
            <v>0.27875481788182022</v>
          </cell>
          <cell r="O151">
            <v>2.6580263123697479E-2</v>
          </cell>
        </row>
        <row r="152">
          <cell r="A152" t="str">
            <v>R391</v>
          </cell>
          <cell r="B152" t="str">
            <v>Haringey</v>
          </cell>
          <cell r="C152">
            <v>224.37806901348017</v>
          </cell>
          <cell r="D152">
            <v>115.100556869852</v>
          </cell>
          <cell r="E152">
            <v>96.390516515885196</v>
          </cell>
          <cell r="F152">
            <v>3.8341821424445062</v>
          </cell>
          <cell r="G152">
            <v>0</v>
          </cell>
          <cell r="H152">
            <v>0.39134400000000003</v>
          </cell>
          <cell r="I152">
            <v>6.9340598454913831</v>
          </cell>
          <cell r="J152">
            <v>0</v>
          </cell>
          <cell r="K152">
            <v>0</v>
          </cell>
          <cell r="L152">
            <v>222.65065937367308</v>
          </cell>
          <cell r="M152">
            <v>-7.6986563232404048E-3</v>
          </cell>
          <cell r="N152">
            <v>-8.1128746305125787E-3</v>
          </cell>
          <cell r="O152">
            <v>-3.6436357519591902E-5</v>
          </cell>
        </row>
        <row r="153">
          <cell r="A153" t="str">
            <v>R101</v>
          </cell>
          <cell r="B153" t="str">
            <v>Harlow</v>
          </cell>
          <cell r="C153">
            <v>12.017604356995681</v>
          </cell>
          <cell r="D153">
            <v>3.5123668779670001</v>
          </cell>
          <cell r="E153">
            <v>6.8404710179256574</v>
          </cell>
          <cell r="F153">
            <v>0</v>
          </cell>
          <cell r="G153">
            <v>6.0800708035525772E-2</v>
          </cell>
          <cell r="H153">
            <v>0</v>
          </cell>
          <cell r="I153">
            <v>1.2163222053937666</v>
          </cell>
          <cell r="J153">
            <v>0</v>
          </cell>
          <cell r="K153">
            <v>2.5267693298146283E-2</v>
          </cell>
          <cell r="L153">
            <v>11.655228502620096</v>
          </cell>
          <cell r="M153">
            <v>-3.0153751414244145E-2</v>
          </cell>
          <cell r="N153">
            <v>8.5761583793651397E-2</v>
          </cell>
          <cell r="O153">
            <v>7.4127515464083877E-3</v>
          </cell>
        </row>
        <row r="154">
          <cell r="A154" t="str">
            <v>R614</v>
          </cell>
          <cell r="B154" t="str">
            <v>Harrogate</v>
          </cell>
          <cell r="C154">
            <v>20.496673559341644</v>
          </cell>
          <cell r="D154">
            <v>3.8919095359570002</v>
          </cell>
          <cell r="E154">
            <v>13.693043406893514</v>
          </cell>
          <cell r="F154">
            <v>0</v>
          </cell>
          <cell r="G154">
            <v>0.19003433065649125</v>
          </cell>
          <cell r="H154">
            <v>0</v>
          </cell>
          <cell r="I154">
            <v>1.662189979256965</v>
          </cell>
          <cell r="J154">
            <v>0.19294070498043267</v>
          </cell>
          <cell r="K154">
            <v>0.1931023048563478</v>
          </cell>
          <cell r="L154">
            <v>19.823220262600749</v>
          </cell>
          <cell r="M154">
            <v>-3.2856711836246166E-2</v>
          </cell>
          <cell r="N154">
            <v>0.47181061757739329</v>
          </cell>
          <cell r="O154">
            <v>2.4381201485170867E-2</v>
          </cell>
        </row>
        <row r="155">
          <cell r="A155" t="str">
            <v>R392</v>
          </cell>
          <cell r="B155" t="str">
            <v>Harrow</v>
          </cell>
          <cell r="C155">
            <v>167.86832354606193</v>
          </cell>
          <cell r="D155">
            <v>50.043711004859993</v>
          </cell>
          <cell r="E155">
            <v>105.43163509819948</v>
          </cell>
          <cell r="F155">
            <v>4.1938160220940564</v>
          </cell>
          <cell r="G155">
            <v>0</v>
          </cell>
          <cell r="H155">
            <v>0</v>
          </cell>
          <cell r="I155">
            <v>5.2778621628236788</v>
          </cell>
          <cell r="J155">
            <v>0</v>
          </cell>
          <cell r="K155">
            <v>0.69922400291556419</v>
          </cell>
          <cell r="L155">
            <v>165.64624829089277</v>
          </cell>
          <cell r="M155">
            <v>-1.3237013441427692E-2</v>
          </cell>
          <cell r="N155">
            <v>0.69532008434296699</v>
          </cell>
          <cell r="O155">
            <v>4.2153147721138888E-3</v>
          </cell>
        </row>
        <row r="156">
          <cell r="A156" t="str">
            <v>R119</v>
          </cell>
          <cell r="B156" t="str">
            <v>Hart</v>
          </cell>
          <cell r="C156">
            <v>10.03274643322413</v>
          </cell>
          <cell r="D156">
            <v>1.3718534772069999</v>
          </cell>
          <cell r="E156">
            <v>6.069932474392127</v>
          </cell>
          <cell r="F156">
            <v>0</v>
          </cell>
          <cell r="G156">
            <v>0.20380455867821509</v>
          </cell>
          <cell r="H156">
            <v>0</v>
          </cell>
          <cell r="I156">
            <v>2.0907011728500162</v>
          </cell>
          <cell r="J156">
            <v>0</v>
          </cell>
          <cell r="K156">
            <v>0.1081462621893845</v>
          </cell>
          <cell r="L156">
            <v>9.8444379453167432</v>
          </cell>
          <cell r="M156">
            <v>-1.8769385747036349E-2</v>
          </cell>
          <cell r="N156">
            <v>0.3118121888057459</v>
          </cell>
          <cell r="O156">
            <v>3.2710000032548342E-2</v>
          </cell>
        </row>
        <row r="157">
          <cell r="A157" t="str">
            <v>R606</v>
          </cell>
          <cell r="B157" t="str">
            <v>Hartlepool</v>
          </cell>
          <cell r="C157">
            <v>79.745469702781918</v>
          </cell>
          <cell r="D157">
            <v>40.372814923538996</v>
          </cell>
          <cell r="E157">
            <v>33.521004252221246</v>
          </cell>
          <cell r="F157">
            <v>1.3333846580175943</v>
          </cell>
          <cell r="G157">
            <v>0</v>
          </cell>
          <cell r="H157">
            <v>0.39430399999999999</v>
          </cell>
          <cell r="I157">
            <v>2.3516613125243047</v>
          </cell>
          <cell r="J157">
            <v>0</v>
          </cell>
          <cell r="K157">
            <v>0</v>
          </cell>
          <cell r="L157">
            <v>77.973169146302141</v>
          </cell>
          <cell r="M157">
            <v>-2.2224466958252198E-2</v>
          </cell>
          <cell r="N157">
            <v>-2.8217635438920752E-3</v>
          </cell>
          <cell r="O157">
            <v>-3.6187594552719826E-5</v>
          </cell>
        </row>
        <row r="158">
          <cell r="A158" t="str">
            <v>R89</v>
          </cell>
          <cell r="B158" t="str">
            <v>Hastings</v>
          </cell>
          <cell r="C158">
            <v>13.810780798109558</v>
          </cell>
          <cell r="D158">
            <v>5.6022922934660002</v>
          </cell>
          <cell r="E158">
            <v>6.265971645605366</v>
          </cell>
          <cell r="F158">
            <v>0</v>
          </cell>
          <cell r="G158">
            <v>6.3043206966786197E-2</v>
          </cell>
          <cell r="H158">
            <v>0</v>
          </cell>
          <cell r="I158">
            <v>1.4034590636338387</v>
          </cell>
          <cell r="J158">
            <v>0</v>
          </cell>
          <cell r="K158">
            <v>5.4665048523905076E-3</v>
          </cell>
          <cell r="L158">
            <v>13.340232714524381</v>
          </cell>
          <cell r="M158">
            <v>-3.4071070308319351E-2</v>
          </cell>
          <cell r="N158">
            <v>6.8130730659639482E-2</v>
          </cell>
          <cell r="O158">
            <v>5.1333790790989908E-3</v>
          </cell>
        </row>
        <row r="159">
          <cell r="A159" t="str">
            <v>R120</v>
          </cell>
          <cell r="B159" t="str">
            <v>Havant</v>
          </cell>
          <cell r="C159">
            <v>14.342624800127531</v>
          </cell>
          <cell r="D159">
            <v>3.8952152280150001</v>
          </cell>
          <cell r="E159">
            <v>8.0634848992497599</v>
          </cell>
          <cell r="F159">
            <v>0</v>
          </cell>
          <cell r="G159">
            <v>0.16137854903539706</v>
          </cell>
          <cell r="H159">
            <v>0</v>
          </cell>
          <cell r="I159">
            <v>1.8327641909555856</v>
          </cell>
          <cell r="J159">
            <v>0</v>
          </cell>
          <cell r="K159">
            <v>4.8461938120506295E-2</v>
          </cell>
          <cell r="L159">
            <v>14.001304805376249</v>
          </cell>
          <cell r="M159">
            <v>-2.3797596291318168E-2</v>
          </cell>
          <cell r="N159">
            <v>0.20950732905782665</v>
          </cell>
          <cell r="O159">
            <v>1.519071965909932E-2</v>
          </cell>
        </row>
        <row r="160">
          <cell r="A160" t="str">
            <v>R393</v>
          </cell>
          <cell r="B160" t="str">
            <v>Havering</v>
          </cell>
          <cell r="C160">
            <v>167.99170065862464</v>
          </cell>
          <cell r="D160">
            <v>44.532189811675003</v>
          </cell>
          <cell r="E160">
            <v>109.35572432367776</v>
          </cell>
          <cell r="F160">
            <v>4.3499068220765293</v>
          </cell>
          <cell r="G160">
            <v>0</v>
          </cell>
          <cell r="H160">
            <v>0</v>
          </cell>
          <cell r="I160">
            <v>7.069906226164929</v>
          </cell>
          <cell r="J160">
            <v>0</v>
          </cell>
          <cell r="K160">
            <v>1.3600277896656987</v>
          </cell>
          <cell r="L160">
            <v>166.66775497325992</v>
          </cell>
          <cell r="M160">
            <v>-7.8810184084933121E-3</v>
          </cell>
          <cell r="N160">
            <v>1.356578055995783</v>
          </cell>
          <cell r="O160">
            <v>8.2062089284787483E-3</v>
          </cell>
        </row>
        <row r="161">
          <cell r="A161" t="str">
            <v>R969</v>
          </cell>
          <cell r="B161" t="str">
            <v>Hereford &amp; Worcester Fire</v>
          </cell>
          <cell r="C161">
            <v>30.612330082968224</v>
          </cell>
          <cell r="D161">
            <v>8.4206724458029996</v>
          </cell>
          <cell r="E161">
            <v>21.506547234501344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8.7569352086293573E-2</v>
          </cell>
          <cell r="K161">
            <v>0.14234703297569593</v>
          </cell>
          <cell r="L161">
            <v>30.157136065366334</v>
          </cell>
          <cell r="M161">
            <v>-1.4869629863789591E-2</v>
          </cell>
          <cell r="N161">
            <v>0.18276365701552422</v>
          </cell>
          <cell r="O161">
            <v>6.0973305637787622E-3</v>
          </cell>
        </row>
        <row r="162">
          <cell r="A162" t="str">
            <v>R656</v>
          </cell>
          <cell r="B162" t="str">
            <v>Herefordshire</v>
          </cell>
          <cell r="C162">
            <v>145.41379858322199</v>
          </cell>
          <cell r="D162">
            <v>40.552388341225999</v>
          </cell>
          <cell r="E162">
            <v>88.725515400119235</v>
          </cell>
          <cell r="F162">
            <v>3.5292868948394807</v>
          </cell>
          <cell r="G162">
            <v>0</v>
          </cell>
          <cell r="H162">
            <v>0</v>
          </cell>
          <cell r="I162">
            <v>4.651090923813638</v>
          </cell>
          <cell r="J162">
            <v>4.0931261261405574</v>
          </cell>
          <cell r="K162">
            <v>0.57632585138982739</v>
          </cell>
          <cell r="L162">
            <v>142.12773353752874</v>
          </cell>
          <cell r="M162">
            <v>-2.2598027681758115E-2</v>
          </cell>
          <cell r="N162">
            <v>2.4622253402777972</v>
          </cell>
          <cell r="O162">
            <v>1.7629444607041935E-2</v>
          </cell>
        </row>
        <row r="163">
          <cell r="A163" t="str">
            <v>R422</v>
          </cell>
          <cell r="B163" t="str">
            <v>Hertfordshire</v>
          </cell>
          <cell r="C163">
            <v>712.41495433566547</v>
          </cell>
          <cell r="D163">
            <v>160.30794500223499</v>
          </cell>
          <cell r="E163">
            <v>509.67553434287674</v>
          </cell>
          <cell r="F163">
            <v>20.273662833794116</v>
          </cell>
          <cell r="G163">
            <v>0</v>
          </cell>
          <cell r="H163">
            <v>0</v>
          </cell>
          <cell r="I163">
            <v>6.9360234270363925</v>
          </cell>
          <cell r="J163">
            <v>0</v>
          </cell>
          <cell r="K163">
            <v>7.8493942366214835</v>
          </cell>
          <cell r="L163">
            <v>705.04255984256372</v>
          </cell>
          <cell r="M163">
            <v>-1.0348455557023795E-2</v>
          </cell>
          <cell r="N163">
            <v>7.83695933267893</v>
          </cell>
          <cell r="O163">
            <v>1.1240528370609121E-2</v>
          </cell>
        </row>
        <row r="164">
          <cell r="A164" t="str">
            <v>R139</v>
          </cell>
          <cell r="B164" t="str">
            <v>Hertsmere</v>
          </cell>
          <cell r="C164">
            <v>12.56788996380082</v>
          </cell>
          <cell r="D164">
            <v>3.1539628034400002</v>
          </cell>
          <cell r="E164">
            <v>6.51740295833432</v>
          </cell>
          <cell r="F164">
            <v>0</v>
          </cell>
          <cell r="G164">
            <v>0.20448348120202603</v>
          </cell>
          <cell r="H164">
            <v>0</v>
          </cell>
          <cell r="I164">
            <v>2.3737144388593014</v>
          </cell>
          <cell r="J164">
            <v>0</v>
          </cell>
          <cell r="K164">
            <v>3.9574402928855876E-2</v>
          </cell>
          <cell r="L164">
            <v>12.289138084764502</v>
          </cell>
          <cell r="M164">
            <v>-2.2179688065316006E-2</v>
          </cell>
          <cell r="N164">
            <v>0.24378703729979101</v>
          </cell>
          <cell r="O164">
            <v>2.0239097751418623E-2</v>
          </cell>
        </row>
        <row r="165">
          <cell r="A165" t="str">
            <v>R57</v>
          </cell>
          <cell r="B165" t="str">
            <v>High Peak</v>
          </cell>
          <cell r="C165">
            <v>9.3914223895247151</v>
          </cell>
          <cell r="D165">
            <v>2.7896086367619999</v>
          </cell>
          <cell r="E165">
            <v>5.3598784267564632</v>
          </cell>
          <cell r="F165">
            <v>0</v>
          </cell>
          <cell r="G165">
            <v>0.13564990613978545</v>
          </cell>
          <cell r="H165">
            <v>0</v>
          </cell>
          <cell r="I165">
            <v>0.78250007417098022</v>
          </cell>
          <cell r="J165">
            <v>0</v>
          </cell>
          <cell r="K165">
            <v>3.1087926950065358E-2</v>
          </cell>
          <cell r="L165">
            <v>9.0987249707792941</v>
          </cell>
          <cell r="M165">
            <v>-3.1166463034598357E-2</v>
          </cell>
          <cell r="N165">
            <v>0.16650230926361864</v>
          </cell>
          <cell r="O165">
            <v>1.8640635771541042E-2</v>
          </cell>
        </row>
        <row r="166">
          <cell r="A166" t="str">
            <v>R394</v>
          </cell>
          <cell r="B166" t="str">
            <v>Hillingdon</v>
          </cell>
          <cell r="C166">
            <v>189.42231924117564</v>
          </cell>
          <cell r="D166">
            <v>63.578895089022005</v>
          </cell>
          <cell r="E166">
            <v>109.16380156523029</v>
          </cell>
          <cell r="F166">
            <v>4.342272597883448</v>
          </cell>
          <cell r="G166">
            <v>0</v>
          </cell>
          <cell r="H166">
            <v>0</v>
          </cell>
          <cell r="I166">
            <v>9.2316779867728798</v>
          </cell>
          <cell r="J166">
            <v>0</v>
          </cell>
          <cell r="K166">
            <v>0.5148210861884942</v>
          </cell>
          <cell r="L166">
            <v>186.83146832509709</v>
          </cell>
          <cell r="M166">
            <v>-1.3677643302317688E-2</v>
          </cell>
          <cell r="N166">
            <v>0.51012434832173881</v>
          </cell>
          <cell r="O166">
            <v>2.73787391950825E-3</v>
          </cell>
        </row>
        <row r="167">
          <cell r="A167" t="str">
            <v>R188</v>
          </cell>
          <cell r="B167" t="str">
            <v>Hinckley and Bosworth</v>
          </cell>
          <cell r="C167">
            <v>10.795010134694246</v>
          </cell>
          <cell r="D167">
            <v>3.179063486674</v>
          </cell>
          <cell r="E167">
            <v>4.2645546111231765</v>
          </cell>
          <cell r="F167">
            <v>0</v>
          </cell>
          <cell r="G167">
            <v>0.23977000428461029</v>
          </cell>
          <cell r="H167">
            <v>0</v>
          </cell>
          <cell r="I167">
            <v>2.9315424641673826</v>
          </cell>
          <cell r="J167">
            <v>0</v>
          </cell>
          <cell r="K167">
            <v>0</v>
          </cell>
          <cell r="L167">
            <v>10.61493056624917</v>
          </cell>
          <cell r="M167">
            <v>-1.6681741489645852E-2</v>
          </cell>
          <cell r="N167">
            <v>-2.5761234919663423E-4</v>
          </cell>
          <cell r="O167">
            <v>-2.4268279079217366E-5</v>
          </cell>
        </row>
        <row r="168">
          <cell r="A168" t="str">
            <v>R289</v>
          </cell>
          <cell r="B168" t="str">
            <v>Horsham</v>
          </cell>
          <cell r="C168">
            <v>15.695814572319566</v>
          </cell>
          <cell r="D168">
            <v>2.0642602546199997</v>
          </cell>
          <cell r="E168">
            <v>8.6163078347633455</v>
          </cell>
          <cell r="F168">
            <v>0</v>
          </cell>
          <cell r="G168">
            <v>0.33571133875202858</v>
          </cell>
          <cell r="H168">
            <v>0</v>
          </cell>
          <cell r="I168">
            <v>4.4263752354012968</v>
          </cell>
          <cell r="J168">
            <v>8.1791047542527674E-3</v>
          </cell>
          <cell r="K168">
            <v>0.13398668623738277</v>
          </cell>
          <cell r="L168">
            <v>15.584820454528307</v>
          </cell>
          <cell r="M168">
            <v>-7.0715742263548487E-3</v>
          </cell>
          <cell r="N168">
            <v>0.13755594866600696</v>
          </cell>
          <cell r="O168">
            <v>8.9048742975692506E-3</v>
          </cell>
        </row>
        <row r="169">
          <cell r="A169" t="str">
            <v>R395</v>
          </cell>
          <cell r="B169" t="str">
            <v>Hounslow</v>
          </cell>
          <cell r="C169">
            <v>174.60066881103936</v>
          </cell>
          <cell r="D169">
            <v>67.774208425377992</v>
          </cell>
          <cell r="E169">
            <v>92.551426493600331</v>
          </cell>
          <cell r="F169">
            <v>3.6814724056494383</v>
          </cell>
          <cell r="G169">
            <v>0</v>
          </cell>
          <cell r="H169">
            <v>0.114233</v>
          </cell>
          <cell r="I169">
            <v>8.1958574685674854</v>
          </cell>
          <cell r="J169">
            <v>0</v>
          </cell>
          <cell r="K169">
            <v>0</v>
          </cell>
          <cell r="L169">
            <v>172.31719779319525</v>
          </cell>
          <cell r="M169">
            <v>-1.3078248974609519E-2</v>
          </cell>
          <cell r="N169">
            <v>-4.8948606070666756E-3</v>
          </cell>
          <cell r="O169">
            <v>-2.8405299237518692E-5</v>
          </cell>
        </row>
        <row r="170">
          <cell r="A170" t="str">
            <v>R952</v>
          </cell>
          <cell r="B170" t="str">
            <v>Humberside Fire</v>
          </cell>
          <cell r="C170">
            <v>42.681768597407498</v>
          </cell>
          <cell r="D170">
            <v>20.95097608347</v>
          </cell>
          <cell r="E170">
            <v>20.632939289241666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41.583915372711665</v>
          </cell>
          <cell r="M170">
            <v>-2.5721830673214319E-2</v>
          </cell>
          <cell r="N170">
            <v>0</v>
          </cell>
          <cell r="O170">
            <v>0</v>
          </cell>
        </row>
        <row r="171">
          <cell r="A171" t="str">
            <v>R648</v>
          </cell>
          <cell r="B171" t="str">
            <v>Huntingdonshire</v>
          </cell>
          <cell r="C171">
            <v>19.518722147402617</v>
          </cell>
          <cell r="D171">
            <v>5.4591719233280003</v>
          </cell>
          <cell r="E171">
            <v>8.2910536038454001</v>
          </cell>
          <cell r="F171">
            <v>0</v>
          </cell>
          <cell r="G171">
            <v>0.35257000711276176</v>
          </cell>
          <cell r="H171">
            <v>0</v>
          </cell>
          <cell r="I171">
            <v>5.0018221197592698</v>
          </cell>
          <cell r="J171">
            <v>3.418251176827318E-2</v>
          </cell>
          <cell r="K171">
            <v>0</v>
          </cell>
          <cell r="L171">
            <v>19.138800165813706</v>
          </cell>
          <cell r="M171">
            <v>-1.9464490488659725E-2</v>
          </cell>
          <cell r="N171">
            <v>1.532518225655366E-2</v>
          </cell>
          <cell r="O171">
            <v>8.0138062092431628E-4</v>
          </cell>
        </row>
        <row r="172">
          <cell r="A172" t="str">
            <v>R176</v>
          </cell>
          <cell r="B172" t="str">
            <v>Hyndburn</v>
          </cell>
          <cell r="C172">
            <v>11.630173669779886</v>
          </cell>
          <cell r="D172">
            <v>5.84122407037</v>
          </cell>
          <cell r="E172">
            <v>4.6080520395149218</v>
          </cell>
          <cell r="F172">
            <v>0</v>
          </cell>
          <cell r="G172">
            <v>5.4275021614961984E-2</v>
          </cell>
          <cell r="H172">
            <v>0</v>
          </cell>
          <cell r="I172">
            <v>0.64229093800995452</v>
          </cell>
          <cell r="J172">
            <v>0</v>
          </cell>
          <cell r="K172">
            <v>0</v>
          </cell>
          <cell r="L172">
            <v>11.145842069509838</v>
          </cell>
          <cell r="M172">
            <v>-4.1644399647147723E-2</v>
          </cell>
          <cell r="N172">
            <v>5.3918321182845119E-2</v>
          </cell>
          <cell r="O172">
            <v>4.8610432605054347E-3</v>
          </cell>
        </row>
        <row r="173">
          <cell r="A173" t="str">
            <v>R264</v>
          </cell>
          <cell r="B173" t="str">
            <v>Ipswich</v>
          </cell>
          <cell r="C173">
            <v>20.590002432980331</v>
          </cell>
          <cell r="D173">
            <v>4.506372601692</v>
          </cell>
          <cell r="E173">
            <v>13.114944862227576</v>
          </cell>
          <cell r="F173">
            <v>0</v>
          </cell>
          <cell r="G173">
            <v>0.11657061792685072</v>
          </cell>
          <cell r="H173">
            <v>0</v>
          </cell>
          <cell r="I173">
            <v>2.3386660248511055</v>
          </cell>
          <cell r="J173">
            <v>0</v>
          </cell>
          <cell r="K173">
            <v>0.1193714876725489</v>
          </cell>
          <cell r="L173">
            <v>20.195925594370081</v>
          </cell>
          <cell r="M173">
            <v>-1.9139232250843796E-2</v>
          </cell>
          <cell r="N173">
            <v>0.23551337068150957</v>
          </cell>
          <cell r="O173">
            <v>1.1799023389006343E-2</v>
          </cell>
        </row>
        <row r="174">
          <cell r="A174" t="str">
            <v>R601</v>
          </cell>
          <cell r="B174" t="str">
            <v>Isle of Wight Council</v>
          </cell>
          <cell r="C174">
            <v>123.58326020002704</v>
          </cell>
          <cell r="D174">
            <v>43.29881367598</v>
          </cell>
          <cell r="E174">
            <v>72.138255077051198</v>
          </cell>
          <cell r="F174">
            <v>2.8694857066976578</v>
          </cell>
          <cell r="G174">
            <v>0</v>
          </cell>
          <cell r="H174">
            <v>5.731E-2</v>
          </cell>
          <cell r="I174">
            <v>4.0107637526440323</v>
          </cell>
          <cell r="J174">
            <v>0</v>
          </cell>
          <cell r="K174">
            <v>0</v>
          </cell>
          <cell r="L174">
            <v>122.37462821237288</v>
          </cell>
          <cell r="M174">
            <v>-9.7799004954062241E-3</v>
          </cell>
          <cell r="N174">
            <v>-3.2570603531212328E-3</v>
          </cell>
          <cell r="O174">
            <v>-2.6614778853733989E-5</v>
          </cell>
        </row>
        <row r="175">
          <cell r="A175" t="str">
            <v>R403</v>
          </cell>
          <cell r="B175" t="str">
            <v>Isles of Scilly</v>
          </cell>
          <cell r="C175">
            <v>4.8130462818824906</v>
          </cell>
          <cell r="D175">
            <v>3.2850000000000001</v>
          </cell>
          <cell r="E175">
            <v>1.4761464767004306</v>
          </cell>
          <cell r="F175">
            <v>5.8717544683604038E-2</v>
          </cell>
          <cell r="G175">
            <v>0</v>
          </cell>
          <cell r="H175">
            <v>0</v>
          </cell>
          <cell r="I175">
            <v>5.7703849001870533E-2</v>
          </cell>
          <cell r="J175">
            <v>0</v>
          </cell>
          <cell r="K175">
            <v>0</v>
          </cell>
          <cell r="L175">
            <v>4.8775678703859047</v>
          </cell>
          <cell r="M175">
            <v>1.3405561618281103E-2</v>
          </cell>
          <cell r="N175">
            <v>0</v>
          </cell>
          <cell r="O175">
            <v>0</v>
          </cell>
        </row>
        <row r="176">
          <cell r="A176" t="str">
            <v>R375</v>
          </cell>
          <cell r="B176" t="str">
            <v>Islington</v>
          </cell>
          <cell r="C176">
            <v>220.99305020695968</v>
          </cell>
          <cell r="D176">
            <v>120.375945853031</v>
          </cell>
          <cell r="E176">
            <v>76.187851014101184</v>
          </cell>
          <cell r="F176">
            <v>3.0305688608001917</v>
          </cell>
          <cell r="G176">
            <v>0</v>
          </cell>
          <cell r="H176">
            <v>1.2687539999999999</v>
          </cell>
          <cell r="I176">
            <v>15.512620789471029</v>
          </cell>
          <cell r="J176">
            <v>0</v>
          </cell>
          <cell r="K176">
            <v>0</v>
          </cell>
          <cell r="L176">
            <v>216.37574051740339</v>
          </cell>
          <cell r="M176">
            <v>-2.0893461062382657E-2</v>
          </cell>
          <cell r="N176">
            <v>-8.427533905717155E-3</v>
          </cell>
          <cell r="O176">
            <v>-3.8947091100116036E-5</v>
          </cell>
        </row>
        <row r="177">
          <cell r="A177" t="str">
            <v>R376</v>
          </cell>
          <cell r="B177" t="str">
            <v>Kensington and Chelsea</v>
          </cell>
          <cell r="C177">
            <v>159.23733485507302</v>
          </cell>
          <cell r="D177">
            <v>71.517438528322003</v>
          </cell>
          <cell r="E177">
            <v>76.478944406668617</v>
          </cell>
          <cell r="F177">
            <v>3.0421478535051794</v>
          </cell>
          <cell r="G177">
            <v>0</v>
          </cell>
          <cell r="H177">
            <v>0.19839100000000001</v>
          </cell>
          <cell r="I177">
            <v>3.6498047648239105</v>
          </cell>
          <cell r="J177">
            <v>0</v>
          </cell>
          <cell r="K177">
            <v>0</v>
          </cell>
          <cell r="L177">
            <v>154.8867265533197</v>
          </cell>
          <cell r="M177">
            <v>-2.7321534272806924E-2</v>
          </cell>
          <cell r="N177">
            <v>-5.2245687963932141E-3</v>
          </cell>
          <cell r="O177">
            <v>-3.3730408575421641E-5</v>
          </cell>
        </row>
        <row r="178">
          <cell r="A178" t="str">
            <v>R667</v>
          </cell>
          <cell r="B178" t="str">
            <v>Kent</v>
          </cell>
          <cell r="C178">
            <v>875.52934956878175</v>
          </cell>
          <cell r="D178">
            <v>241.81906598156598</v>
          </cell>
          <cell r="E178">
            <v>586.33128905458011</v>
          </cell>
          <cell r="F178">
            <v>23.322843774564266</v>
          </cell>
          <cell r="G178">
            <v>0</v>
          </cell>
          <cell r="H178">
            <v>0.30123</v>
          </cell>
          <cell r="I178">
            <v>9.356040845553574</v>
          </cell>
          <cell r="J178">
            <v>0</v>
          </cell>
          <cell r="K178">
            <v>5.6847073266786978</v>
          </cell>
          <cell r="L178">
            <v>866.8151769829426</v>
          </cell>
          <cell r="M178">
            <v>-9.9530330880752693E-3</v>
          </cell>
          <cell r="N178">
            <v>5.6659589878009911</v>
          </cell>
          <cell r="O178">
            <v>6.579532175610657E-3</v>
          </cell>
        </row>
        <row r="179">
          <cell r="A179" t="str">
            <v>R970</v>
          </cell>
          <cell r="B179" t="str">
            <v>Kent Fire</v>
          </cell>
          <cell r="C179">
            <v>68.275151036172588</v>
          </cell>
          <cell r="D179">
            <v>22.771320026447</v>
          </cell>
          <cell r="E179">
            <v>44.114518684611397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0.17781273557834079</v>
          </cell>
          <cell r="L179">
            <v>67.06365144663674</v>
          </cell>
          <cell r="M179">
            <v>-1.7744370699289802E-2</v>
          </cell>
          <cell r="N179">
            <v>0.17781273557834254</v>
          </cell>
          <cell r="O179">
            <v>2.6584511610369377E-3</v>
          </cell>
        </row>
        <row r="180">
          <cell r="A180" t="str">
            <v>R211</v>
          </cell>
          <cell r="B180" t="str">
            <v>Kettering</v>
          </cell>
          <cell r="C180">
            <v>12.463983751740809</v>
          </cell>
          <cell r="D180">
            <v>2.9013131012139999</v>
          </cell>
          <cell r="E180">
            <v>6.504918064964766</v>
          </cell>
          <cell r="F180">
            <v>0</v>
          </cell>
          <cell r="G180">
            <v>0.1100971680351957</v>
          </cell>
          <cell r="H180">
            <v>0</v>
          </cell>
          <cell r="I180">
            <v>2.6363592288889626</v>
          </cell>
          <cell r="J180">
            <v>0</v>
          </cell>
          <cell r="K180">
            <v>4.9929853683041439E-2</v>
          </cell>
          <cell r="L180">
            <v>12.202617416785966</v>
          </cell>
          <cell r="M180">
            <v>-2.0969726867490435E-2</v>
          </cell>
          <cell r="N180">
            <v>0.15977579691567989</v>
          </cell>
          <cell r="O180">
            <v>1.3267283749049322E-2</v>
          </cell>
        </row>
        <row r="181">
          <cell r="A181" t="str">
            <v>R207</v>
          </cell>
          <cell r="B181" t="str">
            <v>King's Lynn and West Norfolk</v>
          </cell>
          <cell r="C181">
            <v>17.67331718078583</v>
          </cell>
          <cell r="D181">
            <v>6.9821880477219995</v>
          </cell>
          <cell r="E181">
            <v>6.1795744858154205</v>
          </cell>
          <cell r="F181">
            <v>0</v>
          </cell>
          <cell r="G181">
            <v>0.30220901820175189</v>
          </cell>
          <cell r="H181">
            <v>0</v>
          </cell>
          <cell r="I181">
            <v>3.3045081027606966</v>
          </cell>
          <cell r="J181">
            <v>0.37140690008838756</v>
          </cell>
          <cell r="K181">
            <v>0</v>
          </cell>
          <cell r="L181">
            <v>17.139886554588255</v>
          </cell>
          <cell r="M181">
            <v>-3.0182824239555428E-2</v>
          </cell>
          <cell r="N181">
            <v>0.17087313450359787</v>
          </cell>
          <cell r="O181">
            <v>1.0069715326016013E-2</v>
          </cell>
        </row>
        <row r="182">
          <cell r="A182" t="str">
            <v>R611</v>
          </cell>
          <cell r="B182" t="str">
            <v>Kingston upon Hull</v>
          </cell>
          <cell r="C182">
            <v>196.7009482624245</v>
          </cell>
          <cell r="D182">
            <v>115.67479558035799</v>
          </cell>
          <cell r="E182">
            <v>68.893768785309405</v>
          </cell>
          <cell r="F182">
            <v>2.7404278714369386</v>
          </cell>
          <cell r="G182">
            <v>0</v>
          </cell>
          <cell r="H182">
            <v>1.883108</v>
          </cell>
          <cell r="I182">
            <v>3.9854959561221599</v>
          </cell>
          <cell r="J182">
            <v>0</v>
          </cell>
          <cell r="K182">
            <v>0</v>
          </cell>
          <cell r="L182">
            <v>193.17759619322649</v>
          </cell>
          <cell r="M182">
            <v>-1.7912227166782202E-2</v>
          </cell>
          <cell r="N182">
            <v>-8.0273059728881435E-3</v>
          </cell>
          <cell r="O182">
            <v>-4.1552294769602307E-5</v>
          </cell>
        </row>
        <row r="183">
          <cell r="A183" t="str">
            <v>R396</v>
          </cell>
          <cell r="B183" t="str">
            <v>Kingston upon Thames</v>
          </cell>
          <cell r="C183">
            <v>123.83778618910893</v>
          </cell>
          <cell r="D183">
            <v>26.112642774844002</v>
          </cell>
          <cell r="E183">
            <v>86.607084112304364</v>
          </cell>
          <cell r="F183">
            <v>3.4450208102978914</v>
          </cell>
          <cell r="G183">
            <v>0</v>
          </cell>
          <cell r="H183">
            <v>0</v>
          </cell>
          <cell r="I183">
            <v>4.7757838725244621</v>
          </cell>
          <cell r="J183">
            <v>0</v>
          </cell>
          <cell r="K183">
            <v>1.2877724508588613</v>
          </cell>
          <cell r="L183">
            <v>122.22830402082958</v>
          </cell>
          <cell r="M183">
            <v>-1.2996696871030555E-2</v>
          </cell>
          <cell r="N183">
            <v>1.2856013397336028</v>
          </cell>
          <cell r="O183">
            <v>1.0629838024403183E-2</v>
          </cell>
        </row>
        <row r="184">
          <cell r="A184" t="str">
            <v>R367</v>
          </cell>
          <cell r="B184" t="str">
            <v>Kirklees</v>
          </cell>
          <cell r="C184">
            <v>279.72191274371778</v>
          </cell>
          <cell r="D184">
            <v>109.917682476574</v>
          </cell>
          <cell r="E184">
            <v>148.48939847323197</v>
          </cell>
          <cell r="F184">
            <v>5.9065499444083276</v>
          </cell>
          <cell r="G184">
            <v>0</v>
          </cell>
          <cell r="H184">
            <v>0.83382999999999996</v>
          </cell>
          <cell r="I184">
            <v>9.0811896832728589</v>
          </cell>
          <cell r="J184">
            <v>0</v>
          </cell>
          <cell r="K184">
            <v>0</v>
          </cell>
          <cell r="L184">
            <v>274.22865057748714</v>
          </cell>
          <cell r="M184">
            <v>-1.9638297594738563E-2</v>
          </cell>
          <cell r="N184">
            <v>-8.1352637191116628E-3</v>
          </cell>
          <cell r="O184">
            <v>-2.9665107451420823E-5</v>
          </cell>
        </row>
        <row r="185">
          <cell r="A185" t="str">
            <v>R344</v>
          </cell>
          <cell r="B185" t="str">
            <v>Knowsley</v>
          </cell>
          <cell r="C185">
            <v>144.22696939904748</v>
          </cell>
          <cell r="D185">
            <v>91.049855480626007</v>
          </cell>
          <cell r="E185">
            <v>44.714988129749905</v>
          </cell>
          <cell r="F185">
            <v>1.7786543239287511</v>
          </cell>
          <cell r="G185">
            <v>0</v>
          </cell>
          <cell r="H185">
            <v>1.308524</v>
          </cell>
          <cell r="I185">
            <v>2.7371031026915804</v>
          </cell>
          <cell r="J185">
            <v>0</v>
          </cell>
          <cell r="K185">
            <v>0</v>
          </cell>
          <cell r="L185">
            <v>141.58912503699625</v>
          </cell>
          <cell r="M185">
            <v>-1.8289536090527081E-2</v>
          </cell>
          <cell r="N185">
            <v>-6.162188260560697E-3</v>
          </cell>
          <cell r="O185">
            <v>-4.3519727113216575E-5</v>
          </cell>
        </row>
        <row r="186">
          <cell r="A186" t="str">
            <v>R377</v>
          </cell>
          <cell r="B186" t="str">
            <v>Lambeth</v>
          </cell>
          <cell r="C186">
            <v>286.12968985381224</v>
          </cell>
          <cell r="D186">
            <v>157.63150816960999</v>
          </cell>
          <cell r="E186">
            <v>105.70328057448087</v>
          </cell>
          <cell r="F186">
            <v>4.2046214236198667</v>
          </cell>
          <cell r="G186">
            <v>0</v>
          </cell>
          <cell r="H186">
            <v>1.0625709999999999</v>
          </cell>
          <cell r="I186">
            <v>14.330206207306244</v>
          </cell>
          <cell r="J186">
            <v>0</v>
          </cell>
          <cell r="K186">
            <v>0</v>
          </cell>
          <cell r="L186">
            <v>282.93218737501701</v>
          </cell>
          <cell r="M186">
            <v>-1.1175011165142856E-2</v>
          </cell>
          <cell r="N186">
            <v>4.9804067174648026E-2</v>
          </cell>
          <cell r="O186">
            <v>1.7605927450225676E-4</v>
          </cell>
        </row>
        <row r="187">
          <cell r="A187" t="str">
            <v>R668</v>
          </cell>
          <cell r="B187" t="str">
            <v>Lancashire</v>
          </cell>
          <cell r="C187">
            <v>705.30001036654676</v>
          </cell>
          <cell r="D187">
            <v>258.32619194745502</v>
          </cell>
          <cell r="E187">
            <v>412.42081913237473</v>
          </cell>
          <cell r="F187">
            <v>16.405104952716886</v>
          </cell>
          <cell r="G187">
            <v>0</v>
          </cell>
          <cell r="H187">
            <v>3.2096589999999998</v>
          </cell>
          <cell r="I187">
            <v>5.5230807155286925</v>
          </cell>
          <cell r="J187">
            <v>0</v>
          </cell>
          <cell r="K187">
            <v>1.153803772685674</v>
          </cell>
          <cell r="L187">
            <v>697.03865952076092</v>
          </cell>
          <cell r="M187">
            <v>-1.171324361882875E-2</v>
          </cell>
          <cell r="N187">
            <v>1.1455407392784309</v>
          </cell>
          <cell r="O187">
            <v>1.646144656932787E-3</v>
          </cell>
        </row>
        <row r="188">
          <cell r="A188" t="str">
            <v>R971</v>
          </cell>
          <cell r="B188" t="str">
            <v>Lancashire Fire</v>
          </cell>
          <cell r="C188">
            <v>55.013153806708971</v>
          </cell>
          <cell r="D188">
            <v>25.293093102187999</v>
          </cell>
          <cell r="E188">
            <v>28.422849717648425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53.715942819836428</v>
          </cell>
          <cell r="M188">
            <v>-2.3580014907531921E-2</v>
          </cell>
          <cell r="N188">
            <v>0</v>
          </cell>
          <cell r="O188">
            <v>0</v>
          </cell>
        </row>
        <row r="189">
          <cell r="A189" t="str">
            <v>R177</v>
          </cell>
          <cell r="B189" t="str">
            <v>Lancaster</v>
          </cell>
          <cell r="C189">
            <v>18.025763822521615</v>
          </cell>
          <cell r="D189">
            <v>6.9586304655550002</v>
          </cell>
          <cell r="E189">
            <v>8.4037102233990577</v>
          </cell>
          <cell r="F189">
            <v>0</v>
          </cell>
          <cell r="G189">
            <v>0.14499685207264196</v>
          </cell>
          <cell r="H189">
            <v>0</v>
          </cell>
          <cell r="I189">
            <v>1.9383157555241894</v>
          </cell>
          <cell r="J189">
            <v>0</v>
          </cell>
          <cell r="K189">
            <v>0</v>
          </cell>
          <cell r="L189">
            <v>17.445653296550891</v>
          </cell>
          <cell r="M189">
            <v>-3.2182299273550208E-2</v>
          </cell>
          <cell r="N189">
            <v>0.14443237670622366</v>
          </cell>
          <cell r="O189">
            <v>8.3481031411233152E-3</v>
          </cell>
        </row>
        <row r="190">
          <cell r="A190" t="str">
            <v>R368</v>
          </cell>
          <cell r="B190" t="str">
            <v>Leeds</v>
          </cell>
          <cell r="C190">
            <v>516.89694872351811</v>
          </cell>
          <cell r="D190">
            <v>212.86508328417099</v>
          </cell>
          <cell r="E190">
            <v>264.24457868962736</v>
          </cell>
          <cell r="F190">
            <v>10.511011679064602</v>
          </cell>
          <cell r="G190">
            <v>0</v>
          </cell>
          <cell r="H190">
            <v>1.486313</v>
          </cell>
          <cell r="I190">
            <v>17.541692602048872</v>
          </cell>
          <cell r="J190">
            <v>0</v>
          </cell>
          <cell r="K190">
            <v>0</v>
          </cell>
          <cell r="L190">
            <v>506.64867925491183</v>
          </cell>
          <cell r="M190">
            <v>-1.9826523437436516E-2</v>
          </cell>
          <cell r="N190">
            <v>-1.5713790266431715E-2</v>
          </cell>
          <cell r="O190">
            <v>-3.1014198909830533E-5</v>
          </cell>
        </row>
        <row r="191">
          <cell r="A191" t="str">
            <v>R628</v>
          </cell>
          <cell r="B191" t="str">
            <v>Leicester</v>
          </cell>
          <cell r="C191">
            <v>255.82494184200715</v>
          </cell>
          <cell r="D191">
            <v>142.700480488007</v>
          </cell>
          <cell r="E191">
            <v>93.946402318145147</v>
          </cell>
          <cell r="F191">
            <v>3.7369611776670664</v>
          </cell>
          <cell r="G191">
            <v>0</v>
          </cell>
          <cell r="H191">
            <v>1.534367</v>
          </cell>
          <cell r="I191">
            <v>9.4150983913604964</v>
          </cell>
          <cell r="J191">
            <v>0</v>
          </cell>
          <cell r="K191">
            <v>0</v>
          </cell>
          <cell r="L191">
            <v>251.33330937517971</v>
          </cell>
          <cell r="M191">
            <v>-1.7557445472229927E-2</v>
          </cell>
          <cell r="N191">
            <v>-9.9701371979676878E-3</v>
          </cell>
          <cell r="O191">
            <v>-3.9667411109262211E-5</v>
          </cell>
        </row>
        <row r="192">
          <cell r="A192" t="str">
            <v>R639</v>
          </cell>
          <cell r="B192" t="str">
            <v>Leicestershire</v>
          </cell>
          <cell r="C192">
            <v>346.9595879501216</v>
          </cell>
          <cell r="D192">
            <v>77.288691924633</v>
          </cell>
          <cell r="E192">
            <v>250.017576215031</v>
          </cell>
          <cell r="F192">
            <v>9.9450958524841067</v>
          </cell>
          <cell r="G192">
            <v>0</v>
          </cell>
          <cell r="H192">
            <v>0</v>
          </cell>
          <cell r="I192">
            <v>4.3250513851930581</v>
          </cell>
          <cell r="J192">
            <v>0</v>
          </cell>
          <cell r="K192">
            <v>3.3058163482580585</v>
          </cell>
          <cell r="L192">
            <v>344.88223172559918</v>
          </cell>
          <cell r="M192">
            <v>-5.9873146518177878E-3</v>
          </cell>
          <cell r="N192">
            <v>3.2996188972091431</v>
          </cell>
          <cell r="O192">
            <v>9.6597975812863189E-3</v>
          </cell>
        </row>
        <row r="193">
          <cell r="A193" t="str">
            <v>R961</v>
          </cell>
          <cell r="B193" t="str">
            <v>Leicestershire Fire</v>
          </cell>
          <cell r="C193">
            <v>33.908012215194056</v>
          </cell>
          <cell r="D193">
            <v>14.014560658823999</v>
          </cell>
          <cell r="E193">
            <v>19.241636207832251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33.256196866656254</v>
          </cell>
          <cell r="M193">
            <v>-1.9223048063127912E-2</v>
          </cell>
          <cell r="N193">
            <v>0</v>
          </cell>
          <cell r="O193">
            <v>0</v>
          </cell>
        </row>
        <row r="194">
          <cell r="A194" t="str">
            <v>R91</v>
          </cell>
          <cell r="B194" t="str">
            <v>Lewes</v>
          </cell>
          <cell r="C194">
            <v>11.589155183305081</v>
          </cell>
          <cell r="D194">
            <v>2.4679620338820003</v>
          </cell>
          <cell r="E194">
            <v>6.9476895864604682</v>
          </cell>
          <cell r="F194">
            <v>0</v>
          </cell>
          <cell r="G194">
            <v>0.14489035629898214</v>
          </cell>
          <cell r="H194">
            <v>0</v>
          </cell>
          <cell r="I194">
            <v>1.6052024667681641</v>
          </cell>
          <cell r="J194">
            <v>0</v>
          </cell>
          <cell r="K194">
            <v>8.3650174953447898E-2</v>
          </cell>
          <cell r="L194">
            <v>11.249394618363063</v>
          </cell>
          <cell r="M194">
            <v>-2.9317112383779764E-2</v>
          </cell>
          <cell r="N194">
            <v>0.22831644680315399</v>
          </cell>
          <cell r="O194">
            <v>2.0716344013630966E-2</v>
          </cell>
        </row>
        <row r="195">
          <cell r="A195" t="str">
            <v>R378</v>
          </cell>
          <cell r="B195" t="str">
            <v>Lewisham</v>
          </cell>
          <cell r="C195">
            <v>241.23254046372384</v>
          </cell>
          <cell r="D195">
            <v>134.95432959113998</v>
          </cell>
          <cell r="E195">
            <v>86.39177714938856</v>
          </cell>
          <cell r="F195">
            <v>3.4364564188806117</v>
          </cell>
          <cell r="G195">
            <v>0</v>
          </cell>
          <cell r="H195">
            <v>1.2098720000000001</v>
          </cell>
          <cell r="I195">
            <v>9.9834044964453099</v>
          </cell>
          <cell r="J195">
            <v>0</v>
          </cell>
          <cell r="K195">
            <v>0</v>
          </cell>
          <cell r="L195">
            <v>235.97583965585446</v>
          </cell>
          <cell r="M195">
            <v>-2.179101044064935E-2</v>
          </cell>
          <cell r="N195">
            <v>-9.3627201072195021E-3</v>
          </cell>
          <cell r="O195">
            <v>-3.9675030522902072E-5</v>
          </cell>
        </row>
        <row r="196">
          <cell r="A196" t="str">
            <v>R255</v>
          </cell>
          <cell r="B196" t="str">
            <v>Lichfield</v>
          </cell>
          <cell r="C196">
            <v>10.527824334488484</v>
          </cell>
          <cell r="D196">
            <v>2.2117542969450001</v>
          </cell>
          <cell r="E196">
            <v>5.9587834537899402</v>
          </cell>
          <cell r="F196">
            <v>0</v>
          </cell>
          <cell r="G196">
            <v>0.19233830906768912</v>
          </cell>
          <cell r="H196">
            <v>0</v>
          </cell>
          <cell r="I196">
            <v>1.892634564515062</v>
          </cell>
          <cell r="J196">
            <v>0</v>
          </cell>
          <cell r="K196">
            <v>5.1751243205722025E-2</v>
          </cell>
          <cell r="L196">
            <v>10.307261867523414</v>
          </cell>
          <cell r="M196">
            <v>-2.0950431918067003E-2</v>
          </cell>
          <cell r="N196">
            <v>0.24388127194613851</v>
          </cell>
          <cell r="O196">
            <v>2.4234527317124541E-2</v>
          </cell>
        </row>
        <row r="197">
          <cell r="A197" t="str">
            <v>R196</v>
          </cell>
          <cell r="B197" t="str">
            <v>Lincoln</v>
          </cell>
          <cell r="C197">
            <v>13.295507533532383</v>
          </cell>
          <cell r="D197">
            <v>4.5399524426789997</v>
          </cell>
          <cell r="E197">
            <v>5.9618843301483491</v>
          </cell>
          <cell r="F197">
            <v>0</v>
          </cell>
          <cell r="G197">
            <v>5.3109552201208138E-2</v>
          </cell>
          <cell r="H197">
            <v>0</v>
          </cell>
          <cell r="I197">
            <v>2.2968165843167339</v>
          </cell>
          <cell r="J197">
            <v>0</v>
          </cell>
          <cell r="K197">
            <v>0</v>
          </cell>
          <cell r="L197">
            <v>12.851762909345291</v>
          </cell>
          <cell r="M197">
            <v>-3.3375531025643834E-2</v>
          </cell>
          <cell r="N197">
            <v>5.2734250649034919E-2</v>
          </cell>
          <cell r="O197">
            <v>4.1201759957936197E-3</v>
          </cell>
        </row>
        <row r="198">
          <cell r="A198" t="str">
            <v>R428</v>
          </cell>
          <cell r="B198" t="str">
            <v>Lincolnshire</v>
          </cell>
          <cell r="C198">
            <v>427.53347999269346</v>
          </cell>
          <cell r="D198">
            <v>152.30791833284201</v>
          </cell>
          <cell r="E198">
            <v>246.1047639493039</v>
          </cell>
          <cell r="F198">
            <v>9.7894536227475406</v>
          </cell>
          <cell r="G198">
            <v>0</v>
          </cell>
          <cell r="H198">
            <v>2.1057299999999999</v>
          </cell>
          <cell r="I198">
            <v>4.5434794120662856</v>
          </cell>
          <cell r="J198">
            <v>5.5650628367008315</v>
          </cell>
          <cell r="K198">
            <v>9.4467517000441942E-3</v>
          </cell>
          <cell r="L198">
            <v>420.42585490536061</v>
          </cell>
          <cell r="M198">
            <v>-1.6624721618186067E-2</v>
          </cell>
          <cell r="N198">
            <v>2.5668210974935164</v>
          </cell>
          <cell r="O198">
            <v>6.1427919222006074E-3</v>
          </cell>
        </row>
        <row r="199">
          <cell r="A199" t="str">
            <v>R345</v>
          </cell>
          <cell r="B199" t="str">
            <v>Liverpool</v>
          </cell>
          <cell r="C199">
            <v>420.11252277392475</v>
          </cell>
          <cell r="D199">
            <v>250.48652786335703</v>
          </cell>
          <cell r="E199">
            <v>143.49789213280971</v>
          </cell>
          <cell r="F199">
            <v>5.707999867428601</v>
          </cell>
          <cell r="G199">
            <v>0</v>
          </cell>
          <cell r="H199">
            <v>3.7467969999999999</v>
          </cell>
          <cell r="I199">
            <v>9.6605878572836588</v>
          </cell>
          <cell r="J199">
            <v>0</v>
          </cell>
          <cell r="K199">
            <v>0</v>
          </cell>
          <cell r="L199">
            <v>413.09980472087898</v>
          </cell>
          <cell r="M199">
            <v>-1.6692475641387983E-2</v>
          </cell>
          <cell r="N199">
            <v>-1.7387271124675863E-2</v>
          </cell>
          <cell r="O199">
            <v>-4.2087987287182203E-5</v>
          </cell>
        </row>
        <row r="200">
          <cell r="A200" t="str">
            <v>R619</v>
          </cell>
          <cell r="B200" t="str">
            <v>Luton</v>
          </cell>
          <cell r="C200">
            <v>138.57445321867618</v>
          </cell>
          <cell r="D200">
            <v>66.580900920398989</v>
          </cell>
          <cell r="E200">
            <v>62.386819142686264</v>
          </cell>
          <cell r="F200">
            <v>2.4815971168842315</v>
          </cell>
          <cell r="G200">
            <v>0</v>
          </cell>
          <cell r="H200">
            <v>0.36733900000000003</v>
          </cell>
          <cell r="I200">
            <v>4.0432198067123668</v>
          </cell>
          <cell r="J200">
            <v>0</v>
          </cell>
          <cell r="K200">
            <v>0</v>
          </cell>
          <cell r="L200">
            <v>135.85987598668186</v>
          </cell>
          <cell r="M200">
            <v>-1.9589305019379055E-2</v>
          </cell>
          <cell r="N200">
            <v>-4.7953248446503949E-3</v>
          </cell>
          <cell r="O200">
            <v>-3.5294862147460768E-5</v>
          </cell>
        </row>
        <row r="201">
          <cell r="A201" t="str">
            <v>R163</v>
          </cell>
          <cell r="B201" t="str">
            <v>Maidstone</v>
          </cell>
          <cell r="C201">
            <v>23.108469314182411</v>
          </cell>
          <cell r="D201">
            <v>3.042018290153</v>
          </cell>
          <cell r="E201">
            <v>14.30564853482703</v>
          </cell>
          <cell r="F201">
            <v>0</v>
          </cell>
          <cell r="G201">
            <v>0.15524576381440619</v>
          </cell>
          <cell r="H201">
            <v>0</v>
          </cell>
          <cell r="I201">
            <v>5.1221334691311924</v>
          </cell>
          <cell r="J201">
            <v>0</v>
          </cell>
          <cell r="K201">
            <v>0.17197142967307197</v>
          </cell>
          <cell r="L201">
            <v>22.797017487598701</v>
          </cell>
          <cell r="M201">
            <v>-1.3477821587800309E-2</v>
          </cell>
          <cell r="N201">
            <v>0.55036452043105299</v>
          </cell>
          <cell r="O201">
            <v>2.4739205544460977E-2</v>
          </cell>
        </row>
        <row r="202">
          <cell r="A202" t="str">
            <v>R102</v>
          </cell>
          <cell r="B202" t="str">
            <v>Maldon</v>
          </cell>
          <cell r="C202">
            <v>7.1015963688378507</v>
          </cell>
          <cell r="D202">
            <v>1.5995144954740002</v>
          </cell>
          <cell r="E202">
            <v>4.312897177267887</v>
          </cell>
          <cell r="F202">
            <v>0</v>
          </cell>
          <cell r="G202">
            <v>0.10317404293852343</v>
          </cell>
          <cell r="H202">
            <v>0</v>
          </cell>
          <cell r="I202">
            <v>0.80316438073272034</v>
          </cell>
          <cell r="J202">
            <v>2.4730112992574473E-2</v>
          </cell>
          <cell r="K202">
            <v>4.0076690264455476E-2</v>
          </cell>
          <cell r="L202">
            <v>6.883556899670161</v>
          </cell>
          <cell r="M202">
            <v>-3.0702881133100934E-2</v>
          </cell>
          <cell r="N202">
            <v>0.15451370798969144</v>
          </cell>
          <cell r="O202">
            <v>2.2962210761364447E-2</v>
          </cell>
        </row>
        <row r="203">
          <cell r="A203" t="str">
            <v>R657</v>
          </cell>
          <cell r="B203" t="str">
            <v>Malvern Hills</v>
          </cell>
          <cell r="C203">
            <v>8.8952400670490324</v>
          </cell>
          <cell r="D203">
            <v>2.0667829575429999</v>
          </cell>
          <cell r="E203">
            <v>4.2704986685247937</v>
          </cell>
          <cell r="F203">
            <v>0</v>
          </cell>
          <cell r="G203">
            <v>0.17161114982077161</v>
          </cell>
          <cell r="H203">
            <v>0</v>
          </cell>
          <cell r="I203">
            <v>1.9966272766598263</v>
          </cell>
          <cell r="J203">
            <v>0.18254342574224097</v>
          </cell>
          <cell r="K203">
            <v>2.2651232774477441E-2</v>
          </cell>
          <cell r="L203">
            <v>8.7107147110651102</v>
          </cell>
          <cell r="M203">
            <v>-2.0744280603225751E-2</v>
          </cell>
          <cell r="N203">
            <v>0.10672113229215263</v>
          </cell>
          <cell r="O203">
            <v>1.2403674097973057E-2</v>
          </cell>
        </row>
        <row r="204">
          <cell r="A204" t="str">
            <v>R336</v>
          </cell>
          <cell r="B204" t="str">
            <v>Manchester</v>
          </cell>
          <cell r="C204">
            <v>419.06074819575633</v>
          </cell>
          <cell r="D204">
            <v>256.97434597314702</v>
          </cell>
          <cell r="E204">
            <v>133.65993324329449</v>
          </cell>
          <cell r="F204">
            <v>5.316669603251964</v>
          </cell>
          <cell r="G204">
            <v>0</v>
          </cell>
          <cell r="H204">
            <v>3.265943</v>
          </cell>
          <cell r="I204">
            <v>13.573730428057683</v>
          </cell>
          <cell r="J204">
            <v>0</v>
          </cell>
          <cell r="K204">
            <v>0</v>
          </cell>
          <cell r="L204">
            <v>412.79062224775117</v>
          </cell>
          <cell r="M204">
            <v>-1.4962331774094451E-2</v>
          </cell>
          <cell r="N204">
            <v>-1.7590031643010207E-2</v>
          </cell>
          <cell r="O204">
            <v>-4.2610663062839064E-5</v>
          </cell>
        </row>
        <row r="205">
          <cell r="A205" t="str">
            <v>R233</v>
          </cell>
          <cell r="B205" t="str">
            <v>Mansfield</v>
          </cell>
          <cell r="C205">
            <v>12.193330628881673</v>
          </cell>
          <cell r="D205">
            <v>4.6514229231430004</v>
          </cell>
          <cell r="E205">
            <v>5.5309759966109997</v>
          </cell>
          <cell r="F205">
            <v>0</v>
          </cell>
          <cell r="G205">
            <v>0.12283376496974767</v>
          </cell>
          <cell r="H205">
            <v>0</v>
          </cell>
          <cell r="I205">
            <v>1.5419018624826539</v>
          </cell>
          <cell r="J205">
            <v>0</v>
          </cell>
          <cell r="K205">
            <v>0</v>
          </cell>
          <cell r="L205">
            <v>11.847134547206402</v>
          </cell>
          <cell r="M205">
            <v>-2.8392249190328345E-2</v>
          </cell>
          <cell r="N205">
            <v>0.12246391041574256</v>
          </cell>
          <cell r="O205">
            <v>1.0444976597591152E-2</v>
          </cell>
        </row>
        <row r="206">
          <cell r="A206" t="str">
            <v>R658</v>
          </cell>
          <cell r="B206" t="str">
            <v>Medway</v>
          </cell>
          <cell r="C206">
            <v>180.67450899228064</v>
          </cell>
          <cell r="D206">
            <v>63.496472892914007</v>
          </cell>
          <cell r="E206">
            <v>102.70658251262628</v>
          </cell>
          <cell r="F206">
            <v>4.0854200061944574</v>
          </cell>
          <cell r="G206">
            <v>0</v>
          </cell>
          <cell r="H206">
            <v>0</v>
          </cell>
          <cell r="I206">
            <v>7.6037362552401948</v>
          </cell>
          <cell r="J206">
            <v>0</v>
          </cell>
          <cell r="K206">
            <v>0.34397672971878196</v>
          </cell>
          <cell r="L206">
            <v>178.23618839669371</v>
          </cell>
          <cell r="M206">
            <v>-1.3495653643597838E-2</v>
          </cell>
          <cell r="N206">
            <v>0.33923263820324223</v>
          </cell>
          <cell r="O206">
            <v>1.9069052461121259E-3</v>
          </cell>
        </row>
        <row r="207">
          <cell r="A207" t="str">
            <v>R190</v>
          </cell>
          <cell r="B207" t="str">
            <v>Melton</v>
          </cell>
          <cell r="C207">
            <v>6.3977746033105269</v>
          </cell>
          <cell r="D207">
            <v>1.4894852397479998</v>
          </cell>
          <cell r="E207">
            <v>3.4223967874717958</v>
          </cell>
          <cell r="F207">
            <v>0</v>
          </cell>
          <cell r="G207">
            <v>7.9657747108790353E-2</v>
          </cell>
          <cell r="H207">
            <v>0</v>
          </cell>
          <cell r="I207">
            <v>1.0330101354433308</v>
          </cell>
          <cell r="J207">
            <v>0.14581632326449606</v>
          </cell>
          <cell r="K207">
            <v>2.7822538979953498E-2</v>
          </cell>
          <cell r="L207">
            <v>6.1981887720163664</v>
          </cell>
          <cell r="M207">
            <v>-3.1196133604157406E-2</v>
          </cell>
          <cell r="N207">
            <v>0.17464716271988756</v>
          </cell>
          <cell r="O207">
            <v>2.8994099160922958E-2</v>
          </cell>
        </row>
        <row r="208">
          <cell r="A208" t="str">
            <v>R248</v>
          </cell>
          <cell r="B208" t="str">
            <v>Mendip</v>
          </cell>
          <cell r="C208">
            <v>13.503956958113951</v>
          </cell>
          <cell r="D208">
            <v>3.4843962793649998</v>
          </cell>
          <cell r="E208">
            <v>6.0238815335489395</v>
          </cell>
          <cell r="F208">
            <v>0</v>
          </cell>
          <cell r="G208">
            <v>0.21422337552826493</v>
          </cell>
          <cell r="H208">
            <v>0</v>
          </cell>
          <cell r="I208">
            <v>3.2807342795272501</v>
          </cell>
          <cell r="J208">
            <v>0.19521991403266348</v>
          </cell>
          <cell r="K208">
            <v>2.0348822081419644E-2</v>
          </cell>
          <cell r="L208">
            <v>13.218804204083536</v>
          </cell>
          <cell r="M208">
            <v>-2.1116236886335682E-2</v>
          </cell>
          <cell r="N208">
            <v>0.32438394175373553</v>
          </cell>
          <cell r="O208">
            <v>2.5156923316777709E-2</v>
          </cell>
        </row>
        <row r="209">
          <cell r="A209" t="str">
            <v>R302</v>
          </cell>
          <cell r="B209" t="str">
            <v>Merseyside Fire</v>
          </cell>
          <cell r="C209">
            <v>60.248088573556672</v>
          </cell>
          <cell r="D209">
            <v>32.454521083594997</v>
          </cell>
          <cell r="E209">
            <v>26.26841885483919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58.722939938434187</v>
          </cell>
          <cell r="M209">
            <v>-2.5314473392138215E-2</v>
          </cell>
          <cell r="N209">
            <v>0</v>
          </cell>
          <cell r="O209">
            <v>0</v>
          </cell>
        </row>
        <row r="210">
          <cell r="A210" t="str">
            <v>R397</v>
          </cell>
          <cell r="B210" t="str">
            <v>Merton</v>
          </cell>
          <cell r="C210">
            <v>141.9579104552499</v>
          </cell>
          <cell r="D210">
            <v>48.520588815486001</v>
          </cell>
          <cell r="E210">
            <v>82.609248624175663</v>
          </cell>
          <cell r="F210">
            <v>3.2859965619478224</v>
          </cell>
          <cell r="G210">
            <v>0</v>
          </cell>
          <cell r="H210">
            <v>0</v>
          </cell>
          <cell r="I210">
            <v>4.7595897232314481</v>
          </cell>
          <cell r="J210">
            <v>0</v>
          </cell>
          <cell r="K210">
            <v>0.55658212467413182</v>
          </cell>
          <cell r="L210">
            <v>139.73200584951505</v>
          </cell>
          <cell r="M210">
            <v>-1.5680032191207394E-2</v>
          </cell>
          <cell r="N210">
            <v>0.55300557479205281</v>
          </cell>
          <cell r="O210">
            <v>3.9733406167631958E-3</v>
          </cell>
        </row>
        <row r="211">
          <cell r="A211" t="str">
            <v>R67</v>
          </cell>
          <cell r="B211" t="str">
            <v>Mid Devon</v>
          </cell>
          <cell r="C211">
            <v>10.591267755184434</v>
          </cell>
          <cell r="D211">
            <v>2.5627582477750002</v>
          </cell>
          <cell r="E211">
            <v>5.3487344040302771</v>
          </cell>
          <cell r="F211">
            <v>0</v>
          </cell>
          <cell r="G211">
            <v>0.1227482032691538</v>
          </cell>
          <cell r="H211">
            <v>0</v>
          </cell>
          <cell r="I211">
            <v>1.8460632332779003</v>
          </cell>
          <cell r="J211">
            <v>0.37450872475583596</v>
          </cell>
          <cell r="K211">
            <v>3.1516823315117008E-2</v>
          </cell>
          <cell r="L211">
            <v>10.286329636423284</v>
          </cell>
          <cell r="M211">
            <v>-2.8791465366540536E-2</v>
          </cell>
          <cell r="N211">
            <v>0.32689283670017488</v>
          </cell>
          <cell r="O211">
            <v>3.2822421917398287E-2</v>
          </cell>
        </row>
        <row r="212">
          <cell r="A212" t="str">
            <v>R265</v>
          </cell>
          <cell r="B212" t="str">
            <v>Mid Suffolk</v>
          </cell>
          <cell r="C212">
            <v>11.859837213328602</v>
          </cell>
          <cell r="D212">
            <v>2.4926343551779997</v>
          </cell>
          <cell r="E212">
            <v>5.8546244167890089</v>
          </cell>
          <cell r="F212">
            <v>0</v>
          </cell>
          <cell r="G212">
            <v>0.18569713236819307</v>
          </cell>
          <cell r="H212">
            <v>0</v>
          </cell>
          <cell r="I212">
            <v>2.6596740978931268</v>
          </cell>
          <cell r="J212">
            <v>0.34745714220239998</v>
          </cell>
          <cell r="K212">
            <v>3.9284319008827756E-2</v>
          </cell>
          <cell r="L212">
            <v>11.579371463439557</v>
          </cell>
          <cell r="M212">
            <v>-2.3648364209741812E-2</v>
          </cell>
          <cell r="N212">
            <v>0.38511817121145064</v>
          </cell>
          <cell r="O212">
            <v>3.4403203247047189E-2</v>
          </cell>
        </row>
        <row r="213">
          <cell r="A213" t="str">
            <v>R290</v>
          </cell>
          <cell r="B213" t="str">
            <v>Mid Sussex</v>
          </cell>
          <cell r="C213">
            <v>16.315462083813266</v>
          </cell>
          <cell r="D213">
            <v>2.127493628321</v>
          </cell>
          <cell r="E213">
            <v>9.0372798055050207</v>
          </cell>
          <cell r="F213">
            <v>0</v>
          </cell>
          <cell r="G213">
            <v>0.31215671570825942</v>
          </cell>
          <cell r="H213">
            <v>0</v>
          </cell>
          <cell r="I213">
            <v>4.4576129693528275</v>
          </cell>
          <cell r="J213">
            <v>0</v>
          </cell>
          <cell r="K213">
            <v>0.1448111203389241</v>
          </cell>
          <cell r="L213">
            <v>16.079354239226031</v>
          </cell>
          <cell r="M213">
            <v>-1.4471416339564169E-2</v>
          </cell>
          <cell r="N213">
            <v>0.45675308052446084</v>
          </cell>
          <cell r="O213">
            <v>2.9236685740393217E-2</v>
          </cell>
        </row>
        <row r="214">
          <cell r="A214" t="str">
            <v>R607</v>
          </cell>
          <cell r="B214" t="str">
            <v>Middlesbrough</v>
          </cell>
          <cell r="C214">
            <v>117.46987501044578</v>
          </cell>
          <cell r="D214">
            <v>63.994407060224006</v>
          </cell>
          <cell r="E214">
            <v>44.853923912641527</v>
          </cell>
          <cell r="F214">
            <v>1.7841808540996089</v>
          </cell>
          <cell r="G214">
            <v>0</v>
          </cell>
          <cell r="H214">
            <v>0.74922900000000003</v>
          </cell>
          <cell r="I214">
            <v>3.2844744531094427</v>
          </cell>
          <cell r="J214">
            <v>0</v>
          </cell>
          <cell r="K214">
            <v>0</v>
          </cell>
          <cell r="L214">
            <v>114.6662152800746</v>
          </cell>
          <cell r="M214">
            <v>-2.3867052979513859E-2</v>
          </cell>
          <cell r="N214">
            <v>-4.52798882194827E-3</v>
          </cell>
          <cell r="O214">
            <v>-3.9486870782117353E-5</v>
          </cell>
        </row>
        <row r="215">
          <cell r="A215" t="str">
            <v>R620</v>
          </cell>
          <cell r="B215" t="str">
            <v>Milton Keynes</v>
          </cell>
          <cell r="C215">
            <v>177.79893111431014</v>
          </cell>
          <cell r="D215">
            <v>60.771754064855998</v>
          </cell>
          <cell r="E215">
            <v>98.446884004425527</v>
          </cell>
          <cell r="F215">
            <v>3.9159794788200708</v>
          </cell>
          <cell r="G215">
            <v>0</v>
          </cell>
          <cell r="H215">
            <v>0</v>
          </cell>
          <cell r="I215">
            <v>12.485851102128979</v>
          </cell>
          <cell r="J215">
            <v>0</v>
          </cell>
          <cell r="K215">
            <v>4.1579685689751931E-3</v>
          </cell>
          <cell r="L215">
            <v>175.62462661879954</v>
          </cell>
          <cell r="M215">
            <v>-1.2229007687974747E-2</v>
          </cell>
          <cell r="N215">
            <v>-4.1457919513732122E-4</v>
          </cell>
          <cell r="O215">
            <v>-2.3605927281744322E-6</v>
          </cell>
        </row>
        <row r="216">
          <cell r="A216" t="str">
            <v>R272</v>
          </cell>
          <cell r="B216" t="str">
            <v>Mole Valley</v>
          </cell>
          <cell r="C216">
            <v>9.5405087256532148</v>
          </cell>
          <cell r="D216">
            <v>1.200270006632</v>
          </cell>
          <cell r="E216">
            <v>6.7269061848700336</v>
          </cell>
          <cell r="F216">
            <v>0</v>
          </cell>
          <cell r="G216">
            <v>0.2026324504240847</v>
          </cell>
          <cell r="H216">
            <v>0</v>
          </cell>
          <cell r="I216">
            <v>1.3351024873867143</v>
          </cell>
          <cell r="J216">
            <v>0</v>
          </cell>
          <cell r="K216">
            <v>7.1307260745906625E-2</v>
          </cell>
          <cell r="L216">
            <v>9.5362183900587389</v>
          </cell>
          <cell r="M216">
            <v>-4.4969673188810511E-4</v>
          </cell>
          <cell r="N216">
            <v>0.49126573253026429</v>
          </cell>
          <cell r="O216">
            <v>5.4313798107208912E-2</v>
          </cell>
        </row>
        <row r="217">
          <cell r="A217" t="str">
            <v>R121</v>
          </cell>
          <cell r="B217" t="str">
            <v>New Forest</v>
          </cell>
          <cell r="C217">
            <v>18.984307913045807</v>
          </cell>
          <cell r="D217">
            <v>4.4530400031850004</v>
          </cell>
          <cell r="E217">
            <v>11.359037595408093</v>
          </cell>
          <cell r="F217">
            <v>0</v>
          </cell>
          <cell r="G217">
            <v>0.36313504218264303</v>
          </cell>
          <cell r="H217">
            <v>0</v>
          </cell>
          <cell r="I217">
            <v>2.2164343517839993</v>
          </cell>
          <cell r="J217">
            <v>0</v>
          </cell>
          <cell r="K217">
            <v>0.1107299744627185</v>
          </cell>
          <cell r="L217">
            <v>18.502376967022453</v>
          </cell>
          <cell r="M217">
            <v>-2.5385752708539711E-2</v>
          </cell>
          <cell r="N217">
            <v>0.47346647951765775</v>
          </cell>
          <cell r="O217">
            <v>2.626151368635396E-2</v>
          </cell>
        </row>
        <row r="218">
          <cell r="A218" t="str">
            <v>R234</v>
          </cell>
          <cell r="B218" t="str">
            <v>Newark and Sherwood</v>
          </cell>
          <cell r="C218">
            <v>13.626486169403357</v>
          </cell>
          <cell r="D218">
            <v>4.4805941886390004</v>
          </cell>
          <cell r="E218">
            <v>6.2227223639535403</v>
          </cell>
          <cell r="F218">
            <v>0</v>
          </cell>
          <cell r="G218">
            <v>0.18695392937703581</v>
          </cell>
          <cell r="H218">
            <v>0</v>
          </cell>
          <cell r="I218">
            <v>2.3009178020514645</v>
          </cell>
          <cell r="J218">
            <v>3.0479984818831171E-2</v>
          </cell>
          <cell r="K218">
            <v>0</v>
          </cell>
          <cell r="L218">
            <v>13.221668268839871</v>
          </cell>
          <cell r="M218">
            <v>-2.9708165078716764E-2</v>
          </cell>
          <cell r="N218">
            <v>0.20065678449722668</v>
          </cell>
          <cell r="O218">
            <v>1.5410230206655611E-2</v>
          </cell>
        </row>
        <row r="219">
          <cell r="A219" t="str">
            <v>R354</v>
          </cell>
          <cell r="B219" t="str">
            <v>Newcastle upon Tyne</v>
          </cell>
          <cell r="C219">
            <v>237.41305276415844</v>
          </cell>
          <cell r="D219">
            <v>128.81412371202501</v>
          </cell>
          <cell r="E219">
            <v>91.452230628260821</v>
          </cell>
          <cell r="F219">
            <v>3.6377490466482492</v>
          </cell>
          <cell r="G219">
            <v>0</v>
          </cell>
          <cell r="H219">
            <v>1.4146970000000001</v>
          </cell>
          <cell r="I219">
            <v>6.4179219953206159</v>
          </cell>
          <cell r="J219">
            <v>0</v>
          </cell>
          <cell r="K219">
            <v>0</v>
          </cell>
          <cell r="L219">
            <v>231.7367223822547</v>
          </cell>
          <cell r="M219">
            <v>-2.3909091416058348E-2</v>
          </cell>
          <cell r="N219">
            <v>-8.941312348270003E-3</v>
          </cell>
          <cell r="O219">
            <v>-3.8582436476796239E-5</v>
          </cell>
        </row>
        <row r="220">
          <cell r="A220" t="str">
            <v>R256</v>
          </cell>
          <cell r="B220" t="str">
            <v>Newcastle-under-Lyme</v>
          </cell>
          <cell r="C220">
            <v>13.896116907058721</v>
          </cell>
          <cell r="D220">
            <v>4.5463465106919996</v>
          </cell>
          <cell r="E220">
            <v>6.5949878543957237</v>
          </cell>
          <cell r="F220">
            <v>0</v>
          </cell>
          <cell r="G220">
            <v>0.16170699058900026</v>
          </cell>
          <cell r="H220">
            <v>0</v>
          </cell>
          <cell r="I220">
            <v>2.1814288077359714</v>
          </cell>
          <cell r="J220">
            <v>0</v>
          </cell>
          <cell r="K220">
            <v>0</v>
          </cell>
          <cell r="L220">
            <v>13.484470163412695</v>
          </cell>
          <cell r="M220">
            <v>-2.9623149142975591E-2</v>
          </cell>
          <cell r="N220">
            <v>0.16133624863208063</v>
          </cell>
          <cell r="O220">
            <v>1.2109481872961967E-2</v>
          </cell>
        </row>
        <row r="221">
          <cell r="A221" t="str">
            <v>R398</v>
          </cell>
          <cell r="B221" t="str">
            <v>Newham</v>
          </cell>
          <cell r="C221">
            <v>255.29556717884259</v>
          </cell>
          <cell r="D221">
            <v>160.39676494764799</v>
          </cell>
          <cell r="E221">
            <v>74.008271336991143</v>
          </cell>
          <cell r="F221">
            <v>2.9438704408925473</v>
          </cell>
          <cell r="G221">
            <v>0</v>
          </cell>
          <cell r="H221">
            <v>1.7886059999999999</v>
          </cell>
          <cell r="I221">
            <v>12.981271657094904</v>
          </cell>
          <cell r="J221">
            <v>0</v>
          </cell>
          <cell r="K221">
            <v>0</v>
          </cell>
          <cell r="L221">
            <v>252.11878438262661</v>
          </cell>
          <cell r="M221">
            <v>-1.2443548594756937E-2</v>
          </cell>
          <cell r="N221">
            <v>-1.1001598152461156E-2</v>
          </cell>
          <cell r="O221">
            <v>-4.3634662638788169E-5</v>
          </cell>
        </row>
        <row r="222">
          <cell r="A222" t="str">
            <v>R429</v>
          </cell>
          <cell r="B222" t="str">
            <v>Norfolk</v>
          </cell>
          <cell r="C222">
            <v>588.89725070859402</v>
          </cell>
          <cell r="D222">
            <v>222.58697418332599</v>
          </cell>
          <cell r="E222">
            <v>333.1729960050717</v>
          </cell>
          <cell r="F222">
            <v>13.252817785418271</v>
          </cell>
          <cell r="G222">
            <v>0</v>
          </cell>
          <cell r="H222">
            <v>1.8850309999999999</v>
          </cell>
          <cell r="I222">
            <v>5.3131940622556346</v>
          </cell>
          <cell r="J222">
            <v>3.1950106322192409</v>
          </cell>
          <cell r="K222">
            <v>1.6574868583180877</v>
          </cell>
          <cell r="L222">
            <v>581.06351052660887</v>
          </cell>
          <cell r="M222">
            <v>-1.330238878269363E-2</v>
          </cell>
          <cell r="N222">
            <v>3.1166782802936268</v>
          </cell>
          <cell r="O222">
            <v>5.3926730045045536E-3</v>
          </cell>
        </row>
        <row r="223">
          <cell r="A223" t="str">
            <v>R63</v>
          </cell>
          <cell r="B223" t="str">
            <v>North Devon</v>
          </cell>
          <cell r="C223">
            <v>11.291476301987441</v>
          </cell>
          <cell r="D223">
            <v>3.6203184022319999</v>
          </cell>
          <cell r="E223">
            <v>5.5354940027966464</v>
          </cell>
          <cell r="F223">
            <v>0</v>
          </cell>
          <cell r="G223">
            <v>0.15849458523169543</v>
          </cell>
          <cell r="H223">
            <v>0</v>
          </cell>
          <cell r="I223">
            <v>1.3530025684828257</v>
          </cell>
          <cell r="J223">
            <v>0.2489186799280825</v>
          </cell>
          <cell r="K223">
            <v>0</v>
          </cell>
          <cell r="L223">
            <v>10.91622823867125</v>
          </cell>
          <cell r="M223">
            <v>-3.3232861078594467E-2</v>
          </cell>
          <cell r="N223">
            <v>0.27308182237902834</v>
          </cell>
          <cell r="O223">
            <v>2.5657997334416312E-2</v>
          </cell>
        </row>
        <row r="224">
          <cell r="A224" t="str">
            <v>R73</v>
          </cell>
          <cell r="B224" t="str">
            <v>North Dorset</v>
          </cell>
          <cell r="C224">
            <v>7.6365646044320208</v>
          </cell>
          <cell r="D224">
            <v>1.9432291270820001</v>
          </cell>
          <cell r="E224">
            <v>3.0984613639282355</v>
          </cell>
          <cell r="F224">
            <v>0</v>
          </cell>
          <cell r="G224">
            <v>0.17451890851216798</v>
          </cell>
          <cell r="H224">
            <v>0</v>
          </cell>
          <cell r="I224">
            <v>1.9931902104050896</v>
          </cell>
          <cell r="J224">
            <v>0.24475236694066818</v>
          </cell>
          <cell r="K224">
            <v>0</v>
          </cell>
          <cell r="L224">
            <v>7.4541519768681619</v>
          </cell>
          <cell r="M224">
            <v>-2.3886739262048873E-2</v>
          </cell>
          <cell r="N224">
            <v>0.11279814129637877</v>
          </cell>
          <cell r="O224">
            <v>1.5364760209462574E-2</v>
          </cell>
        </row>
        <row r="225">
          <cell r="A225" t="str">
            <v>R58</v>
          </cell>
          <cell r="B225" t="str">
            <v>North East Derbyshire</v>
          </cell>
          <cell r="C225">
            <v>10.409642567226546</v>
          </cell>
          <cell r="D225">
            <v>3.3211871985669998</v>
          </cell>
          <cell r="E225">
            <v>5.3920888529796152</v>
          </cell>
          <cell r="F225">
            <v>0</v>
          </cell>
          <cell r="G225">
            <v>0.13655106130600916</v>
          </cell>
          <cell r="H225">
            <v>0</v>
          </cell>
          <cell r="I225">
            <v>1.2267294817448475</v>
          </cell>
          <cell r="J225">
            <v>0</v>
          </cell>
          <cell r="K225">
            <v>5.0621949047571658E-3</v>
          </cell>
          <cell r="L225">
            <v>10.081618789502228</v>
          </cell>
          <cell r="M225">
            <v>-3.1511531313962782E-2</v>
          </cell>
          <cell r="N225">
            <v>0.14133755856576613</v>
          </cell>
          <cell r="O225">
            <v>1.4218667991594727E-2</v>
          </cell>
        </row>
        <row r="226">
          <cell r="A226" t="str">
            <v>R612</v>
          </cell>
          <cell r="B226" t="str">
            <v>North East Lincolnshire</v>
          </cell>
          <cell r="C226">
            <v>117.58412178712786</v>
          </cell>
          <cell r="D226">
            <v>54.832506092776001</v>
          </cell>
          <cell r="E226">
            <v>55.223204900267412</v>
          </cell>
          <cell r="F226">
            <v>2.1966458291803526</v>
          </cell>
          <cell r="G226">
            <v>0</v>
          </cell>
          <cell r="H226">
            <v>0.53331099999999998</v>
          </cell>
          <cell r="I226">
            <v>2.4282332636826669</v>
          </cell>
          <cell r="J226">
            <v>0</v>
          </cell>
          <cell r="K226">
            <v>0</v>
          </cell>
          <cell r="L226">
            <v>115.21390108590644</v>
          </cell>
          <cell r="M226">
            <v>-2.0157659598907585E-2</v>
          </cell>
          <cell r="N226">
            <v>-3.936999912355077E-3</v>
          </cell>
          <cell r="O226">
            <v>-3.4170055416442058E-5</v>
          </cell>
        </row>
        <row r="227">
          <cell r="A227" t="str">
            <v>R140</v>
          </cell>
          <cell r="B227" t="str">
            <v>North Hertfordshire</v>
          </cell>
          <cell r="C227">
            <v>16.346753411636922</v>
          </cell>
          <cell r="D227">
            <v>2.5438133958989999</v>
          </cell>
          <cell r="E227">
            <v>10.306548807485864</v>
          </cell>
          <cell r="F227">
            <v>0</v>
          </cell>
          <cell r="G227">
            <v>0.16831154465325737</v>
          </cell>
          <cell r="H227">
            <v>0</v>
          </cell>
          <cell r="I227">
            <v>2.7383107540870255</v>
          </cell>
          <cell r="J227">
            <v>0</v>
          </cell>
          <cell r="K227">
            <v>0.1406232315445981</v>
          </cell>
          <cell r="L227">
            <v>15.897607733669746</v>
          </cell>
          <cell r="M227">
            <v>-2.7476139552422563E-2</v>
          </cell>
          <cell r="N227">
            <v>0.32511210046649275</v>
          </cell>
          <cell r="O227">
            <v>2.0877328086918678E-2</v>
          </cell>
        </row>
        <row r="228">
          <cell r="A228" t="str">
            <v>R197</v>
          </cell>
          <cell r="B228" t="str">
            <v>North Kesteven</v>
          </cell>
          <cell r="C228">
            <v>12.966460353886054</v>
          </cell>
          <cell r="D228">
            <v>3.6322059997439995</v>
          </cell>
          <cell r="E228">
            <v>5.4315885392733341</v>
          </cell>
          <cell r="F228">
            <v>0</v>
          </cell>
          <cell r="G228">
            <v>0.18815479406000113</v>
          </cell>
          <cell r="H228">
            <v>0</v>
          </cell>
          <cell r="I228">
            <v>3.0498156844367377</v>
          </cell>
          <cell r="J228">
            <v>0.28850068780773169</v>
          </cell>
          <cell r="K228">
            <v>0</v>
          </cell>
          <cell r="L228">
            <v>12.590265705321805</v>
          </cell>
          <cell r="M228">
            <v>-2.9012902387929196E-2</v>
          </cell>
          <cell r="N228">
            <v>0.32100086567562158</v>
          </cell>
          <cell r="O228">
            <v>2.6163007308991997E-2</v>
          </cell>
        </row>
        <row r="229">
          <cell r="A229" t="str">
            <v>R613</v>
          </cell>
          <cell r="B229" t="str">
            <v>North Lincolnshire</v>
          </cell>
          <cell r="C229">
            <v>114.84699830451591</v>
          </cell>
          <cell r="D229">
            <v>45.245690906730005</v>
          </cell>
          <cell r="E229">
            <v>61.177893768825648</v>
          </cell>
          <cell r="F229">
            <v>2.4335089828275964</v>
          </cell>
          <cell r="G229">
            <v>0</v>
          </cell>
          <cell r="H229">
            <v>0.329959</v>
          </cell>
          <cell r="I229">
            <v>3.2421735364145401</v>
          </cell>
          <cell r="J229">
            <v>0.1649203825691937</v>
          </cell>
          <cell r="K229">
            <v>0</v>
          </cell>
          <cell r="L229">
            <v>112.59414657736697</v>
          </cell>
          <cell r="M229">
            <v>-1.9616113267283852E-2</v>
          </cell>
          <cell r="N229">
            <v>7.2821592042345173E-2</v>
          </cell>
          <cell r="O229">
            <v>6.4718036382741483E-4</v>
          </cell>
        </row>
        <row r="230">
          <cell r="A230" t="str">
            <v>R204</v>
          </cell>
          <cell r="B230" t="str">
            <v>North Norfolk</v>
          </cell>
          <cell r="C230">
            <v>12.525442813688779</v>
          </cell>
          <cell r="D230">
            <v>3.9457617392869997</v>
          </cell>
          <cell r="E230">
            <v>5.4644323527177479</v>
          </cell>
          <cell r="F230">
            <v>0</v>
          </cell>
          <cell r="G230">
            <v>0.2160678995170156</v>
          </cell>
          <cell r="H230">
            <v>0</v>
          </cell>
          <cell r="I230">
            <v>2.1033192083220635</v>
          </cell>
          <cell r="J230">
            <v>0.38821162243193424</v>
          </cell>
          <cell r="K230">
            <v>0</v>
          </cell>
          <cell r="L230">
            <v>12.11779282227576</v>
          </cell>
          <cell r="M230">
            <v>-3.254575486684641E-2</v>
          </cell>
          <cell r="N230">
            <v>0.17885264170275761</v>
          </cell>
          <cell r="O230">
            <v>1.4980612935291016E-2</v>
          </cell>
        </row>
        <row r="231">
          <cell r="A231" t="str">
            <v>R605</v>
          </cell>
          <cell r="B231" t="str">
            <v>North Somerset</v>
          </cell>
          <cell r="C231">
            <v>146.8705536407719</v>
          </cell>
          <cell r="D231">
            <v>41.355961445319998</v>
          </cell>
          <cell r="E231">
            <v>92.807410391738344</v>
          </cell>
          <cell r="F231">
            <v>3.6916548273904026</v>
          </cell>
          <cell r="G231">
            <v>0</v>
          </cell>
          <cell r="H231">
            <v>0</v>
          </cell>
          <cell r="I231">
            <v>6.6853790991933808</v>
          </cell>
          <cell r="J231">
            <v>0</v>
          </cell>
          <cell r="K231">
            <v>0.93058723841914104</v>
          </cell>
          <cell r="L231">
            <v>145.47099300206128</v>
          </cell>
          <cell r="M231">
            <v>-9.5292119762399041E-3</v>
          </cell>
          <cell r="N231">
            <v>0.92745990864221994</v>
          </cell>
          <cell r="O231">
            <v>6.4164745996820134E-3</v>
          </cell>
        </row>
        <row r="232">
          <cell r="A232" t="str">
            <v>R355</v>
          </cell>
          <cell r="B232" t="str">
            <v>North Tyneside</v>
          </cell>
          <cell r="C232">
            <v>158.68475887013588</v>
          </cell>
          <cell r="D232">
            <v>67.669990770085008</v>
          </cell>
          <cell r="E232">
            <v>82.256663338439168</v>
          </cell>
          <cell r="F232">
            <v>3.2719715701216012</v>
          </cell>
          <cell r="G232">
            <v>0</v>
          </cell>
          <cell r="H232">
            <v>0.46389200000000003</v>
          </cell>
          <cell r="I232">
            <v>3.4521310879634468</v>
          </cell>
          <cell r="J232">
            <v>0</v>
          </cell>
          <cell r="K232">
            <v>0</v>
          </cell>
          <cell r="L232">
            <v>157.11464876660924</v>
          </cell>
          <cell r="M232">
            <v>-9.8945236751538657E-3</v>
          </cell>
          <cell r="N232">
            <v>-4.7912915858603355E-3</v>
          </cell>
          <cell r="O232">
            <v>-3.0494581600378043E-5</v>
          </cell>
        </row>
        <row r="233">
          <cell r="A233" t="str">
            <v>R280</v>
          </cell>
          <cell r="B233" t="str">
            <v>North Warwickshire</v>
          </cell>
          <cell r="C233">
            <v>7.891662800514732</v>
          </cell>
          <cell r="D233">
            <v>2.2540488142640003</v>
          </cell>
          <cell r="E233">
            <v>4.3328960825046945</v>
          </cell>
          <cell r="F233">
            <v>0</v>
          </cell>
          <cell r="G233">
            <v>7.1450372796067099E-2</v>
          </cell>
          <cell r="H233">
            <v>0</v>
          </cell>
          <cell r="I233">
            <v>0.9774324437187748</v>
          </cell>
          <cell r="J233">
            <v>0</v>
          </cell>
          <cell r="K233">
            <v>2.1020803634655433E-2</v>
          </cell>
          <cell r="L233">
            <v>7.6568485169181919</v>
          </cell>
          <cell r="M233">
            <v>-2.9754728443443401E-2</v>
          </cell>
          <cell r="N233">
            <v>9.2280083510880573E-2</v>
          </cell>
          <cell r="O233">
            <v>1.2198988524361172E-2</v>
          </cell>
        </row>
        <row r="234">
          <cell r="A234" t="str">
            <v>R191</v>
          </cell>
          <cell r="B234" t="str">
            <v>North West Leicestershire</v>
          </cell>
          <cell r="C234">
            <v>11.508852512648398</v>
          </cell>
          <cell r="D234">
            <v>2.8156865800390003</v>
          </cell>
          <cell r="E234">
            <v>5.5111394716547153</v>
          </cell>
          <cell r="F234">
            <v>0</v>
          </cell>
          <cell r="G234">
            <v>0.14258341928545792</v>
          </cell>
          <cell r="H234">
            <v>0</v>
          </cell>
          <cell r="I234">
            <v>2.7931096728851217</v>
          </cell>
          <cell r="J234">
            <v>0</v>
          </cell>
          <cell r="K234">
            <v>2.5825517230868372E-2</v>
          </cell>
          <cell r="L234">
            <v>11.288344661095163</v>
          </cell>
          <cell r="M234">
            <v>-1.9159846849274742E-2</v>
          </cell>
          <cell r="N234">
            <v>0.1681699074031382</v>
          </cell>
          <cell r="O234">
            <v>1.5122955450615004E-2</v>
          </cell>
        </row>
        <row r="235">
          <cell r="A235" t="str">
            <v>R618</v>
          </cell>
          <cell r="B235" t="str">
            <v>North Yorkshire</v>
          </cell>
          <cell r="C235">
            <v>367.19031574474224</v>
          </cell>
          <cell r="D235">
            <v>82.310620916849999</v>
          </cell>
          <cell r="E235">
            <v>257.38325266071996</v>
          </cell>
          <cell r="F235">
            <v>10.23808468702811</v>
          </cell>
          <cell r="G235">
            <v>0</v>
          </cell>
          <cell r="H235">
            <v>0</v>
          </cell>
          <cell r="I235">
            <v>2.8676368296870876</v>
          </cell>
          <cell r="J235">
            <v>6.6482195934424384</v>
          </cell>
          <cell r="K235">
            <v>2.9619242116531082</v>
          </cell>
          <cell r="L235">
            <v>362.40973889938067</v>
          </cell>
          <cell r="M235">
            <v>-1.3019343485858315E-2</v>
          </cell>
          <cell r="N235">
            <v>6.0235193433479708</v>
          </cell>
          <cell r="O235">
            <v>1.690166177258973E-2</v>
          </cell>
        </row>
        <row r="236">
          <cell r="A236" t="str">
            <v>R953</v>
          </cell>
          <cell r="B236" t="str">
            <v>North Yorkshire Fire</v>
          </cell>
          <cell r="C236">
            <v>29.86079212833944</v>
          </cell>
          <cell r="D236">
            <v>9.3225768805559994</v>
          </cell>
          <cell r="E236">
            <v>19.369407494175984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0.41299787180076397</v>
          </cell>
          <cell r="K236">
            <v>9.3764732188858071E-2</v>
          </cell>
          <cell r="L236">
            <v>29.198746978721605</v>
          </cell>
          <cell r="M236">
            <v>-2.2171051148690779E-2</v>
          </cell>
          <cell r="N236">
            <v>0.28437913455844566</v>
          </cell>
          <cell r="O236">
            <v>9.8352188120153644E-3</v>
          </cell>
        </row>
        <row r="237">
          <cell r="A237" t="str">
            <v>R212</v>
          </cell>
          <cell r="B237" t="str">
            <v>Northampton</v>
          </cell>
          <cell r="C237">
            <v>28.057041639715646</v>
          </cell>
          <cell r="D237">
            <v>8.1681993025979995</v>
          </cell>
          <cell r="E237">
            <v>14.158130004420606</v>
          </cell>
          <cell r="F237">
            <v>0</v>
          </cell>
          <cell r="G237">
            <v>0.23152741936372517</v>
          </cell>
          <cell r="H237">
            <v>0</v>
          </cell>
          <cell r="I237">
            <v>4.9359724429839256</v>
          </cell>
          <cell r="J237">
            <v>0</v>
          </cell>
          <cell r="K237">
            <v>2.3672267646086573E-2</v>
          </cell>
          <cell r="L237">
            <v>27.517501437012342</v>
          </cell>
          <cell r="M237">
            <v>-1.9230117331385577E-2</v>
          </cell>
          <cell r="N237">
            <v>0.25452089426279656</v>
          </cell>
          <cell r="O237">
            <v>9.3357692077612933E-3</v>
          </cell>
        </row>
        <row r="238">
          <cell r="A238" t="str">
            <v>R430</v>
          </cell>
          <cell r="B238" t="str">
            <v>Northamptonshire</v>
          </cell>
          <cell r="C238">
            <v>399.3262709218767</v>
          </cell>
          <cell r="D238">
            <v>121.385488058386</v>
          </cell>
          <cell r="E238">
            <v>258.90171268718751</v>
          </cell>
          <cell r="F238">
            <v>10.298485362612604</v>
          </cell>
          <cell r="G238">
            <v>0</v>
          </cell>
          <cell r="H238">
            <v>0.120654</v>
          </cell>
          <cell r="I238">
            <v>4.958220153223527</v>
          </cell>
          <cell r="J238">
            <v>0</v>
          </cell>
          <cell r="K238">
            <v>1.7015825975049972</v>
          </cell>
          <cell r="L238">
            <v>397.3661428589146</v>
          </cell>
          <cell r="M238">
            <v>-4.9085878032442132E-3</v>
          </cell>
          <cell r="N238">
            <v>1.6924183911851856</v>
          </cell>
          <cell r="O238">
            <v>4.2773080104368073E-3</v>
          </cell>
        </row>
        <row r="239">
          <cell r="A239" t="str">
            <v>R674</v>
          </cell>
          <cell r="B239" t="str">
            <v>Northumberland</v>
          </cell>
          <cell r="C239">
            <v>259.05557974654823</v>
          </cell>
          <cell r="D239">
            <v>92.108761145087996</v>
          </cell>
          <cell r="E239">
            <v>145.98478561217922</v>
          </cell>
          <cell r="F239">
            <v>5.8069224887965323</v>
          </cell>
          <cell r="G239">
            <v>0</v>
          </cell>
          <cell r="H239">
            <v>4.1098000000000003E-2</v>
          </cell>
          <cell r="I239">
            <v>6.7915963195826459</v>
          </cell>
          <cell r="J239">
            <v>1.8779792836059643</v>
          </cell>
          <cell r="K239">
            <v>0.2776055177041194</v>
          </cell>
          <cell r="L239">
            <v>252.88874836695649</v>
          </cell>
          <cell r="M239">
            <v>-2.380505135471378E-2</v>
          </cell>
          <cell r="N239">
            <v>1.1375035405920642</v>
          </cell>
          <cell r="O239">
            <v>4.5183631222026829E-3</v>
          </cell>
        </row>
        <row r="240">
          <cell r="A240" t="str">
            <v>R205</v>
          </cell>
          <cell r="B240" t="str">
            <v>Norwich</v>
          </cell>
          <cell r="C240">
            <v>19.4166192343706</v>
          </cell>
          <cell r="D240">
            <v>7.2574344794269994</v>
          </cell>
          <cell r="E240">
            <v>8.6668399353472019</v>
          </cell>
          <cell r="F240">
            <v>0</v>
          </cell>
          <cell r="G240">
            <v>8.864531812984236E-2</v>
          </cell>
          <cell r="H240">
            <v>0</v>
          </cell>
          <cell r="I240">
            <v>2.7832132862414944</v>
          </cell>
          <cell r="J240">
            <v>0</v>
          </cell>
          <cell r="K240">
            <v>0</v>
          </cell>
          <cell r="L240">
            <v>18.79613301914554</v>
          </cell>
          <cell r="M240">
            <v>-3.1956449664867437E-2</v>
          </cell>
          <cell r="N240">
            <v>8.8056261301222349E-2</v>
          </cell>
          <cell r="O240">
            <v>4.7068580293428757E-3</v>
          </cell>
        </row>
        <row r="241">
          <cell r="A241" t="str">
            <v>R661</v>
          </cell>
          <cell r="B241" t="str">
            <v>Nottingham</v>
          </cell>
          <cell r="C241">
            <v>247.83665948777065</v>
          </cell>
          <cell r="D241">
            <v>134.61054192698498</v>
          </cell>
          <cell r="E241">
            <v>98.786882556947546</v>
          </cell>
          <cell r="F241">
            <v>3.9295038007726522</v>
          </cell>
          <cell r="G241">
            <v>0</v>
          </cell>
          <cell r="H241">
            <v>1.3476729999999999</v>
          </cell>
          <cell r="I241">
            <v>5.6608450427953247</v>
          </cell>
          <cell r="J241">
            <v>0</v>
          </cell>
          <cell r="K241">
            <v>0</v>
          </cell>
          <cell r="L241">
            <v>244.33544632750051</v>
          </cell>
          <cell r="M241">
            <v>-1.412709954817204E-2</v>
          </cell>
          <cell r="N241">
            <v>-9.5029617644968312E-3</v>
          </cell>
          <cell r="O241">
            <v>-3.8891582544015905E-5</v>
          </cell>
        </row>
        <row r="242">
          <cell r="A242" t="str">
            <v>R669</v>
          </cell>
          <cell r="B242" t="str">
            <v>Nottinghamshire</v>
          </cell>
          <cell r="C242">
            <v>475.87176298594858</v>
          </cell>
          <cell r="D242">
            <v>140.13243315977098</v>
          </cell>
          <cell r="E242">
            <v>311.33611167686814</v>
          </cell>
          <cell r="F242">
            <v>12.384199222470523</v>
          </cell>
          <cell r="G242">
            <v>0</v>
          </cell>
          <cell r="H242">
            <v>0.80360200000000004</v>
          </cell>
          <cell r="I242">
            <v>3.7941923954692887</v>
          </cell>
          <cell r="J242">
            <v>0</v>
          </cell>
          <cell r="K242">
            <v>1.9844563810191813</v>
          </cell>
          <cell r="L242">
            <v>470.4349948355981</v>
          </cell>
          <cell r="M242">
            <v>-1.1424859748425553E-2</v>
          </cell>
          <cell r="N242">
            <v>1.9736006080195239</v>
          </cell>
          <cell r="O242">
            <v>4.2129418396871111E-3</v>
          </cell>
        </row>
        <row r="243">
          <cell r="A243" t="str">
            <v>R972</v>
          </cell>
          <cell r="B243" t="str">
            <v>Nottinghamshire Fire</v>
          </cell>
          <cell r="C243">
            <v>41.020190695121812</v>
          </cell>
          <cell r="D243">
            <v>17.10033630161</v>
          </cell>
          <cell r="E243">
            <v>23.067162336967634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40.167498638577634</v>
          </cell>
          <cell r="M243">
            <v>-2.078713048609937E-2</v>
          </cell>
          <cell r="N243">
            <v>0</v>
          </cell>
          <cell r="O243">
            <v>0</v>
          </cell>
        </row>
        <row r="244">
          <cell r="A244" t="str">
            <v>R281</v>
          </cell>
          <cell r="B244" t="str">
            <v>Nuneaton and Bedworth</v>
          </cell>
          <cell r="C244">
            <v>14.808915863236118</v>
          </cell>
          <cell r="D244">
            <v>4.2133460849189994</v>
          </cell>
          <cell r="E244">
            <v>8.0336435479209225</v>
          </cell>
          <cell r="F244">
            <v>0</v>
          </cell>
          <cell r="G244">
            <v>0.12555447021802246</v>
          </cell>
          <cell r="H244">
            <v>0</v>
          </cell>
          <cell r="I244">
            <v>2.0521176077182606</v>
          </cell>
          <cell r="J244">
            <v>0</v>
          </cell>
          <cell r="K244">
            <v>2.1345796113656022E-2</v>
          </cell>
          <cell r="L244">
            <v>14.446007506889861</v>
          </cell>
          <cell r="M244">
            <v>-2.4506071862234968E-2</v>
          </cell>
          <cell r="N244">
            <v>0.14653341253872654</v>
          </cell>
          <cell r="O244">
            <v>1.0247468653173273E-2</v>
          </cell>
        </row>
        <row r="245">
          <cell r="A245" t="str">
            <v>R192</v>
          </cell>
          <cell r="B245" t="str">
            <v>Oadby and Wigston</v>
          </cell>
          <cell r="C245">
            <v>6.1233184974597377</v>
          </cell>
          <cell r="D245">
            <v>1.7996008448059999</v>
          </cell>
          <cell r="E245">
            <v>3.6135545845578143</v>
          </cell>
          <cell r="F245">
            <v>0</v>
          </cell>
          <cell r="G245">
            <v>6.3509637517024417E-2</v>
          </cell>
          <cell r="H245">
            <v>0</v>
          </cell>
          <cell r="I245">
            <v>0.44749471431412285</v>
          </cell>
          <cell r="J245">
            <v>0</v>
          </cell>
          <cell r="K245">
            <v>2.031145227918409E-2</v>
          </cell>
          <cell r="L245">
            <v>5.9444712334741459</v>
          </cell>
          <cell r="M245">
            <v>-2.9207571688421363E-2</v>
          </cell>
          <cell r="N245">
            <v>8.3667642661622743E-2</v>
          </cell>
          <cell r="O245">
            <v>1.4275797058407022E-2</v>
          </cell>
        </row>
        <row r="246">
          <cell r="A246" t="str">
            <v>R337</v>
          </cell>
          <cell r="B246" t="str">
            <v>Oldham</v>
          </cell>
          <cell r="C246">
            <v>181.93163137089783</v>
          </cell>
          <cell r="D246">
            <v>90.891516519638998</v>
          </cell>
          <cell r="E246">
            <v>81.469727117865503</v>
          </cell>
          <cell r="F246">
            <v>3.2406691462605446</v>
          </cell>
          <cell r="G246">
            <v>0</v>
          </cell>
          <cell r="H246">
            <v>0.71593899999999999</v>
          </cell>
          <cell r="I246">
            <v>2.9185674754072859</v>
          </cell>
          <cell r="J246">
            <v>0</v>
          </cell>
          <cell r="K246">
            <v>0</v>
          </cell>
          <cell r="L246">
            <v>179.23641925917235</v>
          </cell>
          <cell r="M246">
            <v>-1.4814422821454509E-2</v>
          </cell>
          <cell r="N246">
            <v>-6.3753071426333463E-3</v>
          </cell>
          <cell r="O246">
            <v>-3.5567996794842739E-5</v>
          </cell>
        </row>
        <row r="247">
          <cell r="A247" t="str">
            <v>R238</v>
          </cell>
          <cell r="B247" t="str">
            <v>Oxford</v>
          </cell>
          <cell r="C247">
            <v>23.873491754702727</v>
          </cell>
          <cell r="D247">
            <v>7.2996926304910001</v>
          </cell>
          <cell r="E247">
            <v>12.67874907557953</v>
          </cell>
          <cell r="F247">
            <v>0</v>
          </cell>
          <cell r="G247">
            <v>0.11269354387730052</v>
          </cell>
          <cell r="H247">
            <v>0</v>
          </cell>
          <cell r="I247">
            <v>2.9732890549002717</v>
          </cell>
          <cell r="J247">
            <v>0</v>
          </cell>
          <cell r="K247">
            <v>5.5229461206262792E-2</v>
          </cell>
          <cell r="L247">
            <v>23.119653766054366</v>
          </cell>
          <cell r="M247">
            <v>-3.1576360776796153E-2</v>
          </cell>
          <cell r="N247">
            <v>0.16730706226637793</v>
          </cell>
          <cell r="O247">
            <v>7.2893227183068844E-3</v>
          </cell>
        </row>
        <row r="248">
          <cell r="A248" t="str">
            <v>R434</v>
          </cell>
          <cell r="B248" t="str">
            <v>Oxfordshire</v>
          </cell>
          <cell r="C248">
            <v>416.44956286141974</v>
          </cell>
          <cell r="D248">
            <v>85.813091181671012</v>
          </cell>
          <cell r="E248">
            <v>306.84999102215096</v>
          </cell>
          <cell r="F248">
            <v>12.205752168497741</v>
          </cell>
          <cell r="G248">
            <v>0</v>
          </cell>
          <cell r="H248">
            <v>0</v>
          </cell>
          <cell r="I248">
            <v>4.3026306679496926</v>
          </cell>
          <cell r="J248">
            <v>0</v>
          </cell>
          <cell r="K248">
            <v>4.4627978332721359</v>
          </cell>
          <cell r="L248">
            <v>413.63426287354156</v>
          </cell>
          <cell r="M248">
            <v>-6.7602423893406982E-3</v>
          </cell>
          <cell r="N248">
            <v>4.4557176516181585</v>
          </cell>
          <cell r="O248">
            <v>1.0889421509628619E-2</v>
          </cell>
        </row>
        <row r="249">
          <cell r="A249" t="str">
            <v>R178</v>
          </cell>
          <cell r="B249" t="str">
            <v>Pendle</v>
          </cell>
          <cell r="C249">
            <v>13.493306979352463</v>
          </cell>
          <cell r="D249">
            <v>6.0097356253029997</v>
          </cell>
          <cell r="E249">
            <v>5.8248216503909829</v>
          </cell>
          <cell r="F249">
            <v>0</v>
          </cell>
          <cell r="G249">
            <v>5.8555821199484964E-2</v>
          </cell>
          <cell r="H249">
            <v>0</v>
          </cell>
          <cell r="I249">
            <v>1.1035314406169294</v>
          </cell>
          <cell r="J249">
            <v>0</v>
          </cell>
          <cell r="K249">
            <v>0</v>
          </cell>
          <cell r="L249">
            <v>12.996644537510395</v>
          </cell>
          <cell r="M249">
            <v>-3.6808059180900798E-2</v>
          </cell>
          <cell r="N249">
            <v>5.8152409771055957E-2</v>
          </cell>
          <cell r="O249">
            <v>4.494527584584661E-3</v>
          </cell>
        </row>
        <row r="250">
          <cell r="A250" t="str">
            <v>R649</v>
          </cell>
          <cell r="B250" t="str">
            <v>Peterborough</v>
          </cell>
          <cell r="C250">
            <v>135.6600049941126</v>
          </cell>
          <cell r="D250">
            <v>59.024861348841</v>
          </cell>
          <cell r="E250">
            <v>63.449255476438289</v>
          </cell>
          <cell r="F250">
            <v>2.5238582704250438</v>
          </cell>
          <cell r="G250">
            <v>0</v>
          </cell>
          <cell r="H250">
            <v>0.353599</v>
          </cell>
          <cell r="I250">
            <v>8.0328558413740172</v>
          </cell>
          <cell r="J250">
            <v>0</v>
          </cell>
          <cell r="K250">
            <v>0</v>
          </cell>
          <cell r="L250">
            <v>133.38442993707835</v>
          </cell>
          <cell r="M250">
            <v>-1.6774104181501381E-2</v>
          </cell>
          <cell r="N250">
            <v>-4.162950908920493E-3</v>
          </cell>
          <cell r="O250">
            <v>-3.1209197269337108E-5</v>
          </cell>
        </row>
        <row r="251">
          <cell r="A251" t="str">
            <v>R652</v>
          </cell>
          <cell r="B251" t="str">
            <v>Plymouth</v>
          </cell>
          <cell r="C251">
            <v>186.66820438828717</v>
          </cell>
          <cell r="D251">
            <v>77.495481945845995</v>
          </cell>
          <cell r="E251">
            <v>95.322024069622998</v>
          </cell>
          <cell r="F251">
            <v>3.7916800913623274</v>
          </cell>
          <cell r="G251">
            <v>0</v>
          </cell>
          <cell r="H251">
            <v>0.76391699999999996</v>
          </cell>
          <cell r="I251">
            <v>5.6680565466947224</v>
          </cell>
          <cell r="J251">
            <v>0</v>
          </cell>
          <cell r="K251">
            <v>0</v>
          </cell>
          <cell r="L251">
            <v>183.04115965352605</v>
          </cell>
          <cell r="M251">
            <v>-1.9430436729420353E-2</v>
          </cell>
          <cell r="N251">
            <v>-5.7399227202381553E-3</v>
          </cell>
          <cell r="O251">
            <v>-3.1357661525685933E-5</v>
          </cell>
        </row>
        <row r="252">
          <cell r="A252" t="str">
            <v>R623</v>
          </cell>
          <cell r="B252" t="str">
            <v>Poole</v>
          </cell>
          <cell r="C252">
            <v>99.414799801775885</v>
          </cell>
          <cell r="D252">
            <v>21.069449755714999</v>
          </cell>
          <cell r="E252">
            <v>70.485849502411213</v>
          </cell>
          <cell r="F252">
            <v>2.8037570004372596</v>
          </cell>
          <cell r="G252">
            <v>0</v>
          </cell>
          <cell r="H252">
            <v>0</v>
          </cell>
          <cell r="I252">
            <v>3.2015853692287557</v>
          </cell>
          <cell r="J252">
            <v>0</v>
          </cell>
          <cell r="K252">
            <v>0.86223706416958135</v>
          </cell>
          <cell r="L252">
            <v>98.422878691961813</v>
          </cell>
          <cell r="M252">
            <v>-9.977600033313716E-3</v>
          </cell>
          <cell r="N252">
            <v>0.86049693651860082</v>
          </cell>
          <cell r="O252">
            <v>8.8199664771979793E-3</v>
          </cell>
        </row>
        <row r="253">
          <cell r="A253" t="str">
            <v>R626</v>
          </cell>
          <cell r="B253" t="str">
            <v>Portsmouth</v>
          </cell>
          <cell r="C253">
            <v>144.30702041158347</v>
          </cell>
          <cell r="D253">
            <v>67.592085034641002</v>
          </cell>
          <cell r="E253">
            <v>67.90410418258783</v>
          </cell>
          <cell r="F253">
            <v>2.7010614017475842</v>
          </cell>
          <cell r="G253">
            <v>0</v>
          </cell>
          <cell r="H253">
            <v>0.48247800000000002</v>
          </cell>
          <cell r="I253">
            <v>3.331805071915618</v>
          </cell>
          <cell r="J253">
            <v>0</v>
          </cell>
          <cell r="K253">
            <v>0</v>
          </cell>
          <cell r="L253">
            <v>142.01153369089204</v>
          </cell>
          <cell r="M253">
            <v>-1.59069649844088E-2</v>
          </cell>
          <cell r="N253">
            <v>-4.7742774235075558E-3</v>
          </cell>
          <cell r="O253">
            <v>-3.3617811164142624E-5</v>
          </cell>
        </row>
        <row r="254">
          <cell r="A254" t="str">
            <v>R179</v>
          </cell>
          <cell r="B254" t="str">
            <v>Preston</v>
          </cell>
          <cell r="C254">
            <v>19.089453265990358</v>
          </cell>
          <cell r="D254">
            <v>6.5680091415770008</v>
          </cell>
          <cell r="E254">
            <v>10.30193446811033</v>
          </cell>
          <cell r="F254">
            <v>0</v>
          </cell>
          <cell r="G254">
            <v>9.1567511675044344E-2</v>
          </cell>
          <cell r="H254">
            <v>0</v>
          </cell>
          <cell r="I254">
            <v>1.3524713954450123</v>
          </cell>
          <cell r="J254">
            <v>0</v>
          </cell>
          <cell r="K254">
            <v>0</v>
          </cell>
          <cell r="L254">
            <v>18.313982516807389</v>
          </cell>
          <cell r="M254">
            <v>-4.0622994193581285E-2</v>
          </cell>
          <cell r="N254">
            <v>9.10204698137278E-2</v>
          </cell>
          <cell r="O254">
            <v>4.9948229919484438E-3</v>
          </cell>
        </row>
        <row r="255">
          <cell r="A255" t="str">
            <v>R75</v>
          </cell>
          <cell r="B255" t="str">
            <v>Purbeck</v>
          </cell>
          <cell r="C255">
            <v>5.4274272782220887</v>
          </cell>
          <cell r="D255">
            <v>1.1976692220479999</v>
          </cell>
          <cell r="E255">
            <v>3.3021653126640764</v>
          </cell>
          <cell r="F255">
            <v>0</v>
          </cell>
          <cell r="G255">
            <v>8.5712816309786638E-2</v>
          </cell>
          <cell r="H255">
            <v>0</v>
          </cell>
          <cell r="I255">
            <v>0.58671381863051542</v>
          </cell>
          <cell r="J255">
            <v>4.0628863756504818E-2</v>
          </cell>
          <cell r="K255">
            <v>3.2449430969275293E-2</v>
          </cell>
          <cell r="L255">
            <v>5.2453394643781586</v>
          </cell>
          <cell r="M255">
            <v>-3.3549563082046152E-2</v>
          </cell>
          <cell r="N255">
            <v>0.13680000187791297</v>
          </cell>
          <cell r="O255">
            <v>2.6778691420925163E-2</v>
          </cell>
        </row>
        <row r="256">
          <cell r="A256" t="str">
            <v>R644</v>
          </cell>
          <cell r="B256" t="str">
            <v>Reading</v>
          </cell>
          <cell r="C256">
            <v>122.58626469151773</v>
          </cell>
          <cell r="D256">
            <v>39.011896922524002</v>
          </cell>
          <cell r="E256">
            <v>74.373832740426394</v>
          </cell>
          <cell r="F256">
            <v>2.9584115913675131</v>
          </cell>
          <cell r="G256">
            <v>0</v>
          </cell>
          <cell r="H256">
            <v>0</v>
          </cell>
          <cell r="I256">
            <v>4.695168150019291</v>
          </cell>
          <cell r="J256">
            <v>0</v>
          </cell>
          <cell r="K256">
            <v>0.38736817734888163</v>
          </cell>
          <cell r="L256">
            <v>121.42667758168608</v>
          </cell>
          <cell r="M256">
            <v>-9.4593559298807861E-3</v>
          </cell>
          <cell r="N256">
            <v>0.3843479083749628</v>
          </cell>
          <cell r="O256">
            <v>3.1753181668950359E-3</v>
          </cell>
        </row>
        <row r="257">
          <cell r="A257" t="str">
            <v>R399</v>
          </cell>
          <cell r="B257" t="str">
            <v>Redbridge</v>
          </cell>
          <cell r="C257">
            <v>179.38538533150799</v>
          </cell>
          <cell r="D257">
            <v>73.093341130957995</v>
          </cell>
          <cell r="E257">
            <v>94.481467690277313</v>
          </cell>
          <cell r="F257">
            <v>3.7582447869786919</v>
          </cell>
          <cell r="G257">
            <v>0</v>
          </cell>
          <cell r="H257">
            <v>0.359539</v>
          </cell>
          <cell r="I257">
            <v>4.5589799100232415</v>
          </cell>
          <cell r="J257">
            <v>0</v>
          </cell>
          <cell r="K257">
            <v>0</v>
          </cell>
          <cell r="L257">
            <v>176.25157251823725</v>
          </cell>
          <cell r="M257">
            <v>-1.7469722003714994E-2</v>
          </cell>
          <cell r="N257">
            <v>-5.30428670396077E-3</v>
          </cell>
          <cell r="O257">
            <v>-3.0094069520083931E-5</v>
          </cell>
        </row>
        <row r="258">
          <cell r="A258" t="str">
            <v>R608</v>
          </cell>
          <cell r="B258" t="str">
            <v>Redcar and Cleveland</v>
          </cell>
          <cell r="C258">
            <v>111.32927867362646</v>
          </cell>
          <cell r="D258">
            <v>49.108900130576998</v>
          </cell>
          <cell r="E258">
            <v>55.646454650376221</v>
          </cell>
          <cell r="F258">
            <v>2.2134816828755066</v>
          </cell>
          <cell r="G258">
            <v>0</v>
          </cell>
          <cell r="H258">
            <v>0.37139699999999998</v>
          </cell>
          <cell r="I258">
            <v>2.3935983618290622</v>
          </cell>
          <cell r="J258">
            <v>0</v>
          </cell>
          <cell r="K258">
            <v>0</v>
          </cell>
          <cell r="L258">
            <v>109.73383182565777</v>
          </cell>
          <cell r="M258">
            <v>-1.4330882827741198E-2</v>
          </cell>
          <cell r="N258">
            <v>-3.5477452049121894E-3</v>
          </cell>
          <cell r="O258">
            <v>-3.2329414268738212E-5</v>
          </cell>
        </row>
        <row r="259">
          <cell r="A259" t="str">
            <v>R131</v>
          </cell>
          <cell r="B259" t="str">
            <v>Redditch</v>
          </cell>
          <cell r="C259">
            <v>9.7385488147772623</v>
          </cell>
          <cell r="D259">
            <v>2.422265727049</v>
          </cell>
          <cell r="E259">
            <v>5.8133148440615976</v>
          </cell>
          <cell r="F259">
            <v>0</v>
          </cell>
          <cell r="G259">
            <v>8.3455951950480736E-2</v>
          </cell>
          <cell r="H259">
            <v>0</v>
          </cell>
          <cell r="I259">
            <v>1.1372988071488279</v>
          </cell>
          <cell r="J259">
            <v>0</v>
          </cell>
          <cell r="K259">
            <v>4.4090310788863753E-2</v>
          </cell>
          <cell r="L259">
            <v>9.5004256409987704</v>
          </cell>
          <cell r="M259">
            <v>-2.4451607555446508E-2</v>
          </cell>
          <cell r="N259">
            <v>0.12732654476778826</v>
          </cell>
          <cell r="O259">
            <v>1.3584252493285556E-2</v>
          </cell>
        </row>
        <row r="260">
          <cell r="A260" t="str">
            <v>R273</v>
          </cell>
          <cell r="B260" t="str">
            <v>Reigate and Banstead</v>
          </cell>
          <cell r="C260">
            <v>18.840802255776204</v>
          </cell>
          <cell r="D260">
            <v>2.226164895868</v>
          </cell>
          <cell r="E260">
            <v>12.410131254717673</v>
          </cell>
          <cell r="F260">
            <v>0</v>
          </cell>
          <cell r="G260">
            <v>0.20990159749209858</v>
          </cell>
          <cell r="H260">
            <v>0</v>
          </cell>
          <cell r="I260">
            <v>3.7350513640358316</v>
          </cell>
          <cell r="J260">
            <v>0</v>
          </cell>
          <cell r="K260">
            <v>0.12840577257048064</v>
          </cell>
          <cell r="L260">
            <v>18.709654884684081</v>
          </cell>
          <cell r="M260">
            <v>-6.9608167057703119E-3</v>
          </cell>
          <cell r="N260">
            <v>0.75529932360546326</v>
          </cell>
          <cell r="O260">
            <v>4.2067749022571328E-2</v>
          </cell>
        </row>
        <row r="261">
          <cell r="A261" t="str">
            <v>R180</v>
          </cell>
          <cell r="B261" t="str">
            <v>Ribble Valley</v>
          </cell>
          <cell r="C261">
            <v>6.5703800817102236</v>
          </cell>
          <cell r="D261">
            <v>1.5682160560989997</v>
          </cell>
          <cell r="E261">
            <v>3.2459812238878212</v>
          </cell>
          <cell r="F261">
            <v>0</v>
          </cell>
          <cell r="G261">
            <v>0.12541645312780603</v>
          </cell>
          <cell r="H261">
            <v>0</v>
          </cell>
          <cell r="I261">
            <v>1.3771248852473992</v>
          </cell>
          <cell r="J261">
            <v>8.6602950636033849E-2</v>
          </cell>
          <cell r="K261">
            <v>2.0344865301465179E-2</v>
          </cell>
          <cell r="L261">
            <v>6.4236864342995261</v>
          </cell>
          <cell r="M261">
            <v>-2.2326508601693273E-2</v>
          </cell>
          <cell r="N261">
            <v>6.0180329116418463E-2</v>
          </cell>
          <cell r="O261">
            <v>9.4571024403357299E-3</v>
          </cell>
        </row>
        <row r="262">
          <cell r="A262" t="str">
            <v>R400</v>
          </cell>
          <cell r="B262" t="str">
            <v>Richmond upon Thames</v>
          </cell>
          <cell r="C262">
            <v>155.2833660598215</v>
          </cell>
          <cell r="D262">
            <v>24.518689381687004</v>
          </cell>
          <cell r="E262">
            <v>116.75924004178519</v>
          </cell>
          <cell r="F262">
            <v>4.6444008115655926</v>
          </cell>
          <cell r="G262">
            <v>0</v>
          </cell>
          <cell r="H262">
            <v>0</v>
          </cell>
          <cell r="I262">
            <v>3.948179289133825</v>
          </cell>
          <cell r="J262">
            <v>0</v>
          </cell>
          <cell r="K262">
            <v>2.9198048242571746</v>
          </cell>
          <cell r="L262">
            <v>152.79031434842878</v>
          </cell>
          <cell r="M262">
            <v>-1.6054853617948339E-2</v>
          </cell>
          <cell r="N262">
            <v>2.9175307077878188</v>
          </cell>
          <cell r="O262">
            <v>1.9466714615666035E-2</v>
          </cell>
        </row>
        <row r="263">
          <cell r="A263" t="str">
            <v>R224</v>
          </cell>
          <cell r="B263" t="str">
            <v>Richmondshire</v>
          </cell>
          <cell r="C263">
            <v>7.134576787916032</v>
          </cell>
          <cell r="D263">
            <v>1.644121611524</v>
          </cell>
          <cell r="E263">
            <v>3.9573413087688012</v>
          </cell>
          <cell r="F263">
            <v>0</v>
          </cell>
          <cell r="G263">
            <v>7.0680394199440527E-2</v>
          </cell>
          <cell r="H263">
            <v>0</v>
          </cell>
          <cell r="I263">
            <v>0.87294494812541112</v>
          </cell>
          <cell r="J263">
            <v>0.29040091123856321</v>
          </cell>
          <cell r="K263">
            <v>3.2237116225931159E-2</v>
          </cell>
          <cell r="L263">
            <v>6.8677262900821479</v>
          </cell>
          <cell r="M263">
            <v>-3.7402428450395764E-2</v>
          </cell>
          <cell r="N263">
            <v>0.23679902214070303</v>
          </cell>
          <cell r="O263">
            <v>3.5711298370826004E-2</v>
          </cell>
        </row>
        <row r="264">
          <cell r="A264" t="str">
            <v>R338</v>
          </cell>
          <cell r="B264" t="str">
            <v>Rochdale</v>
          </cell>
          <cell r="C264">
            <v>169.682570403287</v>
          </cell>
          <cell r="D264">
            <v>87.070318337779995</v>
          </cell>
          <cell r="E264">
            <v>70.429518878850303</v>
          </cell>
          <cell r="F264">
            <v>2.8015163041661233</v>
          </cell>
          <cell r="G264">
            <v>0</v>
          </cell>
          <cell r="H264">
            <v>0.96912100000000001</v>
          </cell>
          <cell r="I264">
            <v>4.1370584682410616</v>
          </cell>
          <cell r="J264">
            <v>0</v>
          </cell>
          <cell r="K264">
            <v>0</v>
          </cell>
          <cell r="L264">
            <v>165.40753298903746</v>
          </cell>
          <cell r="M264">
            <v>-2.519432257590748E-2</v>
          </cell>
          <cell r="N264">
            <v>-6.0373522570955629E-3</v>
          </cell>
          <cell r="O264">
            <v>-3.6498530589955912E-5</v>
          </cell>
        </row>
        <row r="265">
          <cell r="A265" t="str">
            <v>R103</v>
          </cell>
          <cell r="B265" t="str">
            <v>Rochford</v>
          </cell>
          <cell r="C265">
            <v>10.287474675138879</v>
          </cell>
          <cell r="D265">
            <v>1.6654274062749999</v>
          </cell>
          <cell r="E265">
            <v>6.8802375066115813</v>
          </cell>
          <cell r="F265">
            <v>0</v>
          </cell>
          <cell r="G265">
            <v>0.11086924379398858</v>
          </cell>
          <cell r="H265">
            <v>0</v>
          </cell>
          <cell r="I265">
            <v>1.3789255901540938</v>
          </cell>
          <cell r="J265">
            <v>0</v>
          </cell>
          <cell r="K265">
            <v>9.4571136144965498E-2</v>
          </cell>
          <cell r="L265">
            <v>10.130030882979629</v>
          </cell>
          <cell r="M265">
            <v>-1.5304416013750766E-2</v>
          </cell>
          <cell r="N265">
            <v>0.2052693866860924</v>
          </cell>
          <cell r="O265">
            <v>2.0682551088280713E-2</v>
          </cell>
        </row>
        <row r="266">
          <cell r="A266" t="str">
            <v>R181</v>
          </cell>
          <cell r="B266" t="str">
            <v>Rossendale</v>
          </cell>
          <cell r="C266">
            <v>9.1745875414318743</v>
          </cell>
          <cell r="D266">
            <v>2.5371786169940003</v>
          </cell>
          <cell r="E266">
            <v>5.3873936108408165</v>
          </cell>
          <cell r="F266">
            <v>0</v>
          </cell>
          <cell r="G266">
            <v>4.7885203394154086E-2</v>
          </cell>
          <cell r="H266">
            <v>0</v>
          </cell>
          <cell r="I266">
            <v>0.98004038416929384</v>
          </cell>
          <cell r="J266">
            <v>0</v>
          </cell>
          <cell r="K266">
            <v>3.3159491023782066E-2</v>
          </cell>
          <cell r="L266">
            <v>8.9856573064220466</v>
          </cell>
          <cell r="M266">
            <v>-2.0592776967534587E-2</v>
          </cell>
          <cell r="N266">
            <v>8.0827771748660737E-2</v>
          </cell>
          <cell r="O266">
            <v>9.0768466071063716E-3</v>
          </cell>
        </row>
        <row r="267">
          <cell r="A267" t="str">
            <v>R92</v>
          </cell>
          <cell r="B267" t="str">
            <v>Rother</v>
          </cell>
          <cell r="C267">
            <v>11.74054612161294</v>
          </cell>
          <cell r="D267">
            <v>2.6662609718290002</v>
          </cell>
          <cell r="E267">
            <v>6.7894374578609575</v>
          </cell>
          <cell r="F267">
            <v>0</v>
          </cell>
          <cell r="G267">
            <v>0.158449385884955</v>
          </cell>
          <cell r="H267">
            <v>0</v>
          </cell>
          <cell r="I267">
            <v>1.6689837701157175</v>
          </cell>
          <cell r="J267">
            <v>4.9271099148195455E-2</v>
          </cell>
          <cell r="K267">
            <v>7.1382590032901275E-2</v>
          </cell>
          <cell r="L267">
            <v>11.403785274871728</v>
          </cell>
          <cell r="M267">
            <v>-2.8683575981297449E-2</v>
          </cell>
          <cell r="N267">
            <v>0.25233514736877005</v>
          </cell>
          <cell r="O267">
            <v>2.2628012005939287E-2</v>
          </cell>
        </row>
        <row r="268">
          <cell r="A268" t="str">
            <v>R351</v>
          </cell>
          <cell r="B268" t="str">
            <v>Rotherham</v>
          </cell>
          <cell r="C268">
            <v>191.96084821853415</v>
          </cell>
          <cell r="D268">
            <v>88.853249432057993</v>
          </cell>
          <cell r="E268">
            <v>88.779018955543862</v>
          </cell>
          <cell r="F268">
            <v>3.5314151371622833</v>
          </cell>
          <cell r="G268">
            <v>0</v>
          </cell>
          <cell r="H268">
            <v>1.0901529999999999</v>
          </cell>
          <cell r="I268">
            <v>6.1663439267386027</v>
          </cell>
          <cell r="J268">
            <v>0</v>
          </cell>
          <cell r="K268">
            <v>0</v>
          </cell>
          <cell r="L268">
            <v>188.42018045150274</v>
          </cell>
          <cell r="M268">
            <v>-1.8444739122014053E-2</v>
          </cell>
          <cell r="N268">
            <v>-6.3604249568811611E-3</v>
          </cell>
          <cell r="O268">
            <v>-3.3755462087749755E-5</v>
          </cell>
        </row>
        <row r="269">
          <cell r="A269" t="str">
            <v>R282</v>
          </cell>
          <cell r="B269" t="str">
            <v>Rugby</v>
          </cell>
          <cell r="C269">
            <v>12.664075396073271</v>
          </cell>
          <cell r="D269">
            <v>2.7639731376730001</v>
          </cell>
          <cell r="E269">
            <v>6.2438261045639933</v>
          </cell>
          <cell r="F269">
            <v>0</v>
          </cell>
          <cell r="G269">
            <v>0.16870950955055936</v>
          </cell>
          <cell r="H269">
            <v>0</v>
          </cell>
          <cell r="I269">
            <v>3.2383962989859301</v>
          </cell>
          <cell r="J269">
            <v>0</v>
          </cell>
          <cell r="K269">
            <v>4.5711149248274428E-2</v>
          </cell>
          <cell r="L269">
            <v>12.460616200021757</v>
          </cell>
          <cell r="M269">
            <v>-1.6065854765409893E-2</v>
          </cell>
          <cell r="N269">
            <v>0.21418033343174692</v>
          </cell>
          <cell r="O269">
            <v>1.7489197327694404E-2</v>
          </cell>
        </row>
        <row r="270">
          <cell r="A270" t="str">
            <v>R274</v>
          </cell>
          <cell r="B270" t="str">
            <v>Runnymede</v>
          </cell>
          <cell r="C270">
            <v>9.3707760706806198</v>
          </cell>
          <cell r="D270">
            <v>2.0185681377779998</v>
          </cell>
          <cell r="E270">
            <v>4.9351012355044803</v>
          </cell>
          <cell r="F270">
            <v>0</v>
          </cell>
          <cell r="G270">
            <v>0.18150483823157454</v>
          </cell>
          <cell r="H270">
            <v>0</v>
          </cell>
          <cell r="I270">
            <v>2.0256379847844079</v>
          </cell>
          <cell r="J270">
            <v>0</v>
          </cell>
          <cell r="K270">
            <v>3.9679398811695757E-2</v>
          </cell>
          <cell r="L270">
            <v>9.200491595110158</v>
          </cell>
          <cell r="M270">
            <v>-1.8171864772572044E-2</v>
          </cell>
          <cell r="N270">
            <v>0.11586647941868122</v>
          </cell>
          <cell r="O270">
            <v>1.2754128865323249E-2</v>
          </cell>
        </row>
        <row r="271">
          <cell r="A271" t="str">
            <v>R236</v>
          </cell>
          <cell r="B271" t="str">
            <v>Rushcliffe</v>
          </cell>
          <cell r="C271">
            <v>11.019556228518939</v>
          </cell>
          <cell r="D271">
            <v>2.6982023756519999</v>
          </cell>
          <cell r="E271">
            <v>5.7376193310007331</v>
          </cell>
          <cell r="F271">
            <v>0</v>
          </cell>
          <cell r="G271">
            <v>0.23544519684448642</v>
          </cell>
          <cell r="H271">
            <v>0</v>
          </cell>
          <cell r="I271">
            <v>2.0836070910715594</v>
          </cell>
          <cell r="J271">
            <v>0</v>
          </cell>
          <cell r="K271">
            <v>3.3587806645839713E-2</v>
          </cell>
          <cell r="L271">
            <v>10.78846180121462</v>
          </cell>
          <cell r="M271">
            <v>-2.0971300705035612E-2</v>
          </cell>
          <cell r="N271">
            <v>3.3353198377048088E-2</v>
          </cell>
          <cell r="O271">
            <v>3.1011493801418573E-3</v>
          </cell>
        </row>
        <row r="272">
          <cell r="A272" t="str">
            <v>R123</v>
          </cell>
          <cell r="B272" t="str">
            <v>Rushmoor</v>
          </cell>
          <cell r="C272">
            <v>11.03996679851703</v>
          </cell>
          <cell r="D272">
            <v>2.7582894158069999</v>
          </cell>
          <cell r="E272">
            <v>5.8341493862129665</v>
          </cell>
          <cell r="F272">
            <v>0</v>
          </cell>
          <cell r="G272">
            <v>0.13064826647035566</v>
          </cell>
          <cell r="H272">
            <v>0</v>
          </cell>
          <cell r="I272">
            <v>2.0102252493194026</v>
          </cell>
          <cell r="J272">
            <v>0</v>
          </cell>
          <cell r="K272">
            <v>4.0179178688677389E-2</v>
          </cell>
          <cell r="L272">
            <v>10.773491496498401</v>
          </cell>
          <cell r="M272">
            <v>-2.4137328207764486E-2</v>
          </cell>
          <cell r="N272">
            <v>0.17059051300956973</v>
          </cell>
          <cell r="O272">
            <v>1.608904141189459E-2</v>
          </cell>
        </row>
        <row r="273">
          <cell r="A273" t="str">
            <v>R629</v>
          </cell>
          <cell r="B273" t="str">
            <v>Rutland</v>
          </cell>
          <cell r="C273">
            <v>30.794947952113638</v>
          </cell>
          <cell r="D273">
            <v>5.0455386544379994</v>
          </cell>
          <cell r="E273">
            <v>22.414466199632262</v>
          </cell>
          <cell r="F273">
            <v>0.89159337600284438</v>
          </cell>
          <cell r="G273">
            <v>0</v>
          </cell>
          <cell r="H273">
            <v>0</v>
          </cell>
          <cell r="I273">
            <v>1.2462755952324225</v>
          </cell>
          <cell r="J273">
            <v>0.68089142144995674</v>
          </cell>
          <cell r="K273">
            <v>0.33657278323276124</v>
          </cell>
          <cell r="L273">
            <v>30.615338029988248</v>
          </cell>
          <cell r="M273">
            <v>-5.8324476600735142E-3</v>
          </cell>
          <cell r="N273">
            <v>0.65037832583237076</v>
          </cell>
          <cell r="O273">
            <v>2.1704628748163108E-2</v>
          </cell>
        </row>
        <row r="274">
          <cell r="A274" t="str">
            <v>R615</v>
          </cell>
          <cell r="B274" t="str">
            <v>Ryedale</v>
          </cell>
          <cell r="C274">
            <v>8.418668900590264</v>
          </cell>
          <cell r="D274">
            <v>1.9076350219889999</v>
          </cell>
          <cell r="E274">
            <v>4.0212356769490869</v>
          </cell>
          <cell r="F274">
            <v>0</v>
          </cell>
          <cell r="G274">
            <v>9.6746629751447044E-2</v>
          </cell>
          <cell r="H274">
            <v>0</v>
          </cell>
          <cell r="I274">
            <v>1.6852430369610647</v>
          </cell>
          <cell r="J274">
            <v>0.45918085058017732</v>
          </cell>
          <cell r="K274">
            <v>2.5075060583537721E-2</v>
          </cell>
          <cell r="L274">
            <v>8.1951162768143142</v>
          </cell>
          <cell r="M274">
            <v>-2.6554390773139369E-2</v>
          </cell>
          <cell r="N274">
            <v>0.33358559523712117</v>
          </cell>
          <cell r="O274">
            <v>4.243265195400811E-2</v>
          </cell>
        </row>
        <row r="275">
          <cell r="A275" t="str">
            <v>R339</v>
          </cell>
          <cell r="B275" t="str">
            <v>Salford</v>
          </cell>
          <cell r="C275">
            <v>207.51469782296041</v>
          </cell>
          <cell r="D275">
            <v>103.40764673324699</v>
          </cell>
          <cell r="E275">
            <v>85.491669172881387</v>
          </cell>
          <cell r="F275">
            <v>3.4006522956686913</v>
          </cell>
          <cell r="G275">
            <v>0</v>
          </cell>
          <cell r="H275">
            <v>1.1060700000000001</v>
          </cell>
          <cell r="I275">
            <v>11.152302408206518</v>
          </cell>
          <cell r="J275">
            <v>0</v>
          </cell>
          <cell r="K275">
            <v>0</v>
          </cell>
          <cell r="L275">
            <v>204.5583406100036</v>
          </cell>
          <cell r="M275">
            <v>-1.4246495520423341E-2</v>
          </cell>
          <cell r="N275">
            <v>2.2721053567579474E-2</v>
          </cell>
          <cell r="O275">
            <v>1.1108604758845058E-4</v>
          </cell>
        </row>
        <row r="276">
          <cell r="A276" t="str">
            <v>R361</v>
          </cell>
          <cell r="B276" t="str">
            <v>Sandwell</v>
          </cell>
          <cell r="C276">
            <v>251.70536441823634</v>
          </cell>
          <cell r="D276">
            <v>148.238030850543</v>
          </cell>
          <cell r="E276">
            <v>85.896351232477372</v>
          </cell>
          <cell r="F276">
            <v>3.4167495714418141</v>
          </cell>
          <cell r="G276">
            <v>0</v>
          </cell>
          <cell r="H276">
            <v>2.440172</v>
          </cell>
          <cell r="I276">
            <v>6.8251489847785525</v>
          </cell>
          <cell r="J276">
            <v>0</v>
          </cell>
          <cell r="K276">
            <v>0</v>
          </cell>
          <cell r="L276">
            <v>246.81645263924074</v>
          </cell>
          <cell r="M276">
            <v>-1.9423152900595819E-2</v>
          </cell>
          <cell r="N276">
            <v>-1.0059592137935169E-2</v>
          </cell>
          <cell r="O276">
            <v>-4.0755719663150137E-5</v>
          </cell>
        </row>
        <row r="277">
          <cell r="A277" t="str">
            <v>R226</v>
          </cell>
          <cell r="B277" t="str">
            <v>Scarborough</v>
          </cell>
          <cell r="C277">
            <v>15.298258575374101</v>
          </cell>
          <cell r="D277">
            <v>5.2302822416789994</v>
          </cell>
          <cell r="E277">
            <v>8.0789833968156017</v>
          </cell>
          <cell r="F277">
            <v>0</v>
          </cell>
          <cell r="G277">
            <v>0.12605240528864692</v>
          </cell>
          <cell r="H277">
            <v>0</v>
          </cell>
          <cell r="I277">
            <v>1.3040482456919567</v>
          </cell>
          <cell r="J277">
            <v>1.6633347463232712E-2</v>
          </cell>
          <cell r="K277">
            <v>2.2743727119064021E-3</v>
          </cell>
          <cell r="L277">
            <v>14.758274009650343</v>
          </cell>
          <cell r="M277">
            <v>-3.5297126340443796E-2</v>
          </cell>
          <cell r="N277">
            <v>0.13557776287691858</v>
          </cell>
          <cell r="O277">
            <v>9.2717348831501938E-3</v>
          </cell>
        </row>
        <row r="278">
          <cell r="A278" t="str">
            <v>R249</v>
          </cell>
          <cell r="B278" t="str">
            <v>Sedgemoor</v>
          </cell>
          <cell r="C278">
            <v>14.744256346270223</v>
          </cell>
          <cell r="D278">
            <v>4.2284556772739998</v>
          </cell>
          <cell r="E278">
            <v>5.5954513103684302</v>
          </cell>
          <cell r="F278">
            <v>0</v>
          </cell>
          <cell r="G278">
            <v>0.21666057690087859</v>
          </cell>
          <cell r="H278">
            <v>0</v>
          </cell>
          <cell r="I278">
            <v>4.405270582266926</v>
          </cell>
          <cell r="J278">
            <v>0</v>
          </cell>
          <cell r="K278">
            <v>0</v>
          </cell>
          <cell r="L278">
            <v>14.445838146810235</v>
          </cell>
          <cell r="M278">
            <v>-2.0239623650837868E-2</v>
          </cell>
          <cell r="N278">
            <v>-3.4966985542972395E-4</v>
          </cell>
          <cell r="O278">
            <v>-2.4204991646746533E-5</v>
          </cell>
        </row>
        <row r="279">
          <cell r="A279" t="str">
            <v>R347</v>
          </cell>
          <cell r="B279" t="str">
            <v>Sefton</v>
          </cell>
          <cell r="C279">
            <v>209.99047725194927</v>
          </cell>
          <cell r="D279">
            <v>87.659529545059002</v>
          </cell>
          <cell r="E279">
            <v>108.92352387727495</v>
          </cell>
          <cell r="F279">
            <v>4.3327149312821627</v>
          </cell>
          <cell r="G279">
            <v>0</v>
          </cell>
          <cell r="H279">
            <v>1.0188649999999999</v>
          </cell>
          <cell r="I279">
            <v>4.1573959540451675</v>
          </cell>
          <cell r="J279">
            <v>0</v>
          </cell>
          <cell r="K279">
            <v>0</v>
          </cell>
          <cell r="L279">
            <v>206.09202930766128</v>
          </cell>
          <cell r="M279">
            <v>-1.8564879680760926E-2</v>
          </cell>
          <cell r="N279">
            <v>4.4602338452421009E-2</v>
          </cell>
          <cell r="O279">
            <v>2.164663694591355E-4</v>
          </cell>
        </row>
        <row r="280">
          <cell r="A280" t="str">
            <v>R616</v>
          </cell>
          <cell r="B280" t="str">
            <v>Selby</v>
          </cell>
          <cell r="C280">
            <v>10.943280038051045</v>
          </cell>
          <cell r="D280">
            <v>2.8871236223590002</v>
          </cell>
          <cell r="E280">
            <v>5.0903920636885518</v>
          </cell>
          <cell r="F280">
            <v>0</v>
          </cell>
          <cell r="G280">
            <v>0.15052687034097534</v>
          </cell>
          <cell r="H280">
            <v>0</v>
          </cell>
          <cell r="I280">
            <v>2.4650410531560842</v>
          </cell>
          <cell r="J280">
            <v>0.10840230500102456</v>
          </cell>
          <cell r="K280">
            <v>1.1387001737637346E-2</v>
          </cell>
          <cell r="L280">
            <v>10.712872916283274</v>
          </cell>
          <cell r="M280">
            <v>-2.1054667427555351E-2</v>
          </cell>
          <cell r="N280">
            <v>0.21170101037333922</v>
          </cell>
          <cell r="O280">
            <v>2.0159750956385773E-2</v>
          </cell>
        </row>
        <row r="281">
          <cell r="A281" t="str">
            <v>R165</v>
          </cell>
          <cell r="B281" t="str">
            <v>Sevenoaks</v>
          </cell>
          <cell r="C281">
            <v>14.756428084422179</v>
          </cell>
          <cell r="D281">
            <v>2.1502835528580002</v>
          </cell>
          <cell r="E281">
            <v>9.824117682157949</v>
          </cell>
          <cell r="F281">
            <v>0</v>
          </cell>
          <cell r="G281">
            <v>0.19638437570595982</v>
          </cell>
          <cell r="H281">
            <v>0</v>
          </cell>
          <cell r="I281">
            <v>2.2192067784907117</v>
          </cell>
          <cell r="J281">
            <v>0</v>
          </cell>
          <cell r="K281">
            <v>0.12298367379974359</v>
          </cell>
          <cell r="L281">
            <v>14.512976063012365</v>
          </cell>
          <cell r="M281">
            <v>-1.6498031909688016E-2</v>
          </cell>
          <cell r="N281">
            <v>0.44881022974355567</v>
          </cell>
          <cell r="O281">
            <v>3.1911613889100646E-2</v>
          </cell>
        </row>
        <row r="282">
          <cell r="A282" t="str">
            <v>R352</v>
          </cell>
          <cell r="B282" t="str">
            <v>Sheffield</v>
          </cell>
          <cell r="C282">
            <v>410.20811158407759</v>
          </cell>
          <cell r="D282">
            <v>202.88973601852899</v>
          </cell>
          <cell r="E282">
            <v>178.69391398444836</v>
          </cell>
          <cell r="F282">
            <v>7.1080126834860744</v>
          </cell>
          <cell r="G282">
            <v>0</v>
          </cell>
          <cell r="H282">
            <v>2.187856</v>
          </cell>
          <cell r="I282">
            <v>9.6787748938681766</v>
          </cell>
          <cell r="J282">
            <v>0</v>
          </cell>
          <cell r="K282">
            <v>0</v>
          </cell>
          <cell r="L282">
            <v>400.55829358033162</v>
          </cell>
          <cell r="M282">
            <v>-2.3524200841572362E-2</v>
          </cell>
          <cell r="N282">
            <v>-1.4331264782811104E-2</v>
          </cell>
          <cell r="O282">
            <v>-3.577694503800013E-5</v>
          </cell>
        </row>
        <row r="283">
          <cell r="A283" t="str">
            <v>R166</v>
          </cell>
          <cell r="B283" t="str">
            <v>Shepway</v>
          </cell>
          <cell r="C283">
            <v>16.148762784506328</v>
          </cell>
          <cell r="D283">
            <v>4.3312959502209996</v>
          </cell>
          <cell r="E283">
            <v>9.3243289548878803</v>
          </cell>
          <cell r="F283">
            <v>0</v>
          </cell>
          <cell r="G283">
            <v>9.242583131404114E-2</v>
          </cell>
          <cell r="H283">
            <v>0</v>
          </cell>
          <cell r="I283">
            <v>1.9680336329869768</v>
          </cell>
          <cell r="J283">
            <v>0</v>
          </cell>
          <cell r="K283">
            <v>6.1004370644619013E-2</v>
          </cell>
          <cell r="L283">
            <v>15.777088740054516</v>
          </cell>
          <cell r="M283">
            <v>-2.3015635898027353E-2</v>
          </cell>
          <cell r="N283">
            <v>0.15305849728791188</v>
          </cell>
          <cell r="O283">
            <v>9.7963518317415402E-3</v>
          </cell>
        </row>
        <row r="284">
          <cell r="A284" t="str">
            <v>R675</v>
          </cell>
          <cell r="B284" t="str">
            <v>Shropshire</v>
          </cell>
          <cell r="C284">
            <v>219.93496483428865</v>
          </cell>
          <cell r="D284">
            <v>68.114333349250998</v>
          </cell>
          <cell r="E284">
            <v>126.88630488016776</v>
          </cell>
          <cell r="F284">
            <v>5.0472310127328042</v>
          </cell>
          <cell r="G284">
            <v>0</v>
          </cell>
          <cell r="H284">
            <v>0.21682299999999999</v>
          </cell>
          <cell r="I284">
            <v>9.377847636873561</v>
          </cell>
          <cell r="J284">
            <v>5.3076359452606665</v>
          </cell>
          <cell r="K284">
            <v>0.5856857933277978</v>
          </cell>
          <cell r="L284">
            <v>215.53586161761359</v>
          </cell>
          <cell r="M284">
            <v>-2.0001836542859808E-2</v>
          </cell>
          <cell r="N284">
            <v>3.0302501132802035</v>
          </cell>
          <cell r="O284">
            <v>1.4259623978063332E-2</v>
          </cell>
        </row>
        <row r="285">
          <cell r="A285" t="str">
            <v>R973</v>
          </cell>
          <cell r="B285" t="str">
            <v>Shropshire Fire</v>
          </cell>
          <cell r="C285">
            <v>20.957472876051288</v>
          </cell>
          <cell r="D285">
            <v>5.6870114193740005</v>
          </cell>
          <cell r="E285">
            <v>14.540163800543796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0.2566504890336776</v>
          </cell>
          <cell r="K285">
            <v>9.1402705631634856E-2</v>
          </cell>
          <cell r="L285">
            <v>20.575228414583108</v>
          </cell>
          <cell r="M285">
            <v>-1.823905314008456E-2</v>
          </cell>
          <cell r="N285">
            <v>0.2098567774933322</v>
          </cell>
          <cell r="O285">
            <v>1.0304588653375581E-2</v>
          </cell>
        </row>
        <row r="286">
          <cell r="A286" t="str">
            <v>R645</v>
          </cell>
          <cell r="B286" t="str">
            <v>Slough</v>
          </cell>
          <cell r="C286">
            <v>98.049316581423994</v>
          </cell>
          <cell r="D286">
            <v>41.438842284007997</v>
          </cell>
          <cell r="E286">
            <v>49.661377760776332</v>
          </cell>
          <cell r="F286">
            <v>1.9754097670820132</v>
          </cell>
          <cell r="G286">
            <v>0</v>
          </cell>
          <cell r="H286">
            <v>8.6110000000000006E-3</v>
          </cell>
          <cell r="I286">
            <v>3.7237051240624424</v>
          </cell>
          <cell r="J286">
            <v>0</v>
          </cell>
          <cell r="K286">
            <v>0</v>
          </cell>
          <cell r="L286">
            <v>96.807945935928785</v>
          </cell>
          <cell r="M286">
            <v>-1.2660676165593965E-2</v>
          </cell>
          <cell r="N286">
            <v>-2.9795789569959652E-3</v>
          </cell>
          <cell r="O286">
            <v>-3.0777300610950371E-5</v>
          </cell>
        </row>
        <row r="287">
          <cell r="A287" t="str">
            <v>R362</v>
          </cell>
          <cell r="B287" t="str">
            <v>Solihull</v>
          </cell>
          <cell r="C287">
            <v>141.0124365727456</v>
          </cell>
          <cell r="D287">
            <v>40.066497151444999</v>
          </cell>
          <cell r="E287">
            <v>90.25570966359237</v>
          </cell>
          <cell r="F287">
            <v>3.5901543300555945</v>
          </cell>
          <cell r="G287">
            <v>0</v>
          </cell>
          <cell r="H287">
            <v>0</v>
          </cell>
          <cell r="I287">
            <v>4.0730567194178606</v>
          </cell>
          <cell r="J287">
            <v>0</v>
          </cell>
          <cell r="K287">
            <v>0.96092313204921842</v>
          </cell>
          <cell r="L287">
            <v>138.94634099656002</v>
          </cell>
          <cell r="M287">
            <v>-1.465186778131955E-2</v>
          </cell>
          <cell r="N287">
            <v>0.95790760875695469</v>
          </cell>
          <cell r="O287">
            <v>6.9419413297116617E-3</v>
          </cell>
        </row>
        <row r="288">
          <cell r="A288" t="str">
            <v>R436</v>
          </cell>
          <cell r="B288" t="str">
            <v>Somerset</v>
          </cell>
          <cell r="C288">
            <v>311.84356352377841</v>
          </cell>
          <cell r="D288">
            <v>90.062401421959009</v>
          </cell>
          <cell r="E288">
            <v>202.58097339543255</v>
          </cell>
          <cell r="F288">
            <v>8.0581822638514939</v>
          </cell>
          <cell r="G288">
            <v>0</v>
          </cell>
          <cell r="H288">
            <v>1.0365709999999999</v>
          </cell>
          <cell r="I288">
            <v>4.3881912048329754</v>
          </cell>
          <cell r="J288">
            <v>1.9280446200101198</v>
          </cell>
          <cell r="K288">
            <v>1.0850093987232274</v>
          </cell>
          <cell r="L288">
            <v>309.13937330480934</v>
          </cell>
          <cell r="M288">
            <v>-8.6716242862677761E-3</v>
          </cell>
          <cell r="N288">
            <v>1.9680530136516268</v>
          </cell>
          <cell r="O288">
            <v>6.4070207198581343E-3</v>
          </cell>
        </row>
        <row r="289">
          <cell r="A289" t="str">
            <v>R18</v>
          </cell>
          <cell r="B289" t="str">
            <v>South Bucks</v>
          </cell>
          <cell r="C289">
            <v>7.7536324567367094</v>
          </cell>
          <cell r="D289">
            <v>1.089117789883</v>
          </cell>
          <cell r="E289">
            <v>4.7717732509681579</v>
          </cell>
          <cell r="F289">
            <v>0</v>
          </cell>
          <cell r="G289">
            <v>0.17905622914867206</v>
          </cell>
          <cell r="H289">
            <v>0</v>
          </cell>
          <cell r="I289">
            <v>1.4896600784691401</v>
          </cell>
          <cell r="J289">
            <v>0</v>
          </cell>
          <cell r="K289">
            <v>7.9990851382052877E-2</v>
          </cell>
          <cell r="L289">
            <v>7.6095981998510229</v>
          </cell>
          <cell r="M289">
            <v>-1.8576358589262654E-2</v>
          </cell>
          <cell r="N289">
            <v>7.9879929612586054E-2</v>
          </cell>
          <cell r="O289">
            <v>1.0608621298397737E-2</v>
          </cell>
        </row>
        <row r="290">
          <cell r="A290" t="str">
            <v>R27</v>
          </cell>
          <cell r="B290" t="str">
            <v>South Cambridgeshire</v>
          </cell>
          <cell r="C290">
            <v>16.73801089785119</v>
          </cell>
          <cell r="D290">
            <v>2.7000294826219999</v>
          </cell>
          <cell r="E290">
            <v>7.996222389350736</v>
          </cell>
          <cell r="F290">
            <v>0</v>
          </cell>
          <cell r="G290">
            <v>0.37659857528083734</v>
          </cell>
          <cell r="H290">
            <v>0</v>
          </cell>
          <cell r="I290">
            <v>5.2933985263363104</v>
          </cell>
          <cell r="J290">
            <v>0.10484822519410139</v>
          </cell>
          <cell r="K290">
            <v>7.5575353462110167E-2</v>
          </cell>
          <cell r="L290">
            <v>16.546672552246093</v>
          </cell>
          <cell r="M290">
            <v>-1.1431367010859117E-2</v>
          </cell>
          <cell r="N290">
            <v>0.12370570005301573</v>
          </cell>
          <cell r="O290">
            <v>7.53248186922428E-3</v>
          </cell>
        </row>
        <row r="291">
          <cell r="A291" t="str">
            <v>R59</v>
          </cell>
          <cell r="B291" t="str">
            <v>South Derbyshire</v>
          </cell>
          <cell r="C291">
            <v>11.21928241462407</v>
          </cell>
          <cell r="D291">
            <v>3.023410719503</v>
          </cell>
          <cell r="E291">
            <v>4.9442491831263915</v>
          </cell>
          <cell r="F291">
            <v>0</v>
          </cell>
          <cell r="G291">
            <v>0.16935000812671644</v>
          </cell>
          <cell r="H291">
            <v>0</v>
          </cell>
          <cell r="I291">
            <v>2.8705647382847639</v>
          </cell>
          <cell r="J291">
            <v>0</v>
          </cell>
          <cell r="K291">
            <v>3.2303305806619643E-3</v>
          </cell>
          <cell r="L291">
            <v>11.010804979621533</v>
          </cell>
          <cell r="M291">
            <v>-1.8582064992926139E-2</v>
          </cell>
          <cell r="N291">
            <v>0.17232980374424756</v>
          </cell>
          <cell r="O291">
            <v>1.5899819942181016E-2</v>
          </cell>
        </row>
        <row r="292">
          <cell r="A292" t="str">
            <v>R604</v>
          </cell>
          <cell r="B292" t="str">
            <v>South Gloucestershire</v>
          </cell>
          <cell r="C292">
            <v>185.92764768402608</v>
          </cell>
          <cell r="D292">
            <v>51.004517321837</v>
          </cell>
          <cell r="E292">
            <v>119.22222246834079</v>
          </cell>
          <cell r="F292">
            <v>4.7423723089534793</v>
          </cell>
          <cell r="G292">
            <v>0</v>
          </cell>
          <cell r="H292">
            <v>0</v>
          </cell>
          <cell r="I292">
            <v>8.3088715227767516</v>
          </cell>
          <cell r="J292">
            <v>0</v>
          </cell>
          <cell r="K292">
            <v>1.8190677598020641</v>
          </cell>
          <cell r="L292">
            <v>185.09705138171009</v>
          </cell>
          <cell r="M292">
            <v>-4.4673092606837272E-3</v>
          </cell>
          <cell r="N292">
            <v>1.8153093315728768</v>
          </cell>
          <cell r="O292">
            <v>9.9044744515593593E-3</v>
          </cell>
        </row>
        <row r="293">
          <cell r="A293" t="str">
            <v>R65</v>
          </cell>
          <cell r="B293" t="str">
            <v>South Hams</v>
          </cell>
          <cell r="C293">
            <v>10.656637971905878</v>
          </cell>
          <cell r="D293">
            <v>2.0449031860670002</v>
          </cell>
          <cell r="E293">
            <v>5.6713423330914354</v>
          </cell>
          <cell r="F293">
            <v>0</v>
          </cell>
          <cell r="G293">
            <v>0.20641164212301244</v>
          </cell>
          <cell r="H293">
            <v>0</v>
          </cell>
          <cell r="I293">
            <v>2.0951892829806971</v>
          </cell>
          <cell r="J293">
            <v>0.32745136135910358</v>
          </cell>
          <cell r="K293">
            <v>5.5890277502821273E-2</v>
          </cell>
          <cell r="L293">
            <v>10.401188083124071</v>
          </cell>
          <cell r="M293">
            <v>-2.3970964337462819E-2</v>
          </cell>
          <cell r="N293">
            <v>0.32442844453898267</v>
          </cell>
          <cell r="O293">
            <v>3.219571133727437E-2</v>
          </cell>
        </row>
        <row r="294">
          <cell r="A294" t="str">
            <v>R198</v>
          </cell>
          <cell r="B294" t="str">
            <v>South Holland</v>
          </cell>
          <cell r="C294">
            <v>11.006527082473889</v>
          </cell>
          <cell r="D294">
            <v>4.1938185557529994</v>
          </cell>
          <cell r="E294">
            <v>4.4636394721579986</v>
          </cell>
          <cell r="F294">
            <v>0</v>
          </cell>
          <cell r="G294">
            <v>0.13131879720977724</v>
          </cell>
          <cell r="H294">
            <v>0</v>
          </cell>
          <cell r="I294">
            <v>1.7430871695798629</v>
          </cell>
          <cell r="J294">
            <v>0.12774365906513827</v>
          </cell>
          <cell r="K294">
            <v>0</v>
          </cell>
          <cell r="L294">
            <v>10.659607653765777</v>
          </cell>
          <cell r="M294">
            <v>-3.1519427164316438E-2</v>
          </cell>
          <cell r="N294">
            <v>0.18994537576556958</v>
          </cell>
          <cell r="O294">
            <v>1.8142454906563684E-2</v>
          </cell>
        </row>
        <row r="295">
          <cell r="A295" t="str">
            <v>R199</v>
          </cell>
          <cell r="B295" t="str">
            <v>South Kesteven</v>
          </cell>
          <cell r="C295">
            <v>15.879102639056807</v>
          </cell>
          <cell r="D295">
            <v>4.3806820864509994</v>
          </cell>
          <cell r="E295">
            <v>6.5858347579279135</v>
          </cell>
          <cell r="F295">
            <v>0</v>
          </cell>
          <cell r="G295">
            <v>0.25793866985058678</v>
          </cell>
          <cell r="H295">
            <v>0</v>
          </cell>
          <cell r="I295">
            <v>4.0067885317842888</v>
          </cell>
          <cell r="J295">
            <v>0.23641805293926285</v>
          </cell>
          <cell r="K295">
            <v>0</v>
          </cell>
          <cell r="L295">
            <v>15.467662098953051</v>
          </cell>
          <cell r="M295">
            <v>-2.5910818102010569E-2</v>
          </cell>
          <cell r="N295">
            <v>0.10875373893884088</v>
          </cell>
          <cell r="O295">
            <v>7.080824781920912E-3</v>
          </cell>
        </row>
        <row r="296">
          <cell r="A296" t="str">
            <v>R51</v>
          </cell>
          <cell r="B296" t="str">
            <v>South Lakeland</v>
          </cell>
          <cell r="C296">
            <v>12.51559939446607</v>
          </cell>
          <cell r="D296">
            <v>2.3482825237280003</v>
          </cell>
          <cell r="E296">
            <v>8.1029935037302039</v>
          </cell>
          <cell r="F296">
            <v>0</v>
          </cell>
          <cell r="G296">
            <v>0.20197004648489253</v>
          </cell>
          <cell r="H296">
            <v>0</v>
          </cell>
          <cell r="I296">
            <v>0.94903143717211347</v>
          </cell>
          <cell r="J296">
            <v>0.34790627736831997</v>
          </cell>
          <cell r="K296">
            <v>0.11535431599638557</v>
          </cell>
          <cell r="L296">
            <v>12.065538104479916</v>
          </cell>
          <cell r="M296">
            <v>-3.5960026827413061E-2</v>
          </cell>
          <cell r="N296">
            <v>0.48748071187991293</v>
          </cell>
          <cell r="O296">
            <v>4.210384310164858E-2</v>
          </cell>
        </row>
        <row r="297">
          <cell r="A297" t="str">
            <v>R206</v>
          </cell>
          <cell r="B297" t="str">
            <v>South Norfolk</v>
          </cell>
          <cell r="C297">
            <v>16.26735078205752</v>
          </cell>
          <cell r="D297">
            <v>3.744835109536</v>
          </cell>
          <cell r="E297">
            <v>6.3846582083100909</v>
          </cell>
          <cell r="F297">
            <v>0</v>
          </cell>
          <cell r="G297">
            <v>0.27455897023346654</v>
          </cell>
          <cell r="H297">
            <v>0</v>
          </cell>
          <cell r="I297">
            <v>5.3689602005153363</v>
          </cell>
          <cell r="J297">
            <v>0.22886688523919516</v>
          </cell>
          <cell r="K297">
            <v>1.6439648568708578E-2</v>
          </cell>
          <cell r="L297">
            <v>16.018319022402796</v>
          </cell>
          <cell r="M297">
            <v>-1.5308685660691546E-2</v>
          </cell>
          <cell r="N297">
            <v>0.12175938291821353</v>
          </cell>
          <cell r="O297">
            <v>7.6594801441050272E-3</v>
          </cell>
        </row>
        <row r="298">
          <cell r="A298" t="str">
            <v>R213</v>
          </cell>
          <cell r="B298" t="str">
            <v>South Northamptonshire</v>
          </cell>
          <cell r="C298">
            <v>11.206861143032075</v>
          </cell>
          <cell r="D298">
            <v>2.046923093342</v>
          </cell>
          <cell r="E298">
            <v>6.0266095517937108</v>
          </cell>
          <cell r="F298">
            <v>0</v>
          </cell>
          <cell r="G298">
            <v>0.16048871962312641</v>
          </cell>
          <cell r="H298">
            <v>0</v>
          </cell>
          <cell r="I298">
            <v>2.5067838021551871</v>
          </cell>
          <cell r="J298">
            <v>0.15135776125124659</v>
          </cell>
          <cell r="K298">
            <v>7.0731894415994243E-2</v>
          </cell>
          <cell r="L298">
            <v>10.962894822581264</v>
          </cell>
          <cell r="M298">
            <v>-2.1769371221530553E-2</v>
          </cell>
          <cell r="N298">
            <v>0.30088892037030135</v>
          </cell>
          <cell r="O298">
            <v>2.8220667211214589E-2</v>
          </cell>
        </row>
        <row r="299">
          <cell r="A299" t="str">
            <v>R239</v>
          </cell>
          <cell r="B299" t="str">
            <v>South Oxfordshire</v>
          </cell>
          <cell r="C299">
            <v>13.623106485491277</v>
          </cell>
          <cell r="D299">
            <v>3.003227739682</v>
          </cell>
          <cell r="E299">
            <v>6.413742719802805</v>
          </cell>
          <cell r="F299">
            <v>0</v>
          </cell>
          <cell r="G299">
            <v>0.36484559834326652</v>
          </cell>
          <cell r="H299">
            <v>0</v>
          </cell>
          <cell r="I299">
            <v>3.5778461911920294</v>
          </cell>
          <cell r="J299">
            <v>3.3887372204191309E-2</v>
          </cell>
          <cell r="K299">
            <v>4.2661469945840066E-2</v>
          </cell>
          <cell r="L299">
            <v>13.436211091170133</v>
          </cell>
          <cell r="M299">
            <v>-1.3718999739170346E-2</v>
          </cell>
          <cell r="N299">
            <v>5.8042445265266807E-2</v>
          </cell>
          <cell r="O299">
            <v>4.3385942277707739E-3</v>
          </cell>
        </row>
        <row r="300">
          <cell r="A300" t="str">
            <v>R182</v>
          </cell>
          <cell r="B300" t="str">
            <v>South Ribble</v>
          </cell>
          <cell r="C300">
            <v>12.464298432578531</v>
          </cell>
          <cell r="D300">
            <v>2.5352509514009998</v>
          </cell>
          <cell r="E300">
            <v>7.6427341646912019</v>
          </cell>
          <cell r="F300">
            <v>0</v>
          </cell>
          <cell r="G300">
            <v>0.12417736879358172</v>
          </cell>
          <cell r="H300">
            <v>0</v>
          </cell>
          <cell r="I300">
            <v>1.7580754172514561</v>
          </cell>
          <cell r="J300">
            <v>0</v>
          </cell>
          <cell r="K300">
            <v>9.1686652204950453E-2</v>
          </cell>
          <cell r="L300">
            <v>12.151924554342191</v>
          </cell>
          <cell r="M300">
            <v>-2.506148901408467E-2</v>
          </cell>
          <cell r="N300">
            <v>0.24121842794834514</v>
          </cell>
          <cell r="O300">
            <v>2.0252235710342206E-2</v>
          </cell>
        </row>
        <row r="301">
          <cell r="A301" t="str">
            <v>R252</v>
          </cell>
          <cell r="B301" t="str">
            <v>South Somerset</v>
          </cell>
          <cell r="C301">
            <v>18.827841540565505</v>
          </cell>
          <cell r="D301">
            <v>4.2248144471650004</v>
          </cell>
          <cell r="E301">
            <v>9.067377938340103</v>
          </cell>
          <cell r="F301">
            <v>0</v>
          </cell>
          <cell r="G301">
            <v>0.32047705939269888</v>
          </cell>
          <cell r="H301">
            <v>0</v>
          </cell>
          <cell r="I301">
            <v>4.691104960331872</v>
          </cell>
          <cell r="J301">
            <v>0.13343798552120154</v>
          </cell>
          <cell r="K301">
            <v>5.7020147017056946E-2</v>
          </cell>
          <cell r="L301">
            <v>18.494232537767932</v>
          </cell>
          <cell r="M301">
            <v>-1.771891919096491E-2</v>
          </cell>
          <cell r="N301">
            <v>0.43871825930336072</v>
          </cell>
          <cell r="O301">
            <v>2.429829760244686E-2</v>
          </cell>
        </row>
        <row r="302">
          <cell r="A302" t="str">
            <v>R257</v>
          </cell>
          <cell r="B302" t="str">
            <v>South Staffordshire</v>
          </cell>
          <cell r="C302">
            <v>8.803775034806689</v>
          </cell>
          <cell r="D302">
            <v>2.8841507067190002</v>
          </cell>
          <cell r="E302">
            <v>3.7545460724503252</v>
          </cell>
          <cell r="F302">
            <v>0</v>
          </cell>
          <cell r="G302">
            <v>0.26816074062490242</v>
          </cell>
          <cell r="H302">
            <v>0</v>
          </cell>
          <cell r="I302">
            <v>1.7521963934986593</v>
          </cell>
          <cell r="J302">
            <v>0</v>
          </cell>
          <cell r="K302">
            <v>0</v>
          </cell>
          <cell r="L302">
            <v>8.6590539132928868</v>
          </cell>
          <cell r="M302">
            <v>-1.6438530169345711E-2</v>
          </cell>
          <cell r="N302">
            <v>-2.3272029678800266E-4</v>
          </cell>
          <cell r="O302">
            <v>-2.6875227329382135E-5</v>
          </cell>
        </row>
        <row r="303">
          <cell r="A303" t="str">
            <v>R356</v>
          </cell>
          <cell r="B303" t="str">
            <v>South Tyneside</v>
          </cell>
          <cell r="C303">
            <v>130.92030150452069</v>
          </cell>
          <cell r="D303">
            <v>70.833030232243004</v>
          </cell>
          <cell r="E303">
            <v>52.130406430096293</v>
          </cell>
          <cell r="F303">
            <v>2.0736217694165928</v>
          </cell>
          <cell r="G303">
            <v>0</v>
          </cell>
          <cell r="H303">
            <v>0.95792200000000005</v>
          </cell>
          <cell r="I303">
            <v>2.7774400261533483</v>
          </cell>
          <cell r="J303">
            <v>0</v>
          </cell>
          <cell r="K303">
            <v>0</v>
          </cell>
          <cell r="L303">
            <v>128.77242045790922</v>
          </cell>
          <cell r="M303">
            <v>-1.6406019707625785E-2</v>
          </cell>
          <cell r="N303">
            <v>-4.892801849763373E-3</v>
          </cell>
          <cell r="O303">
            <v>-3.7994284287435128E-5</v>
          </cell>
        </row>
        <row r="304">
          <cell r="A304" t="str">
            <v>R303</v>
          </cell>
          <cell r="B304" t="str">
            <v>South Yorkshire Fire</v>
          </cell>
          <cell r="C304">
            <v>49.765310784889309</v>
          </cell>
          <cell r="D304">
            <v>25.048644003724</v>
          </cell>
          <cell r="E304">
            <v>23.444293130696167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48.492937134420167</v>
          </cell>
          <cell r="M304">
            <v>-2.5567481251528412E-2</v>
          </cell>
          <cell r="N304">
            <v>0</v>
          </cell>
          <cell r="O304">
            <v>0</v>
          </cell>
        </row>
        <row r="305">
          <cell r="A305" t="str">
            <v>R627</v>
          </cell>
          <cell r="B305" t="str">
            <v>Southampton</v>
          </cell>
          <cell r="C305">
            <v>171.46871696822916</v>
          </cell>
          <cell r="D305">
            <v>74.903712002752997</v>
          </cell>
          <cell r="E305">
            <v>84.499906468573229</v>
          </cell>
          <cell r="F305">
            <v>3.361202368561238</v>
          </cell>
          <cell r="G305">
            <v>0</v>
          </cell>
          <cell r="H305">
            <v>0.60382100000000005</v>
          </cell>
          <cell r="I305">
            <v>6.1062476858173245</v>
          </cell>
          <cell r="J305">
            <v>0</v>
          </cell>
          <cell r="K305">
            <v>0</v>
          </cell>
          <cell r="L305">
            <v>169.47488952570481</v>
          </cell>
          <cell r="M305">
            <v>-1.1627937024184853E-2</v>
          </cell>
          <cell r="N305">
            <v>-5.4466807248729765E-3</v>
          </cell>
          <cell r="O305">
            <v>-3.213753788072992E-5</v>
          </cell>
        </row>
        <row r="306">
          <cell r="A306" t="str">
            <v>R654</v>
          </cell>
          <cell r="B306" t="str">
            <v>Southend-on-Sea</v>
          </cell>
          <cell r="C306">
            <v>122.48742377620862</v>
          </cell>
          <cell r="D306">
            <v>47.617637878064002</v>
          </cell>
          <cell r="E306">
            <v>66.786331666327271</v>
          </cell>
          <cell r="F306">
            <v>2.6565991084009482</v>
          </cell>
          <cell r="G306">
            <v>0</v>
          </cell>
          <cell r="H306">
            <v>0.343279</v>
          </cell>
          <cell r="I306">
            <v>2.7217056087464364</v>
          </cell>
          <cell r="J306">
            <v>0</v>
          </cell>
          <cell r="K306">
            <v>0</v>
          </cell>
          <cell r="L306">
            <v>120.12555326153866</v>
          </cell>
          <cell r="M306">
            <v>-1.9282555235917376E-2</v>
          </cell>
          <cell r="N306">
            <v>-3.4728467531124352E-3</v>
          </cell>
          <cell r="O306">
            <v>-2.8909305815746774E-5</v>
          </cell>
        </row>
        <row r="307">
          <cell r="A307" t="str">
            <v>R379</v>
          </cell>
          <cell r="B307" t="str">
            <v>Southwark</v>
          </cell>
          <cell r="C307">
            <v>281.89216615740457</v>
          </cell>
          <cell r="D307">
            <v>165.91689870448201</v>
          </cell>
          <cell r="E307">
            <v>88.910247454076199</v>
          </cell>
          <cell r="F307">
            <v>3.5366350901601464</v>
          </cell>
          <cell r="G307">
            <v>0</v>
          </cell>
          <cell r="H307">
            <v>1.658212</v>
          </cell>
          <cell r="I307">
            <v>16.658501752275289</v>
          </cell>
          <cell r="J307">
            <v>0</v>
          </cell>
          <cell r="K307">
            <v>0</v>
          </cell>
          <cell r="L307">
            <v>276.68049500099363</v>
          </cell>
          <cell r="M307">
            <v>-1.848817307502193E-2</v>
          </cell>
          <cell r="N307">
            <v>-1.1442875627835747E-2</v>
          </cell>
          <cell r="O307">
            <v>-4.1356013896357875E-5</v>
          </cell>
        </row>
        <row r="308">
          <cell r="A308" t="str">
            <v>R275</v>
          </cell>
          <cell r="B308" t="str">
            <v>Spelthorne</v>
          </cell>
          <cell r="C308">
            <v>11.603257710844101</v>
          </cell>
          <cell r="D308">
            <v>1.7999890875160001</v>
          </cell>
          <cell r="E308">
            <v>7.4288341830771722</v>
          </cell>
          <cell r="F308">
            <v>0</v>
          </cell>
          <cell r="G308">
            <v>0.16985579624085778</v>
          </cell>
          <cell r="H308">
            <v>0</v>
          </cell>
          <cell r="I308">
            <v>1.9098841786106933</v>
          </cell>
          <cell r="J308">
            <v>0</v>
          </cell>
          <cell r="K308">
            <v>9.7702657166132606E-2</v>
          </cell>
          <cell r="L308">
            <v>11.406265902610857</v>
          </cell>
          <cell r="M308">
            <v>-1.6977284581824015E-2</v>
          </cell>
          <cell r="N308">
            <v>0.27714717378334441</v>
          </cell>
          <cell r="O308">
            <v>2.490288589207483E-2</v>
          </cell>
        </row>
        <row r="309">
          <cell r="A309" t="str">
            <v>R141</v>
          </cell>
          <cell r="B309" t="str">
            <v>St Albans</v>
          </cell>
          <cell r="C309">
            <v>17.396401819786195</v>
          </cell>
          <cell r="D309">
            <v>2.5115005386690004</v>
          </cell>
          <cell r="E309">
            <v>10.47622237565114</v>
          </cell>
          <cell r="F309">
            <v>0</v>
          </cell>
          <cell r="G309">
            <v>0.28638772292064069</v>
          </cell>
          <cell r="H309">
            <v>0</v>
          </cell>
          <cell r="I309">
            <v>3.5513324906986763</v>
          </cell>
          <cell r="J309">
            <v>0</v>
          </cell>
          <cell r="K309">
            <v>0.16912928825580492</v>
          </cell>
          <cell r="L309">
            <v>16.994572416195261</v>
          </cell>
          <cell r="M309">
            <v>-2.3098420452320467E-2</v>
          </cell>
          <cell r="N309">
            <v>0.45526384090565841</v>
          </cell>
          <cell r="O309">
            <v>2.7526171292664613E-2</v>
          </cell>
        </row>
        <row r="310">
          <cell r="A310" t="str">
            <v>R266</v>
          </cell>
          <cell r="B310" t="str">
            <v>St Edmundsbury</v>
          </cell>
          <cell r="C310">
            <v>11.759473680415773</v>
          </cell>
          <cell r="D310">
            <v>2.8723807874360001</v>
          </cell>
          <cell r="E310">
            <v>6.404077656140549</v>
          </cell>
          <cell r="F310">
            <v>0</v>
          </cell>
          <cell r="G310">
            <v>0.16043110012997341</v>
          </cell>
          <cell r="H310">
            <v>0</v>
          </cell>
          <cell r="I310">
            <v>1.7688293813653571</v>
          </cell>
          <cell r="J310">
            <v>0.12119851375398433</v>
          </cell>
          <cell r="K310">
            <v>5.0346033674523019E-2</v>
          </cell>
          <cell r="L310">
            <v>11.377263472500388</v>
          </cell>
          <cell r="M310">
            <v>-3.2502322663633954E-2</v>
          </cell>
          <cell r="N310">
            <v>0.26646322963902414</v>
          </cell>
          <cell r="O310">
            <v>2.3982361649443344E-2</v>
          </cell>
        </row>
        <row r="311">
          <cell r="A311" t="str">
            <v>R346</v>
          </cell>
          <cell r="B311" t="str">
            <v>St Helens</v>
          </cell>
          <cell r="C311">
            <v>134.81371248818348</v>
          </cell>
          <cell r="D311">
            <v>63.777143387899997</v>
          </cell>
          <cell r="E311">
            <v>61.848140097210461</v>
          </cell>
          <cell r="F311">
            <v>2.4601697643673273</v>
          </cell>
          <cell r="G311">
            <v>0</v>
          </cell>
          <cell r="H311">
            <v>0.82452300000000001</v>
          </cell>
          <cell r="I311">
            <v>3.545354716112898</v>
          </cell>
          <cell r="J311">
            <v>0</v>
          </cell>
          <cell r="K311">
            <v>0</v>
          </cell>
          <cell r="L311">
            <v>132.45533096559069</v>
          </cell>
          <cell r="M311">
            <v>-1.7493632354346089E-2</v>
          </cell>
          <cell r="N311">
            <v>-4.5774519397809854E-3</v>
          </cell>
          <cell r="O311">
            <v>-3.4557263359659541E-5</v>
          </cell>
        </row>
        <row r="312">
          <cell r="A312" t="str">
            <v>R258</v>
          </cell>
          <cell r="B312" t="str">
            <v>Stafford</v>
          </cell>
          <cell r="C312">
            <v>13.273524430574227</v>
          </cell>
          <cell r="D312">
            <v>3.2539396918190002</v>
          </cell>
          <cell r="E312">
            <v>6.8210804797495461</v>
          </cell>
          <cell r="F312">
            <v>0</v>
          </cell>
          <cell r="G312">
            <v>0.2411749259598302</v>
          </cell>
          <cell r="H312">
            <v>0</v>
          </cell>
          <cell r="I312">
            <v>2.5831948705132675</v>
          </cell>
          <cell r="J312">
            <v>2.0176394713925419E-2</v>
          </cell>
          <cell r="K312">
            <v>4.3027161481155117E-2</v>
          </cell>
          <cell r="L312">
            <v>12.962593524236723</v>
          </cell>
          <cell r="M312">
            <v>-2.3424894267064844E-2</v>
          </cell>
          <cell r="N312">
            <v>0.2932332317004942</v>
          </cell>
          <cell r="O312">
            <v>2.3145070069026583E-2</v>
          </cell>
        </row>
        <row r="313">
          <cell r="A313" t="str">
            <v>R640</v>
          </cell>
          <cell r="B313" t="str">
            <v>Staffordshire</v>
          </cell>
          <cell r="C313">
            <v>455.18102710490433</v>
          </cell>
          <cell r="D313">
            <v>135.117924680193</v>
          </cell>
          <cell r="E313">
            <v>295.20263487409602</v>
          </cell>
          <cell r="F313">
            <v>11.742448447719335</v>
          </cell>
          <cell r="G313">
            <v>0</v>
          </cell>
          <cell r="H313">
            <v>1.263223</v>
          </cell>
          <cell r="I313">
            <v>3.6927695953718294</v>
          </cell>
          <cell r="J313">
            <v>0</v>
          </cell>
          <cell r="K313">
            <v>2.7923234826973289</v>
          </cell>
          <cell r="L313">
            <v>449.81132408007755</v>
          </cell>
          <cell r="M313">
            <v>-1.17968515932656E-2</v>
          </cell>
          <cell r="N313">
            <v>2.782232204678337</v>
          </cell>
          <cell r="O313">
            <v>6.223828057825443E-3</v>
          </cell>
        </row>
        <row r="314">
          <cell r="A314" t="str">
            <v>R962</v>
          </cell>
          <cell r="B314" t="str">
            <v>Staffordshire Fire</v>
          </cell>
          <cell r="C314">
            <v>39.929421841679392</v>
          </cell>
          <cell r="D314">
            <v>15.196153507906001</v>
          </cell>
          <cell r="E314">
            <v>23.805213985904793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4.6847644130742237E-2</v>
          </cell>
          <cell r="L314">
            <v>39.048215137941533</v>
          </cell>
          <cell r="M314">
            <v>-2.2069107517555753E-2</v>
          </cell>
          <cell r="N314">
            <v>4.6847644130750155E-2</v>
          </cell>
          <cell r="O314">
            <v>1.2011795262867259E-3</v>
          </cell>
        </row>
        <row r="315">
          <cell r="A315" t="str">
            <v>R259</v>
          </cell>
          <cell r="B315" t="str">
            <v>Staffordshire Moorlands</v>
          </cell>
          <cell r="C315">
            <v>10.022992242074736</v>
          </cell>
          <cell r="D315">
            <v>3.1386524972859999</v>
          </cell>
          <cell r="E315">
            <v>5.0836443387949721</v>
          </cell>
          <cell r="F315">
            <v>0</v>
          </cell>
          <cell r="G315">
            <v>0.17318825655149675</v>
          </cell>
          <cell r="H315">
            <v>0</v>
          </cell>
          <cell r="I315">
            <v>1.2767492888723042</v>
          </cell>
          <cell r="J315">
            <v>4.8510909617695469E-2</v>
          </cell>
          <cell r="K315">
            <v>4.7781047887637384E-3</v>
          </cell>
          <cell r="L315">
            <v>9.7255233959112317</v>
          </cell>
          <cell r="M315">
            <v>-2.9678646753290128E-2</v>
          </cell>
          <cell r="N315">
            <v>0.20009531521562174</v>
          </cell>
          <cell r="O315">
            <v>2.1006438085563652E-2</v>
          </cell>
        </row>
        <row r="316">
          <cell r="A316" t="str">
            <v>R142</v>
          </cell>
          <cell r="B316" t="str">
            <v>Stevenage</v>
          </cell>
          <cell r="C316">
            <v>10.079725116020551</v>
          </cell>
          <cell r="D316">
            <v>3.0905258530229998</v>
          </cell>
          <cell r="E316">
            <v>5.0269813926813001</v>
          </cell>
          <cell r="F316">
            <v>0</v>
          </cell>
          <cell r="G316">
            <v>0.10632148850092747</v>
          </cell>
          <cell r="H316">
            <v>0</v>
          </cell>
          <cell r="I316">
            <v>1.5506749795171886</v>
          </cell>
          <cell r="J316">
            <v>0</v>
          </cell>
          <cell r="K316">
            <v>6.5699203311817026E-3</v>
          </cell>
          <cell r="L316">
            <v>9.7810736340535964</v>
          </cell>
          <cell r="M316">
            <v>-2.9628931198955266E-2</v>
          </cell>
          <cell r="N316">
            <v>0.11263582350053092</v>
          </cell>
          <cell r="O316">
            <v>1.1649847235671239E-2</v>
          </cell>
        </row>
        <row r="317">
          <cell r="A317" t="str">
            <v>R340</v>
          </cell>
          <cell r="B317" t="str">
            <v>Stockport</v>
          </cell>
          <cell r="C317">
            <v>207.05175011032466</v>
          </cell>
          <cell r="D317">
            <v>61.990711722650005</v>
          </cell>
          <cell r="E317">
            <v>131.68011735884775</v>
          </cell>
          <cell r="F317">
            <v>5.2379173049569276</v>
          </cell>
          <cell r="G317">
            <v>0</v>
          </cell>
          <cell r="H317">
            <v>0</v>
          </cell>
          <cell r="I317">
            <v>3.3801975459297338</v>
          </cell>
          <cell r="J317">
            <v>0</v>
          </cell>
          <cell r="K317">
            <v>1.0094438819179563</v>
          </cell>
          <cell r="L317">
            <v>203.29838781430237</v>
          </cell>
          <cell r="M317">
            <v>-1.812765308200659E-2</v>
          </cell>
          <cell r="N317">
            <v>1.0047291686015285</v>
          </cell>
          <cell r="O317">
            <v>4.9666864266923036E-3</v>
          </cell>
        </row>
        <row r="318">
          <cell r="A318" t="str">
            <v>R609</v>
          </cell>
          <cell r="B318" t="str">
            <v>Stockton-on-Tees</v>
          </cell>
          <cell r="C318">
            <v>136.99666953394845</v>
          </cell>
          <cell r="D318">
            <v>51.667402755344995</v>
          </cell>
          <cell r="E318">
            <v>75.736546083675222</v>
          </cell>
          <cell r="F318">
            <v>3.0126170397333203</v>
          </cell>
          <cell r="G318">
            <v>0</v>
          </cell>
          <cell r="H318">
            <v>0.16311100000000001</v>
          </cell>
          <cell r="I318">
            <v>4.768723525975977</v>
          </cell>
          <cell r="J318">
            <v>0</v>
          </cell>
          <cell r="K318">
            <v>0</v>
          </cell>
          <cell r="L318">
            <v>135.34840040472952</v>
          </cell>
          <cell r="M318">
            <v>-1.2031454011445786E-2</v>
          </cell>
          <cell r="N318">
            <v>-3.9033877090730584E-3</v>
          </cell>
          <cell r="O318">
            <v>-2.8838723831837134E-5</v>
          </cell>
        </row>
        <row r="319">
          <cell r="A319" t="str">
            <v>R630</v>
          </cell>
          <cell r="B319" t="str">
            <v>Stoke-on-Trent</v>
          </cell>
          <cell r="C319">
            <v>192.65994772433206</v>
          </cell>
          <cell r="D319">
            <v>105.758667772164</v>
          </cell>
          <cell r="E319">
            <v>74.961309533437884</v>
          </cell>
          <cell r="F319">
            <v>2.9817800005252213</v>
          </cell>
          <cell r="G319">
            <v>0</v>
          </cell>
          <cell r="H319">
            <v>1.4174929999999999</v>
          </cell>
          <cell r="I319">
            <v>3.9279807548017378</v>
          </cell>
          <cell r="J319">
            <v>0</v>
          </cell>
          <cell r="K319">
            <v>0</v>
          </cell>
          <cell r="L319">
            <v>189.04723106092885</v>
          </cell>
          <cell r="M319">
            <v>-1.8751778488866111E-2</v>
          </cell>
          <cell r="N319">
            <v>-7.2080055336130044E-3</v>
          </cell>
          <cell r="O319">
            <v>-3.8126613525742255E-5</v>
          </cell>
        </row>
        <row r="320">
          <cell r="A320" t="str">
            <v>R283</v>
          </cell>
          <cell r="B320" t="str">
            <v>Stratford-on-Avon</v>
          </cell>
          <cell r="C320">
            <v>13.467290316486899</v>
          </cell>
          <cell r="D320">
            <v>2.7967468076320001</v>
          </cell>
          <cell r="E320">
            <v>6.7506767482360202</v>
          </cell>
          <cell r="F320">
            <v>0</v>
          </cell>
          <cell r="G320">
            <v>0.30675874684057114</v>
          </cell>
          <cell r="H320">
            <v>0</v>
          </cell>
          <cell r="I320">
            <v>3.0573104111627516</v>
          </cell>
          <cell r="J320">
            <v>0.24003058850401343</v>
          </cell>
          <cell r="K320">
            <v>6.1227554536398388E-2</v>
          </cell>
          <cell r="L320">
            <v>13.212750856911754</v>
          </cell>
          <cell r="M320">
            <v>-1.890056972066112E-2</v>
          </cell>
          <cell r="N320">
            <v>0.1717633649440149</v>
          </cell>
          <cell r="O320">
            <v>1.3171039773622061E-2</v>
          </cell>
        </row>
        <row r="321">
          <cell r="A321" t="str">
            <v>R112</v>
          </cell>
          <cell r="B321" t="str">
            <v>Stroud</v>
          </cell>
          <cell r="C321">
            <v>14.705499953820143</v>
          </cell>
          <cell r="D321">
            <v>2.6517258350869999</v>
          </cell>
          <cell r="E321">
            <v>8.2328426970893727</v>
          </cell>
          <cell r="F321">
            <v>0</v>
          </cell>
          <cell r="G321">
            <v>0.17772806510845693</v>
          </cell>
          <cell r="H321">
            <v>0</v>
          </cell>
          <cell r="I321">
            <v>3.2326027139209264</v>
          </cell>
          <cell r="J321">
            <v>0</v>
          </cell>
          <cell r="K321">
            <v>0.10260178093890843</v>
          </cell>
          <cell r="L321">
            <v>14.397501092144664</v>
          </cell>
          <cell r="M321">
            <v>-2.0944467215850637E-2</v>
          </cell>
          <cell r="N321">
            <v>0.28008312746215402</v>
          </cell>
          <cell r="O321">
            <v>1.9839543474793827E-2</v>
          </cell>
        </row>
        <row r="322">
          <cell r="A322" t="str">
            <v>R438</v>
          </cell>
          <cell r="B322" t="str">
            <v>Suffolk</v>
          </cell>
          <cell r="C322">
            <v>449.48141377595846</v>
          </cell>
          <cell r="D322">
            <v>141.03335650427999</v>
          </cell>
          <cell r="E322">
            <v>283.03697362968825</v>
          </cell>
          <cell r="F322">
            <v>11.258527800954759</v>
          </cell>
          <cell r="G322">
            <v>0</v>
          </cell>
          <cell r="H322">
            <v>0.869842</v>
          </cell>
          <cell r="I322">
            <v>3.970220565110909</v>
          </cell>
          <cell r="J322">
            <v>1.7433083908621563</v>
          </cell>
          <cell r="K322">
            <v>1.9782247886948789</v>
          </cell>
          <cell r="L322">
            <v>443.89045367959096</v>
          </cell>
          <cell r="M322">
            <v>-1.2438690288436027E-2</v>
          </cell>
          <cell r="N322">
            <v>2.7725806511032829</v>
          </cell>
          <cell r="O322">
            <v>6.2853509699531658E-3</v>
          </cell>
        </row>
        <row r="323">
          <cell r="A323" t="str">
            <v>R267</v>
          </cell>
          <cell r="B323" t="str">
            <v>Suffolk Coastal</v>
          </cell>
          <cell r="C323">
            <v>13.625446648822773</v>
          </cell>
          <cell r="D323">
            <v>3.2862611855849995</v>
          </cell>
          <cell r="E323">
            <v>7.3281592654728813</v>
          </cell>
          <cell r="F323">
            <v>0</v>
          </cell>
          <cell r="G323">
            <v>0.25369435882978142</v>
          </cell>
          <cell r="H323">
            <v>0</v>
          </cell>
          <cell r="I323">
            <v>2.1105359165593649</v>
          </cell>
          <cell r="J323">
            <v>0.19908990753681632</v>
          </cell>
          <cell r="K323">
            <v>5.6809719570080915E-2</v>
          </cell>
          <cell r="L323">
            <v>13.234550353553924</v>
          </cell>
          <cell r="M323">
            <v>-2.8688695889658944E-2</v>
          </cell>
          <cell r="N323">
            <v>0.40210355875377246</v>
          </cell>
          <cell r="O323">
            <v>3.1334909482477594E-2</v>
          </cell>
        </row>
        <row r="324">
          <cell r="A324" t="str">
            <v>R357</v>
          </cell>
          <cell r="B324" t="str">
            <v>Sunderland</v>
          </cell>
          <cell r="C324">
            <v>222.41414980524252</v>
          </cell>
          <cell r="D324">
            <v>124.84362811134</v>
          </cell>
          <cell r="E324">
            <v>83.118763877649954</v>
          </cell>
          <cell r="F324">
            <v>3.3062638491954357</v>
          </cell>
          <cell r="G324">
            <v>0</v>
          </cell>
          <cell r="H324">
            <v>1.8023670000000001</v>
          </cell>
          <cell r="I324">
            <v>4.5714418872214786</v>
          </cell>
          <cell r="J324">
            <v>0</v>
          </cell>
          <cell r="K324">
            <v>0</v>
          </cell>
          <cell r="L324">
            <v>217.64246472540688</v>
          </cell>
          <cell r="M324">
            <v>-2.1454053548364493E-2</v>
          </cell>
          <cell r="N324">
            <v>-8.4932797585111075E-3</v>
          </cell>
          <cell r="O324">
            <v>-3.9022478174938895E-5</v>
          </cell>
        </row>
        <row r="325">
          <cell r="A325" t="str">
            <v>R439</v>
          </cell>
          <cell r="B325" t="str">
            <v>Surrey</v>
          </cell>
          <cell r="C325">
            <v>804.37347234221488</v>
          </cell>
          <cell r="D325">
            <v>135.42517397963201</v>
          </cell>
          <cell r="E325">
            <v>620.35965904026841</v>
          </cell>
          <cell r="F325">
            <v>24.676410217110515</v>
          </cell>
          <cell r="G325">
            <v>0</v>
          </cell>
          <cell r="H325">
            <v>0</v>
          </cell>
          <cell r="I325">
            <v>6.2545979078826521</v>
          </cell>
          <cell r="J325">
            <v>0</v>
          </cell>
          <cell r="K325">
            <v>12.174696361868333</v>
          </cell>
          <cell r="L325">
            <v>798.8905375067618</v>
          </cell>
          <cell r="M325">
            <v>-6.8164043494467474E-3</v>
          </cell>
          <cell r="N325">
            <v>12.163368835606889</v>
          </cell>
          <cell r="O325">
            <v>1.546072046317123E-2</v>
          </cell>
        </row>
        <row r="326">
          <cell r="A326" t="str">
            <v>R276</v>
          </cell>
          <cell r="B326" t="str">
            <v>Surrey Heath</v>
          </cell>
          <cell r="C326">
            <v>10.969942349075922</v>
          </cell>
          <cell r="D326">
            <v>1.4635901261789999</v>
          </cell>
          <cell r="E326">
            <v>7.7516561789430511</v>
          </cell>
          <cell r="F326">
            <v>0</v>
          </cell>
          <cell r="G326">
            <v>0.13898724042340105</v>
          </cell>
          <cell r="H326">
            <v>0</v>
          </cell>
          <cell r="I326">
            <v>1.429112045893693</v>
          </cell>
          <cell r="J326">
            <v>0</v>
          </cell>
          <cell r="K326">
            <v>8.4487847484409573E-2</v>
          </cell>
          <cell r="L326">
            <v>10.867833438923554</v>
          </cell>
          <cell r="M326">
            <v>-9.3080626044464987E-3</v>
          </cell>
          <cell r="N326">
            <v>0.44284443991828049</v>
          </cell>
          <cell r="O326">
            <v>4.247912779193682E-2</v>
          </cell>
        </row>
        <row r="327">
          <cell r="A327" t="str">
            <v>R401</v>
          </cell>
          <cell r="B327" t="str">
            <v>Sutton</v>
          </cell>
          <cell r="C327">
            <v>149.9660029537506</v>
          </cell>
          <cell r="D327">
            <v>50.814377020125995</v>
          </cell>
          <cell r="E327">
            <v>89.022389998803604</v>
          </cell>
          <cell r="F327">
            <v>3.5410958499728737</v>
          </cell>
          <cell r="G327">
            <v>0</v>
          </cell>
          <cell r="H327">
            <v>0</v>
          </cell>
          <cell r="I327">
            <v>4.1162815497314345</v>
          </cell>
          <cell r="J327">
            <v>0</v>
          </cell>
          <cell r="K327">
            <v>1.3329358299644618</v>
          </cell>
          <cell r="L327">
            <v>148.82708024859838</v>
          </cell>
          <cell r="M327">
            <v>-7.5945393137101247E-3</v>
          </cell>
          <cell r="N327">
            <v>1.3293152856684856</v>
          </cell>
          <cell r="O327">
            <v>9.0124435851795994E-3</v>
          </cell>
        </row>
        <row r="328">
          <cell r="A328" t="str">
            <v>R167</v>
          </cell>
          <cell r="B328" t="str">
            <v>Swale</v>
          </cell>
          <cell r="C328">
            <v>16.703755025337159</v>
          </cell>
          <cell r="D328">
            <v>5.2417549347880001</v>
          </cell>
          <cell r="E328">
            <v>7.3522662483214933</v>
          </cell>
          <cell r="F328">
            <v>0</v>
          </cell>
          <cell r="G328">
            <v>0.22310851178597924</v>
          </cell>
          <cell r="H328">
            <v>0</v>
          </cell>
          <cell r="I328">
            <v>3.5000449550383741</v>
          </cell>
          <cell r="J328">
            <v>0</v>
          </cell>
          <cell r="K328">
            <v>0</v>
          </cell>
          <cell r="L328">
            <v>16.317174649933847</v>
          </cell>
          <cell r="M328">
            <v>-2.3143321655335947E-2</v>
          </cell>
          <cell r="N328">
            <v>0.22268284834818175</v>
          </cell>
          <cell r="O328">
            <v>1.3835966434568785E-2</v>
          </cell>
        </row>
        <row r="329">
          <cell r="A329" t="str">
            <v>R631</v>
          </cell>
          <cell r="B329" t="str">
            <v>Swindon</v>
          </cell>
          <cell r="C329">
            <v>139.73930223664931</v>
          </cell>
          <cell r="D329">
            <v>43.710377297064994</v>
          </cell>
          <cell r="E329">
            <v>82.703536873364129</v>
          </cell>
          <cell r="F329">
            <v>3.2897471209690421</v>
          </cell>
          <cell r="G329">
            <v>0</v>
          </cell>
          <cell r="H329">
            <v>0</v>
          </cell>
          <cell r="I329">
            <v>7.1138214417529033</v>
          </cell>
          <cell r="J329">
            <v>0</v>
          </cell>
          <cell r="K329">
            <v>0.82670080706579363</v>
          </cell>
          <cell r="L329">
            <v>137.64418354021686</v>
          </cell>
          <cell r="M329">
            <v>-1.499305251205818E-2</v>
          </cell>
          <cell r="N329">
            <v>0.82348560369004531</v>
          </cell>
          <cell r="O329">
            <v>6.0187209691919038E-3</v>
          </cell>
        </row>
        <row r="330">
          <cell r="A330" t="str">
            <v>R341</v>
          </cell>
          <cell r="B330" t="str">
            <v>Tameside</v>
          </cell>
          <cell r="C330">
            <v>164.1421607750552</v>
          </cell>
          <cell r="D330">
            <v>77.985448905401995</v>
          </cell>
          <cell r="E330">
            <v>74.49901491695671</v>
          </cell>
          <cell r="F330">
            <v>2.9633910362668039</v>
          </cell>
          <cell r="G330">
            <v>0</v>
          </cell>
          <cell r="H330">
            <v>0.97854799999999997</v>
          </cell>
          <cell r="I330">
            <v>4.4979911987286316</v>
          </cell>
          <cell r="J330">
            <v>0</v>
          </cell>
          <cell r="K330">
            <v>0</v>
          </cell>
          <cell r="L330">
            <v>160.92439405735414</v>
          </cell>
          <cell r="M330">
            <v>-1.9603535755269963E-2</v>
          </cell>
          <cell r="N330">
            <v>-5.5395228321231116E-3</v>
          </cell>
          <cell r="O330">
            <v>-3.4421954380307654E-5</v>
          </cell>
        </row>
        <row r="331">
          <cell r="A331" t="str">
            <v>R261</v>
          </cell>
          <cell r="B331" t="str">
            <v>Tamworth</v>
          </cell>
          <cell r="C331">
            <v>7.4168067316459885</v>
          </cell>
          <cell r="D331">
            <v>2.9532515740609999</v>
          </cell>
          <cell r="E331">
            <v>3.4454748392379324</v>
          </cell>
          <cell r="F331">
            <v>0</v>
          </cell>
          <cell r="G331">
            <v>0.10630670928970284</v>
          </cell>
          <cell r="H331">
            <v>0</v>
          </cell>
          <cell r="I331">
            <v>0.66017209391693621</v>
          </cell>
          <cell r="J331">
            <v>0</v>
          </cell>
          <cell r="K331">
            <v>0</v>
          </cell>
          <cell r="L331">
            <v>7.165205216505572</v>
          </cell>
          <cell r="M331">
            <v>-3.3923159149730098E-2</v>
          </cell>
          <cell r="N331">
            <v>0.10607660923879259</v>
          </cell>
          <cell r="O331">
            <v>1.5026870190407871E-2</v>
          </cell>
        </row>
        <row r="332">
          <cell r="A332" t="str">
            <v>R277</v>
          </cell>
          <cell r="B332" t="str">
            <v>Tandridge</v>
          </cell>
          <cell r="C332">
            <v>11.216753062638674</v>
          </cell>
          <cell r="D332">
            <v>1.3616645122390001</v>
          </cell>
          <cell r="E332">
            <v>7.487324202731255</v>
          </cell>
          <cell r="F332">
            <v>0</v>
          </cell>
          <cell r="G332">
            <v>0.14821361584099219</v>
          </cell>
          <cell r="H332">
            <v>0</v>
          </cell>
          <cell r="I332">
            <v>1.8591087656064516</v>
          </cell>
          <cell r="J332">
            <v>0</v>
          </cell>
          <cell r="K332">
            <v>0.13050007712927769</v>
          </cell>
          <cell r="L332">
            <v>10.986811173546977</v>
          </cell>
          <cell r="M332">
            <v>-2.0499861930418972E-2</v>
          </cell>
          <cell r="N332">
            <v>0.31284887395126759</v>
          </cell>
          <cell r="O332">
            <v>2.930953521946739E-2</v>
          </cell>
        </row>
        <row r="333">
          <cell r="A333" t="str">
            <v>R250</v>
          </cell>
          <cell r="B333" t="str">
            <v>Taunton Deane</v>
          </cell>
          <cell r="C333">
            <v>13.242133044883307</v>
          </cell>
          <cell r="D333">
            <v>3.171982456337</v>
          </cell>
          <cell r="E333">
            <v>5.6544212201633677</v>
          </cell>
          <cell r="F333">
            <v>0</v>
          </cell>
          <cell r="G333">
            <v>0.22321093092969274</v>
          </cell>
          <cell r="H333">
            <v>0</v>
          </cell>
          <cell r="I333">
            <v>3.9042306997209866</v>
          </cell>
          <cell r="J333">
            <v>2.2271394502835801E-2</v>
          </cell>
          <cell r="K333">
            <v>1.6863790999810165E-2</v>
          </cell>
          <cell r="L333">
            <v>12.992980492653693</v>
          </cell>
          <cell r="M333">
            <v>-1.8815137363831669E-2</v>
          </cell>
          <cell r="N333">
            <v>2.6873873165371265E-2</v>
          </cell>
          <cell r="O333">
            <v>2.0726247249100425E-3</v>
          </cell>
        </row>
        <row r="334">
          <cell r="A334" t="str">
            <v>R66</v>
          </cell>
          <cell r="B334" t="str">
            <v>Teignbridge</v>
          </cell>
          <cell r="C334">
            <v>15.888343007530535</v>
          </cell>
          <cell r="D334">
            <v>4.0140720674049994</v>
          </cell>
          <cell r="E334">
            <v>7.3908921732562085</v>
          </cell>
          <cell r="F334">
            <v>0</v>
          </cell>
          <cell r="G334">
            <v>0.25340633449146394</v>
          </cell>
          <cell r="H334">
            <v>0</v>
          </cell>
          <cell r="I334">
            <v>3.8761090644501492</v>
          </cell>
          <cell r="J334">
            <v>3.8679184869385749E-2</v>
          </cell>
          <cell r="K334">
            <v>2.7242342138934564E-2</v>
          </cell>
          <cell r="L334">
            <v>15.600401166611142</v>
          </cell>
          <cell r="M334">
            <v>-1.8122836395394915E-2</v>
          </cell>
          <cell r="N334">
            <v>0.29816317606473497</v>
          </cell>
          <cell r="O334">
            <v>1.9484939147393843E-2</v>
          </cell>
        </row>
        <row r="335">
          <cell r="A335" t="str">
            <v>R662</v>
          </cell>
          <cell r="B335" t="str">
            <v>Telford and the Wrekin</v>
          </cell>
          <cell r="C335">
            <v>121.59120660065011</v>
          </cell>
          <cell r="D335">
            <v>54.608468698681001</v>
          </cell>
          <cell r="E335">
            <v>55.92060855153953</v>
          </cell>
          <cell r="F335">
            <v>2.2243868634899111</v>
          </cell>
          <cell r="G335">
            <v>0</v>
          </cell>
          <cell r="H335">
            <v>0.50133300000000003</v>
          </cell>
          <cell r="I335">
            <v>6.4932186198685367</v>
          </cell>
          <cell r="J335">
            <v>0</v>
          </cell>
          <cell r="K335">
            <v>0</v>
          </cell>
          <cell r="L335">
            <v>119.74801573357897</v>
          </cell>
          <cell r="M335">
            <v>-1.5158915834471931E-2</v>
          </cell>
          <cell r="N335">
            <v>-3.8119121070963047E-3</v>
          </cell>
          <cell r="O335">
            <v>-3.183176559421491E-5</v>
          </cell>
        </row>
        <row r="336">
          <cell r="A336" t="str">
            <v>R105</v>
          </cell>
          <cell r="B336" t="str">
            <v>Tendring</v>
          </cell>
          <cell r="C336">
            <v>16.243334105469792</v>
          </cell>
          <cell r="D336">
            <v>6.37131859484</v>
          </cell>
          <cell r="E336">
            <v>7.0306287042491258</v>
          </cell>
          <cell r="F336">
            <v>0</v>
          </cell>
          <cell r="G336">
            <v>0.24883406613233808</v>
          </cell>
          <cell r="H336">
            <v>0</v>
          </cell>
          <cell r="I336">
            <v>2.1582087939260663</v>
          </cell>
          <cell r="J336">
            <v>0</v>
          </cell>
          <cell r="K336">
            <v>0</v>
          </cell>
          <cell r="L336">
            <v>15.80899015914753</v>
          </cell>
          <cell r="M336">
            <v>-2.673982715014156E-2</v>
          </cell>
          <cell r="N336">
            <v>0.24833285321187581</v>
          </cell>
          <cell r="O336">
            <v>1.5959020774601124E-2</v>
          </cell>
        </row>
        <row r="337">
          <cell r="A337" t="str">
            <v>R125</v>
          </cell>
          <cell r="B337" t="str">
            <v>Test Valley</v>
          </cell>
          <cell r="C337">
            <v>14.434605398711124</v>
          </cell>
          <cell r="D337">
            <v>2.6396647619059994</v>
          </cell>
          <cell r="E337">
            <v>6.4953719663507004</v>
          </cell>
          <cell r="F337">
            <v>0</v>
          </cell>
          <cell r="G337">
            <v>0.27717092956200057</v>
          </cell>
          <cell r="H337">
            <v>0</v>
          </cell>
          <cell r="I337">
            <v>4.8237606269950319</v>
          </cell>
          <cell r="J337">
            <v>0</v>
          </cell>
          <cell r="K337">
            <v>5.3609439778720902E-2</v>
          </cell>
          <cell r="L337">
            <v>14.289577724592455</v>
          </cell>
          <cell r="M337">
            <v>-1.004722125148072E-2</v>
          </cell>
          <cell r="N337">
            <v>5.3375130835481954E-2</v>
          </cell>
          <cell r="O337">
            <v>3.7492533900078556E-3</v>
          </cell>
        </row>
        <row r="338">
          <cell r="A338" t="str">
            <v>R113</v>
          </cell>
          <cell r="B338" t="str">
            <v>Tewkesbury</v>
          </cell>
          <cell r="C338">
            <v>9.305790800437391</v>
          </cell>
          <cell r="D338">
            <v>2.238127539748</v>
          </cell>
          <cell r="E338">
            <v>3.3212771916576576</v>
          </cell>
          <cell r="F338">
            <v>0</v>
          </cell>
          <cell r="G338">
            <v>0.22354795937843847</v>
          </cell>
          <cell r="H338">
            <v>0</v>
          </cell>
          <cell r="I338">
            <v>3.4233839391664822</v>
          </cell>
          <cell r="J338">
            <v>1.1056871316171382E-2</v>
          </cell>
          <cell r="K338">
            <v>0</v>
          </cell>
          <cell r="L338">
            <v>9.2173935012667485</v>
          </cell>
          <cell r="M338">
            <v>-9.4991711146663604E-3</v>
          </cell>
          <cell r="N338">
            <v>4.9200623171063995E-3</v>
          </cell>
          <cell r="O338">
            <v>5.3406529198822409E-4</v>
          </cell>
        </row>
        <row r="339">
          <cell r="A339" t="str">
            <v>R168</v>
          </cell>
          <cell r="B339" t="str">
            <v>Thanet</v>
          </cell>
          <cell r="C339">
            <v>18.85885438392399</v>
          </cell>
          <cell r="D339">
            <v>6.1619498131969994</v>
          </cell>
          <cell r="E339">
            <v>9.1413603239756114</v>
          </cell>
          <cell r="F339">
            <v>0</v>
          </cell>
          <cell r="G339">
            <v>0.14530535186084659</v>
          </cell>
          <cell r="H339">
            <v>0</v>
          </cell>
          <cell r="I339">
            <v>2.9452138759612727</v>
          </cell>
          <cell r="J339">
            <v>0</v>
          </cell>
          <cell r="K339">
            <v>0</v>
          </cell>
          <cell r="L339">
            <v>18.39382936499473</v>
          </cell>
          <cell r="M339">
            <v>-2.4658179625463683E-2</v>
          </cell>
          <cell r="N339">
            <v>0.14480376239423975</v>
          </cell>
          <cell r="O339">
            <v>7.934876389981348E-3</v>
          </cell>
        </row>
        <row r="340">
          <cell r="A340" t="str">
            <v>R143</v>
          </cell>
          <cell r="B340" t="str">
            <v>Three Rivers</v>
          </cell>
          <cell r="C340">
            <v>10.680280710263393</v>
          </cell>
          <cell r="D340">
            <v>2.197572023802</v>
          </cell>
          <cell r="E340">
            <v>6.007812713911358</v>
          </cell>
          <cell r="F340">
            <v>0</v>
          </cell>
          <cell r="G340">
            <v>0.19621450214602099</v>
          </cell>
          <cell r="H340">
            <v>0</v>
          </cell>
          <cell r="I340">
            <v>1.982387410964862</v>
          </cell>
          <cell r="J340">
            <v>0</v>
          </cell>
          <cell r="K340">
            <v>6.5688765937626709E-2</v>
          </cell>
          <cell r="L340">
            <v>10.449675416761867</v>
          </cell>
          <cell r="M340">
            <v>-2.1591688435672052E-2</v>
          </cell>
          <cell r="N340">
            <v>0.26170425373681283</v>
          </cell>
          <cell r="O340">
            <v>2.5687573075060272E-2</v>
          </cell>
        </row>
        <row r="341">
          <cell r="A341" t="str">
            <v>R655</v>
          </cell>
          <cell r="B341" t="str">
            <v>Thurrock</v>
          </cell>
          <cell r="C341">
            <v>111.49507847765392</v>
          </cell>
          <cell r="D341">
            <v>45.647938338738001</v>
          </cell>
          <cell r="E341">
            <v>58.405691331835904</v>
          </cell>
          <cell r="F341">
            <v>2.3232374596181957</v>
          </cell>
          <cell r="G341">
            <v>0</v>
          </cell>
          <cell r="H341">
            <v>0.131828</v>
          </cell>
          <cell r="I341">
            <v>3.3977123631365056</v>
          </cell>
          <cell r="J341">
            <v>0</v>
          </cell>
          <cell r="K341">
            <v>0</v>
          </cell>
          <cell r="L341">
            <v>109.90640749332862</v>
          </cell>
          <cell r="M341">
            <v>-1.4248799193802175E-2</v>
          </cell>
          <cell r="N341">
            <v>-3.2674489157216158E-3</v>
          </cell>
          <cell r="O341">
            <v>-2.9728492213616363E-5</v>
          </cell>
        </row>
        <row r="342">
          <cell r="A342" t="str">
            <v>R169</v>
          </cell>
          <cell r="B342" t="str">
            <v>Tonbridge and Malling</v>
          </cell>
          <cell r="C342">
            <v>15.969564614130871</v>
          </cell>
          <cell r="D342">
            <v>2.147956568343</v>
          </cell>
          <cell r="E342">
            <v>9.4679792540393191</v>
          </cell>
          <cell r="F342">
            <v>0</v>
          </cell>
          <cell r="G342">
            <v>0.20287257773052703</v>
          </cell>
          <cell r="H342">
            <v>0</v>
          </cell>
          <cell r="I342">
            <v>3.8686097350302622</v>
          </cell>
          <cell r="J342">
            <v>0</v>
          </cell>
          <cell r="K342">
            <v>0.11720080174192668</v>
          </cell>
          <cell r="L342">
            <v>15.804618936885035</v>
          </cell>
          <cell r="M342">
            <v>-1.0328752300477917E-2</v>
          </cell>
          <cell r="N342">
            <v>0.39824760660080827</v>
          </cell>
          <cell r="O342">
            <v>2.5849539652336884E-2</v>
          </cell>
        </row>
        <row r="343">
          <cell r="A343" t="str">
            <v>R653</v>
          </cell>
          <cell r="B343" t="str">
            <v>Torbay</v>
          </cell>
          <cell r="C343">
            <v>108.71997816168876</v>
          </cell>
          <cell r="D343">
            <v>44.554197919648999</v>
          </cell>
          <cell r="E343">
            <v>56.144958812187852</v>
          </cell>
          <cell r="F343">
            <v>2.2333109754681737</v>
          </cell>
          <cell r="G343">
            <v>0</v>
          </cell>
          <cell r="H343">
            <v>0.63313799999999998</v>
          </cell>
          <cell r="I343">
            <v>3.1829603439212821</v>
          </cell>
          <cell r="J343">
            <v>0</v>
          </cell>
          <cell r="K343">
            <v>0</v>
          </cell>
          <cell r="L343">
            <v>106.74856605122631</v>
          </cell>
          <cell r="M343">
            <v>-1.8132933282331565E-2</v>
          </cell>
          <cell r="N343">
            <v>-3.2304350606011667E-3</v>
          </cell>
          <cell r="O343">
            <v>-3.0261177487688846E-5</v>
          </cell>
        </row>
        <row r="344">
          <cell r="A344" t="str">
            <v>R69</v>
          </cell>
          <cell r="B344" t="str">
            <v>Torridge</v>
          </cell>
          <cell r="C344">
            <v>9.2277820637828274</v>
          </cell>
          <cell r="D344">
            <v>2.9375391838030001</v>
          </cell>
          <cell r="E344">
            <v>3.4260837668218413</v>
          </cell>
          <cell r="F344">
            <v>0</v>
          </cell>
          <cell r="G344">
            <v>0.12416130026864051</v>
          </cell>
          <cell r="H344">
            <v>0</v>
          </cell>
          <cell r="I344">
            <v>2.0440604431655656</v>
          </cell>
          <cell r="J344">
            <v>0.38028838302643259</v>
          </cell>
          <cell r="K344">
            <v>0</v>
          </cell>
          <cell r="L344">
            <v>8.9121330770854801</v>
          </cell>
          <cell r="M344">
            <v>-3.4206376409365524E-2</v>
          </cell>
          <cell r="N344">
            <v>0.2460547389737382</v>
          </cell>
          <cell r="O344">
            <v>2.8392858842694376E-2</v>
          </cell>
        </row>
        <row r="345">
          <cell r="A345" t="str">
            <v>R380</v>
          </cell>
          <cell r="B345" t="str">
            <v>Tower Hamlets</v>
          </cell>
          <cell r="C345">
            <v>275.31591466023332</v>
          </cell>
          <cell r="D345">
            <v>158.02849295536501</v>
          </cell>
          <cell r="E345">
            <v>79.351479232954148</v>
          </cell>
          <cell r="F345">
            <v>3.1564103570438773</v>
          </cell>
          <cell r="G345">
            <v>0</v>
          </cell>
          <cell r="H345">
            <v>1.64015</v>
          </cell>
          <cell r="I345">
            <v>29.030550107795762</v>
          </cell>
          <cell r="J345">
            <v>0</v>
          </cell>
          <cell r="K345">
            <v>0</v>
          </cell>
          <cell r="L345">
            <v>271.20708265315881</v>
          </cell>
          <cell r="M345">
            <v>-1.4924062824865025E-2</v>
          </cell>
          <cell r="N345">
            <v>-1.1011406348700348E-2</v>
          </cell>
          <cell r="O345">
            <v>-4.0599822024722111E-5</v>
          </cell>
        </row>
        <row r="346">
          <cell r="A346" t="str">
            <v>R342</v>
          </cell>
          <cell r="B346" t="str">
            <v>Trafford</v>
          </cell>
          <cell r="C346">
            <v>143.80014417996725</v>
          </cell>
          <cell r="D346">
            <v>49.261204887572006</v>
          </cell>
          <cell r="E346">
            <v>84.782254714118878</v>
          </cell>
          <cell r="F346">
            <v>3.3724335004210024</v>
          </cell>
          <cell r="G346">
            <v>0</v>
          </cell>
          <cell r="H346">
            <v>0.18135899999999999</v>
          </cell>
          <cell r="I346">
            <v>3.0919683244523082</v>
          </cell>
          <cell r="J346">
            <v>0</v>
          </cell>
          <cell r="K346">
            <v>0.45756753657563742</v>
          </cell>
          <cell r="L346">
            <v>141.14678796313981</v>
          </cell>
          <cell r="M346">
            <v>-1.8451693716709627E-2</v>
          </cell>
          <cell r="N346">
            <v>0.45394392304655184</v>
          </cell>
          <cell r="O346">
            <v>3.226489066616575E-3</v>
          </cell>
        </row>
        <row r="347">
          <cell r="A347" t="str">
            <v>R170</v>
          </cell>
          <cell r="B347" t="str">
            <v>Tunbridge Wells</v>
          </cell>
          <cell r="C347">
            <v>12.020795356597123</v>
          </cell>
          <cell r="D347">
            <v>2.4176247803069999</v>
          </cell>
          <cell r="E347">
            <v>7.2705112322770313</v>
          </cell>
          <cell r="F347">
            <v>0</v>
          </cell>
          <cell r="G347">
            <v>0.22424034402203985</v>
          </cell>
          <cell r="H347">
            <v>0</v>
          </cell>
          <cell r="I347">
            <v>1.7875367340704211</v>
          </cell>
          <cell r="J347">
            <v>0</v>
          </cell>
          <cell r="K347">
            <v>7.4172591436484553E-2</v>
          </cell>
          <cell r="L347">
            <v>11.774085682112977</v>
          </cell>
          <cell r="M347">
            <v>-2.0523573288247499E-2</v>
          </cell>
          <cell r="N347">
            <v>0.29817927568126912</v>
          </cell>
          <cell r="O347">
            <v>2.5983069669699779E-2</v>
          </cell>
        </row>
        <row r="348">
          <cell r="A348" t="str">
            <v>R304</v>
          </cell>
          <cell r="B348" t="str">
            <v>Tyne and Wear Fire</v>
          </cell>
          <cell r="C348">
            <v>48.39406480967483</v>
          </cell>
          <cell r="D348">
            <v>25.404352657994</v>
          </cell>
          <cell r="E348">
            <v>21.842473019333873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47.246825677327877</v>
          </cell>
          <cell r="M348">
            <v>-2.3706194899288602E-2</v>
          </cell>
          <cell r="N348">
            <v>0</v>
          </cell>
          <cell r="O348">
            <v>0</v>
          </cell>
        </row>
        <row r="349">
          <cell r="A349" t="str">
            <v>R107</v>
          </cell>
          <cell r="B349" t="str">
            <v>Uttlesford</v>
          </cell>
          <cell r="C349">
            <v>11.674135278947206</v>
          </cell>
          <cell r="D349">
            <v>1.7000940475170001</v>
          </cell>
          <cell r="E349">
            <v>5.0549280173937463</v>
          </cell>
          <cell r="F349">
            <v>0</v>
          </cell>
          <cell r="G349">
            <v>0.20020652327315383</v>
          </cell>
          <cell r="H349">
            <v>0</v>
          </cell>
          <cell r="I349">
            <v>4.3060177649345599</v>
          </cell>
          <cell r="J349">
            <v>0.22426503568501283</v>
          </cell>
          <cell r="K349">
            <v>6.0357797891698393E-2</v>
          </cell>
          <cell r="L349">
            <v>11.545869186695171</v>
          </cell>
          <cell r="M349">
            <v>-1.0987202836628684E-2</v>
          </cell>
          <cell r="N349">
            <v>0.16370833565046006</v>
          </cell>
          <cell r="O349">
            <v>1.4382887203305871E-2</v>
          </cell>
        </row>
        <row r="350">
          <cell r="A350" t="str">
            <v>R240</v>
          </cell>
          <cell r="B350" t="str">
            <v>Vale of White Horse</v>
          </cell>
          <cell r="C350">
            <v>13.124542947430353</v>
          </cell>
          <cell r="D350">
            <v>2.724405396196</v>
          </cell>
          <cell r="E350">
            <v>5.9224969942148622</v>
          </cell>
          <cell r="F350">
            <v>0</v>
          </cell>
          <cell r="G350">
            <v>0.31278819372573752</v>
          </cell>
          <cell r="H350">
            <v>0</v>
          </cell>
          <cell r="I350">
            <v>3.9556331645949534</v>
          </cell>
          <cell r="J350">
            <v>7.3039133302474531E-3</v>
          </cell>
          <cell r="K350">
            <v>4.1709064352297341E-2</v>
          </cell>
          <cell r="L350">
            <v>12.964336726414096</v>
          </cell>
          <cell r="M350">
            <v>-1.2206613339447614E-2</v>
          </cell>
          <cell r="N350">
            <v>4.4844168437496279E-2</v>
          </cell>
          <cell r="O350">
            <v>3.4710471975781376E-3</v>
          </cell>
        </row>
        <row r="351">
          <cell r="A351" t="str">
            <v>R369</v>
          </cell>
          <cell r="B351" t="str">
            <v>Wakefield</v>
          </cell>
          <cell r="C351">
            <v>229.17801318412899</v>
          </cell>
          <cell r="D351">
            <v>97.88188858466701</v>
          </cell>
          <cell r="E351">
            <v>112.72742063213013</v>
          </cell>
          <cell r="F351">
            <v>4.4840247648254339</v>
          </cell>
          <cell r="G351">
            <v>0</v>
          </cell>
          <cell r="H351">
            <v>1.2338290000000001</v>
          </cell>
          <cell r="I351">
            <v>8.8484092535551646</v>
          </cell>
          <cell r="J351">
            <v>0</v>
          </cell>
          <cell r="K351">
            <v>0</v>
          </cell>
          <cell r="L351">
            <v>225.17557223517775</v>
          </cell>
          <cell r="M351">
            <v>-1.7464332172805519E-2</v>
          </cell>
          <cell r="N351">
            <v>-7.0977891812162852E-3</v>
          </cell>
          <cell r="O351">
            <v>-3.1520139540260745E-5</v>
          </cell>
        </row>
        <row r="352">
          <cell r="A352" t="str">
            <v>R363</v>
          </cell>
          <cell r="B352" t="str">
            <v>Walsall</v>
          </cell>
          <cell r="C352">
            <v>220.62979183285819</v>
          </cell>
          <cell r="D352">
            <v>103.52311060906499</v>
          </cell>
          <cell r="E352">
            <v>103.77110024266065</v>
          </cell>
          <cell r="F352">
            <v>4.1277639526566716</v>
          </cell>
          <cell r="G352">
            <v>0</v>
          </cell>
          <cell r="H352">
            <v>0.917597</v>
          </cell>
          <cell r="I352">
            <v>6.1748390102540673</v>
          </cell>
          <cell r="J352">
            <v>0</v>
          </cell>
          <cell r="K352">
            <v>0</v>
          </cell>
          <cell r="L352">
            <v>218.51441081463636</v>
          </cell>
          <cell r="M352">
            <v>-9.5879210175947582E-3</v>
          </cell>
          <cell r="N352">
            <v>-7.3562723271152208E-3</v>
          </cell>
          <cell r="O352">
            <v>-3.3663796633072713E-5</v>
          </cell>
        </row>
        <row r="353">
          <cell r="A353" t="str">
            <v>R402</v>
          </cell>
          <cell r="B353" t="str">
            <v>Waltham Forest</v>
          </cell>
          <cell r="C353">
            <v>200.62004771603023</v>
          </cell>
          <cell r="D353">
            <v>98.931150426301002</v>
          </cell>
          <cell r="E353">
            <v>90.096295932134979</v>
          </cell>
          <cell r="F353">
            <v>3.5838132365071176</v>
          </cell>
          <cell r="G353">
            <v>0</v>
          </cell>
          <cell r="H353">
            <v>0.40501100000000001</v>
          </cell>
          <cell r="I353">
            <v>6.1677666202573453</v>
          </cell>
          <cell r="J353">
            <v>0</v>
          </cell>
          <cell r="K353">
            <v>0</v>
          </cell>
          <cell r="L353">
            <v>199.18403721520045</v>
          </cell>
          <cell r="M353">
            <v>-7.1578614260046081E-3</v>
          </cell>
          <cell r="N353">
            <v>-6.9440463320233903E-3</v>
          </cell>
          <cell r="O353">
            <v>-3.4861248677248306E-5</v>
          </cell>
        </row>
        <row r="354">
          <cell r="A354" t="str">
            <v>R381</v>
          </cell>
          <cell r="B354" t="str">
            <v>Wandsworth</v>
          </cell>
          <cell r="C354">
            <v>177.29704865441929</v>
          </cell>
          <cell r="D354">
            <v>105.986365320294</v>
          </cell>
          <cell r="E354">
            <v>50.721657278794318</v>
          </cell>
          <cell r="F354">
            <v>2.0175851276976391</v>
          </cell>
          <cell r="G354">
            <v>0</v>
          </cell>
          <cell r="H354">
            <v>1.963965</v>
          </cell>
          <cell r="I354">
            <v>13.183001599723575</v>
          </cell>
          <cell r="J354">
            <v>0</v>
          </cell>
          <cell r="K354">
            <v>0</v>
          </cell>
          <cell r="L354">
            <v>173.87257432650952</v>
          </cell>
          <cell r="M354">
            <v>-1.9314897534389419E-2</v>
          </cell>
          <cell r="N354">
            <v>-7.2725559813022755E-3</v>
          </cell>
          <cell r="O354">
            <v>-4.1825180500746118E-5</v>
          </cell>
        </row>
        <row r="355">
          <cell r="A355" t="str">
            <v>R651</v>
          </cell>
          <cell r="B355" t="str">
            <v>Warrington</v>
          </cell>
          <cell r="C355">
            <v>133.65346226759027</v>
          </cell>
          <cell r="D355">
            <v>39.496000773847996</v>
          </cell>
          <cell r="E355">
            <v>83.106320476511527</v>
          </cell>
          <cell r="F355">
            <v>3.3057688807259202</v>
          </cell>
          <cell r="G355">
            <v>0</v>
          </cell>
          <cell r="H355">
            <v>0</v>
          </cell>
          <cell r="I355">
            <v>5.6052448672678432</v>
          </cell>
          <cell r="J355">
            <v>0</v>
          </cell>
          <cell r="K355">
            <v>0.63404291362006471</v>
          </cell>
          <cell r="L355">
            <v>132.14737791197336</v>
          </cell>
          <cell r="M355">
            <v>-1.1268577185090334E-2</v>
          </cell>
          <cell r="N355">
            <v>0.63096014141962087</v>
          </cell>
          <cell r="O355">
            <v>4.7975770030507297E-3</v>
          </cell>
        </row>
        <row r="356">
          <cell r="A356" t="str">
            <v>R284</v>
          </cell>
          <cell r="B356" t="str">
            <v>Warwick</v>
          </cell>
          <cell r="C356">
            <v>14.947047226241857</v>
          </cell>
          <cell r="D356">
            <v>4.0102367530900001</v>
          </cell>
          <cell r="E356">
            <v>8.0649647488226996</v>
          </cell>
          <cell r="F356">
            <v>0</v>
          </cell>
          <cell r="G356">
            <v>0.28825558347207975</v>
          </cell>
          <cell r="H356">
            <v>0</v>
          </cell>
          <cell r="I356">
            <v>2.2770238384394417</v>
          </cell>
          <cell r="J356">
            <v>0</v>
          </cell>
          <cell r="K356">
            <v>3.9460095733122751E-2</v>
          </cell>
          <cell r="L356">
            <v>14.679941019557344</v>
          </cell>
          <cell r="M356">
            <v>-1.7870165434117791E-2</v>
          </cell>
          <cell r="N356">
            <v>0.32737297179362734</v>
          </cell>
          <cell r="O356">
            <v>2.2809365592566241E-2</v>
          </cell>
        </row>
        <row r="357">
          <cell r="A357" t="str">
            <v>R440</v>
          </cell>
          <cell r="B357" t="str">
            <v>Warwickshire</v>
          </cell>
          <cell r="C357">
            <v>341.97121147596664</v>
          </cell>
          <cell r="D357">
            <v>80.202004399583004</v>
          </cell>
          <cell r="E357">
            <v>244.39141737486102</v>
          </cell>
          <cell r="F357">
            <v>9.7213008305746325</v>
          </cell>
          <cell r="G357">
            <v>0</v>
          </cell>
          <cell r="H357">
            <v>0</v>
          </cell>
          <cell r="I357">
            <v>3.0297285573964592</v>
          </cell>
          <cell r="J357">
            <v>0</v>
          </cell>
          <cell r="K357">
            <v>2.9932718166586749</v>
          </cell>
          <cell r="L357">
            <v>340.33772297907382</v>
          </cell>
          <cell r="M357">
            <v>-4.7766842414675992E-3</v>
          </cell>
          <cell r="N357">
            <v>2.9868593570575399</v>
          </cell>
          <cell r="O357">
            <v>8.8538660461357447E-3</v>
          </cell>
        </row>
        <row r="358">
          <cell r="A358" t="str">
            <v>R144</v>
          </cell>
          <cell r="B358" t="str">
            <v>Watford</v>
          </cell>
          <cell r="C358">
            <v>15.550663237601942</v>
          </cell>
          <cell r="D358">
            <v>3.2146196865940002</v>
          </cell>
          <cell r="E358">
            <v>8.3105509656556347</v>
          </cell>
          <cell r="F358">
            <v>0</v>
          </cell>
          <cell r="G358">
            <v>7.3972621335908664E-2</v>
          </cell>
          <cell r="H358">
            <v>0</v>
          </cell>
          <cell r="I358">
            <v>3.5343365399411417</v>
          </cell>
          <cell r="J358">
            <v>0</v>
          </cell>
          <cell r="K358">
            <v>9.2241652955699333E-2</v>
          </cell>
          <cell r="L358">
            <v>15.225721466482385</v>
          </cell>
          <cell r="M358">
            <v>-2.0895685679427345E-2</v>
          </cell>
          <cell r="N358">
            <v>0.1659312098403305</v>
          </cell>
          <cell r="O358">
            <v>1.1018162073482217E-2</v>
          </cell>
        </row>
        <row r="359">
          <cell r="A359" t="str">
            <v>R268</v>
          </cell>
          <cell r="B359" t="str">
            <v>Waveney</v>
          </cell>
          <cell r="C359">
            <v>12.781403563448622</v>
          </cell>
          <cell r="D359">
            <v>5.0695865174809995</v>
          </cell>
          <cell r="E359">
            <v>5.3905737004253442</v>
          </cell>
          <cell r="F359">
            <v>0</v>
          </cell>
          <cell r="G359">
            <v>0.19109985643532196</v>
          </cell>
          <cell r="H359">
            <v>0</v>
          </cell>
          <cell r="I359">
            <v>1.717760577695155</v>
          </cell>
          <cell r="J359">
            <v>0</v>
          </cell>
          <cell r="K359">
            <v>0</v>
          </cell>
          <cell r="L359">
            <v>12.36902065203682</v>
          </cell>
          <cell r="M359">
            <v>-3.2264290018281461E-2</v>
          </cell>
          <cell r="N359">
            <v>0.19069929844363642</v>
          </cell>
          <cell r="O359">
            <v>1.5658914960999207E-2</v>
          </cell>
        </row>
        <row r="360">
          <cell r="A360" t="str">
            <v>R278</v>
          </cell>
          <cell r="B360" t="str">
            <v>Waverley</v>
          </cell>
          <cell r="C360">
            <v>13.912235206426249</v>
          </cell>
          <cell r="D360">
            <v>1.92974337592</v>
          </cell>
          <cell r="E360">
            <v>9.0429900536409065</v>
          </cell>
          <cell r="F360">
            <v>0</v>
          </cell>
          <cell r="G360">
            <v>0.26770917160854557</v>
          </cell>
          <cell r="H360">
            <v>0</v>
          </cell>
          <cell r="I360">
            <v>2.2458137878720934</v>
          </cell>
          <cell r="J360">
            <v>0</v>
          </cell>
          <cell r="K360">
            <v>0.15208504573555848</v>
          </cell>
          <cell r="L360">
            <v>13.638341434777104</v>
          </cell>
          <cell r="M360">
            <v>-1.9687258559475063E-2</v>
          </cell>
          <cell r="N360">
            <v>0.41959316118681578</v>
          </cell>
          <cell r="O360">
            <v>3.1742276386722647E-2</v>
          </cell>
        </row>
        <row r="361">
          <cell r="A361" t="str">
            <v>R93</v>
          </cell>
          <cell r="B361" t="str">
            <v>Wealden</v>
          </cell>
          <cell r="C361">
            <v>20.522944850375442</v>
          </cell>
          <cell r="D361">
            <v>3.0432979237090003</v>
          </cell>
          <cell r="E361">
            <v>11.369352097976654</v>
          </cell>
          <cell r="F361">
            <v>0</v>
          </cell>
          <cell r="G361">
            <v>0.28904735511182506</v>
          </cell>
          <cell r="H361">
            <v>0</v>
          </cell>
          <cell r="I361">
            <v>5.1136649419399314</v>
          </cell>
          <cell r="J361">
            <v>0.16576284868785576</v>
          </cell>
          <cell r="K361">
            <v>0.16620889718795751</v>
          </cell>
          <cell r="L361">
            <v>20.147334064613226</v>
          </cell>
          <cell r="M361">
            <v>-1.8301992647772658E-2</v>
          </cell>
          <cell r="N361">
            <v>0.53146556570182568</v>
          </cell>
          <cell r="O361">
            <v>2.7093654595580101E-2</v>
          </cell>
        </row>
        <row r="362">
          <cell r="A362" t="str">
            <v>R214</v>
          </cell>
          <cell r="B362" t="str">
            <v>Wellingborough</v>
          </cell>
          <cell r="C362">
            <v>8.1857961441914142</v>
          </cell>
          <cell r="D362">
            <v>3.064789067505</v>
          </cell>
          <cell r="E362">
            <v>3.3615608319653103</v>
          </cell>
          <cell r="F362">
            <v>0</v>
          </cell>
          <cell r="G362">
            <v>0.14660347152693021</v>
          </cell>
          <cell r="H362">
            <v>0</v>
          </cell>
          <cell r="I362">
            <v>1.4703195623657199</v>
          </cell>
          <cell r="J362">
            <v>0</v>
          </cell>
          <cell r="K362">
            <v>0</v>
          </cell>
          <cell r="L362">
            <v>8.0432729333629602</v>
          </cell>
          <cell r="M362">
            <v>-1.7411038378910448E-2</v>
          </cell>
          <cell r="N362">
            <v>-2.3959991698241367E-4</v>
          </cell>
          <cell r="O362">
            <v>-2.9787970863608618E-5</v>
          </cell>
        </row>
        <row r="363">
          <cell r="A363" t="str">
            <v>R145</v>
          </cell>
          <cell r="B363" t="str">
            <v>Welwyn Hatfield</v>
          </cell>
          <cell r="C363">
            <v>14.295438496180751</v>
          </cell>
          <cell r="D363">
            <v>3.2743601146939998</v>
          </cell>
          <cell r="E363">
            <v>8.1850526619244217</v>
          </cell>
          <cell r="F363">
            <v>0</v>
          </cell>
          <cell r="G363">
            <v>0.15579115605359611</v>
          </cell>
          <cell r="H363">
            <v>0</v>
          </cell>
          <cell r="I363">
            <v>2.2614443886126048</v>
          </cell>
          <cell r="J363">
            <v>0</v>
          </cell>
          <cell r="K363">
            <v>7.7962935428370544E-2</v>
          </cell>
          <cell r="L363">
            <v>13.954611256712994</v>
          </cell>
          <cell r="M363">
            <v>-2.3841677858207344E-2</v>
          </cell>
          <cell r="N363">
            <v>0.23346403601922461</v>
          </cell>
          <cell r="O363">
            <v>1.7014906426127553E-2</v>
          </cell>
        </row>
        <row r="364">
          <cell r="A364" t="str">
            <v>R643</v>
          </cell>
          <cell r="B364" t="str">
            <v>West Berkshire</v>
          </cell>
          <cell r="C364">
            <v>113.97710103064929</v>
          </cell>
          <cell r="D364">
            <v>20.587713018820999</v>
          </cell>
          <cell r="E364">
            <v>83.858363425184436</v>
          </cell>
          <cell r="F364">
            <v>3.3356833344333769</v>
          </cell>
          <cell r="G364">
            <v>0</v>
          </cell>
          <cell r="H364">
            <v>0</v>
          </cell>
          <cell r="I364">
            <v>4.0133808224337129</v>
          </cell>
          <cell r="J364">
            <v>0</v>
          </cell>
          <cell r="K364">
            <v>1.3720389853086203</v>
          </cell>
          <cell r="L364">
            <v>113.16717958618113</v>
          </cell>
          <cell r="M364">
            <v>-7.1060014436615804E-3</v>
          </cell>
          <cell r="N364">
            <v>1.370257008541941</v>
          </cell>
          <cell r="O364">
            <v>1.225666124745378E-2</v>
          </cell>
        </row>
        <row r="365">
          <cell r="A365" t="str">
            <v>R70</v>
          </cell>
          <cell r="B365" t="str">
            <v>West Devon</v>
          </cell>
          <cell r="C365">
            <v>8.5830093533828844</v>
          </cell>
          <cell r="D365">
            <v>1.761129401379</v>
          </cell>
          <cell r="E365">
            <v>4.2997812419759027</v>
          </cell>
          <cell r="F365">
            <v>0</v>
          </cell>
          <cell r="G365">
            <v>6.9852244616102663E-2</v>
          </cell>
          <cell r="H365">
            <v>0</v>
          </cell>
          <cell r="I365">
            <v>1.75819407211809</v>
          </cell>
          <cell r="J365">
            <v>0.37263842197429287</v>
          </cell>
          <cell r="K365">
            <v>3.0689286614187107E-2</v>
          </cell>
          <cell r="L365">
            <v>8.2922846686775742</v>
          </cell>
          <cell r="M365">
            <v>-3.3872115564073657E-2</v>
          </cell>
          <cell r="N365">
            <v>0.27236429263456152</v>
          </cell>
          <cell r="O365">
            <v>3.39609721622878E-2</v>
          </cell>
        </row>
        <row r="366">
          <cell r="A366" t="str">
            <v>R76</v>
          </cell>
          <cell r="B366" t="str">
            <v>West Dorset</v>
          </cell>
          <cell r="C366">
            <v>12.234022044728359</v>
          </cell>
          <cell r="D366">
            <v>3.4123577114949999</v>
          </cell>
          <cell r="E366">
            <v>5.5001476837365644</v>
          </cell>
          <cell r="F366">
            <v>0</v>
          </cell>
          <cell r="G366">
            <v>0.24447590907115127</v>
          </cell>
          <cell r="H366">
            <v>0</v>
          </cell>
          <cell r="I366">
            <v>2.3023267606000526</v>
          </cell>
          <cell r="J366">
            <v>0.38683045727712984</v>
          </cell>
          <cell r="K366">
            <v>0</v>
          </cell>
          <cell r="L366">
            <v>11.846138522179897</v>
          </cell>
          <cell r="M366">
            <v>-3.1705314992104383E-2</v>
          </cell>
          <cell r="N366">
            <v>0.17824473607640456</v>
          </cell>
          <cell r="O366">
            <v>1.5276513425987364E-2</v>
          </cell>
        </row>
        <row r="367">
          <cell r="A367" t="str">
            <v>R183</v>
          </cell>
          <cell r="B367" t="str">
            <v>West Lancashire</v>
          </cell>
          <cell r="C367">
            <v>12.734583476303071</v>
          </cell>
          <cell r="D367">
            <v>3.9640126287320001</v>
          </cell>
          <cell r="E367">
            <v>6.4867458264027107</v>
          </cell>
          <cell r="F367">
            <v>0</v>
          </cell>
          <cell r="G367">
            <v>0.14623045808750407</v>
          </cell>
          <cell r="H367">
            <v>0</v>
          </cell>
          <cell r="I367">
            <v>1.7304556112312539</v>
          </cell>
          <cell r="J367">
            <v>0</v>
          </cell>
          <cell r="K367">
            <v>7.2020637142057231E-3</v>
          </cell>
          <cell r="L367">
            <v>12.334646588167674</v>
          </cell>
          <cell r="M367">
            <v>-3.140557277586753E-2</v>
          </cell>
          <cell r="N367">
            <v>0.15310321160024998</v>
          </cell>
          <cell r="O367">
            <v>1.2568457613898196E-2</v>
          </cell>
        </row>
        <row r="368">
          <cell r="A368" t="str">
            <v>R200</v>
          </cell>
          <cell r="B368" t="str">
            <v>West Lindsey</v>
          </cell>
          <cell r="C368">
            <v>12.710021329791056</v>
          </cell>
          <cell r="D368">
            <v>3.5815295321209994</v>
          </cell>
          <cell r="E368">
            <v>5.6833911870231022</v>
          </cell>
          <cell r="F368">
            <v>0</v>
          </cell>
          <cell r="G368">
            <v>0.11589606373568617</v>
          </cell>
          <cell r="H368">
            <v>0</v>
          </cell>
          <cell r="I368">
            <v>2.5003261251888973</v>
          </cell>
          <cell r="J368">
            <v>0.38057065500606652</v>
          </cell>
          <cell r="K368">
            <v>0</v>
          </cell>
          <cell r="L368">
            <v>12.26171356307475</v>
          </cell>
          <cell r="M368">
            <v>-3.5271991689385773E-2</v>
          </cell>
          <cell r="N368">
            <v>0.29124447673368437</v>
          </cell>
          <cell r="O368">
            <v>2.4330247597899871E-2</v>
          </cell>
        </row>
        <row r="369">
          <cell r="A369" t="str">
            <v>R305</v>
          </cell>
          <cell r="B369" t="str">
            <v>West Midlands Fire</v>
          </cell>
          <cell r="C369">
            <v>96.050690514255535</v>
          </cell>
          <cell r="D369">
            <v>54.680161339489004</v>
          </cell>
          <cell r="E369">
            <v>38.785323721687803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93.465485061176807</v>
          </cell>
          <cell r="M369">
            <v>-2.6915011638516395E-2</v>
          </cell>
          <cell r="N369">
            <v>0</v>
          </cell>
          <cell r="O369">
            <v>0</v>
          </cell>
        </row>
        <row r="370">
          <cell r="A370" t="str">
            <v>R241</v>
          </cell>
          <cell r="B370" t="str">
            <v>West Oxfordshire</v>
          </cell>
          <cell r="C370">
            <v>9.0101567438025203</v>
          </cell>
          <cell r="D370">
            <v>2.639273154764</v>
          </cell>
          <cell r="E370">
            <v>3.5647541508380294</v>
          </cell>
          <cell r="F370">
            <v>0</v>
          </cell>
          <cell r="G370">
            <v>0.31550069622326993</v>
          </cell>
          <cell r="H370">
            <v>0</v>
          </cell>
          <cell r="I370">
            <v>2.2571521219536721</v>
          </cell>
          <cell r="J370">
            <v>0.10187823890316397</v>
          </cell>
          <cell r="K370">
            <v>0</v>
          </cell>
          <cell r="L370">
            <v>8.8785583626821349</v>
          </cell>
          <cell r="M370">
            <v>-1.4605559577074323E-2</v>
          </cell>
          <cell r="N370">
            <v>4.6807207260773254E-2</v>
          </cell>
          <cell r="O370">
            <v>5.2998784088295666E-3</v>
          </cell>
        </row>
        <row r="371">
          <cell r="A371" t="str">
            <v>R251</v>
          </cell>
          <cell r="B371" t="str">
            <v>West Somerset</v>
          </cell>
          <cell r="C371">
            <v>4.5737009555972321</v>
          </cell>
          <cell r="D371">
            <v>1.4392286022209999</v>
          </cell>
          <cell r="E371">
            <v>2.0280825307669135</v>
          </cell>
          <cell r="F371">
            <v>0</v>
          </cell>
          <cell r="G371">
            <v>7.8489231899462747E-2</v>
          </cell>
          <cell r="H371">
            <v>0</v>
          </cell>
          <cell r="I371">
            <v>0.7199172462285458</v>
          </cell>
          <cell r="J371">
            <v>0.1715296510630106</v>
          </cell>
          <cell r="K371">
            <v>0</v>
          </cell>
          <cell r="L371">
            <v>4.4372472621789329</v>
          </cell>
          <cell r="M371">
            <v>-2.9834415223695121E-2</v>
          </cell>
          <cell r="N371">
            <v>7.9048147862810225E-2</v>
          </cell>
          <cell r="O371">
            <v>1.8137800910276735E-2</v>
          </cell>
        </row>
        <row r="372">
          <cell r="A372" t="str">
            <v>R441</v>
          </cell>
          <cell r="B372" t="str">
            <v>West Sussex</v>
          </cell>
          <cell r="C372">
            <v>515.89393936299416</v>
          </cell>
          <cell r="D372">
            <v>101.653865115505</v>
          </cell>
          <cell r="E372">
            <v>384.24448541765156</v>
          </cell>
          <cell r="F372">
            <v>15.284318391201317</v>
          </cell>
          <cell r="G372">
            <v>0</v>
          </cell>
          <cell r="H372">
            <v>0</v>
          </cell>
          <cell r="I372">
            <v>5.3863692121241149</v>
          </cell>
          <cell r="J372">
            <v>0</v>
          </cell>
          <cell r="K372">
            <v>6.253608623733995</v>
          </cell>
          <cell r="L372">
            <v>512.822646760216</v>
          </cell>
          <cell r="M372">
            <v>-5.9533411200187736E-3</v>
          </cell>
          <cell r="N372">
            <v>6.2486179828869126</v>
          </cell>
          <cell r="O372">
            <v>1.2335053966285295E-2</v>
          </cell>
        </row>
        <row r="373">
          <cell r="A373" t="str">
            <v>R306</v>
          </cell>
          <cell r="B373" t="str">
            <v>West Yorkshire Fire</v>
          </cell>
          <cell r="C373">
            <v>79.580721668506754</v>
          </cell>
          <cell r="D373">
            <v>39.834342790641003</v>
          </cell>
          <cell r="E373">
            <v>37.668399830682368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77.502742621323364</v>
          </cell>
          <cell r="M373">
            <v>-2.6111588379899464E-2</v>
          </cell>
          <cell r="N373">
            <v>0</v>
          </cell>
          <cell r="O373">
            <v>0</v>
          </cell>
        </row>
        <row r="374">
          <cell r="A374" t="str">
            <v>R382</v>
          </cell>
          <cell r="B374" t="str">
            <v>Westminster</v>
          </cell>
          <cell r="C374">
            <v>202.27319560864234</v>
          </cell>
          <cell r="D374">
            <v>130.50921119776498</v>
          </cell>
          <cell r="E374">
            <v>49.000064123044396</v>
          </cell>
          <cell r="F374">
            <v>1.9491043064205498</v>
          </cell>
          <cell r="G374">
            <v>0</v>
          </cell>
          <cell r="H374">
            <v>2.0741610000000001</v>
          </cell>
          <cell r="I374">
            <v>13.442848825879365</v>
          </cell>
          <cell r="J374">
            <v>0</v>
          </cell>
          <cell r="K374">
            <v>0</v>
          </cell>
          <cell r="L374">
            <v>196.97538945310927</v>
          </cell>
          <cell r="M374">
            <v>-2.6191340575759003E-2</v>
          </cell>
          <cell r="N374">
            <v>-8.9154509854267872E-3</v>
          </cell>
          <cell r="O374">
            <v>-4.5259702237533248E-5</v>
          </cell>
        </row>
        <row r="375">
          <cell r="A375" t="str">
            <v>R77</v>
          </cell>
          <cell r="B375" t="str">
            <v>Weymouth and Portland</v>
          </cell>
          <cell r="C375">
            <v>9.8474847674139809</v>
          </cell>
          <cell r="D375">
            <v>2.1060137933590002</v>
          </cell>
          <cell r="E375">
            <v>6.0734534064862604</v>
          </cell>
          <cell r="F375">
            <v>0</v>
          </cell>
          <cell r="G375">
            <v>5.3983163786156092E-2</v>
          </cell>
          <cell r="H375">
            <v>0</v>
          </cell>
          <cell r="I375">
            <v>1.225956754574542</v>
          </cell>
          <cell r="J375">
            <v>0</v>
          </cell>
          <cell r="K375">
            <v>6.562444095005171E-2</v>
          </cell>
          <cell r="L375">
            <v>9.5250315591560106</v>
          </cell>
          <cell r="M375">
            <v>-3.2744727803488471E-2</v>
          </cell>
          <cell r="N375">
            <v>0.11940695370654808</v>
          </cell>
          <cell r="O375">
            <v>1.2695271044239387E-2</v>
          </cell>
        </row>
        <row r="376">
          <cell r="A376" t="str">
            <v>R343</v>
          </cell>
          <cell r="B376" t="str">
            <v>Wigan</v>
          </cell>
          <cell r="C376">
            <v>220.30047412674446</v>
          </cell>
          <cell r="D376">
            <v>97.783360279606995</v>
          </cell>
          <cell r="E376">
            <v>108.54848950741142</v>
          </cell>
          <cell r="F376">
            <v>4.3177969690623286</v>
          </cell>
          <cell r="G376">
            <v>0</v>
          </cell>
          <cell r="H376">
            <v>1.199433</v>
          </cell>
          <cell r="I376">
            <v>4.9053571597816141</v>
          </cell>
          <cell r="J376">
            <v>0</v>
          </cell>
          <cell r="K376">
            <v>0</v>
          </cell>
          <cell r="L376">
            <v>216.75443691586236</v>
          </cell>
          <cell r="M376">
            <v>-1.6096366678003515E-2</v>
          </cell>
          <cell r="N376">
            <v>-6.9461144637443795E-3</v>
          </cell>
          <cell r="O376">
            <v>-3.2044981290659969E-5</v>
          </cell>
        </row>
        <row r="377">
          <cell r="A377" t="str">
            <v>R676</v>
          </cell>
          <cell r="B377" t="str">
            <v>Wiltshire</v>
          </cell>
          <cell r="C377">
            <v>331.82577968390967</v>
          </cell>
          <cell r="D377">
            <v>72.309336874194997</v>
          </cell>
          <cell r="E377">
            <v>223.56695501252355</v>
          </cell>
          <cell r="F377">
            <v>8.8929539703052338</v>
          </cell>
          <cell r="G377">
            <v>0</v>
          </cell>
          <cell r="H377">
            <v>0</v>
          </cell>
          <cell r="I377">
            <v>18.100544731506833</v>
          </cell>
          <cell r="J377">
            <v>2.6610505009478675</v>
          </cell>
          <cell r="K377">
            <v>3.0137839505727384</v>
          </cell>
          <cell r="L377">
            <v>328.54462504005119</v>
          </cell>
          <cell r="M377">
            <v>-9.8881848389961169E-3</v>
          </cell>
          <cell r="N377">
            <v>4.2361488658375492</v>
          </cell>
          <cell r="O377">
            <v>1.306209728407454E-2</v>
          </cell>
        </row>
        <row r="378">
          <cell r="A378" t="str">
            <v>R126</v>
          </cell>
          <cell r="B378" t="str">
            <v>Winchester</v>
          </cell>
          <cell r="C378">
            <v>13.45518562361937</v>
          </cell>
          <cell r="D378">
            <v>2.4620517453769999</v>
          </cell>
          <cell r="E378">
            <v>7.0413160945858513</v>
          </cell>
          <cell r="F378">
            <v>0</v>
          </cell>
          <cell r="G378">
            <v>0.26205808471496506</v>
          </cell>
          <cell r="H378">
            <v>0</v>
          </cell>
          <cell r="I378">
            <v>3.3060442387477322</v>
          </cell>
          <cell r="J378">
            <v>3.7161412311009445E-2</v>
          </cell>
          <cell r="K378">
            <v>9.1757934046870687E-2</v>
          </cell>
          <cell r="L378">
            <v>13.200389509783429</v>
          </cell>
          <cell r="M378">
            <v>-1.8936647993073263E-2</v>
          </cell>
          <cell r="N378">
            <v>0.21916623739419627</v>
          </cell>
          <cell r="O378">
            <v>1.6883327002036694E-2</v>
          </cell>
        </row>
        <row r="379">
          <cell r="A379" t="str">
            <v>R646</v>
          </cell>
          <cell r="B379" t="str">
            <v>Windsor and Maidenhead</v>
          </cell>
          <cell r="C379">
            <v>85.75483966845556</v>
          </cell>
          <cell r="D379">
            <v>15.09419334915</v>
          </cell>
          <cell r="E379">
            <v>62.161563270288852</v>
          </cell>
          <cell r="F379">
            <v>2.4726369818559588</v>
          </cell>
          <cell r="G379">
            <v>0</v>
          </cell>
          <cell r="H379">
            <v>0</v>
          </cell>
          <cell r="I379">
            <v>4.0749253176082663</v>
          </cell>
          <cell r="J379">
            <v>0</v>
          </cell>
          <cell r="K379">
            <v>1.2626783706066549</v>
          </cell>
          <cell r="L379">
            <v>85.065997289509738</v>
          </cell>
          <cell r="M379">
            <v>-8.0326939168566813E-3</v>
          </cell>
          <cell r="N379">
            <v>1.2613974864186162</v>
          </cell>
          <cell r="O379">
            <v>1.5051649782737703E-2</v>
          </cell>
        </row>
        <row r="380">
          <cell r="A380" t="str">
            <v>R348</v>
          </cell>
          <cell r="B380" t="str">
            <v>Wirral</v>
          </cell>
          <cell r="C380">
            <v>248.08525503991109</v>
          </cell>
          <cell r="D380">
            <v>112.983321828702</v>
          </cell>
          <cell r="E380">
            <v>120.78584339897276</v>
          </cell>
          <cell r="F380">
            <v>4.8045693763257118</v>
          </cell>
          <cell r="G380">
            <v>0</v>
          </cell>
          <cell r="H380">
            <v>1.407295</v>
          </cell>
          <cell r="I380">
            <v>3.3656557629302988</v>
          </cell>
          <cell r="J380">
            <v>0</v>
          </cell>
          <cell r="K380">
            <v>0</v>
          </cell>
          <cell r="L380">
            <v>243.34668536693079</v>
          </cell>
          <cell r="M380">
            <v>-1.9100569569190928E-2</v>
          </cell>
          <cell r="N380">
            <v>-8.0153651613272814E-3</v>
          </cell>
          <cell r="O380">
            <v>-3.2936964592072352E-5</v>
          </cell>
        </row>
        <row r="381">
          <cell r="A381" t="str">
            <v>R279</v>
          </cell>
          <cell r="B381" t="str">
            <v>Woking</v>
          </cell>
          <cell r="C381">
            <v>13.525578687850158</v>
          </cell>
          <cell r="D381">
            <v>1.991997006586</v>
          </cell>
          <cell r="E381">
            <v>8.9408226090349796</v>
          </cell>
          <cell r="F381">
            <v>0</v>
          </cell>
          <cell r="G381">
            <v>0.12909086805121883</v>
          </cell>
          <cell r="H381">
            <v>0</v>
          </cell>
          <cell r="I381">
            <v>2.0585717213501802</v>
          </cell>
          <cell r="J381">
            <v>0</v>
          </cell>
          <cell r="K381">
            <v>0.11199967879042064</v>
          </cell>
          <cell r="L381">
            <v>13.232481883812801</v>
          </cell>
          <cell r="M381">
            <v>-2.1669816190610924E-2</v>
          </cell>
          <cell r="N381">
            <v>0.35482923408437728</v>
          </cell>
          <cell r="O381">
            <v>2.7553875208138987E-2</v>
          </cell>
        </row>
        <row r="382">
          <cell r="A382" t="str">
            <v>R647</v>
          </cell>
          <cell r="B382" t="str">
            <v>Wokingham</v>
          </cell>
          <cell r="C382">
            <v>110.98126536035103</v>
          </cell>
          <cell r="D382">
            <v>13.335405960757999</v>
          </cell>
          <cell r="E382">
            <v>86.007188762852522</v>
          </cell>
          <cell r="F382">
            <v>3.4211584209328145</v>
          </cell>
          <cell r="G382">
            <v>0</v>
          </cell>
          <cell r="H382">
            <v>0</v>
          </cell>
          <cell r="I382">
            <v>4.8194112372263866</v>
          </cell>
          <cell r="J382">
            <v>0</v>
          </cell>
          <cell r="K382">
            <v>2.1040687439584187</v>
          </cell>
          <cell r="L382">
            <v>109.68723312572814</v>
          </cell>
          <cell r="M382">
            <v>-1.165991602655847E-2</v>
          </cell>
          <cell r="N382">
            <v>2.1026792558969305</v>
          </cell>
          <cell r="O382">
            <v>1.9544434403111492E-2</v>
          </cell>
        </row>
        <row r="383">
          <cell r="A383" t="str">
            <v>R364</v>
          </cell>
          <cell r="B383" t="str">
            <v>Wolverhampton</v>
          </cell>
          <cell r="C383">
            <v>213.49009057023449</v>
          </cell>
          <cell r="D383">
            <v>112.74302096821299</v>
          </cell>
          <cell r="E383">
            <v>88.635117802123048</v>
          </cell>
          <cell r="F383">
            <v>3.5256910965339543</v>
          </cell>
          <cell r="G383">
            <v>0</v>
          </cell>
          <cell r="H383">
            <v>1.173011</v>
          </cell>
          <cell r="I383">
            <v>4.1459245523698467</v>
          </cell>
          <cell r="J383">
            <v>0</v>
          </cell>
          <cell r="K383">
            <v>0</v>
          </cell>
          <cell r="L383">
            <v>210.22276541923983</v>
          </cell>
          <cell r="M383">
            <v>-1.5304341022422063E-2</v>
          </cell>
          <cell r="N383">
            <v>-7.8824742465712916E-3</v>
          </cell>
          <cell r="O383">
            <v>-3.7494410665399056E-5</v>
          </cell>
        </row>
        <row r="384">
          <cell r="A384" t="str">
            <v>R133</v>
          </cell>
          <cell r="B384" t="str">
            <v>Worcester</v>
          </cell>
          <cell r="C384">
            <v>11.204701077855077</v>
          </cell>
          <cell r="D384">
            <v>3.093561805587</v>
          </cell>
          <cell r="E384">
            <v>5.2997115179313372</v>
          </cell>
          <cell r="F384">
            <v>0</v>
          </cell>
          <cell r="G384">
            <v>0.15049633183610742</v>
          </cell>
          <cell r="H384">
            <v>0</v>
          </cell>
          <cell r="I384">
            <v>2.3954693402785665</v>
          </cell>
          <cell r="J384">
            <v>0</v>
          </cell>
          <cell r="K384">
            <v>1.328576675180392E-2</v>
          </cell>
          <cell r="L384">
            <v>10.952524762384815</v>
          </cell>
          <cell r="M384">
            <v>-2.2506295680539079E-2</v>
          </cell>
          <cell r="N384">
            <v>0.16352235430093032</v>
          </cell>
          <cell r="O384">
            <v>1.5156392418487905E-2</v>
          </cell>
        </row>
        <row r="385">
          <cell r="A385" t="str">
            <v>R671</v>
          </cell>
          <cell r="B385" t="str">
            <v>Worcestershire</v>
          </cell>
          <cell r="C385">
            <v>324.41092302424869</v>
          </cell>
          <cell r="D385">
            <v>79.143501621652007</v>
          </cell>
          <cell r="E385">
            <v>228.44426655079207</v>
          </cell>
          <cell r="F385">
            <v>9.0869616536242059</v>
          </cell>
          <cell r="G385">
            <v>0</v>
          </cell>
          <cell r="H385">
            <v>7.3899999999999993E-2</v>
          </cell>
          <cell r="I385">
            <v>3.5573321258775845</v>
          </cell>
          <cell r="J385">
            <v>0</v>
          </cell>
          <cell r="K385">
            <v>2.5190628571121025</v>
          </cell>
          <cell r="L385">
            <v>322.82502480905794</v>
          </cell>
          <cell r="M385">
            <v>-4.8885475261023492E-3</v>
          </cell>
          <cell r="N385">
            <v>2.5127166437748087</v>
          </cell>
          <cell r="O385">
            <v>7.8445834884316463E-3</v>
          </cell>
        </row>
        <row r="386">
          <cell r="A386" t="str">
            <v>R291</v>
          </cell>
          <cell r="B386" t="str">
            <v>Worthing</v>
          </cell>
          <cell r="C386">
            <v>13.588666827698376</v>
          </cell>
          <cell r="D386">
            <v>2.9655696261750002</v>
          </cell>
          <cell r="E386">
            <v>8.4402915565608634</v>
          </cell>
          <cell r="F386">
            <v>0</v>
          </cell>
          <cell r="G386">
            <v>0.12327965549239804</v>
          </cell>
          <cell r="H386">
            <v>0</v>
          </cell>
          <cell r="I386">
            <v>1.6137796083302729</v>
          </cell>
          <cell r="J386">
            <v>0</v>
          </cell>
          <cell r="K386">
            <v>9.9503955756019807E-2</v>
          </cell>
          <cell r="L386">
            <v>13.242424402314555</v>
          </cell>
          <cell r="M386">
            <v>-2.5480235094001991E-2</v>
          </cell>
          <cell r="N386">
            <v>0.22251476963992012</v>
          </cell>
          <cell r="O386">
            <v>1.7090346701139868E-2</v>
          </cell>
        </row>
        <row r="387">
          <cell r="A387" t="str">
            <v>R134</v>
          </cell>
          <cell r="B387" t="str">
            <v>Wychavon</v>
          </cell>
          <cell r="C387">
            <v>13.323751261731907</v>
          </cell>
          <cell r="D387">
            <v>3.0416930128299997</v>
          </cell>
          <cell r="E387">
            <v>5.6847326220520733</v>
          </cell>
          <cell r="F387">
            <v>0</v>
          </cell>
          <cell r="G387">
            <v>0.31133581637947627</v>
          </cell>
          <cell r="H387">
            <v>0</v>
          </cell>
          <cell r="I387">
            <v>4.1035325963076437</v>
          </cell>
          <cell r="J387">
            <v>4.4267659183694331E-2</v>
          </cell>
          <cell r="K387">
            <v>1.3092800378334733E-2</v>
          </cell>
          <cell r="L387">
            <v>13.198654507131222</v>
          </cell>
          <cell r="M387">
            <v>-9.3890040532341734E-3</v>
          </cell>
          <cell r="N387">
            <v>3.3260493179792405E-2</v>
          </cell>
          <cell r="O387">
            <v>2.5263575966314494E-3</v>
          </cell>
        </row>
        <row r="388">
          <cell r="A388" t="str">
            <v>R21</v>
          </cell>
          <cell r="B388" t="str">
            <v>Wycombe</v>
          </cell>
          <cell r="C388">
            <v>17.497317990876919</v>
          </cell>
          <cell r="D388">
            <v>3.7577596875839996</v>
          </cell>
          <cell r="E388">
            <v>9.270172474260157</v>
          </cell>
          <cell r="F388">
            <v>0</v>
          </cell>
          <cell r="G388">
            <v>0.39669878689524019</v>
          </cell>
          <cell r="H388">
            <v>0</v>
          </cell>
          <cell r="I388">
            <v>3.6919311192280824</v>
          </cell>
          <cell r="J388">
            <v>0</v>
          </cell>
          <cell r="K388">
            <v>8.4246492015116831E-2</v>
          </cell>
          <cell r="L388">
            <v>17.200808559982594</v>
          </cell>
          <cell r="M388">
            <v>-1.6945993154432237E-2</v>
          </cell>
          <cell r="N388">
            <v>8.3913064905974721E-2</v>
          </cell>
          <cell r="O388">
            <v>4.9023530540401369E-3</v>
          </cell>
        </row>
        <row r="389">
          <cell r="A389" t="str">
            <v>R184</v>
          </cell>
          <cell r="B389" t="str">
            <v>Wyre</v>
          </cell>
          <cell r="C389">
            <v>13.543743898194535</v>
          </cell>
          <cell r="D389">
            <v>4.0936674223449998</v>
          </cell>
          <cell r="E389">
            <v>6.5869567754441656</v>
          </cell>
          <cell r="F389">
            <v>0</v>
          </cell>
          <cell r="G389">
            <v>0.15503759789004762</v>
          </cell>
          <cell r="H389">
            <v>0</v>
          </cell>
          <cell r="I389">
            <v>2.3155351169797207</v>
          </cell>
          <cell r="J389">
            <v>0</v>
          </cell>
          <cell r="K389">
            <v>5.1259728401627895E-3</v>
          </cell>
          <cell r="L389">
            <v>13.156322885499096</v>
          </cell>
          <cell r="M389">
            <v>-2.8605163801649014E-2</v>
          </cell>
          <cell r="N389">
            <v>0.15982490615594003</v>
          </cell>
          <cell r="O389">
            <v>1.2297536337093908E-2</v>
          </cell>
        </row>
        <row r="390">
          <cell r="A390" t="str">
            <v>R135</v>
          </cell>
          <cell r="B390" t="str">
            <v>Wyre Forest</v>
          </cell>
          <cell r="C390">
            <v>13.0589718316304</v>
          </cell>
          <cell r="D390">
            <v>3.1634554146629998</v>
          </cell>
          <cell r="E390">
            <v>7.1165878400760665</v>
          </cell>
          <cell r="F390">
            <v>0</v>
          </cell>
          <cell r="G390">
            <v>0.12049889750890225</v>
          </cell>
          <cell r="H390">
            <v>0</v>
          </cell>
          <cell r="I390">
            <v>2.3691447625558681</v>
          </cell>
          <cell r="J390">
            <v>0</v>
          </cell>
          <cell r="K390">
            <v>4.3078732837931351E-2</v>
          </cell>
          <cell r="L390">
            <v>12.812765647641768</v>
          </cell>
          <cell r="M390">
            <v>-1.8853412593500707E-2</v>
          </cell>
          <cell r="N390">
            <v>0.1632947451619895</v>
          </cell>
          <cell r="O390">
            <v>1.2909215446313845E-2</v>
          </cell>
        </row>
        <row r="391">
          <cell r="A391" t="str">
            <v>R617</v>
          </cell>
          <cell r="B391" t="str">
            <v>York</v>
          </cell>
          <cell r="C391">
            <v>120.71034317066378</v>
          </cell>
          <cell r="D391">
            <v>33.360248213654998</v>
          </cell>
          <cell r="E391">
            <v>76.805315873122581</v>
          </cell>
          <cell r="F391">
            <v>3.0551301228581367</v>
          </cell>
          <cell r="G391">
            <v>0</v>
          </cell>
          <cell r="H391">
            <v>0</v>
          </cell>
          <cell r="I391">
            <v>4.7287574293641033</v>
          </cell>
          <cell r="J391">
            <v>0</v>
          </cell>
          <cell r="K391">
            <v>0.76425916591574727</v>
          </cell>
          <cell r="L391">
            <v>118.71371080491556</v>
          </cell>
          <cell r="M391">
            <v>-1.654068999642655E-2</v>
          </cell>
          <cell r="N391">
            <v>0.76164625333269953</v>
          </cell>
          <cell r="O391">
            <v>6.4572524120560517E-3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uploads/system/uploads/attachment_data/file/510870/Explanatory_note_on_the_allocation_of_the_Transition_Grant.pdf" TargetMode="External"/><Relationship Id="rId2" Type="http://schemas.openxmlformats.org/officeDocument/2006/relationships/hyperlink" Target="https://www.gov.uk/government/uploads/system/uploads/attachment_data/file/499148/Key_info_for_local_authorities.xlsx" TargetMode="External"/><Relationship Id="rId1" Type="http://schemas.openxmlformats.org/officeDocument/2006/relationships/hyperlink" Target="https://www.gov.uk/government/uploads/system/uploads/attachment_data/file/488423/Grant_Model_v4.xlsx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gov.uk/government/uploads/system/uploads/attachment_data/file/400333/Settlement_funding_assessment_calculation_model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v.uk/government/publications/settlement-funding-assessment-calculation-model-local-government-finance-settlement-2016-to-2017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ov.uk/government/uploads/system/uploads/attachment_data/file/510870/Explanatory_note_on_the_allocation_of_the_Transition_Grant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gov.uk/government/publications/breakdown-of-settlement-funding-assessment-final-local-government-finance-settlement-2015-to-2016" TargetMode="External"/><Relationship Id="rId1" Type="http://schemas.openxmlformats.org/officeDocument/2006/relationships/hyperlink" Target="https://www.gov.uk/government/publications/settlement-funding-assessment-calculation-model-local-government-finance-settlement-2016-to-201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uploads/system/uploads/attachment_data/file/577780/Explanatory_note_on_Transition_Grant_2017-18.pdf" TargetMode="External"/><Relationship Id="rId2" Type="http://schemas.openxmlformats.org/officeDocument/2006/relationships/hyperlink" Target="https://www.gov.uk/government/uploads/system/uploads/attachment_data/file/577762/Key_information_for_Local_Authorities.xlsx" TargetMode="External"/><Relationship Id="rId1" Type="http://schemas.openxmlformats.org/officeDocument/2006/relationships/hyperlink" Target="https://www.gov.uk/government/uploads/system/uploads/attachment_data/file/579059/Settlement_funding_assessment_calculation_model_provisional_local_government_finance_settlement_2017_to_2018.xlsx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www.gov.uk/government/uploads/system/uploads/attachment_data/file/400333/Settlement_funding_assessment_calculation_model.xl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gov.uk/government/uploads/system/uploads/attachment_data/file/577780/Explanatory_note_on_Transition_Grant_2017-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tabSelected="1" workbookViewId="0">
      <selection activeCell="I37" sqref="I37"/>
    </sheetView>
  </sheetViews>
  <sheetFormatPr defaultRowHeight="14.4" x14ac:dyDescent="0.3"/>
  <sheetData>
    <row r="1" spans="1:18" ht="30" customHeight="1" x14ac:dyDescent="0.55000000000000004">
      <c r="A1" s="136" t="s">
        <v>1360</v>
      </c>
    </row>
    <row r="3" spans="1:18" x14ac:dyDescent="0.3">
      <c r="A3" t="s">
        <v>1403</v>
      </c>
    </row>
    <row r="4" spans="1:18" x14ac:dyDescent="0.3">
      <c r="A4" s="19" t="s">
        <v>1361</v>
      </c>
      <c r="R4" s="19"/>
    </row>
    <row r="6" spans="1:18" ht="18" x14ac:dyDescent="0.35">
      <c r="A6" s="139" t="s">
        <v>816</v>
      </c>
      <c r="B6" t="s">
        <v>1404</v>
      </c>
    </row>
    <row r="8" spans="1:18" x14ac:dyDescent="0.3">
      <c r="B8" t="s">
        <v>822</v>
      </c>
    </row>
    <row r="10" spans="1:18" x14ac:dyDescent="0.3">
      <c r="B10" t="s">
        <v>1402</v>
      </c>
    </row>
    <row r="12" spans="1:18" x14ac:dyDescent="0.3">
      <c r="B12" t="s">
        <v>818</v>
      </c>
    </row>
    <row r="13" spans="1:18" x14ac:dyDescent="0.3">
      <c r="C13" s="122" t="s">
        <v>819</v>
      </c>
      <c r="D13" t="s">
        <v>820</v>
      </c>
    </row>
    <row r="14" spans="1:18" x14ac:dyDescent="0.3">
      <c r="C14" s="122" t="s">
        <v>821</v>
      </c>
      <c r="D14" t="s">
        <v>1409</v>
      </c>
    </row>
    <row r="15" spans="1:18" x14ac:dyDescent="0.3">
      <c r="C15" s="122" t="s">
        <v>823</v>
      </c>
      <c r="D15" t="s">
        <v>824</v>
      </c>
    </row>
    <row r="16" spans="1:18" x14ac:dyDescent="0.3">
      <c r="C16" s="122" t="s">
        <v>825</v>
      </c>
      <c r="D16" t="s">
        <v>1411</v>
      </c>
    </row>
    <row r="17" spans="1:10" x14ac:dyDescent="0.3">
      <c r="D17" t="s">
        <v>1412</v>
      </c>
    </row>
    <row r="18" spans="1:10" x14ac:dyDescent="0.3">
      <c r="D18" t="s">
        <v>1415</v>
      </c>
    </row>
    <row r="20" spans="1:10" x14ac:dyDescent="0.3">
      <c r="B20" t="s">
        <v>1406</v>
      </c>
    </row>
    <row r="22" spans="1:10" ht="18" x14ac:dyDescent="0.35">
      <c r="A22" s="139" t="s">
        <v>817</v>
      </c>
      <c r="B22" t="s">
        <v>826</v>
      </c>
    </row>
    <row r="24" spans="1:10" x14ac:dyDescent="0.3">
      <c r="B24" t="s">
        <v>1417</v>
      </c>
    </row>
    <row r="25" spans="1:10" x14ac:dyDescent="0.3">
      <c r="C25" s="122" t="s">
        <v>827</v>
      </c>
      <c r="D25" t="s">
        <v>820</v>
      </c>
    </row>
    <row r="26" spans="1:10" x14ac:dyDescent="0.3">
      <c r="C26" s="122" t="s">
        <v>828</v>
      </c>
      <c r="D26" t="s">
        <v>829</v>
      </c>
    </row>
    <row r="27" spans="1:10" x14ac:dyDescent="0.3">
      <c r="C27" s="122" t="s">
        <v>830</v>
      </c>
      <c r="D27" t="s">
        <v>1418</v>
      </c>
    </row>
    <row r="28" spans="1:10" x14ac:dyDescent="0.3">
      <c r="C28" s="122" t="s">
        <v>831</v>
      </c>
      <c r="D28" t="s">
        <v>832</v>
      </c>
    </row>
    <row r="29" spans="1:10" x14ac:dyDescent="0.3">
      <c r="C29" s="122" t="s">
        <v>833</v>
      </c>
      <c r="D29" t="s">
        <v>834</v>
      </c>
    </row>
    <row r="30" spans="1:10" x14ac:dyDescent="0.3">
      <c r="C30" s="122" t="s">
        <v>835</v>
      </c>
      <c r="D30" t="s">
        <v>836</v>
      </c>
    </row>
    <row r="32" spans="1:10" x14ac:dyDescent="0.3">
      <c r="A32" t="s">
        <v>881</v>
      </c>
      <c r="J32" s="19" t="s">
        <v>882</v>
      </c>
    </row>
    <row r="33" spans="1:8" x14ac:dyDescent="0.3">
      <c r="A33" t="s">
        <v>883</v>
      </c>
      <c r="H33" s="19" t="s">
        <v>882</v>
      </c>
    </row>
    <row r="34" spans="1:8" x14ac:dyDescent="0.3">
      <c r="A34" t="s">
        <v>1416</v>
      </c>
      <c r="H34" s="19" t="s">
        <v>882</v>
      </c>
    </row>
  </sheetData>
  <hyperlinks>
    <hyperlink ref="J32" r:id="rId1"/>
    <hyperlink ref="H33" r:id="rId2"/>
    <hyperlink ref="A4" r:id="rId3"/>
    <hyperlink ref="H34" r:id="rId4"/>
  </hyperlinks>
  <pageMargins left="0.7" right="0.7" top="0.75" bottom="0.75" header="0.3" footer="0.3"/>
  <pageSetup paperSize="9" orientation="portrait" verticalDpi="0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CV406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S399" sqref="CS399"/>
    </sheetView>
  </sheetViews>
  <sheetFormatPr defaultColWidth="10.88671875" defaultRowHeight="14.4" x14ac:dyDescent="0.3"/>
  <cols>
    <col min="1" max="1" width="10.88671875" style="8"/>
    <col min="2" max="2" width="60.5546875" style="8" customWidth="1"/>
    <col min="3" max="4" width="10.88671875" style="8"/>
    <col min="5" max="5" width="5.44140625" style="8" customWidth="1"/>
    <col min="6" max="6" width="13.5546875" style="5" bestFit="1" customWidth="1"/>
    <col min="7" max="8" width="13.109375" style="5" bestFit="1" customWidth="1"/>
    <col min="9" max="10" width="12.5546875" style="7" customWidth="1"/>
    <col min="11" max="13" width="14.88671875" style="5" bestFit="1" customWidth="1"/>
    <col min="14" max="15" width="12.5546875" style="7" customWidth="1"/>
    <col min="16" max="18" width="14.5546875" style="5" customWidth="1"/>
    <col min="19" max="20" width="14.5546875" style="7" customWidth="1"/>
    <col min="21" max="23" width="13.109375" style="5" bestFit="1" customWidth="1"/>
    <col min="24" max="24" width="10.88671875" style="5" customWidth="1"/>
    <col min="25" max="25" width="10.88671875" style="7" customWidth="1"/>
    <col min="26" max="29" width="13.44140625" style="5" customWidth="1"/>
    <col min="30" max="30" width="13.44140625" style="7" customWidth="1"/>
    <col min="31" max="34" width="12.5546875" style="5" customWidth="1"/>
    <col min="35" max="35" width="12.5546875" style="7" customWidth="1"/>
    <col min="36" max="39" width="10.88671875" style="5" customWidth="1"/>
    <col min="40" max="40" width="10.88671875" style="7" customWidth="1"/>
    <col min="41" max="44" width="14.5546875" style="5" customWidth="1"/>
    <col min="45" max="45" width="14.5546875" style="7" customWidth="1"/>
    <col min="46" max="49" width="12.5546875" style="5" customWidth="1"/>
    <col min="50" max="50" width="12.5546875" style="7" customWidth="1"/>
    <col min="51" max="53" width="12.5546875" style="5" customWidth="1"/>
    <col min="54" max="54" width="12.5546875" style="7" customWidth="1"/>
    <col min="56" max="59" width="10.88671875" style="5" customWidth="1"/>
    <col min="60" max="60" width="10.88671875" style="7" customWidth="1"/>
    <col min="61" max="65" width="14.44140625" style="5" customWidth="1"/>
    <col min="66" max="69" width="15.44140625" style="5" customWidth="1"/>
    <col min="70" max="70" width="15.44140625" style="7" customWidth="1"/>
    <col min="71" max="74" width="15.44140625" style="5" customWidth="1"/>
    <col min="75" max="75" width="15.44140625" style="7" customWidth="1"/>
    <col min="76" max="79" width="15.44140625" style="5" customWidth="1"/>
    <col min="80" max="80" width="15.44140625" style="7" customWidth="1"/>
    <col min="81" max="84" width="15.44140625" style="5" customWidth="1"/>
    <col min="85" max="85" width="15.44140625" style="7" customWidth="1"/>
    <col min="86" max="89" width="15.44140625" style="5" customWidth="1"/>
    <col min="90" max="90" width="15.44140625" style="7" customWidth="1"/>
    <col min="91" max="91" width="13.44140625" style="5" customWidth="1"/>
    <col min="92" max="92" width="12.88671875" style="5" customWidth="1"/>
    <col min="93" max="97" width="12.88671875" style="7" customWidth="1"/>
    <col min="98" max="99" width="15.44140625" style="5" customWidth="1"/>
    <col min="100" max="100" width="13.5546875" style="6" customWidth="1"/>
    <col min="101" max="16384" width="10.88671875" style="8"/>
  </cols>
  <sheetData>
    <row r="1" spans="1:100" s="14" customFormat="1" ht="15.6" x14ac:dyDescent="0.3">
      <c r="A1" s="137" t="s">
        <v>1374</v>
      </c>
      <c r="B1" s="4"/>
      <c r="C1" s="4"/>
      <c r="D1" s="4"/>
      <c r="E1" s="4"/>
      <c r="F1" s="129" t="s">
        <v>1345</v>
      </c>
      <c r="G1" s="130" t="s">
        <v>856</v>
      </c>
      <c r="H1" s="131" t="s">
        <v>857</v>
      </c>
      <c r="I1" s="132" t="s">
        <v>819</v>
      </c>
      <c r="J1" s="121"/>
      <c r="K1" s="129" t="s">
        <v>1345</v>
      </c>
      <c r="L1" s="130" t="s">
        <v>856</v>
      </c>
      <c r="M1" s="131" t="s">
        <v>857</v>
      </c>
      <c r="N1" s="132" t="s">
        <v>819</v>
      </c>
      <c r="O1" s="121"/>
      <c r="P1" s="129" t="s">
        <v>1345</v>
      </c>
      <c r="Q1" s="130" t="s">
        <v>856</v>
      </c>
      <c r="R1" s="131" t="s">
        <v>857</v>
      </c>
      <c r="S1" s="132" t="s">
        <v>819</v>
      </c>
      <c r="T1" s="121"/>
      <c r="U1" s="129" t="s">
        <v>1345</v>
      </c>
      <c r="V1" s="130" t="s">
        <v>856</v>
      </c>
      <c r="W1" s="131" t="s">
        <v>857</v>
      </c>
      <c r="X1" s="132" t="s">
        <v>819</v>
      </c>
      <c r="Y1" s="121"/>
      <c r="Z1" s="129" t="s">
        <v>1345</v>
      </c>
      <c r="AA1" s="130" t="s">
        <v>856</v>
      </c>
      <c r="AB1" s="131" t="s">
        <v>857</v>
      </c>
      <c r="AC1" s="132" t="s">
        <v>819</v>
      </c>
      <c r="AD1" s="121"/>
      <c r="AE1" s="129" t="s">
        <v>1345</v>
      </c>
      <c r="AF1" s="130" t="s">
        <v>856</v>
      </c>
      <c r="AG1" s="131" t="s">
        <v>857</v>
      </c>
      <c r="AH1" s="132" t="s">
        <v>819</v>
      </c>
      <c r="AI1" s="121"/>
      <c r="AJ1" s="129" t="s">
        <v>1345</v>
      </c>
      <c r="AK1" s="130" t="s">
        <v>856</v>
      </c>
      <c r="AL1" s="131" t="s">
        <v>857</v>
      </c>
      <c r="AM1" s="132" t="s">
        <v>819</v>
      </c>
      <c r="AN1" s="121"/>
      <c r="AO1" s="129" t="s">
        <v>1345</v>
      </c>
      <c r="AP1" s="130" t="s">
        <v>856</v>
      </c>
      <c r="AQ1" s="131" t="s">
        <v>857</v>
      </c>
      <c r="AR1" s="132" t="s">
        <v>819</v>
      </c>
      <c r="AS1" s="121"/>
      <c r="AT1" s="129" t="s">
        <v>1345</v>
      </c>
      <c r="AU1" s="130" t="s">
        <v>856</v>
      </c>
      <c r="AV1" s="131" t="s">
        <v>857</v>
      </c>
      <c r="AW1" s="132" t="s">
        <v>819</v>
      </c>
      <c r="AX1" s="121"/>
      <c r="AY1" s="129" t="s">
        <v>1345</v>
      </c>
      <c r="AZ1" s="130" t="s">
        <v>856</v>
      </c>
      <c r="BA1" s="131" t="s">
        <v>857</v>
      </c>
      <c r="BB1" s="132" t="s">
        <v>819</v>
      </c>
      <c r="BC1" s="133"/>
      <c r="BD1" s="129" t="s">
        <v>1345</v>
      </c>
      <c r="BE1" s="130" t="s">
        <v>856</v>
      </c>
      <c r="BF1" s="131" t="s">
        <v>857</v>
      </c>
      <c r="BG1" s="132" t="s">
        <v>819</v>
      </c>
      <c r="BH1" s="121"/>
      <c r="BI1" s="129" t="s">
        <v>1345</v>
      </c>
      <c r="BJ1" s="130" t="s">
        <v>856</v>
      </c>
      <c r="BK1" s="131" t="s">
        <v>857</v>
      </c>
      <c r="BL1" s="132" t="s">
        <v>819</v>
      </c>
      <c r="BM1" s="121"/>
      <c r="BN1" s="129" t="s">
        <v>1345</v>
      </c>
      <c r="BO1" s="130" t="s">
        <v>856</v>
      </c>
      <c r="BP1" s="131" t="s">
        <v>857</v>
      </c>
      <c r="BQ1" s="132" t="s">
        <v>819</v>
      </c>
      <c r="BR1" s="121"/>
      <c r="BS1" s="129" t="s">
        <v>1345</v>
      </c>
      <c r="BT1" s="130" t="s">
        <v>856</v>
      </c>
      <c r="BU1" s="131" t="s">
        <v>857</v>
      </c>
      <c r="BV1" s="132" t="s">
        <v>819</v>
      </c>
      <c r="BW1" s="121"/>
      <c r="BX1" s="129" t="s">
        <v>1345</v>
      </c>
      <c r="BY1" s="130" t="s">
        <v>856</v>
      </c>
      <c r="BZ1" s="131" t="s">
        <v>857</v>
      </c>
      <c r="CA1" s="132" t="s">
        <v>819</v>
      </c>
      <c r="CB1" s="121"/>
      <c r="CC1" s="129" t="s">
        <v>1345</v>
      </c>
      <c r="CD1" s="130" t="s">
        <v>856</v>
      </c>
      <c r="CE1" s="131" t="s">
        <v>857</v>
      </c>
      <c r="CF1" s="132" t="s">
        <v>819</v>
      </c>
      <c r="CG1" s="121"/>
      <c r="CH1" s="129" t="s">
        <v>1345</v>
      </c>
      <c r="CI1" s="130" t="s">
        <v>856</v>
      </c>
      <c r="CJ1" s="131" t="s">
        <v>857</v>
      </c>
      <c r="CK1" s="132" t="s">
        <v>819</v>
      </c>
      <c r="CL1" s="3"/>
      <c r="CM1" s="129" t="s">
        <v>1347</v>
      </c>
      <c r="CN1" s="129" t="s">
        <v>1348</v>
      </c>
      <c r="CO1" s="129" t="s">
        <v>1346</v>
      </c>
      <c r="CP1" s="130" t="s">
        <v>856</v>
      </c>
      <c r="CQ1" s="131" t="s">
        <v>857</v>
      </c>
      <c r="CR1" s="132" t="s">
        <v>819</v>
      </c>
      <c r="CS1" s="3"/>
      <c r="CT1" s="134"/>
      <c r="CU1" s="7"/>
      <c r="CV1" s="123" t="s">
        <v>1350</v>
      </c>
    </row>
    <row r="2" spans="1:100" s="11" customFormat="1" ht="132" x14ac:dyDescent="0.3">
      <c r="A2" s="2" t="s">
        <v>0</v>
      </c>
      <c r="B2" s="2" t="s">
        <v>1</v>
      </c>
      <c r="C2" s="2" t="s">
        <v>2</v>
      </c>
      <c r="D2" s="2" t="s">
        <v>3</v>
      </c>
      <c r="E2" s="2"/>
      <c r="F2" s="17" t="s">
        <v>4</v>
      </c>
      <c r="G2" s="15" t="s">
        <v>1344</v>
      </c>
      <c r="H2" s="16" t="s">
        <v>1343</v>
      </c>
      <c r="I2" s="12" t="s">
        <v>1375</v>
      </c>
      <c r="J2" s="2"/>
      <c r="K2" s="17" t="s">
        <v>5</v>
      </c>
      <c r="L2" s="15" t="s">
        <v>1344</v>
      </c>
      <c r="M2" s="16" t="s">
        <v>1343</v>
      </c>
      <c r="N2" s="12" t="s">
        <v>1376</v>
      </c>
      <c r="O2" s="2"/>
      <c r="P2" s="17" t="s">
        <v>6</v>
      </c>
      <c r="Q2" s="15" t="s">
        <v>1344</v>
      </c>
      <c r="R2" s="16" t="s">
        <v>1343</v>
      </c>
      <c r="S2" s="12" t="s">
        <v>1377</v>
      </c>
      <c r="T2" s="2"/>
      <c r="U2" s="17" t="s">
        <v>7</v>
      </c>
      <c r="V2" s="15" t="s">
        <v>1344</v>
      </c>
      <c r="W2" s="16" t="s">
        <v>1343</v>
      </c>
      <c r="X2" s="12" t="s">
        <v>1378</v>
      </c>
      <c r="Y2" s="2"/>
      <c r="Z2" s="17" t="s">
        <v>9</v>
      </c>
      <c r="AA2" s="15" t="s">
        <v>1344</v>
      </c>
      <c r="AB2" s="16" t="s">
        <v>1343</v>
      </c>
      <c r="AC2" s="12" t="s">
        <v>1379</v>
      </c>
      <c r="AD2" s="2"/>
      <c r="AE2" s="17" t="s">
        <v>10</v>
      </c>
      <c r="AF2" s="15" t="s">
        <v>1344</v>
      </c>
      <c r="AG2" s="16" t="s">
        <v>1343</v>
      </c>
      <c r="AH2" s="12" t="s">
        <v>1380</v>
      </c>
      <c r="AI2" s="2"/>
      <c r="AJ2" s="17" t="s">
        <v>11</v>
      </c>
      <c r="AK2" s="15" t="s">
        <v>1344</v>
      </c>
      <c r="AL2" s="16" t="s">
        <v>1343</v>
      </c>
      <c r="AM2" s="12" t="s">
        <v>1381</v>
      </c>
      <c r="AN2" s="2"/>
      <c r="AO2" s="17" t="s">
        <v>12</v>
      </c>
      <c r="AP2" s="15" t="s">
        <v>1344</v>
      </c>
      <c r="AQ2" s="16" t="s">
        <v>1343</v>
      </c>
      <c r="AR2" s="12" t="s">
        <v>1382</v>
      </c>
      <c r="AS2" s="2"/>
      <c r="AT2" s="17" t="s">
        <v>13</v>
      </c>
      <c r="AU2" s="15" t="s">
        <v>1344</v>
      </c>
      <c r="AV2" s="16" t="s">
        <v>1343</v>
      </c>
      <c r="AW2" s="12" t="s">
        <v>1383</v>
      </c>
      <c r="AX2" s="2"/>
      <c r="AY2" s="17" t="s">
        <v>14</v>
      </c>
      <c r="AZ2" s="15" t="s">
        <v>1344</v>
      </c>
      <c r="BA2" s="16" t="s">
        <v>1343</v>
      </c>
      <c r="BB2" s="12" t="s">
        <v>1384</v>
      </c>
      <c r="BD2" s="18" t="s">
        <v>18</v>
      </c>
      <c r="BE2" s="15" t="s">
        <v>1344</v>
      </c>
      <c r="BF2" s="16" t="s">
        <v>1343</v>
      </c>
      <c r="BG2" s="12" t="s">
        <v>1385</v>
      </c>
      <c r="BH2" s="2"/>
      <c r="BI2" s="18" t="s">
        <v>23</v>
      </c>
      <c r="BJ2" s="15" t="s">
        <v>1344</v>
      </c>
      <c r="BK2" s="16" t="s">
        <v>1343</v>
      </c>
      <c r="BL2" s="12" t="s">
        <v>1386</v>
      </c>
      <c r="BM2" s="2"/>
      <c r="BN2" s="18" t="s">
        <v>25</v>
      </c>
      <c r="BO2" s="15" t="s">
        <v>1344</v>
      </c>
      <c r="BP2" s="16" t="s">
        <v>1343</v>
      </c>
      <c r="BQ2" s="12" t="s">
        <v>1387</v>
      </c>
      <c r="BR2" s="2"/>
      <c r="BS2" s="18" t="s">
        <v>27</v>
      </c>
      <c r="BT2" s="15" t="s">
        <v>1344</v>
      </c>
      <c r="BU2" s="16" t="s">
        <v>1343</v>
      </c>
      <c r="BV2" s="12" t="s">
        <v>1388</v>
      </c>
      <c r="BW2" s="2"/>
      <c r="BX2" s="18" t="s">
        <v>29</v>
      </c>
      <c r="BY2" s="15" t="s">
        <v>1344</v>
      </c>
      <c r="BZ2" s="16" t="s">
        <v>1343</v>
      </c>
      <c r="CA2" s="12" t="s">
        <v>1389</v>
      </c>
      <c r="CB2" s="2"/>
      <c r="CC2" s="18" t="s">
        <v>31</v>
      </c>
      <c r="CD2" s="15" t="s">
        <v>1344</v>
      </c>
      <c r="CE2" s="16" t="s">
        <v>1343</v>
      </c>
      <c r="CF2" s="12" t="s">
        <v>1390</v>
      </c>
      <c r="CG2" s="2"/>
      <c r="CH2" s="18" t="s">
        <v>33</v>
      </c>
      <c r="CI2" s="15" t="s">
        <v>1344</v>
      </c>
      <c r="CJ2" s="16" t="s">
        <v>1343</v>
      </c>
      <c r="CK2" s="12" t="s">
        <v>1391</v>
      </c>
      <c r="CL2" s="2"/>
      <c r="CM2" s="18" t="s">
        <v>21</v>
      </c>
      <c r="CN2" s="18" t="s">
        <v>16</v>
      </c>
      <c r="CO2" s="18" t="s">
        <v>842</v>
      </c>
      <c r="CP2" s="15" t="s">
        <v>1344</v>
      </c>
      <c r="CQ2" s="16" t="s">
        <v>1343</v>
      </c>
      <c r="CR2" s="12" t="s">
        <v>1392</v>
      </c>
      <c r="CS2" s="2"/>
      <c r="CT2" s="135" t="s">
        <v>1358</v>
      </c>
      <c r="CU2" s="10"/>
      <c r="CV2" s="124" t="s">
        <v>1393</v>
      </c>
    </row>
    <row r="3" spans="1:100" s="11" customFormat="1" ht="13.2" x14ac:dyDescent="0.3">
      <c r="A3" s="2"/>
      <c r="B3" s="2"/>
      <c r="C3" s="2"/>
      <c r="D3" s="2"/>
      <c r="E3" s="2"/>
      <c r="F3" s="17"/>
      <c r="G3" s="15"/>
      <c r="H3" s="16"/>
      <c r="I3" s="12"/>
      <c r="J3" s="2"/>
      <c r="K3" s="17"/>
      <c r="L3" s="15"/>
      <c r="M3" s="16"/>
      <c r="N3" s="12"/>
      <c r="O3" s="2"/>
      <c r="P3" s="17"/>
      <c r="Q3" s="15"/>
      <c r="R3" s="16"/>
      <c r="S3" s="12"/>
      <c r="T3" s="2"/>
      <c r="U3" s="17"/>
      <c r="V3" s="15"/>
      <c r="W3" s="16"/>
      <c r="X3" s="12"/>
      <c r="Y3" s="2"/>
      <c r="Z3" s="17"/>
      <c r="AA3" s="15"/>
      <c r="AB3" s="16"/>
      <c r="AC3" s="12"/>
      <c r="AD3" s="2"/>
      <c r="AE3" s="17"/>
      <c r="AF3" s="15"/>
      <c r="AG3" s="16"/>
      <c r="AH3" s="12"/>
      <c r="AI3" s="2"/>
      <c r="AJ3" s="17"/>
      <c r="AK3" s="15"/>
      <c r="AL3" s="16"/>
      <c r="AM3" s="12"/>
      <c r="AN3" s="2"/>
      <c r="AO3" s="17"/>
      <c r="AP3" s="15"/>
      <c r="AQ3" s="16"/>
      <c r="AR3" s="12"/>
      <c r="AS3" s="2"/>
      <c r="AT3" s="17"/>
      <c r="AU3" s="15"/>
      <c r="AV3" s="16"/>
      <c r="AW3" s="12"/>
      <c r="AX3" s="2"/>
      <c r="AY3" s="17"/>
      <c r="AZ3" s="15"/>
      <c r="BA3" s="16"/>
      <c r="BB3" s="12"/>
      <c r="BD3" s="18"/>
      <c r="BE3" s="15"/>
      <c r="BF3" s="16"/>
      <c r="BG3" s="12"/>
      <c r="BH3" s="2"/>
      <c r="BI3" s="18"/>
      <c r="BJ3" s="15"/>
      <c r="BK3" s="16"/>
      <c r="BL3" s="12"/>
      <c r="BM3" s="2"/>
      <c r="BN3" s="18"/>
      <c r="BO3" s="15"/>
      <c r="BP3" s="16"/>
      <c r="BQ3" s="12"/>
      <c r="BR3" s="2"/>
      <c r="BS3" s="18"/>
      <c r="BT3" s="15"/>
      <c r="BU3" s="16"/>
      <c r="BV3" s="12"/>
      <c r="BW3" s="2"/>
      <c r="BX3" s="18"/>
      <c r="BY3" s="15"/>
      <c r="BZ3" s="16"/>
      <c r="CA3" s="12"/>
      <c r="CB3" s="2"/>
      <c r="CC3" s="18"/>
      <c r="CD3" s="15"/>
      <c r="CE3" s="16"/>
      <c r="CF3" s="12"/>
      <c r="CG3" s="2"/>
      <c r="CH3" s="18"/>
      <c r="CI3" s="15"/>
      <c r="CJ3" s="16"/>
      <c r="CK3" s="12"/>
      <c r="CL3" s="2"/>
      <c r="CM3" s="18"/>
      <c r="CN3" s="18"/>
      <c r="CO3" s="18"/>
      <c r="CP3" s="15"/>
      <c r="CQ3" s="16"/>
      <c r="CR3" s="12"/>
      <c r="CS3" s="2"/>
      <c r="CT3" s="135"/>
      <c r="CU3" s="10"/>
      <c r="CV3" s="124"/>
    </row>
    <row r="4" spans="1:100" s="14" customFormat="1" ht="13.2" x14ac:dyDescent="0.25">
      <c r="A4" s="4" t="s">
        <v>725</v>
      </c>
      <c r="B4" s="4" t="s">
        <v>726</v>
      </c>
      <c r="C4" s="4" t="s">
        <v>348</v>
      </c>
      <c r="D4" s="4" t="s">
        <v>348</v>
      </c>
      <c r="E4" s="4"/>
      <c r="F4" s="141"/>
      <c r="G4" s="141">
        <f>'[6]Control Totals'!$I$3</f>
        <v>129600000</v>
      </c>
      <c r="H4" s="141">
        <f>F390</f>
        <v>129600000.00000098</v>
      </c>
      <c r="I4" s="141">
        <f t="shared" ref="I4:I67" si="0">(F4/H4)*G4</f>
        <v>0</v>
      </c>
      <c r="J4" s="141"/>
      <c r="K4" s="141"/>
      <c r="L4" s="141">
        <f t="shared" ref="L4:L67" si="1">$K$391</f>
        <v>1567610394</v>
      </c>
      <c r="M4" s="141">
        <f>$K$390</f>
        <v>5258012078.0000029</v>
      </c>
      <c r="N4" s="141">
        <f t="shared" ref="N4:N67" si="2">(K4/M4)*L4</f>
        <v>0</v>
      </c>
      <c r="O4" s="141"/>
      <c r="P4" s="141">
        <v>1100454.328551</v>
      </c>
      <c r="Q4" s="141">
        <f>$P$391</f>
        <v>341463106</v>
      </c>
      <c r="R4" s="141">
        <f>P390</f>
        <v>1276518313.0000024</v>
      </c>
      <c r="S4" s="141">
        <f t="shared" ref="S4:S67" si="3">(P4/R4)*Q4</f>
        <v>294366.75464143394</v>
      </c>
      <c r="T4" s="141"/>
      <c r="U4" s="141"/>
      <c r="V4" s="141">
        <f t="shared" ref="V4:V67" si="4">$U$391</f>
        <v>339987334</v>
      </c>
      <c r="W4" s="141">
        <f t="shared" ref="W4:W67" si="5">$U$390</f>
        <v>523996799.00000209</v>
      </c>
      <c r="X4" s="141">
        <f t="shared" ref="X4:X67" si="6">(U4/W4)*V4</f>
        <v>0</v>
      </c>
      <c r="Y4" s="141"/>
      <c r="Z4" s="141">
        <v>88980.906279000003</v>
      </c>
      <c r="AA4" s="141">
        <f t="shared" ref="AA4:AA67" si="7">$Z$391</f>
        <v>335233765</v>
      </c>
      <c r="AB4" s="141">
        <f t="shared" ref="AB4:AB67" si="8">$Z$390</f>
        <v>342170317.00001383</v>
      </c>
      <c r="AC4" s="141">
        <f t="shared" ref="AC4:AC67" si="9">(Z4/AB4)*AA4</f>
        <v>87177.065756466836</v>
      </c>
      <c r="AD4" s="141"/>
      <c r="AE4" s="141"/>
      <c r="AF4" s="141">
        <f t="shared" ref="AF4:AF67" si="10">$AE$391</f>
        <v>483622539</v>
      </c>
      <c r="AG4" s="141">
        <f t="shared" ref="AG4:AG67" si="11">$AE$390</f>
        <v>726591897.00000179</v>
      </c>
      <c r="AH4" s="141">
        <f t="shared" ref="AH4:AH67" si="12">(AE4/AG4)*AF4</f>
        <v>0</v>
      </c>
      <c r="AI4" s="141"/>
      <c r="AJ4" s="141"/>
      <c r="AK4" s="141">
        <f t="shared" ref="AK4:AK67" si="13">$AJ$391</f>
        <v>18917185</v>
      </c>
      <c r="AL4" s="141">
        <f t="shared" ref="AL4:AL67" si="14">$AJ$390</f>
        <v>21580834</v>
      </c>
      <c r="AM4" s="141">
        <f t="shared" ref="AM4:AM67" si="15">(AJ4/AL4)*AK4</f>
        <v>0</v>
      </c>
      <c r="AN4" s="141"/>
      <c r="AO4" s="141">
        <v>32355.197630999999</v>
      </c>
      <c r="AP4" s="141">
        <f t="shared" ref="AP4:AP67" si="16">$AO$391</f>
        <v>44655639</v>
      </c>
      <c r="AQ4" s="141">
        <f t="shared" ref="AQ4:AQ67" si="17">$AO$390</f>
        <v>45294790.000002876</v>
      </c>
      <c r="AR4" s="141">
        <f t="shared" ref="AR4:AR67" si="18">(AO4/AQ4)*AP4</f>
        <v>31898.636138582373</v>
      </c>
      <c r="AS4" s="141"/>
      <c r="AT4" s="141"/>
      <c r="AU4" s="141">
        <f t="shared" ref="AU4:AU67" si="19">$AT$391</f>
        <v>12442934</v>
      </c>
      <c r="AV4" s="141">
        <f t="shared" ref="AV4:AV67" si="20">$AT$390</f>
        <v>11889881.000002848</v>
      </c>
      <c r="AW4" s="141">
        <f t="shared" ref="AW4:AW67" si="21">(AT4/AV4)*AU4</f>
        <v>0</v>
      </c>
      <c r="AX4" s="141"/>
      <c r="AY4" s="141"/>
      <c r="AZ4" s="141">
        <f t="shared" ref="AZ4:AZ67" si="22">$AY$391</f>
        <v>877162802</v>
      </c>
      <c r="BA4" s="141">
        <f t="shared" ref="BA4:BA67" si="23">$AY$390</f>
        <v>834431461.9999969</v>
      </c>
      <c r="BB4" s="141">
        <f t="shared" ref="BB4:BB67" si="24">(AY4/BA4)*AZ4</f>
        <v>0</v>
      </c>
      <c r="BC4" s="141"/>
      <c r="BD4" s="141"/>
      <c r="BE4" s="141">
        <f t="shared" ref="BE4:BE67" si="25">$BD$391</f>
        <v>9386434</v>
      </c>
      <c r="BF4" s="141">
        <f t="shared" ref="BF4:BF67" si="26">$BD$390</f>
        <v>9386434</v>
      </c>
      <c r="BG4" s="141">
        <f t="shared" ref="BG4:BG67" si="27">(BD4/BF4)*BE4</f>
        <v>0</v>
      </c>
      <c r="BH4" s="141"/>
      <c r="BI4" s="141"/>
      <c r="BJ4" s="141">
        <f t="shared" ref="BJ4:BJ67" si="28">$BI$391</f>
        <v>2191103</v>
      </c>
      <c r="BK4" s="141">
        <f t="shared" ref="BK4:BK67" si="29">$BI$390</f>
        <v>2191101</v>
      </c>
      <c r="BL4" s="141">
        <f t="shared" ref="BL4:BL67" si="30">(BI4/BK4)*BJ4</f>
        <v>0</v>
      </c>
      <c r="BM4" s="141"/>
      <c r="BN4" s="141"/>
      <c r="BO4" s="141">
        <f t="shared" ref="BO4:BO67" si="31">$BN$391</f>
        <v>236120000</v>
      </c>
      <c r="BP4" s="141">
        <f t="shared" ref="BP4:BP67" si="32">$BN$390</f>
        <v>183638092</v>
      </c>
      <c r="BQ4" s="141">
        <f t="shared" ref="BQ4:BQ67" si="33">(BN4/BP4)*BO4</f>
        <v>0</v>
      </c>
      <c r="BR4" s="141"/>
      <c r="BS4" s="141"/>
      <c r="BT4" s="141">
        <f t="shared" ref="BT4:BT67" si="34">$BS$391</f>
        <v>132130000</v>
      </c>
      <c r="BU4" s="141">
        <f t="shared" ref="BU4:BU67" si="35">$BS$390</f>
        <v>119177778</v>
      </c>
      <c r="BV4" s="141">
        <f t="shared" ref="BV4:BV67" si="36">(BS4/BU4)*BT4</f>
        <v>0</v>
      </c>
      <c r="BW4" s="141"/>
      <c r="BX4" s="141"/>
      <c r="BY4" s="141">
        <f t="shared" ref="BY4:BY67" si="37">$BX$391</f>
        <v>10351044</v>
      </c>
      <c r="BZ4" s="141">
        <f t="shared" ref="BZ4:BZ67" si="38">$BX$390</f>
        <v>10000069</v>
      </c>
      <c r="CA4" s="141">
        <f t="shared" ref="CA4:CA67" si="39">(BX4/BZ4)*BY4</f>
        <v>0</v>
      </c>
      <c r="CB4" s="141"/>
      <c r="CC4" s="141"/>
      <c r="CD4" s="141">
        <f t="shared" ref="CD4:CD67" si="40">$CC$391</f>
        <v>1842000</v>
      </c>
      <c r="CE4" s="141">
        <f t="shared" ref="CE4:CE67" si="41">$CC$390</f>
        <v>1874207.2309440002</v>
      </c>
      <c r="CF4" s="141">
        <f t="shared" ref="CF4:CF67" si="42">(CC4/CE4)*CD4</f>
        <v>0</v>
      </c>
      <c r="CG4" s="141"/>
      <c r="CH4" s="141">
        <v>693.23</v>
      </c>
      <c r="CI4" s="141">
        <f>$CH$391</f>
        <v>246401</v>
      </c>
      <c r="CJ4" s="141">
        <f>$CH$390</f>
        <v>225992.98000000117</v>
      </c>
      <c r="CK4" s="141">
        <f t="shared" ref="CK4:CK67" si="43">(CH4/CJ4)*CI4</f>
        <v>755.83128834355432</v>
      </c>
      <c r="CL4" s="141"/>
      <c r="CM4" s="141">
        <v>63226</v>
      </c>
      <c r="CN4" s="141">
        <v>126126</v>
      </c>
      <c r="CO4" s="141">
        <f t="shared" ref="CO4:CO67" si="44">CN4+CM4</f>
        <v>189352</v>
      </c>
      <c r="CP4" s="141">
        <f t="shared" ref="CP4:CP67" si="45">$CO$391</f>
        <v>435000431</v>
      </c>
      <c r="CQ4" s="141">
        <f>$CO$390</f>
        <v>435000431.00000006</v>
      </c>
      <c r="CR4" s="141">
        <f>(CO4/CQ4)*CP4</f>
        <v>189351.99999999997</v>
      </c>
      <c r="CS4" s="141"/>
      <c r="CT4" s="141"/>
      <c r="CU4" s="141"/>
      <c r="CV4" s="141">
        <f t="shared" ref="CV4:CV67" si="46">SUM(I4,N4,S4,X4,AC4,AH4,AM4,AR4,AW4,BG4,BL4,BQ4,BV4,CA4,CF4,CK4, BB4, CR4)</f>
        <v>603550.28782482666</v>
      </c>
    </row>
    <row r="5" spans="1:100" s="14" customFormat="1" ht="13.2" x14ac:dyDescent="0.25">
      <c r="A5" s="4" t="s">
        <v>363</v>
      </c>
      <c r="B5" s="4" t="s">
        <v>364</v>
      </c>
      <c r="C5" s="4" t="s">
        <v>348</v>
      </c>
      <c r="D5" s="4" t="s">
        <v>348</v>
      </c>
      <c r="E5" s="4"/>
      <c r="F5" s="141"/>
      <c r="G5" s="141">
        <f>'[6]Control Totals'!$I$3</f>
        <v>129600000</v>
      </c>
      <c r="H5" s="141">
        <v>129600000.00000101</v>
      </c>
      <c r="I5" s="141">
        <f t="shared" si="0"/>
        <v>0</v>
      </c>
      <c r="J5" s="141"/>
      <c r="K5" s="141"/>
      <c r="L5" s="141">
        <f t="shared" si="1"/>
        <v>1567610394</v>
      </c>
      <c r="M5" s="141">
        <v>5258012077.9999981</v>
      </c>
      <c r="N5" s="141">
        <f t="shared" si="2"/>
        <v>0</v>
      </c>
      <c r="O5" s="141"/>
      <c r="P5" s="141">
        <v>2350318.2249870002</v>
      </c>
      <c r="Q5" s="141">
        <f t="shared" ref="Q5:Q68" si="47">$P$391</f>
        <v>341463106</v>
      </c>
      <c r="R5" s="141">
        <v>1276518313.0000019</v>
      </c>
      <c r="S5" s="141">
        <f>(P5/R5)*Q5</f>
        <v>628699.91994581488</v>
      </c>
      <c r="T5" s="141"/>
      <c r="U5" s="141"/>
      <c r="V5" s="141">
        <f t="shared" si="4"/>
        <v>339987334</v>
      </c>
      <c r="W5" s="141">
        <f t="shared" si="5"/>
        <v>523996799.00000209</v>
      </c>
      <c r="X5" s="141">
        <f t="shared" si="6"/>
        <v>0</v>
      </c>
      <c r="Y5" s="141"/>
      <c r="Z5" s="141">
        <v>65833.760477999997</v>
      </c>
      <c r="AA5" s="141">
        <f t="shared" si="7"/>
        <v>335233765</v>
      </c>
      <c r="AB5" s="141">
        <f t="shared" si="8"/>
        <v>342170317.00001383</v>
      </c>
      <c r="AC5" s="141">
        <f t="shared" si="9"/>
        <v>64499.163991326714</v>
      </c>
      <c r="AD5" s="141"/>
      <c r="AE5" s="141"/>
      <c r="AF5" s="141">
        <f t="shared" si="10"/>
        <v>483622539</v>
      </c>
      <c r="AG5" s="141">
        <f t="shared" si="11"/>
        <v>726591897.00000179</v>
      </c>
      <c r="AH5" s="141">
        <f t="shared" si="12"/>
        <v>0</v>
      </c>
      <c r="AI5" s="141"/>
      <c r="AJ5" s="141"/>
      <c r="AK5" s="141">
        <f t="shared" si="13"/>
        <v>18917185</v>
      </c>
      <c r="AL5" s="141">
        <f t="shared" si="14"/>
        <v>21580834</v>
      </c>
      <c r="AM5" s="141">
        <f t="shared" si="15"/>
        <v>0</v>
      </c>
      <c r="AN5" s="141"/>
      <c r="AO5" s="141">
        <v>44177.702824</v>
      </c>
      <c r="AP5" s="141">
        <f t="shared" si="16"/>
        <v>44655639</v>
      </c>
      <c r="AQ5" s="141">
        <f t="shared" si="17"/>
        <v>45294790.000002876</v>
      </c>
      <c r="AR5" s="141">
        <f t="shared" si="18"/>
        <v>43554.314947871469</v>
      </c>
      <c r="AS5" s="141"/>
      <c r="AT5" s="141"/>
      <c r="AU5" s="141">
        <f t="shared" si="19"/>
        <v>12442934</v>
      </c>
      <c r="AV5" s="141">
        <f t="shared" si="20"/>
        <v>11889881.000002848</v>
      </c>
      <c r="AW5" s="141">
        <f t="shared" si="21"/>
        <v>0</v>
      </c>
      <c r="AX5" s="141"/>
      <c r="AY5" s="141"/>
      <c r="AZ5" s="141">
        <f t="shared" si="22"/>
        <v>877162802</v>
      </c>
      <c r="BA5" s="141">
        <f t="shared" si="23"/>
        <v>834431461.9999969</v>
      </c>
      <c r="BB5" s="141">
        <f t="shared" si="24"/>
        <v>0</v>
      </c>
      <c r="BC5" s="141"/>
      <c r="BD5" s="141"/>
      <c r="BE5" s="141">
        <f t="shared" si="25"/>
        <v>9386434</v>
      </c>
      <c r="BF5" s="141">
        <f t="shared" si="26"/>
        <v>9386434</v>
      </c>
      <c r="BG5" s="141">
        <f t="shared" si="27"/>
        <v>0</v>
      </c>
      <c r="BH5" s="141"/>
      <c r="BI5" s="141">
        <v>28162</v>
      </c>
      <c r="BJ5" s="141">
        <f t="shared" si="28"/>
        <v>2191103</v>
      </c>
      <c r="BK5" s="141">
        <f t="shared" si="29"/>
        <v>2191101</v>
      </c>
      <c r="BL5" s="141">
        <f t="shared" si="30"/>
        <v>28162.025705798133</v>
      </c>
      <c r="BM5" s="141"/>
      <c r="BN5" s="141"/>
      <c r="BO5" s="141">
        <f t="shared" si="31"/>
        <v>236120000</v>
      </c>
      <c r="BP5" s="141">
        <f t="shared" si="32"/>
        <v>183638092</v>
      </c>
      <c r="BQ5" s="141">
        <f t="shared" si="33"/>
        <v>0</v>
      </c>
      <c r="BR5" s="141"/>
      <c r="BS5" s="141"/>
      <c r="BT5" s="141">
        <f t="shared" si="34"/>
        <v>132130000</v>
      </c>
      <c r="BU5" s="141">
        <f t="shared" si="35"/>
        <v>119177778</v>
      </c>
      <c r="BV5" s="141">
        <f t="shared" si="36"/>
        <v>0</v>
      </c>
      <c r="BW5" s="141"/>
      <c r="BX5" s="141"/>
      <c r="BY5" s="141">
        <f t="shared" si="37"/>
        <v>10351044</v>
      </c>
      <c r="BZ5" s="141">
        <f t="shared" si="38"/>
        <v>10000069</v>
      </c>
      <c r="CA5" s="141">
        <f t="shared" si="39"/>
        <v>0</v>
      </c>
      <c r="CB5" s="141"/>
      <c r="CC5" s="141"/>
      <c r="CD5" s="141">
        <f t="shared" si="40"/>
        <v>1842000</v>
      </c>
      <c r="CE5" s="141">
        <f t="shared" si="41"/>
        <v>1874207.2309440002</v>
      </c>
      <c r="CF5" s="141">
        <f t="shared" si="42"/>
        <v>0</v>
      </c>
      <c r="CG5" s="141"/>
      <c r="CH5" s="141">
        <v>693.23</v>
      </c>
      <c r="CI5" s="141">
        <f t="shared" ref="CI5:CI68" si="48">$CH$391</f>
        <v>246401</v>
      </c>
      <c r="CJ5" s="141">
        <f t="shared" ref="CJ5:CJ68" si="49">$CH$390</f>
        <v>225992.98000000117</v>
      </c>
      <c r="CK5" s="141">
        <f t="shared" si="43"/>
        <v>755.83128834355432</v>
      </c>
      <c r="CL5" s="141"/>
      <c r="CM5" s="141"/>
      <c r="CN5" s="141"/>
      <c r="CO5" s="141">
        <f t="shared" si="44"/>
        <v>0</v>
      </c>
      <c r="CP5" s="141">
        <f t="shared" si="45"/>
        <v>435000431</v>
      </c>
      <c r="CQ5" s="141">
        <f t="shared" ref="CQ5:CQ68" si="50">$CO$390</f>
        <v>435000431.00000006</v>
      </c>
      <c r="CR5" s="141">
        <f t="shared" ref="CR5:CR68" si="51">(CO5/CQ5)*CP5</f>
        <v>0</v>
      </c>
      <c r="CS5" s="141"/>
      <c r="CT5" s="141"/>
      <c r="CU5" s="141"/>
      <c r="CV5" s="141">
        <f>SUM(I5,N5,S5,X5,AC5,AH5,AM5,AR5,AW5,BG5,BL5,BQ5,BV5,CA5,CF5,CK5, BB5, CR5)</f>
        <v>765671.25587915478</v>
      </c>
    </row>
    <row r="6" spans="1:100" s="14" customFormat="1" ht="13.2" x14ac:dyDescent="0.25">
      <c r="A6" s="4" t="s">
        <v>375</v>
      </c>
      <c r="B6" s="4" t="s">
        <v>376</v>
      </c>
      <c r="C6" s="4" t="s">
        <v>348</v>
      </c>
      <c r="D6" s="4" t="s">
        <v>348</v>
      </c>
      <c r="E6" s="4"/>
      <c r="F6" s="141"/>
      <c r="G6" s="141">
        <f>'[6]Control Totals'!$I$3</f>
        <v>129600000</v>
      </c>
      <c r="H6" s="141">
        <v>129600000.00000101</v>
      </c>
      <c r="I6" s="141">
        <f t="shared" si="0"/>
        <v>0</v>
      </c>
      <c r="J6" s="141"/>
      <c r="K6" s="141"/>
      <c r="L6" s="141">
        <f t="shared" si="1"/>
        <v>1567610394</v>
      </c>
      <c r="M6" s="141">
        <v>5258012077.9999981</v>
      </c>
      <c r="N6" s="141">
        <f t="shared" si="2"/>
        <v>0</v>
      </c>
      <c r="O6" s="141"/>
      <c r="P6" s="141">
        <v>2052232.4868409999</v>
      </c>
      <c r="Q6" s="141">
        <f t="shared" si="47"/>
        <v>341463106</v>
      </c>
      <c r="R6" s="141">
        <v>1276518313.0000019</v>
      </c>
      <c r="S6" s="141">
        <f t="shared" si="3"/>
        <v>548963.27929988015</v>
      </c>
      <c r="T6" s="141"/>
      <c r="U6" s="141"/>
      <c r="V6" s="141">
        <f t="shared" si="4"/>
        <v>339987334</v>
      </c>
      <c r="W6" s="141">
        <f t="shared" si="5"/>
        <v>523996799.00000209</v>
      </c>
      <c r="X6" s="141">
        <f t="shared" si="6"/>
        <v>0</v>
      </c>
      <c r="Y6" s="141"/>
      <c r="Z6" s="141">
        <v>90071.398138000004</v>
      </c>
      <c r="AA6" s="141">
        <f t="shared" si="7"/>
        <v>335233765</v>
      </c>
      <c r="AB6" s="141">
        <f t="shared" si="8"/>
        <v>342170317.00001383</v>
      </c>
      <c r="AC6" s="141">
        <f t="shared" si="9"/>
        <v>88245.450924413512</v>
      </c>
      <c r="AD6" s="141"/>
      <c r="AE6" s="141"/>
      <c r="AF6" s="141">
        <f t="shared" si="10"/>
        <v>483622539</v>
      </c>
      <c r="AG6" s="141">
        <f t="shared" si="11"/>
        <v>726591897.00000179</v>
      </c>
      <c r="AH6" s="141">
        <f t="shared" si="12"/>
        <v>0</v>
      </c>
      <c r="AI6" s="141"/>
      <c r="AJ6" s="141"/>
      <c r="AK6" s="141">
        <f t="shared" si="13"/>
        <v>18917185</v>
      </c>
      <c r="AL6" s="141">
        <f t="shared" si="14"/>
        <v>21580834</v>
      </c>
      <c r="AM6" s="141">
        <f t="shared" si="15"/>
        <v>0</v>
      </c>
      <c r="AN6" s="141"/>
      <c r="AO6" s="141">
        <v>44177.702824</v>
      </c>
      <c r="AP6" s="141">
        <f t="shared" si="16"/>
        <v>44655639</v>
      </c>
      <c r="AQ6" s="141">
        <f t="shared" si="17"/>
        <v>45294790.000002876</v>
      </c>
      <c r="AR6" s="141">
        <f t="shared" si="18"/>
        <v>43554.314947871469</v>
      </c>
      <c r="AS6" s="141"/>
      <c r="AT6" s="141"/>
      <c r="AU6" s="141">
        <f t="shared" si="19"/>
        <v>12442934</v>
      </c>
      <c r="AV6" s="141">
        <f t="shared" si="20"/>
        <v>11889881.000002848</v>
      </c>
      <c r="AW6" s="141">
        <f t="shared" si="21"/>
        <v>0</v>
      </c>
      <c r="AX6" s="141"/>
      <c r="AY6" s="141"/>
      <c r="AZ6" s="141">
        <f t="shared" si="22"/>
        <v>877162802</v>
      </c>
      <c r="BA6" s="141">
        <f t="shared" si="23"/>
        <v>834431461.9999969</v>
      </c>
      <c r="BB6" s="141">
        <f t="shared" si="24"/>
        <v>0</v>
      </c>
      <c r="BC6" s="141"/>
      <c r="BD6" s="141"/>
      <c r="BE6" s="141">
        <f t="shared" si="25"/>
        <v>9386434</v>
      </c>
      <c r="BF6" s="141">
        <f t="shared" si="26"/>
        <v>9386434</v>
      </c>
      <c r="BG6" s="141">
        <f t="shared" si="27"/>
        <v>0</v>
      </c>
      <c r="BH6" s="141"/>
      <c r="BI6" s="141"/>
      <c r="BJ6" s="141">
        <f t="shared" si="28"/>
        <v>2191103</v>
      </c>
      <c r="BK6" s="141">
        <f t="shared" si="29"/>
        <v>2191101</v>
      </c>
      <c r="BL6" s="141">
        <f t="shared" si="30"/>
        <v>0</v>
      </c>
      <c r="BM6" s="141"/>
      <c r="BN6" s="141"/>
      <c r="BO6" s="141">
        <f t="shared" si="31"/>
        <v>236120000</v>
      </c>
      <c r="BP6" s="141">
        <f t="shared" si="32"/>
        <v>183638092</v>
      </c>
      <c r="BQ6" s="141">
        <f t="shared" si="33"/>
        <v>0</v>
      </c>
      <c r="BR6" s="141"/>
      <c r="BS6" s="141"/>
      <c r="BT6" s="141">
        <f t="shared" si="34"/>
        <v>132130000</v>
      </c>
      <c r="BU6" s="141">
        <f t="shared" si="35"/>
        <v>119177778</v>
      </c>
      <c r="BV6" s="141">
        <f t="shared" si="36"/>
        <v>0</v>
      </c>
      <c r="BW6" s="141"/>
      <c r="BX6" s="141"/>
      <c r="BY6" s="141">
        <f t="shared" si="37"/>
        <v>10351044</v>
      </c>
      <c r="BZ6" s="141">
        <f t="shared" si="38"/>
        <v>10000069</v>
      </c>
      <c r="CA6" s="141">
        <f t="shared" si="39"/>
        <v>0</v>
      </c>
      <c r="CB6" s="141"/>
      <c r="CC6" s="141"/>
      <c r="CD6" s="141">
        <f t="shared" si="40"/>
        <v>1842000</v>
      </c>
      <c r="CE6" s="141">
        <f t="shared" si="41"/>
        <v>1874207.2309440002</v>
      </c>
      <c r="CF6" s="141">
        <f t="shared" si="42"/>
        <v>0</v>
      </c>
      <c r="CG6" s="141"/>
      <c r="CH6" s="141">
        <v>693.23</v>
      </c>
      <c r="CI6" s="141">
        <f t="shared" si="48"/>
        <v>246401</v>
      </c>
      <c r="CJ6" s="141">
        <f t="shared" si="49"/>
        <v>225992.98000000117</v>
      </c>
      <c r="CK6" s="141">
        <f t="shared" si="43"/>
        <v>755.83128834355432</v>
      </c>
      <c r="CL6" s="141"/>
      <c r="CM6" s="141">
        <v>64054</v>
      </c>
      <c r="CN6" s="141">
        <v>126575</v>
      </c>
      <c r="CO6" s="141">
        <f t="shared" si="44"/>
        <v>190629</v>
      </c>
      <c r="CP6" s="141">
        <f t="shared" si="45"/>
        <v>435000431</v>
      </c>
      <c r="CQ6" s="141">
        <f t="shared" si="50"/>
        <v>435000431.00000006</v>
      </c>
      <c r="CR6" s="141">
        <f>(CO6/CQ6)*CP6</f>
        <v>190628.99999999997</v>
      </c>
      <c r="CS6" s="141"/>
      <c r="CT6" s="141"/>
      <c r="CU6" s="141"/>
      <c r="CV6" s="141">
        <f t="shared" si="46"/>
        <v>872147.87646050868</v>
      </c>
    </row>
    <row r="7" spans="1:100" s="14" customFormat="1" ht="13.2" x14ac:dyDescent="0.25">
      <c r="A7" s="4" t="s">
        <v>727</v>
      </c>
      <c r="B7" s="4" t="s">
        <v>728</v>
      </c>
      <c r="C7" s="4" t="s">
        <v>348</v>
      </c>
      <c r="D7" s="4" t="s">
        <v>348</v>
      </c>
      <c r="E7" s="4"/>
      <c r="F7" s="141"/>
      <c r="G7" s="141">
        <f>'[6]Control Totals'!$I$3</f>
        <v>129600000</v>
      </c>
      <c r="H7" s="141">
        <v>129600000.00000101</v>
      </c>
      <c r="I7" s="141">
        <f t="shared" si="0"/>
        <v>0</v>
      </c>
      <c r="J7" s="141"/>
      <c r="K7" s="141"/>
      <c r="L7" s="141">
        <f t="shared" si="1"/>
        <v>1567610394</v>
      </c>
      <c r="M7" s="141">
        <v>5258012077.9999981</v>
      </c>
      <c r="N7" s="141">
        <f t="shared" si="2"/>
        <v>0</v>
      </c>
      <c r="O7" s="141"/>
      <c r="P7" s="141">
        <v>2312888.5485919998</v>
      </c>
      <c r="Q7" s="141">
        <f t="shared" si="47"/>
        <v>341463106</v>
      </c>
      <c r="R7" s="141">
        <v>1276518313.0000019</v>
      </c>
      <c r="S7" s="141">
        <f t="shared" si="3"/>
        <v>618687.64403229917</v>
      </c>
      <c r="T7" s="141"/>
      <c r="U7" s="141"/>
      <c r="V7" s="141">
        <f t="shared" si="4"/>
        <v>339987334</v>
      </c>
      <c r="W7" s="141">
        <f t="shared" si="5"/>
        <v>523996799.00000209</v>
      </c>
      <c r="X7" s="141">
        <f t="shared" si="6"/>
        <v>0</v>
      </c>
      <c r="Y7" s="141"/>
      <c r="Z7" s="141">
        <v>141943.864118</v>
      </c>
      <c r="AA7" s="141">
        <f t="shared" si="7"/>
        <v>335233765</v>
      </c>
      <c r="AB7" s="141">
        <f t="shared" si="8"/>
        <v>342170317.00001383</v>
      </c>
      <c r="AC7" s="141">
        <f t="shared" si="9"/>
        <v>139066.34685358644</v>
      </c>
      <c r="AD7" s="141"/>
      <c r="AE7" s="141"/>
      <c r="AF7" s="141">
        <f t="shared" si="10"/>
        <v>483622539</v>
      </c>
      <c r="AG7" s="141">
        <f t="shared" si="11"/>
        <v>726591897.00000179</v>
      </c>
      <c r="AH7" s="141">
        <f t="shared" si="12"/>
        <v>0</v>
      </c>
      <c r="AI7" s="141"/>
      <c r="AJ7" s="141"/>
      <c r="AK7" s="141">
        <f t="shared" si="13"/>
        <v>18917185</v>
      </c>
      <c r="AL7" s="141">
        <f t="shared" si="14"/>
        <v>21580834</v>
      </c>
      <c r="AM7" s="141">
        <f t="shared" si="15"/>
        <v>0</v>
      </c>
      <c r="AN7" s="141"/>
      <c r="AO7" s="141">
        <v>56000.774201</v>
      </c>
      <c r="AP7" s="141">
        <f t="shared" si="16"/>
        <v>44655639</v>
      </c>
      <c r="AQ7" s="141">
        <f t="shared" si="17"/>
        <v>45294790.000002876</v>
      </c>
      <c r="AR7" s="141">
        <f t="shared" si="18"/>
        <v>55210.551951785419</v>
      </c>
      <c r="AS7" s="141"/>
      <c r="AT7" s="141"/>
      <c r="AU7" s="141">
        <f t="shared" si="19"/>
        <v>12442934</v>
      </c>
      <c r="AV7" s="141">
        <f t="shared" si="20"/>
        <v>11889881.000002848</v>
      </c>
      <c r="AW7" s="141">
        <f t="shared" si="21"/>
        <v>0</v>
      </c>
      <c r="AX7" s="141"/>
      <c r="AY7" s="141"/>
      <c r="AZ7" s="141">
        <f t="shared" si="22"/>
        <v>877162802</v>
      </c>
      <c r="BA7" s="141">
        <f t="shared" si="23"/>
        <v>834431461.9999969</v>
      </c>
      <c r="BB7" s="141">
        <f t="shared" si="24"/>
        <v>0</v>
      </c>
      <c r="BC7" s="141"/>
      <c r="BD7" s="141"/>
      <c r="BE7" s="141">
        <f t="shared" si="25"/>
        <v>9386434</v>
      </c>
      <c r="BF7" s="141">
        <f t="shared" si="26"/>
        <v>9386434</v>
      </c>
      <c r="BG7" s="141">
        <f t="shared" si="27"/>
        <v>0</v>
      </c>
      <c r="BH7" s="141"/>
      <c r="BI7" s="141"/>
      <c r="BJ7" s="141">
        <f t="shared" si="28"/>
        <v>2191103</v>
      </c>
      <c r="BK7" s="141">
        <f t="shared" si="29"/>
        <v>2191101</v>
      </c>
      <c r="BL7" s="141">
        <f t="shared" si="30"/>
        <v>0</v>
      </c>
      <c r="BM7" s="141"/>
      <c r="BN7" s="141"/>
      <c r="BO7" s="141">
        <f t="shared" si="31"/>
        <v>236120000</v>
      </c>
      <c r="BP7" s="141">
        <f t="shared" si="32"/>
        <v>183638092</v>
      </c>
      <c r="BQ7" s="141">
        <f t="shared" si="33"/>
        <v>0</v>
      </c>
      <c r="BR7" s="141"/>
      <c r="BS7" s="141"/>
      <c r="BT7" s="141">
        <f t="shared" si="34"/>
        <v>132130000</v>
      </c>
      <c r="BU7" s="141">
        <f t="shared" si="35"/>
        <v>119177778</v>
      </c>
      <c r="BV7" s="141">
        <f t="shared" si="36"/>
        <v>0</v>
      </c>
      <c r="BW7" s="141"/>
      <c r="BX7" s="141"/>
      <c r="BY7" s="141">
        <f t="shared" si="37"/>
        <v>10351044</v>
      </c>
      <c r="BZ7" s="141">
        <f t="shared" si="38"/>
        <v>10000069</v>
      </c>
      <c r="CA7" s="141">
        <f t="shared" si="39"/>
        <v>0</v>
      </c>
      <c r="CB7" s="141"/>
      <c r="CC7" s="141"/>
      <c r="CD7" s="141">
        <f t="shared" si="40"/>
        <v>1842000</v>
      </c>
      <c r="CE7" s="141">
        <f t="shared" si="41"/>
        <v>1874207.2309440002</v>
      </c>
      <c r="CF7" s="141">
        <f t="shared" si="42"/>
        <v>0</v>
      </c>
      <c r="CG7" s="141"/>
      <c r="CH7" s="141">
        <v>693.23</v>
      </c>
      <c r="CI7" s="141">
        <f t="shared" si="48"/>
        <v>246401</v>
      </c>
      <c r="CJ7" s="141">
        <f t="shared" si="49"/>
        <v>225992.98000000117</v>
      </c>
      <c r="CK7" s="141">
        <f t="shared" si="43"/>
        <v>755.83128834355432</v>
      </c>
      <c r="CL7" s="141"/>
      <c r="CM7" s="141">
        <v>103510</v>
      </c>
      <c r="CN7" s="141">
        <v>204674</v>
      </c>
      <c r="CO7" s="141">
        <f t="shared" si="44"/>
        <v>308184</v>
      </c>
      <c r="CP7" s="141">
        <f t="shared" si="45"/>
        <v>435000431</v>
      </c>
      <c r="CQ7" s="141">
        <f t="shared" si="50"/>
        <v>435000431.00000006</v>
      </c>
      <c r="CR7" s="141">
        <f t="shared" si="51"/>
        <v>308184</v>
      </c>
      <c r="CS7" s="141"/>
      <c r="CT7" s="141"/>
      <c r="CU7" s="141"/>
      <c r="CV7" s="141">
        <f t="shared" si="46"/>
        <v>1121904.3741260148</v>
      </c>
    </row>
    <row r="8" spans="1:100" s="14" customFormat="1" ht="13.2" x14ac:dyDescent="0.25">
      <c r="A8" s="4" t="s">
        <v>629</v>
      </c>
      <c r="B8" s="4" t="s">
        <v>630</v>
      </c>
      <c r="C8" s="4" t="s">
        <v>348</v>
      </c>
      <c r="D8" s="4" t="s">
        <v>348</v>
      </c>
      <c r="E8" s="4"/>
      <c r="F8" s="141"/>
      <c r="G8" s="141">
        <f>'[6]Control Totals'!$I$3</f>
        <v>129600000</v>
      </c>
      <c r="H8" s="141">
        <v>129600000.00000101</v>
      </c>
      <c r="I8" s="141">
        <f t="shared" si="0"/>
        <v>0</v>
      </c>
      <c r="J8" s="141"/>
      <c r="K8" s="141"/>
      <c r="L8" s="141">
        <f t="shared" si="1"/>
        <v>1567610394</v>
      </c>
      <c r="M8" s="141">
        <v>5258012077.9999981</v>
      </c>
      <c r="N8" s="141">
        <f t="shared" si="2"/>
        <v>0</v>
      </c>
      <c r="O8" s="141"/>
      <c r="P8" s="141">
        <v>2499894.6319960002</v>
      </c>
      <c r="Q8" s="141">
        <f t="shared" si="47"/>
        <v>341463106</v>
      </c>
      <c r="R8" s="141">
        <v>1276518313.0000019</v>
      </c>
      <c r="S8" s="141">
        <f t="shared" si="3"/>
        <v>668710.95935000491</v>
      </c>
      <c r="T8" s="141"/>
      <c r="U8" s="141"/>
      <c r="V8" s="141">
        <f t="shared" si="4"/>
        <v>339987334</v>
      </c>
      <c r="W8" s="141">
        <f t="shared" si="5"/>
        <v>523996799.00000209</v>
      </c>
      <c r="X8" s="141">
        <f t="shared" si="6"/>
        <v>0</v>
      </c>
      <c r="Y8" s="141"/>
      <c r="Z8" s="141">
        <v>85223.293930999993</v>
      </c>
      <c r="AA8" s="141">
        <f t="shared" si="7"/>
        <v>335233765</v>
      </c>
      <c r="AB8" s="141">
        <f t="shared" si="8"/>
        <v>342170317.00001383</v>
      </c>
      <c r="AC8" s="141">
        <f t="shared" si="9"/>
        <v>83495.628553278701</v>
      </c>
      <c r="AD8" s="141"/>
      <c r="AE8" s="141"/>
      <c r="AF8" s="141">
        <f t="shared" si="10"/>
        <v>483622539</v>
      </c>
      <c r="AG8" s="141">
        <f t="shared" si="11"/>
        <v>726591897.00000179</v>
      </c>
      <c r="AH8" s="141">
        <f t="shared" si="12"/>
        <v>0</v>
      </c>
      <c r="AI8" s="141"/>
      <c r="AJ8" s="141"/>
      <c r="AK8" s="141">
        <f t="shared" si="13"/>
        <v>18917185</v>
      </c>
      <c r="AL8" s="141">
        <f t="shared" si="14"/>
        <v>21580834</v>
      </c>
      <c r="AM8" s="141">
        <f t="shared" si="15"/>
        <v>0</v>
      </c>
      <c r="AN8" s="141"/>
      <c r="AO8" s="141">
        <v>28309.240919</v>
      </c>
      <c r="AP8" s="141">
        <f t="shared" si="16"/>
        <v>44655639</v>
      </c>
      <c r="AQ8" s="141">
        <f t="shared" si="17"/>
        <v>45294790.000002876</v>
      </c>
      <c r="AR8" s="141">
        <f t="shared" si="18"/>
        <v>27909.771583946233</v>
      </c>
      <c r="AS8" s="141"/>
      <c r="AT8" s="141"/>
      <c r="AU8" s="141">
        <f t="shared" si="19"/>
        <v>12442934</v>
      </c>
      <c r="AV8" s="141">
        <f t="shared" si="20"/>
        <v>11889881.000002848</v>
      </c>
      <c r="AW8" s="141">
        <f t="shared" si="21"/>
        <v>0</v>
      </c>
      <c r="AX8" s="141"/>
      <c r="AY8" s="141"/>
      <c r="AZ8" s="141">
        <f t="shared" si="22"/>
        <v>877162802</v>
      </c>
      <c r="BA8" s="141">
        <f t="shared" si="23"/>
        <v>834431461.9999969</v>
      </c>
      <c r="BB8" s="141">
        <f t="shared" si="24"/>
        <v>0</v>
      </c>
      <c r="BC8" s="141"/>
      <c r="BD8" s="141"/>
      <c r="BE8" s="141">
        <f t="shared" si="25"/>
        <v>9386434</v>
      </c>
      <c r="BF8" s="141">
        <f t="shared" si="26"/>
        <v>9386434</v>
      </c>
      <c r="BG8" s="141">
        <f t="shared" si="27"/>
        <v>0</v>
      </c>
      <c r="BH8" s="141"/>
      <c r="BI8" s="141"/>
      <c r="BJ8" s="141">
        <f t="shared" si="28"/>
        <v>2191103</v>
      </c>
      <c r="BK8" s="141">
        <f t="shared" si="29"/>
        <v>2191101</v>
      </c>
      <c r="BL8" s="141">
        <f t="shared" si="30"/>
        <v>0</v>
      </c>
      <c r="BM8" s="141"/>
      <c r="BN8" s="141"/>
      <c r="BO8" s="141">
        <f t="shared" si="31"/>
        <v>236120000</v>
      </c>
      <c r="BP8" s="141">
        <f t="shared" si="32"/>
        <v>183638092</v>
      </c>
      <c r="BQ8" s="141">
        <f t="shared" si="33"/>
        <v>0</v>
      </c>
      <c r="BR8" s="141"/>
      <c r="BS8" s="141"/>
      <c r="BT8" s="141">
        <f t="shared" si="34"/>
        <v>132130000</v>
      </c>
      <c r="BU8" s="141">
        <f t="shared" si="35"/>
        <v>119177778</v>
      </c>
      <c r="BV8" s="141">
        <f t="shared" si="36"/>
        <v>0</v>
      </c>
      <c r="BW8" s="141"/>
      <c r="BX8" s="141"/>
      <c r="BY8" s="141">
        <f t="shared" si="37"/>
        <v>10351044</v>
      </c>
      <c r="BZ8" s="141">
        <f t="shared" si="38"/>
        <v>10000069</v>
      </c>
      <c r="CA8" s="141">
        <f t="shared" si="39"/>
        <v>0</v>
      </c>
      <c r="CB8" s="141"/>
      <c r="CC8" s="141"/>
      <c r="CD8" s="141">
        <f t="shared" si="40"/>
        <v>1842000</v>
      </c>
      <c r="CE8" s="141">
        <f t="shared" si="41"/>
        <v>1874207.2309440002</v>
      </c>
      <c r="CF8" s="141">
        <f t="shared" si="42"/>
        <v>0</v>
      </c>
      <c r="CG8" s="141"/>
      <c r="CH8" s="141">
        <v>693.23</v>
      </c>
      <c r="CI8" s="141">
        <f t="shared" si="48"/>
        <v>246401</v>
      </c>
      <c r="CJ8" s="141">
        <f t="shared" si="49"/>
        <v>225992.98000000117</v>
      </c>
      <c r="CK8" s="141">
        <f t="shared" si="43"/>
        <v>755.83128834355432</v>
      </c>
      <c r="CL8" s="141"/>
      <c r="CM8" s="141">
        <v>63868</v>
      </c>
      <c r="CN8" s="141">
        <v>61199</v>
      </c>
      <c r="CO8" s="141">
        <f t="shared" si="44"/>
        <v>125067</v>
      </c>
      <c r="CP8" s="141">
        <f t="shared" si="45"/>
        <v>435000431</v>
      </c>
      <c r="CQ8" s="141">
        <f t="shared" si="50"/>
        <v>435000431.00000006</v>
      </c>
      <c r="CR8" s="141">
        <f t="shared" si="51"/>
        <v>125066.99999999999</v>
      </c>
      <c r="CS8" s="141"/>
      <c r="CT8" s="141"/>
      <c r="CU8" s="141"/>
      <c r="CV8" s="141">
        <f t="shared" si="46"/>
        <v>905939.19077557337</v>
      </c>
    </row>
    <row r="9" spans="1:100" s="14" customFormat="1" ht="13.2" x14ac:dyDescent="0.25">
      <c r="A9" s="4" t="s">
        <v>517</v>
      </c>
      <c r="B9" s="4" t="s">
        <v>518</v>
      </c>
      <c r="C9" s="4" t="s">
        <v>348</v>
      </c>
      <c r="D9" s="4" t="s">
        <v>348</v>
      </c>
      <c r="E9" s="4"/>
      <c r="F9" s="141"/>
      <c r="G9" s="141">
        <f>'[6]Control Totals'!$I$3</f>
        <v>129600000</v>
      </c>
      <c r="H9" s="141">
        <v>129600000.00000101</v>
      </c>
      <c r="I9" s="141">
        <f t="shared" si="0"/>
        <v>0</v>
      </c>
      <c r="J9" s="141"/>
      <c r="K9" s="141"/>
      <c r="L9" s="141">
        <f t="shared" si="1"/>
        <v>1567610394</v>
      </c>
      <c r="M9" s="141">
        <v>5258012077.9999981</v>
      </c>
      <c r="N9" s="141">
        <f t="shared" si="2"/>
        <v>0</v>
      </c>
      <c r="O9" s="141"/>
      <c r="P9" s="141">
        <v>1832602.397168</v>
      </c>
      <c r="Q9" s="141">
        <f t="shared" si="47"/>
        <v>341463106</v>
      </c>
      <c r="R9" s="141">
        <v>1276518313.0000019</v>
      </c>
      <c r="S9" s="141">
        <f t="shared" si="3"/>
        <v>490213.18396082416</v>
      </c>
      <c r="T9" s="141"/>
      <c r="U9" s="141"/>
      <c r="V9" s="141">
        <f t="shared" si="4"/>
        <v>339987334</v>
      </c>
      <c r="W9" s="141">
        <f t="shared" si="5"/>
        <v>523996799.00000209</v>
      </c>
      <c r="X9" s="141">
        <f t="shared" si="6"/>
        <v>0</v>
      </c>
      <c r="Y9" s="141"/>
      <c r="Z9" s="141">
        <v>91961.737806000005</v>
      </c>
      <c r="AA9" s="141">
        <f t="shared" si="7"/>
        <v>335233765</v>
      </c>
      <c r="AB9" s="141">
        <f t="shared" si="8"/>
        <v>342170317.00001383</v>
      </c>
      <c r="AC9" s="141">
        <f t="shared" si="9"/>
        <v>90097.469210477924</v>
      </c>
      <c r="AD9" s="141"/>
      <c r="AE9" s="141"/>
      <c r="AF9" s="141">
        <f t="shared" si="10"/>
        <v>483622539</v>
      </c>
      <c r="AG9" s="141">
        <f t="shared" si="11"/>
        <v>726591897.00000179</v>
      </c>
      <c r="AH9" s="141">
        <f t="shared" si="12"/>
        <v>0</v>
      </c>
      <c r="AI9" s="141"/>
      <c r="AJ9" s="141"/>
      <c r="AK9" s="141">
        <f t="shared" si="13"/>
        <v>18917185</v>
      </c>
      <c r="AL9" s="141">
        <f t="shared" si="14"/>
        <v>21580834</v>
      </c>
      <c r="AM9" s="141">
        <f t="shared" si="15"/>
        <v>0</v>
      </c>
      <c r="AN9" s="141"/>
      <c r="AO9" s="141">
        <v>28309.240919</v>
      </c>
      <c r="AP9" s="141">
        <f t="shared" si="16"/>
        <v>44655639</v>
      </c>
      <c r="AQ9" s="141">
        <f t="shared" si="17"/>
        <v>45294790.000002876</v>
      </c>
      <c r="AR9" s="141">
        <f t="shared" si="18"/>
        <v>27909.771583946233</v>
      </c>
      <c r="AS9" s="141"/>
      <c r="AT9" s="141"/>
      <c r="AU9" s="141">
        <f t="shared" si="19"/>
        <v>12442934</v>
      </c>
      <c r="AV9" s="141">
        <f t="shared" si="20"/>
        <v>11889881.000002848</v>
      </c>
      <c r="AW9" s="141">
        <f t="shared" si="21"/>
        <v>0</v>
      </c>
      <c r="AX9" s="141"/>
      <c r="AY9" s="141"/>
      <c r="AZ9" s="141">
        <f t="shared" si="22"/>
        <v>877162802</v>
      </c>
      <c r="BA9" s="141">
        <f t="shared" si="23"/>
        <v>834431461.9999969</v>
      </c>
      <c r="BB9" s="141">
        <f t="shared" si="24"/>
        <v>0</v>
      </c>
      <c r="BC9" s="141"/>
      <c r="BD9" s="141"/>
      <c r="BE9" s="141">
        <f t="shared" si="25"/>
        <v>9386434</v>
      </c>
      <c r="BF9" s="141">
        <f t="shared" si="26"/>
        <v>9386434</v>
      </c>
      <c r="BG9" s="141">
        <f t="shared" si="27"/>
        <v>0</v>
      </c>
      <c r="BH9" s="141"/>
      <c r="BI9" s="141"/>
      <c r="BJ9" s="141">
        <f t="shared" si="28"/>
        <v>2191103</v>
      </c>
      <c r="BK9" s="141">
        <f t="shared" si="29"/>
        <v>2191101</v>
      </c>
      <c r="BL9" s="141">
        <f t="shared" si="30"/>
        <v>0</v>
      </c>
      <c r="BM9" s="141"/>
      <c r="BN9" s="141"/>
      <c r="BO9" s="141">
        <f t="shared" si="31"/>
        <v>236120000</v>
      </c>
      <c r="BP9" s="141">
        <f t="shared" si="32"/>
        <v>183638092</v>
      </c>
      <c r="BQ9" s="141">
        <f t="shared" si="33"/>
        <v>0</v>
      </c>
      <c r="BR9" s="141"/>
      <c r="BS9" s="141"/>
      <c r="BT9" s="141">
        <f t="shared" si="34"/>
        <v>132130000</v>
      </c>
      <c r="BU9" s="141">
        <f t="shared" si="35"/>
        <v>119177778</v>
      </c>
      <c r="BV9" s="141">
        <f t="shared" si="36"/>
        <v>0</v>
      </c>
      <c r="BW9" s="141"/>
      <c r="BX9" s="141"/>
      <c r="BY9" s="141">
        <f t="shared" si="37"/>
        <v>10351044</v>
      </c>
      <c r="BZ9" s="141">
        <f t="shared" si="38"/>
        <v>10000069</v>
      </c>
      <c r="CA9" s="141">
        <f t="shared" si="39"/>
        <v>0</v>
      </c>
      <c r="CB9" s="141"/>
      <c r="CC9" s="141"/>
      <c r="CD9" s="141">
        <f t="shared" si="40"/>
        <v>1842000</v>
      </c>
      <c r="CE9" s="141">
        <f t="shared" si="41"/>
        <v>1874207.2309440002</v>
      </c>
      <c r="CF9" s="141">
        <f t="shared" si="42"/>
        <v>0</v>
      </c>
      <c r="CG9" s="141"/>
      <c r="CH9" s="141">
        <v>693.23</v>
      </c>
      <c r="CI9" s="141">
        <f t="shared" si="48"/>
        <v>246401</v>
      </c>
      <c r="CJ9" s="141">
        <f t="shared" si="49"/>
        <v>225992.98000000117</v>
      </c>
      <c r="CK9" s="141">
        <f t="shared" si="43"/>
        <v>755.83128834355432</v>
      </c>
      <c r="CL9" s="141"/>
      <c r="CM9" s="141">
        <v>68820</v>
      </c>
      <c r="CN9" s="141">
        <v>68656</v>
      </c>
      <c r="CO9" s="141">
        <f t="shared" si="44"/>
        <v>137476</v>
      </c>
      <c r="CP9" s="141">
        <f t="shared" si="45"/>
        <v>435000431</v>
      </c>
      <c r="CQ9" s="141">
        <f t="shared" si="50"/>
        <v>435000431.00000006</v>
      </c>
      <c r="CR9" s="141">
        <f t="shared" si="51"/>
        <v>137475.99999999997</v>
      </c>
      <c r="CS9" s="141"/>
      <c r="CT9" s="141"/>
      <c r="CU9" s="141"/>
      <c r="CV9" s="141">
        <f t="shared" si="46"/>
        <v>746452.25604359177</v>
      </c>
    </row>
    <row r="10" spans="1:100" s="14" customFormat="1" ht="13.2" x14ac:dyDescent="0.25">
      <c r="A10" s="4" t="s">
        <v>767</v>
      </c>
      <c r="B10" s="4" t="s">
        <v>768</v>
      </c>
      <c r="C10" s="4" t="s">
        <v>764</v>
      </c>
      <c r="D10" s="4" t="s">
        <v>764</v>
      </c>
      <c r="E10" s="4"/>
      <c r="F10" s="141"/>
      <c r="G10" s="141">
        <f>'[6]Control Totals'!$I$3</f>
        <v>129600000</v>
      </c>
      <c r="H10" s="141">
        <v>129600000.00000101</v>
      </c>
      <c r="I10" s="141">
        <f t="shared" si="0"/>
        <v>0</v>
      </c>
      <c r="J10" s="141"/>
      <c r="K10" s="141"/>
      <c r="L10" s="141">
        <f t="shared" si="1"/>
        <v>1567610394</v>
      </c>
      <c r="M10" s="141">
        <v>5258012077.9999981</v>
      </c>
      <c r="N10" s="141">
        <f t="shared" si="2"/>
        <v>0</v>
      </c>
      <c r="O10" s="141"/>
      <c r="P10" s="141"/>
      <c r="Q10" s="141">
        <f t="shared" si="47"/>
        <v>341463106</v>
      </c>
      <c r="R10" s="141">
        <v>1276518313.0000019</v>
      </c>
      <c r="S10" s="141">
        <f t="shared" si="3"/>
        <v>0</v>
      </c>
      <c r="T10" s="141"/>
      <c r="U10" s="141">
        <v>9841858.6350689996</v>
      </c>
      <c r="V10" s="141">
        <f t="shared" si="4"/>
        <v>339987334</v>
      </c>
      <c r="W10" s="141">
        <f t="shared" si="5"/>
        <v>523996799.00000209</v>
      </c>
      <c r="X10" s="141">
        <f t="shared" si="6"/>
        <v>6385739.9230829552</v>
      </c>
      <c r="Y10" s="141"/>
      <c r="Z10" s="141">
        <v>320314.539039</v>
      </c>
      <c r="AA10" s="141">
        <f t="shared" si="7"/>
        <v>335233765</v>
      </c>
      <c r="AB10" s="141">
        <f t="shared" si="8"/>
        <v>342170317.00001383</v>
      </c>
      <c r="AC10" s="141">
        <f t="shared" si="9"/>
        <v>313821.05218168034</v>
      </c>
      <c r="AD10" s="141"/>
      <c r="AE10" s="141"/>
      <c r="AF10" s="141">
        <f t="shared" si="10"/>
        <v>483622539</v>
      </c>
      <c r="AG10" s="141">
        <f t="shared" si="11"/>
        <v>726591897.00000179</v>
      </c>
      <c r="AH10" s="141">
        <f t="shared" si="12"/>
        <v>0</v>
      </c>
      <c r="AI10" s="141"/>
      <c r="AJ10" s="141"/>
      <c r="AK10" s="141">
        <f t="shared" si="13"/>
        <v>18917185</v>
      </c>
      <c r="AL10" s="141">
        <f t="shared" si="14"/>
        <v>21580834</v>
      </c>
      <c r="AM10" s="141">
        <f t="shared" si="15"/>
        <v>0</v>
      </c>
      <c r="AN10" s="141"/>
      <c r="AO10" s="141"/>
      <c r="AP10" s="141">
        <f t="shared" si="16"/>
        <v>44655639</v>
      </c>
      <c r="AQ10" s="141">
        <f t="shared" si="17"/>
        <v>45294790.000002876</v>
      </c>
      <c r="AR10" s="141">
        <f t="shared" si="18"/>
        <v>0</v>
      </c>
      <c r="AS10" s="141"/>
      <c r="AT10" s="141"/>
      <c r="AU10" s="141">
        <f t="shared" si="19"/>
        <v>12442934</v>
      </c>
      <c r="AV10" s="141">
        <f t="shared" si="20"/>
        <v>11889881.000002848</v>
      </c>
      <c r="AW10" s="141">
        <f t="shared" si="21"/>
        <v>0</v>
      </c>
      <c r="AX10" s="141"/>
      <c r="AY10" s="141"/>
      <c r="AZ10" s="141">
        <f t="shared" si="22"/>
        <v>877162802</v>
      </c>
      <c r="BA10" s="141">
        <f t="shared" si="23"/>
        <v>834431461.9999969</v>
      </c>
      <c r="BB10" s="141">
        <f t="shared" si="24"/>
        <v>0</v>
      </c>
      <c r="BC10" s="141"/>
      <c r="BD10" s="141"/>
      <c r="BE10" s="141">
        <f t="shared" si="25"/>
        <v>9386434</v>
      </c>
      <c r="BF10" s="141">
        <f t="shared" si="26"/>
        <v>9386434</v>
      </c>
      <c r="BG10" s="141">
        <f t="shared" si="27"/>
        <v>0</v>
      </c>
      <c r="BH10" s="141"/>
      <c r="BI10" s="141"/>
      <c r="BJ10" s="141">
        <f t="shared" si="28"/>
        <v>2191103</v>
      </c>
      <c r="BK10" s="141">
        <f t="shared" si="29"/>
        <v>2191101</v>
      </c>
      <c r="BL10" s="141">
        <f t="shared" si="30"/>
        <v>0</v>
      </c>
      <c r="BM10" s="141"/>
      <c r="BN10" s="141"/>
      <c r="BO10" s="141">
        <f t="shared" si="31"/>
        <v>236120000</v>
      </c>
      <c r="BP10" s="141">
        <f t="shared" si="32"/>
        <v>183638092</v>
      </c>
      <c r="BQ10" s="141">
        <f t="shared" si="33"/>
        <v>0</v>
      </c>
      <c r="BR10" s="141"/>
      <c r="BS10" s="141"/>
      <c r="BT10" s="141">
        <f t="shared" si="34"/>
        <v>132130000</v>
      </c>
      <c r="BU10" s="141">
        <f t="shared" si="35"/>
        <v>119177778</v>
      </c>
      <c r="BV10" s="141">
        <f t="shared" si="36"/>
        <v>0</v>
      </c>
      <c r="BW10" s="141"/>
      <c r="BX10" s="141"/>
      <c r="BY10" s="141">
        <f t="shared" si="37"/>
        <v>10351044</v>
      </c>
      <c r="BZ10" s="141">
        <f t="shared" si="38"/>
        <v>10000069</v>
      </c>
      <c r="CA10" s="141">
        <f t="shared" si="39"/>
        <v>0</v>
      </c>
      <c r="CB10" s="141"/>
      <c r="CC10" s="141"/>
      <c r="CD10" s="141">
        <f t="shared" si="40"/>
        <v>1842000</v>
      </c>
      <c r="CE10" s="141">
        <f t="shared" si="41"/>
        <v>1874207.2309440002</v>
      </c>
      <c r="CF10" s="141">
        <f t="shared" si="42"/>
        <v>0</v>
      </c>
      <c r="CG10" s="141"/>
      <c r="CH10" s="141"/>
      <c r="CI10" s="141">
        <f t="shared" si="48"/>
        <v>246401</v>
      </c>
      <c r="CJ10" s="141">
        <f t="shared" si="49"/>
        <v>225992.98000000117</v>
      </c>
      <c r="CK10" s="141">
        <f t="shared" si="43"/>
        <v>0</v>
      </c>
      <c r="CL10" s="141"/>
      <c r="CM10" s="141"/>
      <c r="CN10" s="141"/>
      <c r="CO10" s="141">
        <f t="shared" si="44"/>
        <v>0</v>
      </c>
      <c r="CP10" s="141">
        <f t="shared" si="45"/>
        <v>435000431</v>
      </c>
      <c r="CQ10" s="141">
        <f t="shared" si="50"/>
        <v>435000431.00000006</v>
      </c>
      <c r="CR10" s="141">
        <f t="shared" si="51"/>
        <v>0</v>
      </c>
      <c r="CS10" s="141"/>
      <c r="CT10" s="141"/>
      <c r="CU10" s="141"/>
      <c r="CV10" s="141">
        <f t="shared" si="46"/>
        <v>6699560.9752646359</v>
      </c>
    </row>
    <row r="11" spans="1:100" s="14" customFormat="1" ht="13.2" x14ac:dyDescent="0.25">
      <c r="A11" s="4" t="s">
        <v>346</v>
      </c>
      <c r="B11" s="4" t="s">
        <v>347</v>
      </c>
      <c r="C11" s="4" t="s">
        <v>348</v>
      </c>
      <c r="D11" s="4" t="s">
        <v>348</v>
      </c>
      <c r="E11" s="4"/>
      <c r="F11" s="141"/>
      <c r="G11" s="141">
        <f>'[6]Control Totals'!$I$3</f>
        <v>129600000</v>
      </c>
      <c r="H11" s="141">
        <v>129600000.00000101</v>
      </c>
      <c r="I11" s="141">
        <f t="shared" si="0"/>
        <v>0</v>
      </c>
      <c r="J11" s="141"/>
      <c r="K11" s="141"/>
      <c r="L11" s="141">
        <f t="shared" si="1"/>
        <v>1567610394</v>
      </c>
      <c r="M11" s="141">
        <v>5258012077.9999981</v>
      </c>
      <c r="N11" s="141">
        <f t="shared" si="2"/>
        <v>0</v>
      </c>
      <c r="O11" s="141"/>
      <c r="P11" s="141">
        <v>2534020.717559</v>
      </c>
      <c r="Q11" s="141">
        <f t="shared" si="47"/>
        <v>341463106</v>
      </c>
      <c r="R11" s="141">
        <v>1276518313.0000019</v>
      </c>
      <c r="S11" s="141">
        <f t="shared" si="3"/>
        <v>677839.53906037193</v>
      </c>
      <c r="T11" s="141"/>
      <c r="U11" s="141"/>
      <c r="V11" s="141">
        <f t="shared" si="4"/>
        <v>339987334</v>
      </c>
      <c r="W11" s="141">
        <f t="shared" si="5"/>
        <v>523996799.00000209</v>
      </c>
      <c r="X11" s="141">
        <f t="shared" si="6"/>
        <v>0</v>
      </c>
      <c r="Y11" s="141"/>
      <c r="Z11" s="141">
        <v>140823.96184999999</v>
      </c>
      <c r="AA11" s="141">
        <f t="shared" si="7"/>
        <v>335233765</v>
      </c>
      <c r="AB11" s="141">
        <f t="shared" si="8"/>
        <v>342170317.00001383</v>
      </c>
      <c r="AC11" s="141">
        <f t="shared" si="9"/>
        <v>137969.14749092615</v>
      </c>
      <c r="AD11" s="141"/>
      <c r="AE11" s="141"/>
      <c r="AF11" s="141">
        <f t="shared" si="10"/>
        <v>483622539</v>
      </c>
      <c r="AG11" s="141">
        <f t="shared" si="11"/>
        <v>726591897.00000179</v>
      </c>
      <c r="AH11" s="141">
        <f t="shared" si="12"/>
        <v>0</v>
      </c>
      <c r="AI11" s="141"/>
      <c r="AJ11" s="141"/>
      <c r="AK11" s="141">
        <f t="shared" si="13"/>
        <v>18917185</v>
      </c>
      <c r="AL11" s="141">
        <f t="shared" si="14"/>
        <v>21580834</v>
      </c>
      <c r="AM11" s="141">
        <f t="shared" si="15"/>
        <v>0</v>
      </c>
      <c r="AN11" s="141"/>
      <c r="AO11" s="141">
        <v>30609.649836000001</v>
      </c>
      <c r="AP11" s="141">
        <f t="shared" si="16"/>
        <v>44655639</v>
      </c>
      <c r="AQ11" s="141">
        <f t="shared" si="17"/>
        <v>45294790.000002876</v>
      </c>
      <c r="AR11" s="141">
        <f t="shared" si="18"/>
        <v>30177.719622780864</v>
      </c>
      <c r="AS11" s="141"/>
      <c r="AT11" s="141"/>
      <c r="AU11" s="141">
        <f t="shared" si="19"/>
        <v>12442934</v>
      </c>
      <c r="AV11" s="141">
        <f t="shared" si="20"/>
        <v>11889881.000002848</v>
      </c>
      <c r="AW11" s="141">
        <f t="shared" si="21"/>
        <v>0</v>
      </c>
      <c r="AX11" s="141"/>
      <c r="AY11" s="141"/>
      <c r="AZ11" s="141">
        <f t="shared" si="22"/>
        <v>877162802</v>
      </c>
      <c r="BA11" s="141">
        <f t="shared" si="23"/>
        <v>834431461.9999969</v>
      </c>
      <c r="BB11" s="141">
        <f t="shared" si="24"/>
        <v>0</v>
      </c>
      <c r="BC11" s="141"/>
      <c r="BD11" s="141"/>
      <c r="BE11" s="141">
        <f t="shared" si="25"/>
        <v>9386434</v>
      </c>
      <c r="BF11" s="141">
        <f t="shared" si="26"/>
        <v>9386434</v>
      </c>
      <c r="BG11" s="141">
        <f t="shared" si="27"/>
        <v>0</v>
      </c>
      <c r="BH11" s="141"/>
      <c r="BI11" s="141"/>
      <c r="BJ11" s="141">
        <f t="shared" si="28"/>
        <v>2191103</v>
      </c>
      <c r="BK11" s="141">
        <f t="shared" si="29"/>
        <v>2191101</v>
      </c>
      <c r="BL11" s="141">
        <f t="shared" si="30"/>
        <v>0</v>
      </c>
      <c r="BM11" s="141"/>
      <c r="BN11" s="141"/>
      <c r="BO11" s="141">
        <f t="shared" si="31"/>
        <v>236120000</v>
      </c>
      <c r="BP11" s="141">
        <f t="shared" si="32"/>
        <v>183638092</v>
      </c>
      <c r="BQ11" s="141">
        <f t="shared" si="33"/>
        <v>0</v>
      </c>
      <c r="BR11" s="141"/>
      <c r="BS11" s="141"/>
      <c r="BT11" s="141">
        <f t="shared" si="34"/>
        <v>132130000</v>
      </c>
      <c r="BU11" s="141">
        <f t="shared" si="35"/>
        <v>119177778</v>
      </c>
      <c r="BV11" s="141">
        <f t="shared" si="36"/>
        <v>0</v>
      </c>
      <c r="BW11" s="141"/>
      <c r="BX11" s="141"/>
      <c r="BY11" s="141">
        <f t="shared" si="37"/>
        <v>10351044</v>
      </c>
      <c r="BZ11" s="141">
        <f t="shared" si="38"/>
        <v>10000069</v>
      </c>
      <c r="CA11" s="141">
        <f t="shared" si="39"/>
        <v>0</v>
      </c>
      <c r="CB11" s="141"/>
      <c r="CC11" s="141"/>
      <c r="CD11" s="141">
        <f t="shared" si="40"/>
        <v>1842000</v>
      </c>
      <c r="CE11" s="141">
        <f t="shared" si="41"/>
        <v>1874207.2309440002</v>
      </c>
      <c r="CF11" s="141">
        <f t="shared" si="42"/>
        <v>0</v>
      </c>
      <c r="CG11" s="141"/>
      <c r="CH11" s="141">
        <v>693.23</v>
      </c>
      <c r="CI11" s="141">
        <f t="shared" si="48"/>
        <v>246401</v>
      </c>
      <c r="CJ11" s="141">
        <f t="shared" si="49"/>
        <v>225992.98000000117</v>
      </c>
      <c r="CK11" s="141">
        <f t="shared" si="43"/>
        <v>755.83128834355432</v>
      </c>
      <c r="CL11" s="141"/>
      <c r="CM11" s="141">
        <v>106267</v>
      </c>
      <c r="CN11" s="141"/>
      <c r="CO11" s="141">
        <f t="shared" si="44"/>
        <v>106267</v>
      </c>
      <c r="CP11" s="141">
        <f t="shared" si="45"/>
        <v>435000431</v>
      </c>
      <c r="CQ11" s="141">
        <f t="shared" si="50"/>
        <v>435000431.00000006</v>
      </c>
      <c r="CR11" s="141">
        <f t="shared" si="51"/>
        <v>106266.99999999999</v>
      </c>
      <c r="CS11" s="141"/>
      <c r="CT11" s="141"/>
      <c r="CU11" s="141"/>
      <c r="CV11" s="141">
        <f t="shared" si="46"/>
        <v>953009.23746242246</v>
      </c>
    </row>
    <row r="12" spans="1:100" s="14" customFormat="1" ht="13.2" x14ac:dyDescent="0.25">
      <c r="A12" s="4" t="s">
        <v>679</v>
      </c>
      <c r="B12" s="4" t="s">
        <v>680</v>
      </c>
      <c r="C12" s="4" t="s">
        <v>348</v>
      </c>
      <c r="D12" s="4" t="s">
        <v>348</v>
      </c>
      <c r="E12" s="4"/>
      <c r="F12" s="141"/>
      <c r="G12" s="141">
        <f>'[6]Control Totals'!$I$3</f>
        <v>129600000</v>
      </c>
      <c r="H12" s="141">
        <v>129600000.00000101</v>
      </c>
      <c r="I12" s="141">
        <f t="shared" si="0"/>
        <v>0</v>
      </c>
      <c r="J12" s="141"/>
      <c r="K12" s="141"/>
      <c r="L12" s="141">
        <f t="shared" si="1"/>
        <v>1567610394</v>
      </c>
      <c r="M12" s="141">
        <v>5258012077.9999981</v>
      </c>
      <c r="N12" s="141">
        <f t="shared" si="2"/>
        <v>0</v>
      </c>
      <c r="O12" s="141"/>
      <c r="P12" s="141">
        <v>1358914.887115</v>
      </c>
      <c r="Q12" s="141">
        <f t="shared" si="47"/>
        <v>341463106</v>
      </c>
      <c r="R12" s="141">
        <v>1276518313.0000019</v>
      </c>
      <c r="S12" s="141">
        <f t="shared" si="3"/>
        <v>363503.83180435153</v>
      </c>
      <c r="T12" s="141"/>
      <c r="U12" s="141"/>
      <c r="V12" s="141">
        <f t="shared" si="4"/>
        <v>339987334</v>
      </c>
      <c r="W12" s="141">
        <f t="shared" si="5"/>
        <v>523996799.00000209</v>
      </c>
      <c r="X12" s="141">
        <f t="shared" si="6"/>
        <v>0</v>
      </c>
      <c r="Y12" s="141"/>
      <c r="Z12" s="141">
        <v>66882.731757999994</v>
      </c>
      <c r="AA12" s="141">
        <f t="shared" si="7"/>
        <v>335233765</v>
      </c>
      <c r="AB12" s="141">
        <f t="shared" si="8"/>
        <v>342170317.00001383</v>
      </c>
      <c r="AC12" s="141">
        <f t="shared" si="9"/>
        <v>65526.87029459222</v>
      </c>
      <c r="AD12" s="141"/>
      <c r="AE12" s="141"/>
      <c r="AF12" s="141">
        <f t="shared" si="10"/>
        <v>483622539</v>
      </c>
      <c r="AG12" s="141">
        <f t="shared" si="11"/>
        <v>726591897.00000179</v>
      </c>
      <c r="AH12" s="141">
        <f t="shared" si="12"/>
        <v>0</v>
      </c>
      <c r="AI12" s="141"/>
      <c r="AJ12" s="141"/>
      <c r="AK12" s="141">
        <f t="shared" si="13"/>
        <v>18917185</v>
      </c>
      <c r="AL12" s="141">
        <f t="shared" si="14"/>
        <v>21580834</v>
      </c>
      <c r="AM12" s="141">
        <f t="shared" si="15"/>
        <v>0</v>
      </c>
      <c r="AN12" s="141"/>
      <c r="AO12" s="141">
        <v>28309.240919</v>
      </c>
      <c r="AP12" s="141">
        <f t="shared" si="16"/>
        <v>44655639</v>
      </c>
      <c r="AQ12" s="141">
        <f t="shared" si="17"/>
        <v>45294790.000002876</v>
      </c>
      <c r="AR12" s="141">
        <f t="shared" si="18"/>
        <v>27909.771583946233</v>
      </c>
      <c r="AS12" s="141"/>
      <c r="AT12" s="141"/>
      <c r="AU12" s="141">
        <f t="shared" si="19"/>
        <v>12442934</v>
      </c>
      <c r="AV12" s="141">
        <f t="shared" si="20"/>
        <v>11889881.000002848</v>
      </c>
      <c r="AW12" s="141">
        <f t="shared" si="21"/>
        <v>0</v>
      </c>
      <c r="AX12" s="141"/>
      <c r="AY12" s="141"/>
      <c r="AZ12" s="141">
        <f t="shared" si="22"/>
        <v>877162802</v>
      </c>
      <c r="BA12" s="141">
        <f t="shared" si="23"/>
        <v>834431461.9999969</v>
      </c>
      <c r="BB12" s="141">
        <f t="shared" si="24"/>
        <v>0</v>
      </c>
      <c r="BC12" s="141"/>
      <c r="BD12" s="141"/>
      <c r="BE12" s="141">
        <f t="shared" si="25"/>
        <v>9386434</v>
      </c>
      <c r="BF12" s="141">
        <f t="shared" si="26"/>
        <v>9386434</v>
      </c>
      <c r="BG12" s="141">
        <f t="shared" si="27"/>
        <v>0</v>
      </c>
      <c r="BH12" s="141"/>
      <c r="BI12" s="141"/>
      <c r="BJ12" s="141">
        <f t="shared" si="28"/>
        <v>2191103</v>
      </c>
      <c r="BK12" s="141">
        <f t="shared" si="29"/>
        <v>2191101</v>
      </c>
      <c r="BL12" s="141">
        <f t="shared" si="30"/>
        <v>0</v>
      </c>
      <c r="BM12" s="141"/>
      <c r="BN12" s="141"/>
      <c r="BO12" s="141">
        <f t="shared" si="31"/>
        <v>236120000</v>
      </c>
      <c r="BP12" s="141">
        <f t="shared" si="32"/>
        <v>183638092</v>
      </c>
      <c r="BQ12" s="141">
        <f t="shared" si="33"/>
        <v>0</v>
      </c>
      <c r="BR12" s="141"/>
      <c r="BS12" s="141"/>
      <c r="BT12" s="141">
        <f t="shared" si="34"/>
        <v>132130000</v>
      </c>
      <c r="BU12" s="141">
        <f t="shared" si="35"/>
        <v>119177778</v>
      </c>
      <c r="BV12" s="141">
        <f t="shared" si="36"/>
        <v>0</v>
      </c>
      <c r="BW12" s="141"/>
      <c r="BX12" s="141"/>
      <c r="BY12" s="141">
        <f t="shared" si="37"/>
        <v>10351044</v>
      </c>
      <c r="BZ12" s="141">
        <f t="shared" si="38"/>
        <v>10000069</v>
      </c>
      <c r="CA12" s="141">
        <f t="shared" si="39"/>
        <v>0</v>
      </c>
      <c r="CB12" s="141"/>
      <c r="CC12" s="141"/>
      <c r="CD12" s="141">
        <f t="shared" si="40"/>
        <v>1842000</v>
      </c>
      <c r="CE12" s="141">
        <f t="shared" si="41"/>
        <v>1874207.2309440002</v>
      </c>
      <c r="CF12" s="141">
        <f t="shared" si="42"/>
        <v>0</v>
      </c>
      <c r="CG12" s="141"/>
      <c r="CH12" s="141">
        <v>693.23</v>
      </c>
      <c r="CI12" s="141">
        <f t="shared" si="48"/>
        <v>246401</v>
      </c>
      <c r="CJ12" s="141">
        <f t="shared" si="49"/>
        <v>225992.98000000117</v>
      </c>
      <c r="CK12" s="141">
        <f t="shared" si="43"/>
        <v>755.83128834355432</v>
      </c>
      <c r="CL12" s="141"/>
      <c r="CM12" s="141">
        <v>49894</v>
      </c>
      <c r="CN12" s="141">
        <v>98712</v>
      </c>
      <c r="CO12" s="141">
        <f t="shared" si="44"/>
        <v>148606</v>
      </c>
      <c r="CP12" s="141">
        <f t="shared" si="45"/>
        <v>435000431</v>
      </c>
      <c r="CQ12" s="141">
        <f t="shared" si="50"/>
        <v>435000431.00000006</v>
      </c>
      <c r="CR12" s="141">
        <f t="shared" si="51"/>
        <v>148605.99999999997</v>
      </c>
      <c r="CS12" s="141"/>
      <c r="CT12" s="141"/>
      <c r="CU12" s="141"/>
      <c r="CV12" s="141">
        <f t="shared" si="46"/>
        <v>606302.30497123348</v>
      </c>
    </row>
    <row r="13" spans="1:100" s="14" customFormat="1" ht="13.2" x14ac:dyDescent="0.25">
      <c r="A13" s="4" t="s">
        <v>134</v>
      </c>
      <c r="B13" s="4" t="s">
        <v>135</v>
      </c>
      <c r="C13" s="4"/>
      <c r="D13" s="4" t="s">
        <v>136</v>
      </c>
      <c r="E13" s="4"/>
      <c r="F13" s="141">
        <v>688920.86132300005</v>
      </c>
      <c r="G13" s="141">
        <f>'[6]Control Totals'!$I$3</f>
        <v>129600000</v>
      </c>
      <c r="H13" s="141">
        <v>129600000.00000101</v>
      </c>
      <c r="I13" s="141">
        <f t="shared" si="0"/>
        <v>688920.86132299469</v>
      </c>
      <c r="J13" s="141"/>
      <c r="K13" s="141">
        <v>29573950.018994</v>
      </c>
      <c r="L13" s="141">
        <f t="shared" si="1"/>
        <v>1567610394</v>
      </c>
      <c r="M13" s="141">
        <v>5258012077.9999981</v>
      </c>
      <c r="N13" s="141">
        <f t="shared" si="2"/>
        <v>8817102.5006556679</v>
      </c>
      <c r="O13" s="141"/>
      <c r="P13" s="141">
        <v>6182147.4476629999</v>
      </c>
      <c r="Q13" s="141">
        <f t="shared" si="47"/>
        <v>341463106</v>
      </c>
      <c r="R13" s="141">
        <v>1276518313.0000019</v>
      </c>
      <c r="S13" s="141">
        <f t="shared" si="3"/>
        <v>1653697.5989540522</v>
      </c>
      <c r="T13" s="141"/>
      <c r="U13" s="141"/>
      <c r="V13" s="141">
        <f t="shared" si="4"/>
        <v>339987334</v>
      </c>
      <c r="W13" s="141">
        <f t="shared" si="5"/>
        <v>523996799.00000209</v>
      </c>
      <c r="X13" s="141">
        <f t="shared" si="6"/>
        <v>0</v>
      </c>
      <c r="Y13" s="141"/>
      <c r="Z13" s="141">
        <v>772576.28626399999</v>
      </c>
      <c r="AA13" s="141">
        <f t="shared" si="7"/>
        <v>335233765</v>
      </c>
      <c r="AB13" s="141">
        <f t="shared" si="8"/>
        <v>342170317.00001383</v>
      </c>
      <c r="AC13" s="141">
        <f t="shared" si="9"/>
        <v>756914.44969491044</v>
      </c>
      <c r="AD13" s="141"/>
      <c r="AE13" s="141">
        <v>4227288.7466890002</v>
      </c>
      <c r="AF13" s="141">
        <f t="shared" si="10"/>
        <v>483622539</v>
      </c>
      <c r="AG13" s="141">
        <f t="shared" si="11"/>
        <v>726591897.00000179</v>
      </c>
      <c r="AH13" s="141">
        <f t="shared" si="12"/>
        <v>2813700.6828743326</v>
      </c>
      <c r="AI13" s="141"/>
      <c r="AJ13" s="141"/>
      <c r="AK13" s="141">
        <f t="shared" si="13"/>
        <v>18917185</v>
      </c>
      <c r="AL13" s="141">
        <f t="shared" si="14"/>
        <v>21580834</v>
      </c>
      <c r="AM13" s="141">
        <f t="shared" si="15"/>
        <v>0</v>
      </c>
      <c r="AN13" s="141"/>
      <c r="AO13" s="141">
        <v>239270.836618</v>
      </c>
      <c r="AP13" s="141">
        <f t="shared" si="16"/>
        <v>44655639</v>
      </c>
      <c r="AQ13" s="141">
        <f t="shared" si="17"/>
        <v>45294790.000002876</v>
      </c>
      <c r="AR13" s="141">
        <f t="shared" si="18"/>
        <v>235894.50581933837</v>
      </c>
      <c r="AS13" s="141"/>
      <c r="AT13" s="141">
        <v>68904.691319000005</v>
      </c>
      <c r="AU13" s="141">
        <f t="shared" si="19"/>
        <v>12442934</v>
      </c>
      <c r="AV13" s="141">
        <f t="shared" si="20"/>
        <v>11889881.000002848</v>
      </c>
      <c r="AW13" s="141">
        <f t="shared" si="21"/>
        <v>72109.765133266235</v>
      </c>
      <c r="AX13" s="141"/>
      <c r="AY13" s="141">
        <v>2566500.9343670001</v>
      </c>
      <c r="AZ13" s="141">
        <f t="shared" si="22"/>
        <v>877162802</v>
      </c>
      <c r="BA13" s="141">
        <f t="shared" si="23"/>
        <v>834431461.9999969</v>
      </c>
      <c r="BB13" s="141">
        <f t="shared" si="24"/>
        <v>2697931.7696496258</v>
      </c>
      <c r="BC13" s="141"/>
      <c r="BD13" s="141"/>
      <c r="BE13" s="141">
        <f t="shared" si="25"/>
        <v>9386434</v>
      </c>
      <c r="BF13" s="141">
        <f t="shared" si="26"/>
        <v>9386434</v>
      </c>
      <c r="BG13" s="141">
        <f t="shared" si="27"/>
        <v>0</v>
      </c>
      <c r="BH13" s="141"/>
      <c r="BI13" s="141"/>
      <c r="BJ13" s="141">
        <f t="shared" si="28"/>
        <v>2191103</v>
      </c>
      <c r="BK13" s="141">
        <f t="shared" si="29"/>
        <v>2191101</v>
      </c>
      <c r="BL13" s="141">
        <f t="shared" si="30"/>
        <v>0</v>
      </c>
      <c r="BM13" s="141"/>
      <c r="BN13" s="141">
        <v>698635</v>
      </c>
      <c r="BO13" s="141">
        <f t="shared" si="31"/>
        <v>236120000</v>
      </c>
      <c r="BP13" s="141">
        <f t="shared" si="32"/>
        <v>183638092</v>
      </c>
      <c r="BQ13" s="141">
        <f t="shared" si="33"/>
        <v>898297.81176336773</v>
      </c>
      <c r="BR13" s="141"/>
      <c r="BS13" s="141">
        <v>329048</v>
      </c>
      <c r="BT13" s="141">
        <f t="shared" si="34"/>
        <v>132130000</v>
      </c>
      <c r="BU13" s="141">
        <f t="shared" si="35"/>
        <v>119177778</v>
      </c>
      <c r="BV13" s="141">
        <f t="shared" si="36"/>
        <v>364808.88442138932</v>
      </c>
      <c r="BW13" s="141"/>
      <c r="BX13" s="141">
        <v>27573</v>
      </c>
      <c r="BY13" s="141">
        <f t="shared" si="37"/>
        <v>10351044</v>
      </c>
      <c r="BZ13" s="141">
        <f t="shared" si="38"/>
        <v>10000069</v>
      </c>
      <c r="CA13" s="141">
        <f t="shared" si="39"/>
        <v>28540.736690116839</v>
      </c>
      <c r="CB13" s="141"/>
      <c r="CC13" s="141">
        <v>9232.5479369999994</v>
      </c>
      <c r="CD13" s="141">
        <f t="shared" si="40"/>
        <v>1842000</v>
      </c>
      <c r="CE13" s="141">
        <f t="shared" si="41"/>
        <v>1874207.2309440002</v>
      </c>
      <c r="CF13" s="141">
        <f t="shared" si="42"/>
        <v>9073.8916269084311</v>
      </c>
      <c r="CG13" s="141"/>
      <c r="CH13" s="141">
        <v>693.23</v>
      </c>
      <c r="CI13" s="141">
        <f t="shared" si="48"/>
        <v>246401</v>
      </c>
      <c r="CJ13" s="141">
        <f t="shared" si="49"/>
        <v>225992.98000000117</v>
      </c>
      <c r="CK13" s="141">
        <f t="shared" si="43"/>
        <v>755.83128834355432</v>
      </c>
      <c r="CL13" s="141"/>
      <c r="CM13" s="141"/>
      <c r="CN13" s="141">
        <v>1081849</v>
      </c>
      <c r="CO13" s="141">
        <f t="shared" si="44"/>
        <v>1081849</v>
      </c>
      <c r="CP13" s="141">
        <f t="shared" si="45"/>
        <v>435000431</v>
      </c>
      <c r="CQ13" s="141">
        <f t="shared" si="50"/>
        <v>435000431.00000006</v>
      </c>
      <c r="CR13" s="141">
        <f t="shared" si="51"/>
        <v>1081849</v>
      </c>
      <c r="CS13" s="141"/>
      <c r="CT13" s="141"/>
      <c r="CU13" s="141"/>
      <c r="CV13" s="141">
        <f t="shared" si="46"/>
        <v>20119598.289894316</v>
      </c>
    </row>
    <row r="14" spans="1:100" s="14" customFormat="1" ht="13.2" x14ac:dyDescent="0.25">
      <c r="A14" s="4" t="s">
        <v>137</v>
      </c>
      <c r="B14" s="4" t="s">
        <v>138</v>
      </c>
      <c r="C14" s="4"/>
      <c r="D14" s="4" t="s">
        <v>136</v>
      </c>
      <c r="E14" s="4"/>
      <c r="F14" s="141">
        <v>718457.57168699999</v>
      </c>
      <c r="G14" s="141">
        <f>'[6]Control Totals'!$I$3</f>
        <v>129600000</v>
      </c>
      <c r="H14" s="141">
        <v>129600000.00000101</v>
      </c>
      <c r="I14" s="141">
        <f t="shared" si="0"/>
        <v>718457.5716869944</v>
      </c>
      <c r="J14" s="141"/>
      <c r="K14" s="141">
        <v>24181799.496252</v>
      </c>
      <c r="L14" s="141">
        <f t="shared" si="1"/>
        <v>1567610394</v>
      </c>
      <c r="M14" s="141">
        <v>5258012077.9999981</v>
      </c>
      <c r="N14" s="141">
        <f t="shared" si="2"/>
        <v>7209500.4107270176</v>
      </c>
      <c r="O14" s="141"/>
      <c r="P14" s="141">
        <v>8581093.9088950008</v>
      </c>
      <c r="Q14" s="141">
        <f t="shared" si="47"/>
        <v>341463106</v>
      </c>
      <c r="R14" s="141">
        <v>1276518313.0000019</v>
      </c>
      <c r="S14" s="141">
        <f t="shared" si="3"/>
        <v>2295405.3609483656</v>
      </c>
      <c r="T14" s="141"/>
      <c r="U14" s="141"/>
      <c r="V14" s="141">
        <f t="shared" si="4"/>
        <v>339987334</v>
      </c>
      <c r="W14" s="141">
        <f t="shared" si="5"/>
        <v>523996799.00000209</v>
      </c>
      <c r="X14" s="141">
        <f t="shared" si="6"/>
        <v>0</v>
      </c>
      <c r="Y14" s="141"/>
      <c r="Z14" s="141">
        <v>2241330.4178010002</v>
      </c>
      <c r="AA14" s="141">
        <f t="shared" si="7"/>
        <v>335233765</v>
      </c>
      <c r="AB14" s="141">
        <f t="shared" si="8"/>
        <v>342170317.00001383</v>
      </c>
      <c r="AC14" s="141">
        <f t="shared" si="9"/>
        <v>2195893.6741097327</v>
      </c>
      <c r="AD14" s="141"/>
      <c r="AE14" s="141">
        <v>4560476.02422</v>
      </c>
      <c r="AF14" s="141">
        <f t="shared" si="10"/>
        <v>483622539</v>
      </c>
      <c r="AG14" s="141">
        <f t="shared" si="11"/>
        <v>726591897.00000179</v>
      </c>
      <c r="AH14" s="141">
        <f t="shared" si="12"/>
        <v>3035471.4978082068</v>
      </c>
      <c r="AI14" s="141"/>
      <c r="AJ14" s="141"/>
      <c r="AK14" s="141">
        <f t="shared" si="13"/>
        <v>18917185</v>
      </c>
      <c r="AL14" s="141">
        <f t="shared" si="14"/>
        <v>21580834</v>
      </c>
      <c r="AM14" s="141">
        <f t="shared" si="15"/>
        <v>0</v>
      </c>
      <c r="AN14" s="141"/>
      <c r="AO14" s="141">
        <v>337794.35541900003</v>
      </c>
      <c r="AP14" s="141">
        <f t="shared" si="16"/>
        <v>44655639</v>
      </c>
      <c r="AQ14" s="141">
        <f t="shared" si="17"/>
        <v>45294790.000002876</v>
      </c>
      <c r="AR14" s="141">
        <f t="shared" si="18"/>
        <v>333027.76747232082</v>
      </c>
      <c r="AS14" s="141"/>
      <c r="AT14" s="141">
        <v>74849.631819000002</v>
      </c>
      <c r="AU14" s="141">
        <f t="shared" si="19"/>
        <v>12442934</v>
      </c>
      <c r="AV14" s="141">
        <f t="shared" si="20"/>
        <v>11889881.000002848</v>
      </c>
      <c r="AW14" s="141">
        <f t="shared" si="21"/>
        <v>78331.232133264741</v>
      </c>
      <c r="AX14" s="141"/>
      <c r="AY14" s="141">
        <v>6485107.9809910003</v>
      </c>
      <c r="AZ14" s="141">
        <f t="shared" si="22"/>
        <v>877162802</v>
      </c>
      <c r="BA14" s="141">
        <f t="shared" si="23"/>
        <v>834431461.9999969</v>
      </c>
      <c r="BB14" s="141">
        <f t="shared" si="24"/>
        <v>6817211.1754322248</v>
      </c>
      <c r="BC14" s="141"/>
      <c r="BD14" s="141"/>
      <c r="BE14" s="141">
        <f t="shared" si="25"/>
        <v>9386434</v>
      </c>
      <c r="BF14" s="141">
        <f t="shared" si="26"/>
        <v>9386434</v>
      </c>
      <c r="BG14" s="141">
        <f t="shared" si="27"/>
        <v>0</v>
      </c>
      <c r="BH14" s="141"/>
      <c r="BI14" s="141"/>
      <c r="BJ14" s="141">
        <f t="shared" si="28"/>
        <v>2191103</v>
      </c>
      <c r="BK14" s="141">
        <f t="shared" si="29"/>
        <v>2191101</v>
      </c>
      <c r="BL14" s="141">
        <f t="shared" si="30"/>
        <v>0</v>
      </c>
      <c r="BM14" s="141"/>
      <c r="BN14" s="141">
        <v>1107559</v>
      </c>
      <c r="BO14" s="141">
        <f t="shared" si="31"/>
        <v>236120000</v>
      </c>
      <c r="BP14" s="141">
        <f t="shared" si="32"/>
        <v>183638092</v>
      </c>
      <c r="BQ14" s="141">
        <f t="shared" si="33"/>
        <v>1424088.1520376501</v>
      </c>
      <c r="BR14" s="141"/>
      <c r="BS14" s="141">
        <v>755837</v>
      </c>
      <c r="BT14" s="141">
        <f t="shared" si="34"/>
        <v>132130000</v>
      </c>
      <c r="BU14" s="141">
        <f t="shared" si="35"/>
        <v>119177778</v>
      </c>
      <c r="BV14" s="141">
        <f t="shared" si="36"/>
        <v>837981.24521167029</v>
      </c>
      <c r="BW14" s="141"/>
      <c r="BX14" s="141">
        <v>52150</v>
      </c>
      <c r="BY14" s="141">
        <f t="shared" si="37"/>
        <v>10351044</v>
      </c>
      <c r="BZ14" s="141">
        <f t="shared" si="38"/>
        <v>10000069</v>
      </c>
      <c r="CA14" s="141">
        <f t="shared" si="39"/>
        <v>53980.321995778228</v>
      </c>
      <c r="CB14" s="141"/>
      <c r="CC14" s="141">
        <v>9232.5479369999994</v>
      </c>
      <c r="CD14" s="141">
        <f t="shared" si="40"/>
        <v>1842000</v>
      </c>
      <c r="CE14" s="141">
        <f t="shared" si="41"/>
        <v>1874207.2309440002</v>
      </c>
      <c r="CF14" s="141">
        <f t="shared" si="42"/>
        <v>9073.8916269084311</v>
      </c>
      <c r="CG14" s="141"/>
      <c r="CH14" s="141">
        <v>693.23</v>
      </c>
      <c r="CI14" s="141">
        <f t="shared" si="48"/>
        <v>246401</v>
      </c>
      <c r="CJ14" s="141">
        <f t="shared" si="49"/>
        <v>225992.98000000117</v>
      </c>
      <c r="CK14" s="141">
        <f t="shared" si="43"/>
        <v>755.83128834355432</v>
      </c>
      <c r="CL14" s="141"/>
      <c r="CM14" s="141">
        <v>1661268</v>
      </c>
      <c r="CN14" s="141">
        <v>3262996</v>
      </c>
      <c r="CO14" s="141">
        <f t="shared" si="44"/>
        <v>4924264</v>
      </c>
      <c r="CP14" s="141">
        <f t="shared" si="45"/>
        <v>435000431</v>
      </c>
      <c r="CQ14" s="141">
        <f t="shared" si="50"/>
        <v>435000431.00000006</v>
      </c>
      <c r="CR14" s="141">
        <f t="shared" si="51"/>
        <v>4924263.9999999991</v>
      </c>
      <c r="CS14" s="141"/>
      <c r="CT14" s="141"/>
      <c r="CU14" s="141"/>
      <c r="CV14" s="141">
        <f t="shared" si="46"/>
        <v>29933442.132478483</v>
      </c>
    </row>
    <row r="15" spans="1:100" s="14" customFormat="1" ht="13.2" x14ac:dyDescent="0.25">
      <c r="A15" s="4" t="s">
        <v>65</v>
      </c>
      <c r="B15" s="4" t="s">
        <v>66</v>
      </c>
      <c r="C15" s="4"/>
      <c r="D15" s="4" t="s">
        <v>36</v>
      </c>
      <c r="E15" s="4"/>
      <c r="F15" s="141">
        <v>749864.561399</v>
      </c>
      <c r="G15" s="141">
        <f>'[6]Control Totals'!$I$3</f>
        <v>129600000</v>
      </c>
      <c r="H15" s="141">
        <v>129600000.00000101</v>
      </c>
      <c r="I15" s="141">
        <f t="shared" si="0"/>
        <v>749864.56139899418</v>
      </c>
      <c r="J15" s="141"/>
      <c r="K15" s="141">
        <v>31139981.188946001</v>
      </c>
      <c r="L15" s="141">
        <f t="shared" si="1"/>
        <v>1567610394</v>
      </c>
      <c r="M15" s="141">
        <v>5258012077.9999981</v>
      </c>
      <c r="N15" s="141">
        <f t="shared" si="2"/>
        <v>9283995.0644092541</v>
      </c>
      <c r="O15" s="141"/>
      <c r="P15" s="141">
        <v>4603866.641965</v>
      </c>
      <c r="Q15" s="141">
        <f t="shared" si="47"/>
        <v>341463106</v>
      </c>
      <c r="R15" s="141">
        <v>1276518313.0000019</v>
      </c>
      <c r="S15" s="141">
        <f t="shared" si="3"/>
        <v>1231514.336430171</v>
      </c>
      <c r="T15" s="141"/>
      <c r="U15" s="141"/>
      <c r="V15" s="141">
        <f t="shared" si="4"/>
        <v>339987334</v>
      </c>
      <c r="W15" s="141">
        <f t="shared" si="5"/>
        <v>523996799.00000209</v>
      </c>
      <c r="X15" s="141">
        <f t="shared" si="6"/>
        <v>0</v>
      </c>
      <c r="Y15" s="141"/>
      <c r="Z15" s="141">
        <v>1201940.5878320001</v>
      </c>
      <c r="AA15" s="141">
        <f t="shared" si="7"/>
        <v>335233765</v>
      </c>
      <c r="AB15" s="141">
        <f t="shared" si="8"/>
        <v>342170317.00001383</v>
      </c>
      <c r="AC15" s="141">
        <f t="shared" si="9"/>
        <v>1177574.583610706</v>
      </c>
      <c r="AD15" s="141"/>
      <c r="AE15" s="141">
        <v>3560470.488721</v>
      </c>
      <c r="AF15" s="141">
        <f t="shared" si="10"/>
        <v>483622539</v>
      </c>
      <c r="AG15" s="141">
        <f t="shared" si="11"/>
        <v>726591897.00000179</v>
      </c>
      <c r="AH15" s="141">
        <f t="shared" si="12"/>
        <v>2369863.7225372423</v>
      </c>
      <c r="AI15" s="141"/>
      <c r="AJ15" s="141"/>
      <c r="AK15" s="141">
        <f t="shared" si="13"/>
        <v>18917185</v>
      </c>
      <c r="AL15" s="141">
        <f t="shared" si="14"/>
        <v>21580834</v>
      </c>
      <c r="AM15" s="141">
        <f t="shared" si="15"/>
        <v>0</v>
      </c>
      <c r="AN15" s="141"/>
      <c r="AO15" s="141">
        <v>48118.915345000001</v>
      </c>
      <c r="AP15" s="141">
        <f t="shared" si="16"/>
        <v>44655639</v>
      </c>
      <c r="AQ15" s="141">
        <f t="shared" si="17"/>
        <v>45294790.000002876</v>
      </c>
      <c r="AR15" s="141">
        <f t="shared" si="18"/>
        <v>47439.913348041657</v>
      </c>
      <c r="AS15" s="141"/>
      <c r="AT15" s="141">
        <v>66639.952080999996</v>
      </c>
      <c r="AU15" s="141">
        <f t="shared" si="19"/>
        <v>12442934</v>
      </c>
      <c r="AV15" s="141">
        <f t="shared" si="20"/>
        <v>11889881.000002848</v>
      </c>
      <c r="AW15" s="141">
        <f t="shared" si="21"/>
        <v>69739.682466699785</v>
      </c>
      <c r="AX15" s="141"/>
      <c r="AY15" s="141">
        <v>2520858.2428799998</v>
      </c>
      <c r="AZ15" s="141">
        <f t="shared" si="22"/>
        <v>877162802</v>
      </c>
      <c r="BA15" s="141">
        <f t="shared" si="23"/>
        <v>834431461.9999969</v>
      </c>
      <c r="BB15" s="141">
        <f t="shared" si="24"/>
        <v>2649951.7101974105</v>
      </c>
      <c r="BC15" s="141"/>
      <c r="BD15" s="141"/>
      <c r="BE15" s="141">
        <f t="shared" si="25"/>
        <v>9386434</v>
      </c>
      <c r="BF15" s="141">
        <f t="shared" si="26"/>
        <v>9386434</v>
      </c>
      <c r="BG15" s="141">
        <f t="shared" si="27"/>
        <v>0</v>
      </c>
      <c r="BH15" s="141"/>
      <c r="BI15" s="141"/>
      <c r="BJ15" s="141">
        <f t="shared" si="28"/>
        <v>2191103</v>
      </c>
      <c r="BK15" s="141">
        <f t="shared" si="29"/>
        <v>2191101</v>
      </c>
      <c r="BL15" s="141">
        <f t="shared" si="30"/>
        <v>0</v>
      </c>
      <c r="BM15" s="141"/>
      <c r="BN15" s="141">
        <v>947573</v>
      </c>
      <c r="BO15" s="141">
        <f t="shared" si="31"/>
        <v>236120000</v>
      </c>
      <c r="BP15" s="141">
        <f t="shared" si="32"/>
        <v>183638092</v>
      </c>
      <c r="BQ15" s="141">
        <f t="shared" si="33"/>
        <v>1218379.7725365171</v>
      </c>
      <c r="BR15" s="141"/>
      <c r="BS15" s="141">
        <v>499478</v>
      </c>
      <c r="BT15" s="141">
        <f t="shared" si="34"/>
        <v>132130000</v>
      </c>
      <c r="BU15" s="141">
        <f t="shared" si="35"/>
        <v>119177778</v>
      </c>
      <c r="BV15" s="141">
        <f t="shared" si="36"/>
        <v>553761.18977482524</v>
      </c>
      <c r="BW15" s="141"/>
      <c r="BX15" s="141">
        <v>18055</v>
      </c>
      <c r="BY15" s="141">
        <f t="shared" si="37"/>
        <v>10351044</v>
      </c>
      <c r="BZ15" s="141">
        <f t="shared" si="38"/>
        <v>10000069</v>
      </c>
      <c r="CA15" s="141">
        <f t="shared" si="39"/>
        <v>18688.680990101169</v>
      </c>
      <c r="CB15" s="141"/>
      <c r="CC15" s="141">
        <v>9232.5479369999994</v>
      </c>
      <c r="CD15" s="141">
        <f t="shared" si="40"/>
        <v>1842000</v>
      </c>
      <c r="CE15" s="141">
        <f t="shared" si="41"/>
        <v>1874207.2309440002</v>
      </c>
      <c r="CF15" s="141">
        <f t="shared" si="42"/>
        <v>9073.8916269084311</v>
      </c>
      <c r="CG15" s="141"/>
      <c r="CH15" s="141">
        <v>693.23</v>
      </c>
      <c r="CI15" s="141">
        <f t="shared" si="48"/>
        <v>246401</v>
      </c>
      <c r="CJ15" s="141">
        <f t="shared" si="49"/>
        <v>225992.98000000117</v>
      </c>
      <c r="CK15" s="141">
        <f t="shared" si="43"/>
        <v>755.83128834355432</v>
      </c>
      <c r="CL15" s="141"/>
      <c r="CM15" s="141"/>
      <c r="CN15" s="141">
        <v>853761</v>
      </c>
      <c r="CO15" s="141">
        <f t="shared" si="44"/>
        <v>853761</v>
      </c>
      <c r="CP15" s="141">
        <f t="shared" si="45"/>
        <v>435000431</v>
      </c>
      <c r="CQ15" s="141">
        <f t="shared" si="50"/>
        <v>435000431.00000006</v>
      </c>
      <c r="CR15" s="141">
        <f t="shared" si="51"/>
        <v>853760.99999999988</v>
      </c>
      <c r="CS15" s="141"/>
      <c r="CT15" s="141"/>
      <c r="CU15" s="141"/>
      <c r="CV15" s="141">
        <f t="shared" si="46"/>
        <v>20234363.940615214</v>
      </c>
    </row>
    <row r="16" spans="1:100" s="14" customFormat="1" ht="13.2" x14ac:dyDescent="0.25">
      <c r="A16" s="4" t="s">
        <v>365</v>
      </c>
      <c r="B16" s="4" t="s">
        <v>366</v>
      </c>
      <c r="C16" s="4" t="s">
        <v>348</v>
      </c>
      <c r="D16" s="4" t="s">
        <v>348</v>
      </c>
      <c r="E16" s="4"/>
      <c r="F16" s="141"/>
      <c r="G16" s="141">
        <f>'[6]Control Totals'!$I$3</f>
        <v>129600000</v>
      </c>
      <c r="H16" s="141">
        <v>129600000.00000101</v>
      </c>
      <c r="I16" s="141">
        <f t="shared" si="0"/>
        <v>0</v>
      </c>
      <c r="J16" s="141"/>
      <c r="K16" s="141"/>
      <c r="L16" s="141">
        <f t="shared" si="1"/>
        <v>1567610394</v>
      </c>
      <c r="M16" s="141">
        <v>5258012077.9999981</v>
      </c>
      <c r="N16" s="141">
        <f t="shared" si="2"/>
        <v>0</v>
      </c>
      <c r="O16" s="141"/>
      <c r="P16" s="141">
        <v>2000392.061855</v>
      </c>
      <c r="Q16" s="141">
        <f t="shared" si="47"/>
        <v>341463106</v>
      </c>
      <c r="R16" s="141">
        <v>1276518313.0000019</v>
      </c>
      <c r="S16" s="141">
        <f t="shared" si="3"/>
        <v>535096.19071070186</v>
      </c>
      <c r="T16" s="141"/>
      <c r="U16" s="141"/>
      <c r="V16" s="141">
        <f t="shared" si="4"/>
        <v>339987334</v>
      </c>
      <c r="W16" s="141">
        <f t="shared" si="5"/>
        <v>523996799.00000209</v>
      </c>
      <c r="X16" s="141">
        <f t="shared" si="6"/>
        <v>0</v>
      </c>
      <c r="Y16" s="141"/>
      <c r="Z16" s="141">
        <v>62739.324034999998</v>
      </c>
      <c r="AA16" s="141">
        <f t="shared" si="7"/>
        <v>335233765</v>
      </c>
      <c r="AB16" s="141">
        <f t="shared" si="8"/>
        <v>342170317.00001383</v>
      </c>
      <c r="AC16" s="141">
        <f t="shared" si="9"/>
        <v>61467.458645184561</v>
      </c>
      <c r="AD16" s="141"/>
      <c r="AE16" s="141"/>
      <c r="AF16" s="141">
        <f t="shared" si="10"/>
        <v>483622539</v>
      </c>
      <c r="AG16" s="141">
        <f t="shared" si="11"/>
        <v>726591897.00000179</v>
      </c>
      <c r="AH16" s="141">
        <f t="shared" si="12"/>
        <v>0</v>
      </c>
      <c r="AI16" s="141"/>
      <c r="AJ16" s="141"/>
      <c r="AK16" s="141">
        <f t="shared" si="13"/>
        <v>18917185</v>
      </c>
      <c r="AL16" s="141">
        <f t="shared" si="14"/>
        <v>21580834</v>
      </c>
      <c r="AM16" s="141">
        <f t="shared" si="15"/>
        <v>0</v>
      </c>
      <c r="AN16" s="141"/>
      <c r="AO16" s="141">
        <v>53467.097138999998</v>
      </c>
      <c r="AP16" s="141">
        <f t="shared" si="16"/>
        <v>44655639</v>
      </c>
      <c r="AQ16" s="141">
        <f t="shared" si="17"/>
        <v>45294790.000002876</v>
      </c>
      <c r="AR16" s="141">
        <f t="shared" si="18"/>
        <v>52712.627395269192</v>
      </c>
      <c r="AS16" s="141"/>
      <c r="AT16" s="141"/>
      <c r="AU16" s="141">
        <f t="shared" si="19"/>
        <v>12442934</v>
      </c>
      <c r="AV16" s="141">
        <f t="shared" si="20"/>
        <v>11889881.000002848</v>
      </c>
      <c r="AW16" s="141">
        <f t="shared" si="21"/>
        <v>0</v>
      </c>
      <c r="AX16" s="141"/>
      <c r="AY16" s="141"/>
      <c r="AZ16" s="141">
        <f t="shared" si="22"/>
        <v>877162802</v>
      </c>
      <c r="BA16" s="141">
        <f t="shared" si="23"/>
        <v>834431461.9999969</v>
      </c>
      <c r="BB16" s="141">
        <f t="shared" si="24"/>
        <v>0</v>
      </c>
      <c r="BC16" s="141"/>
      <c r="BD16" s="141">
        <v>1175118</v>
      </c>
      <c r="BE16" s="141">
        <f t="shared" si="25"/>
        <v>9386434</v>
      </c>
      <c r="BF16" s="141">
        <f t="shared" si="26"/>
        <v>9386434</v>
      </c>
      <c r="BG16" s="141">
        <f t="shared" si="27"/>
        <v>1175118.0000000002</v>
      </c>
      <c r="BH16" s="141"/>
      <c r="BI16" s="141">
        <v>141038</v>
      </c>
      <c r="BJ16" s="141">
        <f t="shared" si="28"/>
        <v>2191103</v>
      </c>
      <c r="BK16" s="141">
        <f t="shared" si="29"/>
        <v>2191101</v>
      </c>
      <c r="BL16" s="141">
        <f t="shared" si="30"/>
        <v>141038.12873710523</v>
      </c>
      <c r="BM16" s="141"/>
      <c r="BN16" s="141"/>
      <c r="BO16" s="141">
        <f t="shared" si="31"/>
        <v>236120000</v>
      </c>
      <c r="BP16" s="141">
        <f t="shared" si="32"/>
        <v>183638092</v>
      </c>
      <c r="BQ16" s="141">
        <f t="shared" si="33"/>
        <v>0</v>
      </c>
      <c r="BR16" s="141"/>
      <c r="BS16" s="141"/>
      <c r="BT16" s="141">
        <f t="shared" si="34"/>
        <v>132130000</v>
      </c>
      <c r="BU16" s="141">
        <f t="shared" si="35"/>
        <v>119177778</v>
      </c>
      <c r="BV16" s="141">
        <f t="shared" si="36"/>
        <v>0</v>
      </c>
      <c r="BW16" s="141"/>
      <c r="BX16" s="141"/>
      <c r="BY16" s="141">
        <f t="shared" si="37"/>
        <v>10351044</v>
      </c>
      <c r="BZ16" s="141">
        <f t="shared" si="38"/>
        <v>10000069</v>
      </c>
      <c r="CA16" s="141">
        <f t="shared" si="39"/>
        <v>0</v>
      </c>
      <c r="CB16" s="141"/>
      <c r="CC16" s="141"/>
      <c r="CD16" s="141">
        <f t="shared" si="40"/>
        <v>1842000</v>
      </c>
      <c r="CE16" s="141">
        <f t="shared" si="41"/>
        <v>1874207.2309440002</v>
      </c>
      <c r="CF16" s="141">
        <f t="shared" si="42"/>
        <v>0</v>
      </c>
      <c r="CG16" s="141"/>
      <c r="CH16" s="141">
        <v>693.23</v>
      </c>
      <c r="CI16" s="141">
        <f t="shared" si="48"/>
        <v>246401</v>
      </c>
      <c r="CJ16" s="141">
        <f t="shared" si="49"/>
        <v>225992.98000000117</v>
      </c>
      <c r="CK16" s="141">
        <f t="shared" si="43"/>
        <v>755.83128834355432</v>
      </c>
      <c r="CL16" s="141"/>
      <c r="CM16" s="141">
        <v>47141</v>
      </c>
      <c r="CN16" s="141"/>
      <c r="CO16" s="141">
        <f t="shared" si="44"/>
        <v>47141</v>
      </c>
      <c r="CP16" s="141">
        <f t="shared" si="45"/>
        <v>435000431</v>
      </c>
      <c r="CQ16" s="141">
        <f t="shared" si="50"/>
        <v>435000431.00000006</v>
      </c>
      <c r="CR16" s="141">
        <f t="shared" si="51"/>
        <v>47140.999999999993</v>
      </c>
      <c r="CS16" s="141"/>
      <c r="CT16" s="141"/>
      <c r="CU16" s="141"/>
      <c r="CV16" s="141">
        <f t="shared" si="46"/>
        <v>2013329.2367766048</v>
      </c>
    </row>
    <row r="17" spans="1:100" s="14" customFormat="1" ht="13.2" x14ac:dyDescent="0.25">
      <c r="A17" s="4" t="s">
        <v>429</v>
      </c>
      <c r="B17" s="4" t="s">
        <v>430</v>
      </c>
      <c r="C17" s="4" t="s">
        <v>348</v>
      </c>
      <c r="D17" s="4" t="s">
        <v>348</v>
      </c>
      <c r="E17" s="4"/>
      <c r="F17" s="141"/>
      <c r="G17" s="141">
        <f>'[6]Control Totals'!$I$3</f>
        <v>129600000</v>
      </c>
      <c r="H17" s="141">
        <v>129600000.00000101</v>
      </c>
      <c r="I17" s="141">
        <f t="shared" si="0"/>
        <v>0</v>
      </c>
      <c r="J17" s="141"/>
      <c r="K17" s="141"/>
      <c r="L17" s="141">
        <f t="shared" si="1"/>
        <v>1567610394</v>
      </c>
      <c r="M17" s="141">
        <v>5258012077.9999981</v>
      </c>
      <c r="N17" s="141">
        <f t="shared" si="2"/>
        <v>0</v>
      </c>
      <c r="O17" s="141"/>
      <c r="P17" s="141">
        <v>3573765.4178010002</v>
      </c>
      <c r="Q17" s="141">
        <f t="shared" si="47"/>
        <v>341463106</v>
      </c>
      <c r="R17" s="141">
        <v>1276518313.0000019</v>
      </c>
      <c r="S17" s="141">
        <f t="shared" si="3"/>
        <v>955966.73173439642</v>
      </c>
      <c r="T17" s="141"/>
      <c r="U17" s="141"/>
      <c r="V17" s="141">
        <f t="shared" si="4"/>
        <v>339987334</v>
      </c>
      <c r="W17" s="141">
        <f t="shared" si="5"/>
        <v>523996799.00000209</v>
      </c>
      <c r="X17" s="141">
        <f t="shared" si="6"/>
        <v>0</v>
      </c>
      <c r="Y17" s="141"/>
      <c r="Z17" s="141">
        <v>233843.897731</v>
      </c>
      <c r="AA17" s="141">
        <f t="shared" si="7"/>
        <v>335233765</v>
      </c>
      <c r="AB17" s="141">
        <f t="shared" si="8"/>
        <v>342170317.00001383</v>
      </c>
      <c r="AC17" s="141">
        <f t="shared" si="9"/>
        <v>229103.36275204996</v>
      </c>
      <c r="AD17" s="141"/>
      <c r="AE17" s="141"/>
      <c r="AF17" s="141">
        <f t="shared" si="10"/>
        <v>483622539</v>
      </c>
      <c r="AG17" s="141">
        <f t="shared" si="11"/>
        <v>726591897.00000179</v>
      </c>
      <c r="AH17" s="141">
        <f t="shared" si="12"/>
        <v>0</v>
      </c>
      <c r="AI17" s="141"/>
      <c r="AJ17" s="141"/>
      <c r="AK17" s="141">
        <f t="shared" si="13"/>
        <v>18917185</v>
      </c>
      <c r="AL17" s="141">
        <f t="shared" si="14"/>
        <v>21580834</v>
      </c>
      <c r="AM17" s="141">
        <f t="shared" si="15"/>
        <v>0</v>
      </c>
      <c r="AN17" s="141"/>
      <c r="AO17" s="141">
        <v>112862.715511</v>
      </c>
      <c r="AP17" s="141">
        <f t="shared" si="16"/>
        <v>44655639</v>
      </c>
      <c r="AQ17" s="141">
        <f t="shared" si="17"/>
        <v>45294790.000002876</v>
      </c>
      <c r="AR17" s="141">
        <f t="shared" si="18"/>
        <v>111270.11915539506</v>
      </c>
      <c r="AS17" s="141"/>
      <c r="AT17" s="141"/>
      <c r="AU17" s="141">
        <f t="shared" si="19"/>
        <v>12442934</v>
      </c>
      <c r="AV17" s="141">
        <f t="shared" si="20"/>
        <v>11889881.000002848</v>
      </c>
      <c r="AW17" s="141">
        <f t="shared" si="21"/>
        <v>0</v>
      </c>
      <c r="AX17" s="141"/>
      <c r="AY17" s="141"/>
      <c r="AZ17" s="141">
        <f t="shared" si="22"/>
        <v>877162802</v>
      </c>
      <c r="BA17" s="141">
        <f t="shared" si="23"/>
        <v>834431461.9999969</v>
      </c>
      <c r="BB17" s="141">
        <f t="shared" si="24"/>
        <v>0</v>
      </c>
      <c r="BC17" s="141"/>
      <c r="BD17" s="141"/>
      <c r="BE17" s="141">
        <f t="shared" si="25"/>
        <v>9386434</v>
      </c>
      <c r="BF17" s="141">
        <f t="shared" si="26"/>
        <v>9386434</v>
      </c>
      <c r="BG17" s="141">
        <f t="shared" si="27"/>
        <v>0</v>
      </c>
      <c r="BH17" s="141"/>
      <c r="BI17" s="141"/>
      <c r="BJ17" s="141">
        <f t="shared" si="28"/>
        <v>2191103</v>
      </c>
      <c r="BK17" s="141">
        <f t="shared" si="29"/>
        <v>2191101</v>
      </c>
      <c r="BL17" s="141">
        <f t="shared" si="30"/>
        <v>0</v>
      </c>
      <c r="BM17" s="141"/>
      <c r="BN17" s="141"/>
      <c r="BO17" s="141">
        <f t="shared" si="31"/>
        <v>236120000</v>
      </c>
      <c r="BP17" s="141">
        <f t="shared" si="32"/>
        <v>183638092</v>
      </c>
      <c r="BQ17" s="141">
        <f t="shared" si="33"/>
        <v>0</v>
      </c>
      <c r="BR17" s="141"/>
      <c r="BS17" s="141"/>
      <c r="BT17" s="141">
        <f t="shared" si="34"/>
        <v>132130000</v>
      </c>
      <c r="BU17" s="141">
        <f t="shared" si="35"/>
        <v>119177778</v>
      </c>
      <c r="BV17" s="141">
        <f t="shared" si="36"/>
        <v>0</v>
      </c>
      <c r="BW17" s="141"/>
      <c r="BX17" s="141"/>
      <c r="BY17" s="141">
        <f t="shared" si="37"/>
        <v>10351044</v>
      </c>
      <c r="BZ17" s="141">
        <f t="shared" si="38"/>
        <v>10000069</v>
      </c>
      <c r="CA17" s="141">
        <f t="shared" si="39"/>
        <v>0</v>
      </c>
      <c r="CB17" s="141"/>
      <c r="CC17" s="141"/>
      <c r="CD17" s="141">
        <f t="shared" si="40"/>
        <v>1842000</v>
      </c>
      <c r="CE17" s="141">
        <f t="shared" si="41"/>
        <v>1874207.2309440002</v>
      </c>
      <c r="CF17" s="141">
        <f t="shared" si="42"/>
        <v>0</v>
      </c>
      <c r="CG17" s="141"/>
      <c r="CH17" s="141">
        <v>693.23</v>
      </c>
      <c r="CI17" s="141">
        <f t="shared" si="48"/>
        <v>246401</v>
      </c>
      <c r="CJ17" s="141">
        <f t="shared" si="49"/>
        <v>225992.98000000117</v>
      </c>
      <c r="CK17" s="141">
        <f t="shared" si="43"/>
        <v>755.83128834355432</v>
      </c>
      <c r="CL17" s="141"/>
      <c r="CM17" s="141">
        <v>165474</v>
      </c>
      <c r="CN17" s="141">
        <v>323999</v>
      </c>
      <c r="CO17" s="141">
        <f t="shared" si="44"/>
        <v>489473</v>
      </c>
      <c r="CP17" s="141">
        <f t="shared" si="45"/>
        <v>435000431</v>
      </c>
      <c r="CQ17" s="141">
        <f t="shared" si="50"/>
        <v>435000431.00000006</v>
      </c>
      <c r="CR17" s="141">
        <f t="shared" si="51"/>
        <v>489472.99999999994</v>
      </c>
      <c r="CS17" s="141"/>
      <c r="CT17" s="141"/>
      <c r="CU17" s="141"/>
      <c r="CV17" s="141">
        <f t="shared" si="46"/>
        <v>1786569.044930185</v>
      </c>
    </row>
    <row r="18" spans="1:100" s="14" customFormat="1" ht="13.2" x14ac:dyDescent="0.25">
      <c r="A18" s="4" t="s">
        <v>465</v>
      </c>
      <c r="B18" s="4" t="s">
        <v>466</v>
      </c>
      <c r="C18" s="4" t="s">
        <v>348</v>
      </c>
      <c r="D18" s="4" t="s">
        <v>348</v>
      </c>
      <c r="E18" s="4"/>
      <c r="F18" s="141"/>
      <c r="G18" s="141">
        <f>'[6]Control Totals'!$I$3</f>
        <v>129600000</v>
      </c>
      <c r="H18" s="141">
        <v>129600000.00000101</v>
      </c>
      <c r="I18" s="141">
        <f t="shared" si="0"/>
        <v>0</v>
      </c>
      <c r="J18" s="141"/>
      <c r="K18" s="141"/>
      <c r="L18" s="141">
        <f t="shared" si="1"/>
        <v>1567610394</v>
      </c>
      <c r="M18" s="141">
        <v>5258012077.9999981</v>
      </c>
      <c r="N18" s="141">
        <f t="shared" si="2"/>
        <v>0</v>
      </c>
      <c r="O18" s="141"/>
      <c r="P18" s="141">
        <v>1929292.1943270001</v>
      </c>
      <c r="Q18" s="141">
        <f t="shared" si="47"/>
        <v>341463106</v>
      </c>
      <c r="R18" s="141">
        <v>1276518313.0000019</v>
      </c>
      <c r="S18" s="141">
        <f t="shared" si="3"/>
        <v>516077.28486732021</v>
      </c>
      <c r="T18" s="141"/>
      <c r="U18" s="141"/>
      <c r="V18" s="141">
        <f t="shared" si="4"/>
        <v>339987334</v>
      </c>
      <c r="W18" s="141">
        <f t="shared" si="5"/>
        <v>523996799.00000209</v>
      </c>
      <c r="X18" s="141">
        <f t="shared" si="6"/>
        <v>0</v>
      </c>
      <c r="Y18" s="141"/>
      <c r="Z18" s="141">
        <v>97350.762881999995</v>
      </c>
      <c r="AA18" s="141">
        <f t="shared" si="7"/>
        <v>335233765</v>
      </c>
      <c r="AB18" s="141">
        <f t="shared" si="8"/>
        <v>342170317.00001383</v>
      </c>
      <c r="AC18" s="141">
        <f t="shared" si="9"/>
        <v>95377.246783664727</v>
      </c>
      <c r="AD18" s="141"/>
      <c r="AE18" s="141"/>
      <c r="AF18" s="141">
        <f t="shared" si="10"/>
        <v>483622539</v>
      </c>
      <c r="AG18" s="141">
        <f t="shared" si="11"/>
        <v>726591897.00000179</v>
      </c>
      <c r="AH18" s="141">
        <f t="shared" si="12"/>
        <v>0</v>
      </c>
      <c r="AI18" s="141"/>
      <c r="AJ18" s="141"/>
      <c r="AK18" s="141">
        <f t="shared" si="13"/>
        <v>18917185</v>
      </c>
      <c r="AL18" s="141">
        <f t="shared" si="14"/>
        <v>21580834</v>
      </c>
      <c r="AM18" s="141">
        <f t="shared" si="15"/>
        <v>0</v>
      </c>
      <c r="AN18" s="141"/>
      <c r="AO18" s="141">
        <v>57408.309659999999</v>
      </c>
      <c r="AP18" s="141">
        <f t="shared" si="16"/>
        <v>44655639</v>
      </c>
      <c r="AQ18" s="141">
        <f t="shared" si="17"/>
        <v>45294790.000002876</v>
      </c>
      <c r="AR18" s="141">
        <f t="shared" si="18"/>
        <v>56598.225795439379</v>
      </c>
      <c r="AS18" s="141"/>
      <c r="AT18" s="141"/>
      <c r="AU18" s="141">
        <f t="shared" si="19"/>
        <v>12442934</v>
      </c>
      <c r="AV18" s="141">
        <f t="shared" si="20"/>
        <v>11889881.000002848</v>
      </c>
      <c r="AW18" s="141">
        <f t="shared" si="21"/>
        <v>0</v>
      </c>
      <c r="AX18" s="141"/>
      <c r="AY18" s="141"/>
      <c r="AZ18" s="141">
        <f t="shared" si="22"/>
        <v>877162802</v>
      </c>
      <c r="BA18" s="141">
        <f t="shared" si="23"/>
        <v>834431461.9999969</v>
      </c>
      <c r="BB18" s="141">
        <f t="shared" si="24"/>
        <v>0</v>
      </c>
      <c r="BC18" s="141"/>
      <c r="BD18" s="141"/>
      <c r="BE18" s="141">
        <f t="shared" si="25"/>
        <v>9386434</v>
      </c>
      <c r="BF18" s="141">
        <f t="shared" si="26"/>
        <v>9386434</v>
      </c>
      <c r="BG18" s="141">
        <f t="shared" si="27"/>
        <v>0</v>
      </c>
      <c r="BH18" s="141"/>
      <c r="BI18" s="141"/>
      <c r="BJ18" s="141">
        <f t="shared" si="28"/>
        <v>2191103</v>
      </c>
      <c r="BK18" s="141">
        <f t="shared" si="29"/>
        <v>2191101</v>
      </c>
      <c r="BL18" s="141">
        <f t="shared" si="30"/>
        <v>0</v>
      </c>
      <c r="BM18" s="141"/>
      <c r="BN18" s="141"/>
      <c r="BO18" s="141">
        <f t="shared" si="31"/>
        <v>236120000</v>
      </c>
      <c r="BP18" s="141">
        <f t="shared" si="32"/>
        <v>183638092</v>
      </c>
      <c r="BQ18" s="141">
        <f t="shared" si="33"/>
        <v>0</v>
      </c>
      <c r="BR18" s="141"/>
      <c r="BS18" s="141"/>
      <c r="BT18" s="141">
        <f t="shared" si="34"/>
        <v>132130000</v>
      </c>
      <c r="BU18" s="141">
        <f t="shared" si="35"/>
        <v>119177778</v>
      </c>
      <c r="BV18" s="141">
        <f t="shared" si="36"/>
        <v>0</v>
      </c>
      <c r="BW18" s="141"/>
      <c r="BX18" s="141"/>
      <c r="BY18" s="141">
        <f t="shared" si="37"/>
        <v>10351044</v>
      </c>
      <c r="BZ18" s="141">
        <f t="shared" si="38"/>
        <v>10000069</v>
      </c>
      <c r="CA18" s="141">
        <f t="shared" si="39"/>
        <v>0</v>
      </c>
      <c r="CB18" s="141"/>
      <c r="CC18" s="141"/>
      <c r="CD18" s="141">
        <f t="shared" si="40"/>
        <v>1842000</v>
      </c>
      <c r="CE18" s="141">
        <f t="shared" si="41"/>
        <v>1874207.2309440002</v>
      </c>
      <c r="CF18" s="141">
        <f t="shared" si="42"/>
        <v>0</v>
      </c>
      <c r="CG18" s="141"/>
      <c r="CH18" s="141">
        <v>693.23</v>
      </c>
      <c r="CI18" s="141">
        <f t="shared" si="48"/>
        <v>246401</v>
      </c>
      <c r="CJ18" s="141">
        <f t="shared" si="49"/>
        <v>225992.98000000117</v>
      </c>
      <c r="CK18" s="141">
        <f t="shared" si="43"/>
        <v>755.83128834355432</v>
      </c>
      <c r="CL18" s="141"/>
      <c r="CM18" s="141">
        <v>69922</v>
      </c>
      <c r="CN18" s="141">
        <v>138426</v>
      </c>
      <c r="CO18" s="141">
        <f t="shared" si="44"/>
        <v>208348</v>
      </c>
      <c r="CP18" s="141">
        <f t="shared" si="45"/>
        <v>435000431</v>
      </c>
      <c r="CQ18" s="141">
        <f t="shared" si="50"/>
        <v>435000431.00000006</v>
      </c>
      <c r="CR18" s="141">
        <f t="shared" si="51"/>
        <v>208347.99999999997</v>
      </c>
      <c r="CS18" s="141"/>
      <c r="CT18" s="141"/>
      <c r="CU18" s="141"/>
      <c r="CV18" s="141">
        <f t="shared" si="46"/>
        <v>877156.58873476775</v>
      </c>
    </row>
    <row r="19" spans="1:100" s="14" customFormat="1" ht="13.2" x14ac:dyDescent="0.25">
      <c r="A19" s="4" t="s">
        <v>631</v>
      </c>
      <c r="B19" s="4" t="s">
        <v>632</v>
      </c>
      <c r="C19" s="4" t="s">
        <v>348</v>
      </c>
      <c r="D19" s="4" t="s">
        <v>348</v>
      </c>
      <c r="E19" s="4"/>
      <c r="F19" s="141"/>
      <c r="G19" s="141">
        <f>'[6]Control Totals'!$I$3</f>
        <v>129600000</v>
      </c>
      <c r="H19" s="141">
        <v>129600000.00000101</v>
      </c>
      <c r="I19" s="141">
        <f t="shared" si="0"/>
        <v>0</v>
      </c>
      <c r="J19" s="141"/>
      <c r="K19" s="141"/>
      <c r="L19" s="141">
        <f t="shared" si="1"/>
        <v>1567610394</v>
      </c>
      <c r="M19" s="141">
        <v>5258012077.9999981</v>
      </c>
      <c r="N19" s="141">
        <f t="shared" si="2"/>
        <v>0</v>
      </c>
      <c r="O19" s="141"/>
      <c r="P19" s="141">
        <v>2602755.1799360001</v>
      </c>
      <c r="Q19" s="141">
        <f t="shared" si="47"/>
        <v>341463106</v>
      </c>
      <c r="R19" s="141">
        <v>1276518313.0000019</v>
      </c>
      <c r="S19" s="141">
        <f t="shared" si="3"/>
        <v>696225.70929660776</v>
      </c>
      <c r="T19" s="141"/>
      <c r="U19" s="141"/>
      <c r="V19" s="141">
        <f t="shared" si="4"/>
        <v>339987334</v>
      </c>
      <c r="W19" s="141">
        <f t="shared" si="5"/>
        <v>523996799.00000209</v>
      </c>
      <c r="X19" s="141">
        <f t="shared" si="6"/>
        <v>0</v>
      </c>
      <c r="Y19" s="141"/>
      <c r="Z19" s="141">
        <v>79793.324951999995</v>
      </c>
      <c r="AA19" s="141">
        <f t="shared" si="7"/>
        <v>335233765</v>
      </c>
      <c r="AB19" s="141">
        <f t="shared" si="8"/>
        <v>342170317.00001383</v>
      </c>
      <c r="AC19" s="141">
        <f t="shared" si="9"/>
        <v>78175.737100907922</v>
      </c>
      <c r="AD19" s="141"/>
      <c r="AE19" s="141"/>
      <c r="AF19" s="141">
        <f t="shared" si="10"/>
        <v>483622539</v>
      </c>
      <c r="AG19" s="141">
        <f t="shared" si="11"/>
        <v>726591897.00000179</v>
      </c>
      <c r="AH19" s="141">
        <f t="shared" si="12"/>
        <v>0</v>
      </c>
      <c r="AI19" s="141"/>
      <c r="AJ19" s="141"/>
      <c r="AK19" s="141">
        <f t="shared" si="13"/>
        <v>18917185</v>
      </c>
      <c r="AL19" s="141">
        <f t="shared" si="14"/>
        <v>21580834</v>
      </c>
      <c r="AM19" s="141">
        <f t="shared" si="15"/>
        <v>0</v>
      </c>
      <c r="AN19" s="141"/>
      <c r="AO19" s="141">
        <v>52059.561680999999</v>
      </c>
      <c r="AP19" s="141">
        <f t="shared" si="16"/>
        <v>44655639</v>
      </c>
      <c r="AQ19" s="141">
        <f t="shared" si="17"/>
        <v>45294790.000002876</v>
      </c>
      <c r="AR19" s="141">
        <f t="shared" si="18"/>
        <v>51324.953552601117</v>
      </c>
      <c r="AS19" s="141"/>
      <c r="AT19" s="141"/>
      <c r="AU19" s="141">
        <f t="shared" si="19"/>
        <v>12442934</v>
      </c>
      <c r="AV19" s="141">
        <f t="shared" si="20"/>
        <v>11889881.000002848</v>
      </c>
      <c r="AW19" s="141">
        <f t="shared" si="21"/>
        <v>0</v>
      </c>
      <c r="AX19" s="141"/>
      <c r="AY19" s="141"/>
      <c r="AZ19" s="141">
        <f t="shared" si="22"/>
        <v>877162802</v>
      </c>
      <c r="BA19" s="141">
        <f t="shared" si="23"/>
        <v>834431461.9999969</v>
      </c>
      <c r="BB19" s="141">
        <f t="shared" si="24"/>
        <v>0</v>
      </c>
      <c r="BC19" s="141"/>
      <c r="BD19" s="141"/>
      <c r="BE19" s="141">
        <f t="shared" si="25"/>
        <v>9386434</v>
      </c>
      <c r="BF19" s="141">
        <f t="shared" si="26"/>
        <v>9386434</v>
      </c>
      <c r="BG19" s="141">
        <f t="shared" si="27"/>
        <v>0</v>
      </c>
      <c r="BH19" s="141"/>
      <c r="BI19" s="141"/>
      <c r="BJ19" s="141">
        <f t="shared" si="28"/>
        <v>2191103</v>
      </c>
      <c r="BK19" s="141">
        <f t="shared" si="29"/>
        <v>2191101</v>
      </c>
      <c r="BL19" s="141">
        <f t="shared" si="30"/>
        <v>0</v>
      </c>
      <c r="BM19" s="141"/>
      <c r="BN19" s="141"/>
      <c r="BO19" s="141">
        <f t="shared" si="31"/>
        <v>236120000</v>
      </c>
      <c r="BP19" s="141">
        <f t="shared" si="32"/>
        <v>183638092</v>
      </c>
      <c r="BQ19" s="141">
        <f t="shared" si="33"/>
        <v>0</v>
      </c>
      <c r="BR19" s="141"/>
      <c r="BS19" s="141"/>
      <c r="BT19" s="141">
        <f t="shared" si="34"/>
        <v>132130000</v>
      </c>
      <c r="BU19" s="141">
        <f t="shared" si="35"/>
        <v>119177778</v>
      </c>
      <c r="BV19" s="141">
        <f t="shared" si="36"/>
        <v>0</v>
      </c>
      <c r="BW19" s="141"/>
      <c r="BX19" s="141"/>
      <c r="BY19" s="141">
        <f t="shared" si="37"/>
        <v>10351044</v>
      </c>
      <c r="BZ19" s="141">
        <f t="shared" si="38"/>
        <v>10000069</v>
      </c>
      <c r="CA19" s="141">
        <f t="shared" si="39"/>
        <v>0</v>
      </c>
      <c r="CB19" s="141"/>
      <c r="CC19" s="141"/>
      <c r="CD19" s="141">
        <f t="shared" si="40"/>
        <v>1842000</v>
      </c>
      <c r="CE19" s="141">
        <f t="shared" si="41"/>
        <v>1874207.2309440002</v>
      </c>
      <c r="CF19" s="141">
        <f t="shared" si="42"/>
        <v>0</v>
      </c>
      <c r="CG19" s="141"/>
      <c r="CH19" s="141">
        <v>693.23</v>
      </c>
      <c r="CI19" s="141">
        <f t="shared" si="48"/>
        <v>246401</v>
      </c>
      <c r="CJ19" s="141">
        <f t="shared" si="49"/>
        <v>225992.98000000117</v>
      </c>
      <c r="CK19" s="141">
        <f t="shared" si="43"/>
        <v>755.83128834355432</v>
      </c>
      <c r="CL19" s="141"/>
      <c r="CM19" s="141"/>
      <c r="CN19" s="141">
        <v>55624</v>
      </c>
      <c r="CO19" s="141">
        <f t="shared" si="44"/>
        <v>55624</v>
      </c>
      <c r="CP19" s="141">
        <f t="shared" si="45"/>
        <v>435000431</v>
      </c>
      <c r="CQ19" s="141">
        <f t="shared" si="50"/>
        <v>435000431.00000006</v>
      </c>
      <c r="CR19" s="141">
        <f t="shared" si="51"/>
        <v>55623.999999999993</v>
      </c>
      <c r="CS19" s="141"/>
      <c r="CT19" s="141"/>
      <c r="CU19" s="141"/>
      <c r="CV19" s="141">
        <f t="shared" si="46"/>
        <v>882106.2312384604</v>
      </c>
    </row>
    <row r="20" spans="1:100" s="14" customFormat="1" ht="13.2" x14ac:dyDescent="0.25">
      <c r="A20" s="4" t="s">
        <v>201</v>
      </c>
      <c r="B20" s="4" t="s">
        <v>202</v>
      </c>
      <c r="C20" s="4"/>
      <c r="D20" s="4" t="s">
        <v>203</v>
      </c>
      <c r="E20" s="4"/>
      <c r="F20" s="141">
        <v>224025.43343400001</v>
      </c>
      <c r="G20" s="141">
        <f>'[6]Control Totals'!$I$3</f>
        <v>129600000</v>
      </c>
      <c r="H20" s="141">
        <v>129600000.00000101</v>
      </c>
      <c r="I20" s="141">
        <f t="shared" si="0"/>
        <v>224025.43343399823</v>
      </c>
      <c r="J20" s="141"/>
      <c r="K20" s="141">
        <v>10687821.580630001</v>
      </c>
      <c r="L20" s="141">
        <f t="shared" si="1"/>
        <v>1567610394</v>
      </c>
      <c r="M20" s="141">
        <v>5258012077.9999981</v>
      </c>
      <c r="N20" s="141">
        <f t="shared" si="2"/>
        <v>3186440.0367421717</v>
      </c>
      <c r="O20" s="141"/>
      <c r="P20" s="141">
        <v>2811263.880655</v>
      </c>
      <c r="Q20" s="141">
        <f t="shared" si="47"/>
        <v>341463106</v>
      </c>
      <c r="R20" s="141">
        <v>1276518313.0000019</v>
      </c>
      <c r="S20" s="141">
        <f t="shared" si="3"/>
        <v>752000.88138028013</v>
      </c>
      <c r="T20" s="141"/>
      <c r="U20" s="141"/>
      <c r="V20" s="141">
        <f t="shared" si="4"/>
        <v>339987334</v>
      </c>
      <c r="W20" s="141">
        <f t="shared" si="5"/>
        <v>523996799.00000209</v>
      </c>
      <c r="X20" s="141">
        <f t="shared" si="6"/>
        <v>0</v>
      </c>
      <c r="Y20" s="141"/>
      <c r="Z20" s="141">
        <v>1116250.1873939999</v>
      </c>
      <c r="AA20" s="141">
        <f t="shared" si="7"/>
        <v>335233765</v>
      </c>
      <c r="AB20" s="141">
        <f t="shared" si="8"/>
        <v>342170317.00001383</v>
      </c>
      <c r="AC20" s="141">
        <f t="shared" si="9"/>
        <v>1093621.3178363775</v>
      </c>
      <c r="AD20" s="141"/>
      <c r="AE20" s="141">
        <v>1923424.488508</v>
      </c>
      <c r="AF20" s="141">
        <f t="shared" si="10"/>
        <v>483622539</v>
      </c>
      <c r="AG20" s="141">
        <f t="shared" si="11"/>
        <v>726591897.00000179</v>
      </c>
      <c r="AH20" s="141">
        <f t="shared" si="12"/>
        <v>1280239.2079346476</v>
      </c>
      <c r="AI20" s="141"/>
      <c r="AJ20" s="141"/>
      <c r="AK20" s="141">
        <f t="shared" si="13"/>
        <v>18917185</v>
      </c>
      <c r="AL20" s="141">
        <f t="shared" si="14"/>
        <v>21580834</v>
      </c>
      <c r="AM20" s="141">
        <f t="shared" si="15"/>
        <v>0</v>
      </c>
      <c r="AN20" s="141"/>
      <c r="AO20" s="141">
        <v>116521.967993</v>
      </c>
      <c r="AP20" s="141">
        <f t="shared" si="16"/>
        <v>44655639</v>
      </c>
      <c r="AQ20" s="141">
        <f t="shared" si="17"/>
        <v>45294790.000002876</v>
      </c>
      <c r="AR20" s="141">
        <f t="shared" si="18"/>
        <v>114877.73623113456</v>
      </c>
      <c r="AS20" s="141"/>
      <c r="AT20" s="141">
        <v>71282.667518999995</v>
      </c>
      <c r="AU20" s="141">
        <f t="shared" si="19"/>
        <v>12442934</v>
      </c>
      <c r="AV20" s="141">
        <f t="shared" si="20"/>
        <v>11889881.000002848</v>
      </c>
      <c r="AW20" s="141">
        <f t="shared" si="21"/>
        <v>74598.351933265629</v>
      </c>
      <c r="AX20" s="141"/>
      <c r="AY20" s="141">
        <v>2016751.448816</v>
      </c>
      <c r="AZ20" s="141">
        <f t="shared" si="22"/>
        <v>877162802</v>
      </c>
      <c r="BA20" s="141">
        <f t="shared" si="23"/>
        <v>834431461.9999969</v>
      </c>
      <c r="BB20" s="141">
        <f t="shared" si="24"/>
        <v>2120029.5438776356</v>
      </c>
      <c r="BC20" s="141"/>
      <c r="BD20" s="141"/>
      <c r="BE20" s="141">
        <f t="shared" si="25"/>
        <v>9386434</v>
      </c>
      <c r="BF20" s="141">
        <f t="shared" si="26"/>
        <v>9386434</v>
      </c>
      <c r="BG20" s="141">
        <f t="shared" si="27"/>
        <v>0</v>
      </c>
      <c r="BH20" s="141"/>
      <c r="BI20" s="141"/>
      <c r="BJ20" s="141">
        <f t="shared" si="28"/>
        <v>2191103</v>
      </c>
      <c r="BK20" s="141">
        <f t="shared" si="29"/>
        <v>2191101</v>
      </c>
      <c r="BL20" s="141">
        <f t="shared" si="30"/>
        <v>0</v>
      </c>
      <c r="BM20" s="141"/>
      <c r="BN20" s="141">
        <v>558376</v>
      </c>
      <c r="BO20" s="141">
        <f t="shared" si="31"/>
        <v>236120000</v>
      </c>
      <c r="BP20" s="141">
        <f t="shared" si="32"/>
        <v>183638092</v>
      </c>
      <c r="BQ20" s="141">
        <f t="shared" si="33"/>
        <v>717954.20919533412</v>
      </c>
      <c r="BR20" s="141"/>
      <c r="BS20" s="141">
        <v>442867</v>
      </c>
      <c r="BT20" s="141">
        <f t="shared" si="34"/>
        <v>132130000</v>
      </c>
      <c r="BU20" s="141">
        <f t="shared" si="35"/>
        <v>119177778</v>
      </c>
      <c r="BV20" s="141">
        <f t="shared" si="36"/>
        <v>490997.71527876618</v>
      </c>
      <c r="BW20" s="141"/>
      <c r="BX20" s="141">
        <v>37407</v>
      </c>
      <c r="BY20" s="141">
        <f t="shared" si="37"/>
        <v>10351044</v>
      </c>
      <c r="BZ20" s="141">
        <f t="shared" si="38"/>
        <v>10000069</v>
      </c>
      <c r="CA20" s="141">
        <f t="shared" si="39"/>
        <v>38719.883123606443</v>
      </c>
      <c r="CB20" s="141"/>
      <c r="CC20" s="141">
        <v>13848.821900000001</v>
      </c>
      <c r="CD20" s="141">
        <f t="shared" si="40"/>
        <v>1842000</v>
      </c>
      <c r="CE20" s="141">
        <f t="shared" si="41"/>
        <v>1874207.2309440002</v>
      </c>
      <c r="CF20" s="141">
        <f t="shared" si="42"/>
        <v>13610.837434957162</v>
      </c>
      <c r="CG20" s="141"/>
      <c r="CH20" s="141">
        <v>693.23</v>
      </c>
      <c r="CI20" s="141">
        <f t="shared" si="48"/>
        <v>246401</v>
      </c>
      <c r="CJ20" s="141">
        <f t="shared" si="49"/>
        <v>225992.98000000117</v>
      </c>
      <c r="CK20" s="141">
        <f t="shared" si="43"/>
        <v>755.83128834355432</v>
      </c>
      <c r="CL20" s="141"/>
      <c r="CM20" s="141">
        <v>813371.00000002142</v>
      </c>
      <c r="CN20" s="141">
        <v>1588886</v>
      </c>
      <c r="CO20" s="141">
        <f t="shared" si="44"/>
        <v>2402257.0000000214</v>
      </c>
      <c r="CP20" s="141">
        <f t="shared" si="45"/>
        <v>435000431</v>
      </c>
      <c r="CQ20" s="141">
        <f t="shared" si="50"/>
        <v>435000431.00000006</v>
      </c>
      <c r="CR20" s="141">
        <f t="shared" si="51"/>
        <v>2402257.000000021</v>
      </c>
      <c r="CS20" s="141"/>
      <c r="CT20" s="141"/>
      <c r="CU20" s="141"/>
      <c r="CV20" s="141">
        <f t="shared" si="46"/>
        <v>12510127.98569054</v>
      </c>
    </row>
    <row r="21" spans="1:100" s="14" customFormat="1" ht="13.2" x14ac:dyDescent="0.25">
      <c r="A21" s="4" t="s">
        <v>306</v>
      </c>
      <c r="B21" s="4" t="s">
        <v>307</v>
      </c>
      <c r="C21" s="4"/>
      <c r="D21" s="4" t="s">
        <v>203</v>
      </c>
      <c r="E21" s="4"/>
      <c r="F21" s="141">
        <v>359351.13704900001</v>
      </c>
      <c r="G21" s="141">
        <f>'[6]Control Totals'!$I$3</f>
        <v>129600000</v>
      </c>
      <c r="H21" s="141">
        <v>129600000.00000101</v>
      </c>
      <c r="I21" s="141">
        <f t="shared" si="0"/>
        <v>359351.13704899722</v>
      </c>
      <c r="J21" s="141"/>
      <c r="K21" s="141">
        <v>13269411.831119001</v>
      </c>
      <c r="L21" s="141">
        <f t="shared" si="1"/>
        <v>1567610394</v>
      </c>
      <c r="M21" s="141">
        <v>5258012077.9999981</v>
      </c>
      <c r="N21" s="141">
        <f t="shared" si="2"/>
        <v>3956108.8107353579</v>
      </c>
      <c r="O21" s="141"/>
      <c r="P21" s="141">
        <v>3651902.2409979999</v>
      </c>
      <c r="Q21" s="141">
        <f t="shared" si="47"/>
        <v>341463106</v>
      </c>
      <c r="R21" s="141">
        <v>1276518313.0000019</v>
      </c>
      <c r="S21" s="141">
        <f t="shared" si="3"/>
        <v>976867.99266430561</v>
      </c>
      <c r="T21" s="141"/>
      <c r="U21" s="141"/>
      <c r="V21" s="141">
        <f t="shared" si="4"/>
        <v>339987334</v>
      </c>
      <c r="W21" s="141">
        <f t="shared" si="5"/>
        <v>523996799.00000209</v>
      </c>
      <c r="X21" s="141">
        <f t="shared" si="6"/>
        <v>0</v>
      </c>
      <c r="Y21" s="141"/>
      <c r="Z21" s="141">
        <v>1057010.702115</v>
      </c>
      <c r="AA21" s="141">
        <f t="shared" si="7"/>
        <v>335233765</v>
      </c>
      <c r="AB21" s="141">
        <f t="shared" si="8"/>
        <v>342170317.00001383</v>
      </c>
      <c r="AC21" s="141">
        <f t="shared" si="9"/>
        <v>1035582.7484453907</v>
      </c>
      <c r="AD21" s="141"/>
      <c r="AE21" s="141">
        <v>2204473.3053779998</v>
      </c>
      <c r="AF21" s="141">
        <f t="shared" si="10"/>
        <v>483622539</v>
      </c>
      <c r="AG21" s="141">
        <f t="shared" si="11"/>
        <v>726591897.00000179</v>
      </c>
      <c r="AH21" s="141">
        <f t="shared" si="12"/>
        <v>1467306.4501634925</v>
      </c>
      <c r="AI21" s="141"/>
      <c r="AJ21" s="141"/>
      <c r="AK21" s="141">
        <f t="shared" si="13"/>
        <v>18917185</v>
      </c>
      <c r="AL21" s="141">
        <f t="shared" si="14"/>
        <v>21580834</v>
      </c>
      <c r="AM21" s="141">
        <f t="shared" si="15"/>
        <v>0</v>
      </c>
      <c r="AN21" s="141"/>
      <c r="AO21" s="141">
        <v>112581.32165699999</v>
      </c>
      <c r="AP21" s="141">
        <f t="shared" si="16"/>
        <v>44655639</v>
      </c>
      <c r="AQ21" s="141">
        <f t="shared" si="17"/>
        <v>45294790.000002876</v>
      </c>
      <c r="AR21" s="141">
        <f t="shared" si="18"/>
        <v>110992.69602657511</v>
      </c>
      <c r="AS21" s="141"/>
      <c r="AT21" s="141">
        <v>70999.575114000007</v>
      </c>
      <c r="AU21" s="141">
        <f t="shared" si="19"/>
        <v>12442934</v>
      </c>
      <c r="AV21" s="141">
        <f t="shared" si="20"/>
        <v>11889881.000002848</v>
      </c>
      <c r="AW21" s="141">
        <f t="shared" si="21"/>
        <v>74302.091599683205</v>
      </c>
      <c r="AX21" s="141"/>
      <c r="AY21" s="141">
        <v>6213226.4097750001</v>
      </c>
      <c r="AZ21" s="141">
        <f t="shared" si="22"/>
        <v>877162802</v>
      </c>
      <c r="BA21" s="141">
        <f t="shared" si="23"/>
        <v>834431461.9999969</v>
      </c>
      <c r="BB21" s="141">
        <f t="shared" si="24"/>
        <v>6531406.514797329</v>
      </c>
      <c r="BC21" s="141"/>
      <c r="BD21" s="141"/>
      <c r="BE21" s="141">
        <f t="shared" si="25"/>
        <v>9386434</v>
      </c>
      <c r="BF21" s="141">
        <f t="shared" si="26"/>
        <v>9386434</v>
      </c>
      <c r="BG21" s="141">
        <f t="shared" si="27"/>
        <v>0</v>
      </c>
      <c r="BH21" s="141"/>
      <c r="BI21" s="141"/>
      <c r="BJ21" s="141">
        <f t="shared" si="28"/>
        <v>2191103</v>
      </c>
      <c r="BK21" s="141">
        <f t="shared" si="29"/>
        <v>2191101</v>
      </c>
      <c r="BL21" s="141">
        <f t="shared" si="30"/>
        <v>0</v>
      </c>
      <c r="BM21" s="141"/>
      <c r="BN21" s="141">
        <v>475020</v>
      </c>
      <c r="BO21" s="141">
        <f t="shared" si="31"/>
        <v>236120000</v>
      </c>
      <c r="BP21" s="141">
        <f t="shared" si="32"/>
        <v>183638092</v>
      </c>
      <c r="BQ21" s="141">
        <f t="shared" si="33"/>
        <v>610775.90808338393</v>
      </c>
      <c r="BR21" s="141"/>
      <c r="BS21" s="141">
        <v>350211</v>
      </c>
      <c r="BT21" s="141">
        <f t="shared" si="34"/>
        <v>132130000</v>
      </c>
      <c r="BU21" s="141">
        <f t="shared" si="35"/>
        <v>119177778</v>
      </c>
      <c r="BV21" s="141">
        <f t="shared" si="36"/>
        <v>388271.8759029053</v>
      </c>
      <c r="BW21" s="141"/>
      <c r="BX21" s="141">
        <v>36063</v>
      </c>
      <c r="BY21" s="141">
        <f t="shared" si="37"/>
        <v>10351044</v>
      </c>
      <c r="BZ21" s="141">
        <f t="shared" si="38"/>
        <v>10000069</v>
      </c>
      <c r="CA21" s="141">
        <f t="shared" si="39"/>
        <v>37328.712409084379</v>
      </c>
      <c r="CB21" s="141"/>
      <c r="CC21" s="141">
        <v>9232.5479369999994</v>
      </c>
      <c r="CD21" s="141">
        <f t="shared" si="40"/>
        <v>1842000</v>
      </c>
      <c r="CE21" s="141">
        <f t="shared" si="41"/>
        <v>1874207.2309440002</v>
      </c>
      <c r="CF21" s="141">
        <f t="shared" si="42"/>
        <v>9073.8916269084311</v>
      </c>
      <c r="CG21" s="141"/>
      <c r="CH21" s="141">
        <v>693.23</v>
      </c>
      <c r="CI21" s="141">
        <f t="shared" si="48"/>
        <v>246401</v>
      </c>
      <c r="CJ21" s="141">
        <f t="shared" si="49"/>
        <v>225992.98000000117</v>
      </c>
      <c r="CK21" s="141">
        <f t="shared" si="43"/>
        <v>755.83128834355432</v>
      </c>
      <c r="CL21" s="141"/>
      <c r="CM21" s="141">
        <v>787753</v>
      </c>
      <c r="CN21" s="141">
        <v>1521464</v>
      </c>
      <c r="CO21" s="141">
        <f t="shared" si="44"/>
        <v>2309217</v>
      </c>
      <c r="CP21" s="141">
        <f t="shared" si="45"/>
        <v>435000431</v>
      </c>
      <c r="CQ21" s="141">
        <f t="shared" si="50"/>
        <v>435000431.00000006</v>
      </c>
      <c r="CR21" s="141">
        <f t="shared" si="51"/>
        <v>2309216.9999999995</v>
      </c>
      <c r="CS21" s="141"/>
      <c r="CT21" s="141"/>
      <c r="CU21" s="141"/>
      <c r="CV21" s="141">
        <f t="shared" si="46"/>
        <v>17867341.660791755</v>
      </c>
    </row>
    <row r="22" spans="1:100" s="14" customFormat="1" ht="13.2" x14ac:dyDescent="0.25">
      <c r="A22" s="4" t="s">
        <v>775</v>
      </c>
      <c r="B22" s="4" t="s">
        <v>776</v>
      </c>
      <c r="C22" s="4" t="s">
        <v>764</v>
      </c>
      <c r="D22" s="4" t="s">
        <v>764</v>
      </c>
      <c r="E22" s="4"/>
      <c r="F22" s="141"/>
      <c r="G22" s="141">
        <f>'[6]Control Totals'!$I$3</f>
        <v>129600000</v>
      </c>
      <c r="H22" s="141">
        <v>129600000.00000101</v>
      </c>
      <c r="I22" s="141">
        <f t="shared" si="0"/>
        <v>0</v>
      </c>
      <c r="J22" s="141"/>
      <c r="K22" s="141"/>
      <c r="L22" s="141">
        <f t="shared" si="1"/>
        <v>1567610394</v>
      </c>
      <c r="M22" s="141">
        <v>5258012077.9999981</v>
      </c>
      <c r="N22" s="141">
        <f t="shared" si="2"/>
        <v>0</v>
      </c>
      <c r="O22" s="141"/>
      <c r="P22" s="141"/>
      <c r="Q22" s="141">
        <f t="shared" si="47"/>
        <v>341463106</v>
      </c>
      <c r="R22" s="141">
        <v>1276518313.0000019</v>
      </c>
      <c r="S22" s="141">
        <f t="shared" si="3"/>
        <v>0</v>
      </c>
      <c r="T22" s="141"/>
      <c r="U22" s="141">
        <v>5306215.6429430004</v>
      </c>
      <c r="V22" s="141">
        <f t="shared" si="4"/>
        <v>339987334</v>
      </c>
      <c r="W22" s="141">
        <f t="shared" si="5"/>
        <v>523996799.00000209</v>
      </c>
      <c r="X22" s="141">
        <f t="shared" si="6"/>
        <v>3442857.1195780905</v>
      </c>
      <c r="Y22" s="141"/>
      <c r="Z22" s="141">
        <v>246601.09545399999</v>
      </c>
      <c r="AA22" s="141">
        <f t="shared" si="7"/>
        <v>335233765</v>
      </c>
      <c r="AB22" s="141">
        <f t="shared" si="8"/>
        <v>342170317.00001383</v>
      </c>
      <c r="AC22" s="141">
        <f t="shared" si="9"/>
        <v>241601.943754126</v>
      </c>
      <c r="AD22" s="141"/>
      <c r="AE22" s="141"/>
      <c r="AF22" s="141">
        <f t="shared" si="10"/>
        <v>483622539</v>
      </c>
      <c r="AG22" s="141">
        <f t="shared" si="11"/>
        <v>726591897.00000179</v>
      </c>
      <c r="AH22" s="141">
        <f t="shared" si="12"/>
        <v>0</v>
      </c>
      <c r="AI22" s="141"/>
      <c r="AJ22" s="141"/>
      <c r="AK22" s="141">
        <f t="shared" si="13"/>
        <v>18917185</v>
      </c>
      <c r="AL22" s="141">
        <f t="shared" si="14"/>
        <v>21580834</v>
      </c>
      <c r="AM22" s="141">
        <f t="shared" si="15"/>
        <v>0</v>
      </c>
      <c r="AN22" s="141"/>
      <c r="AO22" s="141"/>
      <c r="AP22" s="141">
        <f t="shared" si="16"/>
        <v>44655639</v>
      </c>
      <c r="AQ22" s="141">
        <f t="shared" si="17"/>
        <v>45294790.000002876</v>
      </c>
      <c r="AR22" s="141">
        <f t="shared" si="18"/>
        <v>0</v>
      </c>
      <c r="AS22" s="141"/>
      <c r="AT22" s="141"/>
      <c r="AU22" s="141">
        <f t="shared" si="19"/>
        <v>12442934</v>
      </c>
      <c r="AV22" s="141">
        <f t="shared" si="20"/>
        <v>11889881.000002848</v>
      </c>
      <c r="AW22" s="141">
        <f t="shared" si="21"/>
        <v>0</v>
      </c>
      <c r="AX22" s="141"/>
      <c r="AY22" s="141"/>
      <c r="AZ22" s="141">
        <f t="shared" si="22"/>
        <v>877162802</v>
      </c>
      <c r="BA22" s="141">
        <f t="shared" si="23"/>
        <v>834431461.9999969</v>
      </c>
      <c r="BB22" s="141">
        <f t="shared" si="24"/>
        <v>0</v>
      </c>
      <c r="BC22" s="141"/>
      <c r="BD22" s="141"/>
      <c r="BE22" s="141">
        <f t="shared" si="25"/>
        <v>9386434</v>
      </c>
      <c r="BF22" s="141">
        <f t="shared" si="26"/>
        <v>9386434</v>
      </c>
      <c r="BG22" s="141">
        <f t="shared" si="27"/>
        <v>0</v>
      </c>
      <c r="BH22" s="141"/>
      <c r="BI22" s="141"/>
      <c r="BJ22" s="141">
        <f t="shared" si="28"/>
        <v>2191103</v>
      </c>
      <c r="BK22" s="141">
        <f t="shared" si="29"/>
        <v>2191101</v>
      </c>
      <c r="BL22" s="141">
        <f t="shared" si="30"/>
        <v>0</v>
      </c>
      <c r="BM22" s="141"/>
      <c r="BN22" s="141"/>
      <c r="BO22" s="141">
        <f t="shared" si="31"/>
        <v>236120000</v>
      </c>
      <c r="BP22" s="141">
        <f t="shared" si="32"/>
        <v>183638092</v>
      </c>
      <c r="BQ22" s="141">
        <f t="shared" si="33"/>
        <v>0</v>
      </c>
      <c r="BR22" s="141"/>
      <c r="BS22" s="141"/>
      <c r="BT22" s="141">
        <f t="shared" si="34"/>
        <v>132130000</v>
      </c>
      <c r="BU22" s="141">
        <f t="shared" si="35"/>
        <v>119177778</v>
      </c>
      <c r="BV22" s="141">
        <f t="shared" si="36"/>
        <v>0</v>
      </c>
      <c r="BW22" s="141"/>
      <c r="BX22" s="141"/>
      <c r="BY22" s="141">
        <f t="shared" si="37"/>
        <v>10351044</v>
      </c>
      <c r="BZ22" s="141">
        <f t="shared" si="38"/>
        <v>10000069</v>
      </c>
      <c r="CA22" s="141">
        <f t="shared" si="39"/>
        <v>0</v>
      </c>
      <c r="CB22" s="141"/>
      <c r="CC22" s="141"/>
      <c r="CD22" s="141">
        <f t="shared" si="40"/>
        <v>1842000</v>
      </c>
      <c r="CE22" s="141">
        <f t="shared" si="41"/>
        <v>1874207.2309440002</v>
      </c>
      <c r="CF22" s="141">
        <f t="shared" si="42"/>
        <v>0</v>
      </c>
      <c r="CG22" s="141"/>
      <c r="CH22" s="141"/>
      <c r="CI22" s="141">
        <f t="shared" si="48"/>
        <v>246401</v>
      </c>
      <c r="CJ22" s="141">
        <f t="shared" si="49"/>
        <v>225992.98000000117</v>
      </c>
      <c r="CK22" s="141">
        <f t="shared" si="43"/>
        <v>0</v>
      </c>
      <c r="CL22" s="141"/>
      <c r="CM22" s="141">
        <v>211162</v>
      </c>
      <c r="CN22" s="141"/>
      <c r="CO22" s="141">
        <f t="shared" si="44"/>
        <v>211162</v>
      </c>
      <c r="CP22" s="141">
        <f t="shared" si="45"/>
        <v>435000431</v>
      </c>
      <c r="CQ22" s="141">
        <f t="shared" si="50"/>
        <v>435000431.00000006</v>
      </c>
      <c r="CR22" s="141">
        <f t="shared" si="51"/>
        <v>211161.99999999997</v>
      </c>
      <c r="CS22" s="141"/>
      <c r="CT22" s="141"/>
      <c r="CU22" s="141"/>
      <c r="CV22" s="141">
        <f t="shared" si="46"/>
        <v>3895621.0633322163</v>
      </c>
    </row>
    <row r="23" spans="1:100" s="14" customFormat="1" ht="13.2" x14ac:dyDescent="0.25">
      <c r="A23" s="4" t="s">
        <v>791</v>
      </c>
      <c r="B23" s="4" t="s">
        <v>792</v>
      </c>
      <c r="C23" s="4" t="s">
        <v>764</v>
      </c>
      <c r="D23" s="4" t="s">
        <v>764</v>
      </c>
      <c r="E23" s="4"/>
      <c r="F23" s="141"/>
      <c r="G23" s="141">
        <f>'[6]Control Totals'!$I$3</f>
        <v>129600000</v>
      </c>
      <c r="H23" s="141">
        <v>129600000.00000101</v>
      </c>
      <c r="I23" s="141">
        <f t="shared" si="0"/>
        <v>0</v>
      </c>
      <c r="J23" s="141"/>
      <c r="K23" s="141"/>
      <c r="L23" s="141">
        <f t="shared" si="1"/>
        <v>1567610394</v>
      </c>
      <c r="M23" s="141">
        <v>5258012077.9999981</v>
      </c>
      <c r="N23" s="141">
        <f t="shared" si="2"/>
        <v>0</v>
      </c>
      <c r="O23" s="141"/>
      <c r="P23" s="141"/>
      <c r="Q23" s="141">
        <f t="shared" si="47"/>
        <v>341463106</v>
      </c>
      <c r="R23" s="141">
        <v>1276518313.0000019</v>
      </c>
      <c r="S23" s="141">
        <f t="shared" si="3"/>
        <v>0</v>
      </c>
      <c r="T23" s="141"/>
      <c r="U23" s="141">
        <v>6384255.1988399997</v>
      </c>
      <c r="V23" s="141">
        <f t="shared" si="4"/>
        <v>339987334</v>
      </c>
      <c r="W23" s="141">
        <f t="shared" si="5"/>
        <v>523996799.00000209</v>
      </c>
      <c r="X23" s="141">
        <f t="shared" si="6"/>
        <v>4142326.649268792</v>
      </c>
      <c r="Y23" s="141"/>
      <c r="Z23" s="141">
        <v>268144.50891400001</v>
      </c>
      <c r="AA23" s="141">
        <f t="shared" si="7"/>
        <v>335233765</v>
      </c>
      <c r="AB23" s="141">
        <f t="shared" si="8"/>
        <v>342170317.00001383</v>
      </c>
      <c r="AC23" s="141">
        <f t="shared" si="9"/>
        <v>262708.62439336797</v>
      </c>
      <c r="AD23" s="141"/>
      <c r="AE23" s="141"/>
      <c r="AF23" s="141">
        <f t="shared" si="10"/>
        <v>483622539</v>
      </c>
      <c r="AG23" s="141">
        <f t="shared" si="11"/>
        <v>726591897.00000179</v>
      </c>
      <c r="AH23" s="141">
        <f t="shared" si="12"/>
        <v>0</v>
      </c>
      <c r="AI23" s="141"/>
      <c r="AJ23" s="141"/>
      <c r="AK23" s="141">
        <f t="shared" si="13"/>
        <v>18917185</v>
      </c>
      <c r="AL23" s="141">
        <f t="shared" si="14"/>
        <v>21580834</v>
      </c>
      <c r="AM23" s="141">
        <f t="shared" si="15"/>
        <v>0</v>
      </c>
      <c r="AN23" s="141"/>
      <c r="AO23" s="141"/>
      <c r="AP23" s="141">
        <f t="shared" si="16"/>
        <v>44655639</v>
      </c>
      <c r="AQ23" s="141">
        <f t="shared" si="17"/>
        <v>45294790.000002876</v>
      </c>
      <c r="AR23" s="141">
        <f t="shared" si="18"/>
        <v>0</v>
      </c>
      <c r="AS23" s="141"/>
      <c r="AT23" s="141"/>
      <c r="AU23" s="141">
        <f t="shared" si="19"/>
        <v>12442934</v>
      </c>
      <c r="AV23" s="141">
        <f t="shared" si="20"/>
        <v>11889881.000002848</v>
      </c>
      <c r="AW23" s="141">
        <f t="shared" si="21"/>
        <v>0</v>
      </c>
      <c r="AX23" s="141"/>
      <c r="AY23" s="141"/>
      <c r="AZ23" s="141">
        <f t="shared" si="22"/>
        <v>877162802</v>
      </c>
      <c r="BA23" s="141">
        <f t="shared" si="23"/>
        <v>834431461.9999969</v>
      </c>
      <c r="BB23" s="141">
        <f t="shared" si="24"/>
        <v>0</v>
      </c>
      <c r="BC23" s="141"/>
      <c r="BD23" s="141"/>
      <c r="BE23" s="141">
        <f t="shared" si="25"/>
        <v>9386434</v>
      </c>
      <c r="BF23" s="141">
        <f t="shared" si="26"/>
        <v>9386434</v>
      </c>
      <c r="BG23" s="141">
        <f t="shared" si="27"/>
        <v>0</v>
      </c>
      <c r="BH23" s="141"/>
      <c r="BI23" s="141"/>
      <c r="BJ23" s="141">
        <f t="shared" si="28"/>
        <v>2191103</v>
      </c>
      <c r="BK23" s="141">
        <f t="shared" si="29"/>
        <v>2191101</v>
      </c>
      <c r="BL23" s="141">
        <f t="shared" si="30"/>
        <v>0</v>
      </c>
      <c r="BM23" s="141"/>
      <c r="BN23" s="141"/>
      <c r="BO23" s="141">
        <f t="shared" si="31"/>
        <v>236120000</v>
      </c>
      <c r="BP23" s="141">
        <f t="shared" si="32"/>
        <v>183638092</v>
      </c>
      <c r="BQ23" s="141">
        <f t="shared" si="33"/>
        <v>0</v>
      </c>
      <c r="BR23" s="141"/>
      <c r="BS23" s="141"/>
      <c r="BT23" s="141">
        <f t="shared" si="34"/>
        <v>132130000</v>
      </c>
      <c r="BU23" s="141">
        <f t="shared" si="35"/>
        <v>119177778</v>
      </c>
      <c r="BV23" s="141">
        <f t="shared" si="36"/>
        <v>0</v>
      </c>
      <c r="BW23" s="141"/>
      <c r="BX23" s="141"/>
      <c r="BY23" s="141">
        <f t="shared" si="37"/>
        <v>10351044</v>
      </c>
      <c r="BZ23" s="141">
        <f t="shared" si="38"/>
        <v>10000069</v>
      </c>
      <c r="CA23" s="141">
        <f t="shared" si="39"/>
        <v>0</v>
      </c>
      <c r="CB23" s="141"/>
      <c r="CC23" s="141"/>
      <c r="CD23" s="141">
        <f t="shared" si="40"/>
        <v>1842000</v>
      </c>
      <c r="CE23" s="141">
        <f t="shared" si="41"/>
        <v>1874207.2309440002</v>
      </c>
      <c r="CF23" s="141">
        <f t="shared" si="42"/>
        <v>0</v>
      </c>
      <c r="CG23" s="141"/>
      <c r="CH23" s="141"/>
      <c r="CI23" s="141">
        <f t="shared" si="48"/>
        <v>246401</v>
      </c>
      <c r="CJ23" s="141">
        <f t="shared" si="49"/>
        <v>225992.98000000117</v>
      </c>
      <c r="CK23" s="141">
        <f t="shared" si="43"/>
        <v>0</v>
      </c>
      <c r="CL23" s="141"/>
      <c r="CM23" s="141"/>
      <c r="CN23" s="141">
        <v>206490</v>
      </c>
      <c r="CO23" s="141">
        <f t="shared" si="44"/>
        <v>206490</v>
      </c>
      <c r="CP23" s="141">
        <f t="shared" si="45"/>
        <v>435000431</v>
      </c>
      <c r="CQ23" s="141">
        <f t="shared" si="50"/>
        <v>435000431.00000006</v>
      </c>
      <c r="CR23" s="141">
        <f t="shared" si="51"/>
        <v>206489.99999999997</v>
      </c>
      <c r="CS23" s="141"/>
      <c r="CT23" s="141"/>
      <c r="CU23" s="141"/>
      <c r="CV23" s="141">
        <f t="shared" si="46"/>
        <v>4611525.2736621602</v>
      </c>
    </row>
    <row r="24" spans="1:100" s="14" customFormat="1" ht="13.2" x14ac:dyDescent="0.25">
      <c r="A24" s="4" t="s">
        <v>139</v>
      </c>
      <c r="B24" s="4" t="s">
        <v>140</v>
      </c>
      <c r="C24" s="4"/>
      <c r="D24" s="4" t="s">
        <v>136</v>
      </c>
      <c r="E24" s="4"/>
      <c r="F24" s="141">
        <v>449495.74048699997</v>
      </c>
      <c r="G24" s="141">
        <f>'[6]Control Totals'!$I$3</f>
        <v>129600000</v>
      </c>
      <c r="H24" s="141">
        <v>129600000.00000101</v>
      </c>
      <c r="I24" s="141">
        <f t="shared" si="0"/>
        <v>449495.74048699642</v>
      </c>
      <c r="J24" s="141"/>
      <c r="K24" s="141">
        <v>16241969.266505999</v>
      </c>
      <c r="L24" s="141">
        <f t="shared" si="1"/>
        <v>1567610394</v>
      </c>
      <c r="M24" s="141">
        <v>5258012077.9999981</v>
      </c>
      <c r="N24" s="141">
        <f t="shared" si="2"/>
        <v>4842339.5502902782</v>
      </c>
      <c r="O24" s="141"/>
      <c r="P24" s="141">
        <v>4653723.5762400003</v>
      </c>
      <c r="Q24" s="141">
        <f t="shared" si="47"/>
        <v>341463106</v>
      </c>
      <c r="R24" s="141">
        <v>1276518313.0000019</v>
      </c>
      <c r="S24" s="141">
        <f t="shared" si="3"/>
        <v>1244850.8498666058</v>
      </c>
      <c r="T24" s="141"/>
      <c r="U24" s="141"/>
      <c r="V24" s="141">
        <f t="shared" si="4"/>
        <v>339987334</v>
      </c>
      <c r="W24" s="141">
        <f t="shared" si="5"/>
        <v>523996799.00000209</v>
      </c>
      <c r="X24" s="141">
        <f t="shared" si="6"/>
        <v>0</v>
      </c>
      <c r="Y24" s="141"/>
      <c r="Z24" s="141">
        <v>1369361.3635410001</v>
      </c>
      <c r="AA24" s="141">
        <f t="shared" si="7"/>
        <v>335233765</v>
      </c>
      <c r="AB24" s="141">
        <f t="shared" si="8"/>
        <v>342170317.00001383</v>
      </c>
      <c r="AC24" s="141">
        <f t="shared" si="9"/>
        <v>1341601.3684944059</v>
      </c>
      <c r="AD24" s="141"/>
      <c r="AE24" s="141">
        <v>3054936.5031110002</v>
      </c>
      <c r="AF24" s="141">
        <f t="shared" si="10"/>
        <v>483622539</v>
      </c>
      <c r="AG24" s="141">
        <f t="shared" si="11"/>
        <v>726591897.00000179</v>
      </c>
      <c r="AH24" s="141">
        <f t="shared" si="12"/>
        <v>2033378.2336665939</v>
      </c>
      <c r="AI24" s="141"/>
      <c r="AJ24" s="141"/>
      <c r="AK24" s="141">
        <f t="shared" si="13"/>
        <v>18917185</v>
      </c>
      <c r="AL24" s="141">
        <f t="shared" si="14"/>
        <v>21580834</v>
      </c>
      <c r="AM24" s="141">
        <f t="shared" si="15"/>
        <v>0</v>
      </c>
      <c r="AN24" s="141"/>
      <c r="AO24" s="141">
        <v>226473.92735300001</v>
      </c>
      <c r="AP24" s="141">
        <f t="shared" si="16"/>
        <v>44655639</v>
      </c>
      <c r="AQ24" s="141">
        <f t="shared" si="17"/>
        <v>45294790.000002876</v>
      </c>
      <c r="AR24" s="141">
        <f t="shared" si="18"/>
        <v>223278.17267255575</v>
      </c>
      <c r="AS24" s="141"/>
      <c r="AT24" s="141">
        <v>74000.354605</v>
      </c>
      <c r="AU24" s="141">
        <f t="shared" si="19"/>
        <v>12442934</v>
      </c>
      <c r="AV24" s="141">
        <f t="shared" si="20"/>
        <v>11889881.000002848</v>
      </c>
      <c r="AW24" s="141">
        <f t="shared" si="21"/>
        <v>77442.451133563954</v>
      </c>
      <c r="AX24" s="141"/>
      <c r="AY24" s="141">
        <v>3105379.3153189998</v>
      </c>
      <c r="AZ24" s="141">
        <f t="shared" si="22"/>
        <v>877162802</v>
      </c>
      <c r="BA24" s="141">
        <f t="shared" si="23"/>
        <v>834431461.9999969</v>
      </c>
      <c r="BB24" s="141">
        <f t="shared" si="24"/>
        <v>3264406.1801903457</v>
      </c>
      <c r="BC24" s="141"/>
      <c r="BD24" s="141"/>
      <c r="BE24" s="141">
        <f t="shared" si="25"/>
        <v>9386434</v>
      </c>
      <c r="BF24" s="141">
        <f t="shared" si="26"/>
        <v>9386434</v>
      </c>
      <c r="BG24" s="141">
        <f t="shared" si="27"/>
        <v>0</v>
      </c>
      <c r="BH24" s="141"/>
      <c r="BI24" s="141"/>
      <c r="BJ24" s="141">
        <f t="shared" si="28"/>
        <v>2191103</v>
      </c>
      <c r="BK24" s="141">
        <f t="shared" si="29"/>
        <v>2191101</v>
      </c>
      <c r="BL24" s="141">
        <f t="shared" si="30"/>
        <v>0</v>
      </c>
      <c r="BM24" s="141"/>
      <c r="BN24" s="141">
        <v>710355</v>
      </c>
      <c r="BO24" s="141">
        <f t="shared" si="31"/>
        <v>236120000</v>
      </c>
      <c r="BP24" s="141">
        <f t="shared" si="32"/>
        <v>183638092</v>
      </c>
      <c r="BQ24" s="141">
        <f t="shared" si="33"/>
        <v>913367.26913934608</v>
      </c>
      <c r="BR24" s="141"/>
      <c r="BS24" s="141">
        <v>571978</v>
      </c>
      <c r="BT24" s="141">
        <f t="shared" si="34"/>
        <v>132130000</v>
      </c>
      <c r="BU24" s="141">
        <f t="shared" si="35"/>
        <v>119177778</v>
      </c>
      <c r="BV24" s="141">
        <f t="shared" si="36"/>
        <v>634140.47826936329</v>
      </c>
      <c r="BW24" s="141"/>
      <c r="BX24" s="141">
        <v>48545</v>
      </c>
      <c r="BY24" s="141">
        <f t="shared" si="37"/>
        <v>10351044</v>
      </c>
      <c r="BZ24" s="141">
        <f t="shared" si="38"/>
        <v>10000069</v>
      </c>
      <c r="CA24" s="141">
        <f t="shared" si="39"/>
        <v>50248.796381304972</v>
      </c>
      <c r="CB24" s="141"/>
      <c r="CC24" s="141">
        <v>9232.5479369999994</v>
      </c>
      <c r="CD24" s="141">
        <f t="shared" si="40"/>
        <v>1842000</v>
      </c>
      <c r="CE24" s="141">
        <f t="shared" si="41"/>
        <v>1874207.2309440002</v>
      </c>
      <c r="CF24" s="141">
        <f t="shared" si="42"/>
        <v>9073.8916269084311</v>
      </c>
      <c r="CG24" s="141"/>
      <c r="CH24" s="141">
        <v>693.23</v>
      </c>
      <c r="CI24" s="141">
        <f t="shared" si="48"/>
        <v>246401</v>
      </c>
      <c r="CJ24" s="141">
        <f t="shared" si="49"/>
        <v>225992.98000000117</v>
      </c>
      <c r="CK24" s="141">
        <f t="shared" si="43"/>
        <v>755.83128834355432</v>
      </c>
      <c r="CL24" s="141"/>
      <c r="CM24" s="141"/>
      <c r="CN24" s="141">
        <v>1926879</v>
      </c>
      <c r="CO24" s="141">
        <f t="shared" si="44"/>
        <v>1926879</v>
      </c>
      <c r="CP24" s="141">
        <f t="shared" si="45"/>
        <v>435000431</v>
      </c>
      <c r="CQ24" s="141">
        <f t="shared" si="50"/>
        <v>435000431.00000006</v>
      </c>
      <c r="CR24" s="141">
        <f t="shared" si="51"/>
        <v>1926878.9999999995</v>
      </c>
      <c r="CS24" s="141"/>
      <c r="CT24" s="141"/>
      <c r="CU24" s="141"/>
      <c r="CV24" s="141">
        <f t="shared" si="46"/>
        <v>17011257.813506607</v>
      </c>
    </row>
    <row r="25" spans="1:100" s="14" customFormat="1" ht="13.2" x14ac:dyDescent="0.25">
      <c r="A25" s="4" t="s">
        <v>83</v>
      </c>
      <c r="B25" s="4" t="s">
        <v>84</v>
      </c>
      <c r="C25" s="4"/>
      <c r="D25" s="4" t="s">
        <v>36</v>
      </c>
      <c r="E25" s="4"/>
      <c r="F25" s="141">
        <v>5545942.9647479998</v>
      </c>
      <c r="G25" s="141">
        <f>'[6]Control Totals'!$I$3</f>
        <v>129600000</v>
      </c>
      <c r="H25" s="141">
        <v>129600000.00000101</v>
      </c>
      <c r="I25" s="141">
        <f t="shared" si="0"/>
        <v>5545942.964747956</v>
      </c>
      <c r="J25" s="141"/>
      <c r="K25" s="141">
        <v>189474239.80546799</v>
      </c>
      <c r="L25" s="141">
        <f t="shared" si="1"/>
        <v>1567610394</v>
      </c>
      <c r="M25" s="141">
        <v>5258012077.9999981</v>
      </c>
      <c r="N25" s="141">
        <f t="shared" si="2"/>
        <v>56489369.615004577</v>
      </c>
      <c r="O25" s="141"/>
      <c r="P25" s="141">
        <v>34008259.368785001</v>
      </c>
      <c r="Q25" s="141">
        <f t="shared" si="47"/>
        <v>341463106</v>
      </c>
      <c r="R25" s="141">
        <v>1276518313.0000019</v>
      </c>
      <c r="S25" s="141">
        <f t="shared" si="3"/>
        <v>9097061.7150236759</v>
      </c>
      <c r="T25" s="141"/>
      <c r="U25" s="141"/>
      <c r="V25" s="141">
        <f t="shared" si="4"/>
        <v>339987334</v>
      </c>
      <c r="W25" s="141">
        <f t="shared" si="5"/>
        <v>523996799.00000209</v>
      </c>
      <c r="X25" s="141">
        <f t="shared" si="6"/>
        <v>0</v>
      </c>
      <c r="Y25" s="141"/>
      <c r="Z25" s="141">
        <v>4789266.6636610003</v>
      </c>
      <c r="AA25" s="141">
        <f t="shared" si="7"/>
        <v>335233765</v>
      </c>
      <c r="AB25" s="141">
        <f t="shared" si="8"/>
        <v>342170317.00001383</v>
      </c>
      <c r="AC25" s="141">
        <f t="shared" si="9"/>
        <v>4692177.5954283047</v>
      </c>
      <c r="AD25" s="141"/>
      <c r="AE25" s="141">
        <v>19403314.930746</v>
      </c>
      <c r="AF25" s="141">
        <f t="shared" si="10"/>
        <v>483622539</v>
      </c>
      <c r="AG25" s="141">
        <f t="shared" si="11"/>
        <v>726591897.00000179</v>
      </c>
      <c r="AH25" s="141">
        <f t="shared" si="12"/>
        <v>12914925.793376921</v>
      </c>
      <c r="AI25" s="141"/>
      <c r="AJ25" s="141"/>
      <c r="AK25" s="141">
        <f t="shared" si="13"/>
        <v>18917185</v>
      </c>
      <c r="AL25" s="141">
        <f t="shared" si="14"/>
        <v>21580834</v>
      </c>
      <c r="AM25" s="141">
        <f t="shared" si="15"/>
        <v>0</v>
      </c>
      <c r="AN25" s="141"/>
      <c r="AO25" s="141">
        <v>613659.41540299996</v>
      </c>
      <c r="AP25" s="141">
        <f t="shared" si="16"/>
        <v>44655639</v>
      </c>
      <c r="AQ25" s="141">
        <f t="shared" si="17"/>
        <v>45294790.000002876</v>
      </c>
      <c r="AR25" s="141">
        <f t="shared" si="18"/>
        <v>605000.11862701352</v>
      </c>
      <c r="AS25" s="141"/>
      <c r="AT25" s="141">
        <v>88891.015094999995</v>
      </c>
      <c r="AU25" s="141">
        <f t="shared" si="19"/>
        <v>12442934</v>
      </c>
      <c r="AV25" s="141">
        <f t="shared" si="20"/>
        <v>11889881.000002848</v>
      </c>
      <c r="AW25" s="141">
        <f t="shared" si="21"/>
        <v>93025.7446663952</v>
      </c>
      <c r="AX25" s="141"/>
      <c r="AY25" s="141">
        <v>22813000.302739002</v>
      </c>
      <c r="AZ25" s="141">
        <f t="shared" si="22"/>
        <v>877162802</v>
      </c>
      <c r="BA25" s="141">
        <f t="shared" si="23"/>
        <v>834431461.9999969</v>
      </c>
      <c r="BB25" s="141">
        <f t="shared" si="24"/>
        <v>23981256.914276637</v>
      </c>
      <c r="BC25" s="141"/>
      <c r="BD25" s="141"/>
      <c r="BE25" s="141">
        <f t="shared" si="25"/>
        <v>9386434</v>
      </c>
      <c r="BF25" s="141">
        <f t="shared" si="26"/>
        <v>9386434</v>
      </c>
      <c r="BG25" s="141">
        <f t="shared" si="27"/>
        <v>0</v>
      </c>
      <c r="BH25" s="141"/>
      <c r="BI25" s="141"/>
      <c r="BJ25" s="141">
        <f t="shared" si="28"/>
        <v>2191103</v>
      </c>
      <c r="BK25" s="141">
        <f t="shared" si="29"/>
        <v>2191101</v>
      </c>
      <c r="BL25" s="141">
        <f t="shared" si="30"/>
        <v>0</v>
      </c>
      <c r="BM25" s="141"/>
      <c r="BN25" s="141">
        <v>4285114</v>
      </c>
      <c r="BO25" s="141">
        <f t="shared" si="31"/>
        <v>236120000</v>
      </c>
      <c r="BP25" s="141">
        <f t="shared" si="32"/>
        <v>183638092</v>
      </c>
      <c r="BQ25" s="141">
        <f t="shared" si="33"/>
        <v>5509756.2094034385</v>
      </c>
      <c r="BR25" s="141"/>
      <c r="BS25" s="141">
        <v>2292988</v>
      </c>
      <c r="BT25" s="141">
        <f t="shared" si="34"/>
        <v>132130000</v>
      </c>
      <c r="BU25" s="141">
        <f t="shared" si="35"/>
        <v>119177778</v>
      </c>
      <c r="BV25" s="141">
        <f t="shared" si="36"/>
        <v>2542189.5719519118</v>
      </c>
      <c r="BW25" s="141"/>
      <c r="BX25" s="141">
        <v>109833</v>
      </c>
      <c r="BY25" s="141">
        <f t="shared" si="37"/>
        <v>10351044</v>
      </c>
      <c r="BZ25" s="141">
        <f t="shared" si="38"/>
        <v>10000069</v>
      </c>
      <c r="CA25" s="141">
        <f t="shared" si="39"/>
        <v>113687.83711912388</v>
      </c>
      <c r="CB25" s="141"/>
      <c r="CC25" s="141">
        <v>18465.095870000001</v>
      </c>
      <c r="CD25" s="141">
        <f t="shared" si="40"/>
        <v>1842000</v>
      </c>
      <c r="CE25" s="141">
        <f t="shared" si="41"/>
        <v>1874207.2309440002</v>
      </c>
      <c r="CF25" s="141">
        <f t="shared" si="42"/>
        <v>18147.783249885604</v>
      </c>
      <c r="CG25" s="141"/>
      <c r="CH25" s="141">
        <v>693.23</v>
      </c>
      <c r="CI25" s="141">
        <f t="shared" si="48"/>
        <v>246401</v>
      </c>
      <c r="CJ25" s="141">
        <f t="shared" si="49"/>
        <v>225992.98000000117</v>
      </c>
      <c r="CK25" s="141">
        <f t="shared" si="43"/>
        <v>755.83128834355432</v>
      </c>
      <c r="CL25" s="141"/>
      <c r="CM25" s="141"/>
      <c r="CN25" s="141">
        <v>3346175</v>
      </c>
      <c r="CO25" s="141">
        <f t="shared" si="44"/>
        <v>3346175</v>
      </c>
      <c r="CP25" s="141">
        <f t="shared" si="45"/>
        <v>435000431</v>
      </c>
      <c r="CQ25" s="141">
        <f t="shared" si="50"/>
        <v>435000431.00000006</v>
      </c>
      <c r="CR25" s="141">
        <f t="shared" si="51"/>
        <v>3346174.9999999995</v>
      </c>
      <c r="CS25" s="141"/>
      <c r="CT25" s="141"/>
      <c r="CU25" s="141"/>
      <c r="CV25" s="141">
        <f t="shared" si="46"/>
        <v>124949472.69416419</v>
      </c>
    </row>
    <row r="26" spans="1:100" s="14" customFormat="1" ht="13.2" x14ac:dyDescent="0.25">
      <c r="A26" s="4" t="s">
        <v>565</v>
      </c>
      <c r="B26" s="4" t="s">
        <v>566</v>
      </c>
      <c r="C26" s="4" t="s">
        <v>348</v>
      </c>
      <c r="D26" s="4" t="s">
        <v>348</v>
      </c>
      <c r="E26" s="4"/>
      <c r="F26" s="141"/>
      <c r="G26" s="141">
        <f>'[6]Control Totals'!$I$3</f>
        <v>129600000</v>
      </c>
      <c r="H26" s="141">
        <v>129600000.00000101</v>
      </c>
      <c r="I26" s="141">
        <f t="shared" si="0"/>
        <v>0</v>
      </c>
      <c r="J26" s="141"/>
      <c r="K26" s="141"/>
      <c r="L26" s="141">
        <f t="shared" si="1"/>
        <v>1567610394</v>
      </c>
      <c r="M26" s="141">
        <v>5258012077.9999981</v>
      </c>
      <c r="N26" s="141">
        <f t="shared" si="2"/>
        <v>0</v>
      </c>
      <c r="O26" s="141"/>
      <c r="P26" s="141">
        <v>1419338.397629</v>
      </c>
      <c r="Q26" s="141">
        <f t="shared" si="47"/>
        <v>341463106</v>
      </c>
      <c r="R26" s="141">
        <v>1276518313.0000019</v>
      </c>
      <c r="S26" s="141">
        <f t="shared" si="3"/>
        <v>379666.85850394116</v>
      </c>
      <c r="T26" s="141"/>
      <c r="U26" s="141"/>
      <c r="V26" s="141">
        <f t="shared" si="4"/>
        <v>339987334</v>
      </c>
      <c r="W26" s="141">
        <f t="shared" si="5"/>
        <v>523996799.00000209</v>
      </c>
      <c r="X26" s="141">
        <f t="shared" si="6"/>
        <v>0</v>
      </c>
      <c r="Y26" s="141"/>
      <c r="Z26" s="141">
        <v>62535.757866</v>
      </c>
      <c r="AA26" s="141">
        <f t="shared" si="7"/>
        <v>335233765</v>
      </c>
      <c r="AB26" s="141">
        <f t="shared" si="8"/>
        <v>342170317.00001383</v>
      </c>
      <c r="AC26" s="141">
        <f t="shared" si="9"/>
        <v>61268.019214380591</v>
      </c>
      <c r="AD26" s="141"/>
      <c r="AE26" s="141"/>
      <c r="AF26" s="141">
        <f t="shared" si="10"/>
        <v>483622539</v>
      </c>
      <c r="AG26" s="141">
        <f t="shared" si="11"/>
        <v>726591897.00000179</v>
      </c>
      <c r="AH26" s="141">
        <f t="shared" si="12"/>
        <v>0</v>
      </c>
      <c r="AI26" s="141"/>
      <c r="AJ26" s="141"/>
      <c r="AK26" s="141">
        <f t="shared" si="13"/>
        <v>18917185</v>
      </c>
      <c r="AL26" s="141">
        <f t="shared" si="14"/>
        <v>21580834</v>
      </c>
      <c r="AM26" s="141">
        <f t="shared" si="15"/>
        <v>0</v>
      </c>
      <c r="AN26" s="141"/>
      <c r="AO26" s="141">
        <v>32355.197630999999</v>
      </c>
      <c r="AP26" s="141">
        <f t="shared" si="16"/>
        <v>44655639</v>
      </c>
      <c r="AQ26" s="141">
        <f t="shared" si="17"/>
        <v>45294790.000002876</v>
      </c>
      <c r="AR26" s="141">
        <f t="shared" si="18"/>
        <v>31898.636138582373</v>
      </c>
      <c r="AS26" s="141"/>
      <c r="AT26" s="141"/>
      <c r="AU26" s="141">
        <f t="shared" si="19"/>
        <v>12442934</v>
      </c>
      <c r="AV26" s="141">
        <f t="shared" si="20"/>
        <v>11889881.000002848</v>
      </c>
      <c r="AW26" s="141">
        <f t="shared" si="21"/>
        <v>0</v>
      </c>
      <c r="AX26" s="141"/>
      <c r="AY26" s="141"/>
      <c r="AZ26" s="141">
        <f t="shared" si="22"/>
        <v>877162802</v>
      </c>
      <c r="BA26" s="141">
        <f t="shared" si="23"/>
        <v>834431461.9999969</v>
      </c>
      <c r="BB26" s="141">
        <f t="shared" si="24"/>
        <v>0</v>
      </c>
      <c r="BC26" s="141"/>
      <c r="BD26" s="141"/>
      <c r="BE26" s="141">
        <f t="shared" si="25"/>
        <v>9386434</v>
      </c>
      <c r="BF26" s="141">
        <f t="shared" si="26"/>
        <v>9386434</v>
      </c>
      <c r="BG26" s="141">
        <f t="shared" si="27"/>
        <v>0</v>
      </c>
      <c r="BH26" s="141"/>
      <c r="BI26" s="141"/>
      <c r="BJ26" s="141">
        <f t="shared" si="28"/>
        <v>2191103</v>
      </c>
      <c r="BK26" s="141">
        <f t="shared" si="29"/>
        <v>2191101</v>
      </c>
      <c r="BL26" s="141">
        <f t="shared" si="30"/>
        <v>0</v>
      </c>
      <c r="BM26" s="141"/>
      <c r="BN26" s="141"/>
      <c r="BO26" s="141">
        <f t="shared" si="31"/>
        <v>236120000</v>
      </c>
      <c r="BP26" s="141">
        <f t="shared" si="32"/>
        <v>183638092</v>
      </c>
      <c r="BQ26" s="141">
        <f t="shared" si="33"/>
        <v>0</v>
      </c>
      <c r="BR26" s="141"/>
      <c r="BS26" s="141"/>
      <c r="BT26" s="141">
        <f t="shared" si="34"/>
        <v>132130000</v>
      </c>
      <c r="BU26" s="141">
        <f t="shared" si="35"/>
        <v>119177778</v>
      </c>
      <c r="BV26" s="141">
        <f t="shared" si="36"/>
        <v>0</v>
      </c>
      <c r="BW26" s="141"/>
      <c r="BX26" s="141"/>
      <c r="BY26" s="141">
        <f t="shared" si="37"/>
        <v>10351044</v>
      </c>
      <c r="BZ26" s="141">
        <f t="shared" si="38"/>
        <v>10000069</v>
      </c>
      <c r="CA26" s="141">
        <f t="shared" si="39"/>
        <v>0</v>
      </c>
      <c r="CB26" s="141"/>
      <c r="CC26" s="141"/>
      <c r="CD26" s="141">
        <f t="shared" si="40"/>
        <v>1842000</v>
      </c>
      <c r="CE26" s="141">
        <f t="shared" si="41"/>
        <v>1874207.2309440002</v>
      </c>
      <c r="CF26" s="141">
        <f t="shared" si="42"/>
        <v>0</v>
      </c>
      <c r="CG26" s="141"/>
      <c r="CH26" s="141">
        <v>693.23</v>
      </c>
      <c r="CI26" s="141">
        <f t="shared" si="48"/>
        <v>246401</v>
      </c>
      <c r="CJ26" s="141">
        <f t="shared" si="49"/>
        <v>225992.98000000117</v>
      </c>
      <c r="CK26" s="141">
        <f t="shared" si="43"/>
        <v>755.83128834355432</v>
      </c>
      <c r="CL26" s="141"/>
      <c r="CM26" s="141"/>
      <c r="CN26" s="141">
        <v>44350</v>
      </c>
      <c r="CO26" s="141">
        <f t="shared" si="44"/>
        <v>44350</v>
      </c>
      <c r="CP26" s="141">
        <f t="shared" si="45"/>
        <v>435000431</v>
      </c>
      <c r="CQ26" s="141">
        <f t="shared" si="50"/>
        <v>435000431.00000006</v>
      </c>
      <c r="CR26" s="141">
        <f t="shared" si="51"/>
        <v>44349.999999999993</v>
      </c>
      <c r="CS26" s="141"/>
      <c r="CT26" s="141"/>
      <c r="CU26" s="141"/>
      <c r="CV26" s="141">
        <f t="shared" si="46"/>
        <v>517939.34514524764</v>
      </c>
    </row>
    <row r="27" spans="1:100" s="14" customFormat="1" ht="13.2" x14ac:dyDescent="0.25">
      <c r="A27" s="4" t="s">
        <v>284</v>
      </c>
      <c r="B27" s="4" t="s">
        <v>285</v>
      </c>
      <c r="C27" s="4"/>
      <c r="D27" s="4" t="s">
        <v>203</v>
      </c>
      <c r="E27" s="4"/>
      <c r="F27" s="141">
        <v>579825.75027199998</v>
      </c>
      <c r="G27" s="141">
        <f>'[6]Control Totals'!$I$3</f>
        <v>129600000</v>
      </c>
      <c r="H27" s="141">
        <v>129600000.00000101</v>
      </c>
      <c r="I27" s="141">
        <f t="shared" si="0"/>
        <v>579825.75027199544</v>
      </c>
      <c r="J27" s="141"/>
      <c r="K27" s="141">
        <v>22107987.413401</v>
      </c>
      <c r="L27" s="141">
        <f t="shared" si="1"/>
        <v>1567610394</v>
      </c>
      <c r="M27" s="141">
        <v>5258012077.9999981</v>
      </c>
      <c r="N27" s="141">
        <f t="shared" si="2"/>
        <v>6591219.3326210538</v>
      </c>
      <c r="O27" s="141"/>
      <c r="P27" s="141">
        <v>4803338.4453250002</v>
      </c>
      <c r="Q27" s="141">
        <f t="shared" si="47"/>
        <v>341463106</v>
      </c>
      <c r="R27" s="141">
        <v>1276518313.0000019</v>
      </c>
      <c r="S27" s="141">
        <f t="shared" si="3"/>
        <v>1284872.177709121</v>
      </c>
      <c r="T27" s="141"/>
      <c r="U27" s="141"/>
      <c r="V27" s="141">
        <f t="shared" si="4"/>
        <v>339987334</v>
      </c>
      <c r="W27" s="141">
        <f t="shared" si="5"/>
        <v>523996799.00000209</v>
      </c>
      <c r="X27" s="141">
        <f t="shared" si="6"/>
        <v>0</v>
      </c>
      <c r="Y27" s="141"/>
      <c r="Z27" s="141">
        <v>725057.13759699999</v>
      </c>
      <c r="AA27" s="141">
        <f t="shared" si="7"/>
        <v>335233765</v>
      </c>
      <c r="AB27" s="141">
        <f t="shared" si="8"/>
        <v>342170317.00001383</v>
      </c>
      <c r="AC27" s="141">
        <f t="shared" si="9"/>
        <v>710358.61967172194</v>
      </c>
      <c r="AD27" s="141"/>
      <c r="AE27" s="141">
        <v>3663470.257435</v>
      </c>
      <c r="AF27" s="141">
        <f t="shared" si="10"/>
        <v>483622539</v>
      </c>
      <c r="AG27" s="141">
        <f t="shared" si="11"/>
        <v>726591897.00000179</v>
      </c>
      <c r="AH27" s="141">
        <f t="shared" si="12"/>
        <v>2438420.7899468136</v>
      </c>
      <c r="AI27" s="141"/>
      <c r="AJ27" s="141"/>
      <c r="AK27" s="141">
        <f t="shared" si="13"/>
        <v>18917185</v>
      </c>
      <c r="AL27" s="141">
        <f t="shared" si="14"/>
        <v>21580834</v>
      </c>
      <c r="AM27" s="141">
        <f t="shared" si="15"/>
        <v>0</v>
      </c>
      <c r="AN27" s="141"/>
      <c r="AO27" s="141">
        <v>61348.955995999997</v>
      </c>
      <c r="AP27" s="141">
        <f t="shared" si="16"/>
        <v>44655639</v>
      </c>
      <c r="AQ27" s="141">
        <f t="shared" si="17"/>
        <v>45294790.000002876</v>
      </c>
      <c r="AR27" s="141">
        <f t="shared" si="18"/>
        <v>60483.265999998839</v>
      </c>
      <c r="AS27" s="141"/>
      <c r="AT27" s="141">
        <v>67319.373852000004</v>
      </c>
      <c r="AU27" s="141">
        <f t="shared" si="19"/>
        <v>12442934</v>
      </c>
      <c r="AV27" s="141">
        <f t="shared" si="20"/>
        <v>11889881.000002848</v>
      </c>
      <c r="AW27" s="141">
        <f t="shared" si="21"/>
        <v>70450.70726625112</v>
      </c>
      <c r="AX27" s="141"/>
      <c r="AY27" s="141">
        <v>2555962.3715710002</v>
      </c>
      <c r="AZ27" s="141">
        <f t="shared" si="22"/>
        <v>877162802</v>
      </c>
      <c r="BA27" s="141">
        <f t="shared" si="23"/>
        <v>834431461.9999969</v>
      </c>
      <c r="BB27" s="141">
        <f t="shared" si="24"/>
        <v>2686853.5257288655</v>
      </c>
      <c r="BC27" s="141"/>
      <c r="BD27" s="141"/>
      <c r="BE27" s="141">
        <f t="shared" si="25"/>
        <v>9386434</v>
      </c>
      <c r="BF27" s="141">
        <f t="shared" si="26"/>
        <v>9386434</v>
      </c>
      <c r="BG27" s="141">
        <f t="shared" si="27"/>
        <v>0</v>
      </c>
      <c r="BH27" s="141"/>
      <c r="BI27" s="141"/>
      <c r="BJ27" s="141">
        <f t="shared" si="28"/>
        <v>2191103</v>
      </c>
      <c r="BK27" s="141">
        <f t="shared" si="29"/>
        <v>2191101</v>
      </c>
      <c r="BL27" s="141">
        <f t="shared" si="30"/>
        <v>0</v>
      </c>
      <c r="BM27" s="141"/>
      <c r="BN27" s="141">
        <v>584899</v>
      </c>
      <c r="BO27" s="141">
        <f t="shared" si="31"/>
        <v>236120000</v>
      </c>
      <c r="BP27" s="141">
        <f t="shared" si="32"/>
        <v>183638092</v>
      </c>
      <c r="BQ27" s="141">
        <f t="shared" si="33"/>
        <v>752057.21414269542</v>
      </c>
      <c r="BR27" s="141"/>
      <c r="BS27" s="141">
        <v>298725</v>
      </c>
      <c r="BT27" s="141">
        <f t="shared" si="34"/>
        <v>132130000</v>
      </c>
      <c r="BU27" s="141">
        <f t="shared" si="35"/>
        <v>119177778</v>
      </c>
      <c r="BV27" s="141">
        <f t="shared" si="36"/>
        <v>331190.38559352903</v>
      </c>
      <c r="BW27" s="141"/>
      <c r="BX27" s="141">
        <v>21001</v>
      </c>
      <c r="BY27" s="141">
        <f t="shared" si="37"/>
        <v>10351044</v>
      </c>
      <c r="BZ27" s="141">
        <f t="shared" si="38"/>
        <v>10000069</v>
      </c>
      <c r="CA27" s="141">
        <f t="shared" si="39"/>
        <v>21738.077511665168</v>
      </c>
      <c r="CB27" s="141"/>
      <c r="CC27" s="141">
        <v>9232.5479369999994</v>
      </c>
      <c r="CD27" s="141">
        <f t="shared" si="40"/>
        <v>1842000</v>
      </c>
      <c r="CE27" s="141">
        <f t="shared" si="41"/>
        <v>1874207.2309440002</v>
      </c>
      <c r="CF27" s="141">
        <f t="shared" si="42"/>
        <v>9073.8916269084311</v>
      </c>
      <c r="CG27" s="141"/>
      <c r="CH27" s="141">
        <v>693.23</v>
      </c>
      <c r="CI27" s="141">
        <f t="shared" si="48"/>
        <v>246401</v>
      </c>
      <c r="CJ27" s="141">
        <f t="shared" si="49"/>
        <v>225992.98000000117</v>
      </c>
      <c r="CK27" s="141">
        <f t="shared" si="43"/>
        <v>755.83128834355432</v>
      </c>
      <c r="CL27" s="141"/>
      <c r="CM27" s="141">
        <v>516497</v>
      </c>
      <c r="CN27" s="141">
        <v>989567</v>
      </c>
      <c r="CO27" s="141">
        <f t="shared" si="44"/>
        <v>1506064</v>
      </c>
      <c r="CP27" s="141">
        <f t="shared" si="45"/>
        <v>435000431</v>
      </c>
      <c r="CQ27" s="141">
        <f t="shared" si="50"/>
        <v>435000431.00000006</v>
      </c>
      <c r="CR27" s="141">
        <f t="shared" si="51"/>
        <v>1506063.9999999998</v>
      </c>
      <c r="CS27" s="141"/>
      <c r="CT27" s="141"/>
      <c r="CU27" s="141"/>
      <c r="CV27" s="141">
        <f t="shared" si="46"/>
        <v>17043363.569378961</v>
      </c>
    </row>
    <row r="28" spans="1:100" s="14" customFormat="1" ht="13.2" x14ac:dyDescent="0.25">
      <c r="A28" s="4" t="s">
        <v>286</v>
      </c>
      <c r="B28" s="4" t="s">
        <v>287</v>
      </c>
      <c r="C28" s="4"/>
      <c r="D28" s="4" t="s">
        <v>203</v>
      </c>
      <c r="E28" s="4"/>
      <c r="F28" s="141">
        <v>846459.52038300002</v>
      </c>
      <c r="G28" s="141">
        <f>'[6]Control Totals'!$I$3</f>
        <v>129600000</v>
      </c>
      <c r="H28" s="141">
        <v>129600000.00000101</v>
      </c>
      <c r="I28" s="141">
        <f t="shared" si="0"/>
        <v>846459.52038299339</v>
      </c>
      <c r="J28" s="141"/>
      <c r="K28" s="141">
        <v>25398027.474925</v>
      </c>
      <c r="L28" s="141">
        <f t="shared" si="1"/>
        <v>1567610394</v>
      </c>
      <c r="M28" s="141">
        <v>5258012077.9999981</v>
      </c>
      <c r="N28" s="141">
        <f t="shared" si="2"/>
        <v>7572103.5376423523</v>
      </c>
      <c r="O28" s="141"/>
      <c r="P28" s="141">
        <v>4457573.2238879995</v>
      </c>
      <c r="Q28" s="141">
        <f t="shared" si="47"/>
        <v>341463106</v>
      </c>
      <c r="R28" s="141">
        <v>1276518313.0000019</v>
      </c>
      <c r="S28" s="141">
        <f t="shared" si="3"/>
        <v>1192381.4823103345</v>
      </c>
      <c r="T28" s="141"/>
      <c r="U28" s="141"/>
      <c r="V28" s="141">
        <f t="shared" si="4"/>
        <v>339987334</v>
      </c>
      <c r="W28" s="141">
        <f t="shared" si="5"/>
        <v>523996799.00000209</v>
      </c>
      <c r="X28" s="141">
        <f t="shared" si="6"/>
        <v>0</v>
      </c>
      <c r="Y28" s="141"/>
      <c r="Z28" s="141">
        <v>862838.56372700003</v>
      </c>
      <c r="AA28" s="141">
        <f t="shared" si="7"/>
        <v>335233765</v>
      </c>
      <c r="AB28" s="141">
        <f t="shared" si="8"/>
        <v>342170317.00001383</v>
      </c>
      <c r="AC28" s="141">
        <f t="shared" si="9"/>
        <v>845346.91039662273</v>
      </c>
      <c r="AD28" s="141"/>
      <c r="AE28" s="141">
        <v>2641522.4531669999</v>
      </c>
      <c r="AF28" s="141">
        <f t="shared" si="10"/>
        <v>483622539</v>
      </c>
      <c r="AG28" s="141">
        <f t="shared" si="11"/>
        <v>726591897.00000179</v>
      </c>
      <c r="AH28" s="141">
        <f t="shared" si="12"/>
        <v>1758208.1508213268</v>
      </c>
      <c r="AI28" s="141"/>
      <c r="AJ28" s="141"/>
      <c r="AK28" s="141">
        <f t="shared" si="13"/>
        <v>18917185</v>
      </c>
      <c r="AL28" s="141">
        <f t="shared" si="14"/>
        <v>21580834</v>
      </c>
      <c r="AM28" s="141">
        <f t="shared" si="15"/>
        <v>0</v>
      </c>
      <c r="AN28" s="141"/>
      <c r="AO28" s="141">
        <v>297523.327842</v>
      </c>
      <c r="AP28" s="141">
        <f t="shared" si="16"/>
        <v>44655639</v>
      </c>
      <c r="AQ28" s="141">
        <f t="shared" si="17"/>
        <v>45294790.000002876</v>
      </c>
      <c r="AR28" s="141">
        <f t="shared" si="18"/>
        <v>293325.00100320939</v>
      </c>
      <c r="AS28" s="141"/>
      <c r="AT28" s="141">
        <v>66017.148790000007</v>
      </c>
      <c r="AU28" s="141">
        <f t="shared" si="19"/>
        <v>12442934</v>
      </c>
      <c r="AV28" s="141">
        <f t="shared" si="20"/>
        <v>11889881.000002848</v>
      </c>
      <c r="AW28" s="141">
        <f t="shared" si="21"/>
        <v>69087.909732818443</v>
      </c>
      <c r="AX28" s="141"/>
      <c r="AY28" s="141">
        <v>2887267.9226469998</v>
      </c>
      <c r="AZ28" s="141">
        <f t="shared" si="22"/>
        <v>877162802</v>
      </c>
      <c r="BA28" s="141">
        <f t="shared" si="23"/>
        <v>834431461.9999969</v>
      </c>
      <c r="BB28" s="141">
        <f t="shared" si="24"/>
        <v>3035125.2756979233</v>
      </c>
      <c r="BC28" s="141"/>
      <c r="BD28" s="141"/>
      <c r="BE28" s="141">
        <f t="shared" si="25"/>
        <v>9386434</v>
      </c>
      <c r="BF28" s="141">
        <f t="shared" si="26"/>
        <v>9386434</v>
      </c>
      <c r="BG28" s="141">
        <f t="shared" si="27"/>
        <v>0</v>
      </c>
      <c r="BH28" s="141"/>
      <c r="BI28" s="141"/>
      <c r="BJ28" s="141">
        <f t="shared" si="28"/>
        <v>2191103</v>
      </c>
      <c r="BK28" s="141">
        <f t="shared" si="29"/>
        <v>2191101</v>
      </c>
      <c r="BL28" s="141">
        <f t="shared" si="30"/>
        <v>0</v>
      </c>
      <c r="BM28" s="141"/>
      <c r="BN28" s="141">
        <v>691462</v>
      </c>
      <c r="BO28" s="141">
        <f t="shared" si="31"/>
        <v>236120000</v>
      </c>
      <c r="BP28" s="141">
        <f t="shared" si="32"/>
        <v>183638092</v>
      </c>
      <c r="BQ28" s="141">
        <f t="shared" si="33"/>
        <v>889074.84096491267</v>
      </c>
      <c r="BR28" s="141"/>
      <c r="BS28" s="141">
        <v>454671</v>
      </c>
      <c r="BT28" s="141">
        <f t="shared" si="34"/>
        <v>132130000</v>
      </c>
      <c r="BU28" s="141">
        <f t="shared" si="35"/>
        <v>119177778</v>
      </c>
      <c r="BV28" s="141">
        <f t="shared" si="36"/>
        <v>504084.57212551823</v>
      </c>
      <c r="BW28" s="141"/>
      <c r="BX28" s="141">
        <v>15565</v>
      </c>
      <c r="BY28" s="141">
        <f t="shared" si="37"/>
        <v>10351044</v>
      </c>
      <c r="BZ28" s="141">
        <f t="shared" si="38"/>
        <v>10000069</v>
      </c>
      <c r="CA28" s="141">
        <f t="shared" si="39"/>
        <v>16111.288818107156</v>
      </c>
      <c r="CB28" s="141"/>
      <c r="CC28" s="141">
        <v>9232.5479369999994</v>
      </c>
      <c r="CD28" s="141">
        <f t="shared" si="40"/>
        <v>1842000</v>
      </c>
      <c r="CE28" s="141">
        <f t="shared" si="41"/>
        <v>1874207.2309440002</v>
      </c>
      <c r="CF28" s="141">
        <f t="shared" si="42"/>
        <v>9073.8916269084311</v>
      </c>
      <c r="CG28" s="141"/>
      <c r="CH28" s="141">
        <v>693.23</v>
      </c>
      <c r="CI28" s="141">
        <f t="shared" si="48"/>
        <v>246401</v>
      </c>
      <c r="CJ28" s="141">
        <f t="shared" si="49"/>
        <v>225992.98000000117</v>
      </c>
      <c r="CK28" s="141">
        <f t="shared" si="43"/>
        <v>755.83128834355432</v>
      </c>
      <c r="CL28" s="141"/>
      <c r="CM28" s="141">
        <v>614803</v>
      </c>
      <c r="CN28" s="141">
        <v>1210334</v>
      </c>
      <c r="CO28" s="141">
        <f t="shared" si="44"/>
        <v>1825137</v>
      </c>
      <c r="CP28" s="141">
        <f t="shared" si="45"/>
        <v>435000431</v>
      </c>
      <c r="CQ28" s="141">
        <f t="shared" si="50"/>
        <v>435000431.00000006</v>
      </c>
      <c r="CR28" s="141">
        <f t="shared" si="51"/>
        <v>1825136.9999999998</v>
      </c>
      <c r="CS28" s="141"/>
      <c r="CT28" s="141"/>
      <c r="CU28" s="141"/>
      <c r="CV28" s="141">
        <f t="shared" si="46"/>
        <v>18856275.212811369</v>
      </c>
    </row>
    <row r="29" spans="1:100" s="14" customFormat="1" ht="13.2" x14ac:dyDescent="0.25">
      <c r="A29" s="4" t="s">
        <v>377</v>
      </c>
      <c r="B29" s="4" t="s">
        <v>378</v>
      </c>
      <c r="C29" s="4" t="s">
        <v>348</v>
      </c>
      <c r="D29" s="4" t="s">
        <v>348</v>
      </c>
      <c r="E29" s="4"/>
      <c r="F29" s="141"/>
      <c r="G29" s="141">
        <f>'[6]Control Totals'!$I$3</f>
        <v>129600000</v>
      </c>
      <c r="H29" s="141">
        <v>129600000.00000101</v>
      </c>
      <c r="I29" s="141">
        <f t="shared" si="0"/>
        <v>0</v>
      </c>
      <c r="J29" s="141"/>
      <c r="K29" s="141"/>
      <c r="L29" s="141">
        <f t="shared" si="1"/>
        <v>1567610394</v>
      </c>
      <c r="M29" s="141">
        <v>5258012077.9999981</v>
      </c>
      <c r="N29" s="141">
        <f t="shared" si="2"/>
        <v>0</v>
      </c>
      <c r="O29" s="141"/>
      <c r="P29" s="141">
        <v>1885573.6297790001</v>
      </c>
      <c r="Q29" s="141">
        <f t="shared" si="47"/>
        <v>341463106</v>
      </c>
      <c r="R29" s="141">
        <v>1276518313.0000019</v>
      </c>
      <c r="S29" s="141">
        <f t="shared" si="3"/>
        <v>504382.7586796481</v>
      </c>
      <c r="T29" s="141"/>
      <c r="U29" s="141"/>
      <c r="V29" s="141">
        <f t="shared" si="4"/>
        <v>339987334</v>
      </c>
      <c r="W29" s="141">
        <f t="shared" si="5"/>
        <v>523996799.00000209</v>
      </c>
      <c r="X29" s="141">
        <f t="shared" si="6"/>
        <v>0</v>
      </c>
      <c r="Y29" s="141"/>
      <c r="Z29" s="141">
        <v>51971.654028999998</v>
      </c>
      <c r="AA29" s="141">
        <f t="shared" si="7"/>
        <v>335233765</v>
      </c>
      <c r="AB29" s="141">
        <f t="shared" si="8"/>
        <v>342170317.00001383</v>
      </c>
      <c r="AC29" s="141">
        <f t="shared" si="9"/>
        <v>50918.073216205907</v>
      </c>
      <c r="AD29" s="141"/>
      <c r="AE29" s="141"/>
      <c r="AF29" s="141">
        <f t="shared" si="10"/>
        <v>483622539</v>
      </c>
      <c r="AG29" s="141">
        <f t="shared" si="11"/>
        <v>726591897.00000179</v>
      </c>
      <c r="AH29" s="141">
        <f t="shared" si="12"/>
        <v>0</v>
      </c>
      <c r="AI29" s="141"/>
      <c r="AJ29" s="141"/>
      <c r="AK29" s="141">
        <f t="shared" si="13"/>
        <v>18917185</v>
      </c>
      <c r="AL29" s="141">
        <f t="shared" si="14"/>
        <v>21580834</v>
      </c>
      <c r="AM29" s="141">
        <f t="shared" si="15"/>
        <v>0</v>
      </c>
      <c r="AN29" s="141"/>
      <c r="AO29" s="141">
        <v>28413.985110000001</v>
      </c>
      <c r="AP29" s="141">
        <f t="shared" si="16"/>
        <v>44655639</v>
      </c>
      <c r="AQ29" s="141">
        <f t="shared" si="17"/>
        <v>45294790.000002876</v>
      </c>
      <c r="AR29" s="141">
        <f t="shared" si="18"/>
        <v>28013.037738412186</v>
      </c>
      <c r="AS29" s="141"/>
      <c r="AT29" s="141"/>
      <c r="AU29" s="141">
        <f t="shared" si="19"/>
        <v>12442934</v>
      </c>
      <c r="AV29" s="141">
        <f t="shared" si="20"/>
        <v>11889881.000002848</v>
      </c>
      <c r="AW29" s="141">
        <f t="shared" si="21"/>
        <v>0</v>
      </c>
      <c r="AX29" s="141"/>
      <c r="AY29" s="141"/>
      <c r="AZ29" s="141">
        <f t="shared" si="22"/>
        <v>877162802</v>
      </c>
      <c r="BA29" s="141">
        <f t="shared" si="23"/>
        <v>834431461.9999969</v>
      </c>
      <c r="BB29" s="141">
        <f t="shared" si="24"/>
        <v>0</v>
      </c>
      <c r="BC29" s="141"/>
      <c r="BD29" s="141">
        <v>1063734</v>
      </c>
      <c r="BE29" s="141">
        <f t="shared" si="25"/>
        <v>9386434</v>
      </c>
      <c r="BF29" s="141">
        <f t="shared" si="26"/>
        <v>9386434</v>
      </c>
      <c r="BG29" s="141">
        <f t="shared" si="27"/>
        <v>1063734</v>
      </c>
      <c r="BH29" s="141"/>
      <c r="BI29" s="141"/>
      <c r="BJ29" s="141">
        <f t="shared" si="28"/>
        <v>2191103</v>
      </c>
      <c r="BK29" s="141">
        <f t="shared" si="29"/>
        <v>2191101</v>
      </c>
      <c r="BL29" s="141">
        <f t="shared" si="30"/>
        <v>0</v>
      </c>
      <c r="BM29" s="141"/>
      <c r="BN29" s="141"/>
      <c r="BO29" s="141">
        <f t="shared" si="31"/>
        <v>236120000</v>
      </c>
      <c r="BP29" s="141">
        <f t="shared" si="32"/>
        <v>183638092</v>
      </c>
      <c r="BQ29" s="141">
        <f t="shared" si="33"/>
        <v>0</v>
      </c>
      <c r="BR29" s="141"/>
      <c r="BS29" s="141"/>
      <c r="BT29" s="141">
        <f t="shared" si="34"/>
        <v>132130000</v>
      </c>
      <c r="BU29" s="141">
        <f t="shared" si="35"/>
        <v>119177778</v>
      </c>
      <c r="BV29" s="141">
        <f t="shared" si="36"/>
        <v>0</v>
      </c>
      <c r="BW29" s="141"/>
      <c r="BX29" s="141"/>
      <c r="BY29" s="141">
        <f t="shared" si="37"/>
        <v>10351044</v>
      </c>
      <c r="BZ29" s="141">
        <f t="shared" si="38"/>
        <v>10000069</v>
      </c>
      <c r="CA29" s="141">
        <f t="shared" si="39"/>
        <v>0</v>
      </c>
      <c r="CB29" s="141"/>
      <c r="CC29" s="141"/>
      <c r="CD29" s="141">
        <f t="shared" si="40"/>
        <v>1842000</v>
      </c>
      <c r="CE29" s="141">
        <f t="shared" si="41"/>
        <v>1874207.2309440002</v>
      </c>
      <c r="CF29" s="141">
        <f t="shared" si="42"/>
        <v>0</v>
      </c>
      <c r="CG29" s="141"/>
      <c r="CH29" s="141">
        <v>693.23</v>
      </c>
      <c r="CI29" s="141">
        <f t="shared" si="48"/>
        <v>246401</v>
      </c>
      <c r="CJ29" s="141">
        <f t="shared" si="49"/>
        <v>225992.98000000117</v>
      </c>
      <c r="CK29" s="141">
        <f t="shared" si="43"/>
        <v>755.83128834355432</v>
      </c>
      <c r="CL29" s="141"/>
      <c r="CM29" s="141">
        <v>37002</v>
      </c>
      <c r="CN29" s="141">
        <v>72836</v>
      </c>
      <c r="CO29" s="141">
        <f t="shared" si="44"/>
        <v>109838</v>
      </c>
      <c r="CP29" s="141">
        <f t="shared" si="45"/>
        <v>435000431</v>
      </c>
      <c r="CQ29" s="141">
        <f t="shared" si="50"/>
        <v>435000431.00000006</v>
      </c>
      <c r="CR29" s="141">
        <f t="shared" si="51"/>
        <v>109837.99999999999</v>
      </c>
      <c r="CS29" s="141"/>
      <c r="CT29" s="141"/>
      <c r="CU29" s="141"/>
      <c r="CV29" s="141">
        <f t="shared" si="46"/>
        <v>1757641.7009226095</v>
      </c>
    </row>
    <row r="30" spans="1:100" s="14" customFormat="1" ht="13.2" x14ac:dyDescent="0.25">
      <c r="A30" s="4" t="s">
        <v>34</v>
      </c>
      <c r="B30" s="4" t="s">
        <v>35</v>
      </c>
      <c r="C30" s="4"/>
      <c r="D30" s="4" t="s">
        <v>36</v>
      </c>
      <c r="E30" s="4"/>
      <c r="F30" s="141">
        <v>914081.71394299995</v>
      </c>
      <c r="G30" s="141">
        <f>'[6]Control Totals'!$I$3</f>
        <v>129600000</v>
      </c>
      <c r="H30" s="141">
        <v>129600000.00000101</v>
      </c>
      <c r="I30" s="141">
        <f t="shared" si="0"/>
        <v>914081.71394299273</v>
      </c>
      <c r="J30" s="141"/>
      <c r="K30" s="141">
        <v>34825805.446598001</v>
      </c>
      <c r="L30" s="141">
        <f t="shared" si="1"/>
        <v>1567610394</v>
      </c>
      <c r="M30" s="141">
        <v>5258012077.9999981</v>
      </c>
      <c r="N30" s="141">
        <f t="shared" si="2"/>
        <v>10382877.366511226</v>
      </c>
      <c r="O30" s="141"/>
      <c r="P30" s="141">
        <v>6543568.8468559999</v>
      </c>
      <c r="Q30" s="141">
        <f t="shared" si="47"/>
        <v>341463106</v>
      </c>
      <c r="R30" s="141">
        <v>1276518313.0000019</v>
      </c>
      <c r="S30" s="141">
        <f t="shared" si="3"/>
        <v>1750376.2539224022</v>
      </c>
      <c r="T30" s="141"/>
      <c r="U30" s="141"/>
      <c r="V30" s="141">
        <f t="shared" si="4"/>
        <v>339987334</v>
      </c>
      <c r="W30" s="141">
        <f t="shared" si="5"/>
        <v>523996799.00000209</v>
      </c>
      <c r="X30" s="141">
        <f t="shared" si="6"/>
        <v>0</v>
      </c>
      <c r="Y30" s="141"/>
      <c r="Z30" s="141">
        <v>1456541.8914059999</v>
      </c>
      <c r="AA30" s="141">
        <f t="shared" si="7"/>
        <v>335233765</v>
      </c>
      <c r="AB30" s="141">
        <f t="shared" si="8"/>
        <v>342170317.00001383</v>
      </c>
      <c r="AC30" s="141">
        <f t="shared" si="9"/>
        <v>1427014.5535044607</v>
      </c>
      <c r="AD30" s="141"/>
      <c r="AE30" s="141">
        <v>4650692.2037559999</v>
      </c>
      <c r="AF30" s="141">
        <f t="shared" si="10"/>
        <v>483622539</v>
      </c>
      <c r="AG30" s="141">
        <f t="shared" si="11"/>
        <v>726591897.00000179</v>
      </c>
      <c r="AH30" s="141">
        <f t="shared" si="12"/>
        <v>3095519.7559655369</v>
      </c>
      <c r="AI30" s="141"/>
      <c r="AJ30" s="141"/>
      <c r="AK30" s="141">
        <f t="shared" si="13"/>
        <v>18917185</v>
      </c>
      <c r="AL30" s="141">
        <f t="shared" si="14"/>
        <v>21580834</v>
      </c>
      <c r="AM30" s="141">
        <f t="shared" si="15"/>
        <v>0</v>
      </c>
      <c r="AN30" s="141"/>
      <c r="AO30" s="141">
        <v>86120.674169999998</v>
      </c>
      <c r="AP30" s="141">
        <f t="shared" si="16"/>
        <v>44655639</v>
      </c>
      <c r="AQ30" s="141">
        <f t="shared" si="17"/>
        <v>45294790.000002876</v>
      </c>
      <c r="AR30" s="141">
        <f t="shared" si="18"/>
        <v>84905.432527050027</v>
      </c>
      <c r="AS30" s="141"/>
      <c r="AT30" s="141">
        <v>67828.940180999998</v>
      </c>
      <c r="AU30" s="141">
        <f t="shared" si="19"/>
        <v>12442934</v>
      </c>
      <c r="AV30" s="141">
        <f t="shared" si="20"/>
        <v>11889881.000002848</v>
      </c>
      <c r="AW30" s="141">
        <f t="shared" si="21"/>
        <v>70983.975866699489</v>
      </c>
      <c r="AX30" s="141"/>
      <c r="AY30" s="141">
        <v>4674449.1670970004</v>
      </c>
      <c r="AZ30" s="141">
        <f t="shared" si="22"/>
        <v>877162802</v>
      </c>
      <c r="BA30" s="141">
        <f t="shared" si="23"/>
        <v>834431461.9999969</v>
      </c>
      <c r="BB30" s="141">
        <f t="shared" si="24"/>
        <v>4913828.2962026978</v>
      </c>
      <c r="BC30" s="141"/>
      <c r="BD30" s="141"/>
      <c r="BE30" s="141">
        <f t="shared" si="25"/>
        <v>9386434</v>
      </c>
      <c r="BF30" s="141">
        <f t="shared" si="26"/>
        <v>9386434</v>
      </c>
      <c r="BG30" s="141">
        <f t="shared" si="27"/>
        <v>0</v>
      </c>
      <c r="BH30" s="141"/>
      <c r="BI30" s="141"/>
      <c r="BJ30" s="141">
        <f t="shared" si="28"/>
        <v>2191103</v>
      </c>
      <c r="BK30" s="141">
        <f t="shared" si="29"/>
        <v>2191101</v>
      </c>
      <c r="BL30" s="141">
        <f t="shared" si="30"/>
        <v>0</v>
      </c>
      <c r="BM30" s="141"/>
      <c r="BN30" s="141">
        <v>1063648</v>
      </c>
      <c r="BO30" s="141">
        <f t="shared" si="31"/>
        <v>236120000</v>
      </c>
      <c r="BP30" s="141">
        <f t="shared" si="32"/>
        <v>183638092</v>
      </c>
      <c r="BQ30" s="141">
        <f t="shared" si="33"/>
        <v>1367627.8326829926</v>
      </c>
      <c r="BR30" s="141"/>
      <c r="BS30" s="141">
        <v>628571</v>
      </c>
      <c r="BT30" s="141">
        <f t="shared" si="34"/>
        <v>132130000</v>
      </c>
      <c r="BU30" s="141">
        <f t="shared" si="35"/>
        <v>119177778</v>
      </c>
      <c r="BV30" s="141">
        <f t="shared" si="36"/>
        <v>696883.99652827892</v>
      </c>
      <c r="BW30" s="141"/>
      <c r="BX30" s="141">
        <v>23118</v>
      </c>
      <c r="BY30" s="141">
        <f t="shared" si="37"/>
        <v>10351044</v>
      </c>
      <c r="BZ30" s="141">
        <f t="shared" si="38"/>
        <v>10000069</v>
      </c>
      <c r="CA30" s="141">
        <f t="shared" si="39"/>
        <v>23929.378406488995</v>
      </c>
      <c r="CB30" s="141"/>
      <c r="CC30" s="141">
        <v>9232.5479369999994</v>
      </c>
      <c r="CD30" s="141">
        <f t="shared" si="40"/>
        <v>1842000</v>
      </c>
      <c r="CE30" s="141">
        <f t="shared" si="41"/>
        <v>1874207.2309440002</v>
      </c>
      <c r="CF30" s="141">
        <f t="shared" si="42"/>
        <v>9073.8916269084311</v>
      </c>
      <c r="CG30" s="141"/>
      <c r="CH30" s="141">
        <v>693.23</v>
      </c>
      <c r="CI30" s="141">
        <f t="shared" si="48"/>
        <v>246401</v>
      </c>
      <c r="CJ30" s="141">
        <f t="shared" si="49"/>
        <v>225992.98000000117</v>
      </c>
      <c r="CK30" s="141">
        <f t="shared" si="43"/>
        <v>755.83128834355432</v>
      </c>
      <c r="CL30" s="141"/>
      <c r="CM30" s="141">
        <v>1097914.9999999998</v>
      </c>
      <c r="CN30" s="141"/>
      <c r="CO30" s="141">
        <f t="shared" si="44"/>
        <v>1097914.9999999998</v>
      </c>
      <c r="CP30" s="141">
        <f t="shared" si="45"/>
        <v>435000431</v>
      </c>
      <c r="CQ30" s="141">
        <f t="shared" si="50"/>
        <v>435000431.00000006</v>
      </c>
      <c r="CR30" s="141">
        <f t="shared" si="51"/>
        <v>1097914.9999999995</v>
      </c>
      <c r="CS30" s="141"/>
      <c r="CT30" s="141"/>
      <c r="CU30" s="141"/>
      <c r="CV30" s="141">
        <f t="shared" si="46"/>
        <v>25835773.278976079</v>
      </c>
    </row>
    <row r="31" spans="1:100" s="14" customFormat="1" ht="13.2" x14ac:dyDescent="0.25">
      <c r="A31" s="4" t="s">
        <v>579</v>
      </c>
      <c r="B31" s="4" t="s">
        <v>580</v>
      </c>
      <c r="C31" s="4" t="s">
        <v>348</v>
      </c>
      <c r="D31" s="4" t="s">
        <v>348</v>
      </c>
      <c r="E31" s="4"/>
      <c r="F31" s="141"/>
      <c r="G31" s="141">
        <f>'[6]Control Totals'!$I$3</f>
        <v>129600000</v>
      </c>
      <c r="H31" s="141">
        <v>129600000.00000101</v>
      </c>
      <c r="I31" s="141">
        <f t="shared" si="0"/>
        <v>0</v>
      </c>
      <c r="J31" s="141"/>
      <c r="K31" s="141"/>
      <c r="L31" s="141">
        <f t="shared" si="1"/>
        <v>1567610394</v>
      </c>
      <c r="M31" s="141">
        <v>5258012077.9999981</v>
      </c>
      <c r="N31" s="141">
        <f t="shared" si="2"/>
        <v>0</v>
      </c>
      <c r="O31" s="141"/>
      <c r="P31" s="141">
        <v>1731604.0296430001</v>
      </c>
      <c r="Q31" s="141">
        <f t="shared" si="47"/>
        <v>341463106</v>
      </c>
      <c r="R31" s="141">
        <v>1276518313.0000019</v>
      </c>
      <c r="S31" s="141">
        <f t="shared" si="3"/>
        <v>463196.55918952258</v>
      </c>
      <c r="T31" s="141"/>
      <c r="U31" s="141"/>
      <c r="V31" s="141">
        <f t="shared" si="4"/>
        <v>339987334</v>
      </c>
      <c r="W31" s="141">
        <f t="shared" si="5"/>
        <v>523996799.00000209</v>
      </c>
      <c r="X31" s="141">
        <f t="shared" si="6"/>
        <v>0</v>
      </c>
      <c r="Y31" s="141"/>
      <c r="Z31" s="141">
        <v>47458.021148</v>
      </c>
      <c r="AA31" s="141">
        <f t="shared" si="7"/>
        <v>335233765</v>
      </c>
      <c r="AB31" s="141">
        <f t="shared" si="8"/>
        <v>342170317.00001383</v>
      </c>
      <c r="AC31" s="141">
        <f t="shared" si="9"/>
        <v>46495.941694711699</v>
      </c>
      <c r="AD31" s="141"/>
      <c r="AE31" s="141"/>
      <c r="AF31" s="141">
        <f t="shared" si="10"/>
        <v>483622539</v>
      </c>
      <c r="AG31" s="141">
        <f t="shared" si="11"/>
        <v>726591897.00000179</v>
      </c>
      <c r="AH31" s="141">
        <f t="shared" si="12"/>
        <v>0</v>
      </c>
      <c r="AI31" s="141"/>
      <c r="AJ31" s="141"/>
      <c r="AK31" s="141">
        <f t="shared" si="13"/>
        <v>18917185</v>
      </c>
      <c r="AL31" s="141">
        <f t="shared" si="14"/>
        <v>21580834</v>
      </c>
      <c r="AM31" s="141">
        <f t="shared" si="15"/>
        <v>0</v>
      </c>
      <c r="AN31" s="141"/>
      <c r="AO31" s="141">
        <v>45585.238281999998</v>
      </c>
      <c r="AP31" s="141">
        <f t="shared" si="16"/>
        <v>44655639</v>
      </c>
      <c r="AQ31" s="141">
        <f t="shared" si="17"/>
        <v>45294790.000002876</v>
      </c>
      <c r="AR31" s="141">
        <f t="shared" si="18"/>
        <v>44941.988790539552</v>
      </c>
      <c r="AS31" s="141"/>
      <c r="AT31" s="141"/>
      <c r="AU31" s="141">
        <f t="shared" si="19"/>
        <v>12442934</v>
      </c>
      <c r="AV31" s="141">
        <f t="shared" si="20"/>
        <v>11889881.000002848</v>
      </c>
      <c r="AW31" s="141">
        <f t="shared" si="21"/>
        <v>0</v>
      </c>
      <c r="AX31" s="141"/>
      <c r="AY31" s="141"/>
      <c r="AZ31" s="141">
        <f t="shared" si="22"/>
        <v>877162802</v>
      </c>
      <c r="BA31" s="141">
        <f t="shared" si="23"/>
        <v>834431461.9999969</v>
      </c>
      <c r="BB31" s="141">
        <f t="shared" si="24"/>
        <v>0</v>
      </c>
      <c r="BC31" s="141"/>
      <c r="BD31" s="141"/>
      <c r="BE31" s="141">
        <f t="shared" si="25"/>
        <v>9386434</v>
      </c>
      <c r="BF31" s="141">
        <f t="shared" si="26"/>
        <v>9386434</v>
      </c>
      <c r="BG31" s="141">
        <f t="shared" si="27"/>
        <v>0</v>
      </c>
      <c r="BH31" s="141"/>
      <c r="BI31" s="141">
        <v>71863</v>
      </c>
      <c r="BJ31" s="141">
        <f t="shared" si="28"/>
        <v>2191103</v>
      </c>
      <c r="BK31" s="141">
        <f t="shared" si="29"/>
        <v>2191101</v>
      </c>
      <c r="BL31" s="141">
        <f t="shared" si="30"/>
        <v>71863.06559533313</v>
      </c>
      <c r="BM31" s="141"/>
      <c r="BN31" s="141"/>
      <c r="BO31" s="141">
        <f t="shared" si="31"/>
        <v>236120000</v>
      </c>
      <c r="BP31" s="141">
        <f t="shared" si="32"/>
        <v>183638092</v>
      </c>
      <c r="BQ31" s="141">
        <f t="shared" si="33"/>
        <v>0</v>
      </c>
      <c r="BR31" s="141"/>
      <c r="BS31" s="141"/>
      <c r="BT31" s="141">
        <f t="shared" si="34"/>
        <v>132130000</v>
      </c>
      <c r="BU31" s="141">
        <f t="shared" si="35"/>
        <v>119177778</v>
      </c>
      <c r="BV31" s="141">
        <f t="shared" si="36"/>
        <v>0</v>
      </c>
      <c r="BW31" s="141"/>
      <c r="BX31" s="141"/>
      <c r="BY31" s="141">
        <f t="shared" si="37"/>
        <v>10351044</v>
      </c>
      <c r="BZ31" s="141">
        <f t="shared" si="38"/>
        <v>10000069</v>
      </c>
      <c r="CA31" s="141">
        <f t="shared" si="39"/>
        <v>0</v>
      </c>
      <c r="CB31" s="141"/>
      <c r="CC31" s="141"/>
      <c r="CD31" s="141">
        <f t="shared" si="40"/>
        <v>1842000</v>
      </c>
      <c r="CE31" s="141">
        <f t="shared" si="41"/>
        <v>1874207.2309440002</v>
      </c>
      <c r="CF31" s="141">
        <f t="shared" si="42"/>
        <v>0</v>
      </c>
      <c r="CG31" s="141"/>
      <c r="CH31" s="141">
        <v>693.23</v>
      </c>
      <c r="CI31" s="141">
        <f t="shared" si="48"/>
        <v>246401</v>
      </c>
      <c r="CJ31" s="141">
        <f t="shared" si="49"/>
        <v>225992.98000000117</v>
      </c>
      <c r="CK31" s="141">
        <f t="shared" si="43"/>
        <v>755.83128834355432</v>
      </c>
      <c r="CL31" s="141"/>
      <c r="CM31" s="141">
        <v>34205</v>
      </c>
      <c r="CN31" s="141">
        <v>67365</v>
      </c>
      <c r="CO31" s="141">
        <f t="shared" si="44"/>
        <v>101570</v>
      </c>
      <c r="CP31" s="141">
        <f t="shared" si="45"/>
        <v>435000431</v>
      </c>
      <c r="CQ31" s="141">
        <f t="shared" si="50"/>
        <v>435000431.00000006</v>
      </c>
      <c r="CR31" s="141">
        <f t="shared" si="51"/>
        <v>101569.99999999999</v>
      </c>
      <c r="CS31" s="141"/>
      <c r="CT31" s="141"/>
      <c r="CU31" s="141"/>
      <c r="CV31" s="141">
        <f t="shared" si="46"/>
        <v>728823.38655845041</v>
      </c>
    </row>
    <row r="32" spans="1:100" s="14" customFormat="1" ht="13.2" x14ac:dyDescent="0.25">
      <c r="A32" s="4" t="s">
        <v>234</v>
      </c>
      <c r="B32" s="4" t="s">
        <v>235</v>
      </c>
      <c r="C32" s="4"/>
      <c r="D32" s="4" t="s">
        <v>203</v>
      </c>
      <c r="E32" s="4"/>
      <c r="F32" s="141">
        <v>445655.79496600002</v>
      </c>
      <c r="G32" s="141">
        <f>'[6]Control Totals'!$I$3</f>
        <v>129600000</v>
      </c>
      <c r="H32" s="141">
        <v>129600000.00000101</v>
      </c>
      <c r="I32" s="141">
        <f t="shared" si="0"/>
        <v>445655.79496599652</v>
      </c>
      <c r="J32" s="141"/>
      <c r="K32" s="141">
        <v>15789999.391341999</v>
      </c>
      <c r="L32" s="141">
        <f t="shared" si="1"/>
        <v>1567610394</v>
      </c>
      <c r="M32" s="141">
        <v>5258012077.9999981</v>
      </c>
      <c r="N32" s="141">
        <f t="shared" si="2"/>
        <v>4707590.3972697947</v>
      </c>
      <c r="O32" s="141"/>
      <c r="P32" s="141">
        <v>3981158.8222170002</v>
      </c>
      <c r="Q32" s="141">
        <f t="shared" si="47"/>
        <v>341463106</v>
      </c>
      <c r="R32" s="141">
        <v>1276518313.0000019</v>
      </c>
      <c r="S32" s="141">
        <f t="shared" si="3"/>
        <v>1064942.6984863919</v>
      </c>
      <c r="T32" s="141"/>
      <c r="U32" s="141"/>
      <c r="V32" s="141">
        <f t="shared" si="4"/>
        <v>339987334</v>
      </c>
      <c r="W32" s="141">
        <f t="shared" si="5"/>
        <v>523996799.00000209</v>
      </c>
      <c r="X32" s="141">
        <f t="shared" si="6"/>
        <v>0</v>
      </c>
      <c r="Y32" s="141"/>
      <c r="Z32" s="141">
        <v>1161631.6029459999</v>
      </c>
      <c r="AA32" s="141">
        <f t="shared" si="7"/>
        <v>335233765</v>
      </c>
      <c r="AB32" s="141">
        <f t="shared" si="8"/>
        <v>342170317.00001383</v>
      </c>
      <c r="AC32" s="141">
        <f t="shared" si="9"/>
        <v>1138082.7513409264</v>
      </c>
      <c r="AD32" s="141"/>
      <c r="AE32" s="141">
        <v>2194529.872678</v>
      </c>
      <c r="AF32" s="141">
        <f t="shared" si="10"/>
        <v>483622539</v>
      </c>
      <c r="AG32" s="141">
        <f t="shared" si="11"/>
        <v>726591897.00000179</v>
      </c>
      <c r="AH32" s="141">
        <f t="shared" si="12"/>
        <v>1460688.0606815773</v>
      </c>
      <c r="AI32" s="141"/>
      <c r="AJ32" s="141"/>
      <c r="AK32" s="141">
        <f t="shared" si="13"/>
        <v>18917185</v>
      </c>
      <c r="AL32" s="141">
        <f t="shared" si="14"/>
        <v>21580834</v>
      </c>
      <c r="AM32" s="141">
        <f t="shared" si="15"/>
        <v>0</v>
      </c>
      <c r="AN32" s="141"/>
      <c r="AO32" s="141">
        <v>321748.67766599997</v>
      </c>
      <c r="AP32" s="141">
        <f t="shared" si="16"/>
        <v>44655639</v>
      </c>
      <c r="AQ32" s="141">
        <f t="shared" si="17"/>
        <v>45294790.000002876</v>
      </c>
      <c r="AR32" s="141">
        <f t="shared" si="18"/>
        <v>317208.50893843075</v>
      </c>
      <c r="AS32" s="141"/>
      <c r="AT32" s="141">
        <v>65847.293348000007</v>
      </c>
      <c r="AU32" s="141">
        <f t="shared" si="19"/>
        <v>12442934</v>
      </c>
      <c r="AV32" s="141">
        <f t="shared" si="20"/>
        <v>11889881.000002848</v>
      </c>
      <c r="AW32" s="141">
        <f t="shared" si="21"/>
        <v>68910.153533715507</v>
      </c>
      <c r="AX32" s="141"/>
      <c r="AY32" s="141">
        <v>21311.617770000001</v>
      </c>
      <c r="AZ32" s="141">
        <f t="shared" si="22"/>
        <v>877162802</v>
      </c>
      <c r="BA32" s="141">
        <f t="shared" si="23"/>
        <v>834431461.9999969</v>
      </c>
      <c r="BB32" s="141">
        <f t="shared" si="24"/>
        <v>22402.988393414944</v>
      </c>
      <c r="BC32" s="141"/>
      <c r="BD32" s="141"/>
      <c r="BE32" s="141">
        <f t="shared" si="25"/>
        <v>9386434</v>
      </c>
      <c r="BF32" s="141">
        <f t="shared" si="26"/>
        <v>9386434</v>
      </c>
      <c r="BG32" s="141">
        <f t="shared" si="27"/>
        <v>0</v>
      </c>
      <c r="BH32" s="141"/>
      <c r="BI32" s="141"/>
      <c r="BJ32" s="141">
        <f t="shared" si="28"/>
        <v>2191103</v>
      </c>
      <c r="BK32" s="141">
        <f t="shared" si="29"/>
        <v>2191101</v>
      </c>
      <c r="BL32" s="141">
        <f t="shared" si="30"/>
        <v>0</v>
      </c>
      <c r="BM32" s="141"/>
      <c r="BN32" s="141">
        <v>676334</v>
      </c>
      <c r="BO32" s="141">
        <f t="shared" si="31"/>
        <v>236120000</v>
      </c>
      <c r="BP32" s="141">
        <f t="shared" si="32"/>
        <v>183638092</v>
      </c>
      <c r="BQ32" s="141">
        <f t="shared" si="33"/>
        <v>869623.41168301832</v>
      </c>
      <c r="BR32" s="141"/>
      <c r="BS32" s="141">
        <v>505037</v>
      </c>
      <c r="BT32" s="141">
        <f t="shared" si="34"/>
        <v>132130000</v>
      </c>
      <c r="BU32" s="141">
        <f t="shared" si="35"/>
        <v>119177778</v>
      </c>
      <c r="BV32" s="141">
        <f t="shared" si="36"/>
        <v>559924.3410126341</v>
      </c>
      <c r="BW32" s="141"/>
      <c r="BX32" s="141">
        <v>14986</v>
      </c>
      <c r="BY32" s="141">
        <f t="shared" si="37"/>
        <v>10351044</v>
      </c>
      <c r="BZ32" s="141">
        <f t="shared" si="38"/>
        <v>10000069</v>
      </c>
      <c r="CA32" s="141">
        <f t="shared" si="39"/>
        <v>15511.96750582421</v>
      </c>
      <c r="CB32" s="141"/>
      <c r="CC32" s="141">
        <v>9232.5479369999994</v>
      </c>
      <c r="CD32" s="141">
        <f t="shared" si="40"/>
        <v>1842000</v>
      </c>
      <c r="CE32" s="141">
        <f t="shared" si="41"/>
        <v>1874207.2309440002</v>
      </c>
      <c r="CF32" s="141">
        <f t="shared" si="42"/>
        <v>9073.8916269084311</v>
      </c>
      <c r="CG32" s="141"/>
      <c r="CH32" s="141">
        <v>693.23</v>
      </c>
      <c r="CI32" s="141">
        <f t="shared" si="48"/>
        <v>246401</v>
      </c>
      <c r="CJ32" s="141">
        <f t="shared" si="49"/>
        <v>225992.98000000117</v>
      </c>
      <c r="CK32" s="141">
        <f t="shared" si="43"/>
        <v>755.83128834355432</v>
      </c>
      <c r="CL32" s="141"/>
      <c r="CM32" s="141">
        <v>856295.99999999988</v>
      </c>
      <c r="CN32" s="141">
        <v>1642949</v>
      </c>
      <c r="CO32" s="141">
        <f t="shared" si="44"/>
        <v>2499245</v>
      </c>
      <c r="CP32" s="141">
        <f t="shared" si="45"/>
        <v>435000431</v>
      </c>
      <c r="CQ32" s="141">
        <f t="shared" si="50"/>
        <v>435000431.00000006</v>
      </c>
      <c r="CR32" s="141">
        <f t="shared" si="51"/>
        <v>2499244.9999999995</v>
      </c>
      <c r="CS32" s="141"/>
      <c r="CT32" s="141"/>
      <c r="CU32" s="141"/>
      <c r="CV32" s="141">
        <f t="shared" si="46"/>
        <v>13179615.796726976</v>
      </c>
    </row>
    <row r="33" spans="1:100" s="14" customFormat="1" ht="13.2" x14ac:dyDescent="0.25">
      <c r="A33" s="4" t="s">
        <v>254</v>
      </c>
      <c r="B33" s="4" t="s">
        <v>255</v>
      </c>
      <c r="C33" s="4"/>
      <c r="D33" s="4" t="s">
        <v>203</v>
      </c>
      <c r="E33" s="4"/>
      <c r="F33" s="141">
        <v>156628.36609200001</v>
      </c>
      <c r="G33" s="141">
        <f>'[6]Control Totals'!$I$3</f>
        <v>129600000</v>
      </c>
      <c r="H33" s="141">
        <v>129600000.00000101</v>
      </c>
      <c r="I33" s="141">
        <f t="shared" si="0"/>
        <v>156628.36609199879</v>
      </c>
      <c r="J33" s="141"/>
      <c r="K33" s="141">
        <v>4772602.4224650003</v>
      </c>
      <c r="L33" s="141">
        <f t="shared" si="1"/>
        <v>1567610394</v>
      </c>
      <c r="M33" s="141">
        <v>5258012077.9999981</v>
      </c>
      <c r="N33" s="141">
        <f t="shared" si="2"/>
        <v>1422891.5896160321</v>
      </c>
      <c r="O33" s="141"/>
      <c r="P33" s="141">
        <v>2772838.4813680002</v>
      </c>
      <c r="Q33" s="141">
        <f t="shared" si="47"/>
        <v>341463106</v>
      </c>
      <c r="R33" s="141">
        <v>1276518313.0000019</v>
      </c>
      <c r="S33" s="141">
        <f t="shared" si="3"/>
        <v>741722.2539166495</v>
      </c>
      <c r="T33" s="141"/>
      <c r="U33" s="141"/>
      <c r="V33" s="141">
        <f t="shared" si="4"/>
        <v>339987334</v>
      </c>
      <c r="W33" s="141">
        <f t="shared" si="5"/>
        <v>523996799.00000209</v>
      </c>
      <c r="X33" s="141">
        <f t="shared" si="6"/>
        <v>0</v>
      </c>
      <c r="Y33" s="141"/>
      <c r="Z33" s="141">
        <v>698827.66552200005</v>
      </c>
      <c r="AA33" s="141">
        <f t="shared" si="7"/>
        <v>335233765</v>
      </c>
      <c r="AB33" s="141">
        <f t="shared" si="8"/>
        <v>342170317.00001383</v>
      </c>
      <c r="AC33" s="141">
        <f t="shared" si="9"/>
        <v>684660.87722942757</v>
      </c>
      <c r="AD33" s="141"/>
      <c r="AE33" s="141">
        <v>1482865.077205</v>
      </c>
      <c r="AF33" s="141">
        <f t="shared" si="10"/>
        <v>483622539</v>
      </c>
      <c r="AG33" s="141">
        <f t="shared" si="11"/>
        <v>726591897.00000179</v>
      </c>
      <c r="AH33" s="141">
        <f t="shared" si="12"/>
        <v>987001.06152203807</v>
      </c>
      <c r="AI33" s="141"/>
      <c r="AJ33" s="141"/>
      <c r="AK33" s="141">
        <f t="shared" si="13"/>
        <v>18917185</v>
      </c>
      <c r="AL33" s="141">
        <f t="shared" si="14"/>
        <v>21580834</v>
      </c>
      <c r="AM33" s="141">
        <f t="shared" si="15"/>
        <v>0</v>
      </c>
      <c r="AN33" s="141"/>
      <c r="AO33" s="141">
        <v>28309.240919</v>
      </c>
      <c r="AP33" s="141">
        <f t="shared" si="16"/>
        <v>44655639</v>
      </c>
      <c r="AQ33" s="141">
        <f t="shared" si="17"/>
        <v>45294790.000002876</v>
      </c>
      <c r="AR33" s="141">
        <f t="shared" si="18"/>
        <v>27909.771583946233</v>
      </c>
      <c r="AS33" s="141"/>
      <c r="AT33" s="141">
        <v>67659.084738000005</v>
      </c>
      <c r="AU33" s="141">
        <f t="shared" si="19"/>
        <v>12442934</v>
      </c>
      <c r="AV33" s="141">
        <f t="shared" si="20"/>
        <v>11889881.000002848</v>
      </c>
      <c r="AW33" s="141">
        <f t="shared" si="21"/>
        <v>70806.219666550038</v>
      </c>
      <c r="AX33" s="141"/>
      <c r="AY33" s="141">
        <v>4819304.4947410002</v>
      </c>
      <c r="AZ33" s="141">
        <f t="shared" si="22"/>
        <v>877162802</v>
      </c>
      <c r="BA33" s="141">
        <f t="shared" si="23"/>
        <v>834431461.9999969</v>
      </c>
      <c r="BB33" s="141">
        <f t="shared" si="24"/>
        <v>5066101.6833737576</v>
      </c>
      <c r="BC33" s="141"/>
      <c r="BD33" s="141"/>
      <c r="BE33" s="141">
        <f t="shared" si="25"/>
        <v>9386434</v>
      </c>
      <c r="BF33" s="141">
        <f t="shared" si="26"/>
        <v>9386434</v>
      </c>
      <c r="BG33" s="141">
        <f t="shared" si="27"/>
        <v>0</v>
      </c>
      <c r="BH33" s="141"/>
      <c r="BI33" s="141"/>
      <c r="BJ33" s="141">
        <f t="shared" si="28"/>
        <v>2191103</v>
      </c>
      <c r="BK33" s="141">
        <f t="shared" si="29"/>
        <v>2191101</v>
      </c>
      <c r="BL33" s="141">
        <f t="shared" si="30"/>
        <v>0</v>
      </c>
      <c r="BM33" s="141"/>
      <c r="BN33" s="141">
        <v>276863</v>
      </c>
      <c r="BO33" s="141">
        <f t="shared" si="31"/>
        <v>236120000</v>
      </c>
      <c r="BP33" s="141">
        <f t="shared" si="32"/>
        <v>183638092</v>
      </c>
      <c r="BQ33" s="141">
        <f t="shared" si="33"/>
        <v>355987.64313016279</v>
      </c>
      <c r="BR33" s="141"/>
      <c r="BS33" s="141">
        <v>186032</v>
      </c>
      <c r="BT33" s="141">
        <f t="shared" si="34"/>
        <v>132130000</v>
      </c>
      <c r="BU33" s="141">
        <f t="shared" si="35"/>
        <v>119177778</v>
      </c>
      <c r="BV33" s="141">
        <f t="shared" si="36"/>
        <v>206249.92823746052</v>
      </c>
      <c r="BW33" s="141"/>
      <c r="BX33" s="141">
        <v>22314</v>
      </c>
      <c r="BY33" s="141">
        <f t="shared" si="37"/>
        <v>10351044</v>
      </c>
      <c r="BZ33" s="141">
        <f t="shared" si="38"/>
        <v>10000069</v>
      </c>
      <c r="CA33" s="141">
        <f t="shared" si="39"/>
        <v>23097.160211194539</v>
      </c>
      <c r="CB33" s="141"/>
      <c r="CC33" s="141">
        <v>9232.5479369999994</v>
      </c>
      <c r="CD33" s="141">
        <f t="shared" si="40"/>
        <v>1842000</v>
      </c>
      <c r="CE33" s="141">
        <f t="shared" si="41"/>
        <v>1874207.2309440002</v>
      </c>
      <c r="CF33" s="141">
        <f t="shared" si="42"/>
        <v>9073.8916269084311</v>
      </c>
      <c r="CG33" s="141"/>
      <c r="CH33" s="141">
        <v>693.23</v>
      </c>
      <c r="CI33" s="141">
        <f t="shared" si="48"/>
        <v>246401</v>
      </c>
      <c r="CJ33" s="141">
        <f t="shared" si="49"/>
        <v>225992.98000000117</v>
      </c>
      <c r="CK33" s="141">
        <f t="shared" si="43"/>
        <v>755.83128834355432</v>
      </c>
      <c r="CL33" s="141"/>
      <c r="CM33" s="141">
        <v>505462</v>
      </c>
      <c r="CN33" s="141">
        <v>999198</v>
      </c>
      <c r="CO33" s="141">
        <f t="shared" si="44"/>
        <v>1504660</v>
      </c>
      <c r="CP33" s="141">
        <f t="shared" si="45"/>
        <v>435000431</v>
      </c>
      <c r="CQ33" s="141">
        <f t="shared" si="50"/>
        <v>435000431.00000006</v>
      </c>
      <c r="CR33" s="141">
        <f t="shared" si="51"/>
        <v>1504659.9999999998</v>
      </c>
      <c r="CS33" s="141"/>
      <c r="CT33" s="141"/>
      <c r="CU33" s="141"/>
      <c r="CV33" s="141">
        <f t="shared" si="46"/>
        <v>11257546.27749447</v>
      </c>
    </row>
    <row r="34" spans="1:100" s="14" customFormat="1" ht="13.2" x14ac:dyDescent="0.25">
      <c r="A34" s="4" t="s">
        <v>97</v>
      </c>
      <c r="B34" s="4" t="s">
        <v>98</v>
      </c>
      <c r="C34" s="4"/>
      <c r="D34" s="4" t="s">
        <v>36</v>
      </c>
      <c r="E34" s="4"/>
      <c r="F34" s="141">
        <v>1758828.317451</v>
      </c>
      <c r="G34" s="141">
        <f>'[6]Control Totals'!$I$3</f>
        <v>129600000</v>
      </c>
      <c r="H34" s="141">
        <v>129600000.00000101</v>
      </c>
      <c r="I34" s="141">
        <f t="shared" si="0"/>
        <v>1758828.3174509862</v>
      </c>
      <c r="J34" s="141"/>
      <c r="K34" s="141">
        <v>72498743.851087004</v>
      </c>
      <c r="L34" s="141">
        <f t="shared" si="1"/>
        <v>1567610394</v>
      </c>
      <c r="M34" s="141">
        <v>5258012077.9999981</v>
      </c>
      <c r="N34" s="141">
        <f t="shared" si="2"/>
        <v>21614591.736757059</v>
      </c>
      <c r="O34" s="141"/>
      <c r="P34" s="141">
        <v>13928597.698992999</v>
      </c>
      <c r="Q34" s="141">
        <f t="shared" si="47"/>
        <v>341463106</v>
      </c>
      <c r="R34" s="141">
        <v>1276518313.0000019</v>
      </c>
      <c r="S34" s="141">
        <f t="shared" si="3"/>
        <v>3725839.4055821085</v>
      </c>
      <c r="T34" s="141"/>
      <c r="U34" s="141"/>
      <c r="V34" s="141">
        <f t="shared" si="4"/>
        <v>339987334</v>
      </c>
      <c r="W34" s="141">
        <f t="shared" si="5"/>
        <v>523996799.00000209</v>
      </c>
      <c r="X34" s="141">
        <f t="shared" si="6"/>
        <v>0</v>
      </c>
      <c r="Y34" s="141"/>
      <c r="Z34" s="141">
        <v>2349640.30669</v>
      </c>
      <c r="AA34" s="141">
        <f t="shared" si="7"/>
        <v>335233765</v>
      </c>
      <c r="AB34" s="141">
        <f t="shared" si="8"/>
        <v>342170317.00001383</v>
      </c>
      <c r="AC34" s="141">
        <f t="shared" si="9"/>
        <v>2302007.8810851718</v>
      </c>
      <c r="AD34" s="141"/>
      <c r="AE34" s="141">
        <v>9263728.5134740006</v>
      </c>
      <c r="AF34" s="141">
        <f t="shared" si="10"/>
        <v>483622539</v>
      </c>
      <c r="AG34" s="141">
        <f t="shared" si="11"/>
        <v>726591897.00000179</v>
      </c>
      <c r="AH34" s="141">
        <f t="shared" si="12"/>
        <v>6165975.5948158894</v>
      </c>
      <c r="AI34" s="141"/>
      <c r="AJ34" s="141"/>
      <c r="AK34" s="141">
        <f t="shared" si="13"/>
        <v>18917185</v>
      </c>
      <c r="AL34" s="141">
        <f t="shared" si="14"/>
        <v>21580834</v>
      </c>
      <c r="AM34" s="141">
        <f t="shared" si="15"/>
        <v>0</v>
      </c>
      <c r="AN34" s="141"/>
      <c r="AO34" s="141">
        <v>67823.279393999997</v>
      </c>
      <c r="AP34" s="141">
        <f t="shared" si="16"/>
        <v>44655639</v>
      </c>
      <c r="AQ34" s="141">
        <f t="shared" si="17"/>
        <v>45294790.000002876</v>
      </c>
      <c r="AR34" s="141">
        <f t="shared" si="18"/>
        <v>66866.230761074519</v>
      </c>
      <c r="AS34" s="141"/>
      <c r="AT34" s="141">
        <v>74679.776375999994</v>
      </c>
      <c r="AU34" s="141">
        <f t="shared" si="19"/>
        <v>12442934</v>
      </c>
      <c r="AV34" s="141">
        <f t="shared" si="20"/>
        <v>11889881.000002848</v>
      </c>
      <c r="AW34" s="141">
        <f t="shared" si="21"/>
        <v>78153.475933115275</v>
      </c>
      <c r="AX34" s="141"/>
      <c r="AY34" s="141">
        <v>7448452.6427530004</v>
      </c>
      <c r="AZ34" s="141">
        <f t="shared" si="22"/>
        <v>877162802</v>
      </c>
      <c r="BA34" s="141">
        <f t="shared" si="23"/>
        <v>834431461.9999969</v>
      </c>
      <c r="BB34" s="141">
        <f t="shared" si="24"/>
        <v>7829888.8383496143</v>
      </c>
      <c r="BC34" s="141"/>
      <c r="BD34" s="141"/>
      <c r="BE34" s="141">
        <f t="shared" si="25"/>
        <v>9386434</v>
      </c>
      <c r="BF34" s="141">
        <f t="shared" si="26"/>
        <v>9386434</v>
      </c>
      <c r="BG34" s="141">
        <f t="shared" si="27"/>
        <v>0</v>
      </c>
      <c r="BH34" s="141"/>
      <c r="BI34" s="141"/>
      <c r="BJ34" s="141">
        <f t="shared" si="28"/>
        <v>2191103</v>
      </c>
      <c r="BK34" s="141">
        <f t="shared" si="29"/>
        <v>2191101</v>
      </c>
      <c r="BL34" s="141">
        <f t="shared" si="30"/>
        <v>0</v>
      </c>
      <c r="BM34" s="141"/>
      <c r="BN34" s="141">
        <v>1757731</v>
      </c>
      <c r="BO34" s="141">
        <f t="shared" si="31"/>
        <v>236120000</v>
      </c>
      <c r="BP34" s="141">
        <f t="shared" si="32"/>
        <v>183638092</v>
      </c>
      <c r="BQ34" s="141">
        <f t="shared" si="33"/>
        <v>2260072.7289194446</v>
      </c>
      <c r="BR34" s="141"/>
      <c r="BS34" s="141">
        <v>992337</v>
      </c>
      <c r="BT34" s="141">
        <f t="shared" si="34"/>
        <v>132130000</v>
      </c>
      <c r="BU34" s="141">
        <f t="shared" si="35"/>
        <v>119177778</v>
      </c>
      <c r="BV34" s="141">
        <f t="shared" si="36"/>
        <v>1100184.0276800597</v>
      </c>
      <c r="BW34" s="141"/>
      <c r="BX34" s="141">
        <v>51369</v>
      </c>
      <c r="BY34" s="141">
        <f t="shared" si="37"/>
        <v>10351044</v>
      </c>
      <c r="BZ34" s="141">
        <f t="shared" si="38"/>
        <v>10000069</v>
      </c>
      <c r="CA34" s="141">
        <f t="shared" si="39"/>
        <v>53171.91103741384</v>
      </c>
      <c r="CB34" s="141"/>
      <c r="CC34" s="141">
        <v>18465.095870000001</v>
      </c>
      <c r="CD34" s="141">
        <f t="shared" si="40"/>
        <v>1842000</v>
      </c>
      <c r="CE34" s="141">
        <f t="shared" si="41"/>
        <v>1874207.2309440002</v>
      </c>
      <c r="CF34" s="141">
        <f t="shared" si="42"/>
        <v>18147.783249885604</v>
      </c>
      <c r="CG34" s="141"/>
      <c r="CH34" s="141">
        <v>693.23</v>
      </c>
      <c r="CI34" s="141">
        <f t="shared" si="48"/>
        <v>246401</v>
      </c>
      <c r="CJ34" s="141">
        <f t="shared" si="49"/>
        <v>225992.98000000117</v>
      </c>
      <c r="CK34" s="141">
        <f t="shared" si="43"/>
        <v>755.83128834355432</v>
      </c>
      <c r="CL34" s="141"/>
      <c r="CM34" s="141"/>
      <c r="CN34" s="141"/>
      <c r="CO34" s="141">
        <f t="shared" si="44"/>
        <v>0</v>
      </c>
      <c r="CP34" s="141">
        <f t="shared" si="45"/>
        <v>435000431</v>
      </c>
      <c r="CQ34" s="141">
        <f t="shared" si="50"/>
        <v>435000431.00000006</v>
      </c>
      <c r="CR34" s="141">
        <f t="shared" si="51"/>
        <v>0</v>
      </c>
      <c r="CS34" s="141"/>
      <c r="CT34" s="141"/>
      <c r="CU34" s="141"/>
      <c r="CV34" s="141">
        <f t="shared" si="46"/>
        <v>46974483.762910172</v>
      </c>
    </row>
    <row r="35" spans="1:100" s="14" customFormat="1" ht="13.2" x14ac:dyDescent="0.25">
      <c r="A35" s="4" t="s">
        <v>431</v>
      </c>
      <c r="B35" s="4" t="s">
        <v>432</v>
      </c>
      <c r="C35" s="4" t="s">
        <v>348</v>
      </c>
      <c r="D35" s="4" t="s">
        <v>348</v>
      </c>
      <c r="E35" s="4"/>
      <c r="F35" s="141"/>
      <c r="G35" s="141">
        <f>'[6]Control Totals'!$I$3</f>
        <v>129600000</v>
      </c>
      <c r="H35" s="141">
        <v>129600000.00000101</v>
      </c>
      <c r="I35" s="141">
        <f t="shared" si="0"/>
        <v>0</v>
      </c>
      <c r="J35" s="141"/>
      <c r="K35" s="141"/>
      <c r="L35" s="141">
        <f t="shared" si="1"/>
        <v>1567610394</v>
      </c>
      <c r="M35" s="141">
        <v>5258012077.9999981</v>
      </c>
      <c r="N35" s="141">
        <f t="shared" si="2"/>
        <v>0</v>
      </c>
      <c r="O35" s="141"/>
      <c r="P35" s="141">
        <v>2209977.5476839999</v>
      </c>
      <c r="Q35" s="141">
        <f t="shared" si="47"/>
        <v>341463106</v>
      </c>
      <c r="R35" s="141">
        <v>1276518313.0000019</v>
      </c>
      <c r="S35" s="141">
        <f t="shared" si="3"/>
        <v>591159.39813582657</v>
      </c>
      <c r="T35" s="141"/>
      <c r="U35" s="141"/>
      <c r="V35" s="141">
        <f t="shared" si="4"/>
        <v>339987334</v>
      </c>
      <c r="W35" s="141">
        <f t="shared" si="5"/>
        <v>523996799.00000209</v>
      </c>
      <c r="X35" s="141">
        <f t="shared" si="6"/>
        <v>0</v>
      </c>
      <c r="Y35" s="141"/>
      <c r="Z35" s="141">
        <v>125784.862337</v>
      </c>
      <c r="AA35" s="141">
        <f t="shared" si="7"/>
        <v>335233765</v>
      </c>
      <c r="AB35" s="141">
        <f t="shared" si="8"/>
        <v>342170317.00001383</v>
      </c>
      <c r="AC35" s="141">
        <f t="shared" si="9"/>
        <v>123234.92391433097</v>
      </c>
      <c r="AD35" s="141"/>
      <c r="AE35" s="141"/>
      <c r="AF35" s="141">
        <f t="shared" si="10"/>
        <v>483622539</v>
      </c>
      <c r="AG35" s="141">
        <f t="shared" si="11"/>
        <v>726591897.00000179</v>
      </c>
      <c r="AH35" s="141">
        <f t="shared" si="12"/>
        <v>0</v>
      </c>
      <c r="AI35" s="141"/>
      <c r="AJ35" s="141"/>
      <c r="AK35" s="141">
        <f t="shared" si="13"/>
        <v>18917185</v>
      </c>
      <c r="AL35" s="141">
        <f t="shared" si="14"/>
        <v>21580834</v>
      </c>
      <c r="AM35" s="141">
        <f t="shared" si="15"/>
        <v>0</v>
      </c>
      <c r="AN35" s="141"/>
      <c r="AO35" s="141">
        <v>40237.056488000002</v>
      </c>
      <c r="AP35" s="141">
        <f t="shared" si="16"/>
        <v>44655639</v>
      </c>
      <c r="AQ35" s="141">
        <f t="shared" si="17"/>
        <v>45294790.000002876</v>
      </c>
      <c r="AR35" s="141">
        <f t="shared" si="18"/>
        <v>39669.274743312017</v>
      </c>
      <c r="AS35" s="141"/>
      <c r="AT35" s="141"/>
      <c r="AU35" s="141">
        <f t="shared" si="19"/>
        <v>12442934</v>
      </c>
      <c r="AV35" s="141">
        <f t="shared" si="20"/>
        <v>11889881.000002848</v>
      </c>
      <c r="AW35" s="141">
        <f t="shared" si="21"/>
        <v>0</v>
      </c>
      <c r="AX35" s="141"/>
      <c r="AY35" s="141"/>
      <c r="AZ35" s="141">
        <f t="shared" si="22"/>
        <v>877162802</v>
      </c>
      <c r="BA35" s="141">
        <f t="shared" si="23"/>
        <v>834431461.9999969</v>
      </c>
      <c r="BB35" s="141">
        <f t="shared" si="24"/>
        <v>0</v>
      </c>
      <c r="BC35" s="141"/>
      <c r="BD35" s="141"/>
      <c r="BE35" s="141">
        <f t="shared" si="25"/>
        <v>9386434</v>
      </c>
      <c r="BF35" s="141">
        <f t="shared" si="26"/>
        <v>9386434</v>
      </c>
      <c r="BG35" s="141">
        <f t="shared" si="27"/>
        <v>0</v>
      </c>
      <c r="BH35" s="141"/>
      <c r="BI35" s="141"/>
      <c r="BJ35" s="141">
        <f t="shared" si="28"/>
        <v>2191103</v>
      </c>
      <c r="BK35" s="141">
        <f t="shared" si="29"/>
        <v>2191101</v>
      </c>
      <c r="BL35" s="141">
        <f t="shared" si="30"/>
        <v>0</v>
      </c>
      <c r="BM35" s="141"/>
      <c r="BN35" s="141"/>
      <c r="BO35" s="141">
        <f t="shared" si="31"/>
        <v>236120000</v>
      </c>
      <c r="BP35" s="141">
        <f t="shared" si="32"/>
        <v>183638092</v>
      </c>
      <c r="BQ35" s="141">
        <f t="shared" si="33"/>
        <v>0</v>
      </c>
      <c r="BR35" s="141"/>
      <c r="BS35" s="141"/>
      <c r="BT35" s="141">
        <f t="shared" si="34"/>
        <v>132130000</v>
      </c>
      <c r="BU35" s="141">
        <f t="shared" si="35"/>
        <v>119177778</v>
      </c>
      <c r="BV35" s="141">
        <f t="shared" si="36"/>
        <v>0</v>
      </c>
      <c r="BW35" s="141"/>
      <c r="BX35" s="141"/>
      <c r="BY35" s="141">
        <f t="shared" si="37"/>
        <v>10351044</v>
      </c>
      <c r="BZ35" s="141">
        <f t="shared" si="38"/>
        <v>10000069</v>
      </c>
      <c r="CA35" s="141">
        <f t="shared" si="39"/>
        <v>0</v>
      </c>
      <c r="CB35" s="141"/>
      <c r="CC35" s="141"/>
      <c r="CD35" s="141">
        <f t="shared" si="40"/>
        <v>1842000</v>
      </c>
      <c r="CE35" s="141">
        <f t="shared" si="41"/>
        <v>1874207.2309440002</v>
      </c>
      <c r="CF35" s="141">
        <f t="shared" si="42"/>
        <v>0</v>
      </c>
      <c r="CG35" s="141"/>
      <c r="CH35" s="141">
        <v>693.23</v>
      </c>
      <c r="CI35" s="141">
        <f t="shared" si="48"/>
        <v>246401</v>
      </c>
      <c r="CJ35" s="141">
        <f t="shared" si="49"/>
        <v>225992.98000000117</v>
      </c>
      <c r="CK35" s="141">
        <f t="shared" si="43"/>
        <v>755.83128834355432</v>
      </c>
      <c r="CL35" s="141"/>
      <c r="CM35" s="141">
        <v>87460</v>
      </c>
      <c r="CN35" s="141">
        <v>175767</v>
      </c>
      <c r="CO35" s="141">
        <f t="shared" si="44"/>
        <v>263227</v>
      </c>
      <c r="CP35" s="141">
        <f t="shared" si="45"/>
        <v>435000431</v>
      </c>
      <c r="CQ35" s="141">
        <f t="shared" si="50"/>
        <v>435000431.00000006</v>
      </c>
      <c r="CR35" s="141">
        <f t="shared" si="51"/>
        <v>263227</v>
      </c>
      <c r="CS35" s="141"/>
      <c r="CT35" s="141"/>
      <c r="CU35" s="141"/>
      <c r="CV35" s="141">
        <f t="shared" si="46"/>
        <v>1018046.4280818132</v>
      </c>
    </row>
    <row r="36" spans="1:100" s="14" customFormat="1" ht="13.2" x14ac:dyDescent="0.25">
      <c r="A36" s="4" t="s">
        <v>593</v>
      </c>
      <c r="B36" s="4" t="s">
        <v>594</v>
      </c>
      <c r="C36" s="4" t="s">
        <v>348</v>
      </c>
      <c r="D36" s="4" t="s">
        <v>348</v>
      </c>
      <c r="E36" s="4"/>
      <c r="F36" s="141"/>
      <c r="G36" s="141">
        <f>'[6]Control Totals'!$I$3</f>
        <v>129600000</v>
      </c>
      <c r="H36" s="141">
        <v>129600000.00000101</v>
      </c>
      <c r="I36" s="141">
        <f t="shared" si="0"/>
        <v>0</v>
      </c>
      <c r="J36" s="141"/>
      <c r="K36" s="141"/>
      <c r="L36" s="141">
        <f t="shared" si="1"/>
        <v>1567610394</v>
      </c>
      <c r="M36" s="141">
        <v>5258012077.9999981</v>
      </c>
      <c r="N36" s="141">
        <f t="shared" si="2"/>
        <v>0</v>
      </c>
      <c r="O36" s="141"/>
      <c r="P36" s="141">
        <v>2543853.9071760001</v>
      </c>
      <c r="Q36" s="141">
        <f t="shared" si="47"/>
        <v>341463106</v>
      </c>
      <c r="R36" s="141">
        <v>1276518313.0000019</v>
      </c>
      <c r="S36" s="141">
        <f t="shared" si="3"/>
        <v>680469.87458655541</v>
      </c>
      <c r="T36" s="141"/>
      <c r="U36" s="141"/>
      <c r="V36" s="141">
        <f t="shared" si="4"/>
        <v>339987334</v>
      </c>
      <c r="W36" s="141">
        <f t="shared" si="5"/>
        <v>523996799.00000209</v>
      </c>
      <c r="X36" s="141">
        <f t="shared" si="6"/>
        <v>0</v>
      </c>
      <c r="Y36" s="141"/>
      <c r="Z36" s="141">
        <v>42354.450048999999</v>
      </c>
      <c r="AA36" s="141">
        <f t="shared" si="7"/>
        <v>335233765</v>
      </c>
      <c r="AB36" s="141">
        <f t="shared" si="8"/>
        <v>342170317.00001383</v>
      </c>
      <c r="AC36" s="141">
        <f t="shared" si="9"/>
        <v>41495.831312656293</v>
      </c>
      <c r="AD36" s="141"/>
      <c r="AE36" s="141"/>
      <c r="AF36" s="141">
        <f t="shared" si="10"/>
        <v>483622539</v>
      </c>
      <c r="AG36" s="141">
        <f t="shared" si="11"/>
        <v>726591897.00000179</v>
      </c>
      <c r="AH36" s="141">
        <f t="shared" si="12"/>
        <v>0</v>
      </c>
      <c r="AI36" s="141"/>
      <c r="AJ36" s="141"/>
      <c r="AK36" s="141">
        <f t="shared" si="13"/>
        <v>18917185</v>
      </c>
      <c r="AL36" s="141">
        <f t="shared" si="14"/>
        <v>21580834</v>
      </c>
      <c r="AM36" s="141">
        <f t="shared" si="15"/>
        <v>0</v>
      </c>
      <c r="AN36" s="141"/>
      <c r="AO36" s="141">
        <v>79646.350770999998</v>
      </c>
      <c r="AP36" s="141">
        <f t="shared" si="16"/>
        <v>44655639</v>
      </c>
      <c r="AQ36" s="141">
        <f t="shared" si="17"/>
        <v>45294790.000002876</v>
      </c>
      <c r="AR36" s="141">
        <f t="shared" si="18"/>
        <v>78522.467764988469</v>
      </c>
      <c r="AS36" s="141"/>
      <c r="AT36" s="141"/>
      <c r="AU36" s="141">
        <f t="shared" si="19"/>
        <v>12442934</v>
      </c>
      <c r="AV36" s="141">
        <f t="shared" si="20"/>
        <v>11889881.000002848</v>
      </c>
      <c r="AW36" s="141">
        <f t="shared" si="21"/>
        <v>0</v>
      </c>
      <c r="AX36" s="141"/>
      <c r="AY36" s="141"/>
      <c r="AZ36" s="141">
        <f t="shared" si="22"/>
        <v>877162802</v>
      </c>
      <c r="BA36" s="141">
        <f t="shared" si="23"/>
        <v>834431461.9999969</v>
      </c>
      <c r="BB36" s="141">
        <f t="shared" si="24"/>
        <v>0</v>
      </c>
      <c r="BC36" s="141"/>
      <c r="BD36" s="141"/>
      <c r="BE36" s="141">
        <f t="shared" si="25"/>
        <v>9386434</v>
      </c>
      <c r="BF36" s="141">
        <f t="shared" si="26"/>
        <v>9386434</v>
      </c>
      <c r="BG36" s="141">
        <f t="shared" si="27"/>
        <v>0</v>
      </c>
      <c r="BH36" s="141"/>
      <c r="BI36" s="141"/>
      <c r="BJ36" s="141">
        <f t="shared" si="28"/>
        <v>2191103</v>
      </c>
      <c r="BK36" s="141">
        <f t="shared" si="29"/>
        <v>2191101</v>
      </c>
      <c r="BL36" s="141">
        <f t="shared" si="30"/>
        <v>0</v>
      </c>
      <c r="BM36" s="141"/>
      <c r="BN36" s="141"/>
      <c r="BO36" s="141">
        <f t="shared" si="31"/>
        <v>236120000</v>
      </c>
      <c r="BP36" s="141">
        <f t="shared" si="32"/>
        <v>183638092</v>
      </c>
      <c r="BQ36" s="141">
        <f t="shared" si="33"/>
        <v>0</v>
      </c>
      <c r="BR36" s="141"/>
      <c r="BS36" s="141"/>
      <c r="BT36" s="141">
        <f t="shared" si="34"/>
        <v>132130000</v>
      </c>
      <c r="BU36" s="141">
        <f t="shared" si="35"/>
        <v>119177778</v>
      </c>
      <c r="BV36" s="141">
        <f t="shared" si="36"/>
        <v>0</v>
      </c>
      <c r="BW36" s="141"/>
      <c r="BX36" s="141"/>
      <c r="BY36" s="141">
        <f t="shared" si="37"/>
        <v>10351044</v>
      </c>
      <c r="BZ36" s="141">
        <f t="shared" si="38"/>
        <v>10000069</v>
      </c>
      <c r="CA36" s="141">
        <f t="shared" si="39"/>
        <v>0</v>
      </c>
      <c r="CB36" s="141"/>
      <c r="CC36" s="141"/>
      <c r="CD36" s="141">
        <f t="shared" si="40"/>
        <v>1842000</v>
      </c>
      <c r="CE36" s="141">
        <f t="shared" si="41"/>
        <v>1874207.2309440002</v>
      </c>
      <c r="CF36" s="141">
        <f t="shared" si="42"/>
        <v>0</v>
      </c>
      <c r="CG36" s="141"/>
      <c r="CH36" s="141">
        <v>693.23</v>
      </c>
      <c r="CI36" s="141">
        <f t="shared" si="48"/>
        <v>246401</v>
      </c>
      <c r="CJ36" s="141">
        <f t="shared" si="49"/>
        <v>225992.98000000117</v>
      </c>
      <c r="CK36" s="141">
        <f t="shared" si="43"/>
        <v>755.83128834355432</v>
      </c>
      <c r="CL36" s="141"/>
      <c r="CM36" s="141">
        <v>31663</v>
      </c>
      <c r="CN36" s="141">
        <v>30719</v>
      </c>
      <c r="CO36" s="141">
        <f t="shared" si="44"/>
        <v>62382</v>
      </c>
      <c r="CP36" s="141">
        <f t="shared" si="45"/>
        <v>435000431</v>
      </c>
      <c r="CQ36" s="141">
        <f t="shared" si="50"/>
        <v>435000431.00000006</v>
      </c>
      <c r="CR36" s="141">
        <f t="shared" si="51"/>
        <v>62381.999999999985</v>
      </c>
      <c r="CS36" s="141"/>
      <c r="CT36" s="141"/>
      <c r="CU36" s="141"/>
      <c r="CV36" s="141">
        <f t="shared" si="46"/>
        <v>863626.00495254365</v>
      </c>
    </row>
    <row r="37" spans="1:100" s="14" customFormat="1" ht="13.2" x14ac:dyDescent="0.25">
      <c r="A37" s="4" t="s">
        <v>141</v>
      </c>
      <c r="B37" s="4" t="s">
        <v>142</v>
      </c>
      <c r="C37" s="4"/>
      <c r="D37" s="4" t="s">
        <v>136</v>
      </c>
      <c r="E37" s="4"/>
      <c r="F37" s="141">
        <v>768899.39722699998</v>
      </c>
      <c r="G37" s="141">
        <f>'[6]Control Totals'!$I$3</f>
        <v>129600000</v>
      </c>
      <c r="H37" s="141">
        <v>129600000.00000101</v>
      </c>
      <c r="I37" s="141">
        <f t="shared" si="0"/>
        <v>768899.39722699393</v>
      </c>
      <c r="J37" s="141"/>
      <c r="K37" s="141">
        <v>42332859.111322999</v>
      </c>
      <c r="L37" s="141">
        <f t="shared" si="1"/>
        <v>1567610394</v>
      </c>
      <c r="M37" s="141">
        <v>5258012077.9999981</v>
      </c>
      <c r="N37" s="141">
        <f t="shared" si="2"/>
        <v>12621011.318766234</v>
      </c>
      <c r="O37" s="141"/>
      <c r="P37" s="141">
        <v>12629328.540403999</v>
      </c>
      <c r="Q37" s="141">
        <f t="shared" si="47"/>
        <v>341463106</v>
      </c>
      <c r="R37" s="141">
        <v>1276518313.0000019</v>
      </c>
      <c r="S37" s="141">
        <f t="shared" si="3"/>
        <v>3378290.5471727373</v>
      </c>
      <c r="T37" s="141"/>
      <c r="U37" s="141"/>
      <c r="V37" s="141">
        <f t="shared" si="4"/>
        <v>339987334</v>
      </c>
      <c r="W37" s="141">
        <f t="shared" si="5"/>
        <v>523996799.00000209</v>
      </c>
      <c r="X37" s="141">
        <f t="shared" si="6"/>
        <v>0</v>
      </c>
      <c r="Y37" s="141"/>
      <c r="Z37" s="141">
        <v>1484707.2604499999</v>
      </c>
      <c r="AA37" s="141">
        <f t="shared" si="7"/>
        <v>335233765</v>
      </c>
      <c r="AB37" s="141">
        <f t="shared" si="8"/>
        <v>342170317.00001383</v>
      </c>
      <c r="AC37" s="141">
        <f t="shared" si="9"/>
        <v>1454608.9479861837</v>
      </c>
      <c r="AD37" s="141"/>
      <c r="AE37" s="141">
        <v>4965018.7708369996</v>
      </c>
      <c r="AF37" s="141">
        <f t="shared" si="10"/>
        <v>483622539</v>
      </c>
      <c r="AG37" s="141">
        <f t="shared" si="11"/>
        <v>726591897.00000179</v>
      </c>
      <c r="AH37" s="141">
        <f t="shared" si="12"/>
        <v>3304736.8048681156</v>
      </c>
      <c r="AI37" s="141"/>
      <c r="AJ37" s="141"/>
      <c r="AK37" s="141">
        <f t="shared" si="13"/>
        <v>18917185</v>
      </c>
      <c r="AL37" s="141">
        <f t="shared" si="14"/>
        <v>21580834</v>
      </c>
      <c r="AM37" s="141">
        <f t="shared" si="15"/>
        <v>0</v>
      </c>
      <c r="AN37" s="141"/>
      <c r="AO37" s="141">
        <v>885020.47515700001</v>
      </c>
      <c r="AP37" s="141">
        <f t="shared" si="16"/>
        <v>44655639</v>
      </c>
      <c r="AQ37" s="141">
        <f t="shared" si="17"/>
        <v>45294790.000002876</v>
      </c>
      <c r="AR37" s="141">
        <f t="shared" si="18"/>
        <v>872532.02512291039</v>
      </c>
      <c r="AS37" s="141"/>
      <c r="AT37" s="141">
        <v>75585.672070999994</v>
      </c>
      <c r="AU37" s="141">
        <f t="shared" si="19"/>
        <v>12442934</v>
      </c>
      <c r="AV37" s="141">
        <f t="shared" si="20"/>
        <v>11889881.000002848</v>
      </c>
      <c r="AW37" s="141">
        <f t="shared" si="21"/>
        <v>79101.50899953254</v>
      </c>
      <c r="AX37" s="141"/>
      <c r="AY37" s="141">
        <v>4620877.4504460003</v>
      </c>
      <c r="AZ37" s="141">
        <f t="shared" si="22"/>
        <v>877162802</v>
      </c>
      <c r="BA37" s="141">
        <f t="shared" si="23"/>
        <v>834431461.9999969</v>
      </c>
      <c r="BB37" s="141">
        <f t="shared" si="24"/>
        <v>4857513.165211698</v>
      </c>
      <c r="BC37" s="141"/>
      <c r="BD37" s="141"/>
      <c r="BE37" s="141">
        <f t="shared" si="25"/>
        <v>9386434</v>
      </c>
      <c r="BF37" s="141">
        <f t="shared" si="26"/>
        <v>9386434</v>
      </c>
      <c r="BG37" s="141">
        <f t="shared" si="27"/>
        <v>0</v>
      </c>
      <c r="BH37" s="141"/>
      <c r="BI37" s="141"/>
      <c r="BJ37" s="141">
        <f t="shared" si="28"/>
        <v>2191103</v>
      </c>
      <c r="BK37" s="141">
        <f t="shared" si="29"/>
        <v>2191101</v>
      </c>
      <c r="BL37" s="141">
        <f t="shared" si="30"/>
        <v>0</v>
      </c>
      <c r="BM37" s="141"/>
      <c r="BN37" s="141">
        <v>1027635</v>
      </c>
      <c r="BO37" s="141">
        <f t="shared" si="31"/>
        <v>236120000</v>
      </c>
      <c r="BP37" s="141">
        <f t="shared" si="32"/>
        <v>183638092</v>
      </c>
      <c r="BQ37" s="141">
        <f t="shared" si="33"/>
        <v>1321322.6817886999</v>
      </c>
      <c r="BR37" s="141"/>
      <c r="BS37" s="141">
        <v>486816</v>
      </c>
      <c r="BT37" s="141">
        <f t="shared" si="34"/>
        <v>132130000</v>
      </c>
      <c r="BU37" s="141">
        <f t="shared" si="35"/>
        <v>119177778</v>
      </c>
      <c r="BV37" s="141">
        <f t="shared" si="36"/>
        <v>539723.08562423452</v>
      </c>
      <c r="BW37" s="141"/>
      <c r="BX37" s="141">
        <v>55094</v>
      </c>
      <c r="BY37" s="141">
        <f t="shared" si="37"/>
        <v>10351044</v>
      </c>
      <c r="BZ37" s="141">
        <f t="shared" si="38"/>
        <v>10000069</v>
      </c>
      <c r="CA37" s="141">
        <f t="shared" si="39"/>
        <v>57027.648322826572</v>
      </c>
      <c r="CB37" s="141"/>
      <c r="CC37" s="141">
        <v>9232.5479369999994</v>
      </c>
      <c r="CD37" s="141">
        <f t="shared" si="40"/>
        <v>1842000</v>
      </c>
      <c r="CE37" s="141">
        <f t="shared" si="41"/>
        <v>1874207.2309440002</v>
      </c>
      <c r="CF37" s="141">
        <f t="shared" si="42"/>
        <v>9073.8916269084311</v>
      </c>
      <c r="CG37" s="141"/>
      <c r="CH37" s="141">
        <v>693.23</v>
      </c>
      <c r="CI37" s="141">
        <f t="shared" si="48"/>
        <v>246401</v>
      </c>
      <c r="CJ37" s="141">
        <f t="shared" si="49"/>
        <v>225992.98000000117</v>
      </c>
      <c r="CK37" s="141">
        <f t="shared" si="43"/>
        <v>755.83128834355432</v>
      </c>
      <c r="CL37" s="141"/>
      <c r="CM37" s="141">
        <v>1078133</v>
      </c>
      <c r="CN37" s="141">
        <v>2091678</v>
      </c>
      <c r="CO37" s="141">
        <f t="shared" si="44"/>
        <v>3169811</v>
      </c>
      <c r="CP37" s="141">
        <f t="shared" si="45"/>
        <v>435000431</v>
      </c>
      <c r="CQ37" s="141">
        <f t="shared" si="50"/>
        <v>435000431.00000006</v>
      </c>
      <c r="CR37" s="141">
        <f t="shared" si="51"/>
        <v>3169810.9999999995</v>
      </c>
      <c r="CS37" s="141"/>
      <c r="CT37" s="141"/>
      <c r="CU37" s="141"/>
      <c r="CV37" s="141">
        <f t="shared" si="46"/>
        <v>32434407.854005426</v>
      </c>
    </row>
    <row r="38" spans="1:100" s="14" customFormat="1" ht="13.2" x14ac:dyDescent="0.25">
      <c r="A38" s="4" t="s">
        <v>433</v>
      </c>
      <c r="B38" s="4" t="s">
        <v>434</v>
      </c>
      <c r="C38" s="4" t="s">
        <v>348</v>
      </c>
      <c r="D38" s="4" t="s">
        <v>348</v>
      </c>
      <c r="E38" s="4"/>
      <c r="F38" s="141"/>
      <c r="G38" s="141">
        <f>'[6]Control Totals'!$I$3</f>
        <v>129600000</v>
      </c>
      <c r="H38" s="141">
        <v>129600000.00000101</v>
      </c>
      <c r="I38" s="141">
        <f t="shared" si="0"/>
        <v>0</v>
      </c>
      <c r="J38" s="141"/>
      <c r="K38" s="141"/>
      <c r="L38" s="141">
        <f t="shared" si="1"/>
        <v>1567610394</v>
      </c>
      <c r="M38" s="141">
        <v>5258012077.9999981</v>
      </c>
      <c r="N38" s="141">
        <f t="shared" si="2"/>
        <v>0</v>
      </c>
      <c r="O38" s="141"/>
      <c r="P38" s="141">
        <v>1035495.826722</v>
      </c>
      <c r="Q38" s="141">
        <f t="shared" si="47"/>
        <v>341463106</v>
      </c>
      <c r="R38" s="141">
        <v>1276518313.0000019</v>
      </c>
      <c r="S38" s="141">
        <f t="shared" si="3"/>
        <v>276990.63745631621</v>
      </c>
      <c r="T38" s="141"/>
      <c r="U38" s="141"/>
      <c r="V38" s="141">
        <f t="shared" si="4"/>
        <v>339987334</v>
      </c>
      <c r="W38" s="141">
        <f t="shared" si="5"/>
        <v>523996799.00000209</v>
      </c>
      <c r="X38" s="141">
        <f t="shared" si="6"/>
        <v>0</v>
      </c>
      <c r="Y38" s="141"/>
      <c r="Z38" s="141">
        <v>81364.186835999993</v>
      </c>
      <c r="AA38" s="141">
        <f t="shared" si="7"/>
        <v>335233765</v>
      </c>
      <c r="AB38" s="141">
        <f t="shared" si="8"/>
        <v>342170317.00001383</v>
      </c>
      <c r="AC38" s="141">
        <f t="shared" si="9"/>
        <v>79714.7541269473</v>
      </c>
      <c r="AD38" s="141"/>
      <c r="AE38" s="141"/>
      <c r="AF38" s="141">
        <f t="shared" si="10"/>
        <v>483622539</v>
      </c>
      <c r="AG38" s="141">
        <f t="shared" si="11"/>
        <v>726591897.00000179</v>
      </c>
      <c r="AH38" s="141">
        <f t="shared" si="12"/>
        <v>0</v>
      </c>
      <c r="AI38" s="141"/>
      <c r="AJ38" s="141"/>
      <c r="AK38" s="141">
        <f t="shared" si="13"/>
        <v>18917185</v>
      </c>
      <c r="AL38" s="141">
        <f t="shared" si="14"/>
        <v>21580834</v>
      </c>
      <c r="AM38" s="141">
        <f t="shared" si="15"/>
        <v>0</v>
      </c>
      <c r="AN38" s="141"/>
      <c r="AO38" s="141">
        <v>28309.240919</v>
      </c>
      <c r="AP38" s="141">
        <f t="shared" si="16"/>
        <v>44655639</v>
      </c>
      <c r="AQ38" s="141">
        <f t="shared" si="17"/>
        <v>45294790.000002876</v>
      </c>
      <c r="AR38" s="141">
        <f t="shared" si="18"/>
        <v>27909.771583946233</v>
      </c>
      <c r="AS38" s="141"/>
      <c r="AT38" s="141"/>
      <c r="AU38" s="141">
        <f t="shared" si="19"/>
        <v>12442934</v>
      </c>
      <c r="AV38" s="141">
        <f t="shared" si="20"/>
        <v>11889881.000002848</v>
      </c>
      <c r="AW38" s="141">
        <f t="shared" si="21"/>
        <v>0</v>
      </c>
      <c r="AX38" s="141"/>
      <c r="AY38" s="141"/>
      <c r="AZ38" s="141">
        <f t="shared" si="22"/>
        <v>877162802</v>
      </c>
      <c r="BA38" s="141">
        <f t="shared" si="23"/>
        <v>834431461.9999969</v>
      </c>
      <c r="BB38" s="141">
        <f t="shared" si="24"/>
        <v>0</v>
      </c>
      <c r="BC38" s="141"/>
      <c r="BD38" s="141"/>
      <c r="BE38" s="141">
        <f t="shared" si="25"/>
        <v>9386434</v>
      </c>
      <c r="BF38" s="141">
        <f t="shared" si="26"/>
        <v>9386434</v>
      </c>
      <c r="BG38" s="141">
        <f t="shared" si="27"/>
        <v>0</v>
      </c>
      <c r="BH38" s="141"/>
      <c r="BI38" s="141"/>
      <c r="BJ38" s="141">
        <f t="shared" si="28"/>
        <v>2191103</v>
      </c>
      <c r="BK38" s="141">
        <f t="shared" si="29"/>
        <v>2191101</v>
      </c>
      <c r="BL38" s="141">
        <f t="shared" si="30"/>
        <v>0</v>
      </c>
      <c r="BM38" s="141"/>
      <c r="BN38" s="141"/>
      <c r="BO38" s="141">
        <f t="shared" si="31"/>
        <v>236120000</v>
      </c>
      <c r="BP38" s="141">
        <f t="shared" si="32"/>
        <v>183638092</v>
      </c>
      <c r="BQ38" s="141">
        <f t="shared" si="33"/>
        <v>0</v>
      </c>
      <c r="BR38" s="141"/>
      <c r="BS38" s="141"/>
      <c r="BT38" s="141">
        <f t="shared" si="34"/>
        <v>132130000</v>
      </c>
      <c r="BU38" s="141">
        <f t="shared" si="35"/>
        <v>119177778</v>
      </c>
      <c r="BV38" s="141">
        <f t="shared" si="36"/>
        <v>0</v>
      </c>
      <c r="BW38" s="141"/>
      <c r="BX38" s="141"/>
      <c r="BY38" s="141">
        <f t="shared" si="37"/>
        <v>10351044</v>
      </c>
      <c r="BZ38" s="141">
        <f t="shared" si="38"/>
        <v>10000069</v>
      </c>
      <c r="CA38" s="141">
        <f t="shared" si="39"/>
        <v>0</v>
      </c>
      <c r="CB38" s="141"/>
      <c r="CC38" s="141"/>
      <c r="CD38" s="141">
        <f t="shared" si="40"/>
        <v>1842000</v>
      </c>
      <c r="CE38" s="141">
        <f t="shared" si="41"/>
        <v>1874207.2309440002</v>
      </c>
      <c r="CF38" s="141">
        <f t="shared" si="42"/>
        <v>0</v>
      </c>
      <c r="CG38" s="141"/>
      <c r="CH38" s="141">
        <v>693.23</v>
      </c>
      <c r="CI38" s="141">
        <f t="shared" si="48"/>
        <v>246401</v>
      </c>
      <c r="CJ38" s="141">
        <f t="shared" si="49"/>
        <v>225992.98000000117</v>
      </c>
      <c r="CK38" s="141">
        <f t="shared" si="43"/>
        <v>755.83128834355432</v>
      </c>
      <c r="CL38" s="141"/>
      <c r="CM38" s="141">
        <v>56332</v>
      </c>
      <c r="CN38" s="141">
        <v>113523</v>
      </c>
      <c r="CO38" s="141">
        <f t="shared" si="44"/>
        <v>169855</v>
      </c>
      <c r="CP38" s="141">
        <f t="shared" si="45"/>
        <v>435000431</v>
      </c>
      <c r="CQ38" s="141">
        <f t="shared" si="50"/>
        <v>435000431.00000006</v>
      </c>
      <c r="CR38" s="141">
        <f t="shared" si="51"/>
        <v>169854.99999999997</v>
      </c>
      <c r="CS38" s="141"/>
      <c r="CT38" s="141"/>
      <c r="CU38" s="141"/>
      <c r="CV38" s="141">
        <f t="shared" si="46"/>
        <v>555225.99445555324</v>
      </c>
    </row>
    <row r="39" spans="1:100" s="14" customFormat="1" ht="13.2" x14ac:dyDescent="0.25">
      <c r="A39" s="4" t="s">
        <v>240</v>
      </c>
      <c r="B39" s="4" t="s">
        <v>241</v>
      </c>
      <c r="C39" s="4"/>
      <c r="D39" s="4" t="s">
        <v>203</v>
      </c>
      <c r="E39" s="4"/>
      <c r="F39" s="141">
        <v>565759.50277599995</v>
      </c>
      <c r="G39" s="141">
        <f>'[6]Control Totals'!$I$3</f>
        <v>129600000</v>
      </c>
      <c r="H39" s="141">
        <v>129600000.00000101</v>
      </c>
      <c r="I39" s="141">
        <f t="shared" si="0"/>
        <v>565759.50277599553</v>
      </c>
      <c r="J39" s="141"/>
      <c r="K39" s="141">
        <v>26545686.737537</v>
      </c>
      <c r="L39" s="141">
        <f t="shared" si="1"/>
        <v>1567610394</v>
      </c>
      <c r="M39" s="141">
        <v>5258012077.9999981</v>
      </c>
      <c r="N39" s="141">
        <f t="shared" si="2"/>
        <v>7914263.7613452375</v>
      </c>
      <c r="O39" s="141"/>
      <c r="P39" s="141">
        <v>9023472.1901990008</v>
      </c>
      <c r="Q39" s="141">
        <f t="shared" si="47"/>
        <v>341463106</v>
      </c>
      <c r="R39" s="141">
        <v>1276518313.0000019</v>
      </c>
      <c r="S39" s="141">
        <f t="shared" si="3"/>
        <v>2413739.6303612366</v>
      </c>
      <c r="T39" s="141"/>
      <c r="U39" s="141"/>
      <c r="V39" s="141">
        <f t="shared" si="4"/>
        <v>339987334</v>
      </c>
      <c r="W39" s="141">
        <f t="shared" si="5"/>
        <v>523996799.00000209</v>
      </c>
      <c r="X39" s="141">
        <f t="shared" si="6"/>
        <v>0</v>
      </c>
      <c r="Y39" s="141"/>
      <c r="Z39" s="141">
        <v>1727250.872712</v>
      </c>
      <c r="AA39" s="141">
        <f t="shared" si="7"/>
        <v>335233765</v>
      </c>
      <c r="AB39" s="141">
        <f t="shared" si="8"/>
        <v>342170317.00001383</v>
      </c>
      <c r="AC39" s="141">
        <f t="shared" si="9"/>
        <v>1692235.6627408923</v>
      </c>
      <c r="AD39" s="141"/>
      <c r="AE39" s="141">
        <v>3342190.8578340001</v>
      </c>
      <c r="AF39" s="141">
        <f t="shared" si="10"/>
        <v>483622539</v>
      </c>
      <c r="AG39" s="141">
        <f t="shared" si="11"/>
        <v>726591897.00000179</v>
      </c>
      <c r="AH39" s="141">
        <f t="shared" si="12"/>
        <v>2224575.9072761349</v>
      </c>
      <c r="AI39" s="141"/>
      <c r="AJ39" s="141"/>
      <c r="AK39" s="141">
        <f t="shared" si="13"/>
        <v>18917185</v>
      </c>
      <c r="AL39" s="141">
        <f t="shared" si="14"/>
        <v>21580834</v>
      </c>
      <c r="AM39" s="141">
        <f t="shared" si="15"/>
        <v>0</v>
      </c>
      <c r="AN39" s="141"/>
      <c r="AO39" s="141">
        <v>731887.29825300002</v>
      </c>
      <c r="AP39" s="141">
        <f t="shared" si="16"/>
        <v>44655639</v>
      </c>
      <c r="AQ39" s="141">
        <f t="shared" si="17"/>
        <v>45294790.000002876</v>
      </c>
      <c r="AR39" s="141">
        <f t="shared" si="18"/>
        <v>721559.69769302884</v>
      </c>
      <c r="AS39" s="141"/>
      <c r="AT39" s="141">
        <v>79662.202699999994</v>
      </c>
      <c r="AU39" s="141">
        <f t="shared" si="19"/>
        <v>12442934</v>
      </c>
      <c r="AV39" s="141">
        <f t="shared" si="20"/>
        <v>11889881.000002848</v>
      </c>
      <c r="AW39" s="141">
        <f t="shared" si="21"/>
        <v>83367.657799980021</v>
      </c>
      <c r="AX39" s="141"/>
      <c r="AY39" s="141">
        <v>4081267.831923</v>
      </c>
      <c r="AZ39" s="141">
        <f t="shared" si="22"/>
        <v>877162802</v>
      </c>
      <c r="BA39" s="141">
        <f t="shared" si="23"/>
        <v>834431461.9999969</v>
      </c>
      <c r="BB39" s="141">
        <f t="shared" si="24"/>
        <v>4290270.0703320997</v>
      </c>
      <c r="BC39" s="141"/>
      <c r="BD39" s="141"/>
      <c r="BE39" s="141">
        <f t="shared" si="25"/>
        <v>9386434</v>
      </c>
      <c r="BF39" s="141">
        <f t="shared" si="26"/>
        <v>9386434</v>
      </c>
      <c r="BG39" s="141">
        <f t="shared" si="27"/>
        <v>0</v>
      </c>
      <c r="BH39" s="141"/>
      <c r="BI39" s="141"/>
      <c r="BJ39" s="141">
        <f t="shared" si="28"/>
        <v>2191103</v>
      </c>
      <c r="BK39" s="141">
        <f t="shared" si="29"/>
        <v>2191101</v>
      </c>
      <c r="BL39" s="141">
        <f t="shared" si="30"/>
        <v>0</v>
      </c>
      <c r="BM39" s="141"/>
      <c r="BN39" s="141">
        <v>940121</v>
      </c>
      <c r="BO39" s="141">
        <f t="shared" si="31"/>
        <v>236120000</v>
      </c>
      <c r="BP39" s="141">
        <f t="shared" si="32"/>
        <v>183638092</v>
      </c>
      <c r="BQ39" s="141">
        <f t="shared" si="33"/>
        <v>1208798.0663619614</v>
      </c>
      <c r="BR39" s="141"/>
      <c r="BS39" s="141">
        <v>573201</v>
      </c>
      <c r="BT39" s="141">
        <f t="shared" si="34"/>
        <v>132130000</v>
      </c>
      <c r="BU39" s="141">
        <f t="shared" si="35"/>
        <v>119177778</v>
      </c>
      <c r="BV39" s="141">
        <f t="shared" si="36"/>
        <v>635496.39371527813</v>
      </c>
      <c r="BW39" s="141"/>
      <c r="BX39" s="141">
        <v>71995</v>
      </c>
      <c r="BY39" s="141">
        <f t="shared" si="37"/>
        <v>10351044</v>
      </c>
      <c r="BZ39" s="141">
        <f t="shared" si="38"/>
        <v>10000069</v>
      </c>
      <c r="CA39" s="141">
        <f t="shared" si="39"/>
        <v>74521.827077393158</v>
      </c>
      <c r="CB39" s="141"/>
      <c r="CC39" s="141">
        <v>9232.5479369999994</v>
      </c>
      <c r="CD39" s="141">
        <f t="shared" si="40"/>
        <v>1842000</v>
      </c>
      <c r="CE39" s="141">
        <f t="shared" si="41"/>
        <v>1874207.2309440002</v>
      </c>
      <c r="CF39" s="141">
        <f t="shared" si="42"/>
        <v>9073.8916269084311</v>
      </c>
      <c r="CG39" s="141"/>
      <c r="CH39" s="141">
        <v>693.23</v>
      </c>
      <c r="CI39" s="141">
        <f t="shared" si="48"/>
        <v>246401</v>
      </c>
      <c r="CJ39" s="141">
        <f t="shared" si="49"/>
        <v>225992.98000000117</v>
      </c>
      <c r="CK39" s="141">
        <f t="shared" si="43"/>
        <v>755.83128834355432</v>
      </c>
      <c r="CL39" s="141"/>
      <c r="CM39" s="141"/>
      <c r="CN39" s="141"/>
      <c r="CO39" s="141">
        <f t="shared" si="44"/>
        <v>0</v>
      </c>
      <c r="CP39" s="141">
        <f t="shared" si="45"/>
        <v>435000431</v>
      </c>
      <c r="CQ39" s="141">
        <f t="shared" si="50"/>
        <v>435000431.00000006</v>
      </c>
      <c r="CR39" s="141">
        <f t="shared" si="51"/>
        <v>0</v>
      </c>
      <c r="CS39" s="141"/>
      <c r="CT39" s="141"/>
      <c r="CU39" s="141"/>
      <c r="CV39" s="141">
        <f t="shared" si="46"/>
        <v>21834417.900394488</v>
      </c>
    </row>
    <row r="40" spans="1:100" s="14" customFormat="1" ht="13.2" x14ac:dyDescent="0.25">
      <c r="A40" s="4" t="s">
        <v>204</v>
      </c>
      <c r="B40" s="4" t="s">
        <v>205</v>
      </c>
      <c r="C40" s="4"/>
      <c r="D40" s="4" t="s">
        <v>203</v>
      </c>
      <c r="E40" s="4"/>
      <c r="F40" s="141">
        <v>1406325.8361790001</v>
      </c>
      <c r="G40" s="141">
        <f>'[6]Control Totals'!$I$3</f>
        <v>129600000</v>
      </c>
      <c r="H40" s="141">
        <v>129600000.00000101</v>
      </c>
      <c r="I40" s="141">
        <f t="shared" si="0"/>
        <v>1406325.8361789891</v>
      </c>
      <c r="J40" s="141"/>
      <c r="K40" s="141">
        <v>48515713.818253003</v>
      </c>
      <c r="L40" s="141">
        <f t="shared" si="1"/>
        <v>1567610394</v>
      </c>
      <c r="M40" s="141">
        <v>5258012077.9999981</v>
      </c>
      <c r="N40" s="141">
        <f t="shared" si="2"/>
        <v>14464351.950053254</v>
      </c>
      <c r="O40" s="141"/>
      <c r="P40" s="141">
        <v>11353940.621417001</v>
      </c>
      <c r="Q40" s="141">
        <f t="shared" si="47"/>
        <v>341463106</v>
      </c>
      <c r="R40" s="141">
        <v>1276518313.0000019</v>
      </c>
      <c r="S40" s="141">
        <f t="shared" si="3"/>
        <v>3037129.8166629695</v>
      </c>
      <c r="T40" s="141"/>
      <c r="U40" s="141"/>
      <c r="V40" s="141">
        <f t="shared" si="4"/>
        <v>339987334</v>
      </c>
      <c r="W40" s="141">
        <f t="shared" si="5"/>
        <v>523996799.00000209</v>
      </c>
      <c r="X40" s="141">
        <f t="shared" si="6"/>
        <v>0</v>
      </c>
      <c r="Y40" s="141"/>
      <c r="Z40" s="141">
        <v>2594115.2025230001</v>
      </c>
      <c r="AA40" s="141">
        <f t="shared" si="7"/>
        <v>335233765</v>
      </c>
      <c r="AB40" s="141">
        <f t="shared" si="8"/>
        <v>342170317.00001383</v>
      </c>
      <c r="AC40" s="141">
        <f t="shared" si="9"/>
        <v>2541526.7280051289</v>
      </c>
      <c r="AD40" s="141"/>
      <c r="AE40" s="141">
        <v>5975417.9937810004</v>
      </c>
      <c r="AF40" s="141">
        <f t="shared" si="10"/>
        <v>483622539</v>
      </c>
      <c r="AG40" s="141">
        <f t="shared" si="11"/>
        <v>726591897.00000179</v>
      </c>
      <c r="AH40" s="141">
        <f t="shared" si="12"/>
        <v>3977262.6610211795</v>
      </c>
      <c r="AI40" s="141"/>
      <c r="AJ40" s="141"/>
      <c r="AK40" s="141">
        <f t="shared" si="13"/>
        <v>18917185</v>
      </c>
      <c r="AL40" s="141">
        <f t="shared" si="14"/>
        <v>21580834</v>
      </c>
      <c r="AM40" s="141">
        <f t="shared" si="15"/>
        <v>0</v>
      </c>
      <c r="AN40" s="141"/>
      <c r="AO40" s="141">
        <v>611689.09223499999</v>
      </c>
      <c r="AP40" s="141">
        <f t="shared" si="16"/>
        <v>44655639</v>
      </c>
      <c r="AQ40" s="141">
        <f t="shared" si="17"/>
        <v>45294790.000002876</v>
      </c>
      <c r="AR40" s="141">
        <f t="shared" si="18"/>
        <v>603057.59852473391</v>
      </c>
      <c r="AS40" s="141"/>
      <c r="AT40" s="141">
        <v>77227.608019000007</v>
      </c>
      <c r="AU40" s="141">
        <f t="shared" si="19"/>
        <v>12442934</v>
      </c>
      <c r="AV40" s="141">
        <f t="shared" si="20"/>
        <v>11889881.000002848</v>
      </c>
      <c r="AW40" s="141">
        <f t="shared" si="21"/>
        <v>80819.818933264149</v>
      </c>
      <c r="AX40" s="141"/>
      <c r="AY40" s="141">
        <v>10620009.548907001</v>
      </c>
      <c r="AZ40" s="141">
        <f t="shared" si="22"/>
        <v>877162802</v>
      </c>
      <c r="BA40" s="141">
        <f t="shared" si="23"/>
        <v>834431461.9999969</v>
      </c>
      <c r="BB40" s="141">
        <f t="shared" si="24"/>
        <v>11163861.572115621</v>
      </c>
      <c r="BC40" s="141"/>
      <c r="BD40" s="141"/>
      <c r="BE40" s="141">
        <f t="shared" si="25"/>
        <v>9386434</v>
      </c>
      <c r="BF40" s="141">
        <f t="shared" si="26"/>
        <v>9386434</v>
      </c>
      <c r="BG40" s="141">
        <f t="shared" si="27"/>
        <v>0</v>
      </c>
      <c r="BH40" s="141"/>
      <c r="BI40" s="141"/>
      <c r="BJ40" s="141">
        <f t="shared" si="28"/>
        <v>2191103</v>
      </c>
      <c r="BK40" s="141">
        <f t="shared" si="29"/>
        <v>2191101</v>
      </c>
      <c r="BL40" s="141">
        <f t="shared" si="30"/>
        <v>0</v>
      </c>
      <c r="BM40" s="141"/>
      <c r="BN40" s="141">
        <v>1552023</v>
      </c>
      <c r="BO40" s="141">
        <f t="shared" si="31"/>
        <v>236120000</v>
      </c>
      <c r="BP40" s="141">
        <f t="shared" si="32"/>
        <v>183638092</v>
      </c>
      <c r="BQ40" s="141">
        <f t="shared" si="33"/>
        <v>1995575.4645936966</v>
      </c>
      <c r="BR40" s="141"/>
      <c r="BS40" s="141">
        <v>962211</v>
      </c>
      <c r="BT40" s="141">
        <f t="shared" si="34"/>
        <v>132130000</v>
      </c>
      <c r="BU40" s="141">
        <f t="shared" si="35"/>
        <v>119177778</v>
      </c>
      <c r="BV40" s="141">
        <f t="shared" si="36"/>
        <v>1066783.9387809362</v>
      </c>
      <c r="BW40" s="141"/>
      <c r="BX40" s="141">
        <v>61889</v>
      </c>
      <c r="BY40" s="141">
        <f t="shared" si="37"/>
        <v>10351044</v>
      </c>
      <c r="BZ40" s="141">
        <f t="shared" si="38"/>
        <v>10000069</v>
      </c>
      <c r="CA40" s="141">
        <f t="shared" si="39"/>
        <v>64061.134189774086</v>
      </c>
      <c r="CB40" s="141"/>
      <c r="CC40" s="141">
        <v>18465.095870000001</v>
      </c>
      <c r="CD40" s="141">
        <f t="shared" si="40"/>
        <v>1842000</v>
      </c>
      <c r="CE40" s="141">
        <f t="shared" si="41"/>
        <v>1874207.2309440002</v>
      </c>
      <c r="CF40" s="141">
        <f t="shared" si="42"/>
        <v>18147.783249885604</v>
      </c>
      <c r="CG40" s="141"/>
      <c r="CH40" s="141">
        <v>693.23</v>
      </c>
      <c r="CI40" s="141">
        <f t="shared" si="48"/>
        <v>246401</v>
      </c>
      <c r="CJ40" s="141">
        <f t="shared" si="49"/>
        <v>225992.98000000117</v>
      </c>
      <c r="CK40" s="141">
        <f t="shared" si="43"/>
        <v>755.83128834355432</v>
      </c>
      <c r="CL40" s="141"/>
      <c r="CM40" s="141"/>
      <c r="CN40" s="141"/>
      <c r="CO40" s="141">
        <f t="shared" si="44"/>
        <v>0</v>
      </c>
      <c r="CP40" s="141">
        <f t="shared" si="45"/>
        <v>435000431</v>
      </c>
      <c r="CQ40" s="141">
        <f t="shared" si="50"/>
        <v>435000431.00000006</v>
      </c>
      <c r="CR40" s="141">
        <f t="shared" si="51"/>
        <v>0</v>
      </c>
      <c r="CS40" s="141"/>
      <c r="CT40" s="141"/>
      <c r="CU40" s="141"/>
      <c r="CV40" s="141">
        <f t="shared" si="46"/>
        <v>40419660.133597784</v>
      </c>
    </row>
    <row r="41" spans="1:100" s="14" customFormat="1" ht="13.2" x14ac:dyDescent="0.25">
      <c r="A41" s="4" t="s">
        <v>595</v>
      </c>
      <c r="B41" s="4" t="s">
        <v>596</v>
      </c>
      <c r="C41" s="4" t="s">
        <v>348</v>
      </c>
      <c r="D41" s="4" t="s">
        <v>348</v>
      </c>
      <c r="E41" s="4"/>
      <c r="F41" s="141"/>
      <c r="G41" s="141">
        <f>'[6]Control Totals'!$I$3</f>
        <v>129600000</v>
      </c>
      <c r="H41" s="141">
        <v>129600000.00000101</v>
      </c>
      <c r="I41" s="141">
        <f t="shared" si="0"/>
        <v>0</v>
      </c>
      <c r="J41" s="141"/>
      <c r="K41" s="141"/>
      <c r="L41" s="141">
        <f t="shared" si="1"/>
        <v>1567610394</v>
      </c>
      <c r="M41" s="141">
        <v>5258012077.9999981</v>
      </c>
      <c r="N41" s="141">
        <f t="shared" si="2"/>
        <v>0</v>
      </c>
      <c r="O41" s="141"/>
      <c r="P41" s="141">
        <v>1821497.413495</v>
      </c>
      <c r="Q41" s="141">
        <f t="shared" si="47"/>
        <v>341463106</v>
      </c>
      <c r="R41" s="141">
        <v>1276518313.0000019</v>
      </c>
      <c r="S41" s="141">
        <f t="shared" si="3"/>
        <v>487242.64904687513</v>
      </c>
      <c r="T41" s="141"/>
      <c r="U41" s="141"/>
      <c r="V41" s="141">
        <f t="shared" si="4"/>
        <v>339987334</v>
      </c>
      <c r="W41" s="141">
        <f t="shared" si="5"/>
        <v>523996799.00000209</v>
      </c>
      <c r="X41" s="141">
        <f t="shared" si="6"/>
        <v>0</v>
      </c>
      <c r="Y41" s="141"/>
      <c r="Z41" s="141">
        <v>74363.932646999994</v>
      </c>
      <c r="AA41" s="141">
        <f t="shared" si="7"/>
        <v>335233765</v>
      </c>
      <c r="AB41" s="141">
        <f t="shared" si="8"/>
        <v>342170317.00001383</v>
      </c>
      <c r="AC41" s="141">
        <f t="shared" si="9"/>
        <v>72856.41063207484</v>
      </c>
      <c r="AD41" s="141"/>
      <c r="AE41" s="141"/>
      <c r="AF41" s="141">
        <f t="shared" si="10"/>
        <v>483622539</v>
      </c>
      <c r="AG41" s="141">
        <f t="shared" si="11"/>
        <v>726591897.00000179</v>
      </c>
      <c r="AH41" s="141">
        <f t="shared" si="12"/>
        <v>0</v>
      </c>
      <c r="AI41" s="141"/>
      <c r="AJ41" s="141"/>
      <c r="AK41" s="141">
        <f t="shared" si="13"/>
        <v>18917185</v>
      </c>
      <c r="AL41" s="141">
        <f t="shared" si="14"/>
        <v>21580834</v>
      </c>
      <c r="AM41" s="141">
        <f t="shared" si="15"/>
        <v>0</v>
      </c>
      <c r="AN41" s="141"/>
      <c r="AO41" s="141">
        <v>63882.633057999999</v>
      </c>
      <c r="AP41" s="141">
        <f t="shared" si="16"/>
        <v>44655639</v>
      </c>
      <c r="AQ41" s="141">
        <f t="shared" si="17"/>
        <v>45294790.000002876</v>
      </c>
      <c r="AR41" s="141">
        <f t="shared" si="18"/>
        <v>62981.190556515059</v>
      </c>
      <c r="AS41" s="141"/>
      <c r="AT41" s="141"/>
      <c r="AU41" s="141">
        <f t="shared" si="19"/>
        <v>12442934</v>
      </c>
      <c r="AV41" s="141">
        <f t="shared" si="20"/>
        <v>11889881.000002848</v>
      </c>
      <c r="AW41" s="141">
        <f t="shared" si="21"/>
        <v>0</v>
      </c>
      <c r="AX41" s="141"/>
      <c r="AY41" s="141"/>
      <c r="AZ41" s="141">
        <f t="shared" si="22"/>
        <v>877162802</v>
      </c>
      <c r="BA41" s="141">
        <f t="shared" si="23"/>
        <v>834431461.9999969</v>
      </c>
      <c r="BB41" s="141">
        <f t="shared" si="24"/>
        <v>0</v>
      </c>
      <c r="BC41" s="141"/>
      <c r="BD41" s="141"/>
      <c r="BE41" s="141">
        <f t="shared" si="25"/>
        <v>9386434</v>
      </c>
      <c r="BF41" s="141">
        <f t="shared" si="26"/>
        <v>9386434</v>
      </c>
      <c r="BG41" s="141">
        <f t="shared" si="27"/>
        <v>0</v>
      </c>
      <c r="BH41" s="141"/>
      <c r="BI41" s="141"/>
      <c r="BJ41" s="141">
        <f t="shared" si="28"/>
        <v>2191103</v>
      </c>
      <c r="BK41" s="141">
        <f t="shared" si="29"/>
        <v>2191101</v>
      </c>
      <c r="BL41" s="141">
        <f t="shared" si="30"/>
        <v>0</v>
      </c>
      <c r="BM41" s="141"/>
      <c r="BN41" s="141"/>
      <c r="BO41" s="141">
        <f t="shared" si="31"/>
        <v>236120000</v>
      </c>
      <c r="BP41" s="141">
        <f t="shared" si="32"/>
        <v>183638092</v>
      </c>
      <c r="BQ41" s="141">
        <f t="shared" si="33"/>
        <v>0</v>
      </c>
      <c r="BR41" s="141"/>
      <c r="BS41" s="141"/>
      <c r="BT41" s="141">
        <f t="shared" si="34"/>
        <v>132130000</v>
      </c>
      <c r="BU41" s="141">
        <f t="shared" si="35"/>
        <v>119177778</v>
      </c>
      <c r="BV41" s="141">
        <f t="shared" si="36"/>
        <v>0</v>
      </c>
      <c r="BW41" s="141"/>
      <c r="BX41" s="141"/>
      <c r="BY41" s="141">
        <f t="shared" si="37"/>
        <v>10351044</v>
      </c>
      <c r="BZ41" s="141">
        <f t="shared" si="38"/>
        <v>10000069</v>
      </c>
      <c r="CA41" s="141">
        <f t="shared" si="39"/>
        <v>0</v>
      </c>
      <c r="CB41" s="141"/>
      <c r="CC41" s="141"/>
      <c r="CD41" s="141">
        <f t="shared" si="40"/>
        <v>1842000</v>
      </c>
      <c r="CE41" s="141">
        <f t="shared" si="41"/>
        <v>1874207.2309440002</v>
      </c>
      <c r="CF41" s="141">
        <f t="shared" si="42"/>
        <v>0</v>
      </c>
      <c r="CG41" s="141"/>
      <c r="CH41" s="141">
        <v>693.23</v>
      </c>
      <c r="CI41" s="141">
        <f t="shared" si="48"/>
        <v>246401</v>
      </c>
      <c r="CJ41" s="141">
        <f t="shared" si="49"/>
        <v>225992.98000000117</v>
      </c>
      <c r="CK41" s="141">
        <f t="shared" si="43"/>
        <v>755.83128834355432</v>
      </c>
      <c r="CL41" s="141"/>
      <c r="CM41" s="141">
        <v>52885</v>
      </c>
      <c r="CN41" s="141">
        <v>105889</v>
      </c>
      <c r="CO41" s="141">
        <f t="shared" si="44"/>
        <v>158774</v>
      </c>
      <c r="CP41" s="141">
        <f t="shared" si="45"/>
        <v>435000431</v>
      </c>
      <c r="CQ41" s="141">
        <f t="shared" si="50"/>
        <v>435000431.00000006</v>
      </c>
      <c r="CR41" s="141">
        <f t="shared" si="51"/>
        <v>158773.99999999997</v>
      </c>
      <c r="CS41" s="141"/>
      <c r="CT41" s="141"/>
      <c r="CU41" s="141"/>
      <c r="CV41" s="141">
        <f t="shared" si="46"/>
        <v>782610.08152380853</v>
      </c>
    </row>
    <row r="42" spans="1:100" s="14" customFormat="1" ht="13.2" x14ac:dyDescent="0.25">
      <c r="A42" s="4" t="s">
        <v>143</v>
      </c>
      <c r="B42" s="4" t="s">
        <v>144</v>
      </c>
      <c r="C42" s="4"/>
      <c r="D42" s="4" t="s">
        <v>136</v>
      </c>
      <c r="E42" s="4"/>
      <c r="F42" s="141">
        <v>736567.05593799998</v>
      </c>
      <c r="G42" s="141">
        <f>'[6]Control Totals'!$I$3</f>
        <v>129600000</v>
      </c>
      <c r="H42" s="141">
        <v>129600000.00000101</v>
      </c>
      <c r="I42" s="141">
        <f t="shared" si="0"/>
        <v>736567.05593799427</v>
      </c>
      <c r="J42" s="141"/>
      <c r="K42" s="141">
        <v>13957802.939130001</v>
      </c>
      <c r="L42" s="141">
        <f t="shared" si="1"/>
        <v>1567610394</v>
      </c>
      <c r="M42" s="141">
        <v>5258012077.9999981</v>
      </c>
      <c r="N42" s="141">
        <f t="shared" si="2"/>
        <v>4161343.9908845993</v>
      </c>
      <c r="O42" s="141"/>
      <c r="P42" s="141">
        <v>5692298.3394529996</v>
      </c>
      <c r="Q42" s="141">
        <f t="shared" si="47"/>
        <v>341463106</v>
      </c>
      <c r="R42" s="141">
        <v>1276518313.0000019</v>
      </c>
      <c r="S42" s="141">
        <f t="shared" si="3"/>
        <v>1522665.0894653171</v>
      </c>
      <c r="T42" s="141"/>
      <c r="U42" s="141"/>
      <c r="V42" s="141">
        <f t="shared" si="4"/>
        <v>339987334</v>
      </c>
      <c r="W42" s="141">
        <f t="shared" si="5"/>
        <v>523996799.00000209</v>
      </c>
      <c r="X42" s="141">
        <f t="shared" si="6"/>
        <v>0</v>
      </c>
      <c r="Y42" s="141"/>
      <c r="Z42" s="141">
        <v>1905496.985898</v>
      </c>
      <c r="AA42" s="141">
        <f t="shared" si="7"/>
        <v>335233765</v>
      </c>
      <c r="AB42" s="141">
        <f t="shared" si="8"/>
        <v>342170317.00001383</v>
      </c>
      <c r="AC42" s="141">
        <f t="shared" si="9"/>
        <v>1866868.3314769021</v>
      </c>
      <c r="AD42" s="141"/>
      <c r="AE42" s="141">
        <v>3791727.3914910001</v>
      </c>
      <c r="AF42" s="141">
        <f t="shared" si="10"/>
        <v>483622539</v>
      </c>
      <c r="AG42" s="141">
        <f t="shared" si="11"/>
        <v>726591897.00000179</v>
      </c>
      <c r="AH42" s="141">
        <f t="shared" si="12"/>
        <v>2523789.2630513604</v>
      </c>
      <c r="AI42" s="141"/>
      <c r="AJ42" s="141"/>
      <c r="AK42" s="141">
        <f t="shared" si="13"/>
        <v>18917185</v>
      </c>
      <c r="AL42" s="141">
        <f t="shared" si="14"/>
        <v>21580834</v>
      </c>
      <c r="AM42" s="141">
        <f t="shared" si="15"/>
        <v>0</v>
      </c>
      <c r="AN42" s="141"/>
      <c r="AO42" s="141">
        <v>226473.92735300001</v>
      </c>
      <c r="AP42" s="141">
        <f t="shared" si="16"/>
        <v>44655639</v>
      </c>
      <c r="AQ42" s="141">
        <f t="shared" si="17"/>
        <v>45294790.000002876</v>
      </c>
      <c r="AR42" s="141">
        <f t="shared" si="18"/>
        <v>223278.17267255575</v>
      </c>
      <c r="AS42" s="141"/>
      <c r="AT42" s="141">
        <v>80171.769029000003</v>
      </c>
      <c r="AU42" s="141">
        <f t="shared" si="19"/>
        <v>12442934</v>
      </c>
      <c r="AV42" s="141">
        <f t="shared" si="20"/>
        <v>11889881.000002848</v>
      </c>
      <c r="AW42" s="141">
        <f t="shared" si="21"/>
        <v>83900.92640042842</v>
      </c>
      <c r="AX42" s="141"/>
      <c r="AY42" s="141">
        <v>5330457.8673369996</v>
      </c>
      <c r="AZ42" s="141">
        <f t="shared" si="22"/>
        <v>877162802</v>
      </c>
      <c r="BA42" s="141">
        <f t="shared" si="23"/>
        <v>834431461.9999969</v>
      </c>
      <c r="BB42" s="141">
        <f t="shared" si="24"/>
        <v>5603431.2843974289</v>
      </c>
      <c r="BC42" s="141"/>
      <c r="BD42" s="141"/>
      <c r="BE42" s="141">
        <f t="shared" si="25"/>
        <v>9386434</v>
      </c>
      <c r="BF42" s="141">
        <f t="shared" si="26"/>
        <v>9386434</v>
      </c>
      <c r="BG42" s="141">
        <f t="shared" si="27"/>
        <v>0</v>
      </c>
      <c r="BH42" s="141"/>
      <c r="BI42" s="141"/>
      <c r="BJ42" s="141">
        <f t="shared" si="28"/>
        <v>2191103</v>
      </c>
      <c r="BK42" s="141">
        <f t="shared" si="29"/>
        <v>2191101</v>
      </c>
      <c r="BL42" s="141">
        <f t="shared" si="30"/>
        <v>0</v>
      </c>
      <c r="BM42" s="141"/>
      <c r="BN42" s="141">
        <v>910888</v>
      </c>
      <c r="BO42" s="141">
        <f t="shared" si="31"/>
        <v>236120000</v>
      </c>
      <c r="BP42" s="141">
        <f t="shared" si="32"/>
        <v>183638092</v>
      </c>
      <c r="BQ42" s="141">
        <f t="shared" si="33"/>
        <v>1171210.5708438749</v>
      </c>
      <c r="BR42" s="141"/>
      <c r="BS42" s="141">
        <v>782974</v>
      </c>
      <c r="BT42" s="141">
        <f t="shared" si="34"/>
        <v>132130000</v>
      </c>
      <c r="BU42" s="141">
        <f t="shared" si="35"/>
        <v>119177778</v>
      </c>
      <c r="BV42" s="141">
        <f t="shared" si="36"/>
        <v>868067.49006513611</v>
      </c>
      <c r="BW42" s="141"/>
      <c r="BX42" s="141">
        <v>74065</v>
      </c>
      <c r="BY42" s="141">
        <f t="shared" si="37"/>
        <v>10351044</v>
      </c>
      <c r="BZ42" s="141">
        <f t="shared" si="38"/>
        <v>10000069</v>
      </c>
      <c r="CA42" s="141">
        <f t="shared" si="39"/>
        <v>76664.478401099041</v>
      </c>
      <c r="CB42" s="141"/>
      <c r="CC42" s="141">
        <v>13848.821900000001</v>
      </c>
      <c r="CD42" s="141">
        <f t="shared" si="40"/>
        <v>1842000</v>
      </c>
      <c r="CE42" s="141">
        <f t="shared" si="41"/>
        <v>1874207.2309440002</v>
      </c>
      <c r="CF42" s="141">
        <f t="shared" si="42"/>
        <v>13610.837434957162</v>
      </c>
      <c r="CG42" s="141"/>
      <c r="CH42" s="141">
        <v>693.23</v>
      </c>
      <c r="CI42" s="141">
        <f t="shared" si="48"/>
        <v>246401</v>
      </c>
      <c r="CJ42" s="141">
        <f t="shared" si="49"/>
        <v>225992.98000000117</v>
      </c>
      <c r="CK42" s="141">
        <f t="shared" si="43"/>
        <v>755.83128834355432</v>
      </c>
      <c r="CL42" s="141"/>
      <c r="CM42" s="141"/>
      <c r="CN42" s="141">
        <v>1381741</v>
      </c>
      <c r="CO42" s="141">
        <f t="shared" si="44"/>
        <v>1381741</v>
      </c>
      <c r="CP42" s="141">
        <f t="shared" si="45"/>
        <v>435000431</v>
      </c>
      <c r="CQ42" s="141">
        <f t="shared" si="50"/>
        <v>435000431.00000006</v>
      </c>
      <c r="CR42" s="141">
        <f t="shared" si="51"/>
        <v>1381740.9999999998</v>
      </c>
      <c r="CS42" s="141"/>
      <c r="CT42" s="141"/>
      <c r="CU42" s="141"/>
      <c r="CV42" s="141">
        <f t="shared" si="46"/>
        <v>20233894.322319999</v>
      </c>
    </row>
    <row r="43" spans="1:100" s="14" customFormat="1" ht="13.2" x14ac:dyDescent="0.25">
      <c r="A43" s="4" t="s">
        <v>487</v>
      </c>
      <c r="B43" s="4" t="s">
        <v>488</v>
      </c>
      <c r="C43" s="4" t="s">
        <v>348</v>
      </c>
      <c r="D43" s="4" t="s">
        <v>348</v>
      </c>
      <c r="E43" s="4"/>
      <c r="F43" s="141"/>
      <c r="G43" s="141">
        <f>'[6]Control Totals'!$I$3</f>
        <v>129600000</v>
      </c>
      <c r="H43" s="141">
        <v>129600000.00000101</v>
      </c>
      <c r="I43" s="141">
        <f t="shared" si="0"/>
        <v>0</v>
      </c>
      <c r="J43" s="141"/>
      <c r="K43" s="141"/>
      <c r="L43" s="141">
        <f t="shared" si="1"/>
        <v>1567610394</v>
      </c>
      <c r="M43" s="141">
        <v>5258012077.9999981</v>
      </c>
      <c r="N43" s="141">
        <f t="shared" si="2"/>
        <v>0</v>
      </c>
      <c r="O43" s="141"/>
      <c r="P43" s="141">
        <v>1063257.7401370001</v>
      </c>
      <c r="Q43" s="141">
        <f t="shared" si="47"/>
        <v>341463106</v>
      </c>
      <c r="R43" s="141">
        <v>1276518313.0000019</v>
      </c>
      <c r="S43" s="141">
        <f t="shared" si="3"/>
        <v>284416.82875075244</v>
      </c>
      <c r="T43" s="141"/>
      <c r="U43" s="141"/>
      <c r="V43" s="141">
        <f t="shared" si="4"/>
        <v>339987334</v>
      </c>
      <c r="W43" s="141">
        <f t="shared" si="5"/>
        <v>523996799.00000209</v>
      </c>
      <c r="X43" s="141">
        <f t="shared" si="6"/>
        <v>0</v>
      </c>
      <c r="Y43" s="141"/>
      <c r="Z43" s="141">
        <v>101615.272291</v>
      </c>
      <c r="AA43" s="141">
        <f t="shared" si="7"/>
        <v>335233765</v>
      </c>
      <c r="AB43" s="141">
        <f t="shared" si="8"/>
        <v>342170317.00001383</v>
      </c>
      <c r="AC43" s="141">
        <f t="shared" si="9"/>
        <v>99555.305119031487</v>
      </c>
      <c r="AD43" s="141"/>
      <c r="AE43" s="141"/>
      <c r="AF43" s="141">
        <f t="shared" si="10"/>
        <v>483622539</v>
      </c>
      <c r="AG43" s="141">
        <f t="shared" si="11"/>
        <v>726591897.00000179</v>
      </c>
      <c r="AH43" s="141">
        <f t="shared" si="12"/>
        <v>0</v>
      </c>
      <c r="AI43" s="141"/>
      <c r="AJ43" s="141"/>
      <c r="AK43" s="141">
        <f t="shared" si="13"/>
        <v>18917185</v>
      </c>
      <c r="AL43" s="141">
        <f t="shared" si="14"/>
        <v>21580834</v>
      </c>
      <c r="AM43" s="141">
        <f t="shared" si="15"/>
        <v>0</v>
      </c>
      <c r="AN43" s="141"/>
      <c r="AO43" s="141">
        <v>63882.633057999999</v>
      </c>
      <c r="AP43" s="141">
        <f t="shared" si="16"/>
        <v>44655639</v>
      </c>
      <c r="AQ43" s="141">
        <f t="shared" si="17"/>
        <v>45294790.000002876</v>
      </c>
      <c r="AR43" s="141">
        <f t="shared" si="18"/>
        <v>62981.190556515059</v>
      </c>
      <c r="AS43" s="141"/>
      <c r="AT43" s="141"/>
      <c r="AU43" s="141">
        <f t="shared" si="19"/>
        <v>12442934</v>
      </c>
      <c r="AV43" s="141">
        <f t="shared" si="20"/>
        <v>11889881.000002848</v>
      </c>
      <c r="AW43" s="141">
        <f t="shared" si="21"/>
        <v>0</v>
      </c>
      <c r="AX43" s="141"/>
      <c r="AY43" s="141"/>
      <c r="AZ43" s="141">
        <f t="shared" si="22"/>
        <v>877162802</v>
      </c>
      <c r="BA43" s="141">
        <f t="shared" si="23"/>
        <v>834431461.9999969</v>
      </c>
      <c r="BB43" s="141">
        <f t="shared" si="24"/>
        <v>0</v>
      </c>
      <c r="BC43" s="141"/>
      <c r="BD43" s="141"/>
      <c r="BE43" s="141">
        <f t="shared" si="25"/>
        <v>9386434</v>
      </c>
      <c r="BF43" s="141">
        <f t="shared" si="26"/>
        <v>9386434</v>
      </c>
      <c r="BG43" s="141">
        <f t="shared" si="27"/>
        <v>0</v>
      </c>
      <c r="BH43" s="141"/>
      <c r="BI43" s="141"/>
      <c r="BJ43" s="141">
        <f t="shared" si="28"/>
        <v>2191103</v>
      </c>
      <c r="BK43" s="141">
        <f t="shared" si="29"/>
        <v>2191101</v>
      </c>
      <c r="BL43" s="141">
        <f t="shared" si="30"/>
        <v>0</v>
      </c>
      <c r="BM43" s="141"/>
      <c r="BN43" s="141"/>
      <c r="BO43" s="141">
        <f t="shared" si="31"/>
        <v>236120000</v>
      </c>
      <c r="BP43" s="141">
        <f t="shared" si="32"/>
        <v>183638092</v>
      </c>
      <c r="BQ43" s="141">
        <f t="shared" si="33"/>
        <v>0</v>
      </c>
      <c r="BR43" s="141"/>
      <c r="BS43" s="141"/>
      <c r="BT43" s="141">
        <f t="shared" si="34"/>
        <v>132130000</v>
      </c>
      <c r="BU43" s="141">
        <f t="shared" si="35"/>
        <v>119177778</v>
      </c>
      <c r="BV43" s="141">
        <f t="shared" si="36"/>
        <v>0</v>
      </c>
      <c r="BW43" s="141"/>
      <c r="BX43" s="141"/>
      <c r="BY43" s="141">
        <f t="shared" si="37"/>
        <v>10351044</v>
      </c>
      <c r="BZ43" s="141">
        <f t="shared" si="38"/>
        <v>10000069</v>
      </c>
      <c r="CA43" s="141">
        <f t="shared" si="39"/>
        <v>0</v>
      </c>
      <c r="CB43" s="141"/>
      <c r="CC43" s="141"/>
      <c r="CD43" s="141">
        <f t="shared" si="40"/>
        <v>1842000</v>
      </c>
      <c r="CE43" s="141">
        <f t="shared" si="41"/>
        <v>1874207.2309440002</v>
      </c>
      <c r="CF43" s="141">
        <f t="shared" si="42"/>
        <v>0</v>
      </c>
      <c r="CG43" s="141"/>
      <c r="CH43" s="141">
        <v>693.23</v>
      </c>
      <c r="CI43" s="141">
        <f t="shared" si="48"/>
        <v>246401</v>
      </c>
      <c r="CJ43" s="141">
        <f t="shared" si="49"/>
        <v>225992.98000000117</v>
      </c>
      <c r="CK43" s="141">
        <f t="shared" si="43"/>
        <v>755.83128834355432</v>
      </c>
      <c r="CL43" s="141"/>
      <c r="CM43" s="141">
        <v>74394</v>
      </c>
      <c r="CN43" s="141"/>
      <c r="CO43" s="141">
        <f t="shared" si="44"/>
        <v>74394</v>
      </c>
      <c r="CP43" s="141">
        <f t="shared" si="45"/>
        <v>435000431</v>
      </c>
      <c r="CQ43" s="141">
        <f t="shared" si="50"/>
        <v>435000431.00000006</v>
      </c>
      <c r="CR43" s="141">
        <f t="shared" si="51"/>
        <v>74393.999999999985</v>
      </c>
      <c r="CS43" s="141"/>
      <c r="CT43" s="141"/>
      <c r="CU43" s="141"/>
      <c r="CV43" s="141">
        <f t="shared" si="46"/>
        <v>522103.15571464255</v>
      </c>
    </row>
    <row r="44" spans="1:100" s="14" customFormat="1" ht="13.2" x14ac:dyDescent="0.25">
      <c r="A44" s="4" t="s">
        <v>497</v>
      </c>
      <c r="B44" s="4" t="s">
        <v>498</v>
      </c>
      <c r="C44" s="4" t="s">
        <v>348</v>
      </c>
      <c r="D44" s="4" t="s">
        <v>348</v>
      </c>
      <c r="E44" s="4"/>
      <c r="F44" s="141"/>
      <c r="G44" s="141">
        <f>'[6]Control Totals'!$I$3</f>
        <v>129600000</v>
      </c>
      <c r="H44" s="141">
        <v>129600000.00000101</v>
      </c>
      <c r="I44" s="141">
        <f t="shared" si="0"/>
        <v>0</v>
      </c>
      <c r="J44" s="141"/>
      <c r="K44" s="141"/>
      <c r="L44" s="141">
        <f t="shared" si="1"/>
        <v>1567610394</v>
      </c>
      <c r="M44" s="141">
        <v>5258012077.9999981</v>
      </c>
      <c r="N44" s="141">
        <f t="shared" si="2"/>
        <v>0</v>
      </c>
      <c r="O44" s="141"/>
      <c r="P44" s="141">
        <v>1499920.983706</v>
      </c>
      <c r="Q44" s="141">
        <f t="shared" si="47"/>
        <v>341463106</v>
      </c>
      <c r="R44" s="141">
        <v>1276518313.0000019</v>
      </c>
      <c r="S44" s="141">
        <f t="shared" si="3"/>
        <v>401222.35038458509</v>
      </c>
      <c r="T44" s="141"/>
      <c r="U44" s="141"/>
      <c r="V44" s="141">
        <f t="shared" si="4"/>
        <v>339987334</v>
      </c>
      <c r="W44" s="141">
        <f t="shared" si="5"/>
        <v>523996799.00000209</v>
      </c>
      <c r="X44" s="141">
        <f t="shared" si="6"/>
        <v>0</v>
      </c>
      <c r="Y44" s="141"/>
      <c r="Z44" s="141">
        <v>60490.869378000003</v>
      </c>
      <c r="AA44" s="141">
        <f t="shared" si="7"/>
        <v>335233765</v>
      </c>
      <c r="AB44" s="141">
        <f t="shared" si="8"/>
        <v>342170317.00001383</v>
      </c>
      <c r="AC44" s="141">
        <f t="shared" si="9"/>
        <v>59264.585156021378</v>
      </c>
      <c r="AD44" s="141"/>
      <c r="AE44" s="141"/>
      <c r="AF44" s="141">
        <f t="shared" si="10"/>
        <v>483622539</v>
      </c>
      <c r="AG44" s="141">
        <f t="shared" si="11"/>
        <v>726591897.00000179</v>
      </c>
      <c r="AH44" s="141">
        <f t="shared" si="12"/>
        <v>0</v>
      </c>
      <c r="AI44" s="141"/>
      <c r="AJ44" s="141"/>
      <c r="AK44" s="141">
        <f t="shared" si="13"/>
        <v>18917185</v>
      </c>
      <c r="AL44" s="141">
        <f t="shared" si="14"/>
        <v>21580834</v>
      </c>
      <c r="AM44" s="141">
        <f t="shared" si="15"/>
        <v>0</v>
      </c>
      <c r="AN44" s="141"/>
      <c r="AO44" s="141">
        <v>36295.843967000001</v>
      </c>
      <c r="AP44" s="141">
        <f t="shared" si="16"/>
        <v>44655639</v>
      </c>
      <c r="AQ44" s="141">
        <f t="shared" si="17"/>
        <v>45294790.000002876</v>
      </c>
      <c r="AR44" s="141">
        <f t="shared" si="18"/>
        <v>35783.676343141822</v>
      </c>
      <c r="AS44" s="141"/>
      <c r="AT44" s="141"/>
      <c r="AU44" s="141">
        <f t="shared" si="19"/>
        <v>12442934</v>
      </c>
      <c r="AV44" s="141">
        <f t="shared" si="20"/>
        <v>11889881.000002848</v>
      </c>
      <c r="AW44" s="141">
        <f t="shared" si="21"/>
        <v>0</v>
      </c>
      <c r="AX44" s="141"/>
      <c r="AY44" s="141"/>
      <c r="AZ44" s="141">
        <f t="shared" si="22"/>
        <v>877162802</v>
      </c>
      <c r="BA44" s="141">
        <f t="shared" si="23"/>
        <v>834431461.9999969</v>
      </c>
      <c r="BB44" s="141">
        <f t="shared" si="24"/>
        <v>0</v>
      </c>
      <c r="BC44" s="141"/>
      <c r="BD44" s="141"/>
      <c r="BE44" s="141">
        <f t="shared" si="25"/>
        <v>9386434</v>
      </c>
      <c r="BF44" s="141">
        <f t="shared" si="26"/>
        <v>9386434</v>
      </c>
      <c r="BG44" s="141">
        <f t="shared" si="27"/>
        <v>0</v>
      </c>
      <c r="BH44" s="141"/>
      <c r="BI44" s="141"/>
      <c r="BJ44" s="141">
        <f t="shared" si="28"/>
        <v>2191103</v>
      </c>
      <c r="BK44" s="141">
        <f t="shared" si="29"/>
        <v>2191101</v>
      </c>
      <c r="BL44" s="141">
        <f t="shared" si="30"/>
        <v>0</v>
      </c>
      <c r="BM44" s="141"/>
      <c r="BN44" s="141"/>
      <c r="BO44" s="141">
        <f t="shared" si="31"/>
        <v>236120000</v>
      </c>
      <c r="BP44" s="141">
        <f t="shared" si="32"/>
        <v>183638092</v>
      </c>
      <c r="BQ44" s="141">
        <f t="shared" si="33"/>
        <v>0</v>
      </c>
      <c r="BR44" s="141"/>
      <c r="BS44" s="141"/>
      <c r="BT44" s="141">
        <f t="shared" si="34"/>
        <v>132130000</v>
      </c>
      <c r="BU44" s="141">
        <f t="shared" si="35"/>
        <v>119177778</v>
      </c>
      <c r="BV44" s="141">
        <f t="shared" si="36"/>
        <v>0</v>
      </c>
      <c r="BW44" s="141"/>
      <c r="BX44" s="141"/>
      <c r="BY44" s="141">
        <f t="shared" si="37"/>
        <v>10351044</v>
      </c>
      <c r="BZ44" s="141">
        <f t="shared" si="38"/>
        <v>10000069</v>
      </c>
      <c r="CA44" s="141">
        <f t="shared" si="39"/>
        <v>0</v>
      </c>
      <c r="CB44" s="141"/>
      <c r="CC44" s="141"/>
      <c r="CD44" s="141">
        <f t="shared" si="40"/>
        <v>1842000</v>
      </c>
      <c r="CE44" s="141">
        <f t="shared" si="41"/>
        <v>1874207.2309440002</v>
      </c>
      <c r="CF44" s="141">
        <f t="shared" si="42"/>
        <v>0</v>
      </c>
      <c r="CG44" s="141"/>
      <c r="CH44" s="141">
        <v>693.23</v>
      </c>
      <c r="CI44" s="141">
        <f t="shared" si="48"/>
        <v>246401</v>
      </c>
      <c r="CJ44" s="141">
        <f t="shared" si="49"/>
        <v>225992.98000000117</v>
      </c>
      <c r="CK44" s="141">
        <f t="shared" si="43"/>
        <v>755.83128834355432</v>
      </c>
      <c r="CL44" s="141"/>
      <c r="CM44" s="141">
        <v>42915</v>
      </c>
      <c r="CN44" s="141">
        <v>84698</v>
      </c>
      <c r="CO44" s="141">
        <f t="shared" si="44"/>
        <v>127613</v>
      </c>
      <c r="CP44" s="141">
        <f t="shared" si="45"/>
        <v>435000431</v>
      </c>
      <c r="CQ44" s="141">
        <f t="shared" si="50"/>
        <v>435000431.00000006</v>
      </c>
      <c r="CR44" s="141">
        <f t="shared" si="51"/>
        <v>127612.99999999997</v>
      </c>
      <c r="CS44" s="141"/>
      <c r="CT44" s="141"/>
      <c r="CU44" s="141"/>
      <c r="CV44" s="141">
        <f t="shared" si="46"/>
        <v>624639.44317209185</v>
      </c>
    </row>
    <row r="45" spans="1:100" s="14" customFormat="1" ht="13.2" x14ac:dyDescent="0.25">
      <c r="A45" s="4" t="s">
        <v>633</v>
      </c>
      <c r="B45" s="4" t="s">
        <v>634</v>
      </c>
      <c r="C45" s="4" t="s">
        <v>348</v>
      </c>
      <c r="D45" s="4" t="s">
        <v>348</v>
      </c>
      <c r="E45" s="4"/>
      <c r="F45" s="141"/>
      <c r="G45" s="141">
        <f>'[6]Control Totals'!$I$3</f>
        <v>129600000</v>
      </c>
      <c r="H45" s="141">
        <v>129600000.00000101</v>
      </c>
      <c r="I45" s="141">
        <f t="shared" si="0"/>
        <v>0</v>
      </c>
      <c r="J45" s="141"/>
      <c r="K45" s="141"/>
      <c r="L45" s="141">
        <f t="shared" si="1"/>
        <v>1567610394</v>
      </c>
      <c r="M45" s="141">
        <v>5258012077.9999981</v>
      </c>
      <c r="N45" s="141">
        <f t="shared" si="2"/>
        <v>0</v>
      </c>
      <c r="O45" s="141"/>
      <c r="P45" s="141">
        <v>1838646.469949</v>
      </c>
      <c r="Q45" s="141">
        <f t="shared" si="47"/>
        <v>341463106</v>
      </c>
      <c r="R45" s="141">
        <v>1276518313.0000019</v>
      </c>
      <c r="S45" s="141">
        <f t="shared" si="3"/>
        <v>491829.94718597527</v>
      </c>
      <c r="T45" s="141"/>
      <c r="U45" s="141"/>
      <c r="V45" s="141">
        <f t="shared" si="4"/>
        <v>339987334</v>
      </c>
      <c r="W45" s="141">
        <f t="shared" si="5"/>
        <v>523996799.00000209</v>
      </c>
      <c r="X45" s="141">
        <f t="shared" si="6"/>
        <v>0</v>
      </c>
      <c r="Y45" s="141"/>
      <c r="Z45" s="141">
        <v>83638.591853999998</v>
      </c>
      <c r="AA45" s="141">
        <f t="shared" si="7"/>
        <v>335233765</v>
      </c>
      <c r="AB45" s="141">
        <f t="shared" si="8"/>
        <v>342170317.00001383</v>
      </c>
      <c r="AC45" s="141">
        <f t="shared" si="9"/>
        <v>81943.051905678934</v>
      </c>
      <c r="AD45" s="141"/>
      <c r="AE45" s="141"/>
      <c r="AF45" s="141">
        <f t="shared" si="10"/>
        <v>483622539</v>
      </c>
      <c r="AG45" s="141">
        <f t="shared" si="11"/>
        <v>726591897.00000179</v>
      </c>
      <c r="AH45" s="141">
        <f t="shared" si="12"/>
        <v>0</v>
      </c>
      <c r="AI45" s="141"/>
      <c r="AJ45" s="141"/>
      <c r="AK45" s="141">
        <f t="shared" si="13"/>
        <v>18917185</v>
      </c>
      <c r="AL45" s="141">
        <f t="shared" si="14"/>
        <v>21580834</v>
      </c>
      <c r="AM45" s="141">
        <f t="shared" si="15"/>
        <v>0</v>
      </c>
      <c r="AN45" s="141"/>
      <c r="AO45" s="141">
        <v>49695.173879000002</v>
      </c>
      <c r="AP45" s="141">
        <f t="shared" si="16"/>
        <v>44655639</v>
      </c>
      <c r="AQ45" s="141">
        <f t="shared" si="17"/>
        <v>45294790.000002876</v>
      </c>
      <c r="AR45" s="141">
        <f t="shared" si="18"/>
        <v>48993.929429471093</v>
      </c>
      <c r="AS45" s="141"/>
      <c r="AT45" s="141"/>
      <c r="AU45" s="141">
        <f t="shared" si="19"/>
        <v>12442934</v>
      </c>
      <c r="AV45" s="141">
        <f t="shared" si="20"/>
        <v>11889881.000002848</v>
      </c>
      <c r="AW45" s="141">
        <f t="shared" si="21"/>
        <v>0</v>
      </c>
      <c r="AX45" s="141"/>
      <c r="AY45" s="141"/>
      <c r="AZ45" s="141">
        <f t="shared" si="22"/>
        <v>877162802</v>
      </c>
      <c r="BA45" s="141">
        <f t="shared" si="23"/>
        <v>834431461.9999969</v>
      </c>
      <c r="BB45" s="141">
        <f t="shared" si="24"/>
        <v>0</v>
      </c>
      <c r="BC45" s="141"/>
      <c r="BD45" s="141"/>
      <c r="BE45" s="141">
        <f t="shared" si="25"/>
        <v>9386434</v>
      </c>
      <c r="BF45" s="141">
        <f t="shared" si="26"/>
        <v>9386434</v>
      </c>
      <c r="BG45" s="141">
        <f t="shared" si="27"/>
        <v>0</v>
      </c>
      <c r="BH45" s="141"/>
      <c r="BI45" s="141">
        <v>25445</v>
      </c>
      <c r="BJ45" s="141">
        <f t="shared" si="28"/>
        <v>2191103</v>
      </c>
      <c r="BK45" s="141">
        <f t="shared" si="29"/>
        <v>2191101</v>
      </c>
      <c r="BL45" s="141">
        <f t="shared" si="30"/>
        <v>25445.023225766407</v>
      </c>
      <c r="BM45" s="141"/>
      <c r="BN45" s="141"/>
      <c r="BO45" s="141">
        <f t="shared" si="31"/>
        <v>236120000</v>
      </c>
      <c r="BP45" s="141">
        <f t="shared" si="32"/>
        <v>183638092</v>
      </c>
      <c r="BQ45" s="141">
        <f t="shared" si="33"/>
        <v>0</v>
      </c>
      <c r="BR45" s="141"/>
      <c r="BS45" s="141"/>
      <c r="BT45" s="141">
        <f t="shared" si="34"/>
        <v>132130000</v>
      </c>
      <c r="BU45" s="141">
        <f t="shared" si="35"/>
        <v>119177778</v>
      </c>
      <c r="BV45" s="141">
        <f t="shared" si="36"/>
        <v>0</v>
      </c>
      <c r="BW45" s="141"/>
      <c r="BX45" s="141"/>
      <c r="BY45" s="141">
        <f t="shared" si="37"/>
        <v>10351044</v>
      </c>
      <c r="BZ45" s="141">
        <f t="shared" si="38"/>
        <v>10000069</v>
      </c>
      <c r="CA45" s="141">
        <f t="shared" si="39"/>
        <v>0</v>
      </c>
      <c r="CB45" s="141"/>
      <c r="CC45" s="141"/>
      <c r="CD45" s="141">
        <f t="shared" si="40"/>
        <v>1842000</v>
      </c>
      <c r="CE45" s="141">
        <f t="shared" si="41"/>
        <v>1874207.2309440002</v>
      </c>
      <c r="CF45" s="141">
        <f t="shared" si="42"/>
        <v>0</v>
      </c>
      <c r="CG45" s="141"/>
      <c r="CH45" s="141">
        <v>693.23</v>
      </c>
      <c r="CI45" s="141">
        <f t="shared" si="48"/>
        <v>246401</v>
      </c>
      <c r="CJ45" s="141">
        <f t="shared" si="49"/>
        <v>225992.98000000117</v>
      </c>
      <c r="CK45" s="141">
        <f t="shared" si="43"/>
        <v>755.83128834355432</v>
      </c>
      <c r="CL45" s="141"/>
      <c r="CM45" s="141">
        <v>59787</v>
      </c>
      <c r="CN45" s="141">
        <v>118761</v>
      </c>
      <c r="CO45" s="141">
        <f t="shared" si="44"/>
        <v>178548</v>
      </c>
      <c r="CP45" s="141">
        <f t="shared" si="45"/>
        <v>435000431</v>
      </c>
      <c r="CQ45" s="141">
        <f t="shared" si="50"/>
        <v>435000431.00000006</v>
      </c>
      <c r="CR45" s="141">
        <f t="shared" si="51"/>
        <v>178547.99999999997</v>
      </c>
      <c r="CS45" s="141"/>
      <c r="CT45" s="141"/>
      <c r="CU45" s="141"/>
      <c r="CV45" s="141">
        <f t="shared" si="46"/>
        <v>827515.78303523525</v>
      </c>
    </row>
    <row r="46" spans="1:100" s="14" customFormat="1" ht="13.2" x14ac:dyDescent="0.25">
      <c r="A46" s="4" t="s">
        <v>315</v>
      </c>
      <c r="B46" s="4" t="s">
        <v>316</v>
      </c>
      <c r="C46" s="4" t="s">
        <v>312</v>
      </c>
      <c r="D46" s="4" t="s">
        <v>312</v>
      </c>
      <c r="E46" s="4"/>
      <c r="F46" s="141">
        <v>430965.36809</v>
      </c>
      <c r="G46" s="141">
        <f>'[6]Control Totals'!$I$3</f>
        <v>129600000</v>
      </c>
      <c r="H46" s="141">
        <v>129600000.00000101</v>
      </c>
      <c r="I46" s="141">
        <f t="shared" si="0"/>
        <v>430965.36808999663</v>
      </c>
      <c r="J46" s="141"/>
      <c r="K46" s="141">
        <v>20497548.291125</v>
      </c>
      <c r="L46" s="141">
        <f t="shared" si="1"/>
        <v>1567610394</v>
      </c>
      <c r="M46" s="141">
        <v>5258012077.9999981</v>
      </c>
      <c r="N46" s="141">
        <f t="shared" si="2"/>
        <v>6111087.0945177954</v>
      </c>
      <c r="O46" s="141"/>
      <c r="P46" s="141"/>
      <c r="Q46" s="141">
        <f t="shared" si="47"/>
        <v>341463106</v>
      </c>
      <c r="R46" s="141">
        <v>1276518313.0000019</v>
      </c>
      <c r="S46" s="141">
        <f t="shared" si="3"/>
        <v>0</v>
      </c>
      <c r="T46" s="141"/>
      <c r="U46" s="141"/>
      <c r="V46" s="141">
        <f t="shared" si="4"/>
        <v>339987334</v>
      </c>
      <c r="W46" s="141">
        <f t="shared" si="5"/>
        <v>523996799.00000209</v>
      </c>
      <c r="X46" s="141">
        <f t="shared" si="6"/>
        <v>0</v>
      </c>
      <c r="Y46" s="141"/>
      <c r="Z46" s="141">
        <v>3323383.7954580002</v>
      </c>
      <c r="AA46" s="141">
        <f t="shared" si="7"/>
        <v>335233765</v>
      </c>
      <c r="AB46" s="141">
        <f t="shared" si="8"/>
        <v>342170317.00001383</v>
      </c>
      <c r="AC46" s="141">
        <f t="shared" si="9"/>
        <v>3256011.4274650253</v>
      </c>
      <c r="AD46" s="141"/>
      <c r="AE46" s="141">
        <v>5564561.0463589998</v>
      </c>
      <c r="AF46" s="141">
        <f t="shared" si="10"/>
        <v>483622539</v>
      </c>
      <c r="AG46" s="141">
        <f t="shared" si="11"/>
        <v>726591897.00000179</v>
      </c>
      <c r="AH46" s="141">
        <f t="shared" si="12"/>
        <v>3703794.5960752014</v>
      </c>
      <c r="AI46" s="141"/>
      <c r="AJ46" s="141"/>
      <c r="AK46" s="141">
        <f t="shared" si="13"/>
        <v>18917185</v>
      </c>
      <c r="AL46" s="141">
        <f t="shared" si="14"/>
        <v>21580834</v>
      </c>
      <c r="AM46" s="141">
        <f t="shared" si="15"/>
        <v>0</v>
      </c>
      <c r="AN46" s="141"/>
      <c r="AO46" s="141"/>
      <c r="AP46" s="141">
        <f t="shared" si="16"/>
        <v>44655639</v>
      </c>
      <c r="AQ46" s="141">
        <f t="shared" si="17"/>
        <v>45294790.000002876</v>
      </c>
      <c r="AR46" s="141">
        <f t="shared" si="18"/>
        <v>0</v>
      </c>
      <c r="AS46" s="141"/>
      <c r="AT46" s="141">
        <v>91382.228256999995</v>
      </c>
      <c r="AU46" s="141">
        <f t="shared" si="19"/>
        <v>12442934</v>
      </c>
      <c r="AV46" s="141">
        <f t="shared" si="20"/>
        <v>11889881.000002848</v>
      </c>
      <c r="AW46" s="141">
        <f t="shared" si="21"/>
        <v>95632.83559982758</v>
      </c>
      <c r="AX46" s="141"/>
      <c r="AY46" s="141">
        <v>9706271.5005539991</v>
      </c>
      <c r="AZ46" s="141">
        <f t="shared" si="22"/>
        <v>877162802</v>
      </c>
      <c r="BA46" s="141">
        <f t="shared" si="23"/>
        <v>834431461.9999969</v>
      </c>
      <c r="BB46" s="141">
        <f t="shared" si="24"/>
        <v>10203330.883512063</v>
      </c>
      <c r="BC46" s="141"/>
      <c r="BD46" s="141"/>
      <c r="BE46" s="141">
        <f t="shared" si="25"/>
        <v>9386434</v>
      </c>
      <c r="BF46" s="141">
        <f t="shared" si="26"/>
        <v>9386434</v>
      </c>
      <c r="BG46" s="141">
        <f t="shared" si="27"/>
        <v>0</v>
      </c>
      <c r="BH46" s="141"/>
      <c r="BI46" s="141"/>
      <c r="BJ46" s="141">
        <f t="shared" si="28"/>
        <v>2191103</v>
      </c>
      <c r="BK46" s="141">
        <f t="shared" si="29"/>
        <v>2191101</v>
      </c>
      <c r="BL46" s="141">
        <f t="shared" si="30"/>
        <v>0</v>
      </c>
      <c r="BM46" s="141"/>
      <c r="BN46" s="141">
        <v>1278823</v>
      </c>
      <c r="BO46" s="141">
        <f t="shared" si="31"/>
        <v>236120000</v>
      </c>
      <c r="BP46" s="141">
        <f t="shared" si="32"/>
        <v>183638092</v>
      </c>
      <c r="BQ46" s="141">
        <f t="shared" si="33"/>
        <v>1644297.6697884663</v>
      </c>
      <c r="BR46" s="141"/>
      <c r="BS46" s="141">
        <v>1019581</v>
      </c>
      <c r="BT46" s="141">
        <f t="shared" si="34"/>
        <v>132130000</v>
      </c>
      <c r="BU46" s="141">
        <f t="shared" si="35"/>
        <v>119177778</v>
      </c>
      <c r="BV46" s="141">
        <f t="shared" si="36"/>
        <v>1130388.9012765451</v>
      </c>
      <c r="BW46" s="141"/>
      <c r="BX46" s="141">
        <v>120256</v>
      </c>
      <c r="BY46" s="141">
        <f t="shared" si="37"/>
        <v>10351044</v>
      </c>
      <c r="BZ46" s="141">
        <f t="shared" si="38"/>
        <v>10000069</v>
      </c>
      <c r="CA46" s="141">
        <f t="shared" si="39"/>
        <v>124476.65583747471</v>
      </c>
      <c r="CB46" s="141"/>
      <c r="CC46" s="141">
        <v>18465.095870000001</v>
      </c>
      <c r="CD46" s="141">
        <f t="shared" si="40"/>
        <v>1842000</v>
      </c>
      <c r="CE46" s="141">
        <f t="shared" si="41"/>
        <v>1874207.2309440002</v>
      </c>
      <c r="CF46" s="141">
        <f t="shared" si="42"/>
        <v>18147.783249885604</v>
      </c>
      <c r="CG46" s="141"/>
      <c r="CH46" s="141"/>
      <c r="CI46" s="141">
        <f t="shared" si="48"/>
        <v>246401</v>
      </c>
      <c r="CJ46" s="141">
        <f t="shared" si="49"/>
        <v>225992.98000000117</v>
      </c>
      <c r="CK46" s="141">
        <f t="shared" si="43"/>
        <v>0</v>
      </c>
      <c r="CL46" s="141"/>
      <c r="CM46" s="141"/>
      <c r="CN46" s="141">
        <v>2321985</v>
      </c>
      <c r="CO46" s="141">
        <f t="shared" si="44"/>
        <v>2321985</v>
      </c>
      <c r="CP46" s="141">
        <f t="shared" si="45"/>
        <v>435000431</v>
      </c>
      <c r="CQ46" s="141">
        <f t="shared" si="50"/>
        <v>435000431.00000006</v>
      </c>
      <c r="CR46" s="141">
        <f t="shared" si="51"/>
        <v>2321985</v>
      </c>
      <c r="CS46" s="141"/>
      <c r="CT46" s="141"/>
      <c r="CU46" s="141"/>
      <c r="CV46" s="141">
        <f t="shared" si="46"/>
        <v>29040118.215412281</v>
      </c>
    </row>
    <row r="47" spans="1:100" s="14" customFormat="1" ht="13.2" x14ac:dyDescent="0.25">
      <c r="A47" s="4" t="s">
        <v>777</v>
      </c>
      <c r="B47" s="4" t="s">
        <v>778</v>
      </c>
      <c r="C47" s="4" t="s">
        <v>764</v>
      </c>
      <c r="D47" s="4" t="s">
        <v>764</v>
      </c>
      <c r="E47" s="4"/>
      <c r="F47" s="141"/>
      <c r="G47" s="141">
        <f>'[6]Control Totals'!$I$3</f>
        <v>129600000</v>
      </c>
      <c r="H47" s="141">
        <v>129600000.00000101</v>
      </c>
      <c r="I47" s="141">
        <f t="shared" si="0"/>
        <v>0</v>
      </c>
      <c r="J47" s="141"/>
      <c r="K47" s="141"/>
      <c r="L47" s="141">
        <f t="shared" si="1"/>
        <v>1567610394</v>
      </c>
      <c r="M47" s="141">
        <v>5258012077.9999981</v>
      </c>
      <c r="N47" s="141">
        <f t="shared" si="2"/>
        <v>0</v>
      </c>
      <c r="O47" s="141"/>
      <c r="P47" s="141"/>
      <c r="Q47" s="141">
        <f t="shared" si="47"/>
        <v>341463106</v>
      </c>
      <c r="R47" s="141">
        <v>1276518313.0000019</v>
      </c>
      <c r="S47" s="141">
        <f t="shared" si="3"/>
        <v>0</v>
      </c>
      <c r="T47" s="141"/>
      <c r="U47" s="141">
        <v>4559069.8474040003</v>
      </c>
      <c r="V47" s="141">
        <f t="shared" si="4"/>
        <v>339987334</v>
      </c>
      <c r="W47" s="141">
        <f t="shared" si="5"/>
        <v>523996799.00000209</v>
      </c>
      <c r="X47" s="141">
        <f t="shared" si="6"/>
        <v>2958082.961378294</v>
      </c>
      <c r="Y47" s="141"/>
      <c r="Z47" s="141">
        <v>252982.00101499999</v>
      </c>
      <c r="AA47" s="141">
        <f t="shared" si="7"/>
        <v>335233765</v>
      </c>
      <c r="AB47" s="141">
        <f t="shared" si="8"/>
        <v>342170317.00001383</v>
      </c>
      <c r="AC47" s="141">
        <f t="shared" si="9"/>
        <v>247853.49419274391</v>
      </c>
      <c r="AD47" s="141"/>
      <c r="AE47" s="141"/>
      <c r="AF47" s="141">
        <f t="shared" si="10"/>
        <v>483622539</v>
      </c>
      <c r="AG47" s="141">
        <f t="shared" si="11"/>
        <v>726591897.00000179</v>
      </c>
      <c r="AH47" s="141">
        <f t="shared" si="12"/>
        <v>0</v>
      </c>
      <c r="AI47" s="141"/>
      <c r="AJ47" s="141"/>
      <c r="AK47" s="141">
        <f t="shared" si="13"/>
        <v>18917185</v>
      </c>
      <c r="AL47" s="141">
        <f t="shared" si="14"/>
        <v>21580834</v>
      </c>
      <c r="AM47" s="141">
        <f t="shared" si="15"/>
        <v>0</v>
      </c>
      <c r="AN47" s="141"/>
      <c r="AO47" s="141"/>
      <c r="AP47" s="141">
        <f t="shared" si="16"/>
        <v>44655639</v>
      </c>
      <c r="AQ47" s="141">
        <f t="shared" si="17"/>
        <v>45294790.000002876</v>
      </c>
      <c r="AR47" s="141">
        <f t="shared" si="18"/>
        <v>0</v>
      </c>
      <c r="AS47" s="141"/>
      <c r="AT47" s="141"/>
      <c r="AU47" s="141">
        <f t="shared" si="19"/>
        <v>12442934</v>
      </c>
      <c r="AV47" s="141">
        <f t="shared" si="20"/>
        <v>11889881.000002848</v>
      </c>
      <c r="AW47" s="141">
        <f t="shared" si="21"/>
        <v>0</v>
      </c>
      <c r="AX47" s="141"/>
      <c r="AY47" s="141"/>
      <c r="AZ47" s="141">
        <f t="shared" si="22"/>
        <v>877162802</v>
      </c>
      <c r="BA47" s="141">
        <f t="shared" si="23"/>
        <v>834431461.9999969</v>
      </c>
      <c r="BB47" s="141">
        <f t="shared" si="24"/>
        <v>0</v>
      </c>
      <c r="BC47" s="141"/>
      <c r="BD47" s="141"/>
      <c r="BE47" s="141">
        <f t="shared" si="25"/>
        <v>9386434</v>
      </c>
      <c r="BF47" s="141">
        <f t="shared" si="26"/>
        <v>9386434</v>
      </c>
      <c r="BG47" s="141">
        <f t="shared" si="27"/>
        <v>0</v>
      </c>
      <c r="BH47" s="141"/>
      <c r="BI47" s="141"/>
      <c r="BJ47" s="141">
        <f t="shared" si="28"/>
        <v>2191103</v>
      </c>
      <c r="BK47" s="141">
        <f t="shared" si="29"/>
        <v>2191101</v>
      </c>
      <c r="BL47" s="141">
        <f t="shared" si="30"/>
        <v>0</v>
      </c>
      <c r="BM47" s="141"/>
      <c r="BN47" s="141"/>
      <c r="BO47" s="141">
        <f t="shared" si="31"/>
        <v>236120000</v>
      </c>
      <c r="BP47" s="141">
        <f t="shared" si="32"/>
        <v>183638092</v>
      </c>
      <c r="BQ47" s="141">
        <f t="shared" si="33"/>
        <v>0</v>
      </c>
      <c r="BR47" s="141"/>
      <c r="BS47" s="141"/>
      <c r="BT47" s="141">
        <f t="shared" si="34"/>
        <v>132130000</v>
      </c>
      <c r="BU47" s="141">
        <f t="shared" si="35"/>
        <v>119177778</v>
      </c>
      <c r="BV47" s="141">
        <f t="shared" si="36"/>
        <v>0</v>
      </c>
      <c r="BW47" s="141"/>
      <c r="BX47" s="141"/>
      <c r="BY47" s="141">
        <f t="shared" si="37"/>
        <v>10351044</v>
      </c>
      <c r="BZ47" s="141">
        <f t="shared" si="38"/>
        <v>10000069</v>
      </c>
      <c r="CA47" s="141">
        <f t="shared" si="39"/>
        <v>0</v>
      </c>
      <c r="CB47" s="141"/>
      <c r="CC47" s="141"/>
      <c r="CD47" s="141">
        <f t="shared" si="40"/>
        <v>1842000</v>
      </c>
      <c r="CE47" s="141">
        <f t="shared" si="41"/>
        <v>1874207.2309440002</v>
      </c>
      <c r="CF47" s="141">
        <f t="shared" si="42"/>
        <v>0</v>
      </c>
      <c r="CG47" s="141"/>
      <c r="CH47" s="141"/>
      <c r="CI47" s="141">
        <f t="shared" si="48"/>
        <v>246401</v>
      </c>
      <c r="CJ47" s="141">
        <f t="shared" si="49"/>
        <v>225992.98000000117</v>
      </c>
      <c r="CK47" s="141">
        <f t="shared" si="43"/>
        <v>0</v>
      </c>
      <c r="CL47" s="141"/>
      <c r="CM47" s="141">
        <v>182846</v>
      </c>
      <c r="CN47" s="141">
        <v>358114</v>
      </c>
      <c r="CO47" s="141">
        <f t="shared" si="44"/>
        <v>540960</v>
      </c>
      <c r="CP47" s="141">
        <f t="shared" si="45"/>
        <v>435000431</v>
      </c>
      <c r="CQ47" s="141">
        <f t="shared" si="50"/>
        <v>435000431.00000006</v>
      </c>
      <c r="CR47" s="141">
        <f t="shared" si="51"/>
        <v>540960</v>
      </c>
      <c r="CS47" s="141"/>
      <c r="CT47" s="141"/>
      <c r="CU47" s="141"/>
      <c r="CV47" s="141">
        <f t="shared" si="46"/>
        <v>3746896.4555710377</v>
      </c>
    </row>
    <row r="48" spans="1:100" s="14" customFormat="1" ht="13.2" x14ac:dyDescent="0.25">
      <c r="A48" s="4" t="s">
        <v>541</v>
      </c>
      <c r="B48" s="4" t="s">
        <v>542</v>
      </c>
      <c r="C48" s="4" t="s">
        <v>348</v>
      </c>
      <c r="D48" s="4" t="s">
        <v>348</v>
      </c>
      <c r="E48" s="4"/>
      <c r="F48" s="141"/>
      <c r="G48" s="141">
        <f>'[6]Control Totals'!$I$3</f>
        <v>129600000</v>
      </c>
      <c r="H48" s="141">
        <v>129600000.00000101</v>
      </c>
      <c r="I48" s="141">
        <f t="shared" si="0"/>
        <v>0</v>
      </c>
      <c r="J48" s="141"/>
      <c r="K48" s="141"/>
      <c r="L48" s="141">
        <f t="shared" si="1"/>
        <v>1567610394</v>
      </c>
      <c r="M48" s="141">
        <v>5258012077.9999981</v>
      </c>
      <c r="N48" s="141">
        <f t="shared" si="2"/>
        <v>0</v>
      </c>
      <c r="O48" s="141"/>
      <c r="P48" s="141">
        <v>2726914.584973</v>
      </c>
      <c r="Q48" s="141">
        <f t="shared" si="47"/>
        <v>341463106</v>
      </c>
      <c r="R48" s="141">
        <v>1276518313.0000019</v>
      </c>
      <c r="S48" s="141">
        <f t="shared" si="3"/>
        <v>729437.81103560247</v>
      </c>
      <c r="T48" s="141"/>
      <c r="U48" s="141"/>
      <c r="V48" s="141">
        <f t="shared" si="4"/>
        <v>339987334</v>
      </c>
      <c r="W48" s="141">
        <f t="shared" si="5"/>
        <v>523996799.00000209</v>
      </c>
      <c r="X48" s="141">
        <f t="shared" si="6"/>
        <v>0</v>
      </c>
      <c r="Y48" s="141"/>
      <c r="Z48" s="141">
        <v>95292.034201000002</v>
      </c>
      <c r="AA48" s="141">
        <f t="shared" si="7"/>
        <v>335233765</v>
      </c>
      <c r="AB48" s="141">
        <f t="shared" si="8"/>
        <v>342170317.00001383</v>
      </c>
      <c r="AC48" s="141">
        <f t="shared" si="9"/>
        <v>93360.253103745126</v>
      </c>
      <c r="AD48" s="141"/>
      <c r="AE48" s="141"/>
      <c r="AF48" s="141">
        <f t="shared" si="10"/>
        <v>483622539</v>
      </c>
      <c r="AG48" s="141">
        <f t="shared" si="11"/>
        <v>726591897.00000179</v>
      </c>
      <c r="AH48" s="141">
        <f t="shared" si="12"/>
        <v>0</v>
      </c>
      <c r="AI48" s="141"/>
      <c r="AJ48" s="141"/>
      <c r="AK48" s="141">
        <f t="shared" si="13"/>
        <v>18917185</v>
      </c>
      <c r="AL48" s="141">
        <f t="shared" si="14"/>
        <v>21580834</v>
      </c>
      <c r="AM48" s="141">
        <f t="shared" si="15"/>
        <v>0</v>
      </c>
      <c r="AN48" s="141"/>
      <c r="AO48" s="141">
        <v>61348.955995999997</v>
      </c>
      <c r="AP48" s="141">
        <f t="shared" si="16"/>
        <v>44655639</v>
      </c>
      <c r="AQ48" s="141">
        <f t="shared" si="17"/>
        <v>45294790.000002876</v>
      </c>
      <c r="AR48" s="141">
        <f t="shared" si="18"/>
        <v>60483.265999998839</v>
      </c>
      <c r="AS48" s="141"/>
      <c r="AT48" s="141"/>
      <c r="AU48" s="141">
        <f t="shared" si="19"/>
        <v>12442934</v>
      </c>
      <c r="AV48" s="141">
        <f t="shared" si="20"/>
        <v>11889881.000002848</v>
      </c>
      <c r="AW48" s="141">
        <f t="shared" si="21"/>
        <v>0</v>
      </c>
      <c r="AX48" s="141"/>
      <c r="AY48" s="141"/>
      <c r="AZ48" s="141">
        <f t="shared" si="22"/>
        <v>877162802</v>
      </c>
      <c r="BA48" s="141">
        <f t="shared" si="23"/>
        <v>834431461.9999969</v>
      </c>
      <c r="BB48" s="141">
        <f t="shared" si="24"/>
        <v>0</v>
      </c>
      <c r="BC48" s="141"/>
      <c r="BD48" s="141">
        <v>1859395</v>
      </c>
      <c r="BE48" s="141">
        <f t="shared" si="25"/>
        <v>9386434</v>
      </c>
      <c r="BF48" s="141">
        <f t="shared" si="26"/>
        <v>9386434</v>
      </c>
      <c r="BG48" s="141">
        <f t="shared" si="27"/>
        <v>1859395</v>
      </c>
      <c r="BH48" s="141"/>
      <c r="BI48" s="141">
        <v>17679</v>
      </c>
      <c r="BJ48" s="141">
        <f t="shared" si="28"/>
        <v>2191103</v>
      </c>
      <c r="BK48" s="141">
        <f t="shared" si="29"/>
        <v>2191101</v>
      </c>
      <c r="BL48" s="141">
        <f t="shared" si="30"/>
        <v>17679.01613709272</v>
      </c>
      <c r="BM48" s="141"/>
      <c r="BN48" s="141"/>
      <c r="BO48" s="141">
        <f t="shared" si="31"/>
        <v>236120000</v>
      </c>
      <c r="BP48" s="141">
        <f t="shared" si="32"/>
        <v>183638092</v>
      </c>
      <c r="BQ48" s="141">
        <f t="shared" si="33"/>
        <v>0</v>
      </c>
      <c r="BR48" s="141"/>
      <c r="BS48" s="141"/>
      <c r="BT48" s="141">
        <f t="shared" si="34"/>
        <v>132130000</v>
      </c>
      <c r="BU48" s="141">
        <f t="shared" si="35"/>
        <v>119177778</v>
      </c>
      <c r="BV48" s="141">
        <f t="shared" si="36"/>
        <v>0</v>
      </c>
      <c r="BW48" s="141"/>
      <c r="BX48" s="141"/>
      <c r="BY48" s="141">
        <f t="shared" si="37"/>
        <v>10351044</v>
      </c>
      <c r="BZ48" s="141">
        <f t="shared" si="38"/>
        <v>10000069</v>
      </c>
      <c r="CA48" s="141">
        <f t="shared" si="39"/>
        <v>0</v>
      </c>
      <c r="CB48" s="141"/>
      <c r="CC48" s="141"/>
      <c r="CD48" s="141">
        <f t="shared" si="40"/>
        <v>1842000</v>
      </c>
      <c r="CE48" s="141">
        <f t="shared" si="41"/>
        <v>1874207.2309440002</v>
      </c>
      <c r="CF48" s="141">
        <f t="shared" si="42"/>
        <v>0</v>
      </c>
      <c r="CG48" s="141"/>
      <c r="CH48" s="141">
        <v>693.23</v>
      </c>
      <c r="CI48" s="141">
        <f t="shared" si="48"/>
        <v>246401</v>
      </c>
      <c r="CJ48" s="141">
        <f t="shared" si="49"/>
        <v>225992.98000000117</v>
      </c>
      <c r="CK48" s="141">
        <f t="shared" si="43"/>
        <v>755.83128834355432</v>
      </c>
      <c r="CL48" s="141"/>
      <c r="CM48" s="141"/>
      <c r="CN48" s="141"/>
      <c r="CO48" s="141">
        <f t="shared" si="44"/>
        <v>0</v>
      </c>
      <c r="CP48" s="141">
        <f t="shared" si="45"/>
        <v>435000431</v>
      </c>
      <c r="CQ48" s="141">
        <f t="shared" si="50"/>
        <v>435000431.00000006</v>
      </c>
      <c r="CR48" s="141">
        <f t="shared" si="51"/>
        <v>0</v>
      </c>
      <c r="CS48" s="141"/>
      <c r="CT48" s="141"/>
      <c r="CU48" s="141"/>
      <c r="CV48" s="141">
        <f t="shared" si="46"/>
        <v>2761111.177564783</v>
      </c>
    </row>
    <row r="49" spans="1:100" s="14" customFormat="1" ht="13.2" x14ac:dyDescent="0.25">
      <c r="A49" s="4" t="s">
        <v>37</v>
      </c>
      <c r="B49" s="4" t="s">
        <v>38</v>
      </c>
      <c r="C49" s="4"/>
      <c r="D49" s="4" t="s">
        <v>36</v>
      </c>
      <c r="E49" s="4"/>
      <c r="F49" s="141">
        <v>513077.70901499997</v>
      </c>
      <c r="G49" s="141">
        <f>'[6]Control Totals'!$I$3</f>
        <v>129600000</v>
      </c>
      <c r="H49" s="141">
        <v>129600000.00000101</v>
      </c>
      <c r="I49" s="141">
        <f t="shared" si="0"/>
        <v>513077.7090149959</v>
      </c>
      <c r="J49" s="141"/>
      <c r="K49" s="141">
        <v>17671598.642958</v>
      </c>
      <c r="L49" s="141">
        <f t="shared" si="1"/>
        <v>1567610394</v>
      </c>
      <c r="M49" s="141">
        <v>5258012077.9999981</v>
      </c>
      <c r="N49" s="141">
        <f t="shared" si="2"/>
        <v>5268565.6290531754</v>
      </c>
      <c r="O49" s="141"/>
      <c r="P49" s="141">
        <v>3659940.5576769998</v>
      </c>
      <c r="Q49" s="141">
        <f t="shared" si="47"/>
        <v>341463106</v>
      </c>
      <c r="R49" s="141">
        <v>1276518313.0000019</v>
      </c>
      <c r="S49" s="141">
        <f t="shared" si="3"/>
        <v>979018.20747303194</v>
      </c>
      <c r="T49" s="141"/>
      <c r="U49" s="141"/>
      <c r="V49" s="141">
        <f t="shared" si="4"/>
        <v>339987334</v>
      </c>
      <c r="W49" s="141">
        <f t="shared" si="5"/>
        <v>523996799.00000209</v>
      </c>
      <c r="X49" s="141">
        <f t="shared" si="6"/>
        <v>0</v>
      </c>
      <c r="Y49" s="141"/>
      <c r="Z49" s="141">
        <v>1088115.3821080001</v>
      </c>
      <c r="AA49" s="141">
        <f t="shared" si="7"/>
        <v>335233765</v>
      </c>
      <c r="AB49" s="141">
        <f t="shared" si="8"/>
        <v>342170317.00001383</v>
      </c>
      <c r="AC49" s="141">
        <f t="shared" si="9"/>
        <v>1066056.8675174234</v>
      </c>
      <c r="AD49" s="141"/>
      <c r="AE49" s="141">
        <v>2535872.2363900002</v>
      </c>
      <c r="AF49" s="141">
        <f t="shared" si="10"/>
        <v>483622539</v>
      </c>
      <c r="AG49" s="141">
        <f t="shared" si="11"/>
        <v>726591897.00000179</v>
      </c>
      <c r="AH49" s="141">
        <f t="shared" si="12"/>
        <v>1687886.9343385166</v>
      </c>
      <c r="AI49" s="141"/>
      <c r="AJ49" s="141"/>
      <c r="AK49" s="141">
        <f t="shared" si="13"/>
        <v>18917185</v>
      </c>
      <c r="AL49" s="141">
        <f t="shared" si="14"/>
        <v>21580834</v>
      </c>
      <c r="AM49" s="141">
        <f t="shared" si="15"/>
        <v>0</v>
      </c>
      <c r="AN49" s="141"/>
      <c r="AO49" s="141">
        <v>262336.63993399998</v>
      </c>
      <c r="AP49" s="141">
        <f t="shared" si="16"/>
        <v>44655639</v>
      </c>
      <c r="AQ49" s="141">
        <f t="shared" si="17"/>
        <v>45294790.000002876</v>
      </c>
      <c r="AR49" s="141">
        <f t="shared" si="18"/>
        <v>258634.82951052301</v>
      </c>
      <c r="AS49" s="141"/>
      <c r="AT49" s="141">
        <v>68791.454356999995</v>
      </c>
      <c r="AU49" s="141">
        <f t="shared" si="19"/>
        <v>12442934</v>
      </c>
      <c r="AV49" s="141">
        <f t="shared" si="20"/>
        <v>11889881.000002848</v>
      </c>
      <c r="AW49" s="141">
        <f t="shared" si="21"/>
        <v>71991.260999833248</v>
      </c>
      <c r="AX49" s="141"/>
      <c r="AY49" s="141">
        <v>2592875.1023960002</v>
      </c>
      <c r="AZ49" s="141">
        <f t="shared" si="22"/>
        <v>877162802</v>
      </c>
      <c r="BA49" s="141">
        <f t="shared" si="23"/>
        <v>834431461.9999969</v>
      </c>
      <c r="BB49" s="141">
        <f t="shared" si="24"/>
        <v>2725656.5621368205</v>
      </c>
      <c r="BC49" s="141"/>
      <c r="BD49" s="141"/>
      <c r="BE49" s="141">
        <f t="shared" si="25"/>
        <v>9386434</v>
      </c>
      <c r="BF49" s="141">
        <f t="shared" si="26"/>
        <v>9386434</v>
      </c>
      <c r="BG49" s="141">
        <f t="shared" si="27"/>
        <v>0</v>
      </c>
      <c r="BH49" s="141"/>
      <c r="BI49" s="141"/>
      <c r="BJ49" s="141">
        <f t="shared" si="28"/>
        <v>2191103</v>
      </c>
      <c r="BK49" s="141">
        <f t="shared" si="29"/>
        <v>2191101</v>
      </c>
      <c r="BL49" s="141">
        <f t="shared" si="30"/>
        <v>0</v>
      </c>
      <c r="BM49" s="141"/>
      <c r="BN49" s="141">
        <v>624912</v>
      </c>
      <c r="BO49" s="141">
        <f t="shared" si="31"/>
        <v>236120000</v>
      </c>
      <c r="BP49" s="141">
        <f t="shared" si="32"/>
        <v>183638092</v>
      </c>
      <c r="BQ49" s="141">
        <f t="shared" si="33"/>
        <v>803505.5245509739</v>
      </c>
      <c r="BR49" s="141"/>
      <c r="BS49" s="141">
        <v>430754</v>
      </c>
      <c r="BT49" s="141">
        <f t="shared" si="34"/>
        <v>132130000</v>
      </c>
      <c r="BU49" s="141">
        <f t="shared" si="35"/>
        <v>119177778</v>
      </c>
      <c r="BV49" s="141">
        <f t="shared" si="36"/>
        <v>477568.27636105113</v>
      </c>
      <c r="BW49" s="141"/>
      <c r="BX49" s="141">
        <v>27054</v>
      </c>
      <c r="BY49" s="141">
        <f t="shared" si="37"/>
        <v>10351044</v>
      </c>
      <c r="BZ49" s="141">
        <f t="shared" si="38"/>
        <v>10000069</v>
      </c>
      <c r="CA49" s="141">
        <f t="shared" si="39"/>
        <v>28003.521213303626</v>
      </c>
      <c r="CB49" s="141"/>
      <c r="CC49" s="141">
        <v>9232.5479369999994</v>
      </c>
      <c r="CD49" s="141">
        <f t="shared" si="40"/>
        <v>1842000</v>
      </c>
      <c r="CE49" s="141">
        <f t="shared" si="41"/>
        <v>1874207.2309440002</v>
      </c>
      <c r="CF49" s="141">
        <f t="shared" si="42"/>
        <v>9073.8916269084311</v>
      </c>
      <c r="CG49" s="141"/>
      <c r="CH49" s="141">
        <v>693.23</v>
      </c>
      <c r="CI49" s="141">
        <f t="shared" si="48"/>
        <v>246401</v>
      </c>
      <c r="CJ49" s="141">
        <f t="shared" si="49"/>
        <v>225992.98000000117</v>
      </c>
      <c r="CK49" s="141">
        <f t="shared" si="43"/>
        <v>755.83128834355432</v>
      </c>
      <c r="CL49" s="141"/>
      <c r="CM49" s="141">
        <v>784957</v>
      </c>
      <c r="CN49" s="141">
        <v>773740</v>
      </c>
      <c r="CO49" s="141">
        <f t="shared" si="44"/>
        <v>1558697</v>
      </c>
      <c r="CP49" s="141">
        <f t="shared" si="45"/>
        <v>435000431</v>
      </c>
      <c r="CQ49" s="141">
        <f t="shared" si="50"/>
        <v>435000431.00000006</v>
      </c>
      <c r="CR49" s="141">
        <f t="shared" si="51"/>
        <v>1558696.9999999998</v>
      </c>
      <c r="CS49" s="141"/>
      <c r="CT49" s="141"/>
      <c r="CU49" s="141"/>
      <c r="CV49" s="141">
        <f t="shared" si="46"/>
        <v>15448492.045084905</v>
      </c>
    </row>
    <row r="50" spans="1:100" s="14" customFormat="1" ht="13.2" x14ac:dyDescent="0.25">
      <c r="A50" s="4" t="s">
        <v>99</v>
      </c>
      <c r="B50" s="4" t="s">
        <v>100</v>
      </c>
      <c r="C50" s="4"/>
      <c r="D50" s="4" t="s">
        <v>36</v>
      </c>
      <c r="E50" s="4"/>
      <c r="F50" s="141">
        <v>494498.396136</v>
      </c>
      <c r="G50" s="141">
        <f>'[6]Control Totals'!$I$3</f>
        <v>129600000</v>
      </c>
      <c r="H50" s="141">
        <v>129600000.00000101</v>
      </c>
      <c r="I50" s="141">
        <f t="shared" si="0"/>
        <v>494498.39613599615</v>
      </c>
      <c r="J50" s="141"/>
      <c r="K50" s="141">
        <v>22008552.522976</v>
      </c>
      <c r="L50" s="141">
        <f t="shared" si="1"/>
        <v>1567610394</v>
      </c>
      <c r="M50" s="141">
        <v>5258012077.9999981</v>
      </c>
      <c r="N50" s="141">
        <f t="shared" si="2"/>
        <v>6561574.0664169909</v>
      </c>
      <c r="O50" s="141"/>
      <c r="P50" s="141">
        <v>4337742.3997520003</v>
      </c>
      <c r="Q50" s="141">
        <f t="shared" si="47"/>
        <v>341463106</v>
      </c>
      <c r="R50" s="141">
        <v>1276518313.0000019</v>
      </c>
      <c r="S50" s="141">
        <f t="shared" si="3"/>
        <v>1160327.2571673708</v>
      </c>
      <c r="T50" s="141"/>
      <c r="U50" s="141"/>
      <c r="V50" s="141">
        <f t="shared" si="4"/>
        <v>339987334</v>
      </c>
      <c r="W50" s="141">
        <f t="shared" si="5"/>
        <v>523996799.00000209</v>
      </c>
      <c r="X50" s="141">
        <f t="shared" si="6"/>
        <v>0</v>
      </c>
      <c r="Y50" s="141"/>
      <c r="Z50" s="141">
        <v>1161454.563813</v>
      </c>
      <c r="AA50" s="141">
        <f t="shared" si="7"/>
        <v>335233765</v>
      </c>
      <c r="AB50" s="141">
        <f t="shared" si="8"/>
        <v>342170317.00001383</v>
      </c>
      <c r="AC50" s="141">
        <f t="shared" si="9"/>
        <v>1137909.3011842084</v>
      </c>
      <c r="AD50" s="141"/>
      <c r="AE50" s="141">
        <v>3222395.8939029998</v>
      </c>
      <c r="AF50" s="141">
        <f t="shared" si="10"/>
        <v>483622539</v>
      </c>
      <c r="AG50" s="141">
        <f t="shared" si="11"/>
        <v>726591897.00000179</v>
      </c>
      <c r="AH50" s="141">
        <f t="shared" si="12"/>
        <v>2144839.8892240045</v>
      </c>
      <c r="AI50" s="141"/>
      <c r="AJ50" s="141"/>
      <c r="AK50" s="141">
        <f t="shared" si="13"/>
        <v>18917185</v>
      </c>
      <c r="AL50" s="141">
        <f t="shared" si="14"/>
        <v>21580834</v>
      </c>
      <c r="AM50" s="141">
        <f t="shared" si="15"/>
        <v>0</v>
      </c>
      <c r="AN50" s="141"/>
      <c r="AO50" s="141">
        <v>59114.224518000003</v>
      </c>
      <c r="AP50" s="141">
        <f t="shared" si="16"/>
        <v>44655639</v>
      </c>
      <c r="AQ50" s="141">
        <f t="shared" si="17"/>
        <v>45294790.000002876</v>
      </c>
      <c r="AR50" s="141">
        <f t="shared" si="18"/>
        <v>58280.068631305934</v>
      </c>
      <c r="AS50" s="141"/>
      <c r="AT50" s="141">
        <v>77397.463462</v>
      </c>
      <c r="AU50" s="141">
        <f t="shared" si="19"/>
        <v>12442934</v>
      </c>
      <c r="AV50" s="141">
        <f t="shared" si="20"/>
        <v>11889881.000002848</v>
      </c>
      <c r="AW50" s="141">
        <f t="shared" si="21"/>
        <v>80997.5751334136</v>
      </c>
      <c r="AX50" s="141"/>
      <c r="AY50" s="141">
        <v>929751.44236500002</v>
      </c>
      <c r="AZ50" s="141">
        <f t="shared" si="22"/>
        <v>877162802</v>
      </c>
      <c r="BA50" s="141">
        <f t="shared" si="23"/>
        <v>834431461.9999969</v>
      </c>
      <c r="BB50" s="141">
        <f t="shared" si="24"/>
        <v>977364.1305346993</v>
      </c>
      <c r="BC50" s="141"/>
      <c r="BD50" s="141"/>
      <c r="BE50" s="141">
        <f t="shared" si="25"/>
        <v>9386434</v>
      </c>
      <c r="BF50" s="141">
        <f t="shared" si="26"/>
        <v>9386434</v>
      </c>
      <c r="BG50" s="141">
        <f t="shared" si="27"/>
        <v>0</v>
      </c>
      <c r="BH50" s="141"/>
      <c r="BI50" s="141"/>
      <c r="BJ50" s="141">
        <f t="shared" si="28"/>
        <v>2191103</v>
      </c>
      <c r="BK50" s="141">
        <f t="shared" si="29"/>
        <v>2191101</v>
      </c>
      <c r="BL50" s="141">
        <f t="shared" si="30"/>
        <v>0</v>
      </c>
      <c r="BM50" s="141"/>
      <c r="BN50" s="141">
        <v>704419</v>
      </c>
      <c r="BO50" s="141">
        <f t="shared" si="31"/>
        <v>236120000</v>
      </c>
      <c r="BP50" s="141">
        <f t="shared" si="32"/>
        <v>183638092</v>
      </c>
      <c r="BQ50" s="141">
        <f t="shared" si="33"/>
        <v>905734.82042059116</v>
      </c>
      <c r="BR50" s="141"/>
      <c r="BS50" s="141">
        <v>433864</v>
      </c>
      <c r="BT50" s="141">
        <f t="shared" si="34"/>
        <v>132130000</v>
      </c>
      <c r="BU50" s="141">
        <f t="shared" si="35"/>
        <v>119177778</v>
      </c>
      <c r="BV50" s="141">
        <f t="shared" si="36"/>
        <v>481016.2706675065</v>
      </c>
      <c r="BW50" s="141"/>
      <c r="BX50" s="141">
        <v>62526</v>
      </c>
      <c r="BY50" s="141">
        <f t="shared" si="37"/>
        <v>10351044</v>
      </c>
      <c r="BZ50" s="141">
        <f t="shared" si="38"/>
        <v>10000069</v>
      </c>
      <c r="CA50" s="141">
        <f t="shared" si="39"/>
        <v>64720.49114301111</v>
      </c>
      <c r="CB50" s="141"/>
      <c r="CC50" s="141">
        <v>9232.5479369999994</v>
      </c>
      <c r="CD50" s="141">
        <f t="shared" si="40"/>
        <v>1842000</v>
      </c>
      <c r="CE50" s="141">
        <f t="shared" si="41"/>
        <v>1874207.2309440002</v>
      </c>
      <c r="CF50" s="141">
        <f t="shared" si="42"/>
        <v>9073.8916269084311</v>
      </c>
      <c r="CG50" s="141"/>
      <c r="CH50" s="141">
        <v>693.23</v>
      </c>
      <c r="CI50" s="141">
        <f t="shared" si="48"/>
        <v>246401</v>
      </c>
      <c r="CJ50" s="141">
        <f t="shared" si="49"/>
        <v>225992.98000000117</v>
      </c>
      <c r="CK50" s="141">
        <f t="shared" si="43"/>
        <v>755.83128834355432</v>
      </c>
      <c r="CL50" s="141"/>
      <c r="CM50" s="141">
        <v>840485</v>
      </c>
      <c r="CN50" s="141">
        <v>841202</v>
      </c>
      <c r="CO50" s="141">
        <f t="shared" si="44"/>
        <v>1681687</v>
      </c>
      <c r="CP50" s="141">
        <f t="shared" si="45"/>
        <v>435000431</v>
      </c>
      <c r="CQ50" s="141">
        <f t="shared" si="50"/>
        <v>435000431.00000006</v>
      </c>
      <c r="CR50" s="141">
        <f t="shared" si="51"/>
        <v>1681686.9999999998</v>
      </c>
      <c r="CS50" s="141"/>
      <c r="CT50" s="141"/>
      <c r="CU50" s="141"/>
      <c r="CV50" s="141">
        <f t="shared" si="46"/>
        <v>15758778.989574349</v>
      </c>
    </row>
    <row r="51" spans="1:100" s="14" customFormat="1" ht="13.2" x14ac:dyDescent="0.25">
      <c r="A51" s="4" t="s">
        <v>355</v>
      </c>
      <c r="B51" s="4" t="s">
        <v>356</v>
      </c>
      <c r="C51" s="4" t="s">
        <v>348</v>
      </c>
      <c r="D51" s="4" t="s">
        <v>348</v>
      </c>
      <c r="E51" s="4"/>
      <c r="F51" s="141"/>
      <c r="G51" s="141">
        <f>'[6]Control Totals'!$I$3</f>
        <v>129600000</v>
      </c>
      <c r="H51" s="141">
        <v>129600000.00000101</v>
      </c>
      <c r="I51" s="141">
        <f t="shared" si="0"/>
        <v>0</v>
      </c>
      <c r="J51" s="141"/>
      <c r="K51" s="141"/>
      <c r="L51" s="141">
        <f t="shared" si="1"/>
        <v>1567610394</v>
      </c>
      <c r="M51" s="141">
        <v>5258012077.9999981</v>
      </c>
      <c r="N51" s="141">
        <f t="shared" si="2"/>
        <v>0</v>
      </c>
      <c r="O51" s="141"/>
      <c r="P51" s="141">
        <v>2590640.9708429999</v>
      </c>
      <c r="Q51" s="141">
        <f t="shared" si="47"/>
        <v>341463106</v>
      </c>
      <c r="R51" s="141">
        <v>1276518313.0000019</v>
      </c>
      <c r="S51" s="141">
        <f t="shared" si="3"/>
        <v>692985.21096493257</v>
      </c>
      <c r="T51" s="141"/>
      <c r="U51" s="141"/>
      <c r="V51" s="141">
        <f t="shared" si="4"/>
        <v>339987334</v>
      </c>
      <c r="W51" s="141">
        <f t="shared" si="5"/>
        <v>523996799.00000209</v>
      </c>
      <c r="X51" s="141">
        <f t="shared" si="6"/>
        <v>0</v>
      </c>
      <c r="Y51" s="141"/>
      <c r="Z51" s="141">
        <v>97831.132907000007</v>
      </c>
      <c r="AA51" s="141">
        <f t="shared" si="7"/>
        <v>335233765</v>
      </c>
      <c r="AB51" s="141">
        <f t="shared" si="8"/>
        <v>342170317.00001383</v>
      </c>
      <c r="AC51" s="141">
        <f t="shared" si="9"/>
        <v>95847.878641757459</v>
      </c>
      <c r="AD51" s="141"/>
      <c r="AE51" s="141"/>
      <c r="AF51" s="141">
        <f t="shared" si="10"/>
        <v>483622539</v>
      </c>
      <c r="AG51" s="141">
        <f t="shared" si="11"/>
        <v>726591897.00000179</v>
      </c>
      <c r="AH51" s="141">
        <f t="shared" si="12"/>
        <v>0</v>
      </c>
      <c r="AI51" s="141"/>
      <c r="AJ51" s="141"/>
      <c r="AK51" s="141">
        <f t="shared" si="13"/>
        <v>18917185</v>
      </c>
      <c r="AL51" s="141">
        <f t="shared" si="14"/>
        <v>21580834</v>
      </c>
      <c r="AM51" s="141">
        <f t="shared" si="15"/>
        <v>0</v>
      </c>
      <c r="AN51" s="141"/>
      <c r="AO51" s="141">
        <v>323983.97532899998</v>
      </c>
      <c r="AP51" s="141">
        <f t="shared" si="16"/>
        <v>44655639</v>
      </c>
      <c r="AQ51" s="141">
        <f t="shared" si="17"/>
        <v>45294790.000002876</v>
      </c>
      <c r="AR51" s="141">
        <f t="shared" si="18"/>
        <v>319412.26450273441</v>
      </c>
      <c r="AS51" s="141"/>
      <c r="AT51" s="141"/>
      <c r="AU51" s="141">
        <f t="shared" si="19"/>
        <v>12442934</v>
      </c>
      <c r="AV51" s="141">
        <f t="shared" si="20"/>
        <v>11889881.000002848</v>
      </c>
      <c r="AW51" s="141">
        <f t="shared" si="21"/>
        <v>0</v>
      </c>
      <c r="AX51" s="141"/>
      <c r="AY51" s="141"/>
      <c r="AZ51" s="141">
        <f t="shared" si="22"/>
        <v>877162802</v>
      </c>
      <c r="BA51" s="141">
        <f t="shared" si="23"/>
        <v>834431461.9999969</v>
      </c>
      <c r="BB51" s="141">
        <f t="shared" si="24"/>
        <v>0</v>
      </c>
      <c r="BC51" s="141"/>
      <c r="BD51" s="141"/>
      <c r="BE51" s="141">
        <f t="shared" si="25"/>
        <v>9386434</v>
      </c>
      <c r="BF51" s="141">
        <f t="shared" si="26"/>
        <v>9386434</v>
      </c>
      <c r="BG51" s="141">
        <f t="shared" si="27"/>
        <v>0</v>
      </c>
      <c r="BH51" s="141"/>
      <c r="BI51" s="141"/>
      <c r="BJ51" s="141">
        <f t="shared" si="28"/>
        <v>2191103</v>
      </c>
      <c r="BK51" s="141">
        <f t="shared" si="29"/>
        <v>2191101</v>
      </c>
      <c r="BL51" s="141">
        <f t="shared" si="30"/>
        <v>0</v>
      </c>
      <c r="BM51" s="141"/>
      <c r="BN51" s="141"/>
      <c r="BO51" s="141">
        <f t="shared" si="31"/>
        <v>236120000</v>
      </c>
      <c r="BP51" s="141">
        <f t="shared" si="32"/>
        <v>183638092</v>
      </c>
      <c r="BQ51" s="141">
        <f t="shared" si="33"/>
        <v>0</v>
      </c>
      <c r="BR51" s="141"/>
      <c r="BS51" s="141"/>
      <c r="BT51" s="141">
        <f t="shared" si="34"/>
        <v>132130000</v>
      </c>
      <c r="BU51" s="141">
        <f t="shared" si="35"/>
        <v>119177778</v>
      </c>
      <c r="BV51" s="141">
        <f t="shared" si="36"/>
        <v>0</v>
      </c>
      <c r="BW51" s="141"/>
      <c r="BX51" s="141"/>
      <c r="BY51" s="141">
        <f t="shared" si="37"/>
        <v>10351044</v>
      </c>
      <c r="BZ51" s="141">
        <f t="shared" si="38"/>
        <v>10000069</v>
      </c>
      <c r="CA51" s="141">
        <f t="shared" si="39"/>
        <v>0</v>
      </c>
      <c r="CB51" s="141"/>
      <c r="CC51" s="141"/>
      <c r="CD51" s="141">
        <f t="shared" si="40"/>
        <v>1842000</v>
      </c>
      <c r="CE51" s="141">
        <f t="shared" si="41"/>
        <v>1874207.2309440002</v>
      </c>
      <c r="CF51" s="141">
        <f t="shared" si="42"/>
        <v>0</v>
      </c>
      <c r="CG51" s="141"/>
      <c r="CH51" s="141">
        <v>693.23</v>
      </c>
      <c r="CI51" s="141">
        <f t="shared" si="48"/>
        <v>246401</v>
      </c>
      <c r="CJ51" s="141">
        <f t="shared" si="49"/>
        <v>225992.98000000117</v>
      </c>
      <c r="CK51" s="141">
        <f t="shared" si="43"/>
        <v>755.83128834355432</v>
      </c>
      <c r="CL51" s="141"/>
      <c r="CM51" s="141"/>
      <c r="CN51" s="141"/>
      <c r="CO51" s="141">
        <f t="shared" si="44"/>
        <v>0</v>
      </c>
      <c r="CP51" s="141">
        <f t="shared" si="45"/>
        <v>435000431</v>
      </c>
      <c r="CQ51" s="141">
        <f t="shared" si="50"/>
        <v>435000431.00000006</v>
      </c>
      <c r="CR51" s="141">
        <f t="shared" si="51"/>
        <v>0</v>
      </c>
      <c r="CS51" s="141"/>
      <c r="CT51" s="141"/>
      <c r="CU51" s="141"/>
      <c r="CV51" s="141">
        <f t="shared" si="46"/>
        <v>1109001.1853977679</v>
      </c>
    </row>
    <row r="52" spans="1:100" s="14" customFormat="1" ht="13.2" x14ac:dyDescent="0.25">
      <c r="A52" s="4" t="s">
        <v>329</v>
      </c>
      <c r="B52" s="4" t="s">
        <v>330</v>
      </c>
      <c r="C52" s="4" t="s">
        <v>312</v>
      </c>
      <c r="D52" s="4" t="s">
        <v>312</v>
      </c>
      <c r="E52" s="4"/>
      <c r="F52" s="141">
        <v>773541.966655</v>
      </c>
      <c r="G52" s="141">
        <f>'[6]Control Totals'!$I$3</f>
        <v>129600000</v>
      </c>
      <c r="H52" s="141">
        <v>129600000.00000101</v>
      </c>
      <c r="I52" s="141">
        <f t="shared" si="0"/>
        <v>773541.96665499394</v>
      </c>
      <c r="J52" s="141"/>
      <c r="K52" s="141">
        <v>36752331.159571998</v>
      </c>
      <c r="L52" s="141">
        <f t="shared" si="1"/>
        <v>1567610394</v>
      </c>
      <c r="M52" s="141">
        <v>5258012077.9999981</v>
      </c>
      <c r="N52" s="141">
        <f t="shared" si="2"/>
        <v>10957246.859613463</v>
      </c>
      <c r="O52" s="141"/>
      <c r="P52" s="141"/>
      <c r="Q52" s="141">
        <f t="shared" si="47"/>
        <v>341463106</v>
      </c>
      <c r="R52" s="141">
        <v>1276518313.0000019</v>
      </c>
      <c r="S52" s="141">
        <f t="shared" si="3"/>
        <v>0</v>
      </c>
      <c r="T52" s="141"/>
      <c r="U52" s="141"/>
      <c r="V52" s="141">
        <f t="shared" si="4"/>
        <v>339987334</v>
      </c>
      <c r="W52" s="141">
        <f t="shared" si="5"/>
        <v>523996799.00000209</v>
      </c>
      <c r="X52" s="141">
        <f t="shared" si="6"/>
        <v>0</v>
      </c>
      <c r="Y52" s="141"/>
      <c r="Z52" s="141">
        <v>3332744.3791959998</v>
      </c>
      <c r="AA52" s="141">
        <f t="shared" si="7"/>
        <v>335233765</v>
      </c>
      <c r="AB52" s="141">
        <f t="shared" si="8"/>
        <v>342170317.00001383</v>
      </c>
      <c r="AC52" s="141">
        <f t="shared" si="9"/>
        <v>3265182.2513886197</v>
      </c>
      <c r="AD52" s="141"/>
      <c r="AE52" s="141">
        <v>6641895.2586780004</v>
      </c>
      <c r="AF52" s="141">
        <f t="shared" si="10"/>
        <v>483622539</v>
      </c>
      <c r="AG52" s="141">
        <f t="shared" si="11"/>
        <v>726591897.00000179</v>
      </c>
      <c r="AH52" s="141">
        <f t="shared" si="12"/>
        <v>4420872.6549752709</v>
      </c>
      <c r="AI52" s="141"/>
      <c r="AJ52" s="141"/>
      <c r="AK52" s="141">
        <f t="shared" si="13"/>
        <v>18917185</v>
      </c>
      <c r="AL52" s="141">
        <f t="shared" si="14"/>
        <v>21580834</v>
      </c>
      <c r="AM52" s="141">
        <f t="shared" si="15"/>
        <v>0</v>
      </c>
      <c r="AN52" s="141"/>
      <c r="AO52" s="141"/>
      <c r="AP52" s="141">
        <f t="shared" si="16"/>
        <v>44655639</v>
      </c>
      <c r="AQ52" s="141">
        <f t="shared" si="17"/>
        <v>45294790.000002876</v>
      </c>
      <c r="AR52" s="141">
        <f t="shared" si="18"/>
        <v>0</v>
      </c>
      <c r="AS52" s="141"/>
      <c r="AT52" s="141">
        <v>92061.650028999997</v>
      </c>
      <c r="AU52" s="141">
        <f t="shared" si="19"/>
        <v>12442934</v>
      </c>
      <c r="AV52" s="141">
        <f t="shared" si="20"/>
        <v>11889881.000002848</v>
      </c>
      <c r="AW52" s="141">
        <f t="shared" si="21"/>
        <v>96343.86040042543</v>
      </c>
      <c r="AX52" s="141"/>
      <c r="AY52" s="141">
        <v>6189302.3010710003</v>
      </c>
      <c r="AZ52" s="141">
        <f t="shared" si="22"/>
        <v>877162802</v>
      </c>
      <c r="BA52" s="141">
        <f t="shared" si="23"/>
        <v>834431461.9999969</v>
      </c>
      <c r="BB52" s="141">
        <f t="shared" si="24"/>
        <v>6506257.2494809721</v>
      </c>
      <c r="BC52" s="141"/>
      <c r="BD52" s="141"/>
      <c r="BE52" s="141">
        <f t="shared" si="25"/>
        <v>9386434</v>
      </c>
      <c r="BF52" s="141">
        <f t="shared" si="26"/>
        <v>9386434</v>
      </c>
      <c r="BG52" s="141">
        <f t="shared" si="27"/>
        <v>0</v>
      </c>
      <c r="BH52" s="141"/>
      <c r="BI52" s="141"/>
      <c r="BJ52" s="141">
        <f t="shared" si="28"/>
        <v>2191103</v>
      </c>
      <c r="BK52" s="141">
        <f t="shared" si="29"/>
        <v>2191101</v>
      </c>
      <c r="BL52" s="141">
        <f t="shared" si="30"/>
        <v>0</v>
      </c>
      <c r="BM52" s="141"/>
      <c r="BN52" s="141">
        <v>1778272</v>
      </c>
      <c r="BO52" s="141">
        <f t="shared" si="31"/>
        <v>236120000</v>
      </c>
      <c r="BP52" s="141">
        <f t="shared" si="32"/>
        <v>183638092</v>
      </c>
      <c r="BQ52" s="141">
        <f t="shared" si="33"/>
        <v>2286484.13881364</v>
      </c>
      <c r="BR52" s="141"/>
      <c r="BS52" s="141">
        <v>1218599</v>
      </c>
      <c r="BT52" s="141">
        <f t="shared" si="34"/>
        <v>132130000</v>
      </c>
      <c r="BU52" s="141">
        <f t="shared" si="35"/>
        <v>119177778</v>
      </c>
      <c r="BV52" s="141">
        <f t="shared" si="36"/>
        <v>1351036.145933179</v>
      </c>
      <c r="BW52" s="141"/>
      <c r="BX52" s="141">
        <v>122976</v>
      </c>
      <c r="BY52" s="141">
        <f t="shared" si="37"/>
        <v>10351044</v>
      </c>
      <c r="BZ52" s="141">
        <f t="shared" si="38"/>
        <v>10000069</v>
      </c>
      <c r="CA52" s="141">
        <f t="shared" si="39"/>
        <v>127292.1203787694</v>
      </c>
      <c r="CB52" s="141"/>
      <c r="CC52" s="141">
        <v>18465.095870000001</v>
      </c>
      <c r="CD52" s="141">
        <f t="shared" si="40"/>
        <v>1842000</v>
      </c>
      <c r="CE52" s="141">
        <f t="shared" si="41"/>
        <v>1874207.2309440002</v>
      </c>
      <c r="CF52" s="141">
        <f t="shared" si="42"/>
        <v>18147.783249885604</v>
      </c>
      <c r="CG52" s="141"/>
      <c r="CH52" s="141"/>
      <c r="CI52" s="141">
        <f t="shared" si="48"/>
        <v>246401</v>
      </c>
      <c r="CJ52" s="141">
        <f t="shared" si="49"/>
        <v>225992.98000000117</v>
      </c>
      <c r="CK52" s="141">
        <f t="shared" si="43"/>
        <v>0</v>
      </c>
      <c r="CL52" s="141"/>
      <c r="CM52" s="141"/>
      <c r="CN52" s="141"/>
      <c r="CO52" s="141">
        <f t="shared" si="44"/>
        <v>0</v>
      </c>
      <c r="CP52" s="141">
        <f t="shared" si="45"/>
        <v>435000431</v>
      </c>
      <c r="CQ52" s="141">
        <f t="shared" si="50"/>
        <v>435000431.00000006</v>
      </c>
      <c r="CR52" s="141">
        <f t="shared" si="51"/>
        <v>0</v>
      </c>
      <c r="CS52" s="141"/>
      <c r="CT52" s="141"/>
      <c r="CU52" s="141"/>
      <c r="CV52" s="141">
        <f t="shared" si="46"/>
        <v>29802405.030889221</v>
      </c>
    </row>
    <row r="53" spans="1:100" s="14" customFormat="1" ht="13.2" x14ac:dyDescent="0.25">
      <c r="A53" s="4" t="s">
        <v>793</v>
      </c>
      <c r="B53" s="4" t="s">
        <v>794</v>
      </c>
      <c r="C53" s="4" t="s">
        <v>764</v>
      </c>
      <c r="D53" s="4" t="s">
        <v>764</v>
      </c>
      <c r="E53" s="4"/>
      <c r="F53" s="141"/>
      <c r="G53" s="141">
        <f>'[6]Control Totals'!$I$3</f>
        <v>129600000</v>
      </c>
      <c r="H53" s="141">
        <v>129600000.00000101</v>
      </c>
      <c r="I53" s="141">
        <f t="shared" si="0"/>
        <v>0</v>
      </c>
      <c r="J53" s="141"/>
      <c r="K53" s="141"/>
      <c r="L53" s="141">
        <f t="shared" si="1"/>
        <v>1567610394</v>
      </c>
      <c r="M53" s="141">
        <v>5258012077.9999981</v>
      </c>
      <c r="N53" s="141">
        <f t="shared" si="2"/>
        <v>0</v>
      </c>
      <c r="O53" s="141"/>
      <c r="P53" s="141"/>
      <c r="Q53" s="141">
        <f t="shared" si="47"/>
        <v>341463106</v>
      </c>
      <c r="R53" s="141">
        <v>1276518313.0000019</v>
      </c>
      <c r="S53" s="141">
        <f t="shared" si="3"/>
        <v>0</v>
      </c>
      <c r="T53" s="141"/>
      <c r="U53" s="141">
        <v>5481869.3650479997</v>
      </c>
      <c r="V53" s="141">
        <f t="shared" si="4"/>
        <v>339987334</v>
      </c>
      <c r="W53" s="141">
        <f t="shared" si="5"/>
        <v>523996799.00000209</v>
      </c>
      <c r="X53" s="141">
        <f t="shared" si="6"/>
        <v>3556827.3590902886</v>
      </c>
      <c r="Y53" s="141"/>
      <c r="Z53" s="141">
        <v>230767.91487899999</v>
      </c>
      <c r="AA53" s="141">
        <f t="shared" si="7"/>
        <v>335233765</v>
      </c>
      <c r="AB53" s="141">
        <f t="shared" si="8"/>
        <v>342170317.00001383</v>
      </c>
      <c r="AC53" s="141">
        <f t="shared" si="9"/>
        <v>226089.7369016482</v>
      </c>
      <c r="AD53" s="141"/>
      <c r="AE53" s="141"/>
      <c r="AF53" s="141">
        <f t="shared" si="10"/>
        <v>483622539</v>
      </c>
      <c r="AG53" s="141">
        <f t="shared" si="11"/>
        <v>726591897.00000179</v>
      </c>
      <c r="AH53" s="141">
        <f t="shared" si="12"/>
        <v>0</v>
      </c>
      <c r="AI53" s="141"/>
      <c r="AJ53" s="141"/>
      <c r="AK53" s="141">
        <f t="shared" si="13"/>
        <v>18917185</v>
      </c>
      <c r="AL53" s="141">
        <f t="shared" si="14"/>
        <v>21580834</v>
      </c>
      <c r="AM53" s="141">
        <f t="shared" si="15"/>
        <v>0</v>
      </c>
      <c r="AN53" s="141"/>
      <c r="AO53" s="141"/>
      <c r="AP53" s="141">
        <f t="shared" si="16"/>
        <v>44655639</v>
      </c>
      <c r="AQ53" s="141">
        <f t="shared" si="17"/>
        <v>45294790.000002876</v>
      </c>
      <c r="AR53" s="141">
        <f t="shared" si="18"/>
        <v>0</v>
      </c>
      <c r="AS53" s="141"/>
      <c r="AT53" s="141"/>
      <c r="AU53" s="141">
        <f t="shared" si="19"/>
        <v>12442934</v>
      </c>
      <c r="AV53" s="141">
        <f t="shared" si="20"/>
        <v>11889881.000002848</v>
      </c>
      <c r="AW53" s="141">
        <f t="shared" si="21"/>
        <v>0</v>
      </c>
      <c r="AX53" s="141"/>
      <c r="AY53" s="141"/>
      <c r="AZ53" s="141">
        <f t="shared" si="22"/>
        <v>877162802</v>
      </c>
      <c r="BA53" s="141">
        <f t="shared" si="23"/>
        <v>834431461.9999969</v>
      </c>
      <c r="BB53" s="141">
        <f t="shared" si="24"/>
        <v>0</v>
      </c>
      <c r="BC53" s="141"/>
      <c r="BD53" s="141"/>
      <c r="BE53" s="141">
        <f t="shared" si="25"/>
        <v>9386434</v>
      </c>
      <c r="BF53" s="141">
        <f t="shared" si="26"/>
        <v>9386434</v>
      </c>
      <c r="BG53" s="141">
        <f t="shared" si="27"/>
        <v>0</v>
      </c>
      <c r="BH53" s="141"/>
      <c r="BI53" s="141"/>
      <c r="BJ53" s="141">
        <f t="shared" si="28"/>
        <v>2191103</v>
      </c>
      <c r="BK53" s="141">
        <f t="shared" si="29"/>
        <v>2191101</v>
      </c>
      <c r="BL53" s="141">
        <f t="shared" si="30"/>
        <v>0</v>
      </c>
      <c r="BM53" s="141"/>
      <c r="BN53" s="141"/>
      <c r="BO53" s="141">
        <f t="shared" si="31"/>
        <v>236120000</v>
      </c>
      <c r="BP53" s="141">
        <f t="shared" si="32"/>
        <v>183638092</v>
      </c>
      <c r="BQ53" s="141">
        <f t="shared" si="33"/>
        <v>0</v>
      </c>
      <c r="BR53" s="141"/>
      <c r="BS53" s="141"/>
      <c r="BT53" s="141">
        <f t="shared" si="34"/>
        <v>132130000</v>
      </c>
      <c r="BU53" s="141">
        <f t="shared" si="35"/>
        <v>119177778</v>
      </c>
      <c r="BV53" s="141">
        <f t="shared" si="36"/>
        <v>0</v>
      </c>
      <c r="BW53" s="141"/>
      <c r="BX53" s="141"/>
      <c r="BY53" s="141">
        <f t="shared" si="37"/>
        <v>10351044</v>
      </c>
      <c r="BZ53" s="141">
        <f t="shared" si="38"/>
        <v>10000069</v>
      </c>
      <c r="CA53" s="141">
        <f t="shared" si="39"/>
        <v>0</v>
      </c>
      <c r="CB53" s="141"/>
      <c r="CC53" s="141"/>
      <c r="CD53" s="141">
        <f t="shared" si="40"/>
        <v>1842000</v>
      </c>
      <c r="CE53" s="141">
        <f t="shared" si="41"/>
        <v>1874207.2309440002</v>
      </c>
      <c r="CF53" s="141">
        <f t="shared" si="42"/>
        <v>0</v>
      </c>
      <c r="CG53" s="141"/>
      <c r="CH53" s="141"/>
      <c r="CI53" s="141">
        <f t="shared" si="48"/>
        <v>246401</v>
      </c>
      <c r="CJ53" s="141">
        <f t="shared" si="49"/>
        <v>225992.98000000117</v>
      </c>
      <c r="CK53" s="141">
        <f t="shared" si="43"/>
        <v>0</v>
      </c>
      <c r="CL53" s="141"/>
      <c r="CM53" s="141">
        <v>187719</v>
      </c>
      <c r="CN53" s="141">
        <v>184555</v>
      </c>
      <c r="CO53" s="141">
        <f t="shared" si="44"/>
        <v>372274</v>
      </c>
      <c r="CP53" s="141">
        <f t="shared" si="45"/>
        <v>435000431</v>
      </c>
      <c r="CQ53" s="141">
        <f t="shared" si="50"/>
        <v>435000431.00000006</v>
      </c>
      <c r="CR53" s="141">
        <f t="shared" si="51"/>
        <v>372273.99999999994</v>
      </c>
      <c r="CS53" s="141"/>
      <c r="CT53" s="141"/>
      <c r="CU53" s="141"/>
      <c r="CV53" s="141">
        <f t="shared" si="46"/>
        <v>4155191.095991937</v>
      </c>
    </row>
    <row r="54" spans="1:100" s="14" customFormat="1" ht="13.2" x14ac:dyDescent="0.25">
      <c r="A54" s="4" t="s">
        <v>110</v>
      </c>
      <c r="B54" s="4" t="s">
        <v>111</v>
      </c>
      <c r="C54" s="4"/>
      <c r="D54" s="4" t="s">
        <v>109</v>
      </c>
      <c r="E54" s="4"/>
      <c r="F54" s="141">
        <v>769758.49092100002</v>
      </c>
      <c r="G54" s="141">
        <f>'[6]Control Totals'!$I$3</f>
        <v>129600000</v>
      </c>
      <c r="H54" s="141">
        <v>129600000.00000101</v>
      </c>
      <c r="I54" s="141">
        <f t="shared" si="0"/>
        <v>769758.49092099397</v>
      </c>
      <c r="J54" s="141"/>
      <c r="K54" s="141">
        <v>40437306.021426</v>
      </c>
      <c r="L54" s="141">
        <f t="shared" si="1"/>
        <v>1567610394</v>
      </c>
      <c r="M54" s="141">
        <v>5258012077.9999981</v>
      </c>
      <c r="N54" s="141">
        <f t="shared" si="2"/>
        <v>12055875.925005093</v>
      </c>
      <c r="O54" s="141"/>
      <c r="P54" s="141">
        <v>18178771.691342998</v>
      </c>
      <c r="Q54" s="141">
        <f t="shared" si="47"/>
        <v>341463106</v>
      </c>
      <c r="R54" s="141">
        <v>1276518313.0000019</v>
      </c>
      <c r="S54" s="141">
        <f t="shared" si="3"/>
        <v>4862742.4939972982</v>
      </c>
      <c r="T54" s="141"/>
      <c r="U54" s="141"/>
      <c r="V54" s="141">
        <f t="shared" si="4"/>
        <v>339987334</v>
      </c>
      <c r="W54" s="141">
        <f t="shared" si="5"/>
        <v>523996799.00000209</v>
      </c>
      <c r="X54" s="141">
        <f t="shared" si="6"/>
        <v>0</v>
      </c>
      <c r="Y54" s="141"/>
      <c r="Z54" s="141">
        <v>1422988.07396</v>
      </c>
      <c r="AA54" s="141">
        <f t="shared" si="7"/>
        <v>335233765</v>
      </c>
      <c r="AB54" s="141">
        <f t="shared" si="8"/>
        <v>342170317.00001383</v>
      </c>
      <c r="AC54" s="141">
        <f t="shared" si="9"/>
        <v>1394140.9464330887</v>
      </c>
      <c r="AD54" s="141"/>
      <c r="AE54" s="141">
        <v>4064786.5960690002</v>
      </c>
      <c r="AF54" s="141">
        <f t="shared" si="10"/>
        <v>483622539</v>
      </c>
      <c r="AG54" s="141">
        <f t="shared" si="11"/>
        <v>726591897.00000179</v>
      </c>
      <c r="AH54" s="141">
        <f t="shared" si="12"/>
        <v>2705538.586654583</v>
      </c>
      <c r="AI54" s="141"/>
      <c r="AJ54" s="141"/>
      <c r="AK54" s="141">
        <f t="shared" si="13"/>
        <v>18917185</v>
      </c>
      <c r="AL54" s="141">
        <f t="shared" si="14"/>
        <v>21580834</v>
      </c>
      <c r="AM54" s="141">
        <f t="shared" si="15"/>
        <v>0</v>
      </c>
      <c r="AN54" s="141"/>
      <c r="AO54" s="141">
        <v>1154129.817888</v>
      </c>
      <c r="AP54" s="141">
        <f t="shared" si="16"/>
        <v>44655639</v>
      </c>
      <c r="AQ54" s="141">
        <f t="shared" si="17"/>
        <v>45294790.000002876</v>
      </c>
      <c r="AR54" s="141">
        <f t="shared" si="18"/>
        <v>1137843.9883867218</v>
      </c>
      <c r="AS54" s="141"/>
      <c r="AT54" s="141">
        <v>76095.238400000002</v>
      </c>
      <c r="AU54" s="141">
        <f t="shared" si="19"/>
        <v>12442934</v>
      </c>
      <c r="AV54" s="141">
        <f t="shared" si="20"/>
        <v>11889881.000002848</v>
      </c>
      <c r="AW54" s="141">
        <f t="shared" si="21"/>
        <v>79634.777599980924</v>
      </c>
      <c r="AX54" s="141"/>
      <c r="AY54" s="141">
        <v>2170750.199399</v>
      </c>
      <c r="AZ54" s="141">
        <f t="shared" si="22"/>
        <v>877162802</v>
      </c>
      <c r="BA54" s="141">
        <f t="shared" si="23"/>
        <v>834431461.9999969</v>
      </c>
      <c r="BB54" s="141">
        <f t="shared" si="24"/>
        <v>2281914.5898251049</v>
      </c>
      <c r="BC54" s="141"/>
      <c r="BD54" s="141"/>
      <c r="BE54" s="141">
        <f t="shared" si="25"/>
        <v>9386434</v>
      </c>
      <c r="BF54" s="141">
        <f t="shared" si="26"/>
        <v>9386434</v>
      </c>
      <c r="BG54" s="141">
        <f t="shared" si="27"/>
        <v>0</v>
      </c>
      <c r="BH54" s="141"/>
      <c r="BI54" s="141"/>
      <c r="BJ54" s="141">
        <f t="shared" si="28"/>
        <v>2191103</v>
      </c>
      <c r="BK54" s="141">
        <f t="shared" si="29"/>
        <v>2191101</v>
      </c>
      <c r="BL54" s="141">
        <f t="shared" si="30"/>
        <v>0</v>
      </c>
      <c r="BM54" s="141"/>
      <c r="BN54" s="141">
        <v>983810</v>
      </c>
      <c r="BO54" s="141">
        <f t="shared" si="31"/>
        <v>236120000</v>
      </c>
      <c r="BP54" s="141">
        <f t="shared" si="32"/>
        <v>183638092</v>
      </c>
      <c r="BQ54" s="141">
        <f t="shared" si="33"/>
        <v>1264972.9403635929</v>
      </c>
      <c r="BR54" s="141"/>
      <c r="BS54" s="141">
        <v>389313</v>
      </c>
      <c r="BT54" s="141">
        <f t="shared" si="34"/>
        <v>132130000</v>
      </c>
      <c r="BU54" s="141">
        <f t="shared" si="35"/>
        <v>119177778</v>
      </c>
      <c r="BV54" s="141">
        <f t="shared" si="36"/>
        <v>431623.47505757323</v>
      </c>
      <c r="BW54" s="141"/>
      <c r="BX54" s="141">
        <v>57218</v>
      </c>
      <c r="BY54" s="141">
        <f t="shared" si="37"/>
        <v>10351044</v>
      </c>
      <c r="BZ54" s="141">
        <f t="shared" si="38"/>
        <v>10000069</v>
      </c>
      <c r="CA54" s="141">
        <f t="shared" si="39"/>
        <v>59226.1948984552</v>
      </c>
      <c r="CB54" s="141"/>
      <c r="CC54" s="141">
        <v>13848.821900000001</v>
      </c>
      <c r="CD54" s="141">
        <f t="shared" si="40"/>
        <v>1842000</v>
      </c>
      <c r="CE54" s="141">
        <f t="shared" si="41"/>
        <v>1874207.2309440002</v>
      </c>
      <c r="CF54" s="141">
        <f t="shared" si="42"/>
        <v>13610.837434957162</v>
      </c>
      <c r="CG54" s="141"/>
      <c r="CH54" s="141">
        <v>693.23</v>
      </c>
      <c r="CI54" s="141">
        <f t="shared" si="48"/>
        <v>246401</v>
      </c>
      <c r="CJ54" s="141">
        <f t="shared" si="49"/>
        <v>225992.98000000117</v>
      </c>
      <c r="CK54" s="141">
        <f t="shared" si="43"/>
        <v>755.83128834355432</v>
      </c>
      <c r="CL54" s="141"/>
      <c r="CM54" s="141"/>
      <c r="CN54" s="141">
        <v>2052741</v>
      </c>
      <c r="CO54" s="141">
        <f t="shared" si="44"/>
        <v>2052741</v>
      </c>
      <c r="CP54" s="141">
        <f t="shared" si="45"/>
        <v>435000431</v>
      </c>
      <c r="CQ54" s="141">
        <f t="shared" si="50"/>
        <v>435000431.00000006</v>
      </c>
      <c r="CR54" s="141">
        <f t="shared" si="51"/>
        <v>2052740.9999999995</v>
      </c>
      <c r="CS54" s="141"/>
      <c r="CT54" s="141"/>
      <c r="CU54" s="141"/>
      <c r="CV54" s="141">
        <f t="shared" si="46"/>
        <v>29110380.077865791</v>
      </c>
    </row>
    <row r="55" spans="1:100" s="14" customFormat="1" ht="13.2" x14ac:dyDescent="0.25">
      <c r="A55" s="4" t="s">
        <v>663</v>
      </c>
      <c r="B55" s="4" t="s">
        <v>664</v>
      </c>
      <c r="C55" s="4" t="s">
        <v>348</v>
      </c>
      <c r="D55" s="4" t="s">
        <v>348</v>
      </c>
      <c r="E55" s="4"/>
      <c r="F55" s="141"/>
      <c r="G55" s="141">
        <f>'[6]Control Totals'!$I$3</f>
        <v>129600000</v>
      </c>
      <c r="H55" s="141">
        <v>129600000.00000101</v>
      </c>
      <c r="I55" s="141">
        <f t="shared" si="0"/>
        <v>0</v>
      </c>
      <c r="J55" s="141"/>
      <c r="K55" s="141"/>
      <c r="L55" s="141">
        <f t="shared" si="1"/>
        <v>1567610394</v>
      </c>
      <c r="M55" s="141">
        <v>5258012077.9999981</v>
      </c>
      <c r="N55" s="141">
        <f t="shared" si="2"/>
        <v>0</v>
      </c>
      <c r="O55" s="141"/>
      <c r="P55" s="141">
        <v>1938951.8195549999</v>
      </c>
      <c r="Q55" s="141">
        <f t="shared" si="47"/>
        <v>341463106</v>
      </c>
      <c r="R55" s="141">
        <v>1276518313.0000019</v>
      </c>
      <c r="S55" s="141">
        <f t="shared" si="3"/>
        <v>518661.19267307431</v>
      </c>
      <c r="T55" s="141"/>
      <c r="U55" s="141"/>
      <c r="V55" s="141">
        <f t="shared" si="4"/>
        <v>339987334</v>
      </c>
      <c r="W55" s="141">
        <f t="shared" si="5"/>
        <v>523996799.00000209</v>
      </c>
      <c r="X55" s="141">
        <f t="shared" si="6"/>
        <v>0</v>
      </c>
      <c r="Y55" s="141"/>
      <c r="Z55" s="141">
        <v>86408.937114999993</v>
      </c>
      <c r="AA55" s="141">
        <f t="shared" si="7"/>
        <v>335233765</v>
      </c>
      <c r="AB55" s="141">
        <f t="shared" si="8"/>
        <v>342170317.00001383</v>
      </c>
      <c r="AC55" s="141">
        <f t="shared" si="9"/>
        <v>84657.23611761599</v>
      </c>
      <c r="AD55" s="141"/>
      <c r="AE55" s="141"/>
      <c r="AF55" s="141">
        <f t="shared" si="10"/>
        <v>483622539</v>
      </c>
      <c r="AG55" s="141">
        <f t="shared" si="11"/>
        <v>726591897.00000179</v>
      </c>
      <c r="AH55" s="141">
        <f t="shared" si="12"/>
        <v>0</v>
      </c>
      <c r="AI55" s="141"/>
      <c r="AJ55" s="141"/>
      <c r="AK55" s="141">
        <f t="shared" si="13"/>
        <v>18917185</v>
      </c>
      <c r="AL55" s="141">
        <f t="shared" si="14"/>
        <v>21580834</v>
      </c>
      <c r="AM55" s="141">
        <f t="shared" si="15"/>
        <v>0</v>
      </c>
      <c r="AN55" s="141"/>
      <c r="AO55" s="141">
        <v>41813.315022000003</v>
      </c>
      <c r="AP55" s="141">
        <f t="shared" si="16"/>
        <v>44655639</v>
      </c>
      <c r="AQ55" s="141">
        <f t="shared" si="17"/>
        <v>45294790.000002876</v>
      </c>
      <c r="AR55" s="141">
        <f t="shared" si="18"/>
        <v>41223.290824741445</v>
      </c>
      <c r="AS55" s="141"/>
      <c r="AT55" s="141"/>
      <c r="AU55" s="141">
        <f t="shared" si="19"/>
        <v>12442934</v>
      </c>
      <c r="AV55" s="141">
        <f t="shared" si="20"/>
        <v>11889881.000002848</v>
      </c>
      <c r="AW55" s="141">
        <f t="shared" si="21"/>
        <v>0</v>
      </c>
      <c r="AX55" s="141"/>
      <c r="AY55" s="141"/>
      <c r="AZ55" s="141">
        <f t="shared" si="22"/>
        <v>877162802</v>
      </c>
      <c r="BA55" s="141">
        <f t="shared" si="23"/>
        <v>834431461.9999969</v>
      </c>
      <c r="BB55" s="141">
        <f t="shared" si="24"/>
        <v>0</v>
      </c>
      <c r="BC55" s="141"/>
      <c r="BD55" s="141"/>
      <c r="BE55" s="141">
        <f t="shared" si="25"/>
        <v>9386434</v>
      </c>
      <c r="BF55" s="141">
        <f t="shared" si="26"/>
        <v>9386434</v>
      </c>
      <c r="BG55" s="141">
        <f t="shared" si="27"/>
        <v>0</v>
      </c>
      <c r="BH55" s="141"/>
      <c r="BI55" s="141"/>
      <c r="BJ55" s="141">
        <f t="shared" si="28"/>
        <v>2191103</v>
      </c>
      <c r="BK55" s="141">
        <f t="shared" si="29"/>
        <v>2191101</v>
      </c>
      <c r="BL55" s="141">
        <f t="shared" si="30"/>
        <v>0</v>
      </c>
      <c r="BM55" s="141"/>
      <c r="BN55" s="141"/>
      <c r="BO55" s="141">
        <f t="shared" si="31"/>
        <v>236120000</v>
      </c>
      <c r="BP55" s="141">
        <f t="shared" si="32"/>
        <v>183638092</v>
      </c>
      <c r="BQ55" s="141">
        <f t="shared" si="33"/>
        <v>0</v>
      </c>
      <c r="BR55" s="141"/>
      <c r="BS55" s="141"/>
      <c r="BT55" s="141">
        <f t="shared" si="34"/>
        <v>132130000</v>
      </c>
      <c r="BU55" s="141">
        <f t="shared" si="35"/>
        <v>119177778</v>
      </c>
      <c r="BV55" s="141">
        <f t="shared" si="36"/>
        <v>0</v>
      </c>
      <c r="BW55" s="141"/>
      <c r="BX55" s="141"/>
      <c r="BY55" s="141">
        <f t="shared" si="37"/>
        <v>10351044</v>
      </c>
      <c r="BZ55" s="141">
        <f t="shared" si="38"/>
        <v>10000069</v>
      </c>
      <c r="CA55" s="141">
        <f t="shared" si="39"/>
        <v>0</v>
      </c>
      <c r="CB55" s="141"/>
      <c r="CC55" s="141"/>
      <c r="CD55" s="141">
        <f t="shared" si="40"/>
        <v>1842000</v>
      </c>
      <c r="CE55" s="141">
        <f t="shared" si="41"/>
        <v>1874207.2309440002</v>
      </c>
      <c r="CF55" s="141">
        <f t="shared" si="42"/>
        <v>0</v>
      </c>
      <c r="CG55" s="141"/>
      <c r="CH55" s="141">
        <v>693.23</v>
      </c>
      <c r="CI55" s="141">
        <f t="shared" si="48"/>
        <v>246401</v>
      </c>
      <c r="CJ55" s="141">
        <f t="shared" si="49"/>
        <v>225992.98000000117</v>
      </c>
      <c r="CK55" s="141">
        <f t="shared" si="43"/>
        <v>755.83128834355432</v>
      </c>
      <c r="CL55" s="141"/>
      <c r="CM55" s="141">
        <v>62106</v>
      </c>
      <c r="CN55" s="141">
        <v>61159</v>
      </c>
      <c r="CO55" s="141">
        <f t="shared" si="44"/>
        <v>123265</v>
      </c>
      <c r="CP55" s="141">
        <f t="shared" si="45"/>
        <v>435000431</v>
      </c>
      <c r="CQ55" s="141">
        <f t="shared" si="50"/>
        <v>435000431.00000006</v>
      </c>
      <c r="CR55" s="141">
        <f t="shared" si="51"/>
        <v>123264.99999999997</v>
      </c>
      <c r="CS55" s="141"/>
      <c r="CT55" s="141"/>
      <c r="CU55" s="141"/>
      <c r="CV55" s="141">
        <f t="shared" si="46"/>
        <v>768562.55090377526</v>
      </c>
    </row>
    <row r="56" spans="1:100" s="14" customFormat="1" ht="13.2" x14ac:dyDescent="0.25">
      <c r="A56" s="4" t="s">
        <v>519</v>
      </c>
      <c r="B56" s="4" t="s">
        <v>520</v>
      </c>
      <c r="C56" s="4" t="s">
        <v>348</v>
      </c>
      <c r="D56" s="4" t="s">
        <v>348</v>
      </c>
      <c r="E56" s="4"/>
      <c r="F56" s="141"/>
      <c r="G56" s="141">
        <f>'[6]Control Totals'!$I$3</f>
        <v>129600000</v>
      </c>
      <c r="H56" s="141">
        <v>129600000.00000101</v>
      </c>
      <c r="I56" s="141">
        <f t="shared" si="0"/>
        <v>0</v>
      </c>
      <c r="J56" s="141"/>
      <c r="K56" s="141"/>
      <c r="L56" s="141">
        <f t="shared" si="1"/>
        <v>1567610394</v>
      </c>
      <c r="M56" s="141">
        <v>5258012077.9999981</v>
      </c>
      <c r="N56" s="141">
        <f t="shared" si="2"/>
        <v>0</v>
      </c>
      <c r="O56" s="141"/>
      <c r="P56" s="141">
        <v>2920052.5645099999</v>
      </c>
      <c r="Q56" s="141">
        <f t="shared" si="47"/>
        <v>341463106</v>
      </c>
      <c r="R56" s="141">
        <v>1276518313.0000019</v>
      </c>
      <c r="S56" s="141">
        <f t="shared" si="3"/>
        <v>781101.38194378454</v>
      </c>
      <c r="T56" s="141"/>
      <c r="U56" s="141"/>
      <c r="V56" s="141">
        <f t="shared" si="4"/>
        <v>339987334</v>
      </c>
      <c r="W56" s="141">
        <f t="shared" si="5"/>
        <v>523996799.00000209</v>
      </c>
      <c r="X56" s="141">
        <f t="shared" si="6"/>
        <v>0</v>
      </c>
      <c r="Y56" s="141"/>
      <c r="Z56" s="141">
        <v>134383.08212000001</v>
      </c>
      <c r="AA56" s="141">
        <f t="shared" si="7"/>
        <v>335233765</v>
      </c>
      <c r="AB56" s="141">
        <f t="shared" si="8"/>
        <v>342170317.00001383</v>
      </c>
      <c r="AC56" s="141">
        <f t="shared" si="9"/>
        <v>131658.83869286641</v>
      </c>
      <c r="AD56" s="141"/>
      <c r="AE56" s="141"/>
      <c r="AF56" s="141">
        <f t="shared" si="10"/>
        <v>483622539</v>
      </c>
      <c r="AG56" s="141">
        <f t="shared" si="11"/>
        <v>726591897.00000179</v>
      </c>
      <c r="AH56" s="141">
        <f t="shared" si="12"/>
        <v>0</v>
      </c>
      <c r="AI56" s="141"/>
      <c r="AJ56" s="141"/>
      <c r="AK56" s="141">
        <f t="shared" si="13"/>
        <v>18917185</v>
      </c>
      <c r="AL56" s="141">
        <f t="shared" si="14"/>
        <v>21580834</v>
      </c>
      <c r="AM56" s="141">
        <f t="shared" si="15"/>
        <v>0</v>
      </c>
      <c r="AN56" s="141"/>
      <c r="AO56" s="141">
        <v>183518.05136700001</v>
      </c>
      <c r="AP56" s="141">
        <f t="shared" si="16"/>
        <v>44655639</v>
      </c>
      <c r="AQ56" s="141">
        <f t="shared" si="17"/>
        <v>45294790.000002876</v>
      </c>
      <c r="AR56" s="141">
        <f t="shared" si="18"/>
        <v>180928.44346618425</v>
      </c>
      <c r="AS56" s="141"/>
      <c r="AT56" s="141"/>
      <c r="AU56" s="141">
        <f t="shared" si="19"/>
        <v>12442934</v>
      </c>
      <c r="AV56" s="141">
        <f t="shared" si="20"/>
        <v>11889881.000002848</v>
      </c>
      <c r="AW56" s="141">
        <f t="shared" si="21"/>
        <v>0</v>
      </c>
      <c r="AX56" s="141"/>
      <c r="AY56" s="141"/>
      <c r="AZ56" s="141">
        <f t="shared" si="22"/>
        <v>877162802</v>
      </c>
      <c r="BA56" s="141">
        <f t="shared" si="23"/>
        <v>834431461.9999969</v>
      </c>
      <c r="BB56" s="141">
        <f t="shared" si="24"/>
        <v>0</v>
      </c>
      <c r="BC56" s="141"/>
      <c r="BD56" s="141"/>
      <c r="BE56" s="141">
        <f t="shared" si="25"/>
        <v>9386434</v>
      </c>
      <c r="BF56" s="141">
        <f t="shared" si="26"/>
        <v>9386434</v>
      </c>
      <c r="BG56" s="141">
        <f t="shared" si="27"/>
        <v>0</v>
      </c>
      <c r="BH56" s="141"/>
      <c r="BI56" s="141"/>
      <c r="BJ56" s="141">
        <f t="shared" si="28"/>
        <v>2191103</v>
      </c>
      <c r="BK56" s="141">
        <f t="shared" si="29"/>
        <v>2191101</v>
      </c>
      <c r="BL56" s="141">
        <f t="shared" si="30"/>
        <v>0</v>
      </c>
      <c r="BM56" s="141"/>
      <c r="BN56" s="141"/>
      <c r="BO56" s="141">
        <f t="shared" si="31"/>
        <v>236120000</v>
      </c>
      <c r="BP56" s="141">
        <f t="shared" si="32"/>
        <v>183638092</v>
      </c>
      <c r="BQ56" s="141">
        <f t="shared" si="33"/>
        <v>0</v>
      </c>
      <c r="BR56" s="141"/>
      <c r="BS56" s="141"/>
      <c r="BT56" s="141">
        <f t="shared" si="34"/>
        <v>132130000</v>
      </c>
      <c r="BU56" s="141">
        <f t="shared" si="35"/>
        <v>119177778</v>
      </c>
      <c r="BV56" s="141">
        <f t="shared" si="36"/>
        <v>0</v>
      </c>
      <c r="BW56" s="141"/>
      <c r="BX56" s="141"/>
      <c r="BY56" s="141">
        <f t="shared" si="37"/>
        <v>10351044</v>
      </c>
      <c r="BZ56" s="141">
        <f t="shared" si="38"/>
        <v>10000069</v>
      </c>
      <c r="CA56" s="141">
        <f t="shared" si="39"/>
        <v>0</v>
      </c>
      <c r="CB56" s="141"/>
      <c r="CC56" s="141"/>
      <c r="CD56" s="141">
        <f t="shared" si="40"/>
        <v>1842000</v>
      </c>
      <c r="CE56" s="141">
        <f t="shared" si="41"/>
        <v>1874207.2309440002</v>
      </c>
      <c r="CF56" s="141">
        <f t="shared" si="42"/>
        <v>0</v>
      </c>
      <c r="CG56" s="141"/>
      <c r="CH56" s="141">
        <v>693.23</v>
      </c>
      <c r="CI56" s="141">
        <f t="shared" si="48"/>
        <v>246401</v>
      </c>
      <c r="CJ56" s="141">
        <f t="shared" si="49"/>
        <v>225992.98000000117</v>
      </c>
      <c r="CK56" s="141">
        <f t="shared" si="43"/>
        <v>755.83128834355432</v>
      </c>
      <c r="CL56" s="141"/>
      <c r="CM56" s="141"/>
      <c r="CN56" s="141"/>
      <c r="CO56" s="141">
        <f t="shared" si="44"/>
        <v>0</v>
      </c>
      <c r="CP56" s="141">
        <f t="shared" si="45"/>
        <v>435000431</v>
      </c>
      <c r="CQ56" s="141">
        <f t="shared" si="50"/>
        <v>435000431.00000006</v>
      </c>
      <c r="CR56" s="141">
        <f t="shared" si="51"/>
        <v>0</v>
      </c>
      <c r="CS56" s="141"/>
      <c r="CT56" s="141"/>
      <c r="CU56" s="141"/>
      <c r="CV56" s="141">
        <f t="shared" si="46"/>
        <v>1094444.4953911786</v>
      </c>
    </row>
    <row r="57" spans="1:100" s="14" customFormat="1" ht="13.2" x14ac:dyDescent="0.25">
      <c r="A57" s="4" t="s">
        <v>367</v>
      </c>
      <c r="B57" s="4" t="s">
        <v>368</v>
      </c>
      <c r="C57" s="4" t="s">
        <v>348</v>
      </c>
      <c r="D57" s="4" t="s">
        <v>348</v>
      </c>
      <c r="E57" s="4"/>
      <c r="F57" s="141"/>
      <c r="G57" s="141">
        <f>'[6]Control Totals'!$I$3</f>
        <v>129600000</v>
      </c>
      <c r="H57" s="141">
        <v>129600000.00000101</v>
      </c>
      <c r="I57" s="141">
        <f t="shared" si="0"/>
        <v>0</v>
      </c>
      <c r="J57" s="141"/>
      <c r="K57" s="141"/>
      <c r="L57" s="141">
        <f t="shared" si="1"/>
        <v>1567610394</v>
      </c>
      <c r="M57" s="141">
        <v>5258012077.9999981</v>
      </c>
      <c r="N57" s="141">
        <f t="shared" si="2"/>
        <v>0</v>
      </c>
      <c r="O57" s="141"/>
      <c r="P57" s="141">
        <v>2126536.1544499998</v>
      </c>
      <c r="Q57" s="141">
        <f t="shared" si="47"/>
        <v>341463106</v>
      </c>
      <c r="R57" s="141">
        <v>1276518313.0000019</v>
      </c>
      <c r="S57" s="141">
        <f t="shared" si="3"/>
        <v>568839.18775381614</v>
      </c>
      <c r="T57" s="141"/>
      <c r="U57" s="141"/>
      <c r="V57" s="141">
        <f t="shared" si="4"/>
        <v>339987334</v>
      </c>
      <c r="W57" s="141">
        <f t="shared" si="5"/>
        <v>523996799.00000209</v>
      </c>
      <c r="X57" s="141">
        <f t="shared" si="6"/>
        <v>0</v>
      </c>
      <c r="Y57" s="141"/>
      <c r="Z57" s="141">
        <v>96727.377529999998</v>
      </c>
      <c r="AA57" s="141">
        <f t="shared" si="7"/>
        <v>335233765</v>
      </c>
      <c r="AB57" s="141">
        <f t="shared" si="8"/>
        <v>342170317.00001383</v>
      </c>
      <c r="AC57" s="141">
        <f t="shared" si="9"/>
        <v>94766.49883676786</v>
      </c>
      <c r="AD57" s="141"/>
      <c r="AE57" s="141"/>
      <c r="AF57" s="141">
        <f t="shared" si="10"/>
        <v>483622539</v>
      </c>
      <c r="AG57" s="141">
        <f t="shared" si="11"/>
        <v>726591897.00000179</v>
      </c>
      <c r="AH57" s="141">
        <f t="shared" si="12"/>
        <v>0</v>
      </c>
      <c r="AI57" s="141"/>
      <c r="AJ57" s="141"/>
      <c r="AK57" s="141">
        <f t="shared" si="13"/>
        <v>18917185</v>
      </c>
      <c r="AL57" s="141">
        <f t="shared" si="14"/>
        <v>21580834</v>
      </c>
      <c r="AM57" s="141">
        <f t="shared" si="15"/>
        <v>0</v>
      </c>
      <c r="AN57" s="141"/>
      <c r="AO57" s="141">
        <v>37703.379426</v>
      </c>
      <c r="AP57" s="141">
        <f t="shared" si="16"/>
        <v>44655639</v>
      </c>
      <c r="AQ57" s="141">
        <f t="shared" si="17"/>
        <v>45294790.000002876</v>
      </c>
      <c r="AR57" s="141">
        <f t="shared" si="18"/>
        <v>37171.350186795789</v>
      </c>
      <c r="AS57" s="141"/>
      <c r="AT57" s="141"/>
      <c r="AU57" s="141">
        <f t="shared" si="19"/>
        <v>12442934</v>
      </c>
      <c r="AV57" s="141">
        <f t="shared" si="20"/>
        <v>11889881.000002848</v>
      </c>
      <c r="AW57" s="141">
        <f t="shared" si="21"/>
        <v>0</v>
      </c>
      <c r="AX57" s="141"/>
      <c r="AY57" s="141"/>
      <c r="AZ57" s="141">
        <f t="shared" si="22"/>
        <v>877162802</v>
      </c>
      <c r="BA57" s="141">
        <f t="shared" si="23"/>
        <v>834431461.9999969</v>
      </c>
      <c r="BB57" s="141">
        <f t="shared" si="24"/>
        <v>0</v>
      </c>
      <c r="BC57" s="141"/>
      <c r="BD57" s="141"/>
      <c r="BE57" s="141">
        <f t="shared" si="25"/>
        <v>9386434</v>
      </c>
      <c r="BF57" s="141">
        <f t="shared" si="26"/>
        <v>9386434</v>
      </c>
      <c r="BG57" s="141">
        <f t="shared" si="27"/>
        <v>0</v>
      </c>
      <c r="BH57" s="141"/>
      <c r="BI57" s="141"/>
      <c r="BJ57" s="141">
        <f t="shared" si="28"/>
        <v>2191103</v>
      </c>
      <c r="BK57" s="141">
        <f t="shared" si="29"/>
        <v>2191101</v>
      </c>
      <c r="BL57" s="141">
        <f t="shared" si="30"/>
        <v>0</v>
      </c>
      <c r="BM57" s="141"/>
      <c r="BN57" s="141"/>
      <c r="BO57" s="141">
        <f t="shared" si="31"/>
        <v>236120000</v>
      </c>
      <c r="BP57" s="141">
        <f t="shared" si="32"/>
        <v>183638092</v>
      </c>
      <c r="BQ57" s="141">
        <f t="shared" si="33"/>
        <v>0</v>
      </c>
      <c r="BR57" s="141"/>
      <c r="BS57" s="141"/>
      <c r="BT57" s="141">
        <f t="shared" si="34"/>
        <v>132130000</v>
      </c>
      <c r="BU57" s="141">
        <f t="shared" si="35"/>
        <v>119177778</v>
      </c>
      <c r="BV57" s="141">
        <f t="shared" si="36"/>
        <v>0</v>
      </c>
      <c r="BW57" s="141"/>
      <c r="BX57" s="141"/>
      <c r="BY57" s="141">
        <f t="shared" si="37"/>
        <v>10351044</v>
      </c>
      <c r="BZ57" s="141">
        <f t="shared" si="38"/>
        <v>10000069</v>
      </c>
      <c r="CA57" s="141">
        <f t="shared" si="39"/>
        <v>0</v>
      </c>
      <c r="CB57" s="141"/>
      <c r="CC57" s="141"/>
      <c r="CD57" s="141">
        <f t="shared" si="40"/>
        <v>1842000</v>
      </c>
      <c r="CE57" s="141">
        <f t="shared" si="41"/>
        <v>1874207.2309440002</v>
      </c>
      <c r="CF57" s="141">
        <f t="shared" si="42"/>
        <v>0</v>
      </c>
      <c r="CG57" s="141"/>
      <c r="CH57" s="141">
        <v>693.23</v>
      </c>
      <c r="CI57" s="141">
        <f t="shared" si="48"/>
        <v>246401</v>
      </c>
      <c r="CJ57" s="141">
        <f t="shared" si="49"/>
        <v>225992.98000000117</v>
      </c>
      <c r="CK57" s="141">
        <f t="shared" si="43"/>
        <v>755.83128834355432</v>
      </c>
      <c r="CL57" s="141"/>
      <c r="CM57" s="141">
        <v>69599</v>
      </c>
      <c r="CN57" s="141">
        <v>137341</v>
      </c>
      <c r="CO57" s="141">
        <f t="shared" si="44"/>
        <v>206940</v>
      </c>
      <c r="CP57" s="141">
        <f t="shared" si="45"/>
        <v>435000431</v>
      </c>
      <c r="CQ57" s="141">
        <f t="shared" si="50"/>
        <v>435000431.00000006</v>
      </c>
      <c r="CR57" s="141">
        <f t="shared" si="51"/>
        <v>206939.99999999997</v>
      </c>
      <c r="CS57" s="141"/>
      <c r="CT57" s="141"/>
      <c r="CU57" s="141"/>
      <c r="CV57" s="141">
        <f t="shared" si="46"/>
        <v>908472.86806572333</v>
      </c>
    </row>
    <row r="58" spans="1:100" s="14" customFormat="1" ht="13.2" x14ac:dyDescent="0.25">
      <c r="A58" s="4" t="s">
        <v>435</v>
      </c>
      <c r="B58" s="4" t="s">
        <v>436</v>
      </c>
      <c r="C58" s="4" t="s">
        <v>348</v>
      </c>
      <c r="D58" s="4" t="s">
        <v>348</v>
      </c>
      <c r="E58" s="4"/>
      <c r="F58" s="141"/>
      <c r="G58" s="141">
        <f>'[6]Control Totals'!$I$3</f>
        <v>129600000</v>
      </c>
      <c r="H58" s="141">
        <v>129600000.00000101</v>
      </c>
      <c r="I58" s="141">
        <f t="shared" si="0"/>
        <v>0</v>
      </c>
      <c r="J58" s="141"/>
      <c r="K58" s="141"/>
      <c r="L58" s="141">
        <f t="shared" si="1"/>
        <v>1567610394</v>
      </c>
      <c r="M58" s="141">
        <v>5258012077.9999981</v>
      </c>
      <c r="N58" s="141">
        <f t="shared" si="2"/>
        <v>0</v>
      </c>
      <c r="O58" s="141"/>
      <c r="P58" s="141">
        <v>1409927.416436</v>
      </c>
      <c r="Q58" s="141">
        <f t="shared" si="47"/>
        <v>341463106</v>
      </c>
      <c r="R58" s="141">
        <v>1276518313.0000019</v>
      </c>
      <c r="S58" s="141">
        <f t="shared" si="3"/>
        <v>377149.46189792053</v>
      </c>
      <c r="T58" s="141"/>
      <c r="U58" s="141"/>
      <c r="V58" s="141">
        <f t="shared" si="4"/>
        <v>339987334</v>
      </c>
      <c r="W58" s="141">
        <f t="shared" si="5"/>
        <v>523996799.00000209</v>
      </c>
      <c r="X58" s="141">
        <f t="shared" si="6"/>
        <v>0</v>
      </c>
      <c r="Y58" s="141"/>
      <c r="Z58" s="141">
        <v>106104.10816</v>
      </c>
      <c r="AA58" s="141">
        <f t="shared" si="7"/>
        <v>335233765</v>
      </c>
      <c r="AB58" s="141">
        <f t="shared" si="8"/>
        <v>342170317.00001383</v>
      </c>
      <c r="AC58" s="141">
        <f t="shared" si="9"/>
        <v>103953.14231901239</v>
      </c>
      <c r="AD58" s="141"/>
      <c r="AE58" s="141"/>
      <c r="AF58" s="141">
        <f t="shared" si="10"/>
        <v>483622539</v>
      </c>
      <c r="AG58" s="141">
        <f t="shared" si="11"/>
        <v>726591897.00000179</v>
      </c>
      <c r="AH58" s="141">
        <f t="shared" si="12"/>
        <v>0</v>
      </c>
      <c r="AI58" s="141"/>
      <c r="AJ58" s="141"/>
      <c r="AK58" s="141">
        <f t="shared" si="13"/>
        <v>18917185</v>
      </c>
      <c r="AL58" s="141">
        <f t="shared" si="14"/>
        <v>21580834</v>
      </c>
      <c r="AM58" s="141">
        <f t="shared" si="15"/>
        <v>0</v>
      </c>
      <c r="AN58" s="141"/>
      <c r="AO58" s="141">
        <v>48118.915345000001</v>
      </c>
      <c r="AP58" s="141">
        <f t="shared" si="16"/>
        <v>44655639</v>
      </c>
      <c r="AQ58" s="141">
        <f t="shared" si="17"/>
        <v>45294790.000002876</v>
      </c>
      <c r="AR58" s="141">
        <f t="shared" si="18"/>
        <v>47439.913348041657</v>
      </c>
      <c r="AS58" s="141"/>
      <c r="AT58" s="141"/>
      <c r="AU58" s="141">
        <f t="shared" si="19"/>
        <v>12442934</v>
      </c>
      <c r="AV58" s="141">
        <f t="shared" si="20"/>
        <v>11889881.000002848</v>
      </c>
      <c r="AW58" s="141">
        <f t="shared" si="21"/>
        <v>0</v>
      </c>
      <c r="AX58" s="141"/>
      <c r="AY58" s="141"/>
      <c r="AZ58" s="141">
        <f t="shared" si="22"/>
        <v>877162802</v>
      </c>
      <c r="BA58" s="141">
        <f t="shared" si="23"/>
        <v>834431461.9999969</v>
      </c>
      <c r="BB58" s="141">
        <f t="shared" si="24"/>
        <v>0</v>
      </c>
      <c r="BC58" s="141"/>
      <c r="BD58" s="141"/>
      <c r="BE58" s="141">
        <f t="shared" si="25"/>
        <v>9386434</v>
      </c>
      <c r="BF58" s="141">
        <f t="shared" si="26"/>
        <v>9386434</v>
      </c>
      <c r="BG58" s="141">
        <f t="shared" si="27"/>
        <v>0</v>
      </c>
      <c r="BH58" s="141"/>
      <c r="BI58" s="141"/>
      <c r="BJ58" s="141">
        <f t="shared" si="28"/>
        <v>2191103</v>
      </c>
      <c r="BK58" s="141">
        <f t="shared" si="29"/>
        <v>2191101</v>
      </c>
      <c r="BL58" s="141">
        <f t="shared" si="30"/>
        <v>0</v>
      </c>
      <c r="BM58" s="141"/>
      <c r="BN58" s="141"/>
      <c r="BO58" s="141">
        <f t="shared" si="31"/>
        <v>236120000</v>
      </c>
      <c r="BP58" s="141">
        <f t="shared" si="32"/>
        <v>183638092</v>
      </c>
      <c r="BQ58" s="141">
        <f t="shared" si="33"/>
        <v>0</v>
      </c>
      <c r="BR58" s="141"/>
      <c r="BS58" s="141"/>
      <c r="BT58" s="141">
        <f t="shared" si="34"/>
        <v>132130000</v>
      </c>
      <c r="BU58" s="141">
        <f t="shared" si="35"/>
        <v>119177778</v>
      </c>
      <c r="BV58" s="141">
        <f t="shared" si="36"/>
        <v>0</v>
      </c>
      <c r="BW58" s="141"/>
      <c r="BX58" s="141"/>
      <c r="BY58" s="141">
        <f t="shared" si="37"/>
        <v>10351044</v>
      </c>
      <c r="BZ58" s="141">
        <f t="shared" si="38"/>
        <v>10000069</v>
      </c>
      <c r="CA58" s="141">
        <f t="shared" si="39"/>
        <v>0</v>
      </c>
      <c r="CB58" s="141"/>
      <c r="CC58" s="141"/>
      <c r="CD58" s="141">
        <f t="shared" si="40"/>
        <v>1842000</v>
      </c>
      <c r="CE58" s="141">
        <f t="shared" si="41"/>
        <v>1874207.2309440002</v>
      </c>
      <c r="CF58" s="141">
        <f t="shared" si="42"/>
        <v>0</v>
      </c>
      <c r="CG58" s="141"/>
      <c r="CH58" s="141">
        <v>693.23</v>
      </c>
      <c r="CI58" s="141">
        <f t="shared" si="48"/>
        <v>246401</v>
      </c>
      <c r="CJ58" s="141">
        <f t="shared" si="49"/>
        <v>225992.98000000117</v>
      </c>
      <c r="CK58" s="141">
        <f t="shared" si="43"/>
        <v>755.83128834355432</v>
      </c>
      <c r="CL58" s="141"/>
      <c r="CM58" s="141">
        <v>76297</v>
      </c>
      <c r="CN58" s="141">
        <v>75827</v>
      </c>
      <c r="CO58" s="141">
        <f t="shared" si="44"/>
        <v>152124</v>
      </c>
      <c r="CP58" s="141">
        <f t="shared" si="45"/>
        <v>435000431</v>
      </c>
      <c r="CQ58" s="141">
        <f t="shared" si="50"/>
        <v>435000431.00000006</v>
      </c>
      <c r="CR58" s="141">
        <f t="shared" si="51"/>
        <v>152123.99999999997</v>
      </c>
      <c r="CS58" s="141"/>
      <c r="CT58" s="141"/>
      <c r="CU58" s="141"/>
      <c r="CV58" s="141">
        <f t="shared" si="46"/>
        <v>681422.34885331814</v>
      </c>
    </row>
    <row r="59" spans="1:100" s="14" customFormat="1" ht="13.2" x14ac:dyDescent="0.25">
      <c r="A59" s="4" t="s">
        <v>308</v>
      </c>
      <c r="B59" s="4" t="s">
        <v>309</v>
      </c>
      <c r="C59" s="4"/>
      <c r="D59" s="4" t="s">
        <v>203</v>
      </c>
      <c r="E59" s="4"/>
      <c r="F59" s="141">
        <v>319872.73243700003</v>
      </c>
      <c r="G59" s="141">
        <f>'[6]Control Totals'!$I$3</f>
        <v>129600000</v>
      </c>
      <c r="H59" s="141">
        <v>129600000.00000101</v>
      </c>
      <c r="I59" s="141">
        <f t="shared" si="0"/>
        <v>319872.73243699752</v>
      </c>
      <c r="J59" s="141"/>
      <c r="K59" s="141">
        <v>11849836.002328999</v>
      </c>
      <c r="L59" s="141">
        <f t="shared" si="1"/>
        <v>1567610394</v>
      </c>
      <c r="M59" s="141">
        <v>5258012077.9999981</v>
      </c>
      <c r="N59" s="141">
        <f t="shared" si="2"/>
        <v>3532880.0711907293</v>
      </c>
      <c r="O59" s="141"/>
      <c r="P59" s="141">
        <v>4010807.8782330002</v>
      </c>
      <c r="Q59" s="141">
        <f t="shared" si="47"/>
        <v>341463106</v>
      </c>
      <c r="R59" s="141">
        <v>1276518313.0000019</v>
      </c>
      <c r="S59" s="141">
        <f t="shared" si="3"/>
        <v>1072873.6922324968</v>
      </c>
      <c r="T59" s="141"/>
      <c r="U59" s="141"/>
      <c r="V59" s="141">
        <f t="shared" si="4"/>
        <v>339987334</v>
      </c>
      <c r="W59" s="141">
        <f t="shared" si="5"/>
        <v>523996799.00000209</v>
      </c>
      <c r="X59" s="141">
        <f t="shared" si="6"/>
        <v>0</v>
      </c>
      <c r="Y59" s="141"/>
      <c r="Z59" s="141">
        <v>1846166.962692</v>
      </c>
      <c r="AA59" s="141">
        <f t="shared" si="7"/>
        <v>335233765</v>
      </c>
      <c r="AB59" s="141">
        <f t="shared" si="8"/>
        <v>342170317.00001383</v>
      </c>
      <c r="AC59" s="141">
        <f t="shared" si="9"/>
        <v>1808741.0595637048</v>
      </c>
      <c r="AD59" s="141"/>
      <c r="AE59" s="141">
        <v>3079659.0042500002</v>
      </c>
      <c r="AF59" s="141">
        <f t="shared" si="10"/>
        <v>483622539</v>
      </c>
      <c r="AG59" s="141">
        <f t="shared" si="11"/>
        <v>726591897.00000179</v>
      </c>
      <c r="AH59" s="141">
        <f t="shared" si="12"/>
        <v>2049833.6315600188</v>
      </c>
      <c r="AI59" s="141"/>
      <c r="AJ59" s="141"/>
      <c r="AK59" s="141">
        <f t="shared" si="13"/>
        <v>18917185</v>
      </c>
      <c r="AL59" s="141">
        <f t="shared" si="14"/>
        <v>21580834</v>
      </c>
      <c r="AM59" s="141">
        <f t="shared" si="15"/>
        <v>0</v>
      </c>
      <c r="AN59" s="141"/>
      <c r="AO59" s="141">
        <v>79646.350770999998</v>
      </c>
      <c r="AP59" s="141">
        <f t="shared" si="16"/>
        <v>44655639</v>
      </c>
      <c r="AQ59" s="141">
        <f t="shared" si="17"/>
        <v>45294790.000002876</v>
      </c>
      <c r="AR59" s="141">
        <f t="shared" si="18"/>
        <v>78522.467764988469</v>
      </c>
      <c r="AS59" s="141"/>
      <c r="AT59" s="141">
        <v>72867.984985999996</v>
      </c>
      <c r="AU59" s="141">
        <f t="shared" si="19"/>
        <v>12442934</v>
      </c>
      <c r="AV59" s="141">
        <f t="shared" si="20"/>
        <v>11889881.000002848</v>
      </c>
      <c r="AW59" s="141">
        <f t="shared" si="21"/>
        <v>76257.40980028073</v>
      </c>
      <c r="AX59" s="141"/>
      <c r="AY59" s="141">
        <v>6109579.0953609999</v>
      </c>
      <c r="AZ59" s="141">
        <f t="shared" si="22"/>
        <v>877162802</v>
      </c>
      <c r="BA59" s="141">
        <f t="shared" si="23"/>
        <v>834431461.9999969</v>
      </c>
      <c r="BB59" s="141">
        <f t="shared" si="24"/>
        <v>6422451.408390807</v>
      </c>
      <c r="BC59" s="141"/>
      <c r="BD59" s="141"/>
      <c r="BE59" s="141">
        <f t="shared" si="25"/>
        <v>9386434</v>
      </c>
      <c r="BF59" s="141">
        <f t="shared" si="26"/>
        <v>9386434</v>
      </c>
      <c r="BG59" s="141">
        <f t="shared" si="27"/>
        <v>0</v>
      </c>
      <c r="BH59" s="141"/>
      <c r="BI59" s="141"/>
      <c r="BJ59" s="141">
        <f t="shared" si="28"/>
        <v>2191103</v>
      </c>
      <c r="BK59" s="141">
        <f t="shared" si="29"/>
        <v>2191101</v>
      </c>
      <c r="BL59" s="141">
        <f t="shared" si="30"/>
        <v>0</v>
      </c>
      <c r="BM59" s="141"/>
      <c r="BN59" s="141">
        <v>662606</v>
      </c>
      <c r="BO59" s="141">
        <f t="shared" si="31"/>
        <v>236120000</v>
      </c>
      <c r="BP59" s="141">
        <f t="shared" si="32"/>
        <v>183638092</v>
      </c>
      <c r="BQ59" s="141">
        <f t="shared" si="33"/>
        <v>851972.08823101909</v>
      </c>
      <c r="BR59" s="141"/>
      <c r="BS59" s="141">
        <v>500171</v>
      </c>
      <c r="BT59" s="141">
        <f t="shared" si="34"/>
        <v>132130000</v>
      </c>
      <c r="BU59" s="141">
        <f t="shared" si="35"/>
        <v>119177778</v>
      </c>
      <c r="BV59" s="141">
        <f t="shared" si="36"/>
        <v>554529.50490484899</v>
      </c>
      <c r="BW59" s="141"/>
      <c r="BX59" s="141">
        <v>43916</v>
      </c>
      <c r="BY59" s="141">
        <f t="shared" si="37"/>
        <v>10351044</v>
      </c>
      <c r="BZ59" s="141">
        <f t="shared" si="38"/>
        <v>10000069</v>
      </c>
      <c r="CA59" s="141">
        <f t="shared" si="39"/>
        <v>45457.331174814899</v>
      </c>
      <c r="CB59" s="141"/>
      <c r="CC59" s="141">
        <v>9232.5479369999994</v>
      </c>
      <c r="CD59" s="141">
        <f t="shared" si="40"/>
        <v>1842000</v>
      </c>
      <c r="CE59" s="141">
        <f t="shared" si="41"/>
        <v>1874207.2309440002</v>
      </c>
      <c r="CF59" s="141">
        <f t="shared" si="42"/>
        <v>9073.8916269084311</v>
      </c>
      <c r="CG59" s="141"/>
      <c r="CH59" s="141">
        <v>693.23</v>
      </c>
      <c r="CI59" s="141">
        <f t="shared" si="48"/>
        <v>246401</v>
      </c>
      <c r="CJ59" s="141">
        <f t="shared" si="49"/>
        <v>225992.98000000117</v>
      </c>
      <c r="CK59" s="141">
        <f t="shared" si="43"/>
        <v>755.83128834355432</v>
      </c>
      <c r="CL59" s="141"/>
      <c r="CM59" s="141">
        <v>1341457.0000000331</v>
      </c>
      <c r="CN59" s="141">
        <v>2607977</v>
      </c>
      <c r="CO59" s="141">
        <f t="shared" si="44"/>
        <v>3949434.0000000331</v>
      </c>
      <c r="CP59" s="141">
        <f t="shared" si="45"/>
        <v>435000431</v>
      </c>
      <c r="CQ59" s="141">
        <f t="shared" si="50"/>
        <v>435000431.00000006</v>
      </c>
      <c r="CR59" s="141">
        <f t="shared" si="51"/>
        <v>3949434.0000000331</v>
      </c>
      <c r="CS59" s="141"/>
      <c r="CT59" s="141"/>
      <c r="CU59" s="141"/>
      <c r="CV59" s="141">
        <f t="shared" si="46"/>
        <v>20772655.120165993</v>
      </c>
    </row>
    <row r="60" spans="1:100" s="14" customFormat="1" ht="13.2" x14ac:dyDescent="0.25">
      <c r="A60" s="4" t="s">
        <v>567</v>
      </c>
      <c r="B60" s="4" t="s">
        <v>568</v>
      </c>
      <c r="C60" s="4" t="s">
        <v>348</v>
      </c>
      <c r="D60" s="4" t="s">
        <v>348</v>
      </c>
      <c r="E60" s="4"/>
      <c r="F60" s="141"/>
      <c r="G60" s="141">
        <f>'[6]Control Totals'!$I$3</f>
        <v>129600000</v>
      </c>
      <c r="H60" s="141">
        <v>129600000.00000101</v>
      </c>
      <c r="I60" s="141">
        <f t="shared" si="0"/>
        <v>0</v>
      </c>
      <c r="J60" s="141"/>
      <c r="K60" s="141"/>
      <c r="L60" s="141">
        <f t="shared" si="1"/>
        <v>1567610394</v>
      </c>
      <c r="M60" s="141">
        <v>5258012077.9999981</v>
      </c>
      <c r="N60" s="141">
        <f t="shared" si="2"/>
        <v>0</v>
      </c>
      <c r="O60" s="141"/>
      <c r="P60" s="141">
        <v>2744854.1173800002</v>
      </c>
      <c r="Q60" s="141">
        <f t="shared" si="47"/>
        <v>341463106</v>
      </c>
      <c r="R60" s="141">
        <v>1276518313.0000019</v>
      </c>
      <c r="S60" s="141">
        <f t="shared" si="3"/>
        <v>734236.55805983103</v>
      </c>
      <c r="T60" s="141"/>
      <c r="U60" s="141"/>
      <c r="V60" s="141">
        <f t="shared" si="4"/>
        <v>339987334</v>
      </c>
      <c r="W60" s="141">
        <f t="shared" si="5"/>
        <v>523996799.00000209</v>
      </c>
      <c r="X60" s="141">
        <f t="shared" si="6"/>
        <v>0</v>
      </c>
      <c r="Y60" s="141"/>
      <c r="Z60" s="141">
        <v>98832.816862000007</v>
      </c>
      <c r="AA60" s="141">
        <f t="shared" si="7"/>
        <v>335233765</v>
      </c>
      <c r="AB60" s="141">
        <f t="shared" si="8"/>
        <v>342170317.00001383</v>
      </c>
      <c r="AC60" s="141">
        <f t="shared" si="9"/>
        <v>96829.25623908636</v>
      </c>
      <c r="AD60" s="141"/>
      <c r="AE60" s="141"/>
      <c r="AF60" s="141">
        <f t="shared" si="10"/>
        <v>483622539</v>
      </c>
      <c r="AG60" s="141">
        <f t="shared" si="11"/>
        <v>726591897.00000179</v>
      </c>
      <c r="AH60" s="141">
        <f t="shared" si="12"/>
        <v>0</v>
      </c>
      <c r="AI60" s="141"/>
      <c r="AJ60" s="141"/>
      <c r="AK60" s="141">
        <f t="shared" si="13"/>
        <v>18917185</v>
      </c>
      <c r="AL60" s="141">
        <f t="shared" si="14"/>
        <v>21580834</v>
      </c>
      <c r="AM60" s="141">
        <f t="shared" si="15"/>
        <v>0</v>
      </c>
      <c r="AN60" s="141"/>
      <c r="AO60" s="141">
        <v>59153.291270000002</v>
      </c>
      <c r="AP60" s="141">
        <f t="shared" si="16"/>
        <v>44655639</v>
      </c>
      <c r="AQ60" s="141">
        <f t="shared" si="17"/>
        <v>45294790.000002876</v>
      </c>
      <c r="AR60" s="141">
        <f t="shared" si="18"/>
        <v>58318.584115630161</v>
      </c>
      <c r="AS60" s="141"/>
      <c r="AT60" s="141"/>
      <c r="AU60" s="141">
        <f t="shared" si="19"/>
        <v>12442934</v>
      </c>
      <c r="AV60" s="141">
        <f t="shared" si="20"/>
        <v>11889881.000002848</v>
      </c>
      <c r="AW60" s="141">
        <f t="shared" si="21"/>
        <v>0</v>
      </c>
      <c r="AX60" s="141"/>
      <c r="AY60" s="141"/>
      <c r="AZ60" s="141">
        <f t="shared" si="22"/>
        <v>877162802</v>
      </c>
      <c r="BA60" s="141">
        <f t="shared" si="23"/>
        <v>834431461.9999969</v>
      </c>
      <c r="BB60" s="141">
        <f t="shared" si="24"/>
        <v>0</v>
      </c>
      <c r="BC60" s="141"/>
      <c r="BD60" s="141"/>
      <c r="BE60" s="141">
        <f t="shared" si="25"/>
        <v>9386434</v>
      </c>
      <c r="BF60" s="141">
        <f t="shared" si="26"/>
        <v>9386434</v>
      </c>
      <c r="BG60" s="141">
        <f t="shared" si="27"/>
        <v>0</v>
      </c>
      <c r="BH60" s="141"/>
      <c r="BI60" s="141"/>
      <c r="BJ60" s="141">
        <f t="shared" si="28"/>
        <v>2191103</v>
      </c>
      <c r="BK60" s="141">
        <f t="shared" si="29"/>
        <v>2191101</v>
      </c>
      <c r="BL60" s="141">
        <f t="shared" si="30"/>
        <v>0</v>
      </c>
      <c r="BM60" s="141"/>
      <c r="BN60" s="141"/>
      <c r="BO60" s="141">
        <f t="shared" si="31"/>
        <v>236120000</v>
      </c>
      <c r="BP60" s="141">
        <f t="shared" si="32"/>
        <v>183638092</v>
      </c>
      <c r="BQ60" s="141">
        <f t="shared" si="33"/>
        <v>0</v>
      </c>
      <c r="BR60" s="141"/>
      <c r="BS60" s="141"/>
      <c r="BT60" s="141">
        <f t="shared" si="34"/>
        <v>132130000</v>
      </c>
      <c r="BU60" s="141">
        <f t="shared" si="35"/>
        <v>119177778</v>
      </c>
      <c r="BV60" s="141">
        <f t="shared" si="36"/>
        <v>0</v>
      </c>
      <c r="BW60" s="141"/>
      <c r="BX60" s="141"/>
      <c r="BY60" s="141">
        <f t="shared" si="37"/>
        <v>10351044</v>
      </c>
      <c r="BZ60" s="141">
        <f t="shared" si="38"/>
        <v>10000069</v>
      </c>
      <c r="CA60" s="141">
        <f t="shared" si="39"/>
        <v>0</v>
      </c>
      <c r="CB60" s="141"/>
      <c r="CC60" s="141"/>
      <c r="CD60" s="141">
        <f t="shared" si="40"/>
        <v>1842000</v>
      </c>
      <c r="CE60" s="141">
        <f t="shared" si="41"/>
        <v>1874207.2309440002</v>
      </c>
      <c r="CF60" s="141">
        <f t="shared" si="42"/>
        <v>0</v>
      </c>
      <c r="CG60" s="141"/>
      <c r="CH60" s="141">
        <v>693.23</v>
      </c>
      <c r="CI60" s="141">
        <f t="shared" si="48"/>
        <v>246401</v>
      </c>
      <c r="CJ60" s="141">
        <f t="shared" si="49"/>
        <v>225992.98000000117</v>
      </c>
      <c r="CK60" s="141">
        <f t="shared" si="43"/>
        <v>755.83128834355432</v>
      </c>
      <c r="CL60" s="141"/>
      <c r="CM60" s="141">
        <v>71153</v>
      </c>
      <c r="CN60" s="141">
        <v>140444</v>
      </c>
      <c r="CO60" s="141">
        <f t="shared" si="44"/>
        <v>211597</v>
      </c>
      <c r="CP60" s="141">
        <f t="shared" si="45"/>
        <v>435000431</v>
      </c>
      <c r="CQ60" s="141">
        <f t="shared" si="50"/>
        <v>435000431.00000006</v>
      </c>
      <c r="CR60" s="141">
        <f t="shared" si="51"/>
        <v>211596.99999999997</v>
      </c>
      <c r="CS60" s="141"/>
      <c r="CT60" s="141"/>
      <c r="CU60" s="141"/>
      <c r="CV60" s="141">
        <f t="shared" si="46"/>
        <v>1101737.2297028911</v>
      </c>
    </row>
    <row r="61" spans="1:100" s="14" customFormat="1" ht="13.2" x14ac:dyDescent="0.25">
      <c r="A61" s="4" t="s">
        <v>437</v>
      </c>
      <c r="B61" s="4" t="s">
        <v>438</v>
      </c>
      <c r="C61" s="4" t="s">
        <v>348</v>
      </c>
      <c r="D61" s="4" t="s">
        <v>348</v>
      </c>
      <c r="E61" s="4"/>
      <c r="F61" s="141"/>
      <c r="G61" s="141">
        <f>'[6]Control Totals'!$I$3</f>
        <v>129600000</v>
      </c>
      <c r="H61" s="141">
        <v>129600000.00000101</v>
      </c>
      <c r="I61" s="141">
        <f t="shared" si="0"/>
        <v>0</v>
      </c>
      <c r="J61" s="141"/>
      <c r="K61" s="141"/>
      <c r="L61" s="141">
        <f t="shared" si="1"/>
        <v>1567610394</v>
      </c>
      <c r="M61" s="141">
        <v>5258012077.9999981</v>
      </c>
      <c r="N61" s="141">
        <f t="shared" si="2"/>
        <v>0</v>
      </c>
      <c r="O61" s="141"/>
      <c r="P61" s="141">
        <v>2145580.4206309998</v>
      </c>
      <c r="Q61" s="141">
        <f t="shared" si="47"/>
        <v>341463106</v>
      </c>
      <c r="R61" s="141">
        <v>1276518313.0000019</v>
      </c>
      <c r="S61" s="141">
        <f t="shared" si="3"/>
        <v>573933.44626576197</v>
      </c>
      <c r="T61" s="141"/>
      <c r="U61" s="141"/>
      <c r="V61" s="141">
        <f t="shared" si="4"/>
        <v>339987334</v>
      </c>
      <c r="W61" s="141">
        <f t="shared" si="5"/>
        <v>523996799.00000209</v>
      </c>
      <c r="X61" s="141">
        <f t="shared" si="6"/>
        <v>0</v>
      </c>
      <c r="Y61" s="141"/>
      <c r="Z61" s="141">
        <v>153706.87465799999</v>
      </c>
      <c r="AA61" s="141">
        <f t="shared" si="7"/>
        <v>335233765</v>
      </c>
      <c r="AB61" s="141">
        <f t="shared" si="8"/>
        <v>342170317.00001383</v>
      </c>
      <c r="AC61" s="141">
        <f t="shared" si="9"/>
        <v>150590.89505412107</v>
      </c>
      <c r="AD61" s="141"/>
      <c r="AE61" s="141"/>
      <c r="AF61" s="141">
        <f t="shared" si="10"/>
        <v>483622539</v>
      </c>
      <c r="AG61" s="141">
        <f t="shared" si="11"/>
        <v>726591897.00000179</v>
      </c>
      <c r="AH61" s="141">
        <f t="shared" si="12"/>
        <v>0</v>
      </c>
      <c r="AI61" s="141"/>
      <c r="AJ61" s="141"/>
      <c r="AK61" s="141">
        <f t="shared" si="13"/>
        <v>18917185</v>
      </c>
      <c r="AL61" s="141">
        <f t="shared" si="14"/>
        <v>21580834</v>
      </c>
      <c r="AM61" s="141">
        <f t="shared" si="15"/>
        <v>0</v>
      </c>
      <c r="AN61" s="141"/>
      <c r="AO61" s="141">
        <v>36295.843967000001</v>
      </c>
      <c r="AP61" s="141">
        <f t="shared" si="16"/>
        <v>44655639</v>
      </c>
      <c r="AQ61" s="141">
        <f t="shared" si="17"/>
        <v>45294790.000002876</v>
      </c>
      <c r="AR61" s="141">
        <f t="shared" si="18"/>
        <v>35783.676343141822</v>
      </c>
      <c r="AS61" s="141"/>
      <c r="AT61" s="141"/>
      <c r="AU61" s="141">
        <f t="shared" si="19"/>
        <v>12442934</v>
      </c>
      <c r="AV61" s="141">
        <f t="shared" si="20"/>
        <v>11889881.000002848</v>
      </c>
      <c r="AW61" s="141">
        <f t="shared" si="21"/>
        <v>0</v>
      </c>
      <c r="AX61" s="141"/>
      <c r="AY61" s="141"/>
      <c r="AZ61" s="141">
        <f t="shared" si="22"/>
        <v>877162802</v>
      </c>
      <c r="BA61" s="141">
        <f t="shared" si="23"/>
        <v>834431461.9999969</v>
      </c>
      <c r="BB61" s="141">
        <f t="shared" si="24"/>
        <v>0</v>
      </c>
      <c r="BC61" s="141"/>
      <c r="BD61" s="141"/>
      <c r="BE61" s="141">
        <f t="shared" si="25"/>
        <v>9386434</v>
      </c>
      <c r="BF61" s="141">
        <f t="shared" si="26"/>
        <v>9386434</v>
      </c>
      <c r="BG61" s="141">
        <f t="shared" si="27"/>
        <v>0</v>
      </c>
      <c r="BH61" s="141"/>
      <c r="BI61" s="141"/>
      <c r="BJ61" s="141">
        <f t="shared" si="28"/>
        <v>2191103</v>
      </c>
      <c r="BK61" s="141">
        <f t="shared" si="29"/>
        <v>2191101</v>
      </c>
      <c r="BL61" s="141">
        <f t="shared" si="30"/>
        <v>0</v>
      </c>
      <c r="BM61" s="141"/>
      <c r="BN61" s="141"/>
      <c r="BO61" s="141">
        <f t="shared" si="31"/>
        <v>236120000</v>
      </c>
      <c r="BP61" s="141">
        <f t="shared" si="32"/>
        <v>183638092</v>
      </c>
      <c r="BQ61" s="141">
        <f t="shared" si="33"/>
        <v>0</v>
      </c>
      <c r="BR61" s="141"/>
      <c r="BS61" s="141"/>
      <c r="BT61" s="141">
        <f t="shared" si="34"/>
        <v>132130000</v>
      </c>
      <c r="BU61" s="141">
        <f t="shared" si="35"/>
        <v>119177778</v>
      </c>
      <c r="BV61" s="141">
        <f t="shared" si="36"/>
        <v>0</v>
      </c>
      <c r="BW61" s="141"/>
      <c r="BX61" s="141"/>
      <c r="BY61" s="141">
        <f t="shared" si="37"/>
        <v>10351044</v>
      </c>
      <c r="BZ61" s="141">
        <f t="shared" si="38"/>
        <v>10000069</v>
      </c>
      <c r="CA61" s="141">
        <f t="shared" si="39"/>
        <v>0</v>
      </c>
      <c r="CB61" s="141"/>
      <c r="CC61" s="141"/>
      <c r="CD61" s="141">
        <f t="shared" si="40"/>
        <v>1842000</v>
      </c>
      <c r="CE61" s="141">
        <f t="shared" si="41"/>
        <v>1874207.2309440002</v>
      </c>
      <c r="CF61" s="141">
        <f t="shared" si="42"/>
        <v>0</v>
      </c>
      <c r="CG61" s="141"/>
      <c r="CH61" s="141">
        <v>693.23</v>
      </c>
      <c r="CI61" s="141">
        <f t="shared" si="48"/>
        <v>246401</v>
      </c>
      <c r="CJ61" s="141">
        <f t="shared" si="49"/>
        <v>225992.98000000117</v>
      </c>
      <c r="CK61" s="141">
        <f t="shared" si="43"/>
        <v>755.83128834355432</v>
      </c>
      <c r="CL61" s="141"/>
      <c r="CM61" s="141">
        <v>116501</v>
      </c>
      <c r="CN61" s="141"/>
      <c r="CO61" s="141">
        <f t="shared" si="44"/>
        <v>116501</v>
      </c>
      <c r="CP61" s="141">
        <f t="shared" si="45"/>
        <v>435000431</v>
      </c>
      <c r="CQ61" s="141">
        <f t="shared" si="50"/>
        <v>435000431.00000006</v>
      </c>
      <c r="CR61" s="141">
        <f t="shared" si="51"/>
        <v>116500.99999999999</v>
      </c>
      <c r="CS61" s="141"/>
      <c r="CT61" s="141"/>
      <c r="CU61" s="141"/>
      <c r="CV61" s="141">
        <f t="shared" si="46"/>
        <v>877564.84895136836</v>
      </c>
    </row>
    <row r="62" spans="1:100" s="14" customFormat="1" ht="13.2" x14ac:dyDescent="0.25">
      <c r="A62" s="4" t="s">
        <v>453</v>
      </c>
      <c r="B62" s="4" t="s">
        <v>454</v>
      </c>
      <c r="C62" s="4" t="s">
        <v>348</v>
      </c>
      <c r="D62" s="4" t="s">
        <v>348</v>
      </c>
      <c r="E62" s="4"/>
      <c r="F62" s="141"/>
      <c r="G62" s="141">
        <f>'[6]Control Totals'!$I$3</f>
        <v>129600000</v>
      </c>
      <c r="H62" s="141">
        <v>129600000.00000101</v>
      </c>
      <c r="I62" s="141">
        <f t="shared" si="0"/>
        <v>0</v>
      </c>
      <c r="J62" s="141"/>
      <c r="K62" s="141"/>
      <c r="L62" s="141">
        <f t="shared" si="1"/>
        <v>1567610394</v>
      </c>
      <c r="M62" s="141">
        <v>5258012077.9999981</v>
      </c>
      <c r="N62" s="141">
        <f t="shared" si="2"/>
        <v>0</v>
      </c>
      <c r="O62" s="141"/>
      <c r="P62" s="141">
        <v>1784523.1152300001</v>
      </c>
      <c r="Q62" s="141">
        <f t="shared" si="47"/>
        <v>341463106</v>
      </c>
      <c r="R62" s="141">
        <v>1276518313.0000019</v>
      </c>
      <c r="S62" s="141">
        <f t="shared" si="3"/>
        <v>477352.1848058523</v>
      </c>
      <c r="T62" s="141"/>
      <c r="U62" s="141"/>
      <c r="V62" s="141">
        <f t="shared" si="4"/>
        <v>339987334</v>
      </c>
      <c r="W62" s="141">
        <f t="shared" si="5"/>
        <v>523996799.00000209</v>
      </c>
      <c r="X62" s="141">
        <f t="shared" si="6"/>
        <v>0</v>
      </c>
      <c r="Y62" s="141"/>
      <c r="Z62" s="141">
        <v>114174.093918</v>
      </c>
      <c r="AA62" s="141">
        <f t="shared" si="7"/>
        <v>335233765</v>
      </c>
      <c r="AB62" s="141">
        <f t="shared" si="8"/>
        <v>342170317.00001383</v>
      </c>
      <c r="AC62" s="141">
        <f t="shared" si="9"/>
        <v>111859.53154900105</v>
      </c>
      <c r="AD62" s="141"/>
      <c r="AE62" s="141"/>
      <c r="AF62" s="141">
        <f t="shared" si="10"/>
        <v>483622539</v>
      </c>
      <c r="AG62" s="141">
        <f t="shared" si="11"/>
        <v>726591897.00000179</v>
      </c>
      <c r="AH62" s="141">
        <f t="shared" si="12"/>
        <v>0</v>
      </c>
      <c r="AI62" s="141"/>
      <c r="AJ62" s="141"/>
      <c r="AK62" s="141">
        <f t="shared" si="13"/>
        <v>18917185</v>
      </c>
      <c r="AL62" s="141">
        <f t="shared" si="14"/>
        <v>21580834</v>
      </c>
      <c r="AM62" s="141">
        <f t="shared" si="15"/>
        <v>0</v>
      </c>
      <c r="AN62" s="141"/>
      <c r="AO62" s="141">
        <v>52059.561680999999</v>
      </c>
      <c r="AP62" s="141">
        <f t="shared" si="16"/>
        <v>44655639</v>
      </c>
      <c r="AQ62" s="141">
        <f t="shared" si="17"/>
        <v>45294790.000002876</v>
      </c>
      <c r="AR62" s="141">
        <f t="shared" si="18"/>
        <v>51324.953552601117</v>
      </c>
      <c r="AS62" s="141"/>
      <c r="AT62" s="141"/>
      <c r="AU62" s="141">
        <f t="shared" si="19"/>
        <v>12442934</v>
      </c>
      <c r="AV62" s="141">
        <f t="shared" si="20"/>
        <v>11889881.000002848</v>
      </c>
      <c r="AW62" s="141">
        <f t="shared" si="21"/>
        <v>0</v>
      </c>
      <c r="AX62" s="141"/>
      <c r="AY62" s="141"/>
      <c r="AZ62" s="141">
        <f t="shared" si="22"/>
        <v>877162802</v>
      </c>
      <c r="BA62" s="141">
        <f t="shared" si="23"/>
        <v>834431461.9999969</v>
      </c>
      <c r="BB62" s="141">
        <f t="shared" si="24"/>
        <v>0</v>
      </c>
      <c r="BC62" s="141"/>
      <c r="BD62" s="141"/>
      <c r="BE62" s="141">
        <f t="shared" si="25"/>
        <v>9386434</v>
      </c>
      <c r="BF62" s="141">
        <f t="shared" si="26"/>
        <v>9386434</v>
      </c>
      <c r="BG62" s="141">
        <f t="shared" si="27"/>
        <v>0</v>
      </c>
      <c r="BH62" s="141"/>
      <c r="BI62" s="141"/>
      <c r="BJ62" s="141">
        <f t="shared" si="28"/>
        <v>2191103</v>
      </c>
      <c r="BK62" s="141">
        <f t="shared" si="29"/>
        <v>2191101</v>
      </c>
      <c r="BL62" s="141">
        <f t="shared" si="30"/>
        <v>0</v>
      </c>
      <c r="BM62" s="141"/>
      <c r="BN62" s="141"/>
      <c r="BO62" s="141">
        <f t="shared" si="31"/>
        <v>236120000</v>
      </c>
      <c r="BP62" s="141">
        <f t="shared" si="32"/>
        <v>183638092</v>
      </c>
      <c r="BQ62" s="141">
        <f t="shared" si="33"/>
        <v>0</v>
      </c>
      <c r="BR62" s="141"/>
      <c r="BS62" s="141"/>
      <c r="BT62" s="141">
        <f t="shared" si="34"/>
        <v>132130000</v>
      </c>
      <c r="BU62" s="141">
        <f t="shared" si="35"/>
        <v>119177778</v>
      </c>
      <c r="BV62" s="141">
        <f t="shared" si="36"/>
        <v>0</v>
      </c>
      <c r="BW62" s="141"/>
      <c r="BX62" s="141"/>
      <c r="BY62" s="141">
        <f t="shared" si="37"/>
        <v>10351044</v>
      </c>
      <c r="BZ62" s="141">
        <f t="shared" si="38"/>
        <v>10000069</v>
      </c>
      <c r="CA62" s="141">
        <f t="shared" si="39"/>
        <v>0</v>
      </c>
      <c r="CB62" s="141"/>
      <c r="CC62" s="141"/>
      <c r="CD62" s="141">
        <f t="shared" si="40"/>
        <v>1842000</v>
      </c>
      <c r="CE62" s="141">
        <f t="shared" si="41"/>
        <v>1874207.2309440002</v>
      </c>
      <c r="CF62" s="141">
        <f t="shared" si="42"/>
        <v>0</v>
      </c>
      <c r="CG62" s="141"/>
      <c r="CH62" s="141">
        <v>693.23</v>
      </c>
      <c r="CI62" s="141">
        <f t="shared" si="48"/>
        <v>246401</v>
      </c>
      <c r="CJ62" s="141">
        <f t="shared" si="49"/>
        <v>225992.98000000117</v>
      </c>
      <c r="CK62" s="141">
        <f t="shared" si="43"/>
        <v>755.83128834355432</v>
      </c>
      <c r="CL62" s="141"/>
      <c r="CM62" s="141">
        <v>82075</v>
      </c>
      <c r="CN62" s="141">
        <v>159792</v>
      </c>
      <c r="CO62" s="141">
        <f t="shared" si="44"/>
        <v>241867</v>
      </c>
      <c r="CP62" s="141">
        <f t="shared" si="45"/>
        <v>435000431</v>
      </c>
      <c r="CQ62" s="141">
        <f t="shared" si="50"/>
        <v>435000431.00000006</v>
      </c>
      <c r="CR62" s="141">
        <f t="shared" si="51"/>
        <v>241866.99999999997</v>
      </c>
      <c r="CS62" s="141"/>
      <c r="CT62" s="141"/>
      <c r="CU62" s="141"/>
      <c r="CV62" s="141">
        <f t="shared" si="46"/>
        <v>883159.50119579805</v>
      </c>
    </row>
    <row r="63" spans="1:100" s="14" customFormat="1" ht="13.2" x14ac:dyDescent="0.25">
      <c r="A63" s="4" t="s">
        <v>643</v>
      </c>
      <c r="B63" s="4" t="s">
        <v>644</v>
      </c>
      <c r="C63" s="4" t="s">
        <v>348</v>
      </c>
      <c r="D63" s="4" t="s">
        <v>348</v>
      </c>
      <c r="E63" s="4"/>
      <c r="F63" s="141"/>
      <c r="G63" s="141">
        <f>'[6]Control Totals'!$I$3</f>
        <v>129600000</v>
      </c>
      <c r="H63" s="141">
        <v>129600000.00000101</v>
      </c>
      <c r="I63" s="141">
        <f t="shared" si="0"/>
        <v>0</v>
      </c>
      <c r="J63" s="141"/>
      <c r="K63" s="141"/>
      <c r="L63" s="141">
        <f t="shared" si="1"/>
        <v>1567610394</v>
      </c>
      <c r="M63" s="141">
        <v>5258012077.9999981</v>
      </c>
      <c r="N63" s="141">
        <f t="shared" si="2"/>
        <v>0</v>
      </c>
      <c r="O63" s="141"/>
      <c r="P63" s="141">
        <v>2438386.3989090002</v>
      </c>
      <c r="Q63" s="141">
        <f t="shared" si="47"/>
        <v>341463106</v>
      </c>
      <c r="R63" s="141">
        <v>1276518313.0000019</v>
      </c>
      <c r="S63" s="141">
        <f t="shared" si="3"/>
        <v>652257.7740720755</v>
      </c>
      <c r="T63" s="141"/>
      <c r="U63" s="141"/>
      <c r="V63" s="141">
        <f t="shared" si="4"/>
        <v>339987334</v>
      </c>
      <c r="W63" s="141">
        <f t="shared" si="5"/>
        <v>523996799.00000209</v>
      </c>
      <c r="X63" s="141">
        <f t="shared" si="6"/>
        <v>0</v>
      </c>
      <c r="Y63" s="141"/>
      <c r="Z63" s="141">
        <v>89623.898570000005</v>
      </c>
      <c r="AA63" s="141">
        <f t="shared" si="7"/>
        <v>335233765</v>
      </c>
      <c r="AB63" s="141">
        <f t="shared" si="8"/>
        <v>342170317.00001383</v>
      </c>
      <c r="AC63" s="141">
        <f t="shared" si="9"/>
        <v>87807.02316617957</v>
      </c>
      <c r="AD63" s="141"/>
      <c r="AE63" s="141"/>
      <c r="AF63" s="141">
        <f t="shared" si="10"/>
        <v>483622539</v>
      </c>
      <c r="AG63" s="141">
        <f t="shared" si="11"/>
        <v>726591897.00000179</v>
      </c>
      <c r="AH63" s="141">
        <f t="shared" si="12"/>
        <v>0</v>
      </c>
      <c r="AI63" s="141"/>
      <c r="AJ63" s="141"/>
      <c r="AK63" s="141">
        <f t="shared" si="13"/>
        <v>18917185</v>
      </c>
      <c r="AL63" s="141">
        <f t="shared" si="14"/>
        <v>21580834</v>
      </c>
      <c r="AM63" s="141">
        <f t="shared" si="15"/>
        <v>0</v>
      </c>
      <c r="AN63" s="141"/>
      <c r="AO63" s="141">
        <v>57408.309659999999</v>
      </c>
      <c r="AP63" s="141">
        <f t="shared" si="16"/>
        <v>44655639</v>
      </c>
      <c r="AQ63" s="141">
        <f t="shared" si="17"/>
        <v>45294790.000002876</v>
      </c>
      <c r="AR63" s="141">
        <f t="shared" si="18"/>
        <v>56598.225795439379</v>
      </c>
      <c r="AS63" s="141"/>
      <c r="AT63" s="141"/>
      <c r="AU63" s="141">
        <f t="shared" si="19"/>
        <v>12442934</v>
      </c>
      <c r="AV63" s="141">
        <f t="shared" si="20"/>
        <v>11889881.000002848</v>
      </c>
      <c r="AW63" s="141">
        <f t="shared" si="21"/>
        <v>0</v>
      </c>
      <c r="AX63" s="141"/>
      <c r="AY63" s="141"/>
      <c r="AZ63" s="141">
        <f t="shared" si="22"/>
        <v>877162802</v>
      </c>
      <c r="BA63" s="141">
        <f t="shared" si="23"/>
        <v>834431461.9999969</v>
      </c>
      <c r="BB63" s="141">
        <f t="shared" si="24"/>
        <v>0</v>
      </c>
      <c r="BC63" s="141"/>
      <c r="BD63" s="141"/>
      <c r="BE63" s="141">
        <f t="shared" si="25"/>
        <v>9386434</v>
      </c>
      <c r="BF63" s="141">
        <f t="shared" si="26"/>
        <v>9386434</v>
      </c>
      <c r="BG63" s="141">
        <f t="shared" si="27"/>
        <v>0</v>
      </c>
      <c r="BH63" s="141"/>
      <c r="BI63" s="141"/>
      <c r="BJ63" s="141">
        <f t="shared" si="28"/>
        <v>2191103</v>
      </c>
      <c r="BK63" s="141">
        <f t="shared" si="29"/>
        <v>2191101</v>
      </c>
      <c r="BL63" s="141">
        <f t="shared" si="30"/>
        <v>0</v>
      </c>
      <c r="BM63" s="141"/>
      <c r="BN63" s="141"/>
      <c r="BO63" s="141">
        <f t="shared" si="31"/>
        <v>236120000</v>
      </c>
      <c r="BP63" s="141">
        <f t="shared" si="32"/>
        <v>183638092</v>
      </c>
      <c r="BQ63" s="141">
        <f t="shared" si="33"/>
        <v>0</v>
      </c>
      <c r="BR63" s="141"/>
      <c r="BS63" s="141"/>
      <c r="BT63" s="141">
        <f t="shared" si="34"/>
        <v>132130000</v>
      </c>
      <c r="BU63" s="141">
        <f t="shared" si="35"/>
        <v>119177778</v>
      </c>
      <c r="BV63" s="141">
        <f t="shared" si="36"/>
        <v>0</v>
      </c>
      <c r="BW63" s="141"/>
      <c r="BX63" s="141"/>
      <c r="BY63" s="141">
        <f t="shared" si="37"/>
        <v>10351044</v>
      </c>
      <c r="BZ63" s="141">
        <f t="shared" si="38"/>
        <v>10000069</v>
      </c>
      <c r="CA63" s="141">
        <f t="shared" si="39"/>
        <v>0</v>
      </c>
      <c r="CB63" s="141"/>
      <c r="CC63" s="141"/>
      <c r="CD63" s="141">
        <f t="shared" si="40"/>
        <v>1842000</v>
      </c>
      <c r="CE63" s="141">
        <f t="shared" si="41"/>
        <v>1874207.2309440002</v>
      </c>
      <c r="CF63" s="141">
        <f t="shared" si="42"/>
        <v>0</v>
      </c>
      <c r="CG63" s="141"/>
      <c r="CH63" s="141">
        <v>693.23</v>
      </c>
      <c r="CI63" s="141">
        <f t="shared" si="48"/>
        <v>246401</v>
      </c>
      <c r="CJ63" s="141">
        <f t="shared" si="49"/>
        <v>225992.98000000117</v>
      </c>
      <c r="CK63" s="141">
        <f t="shared" si="43"/>
        <v>755.83128834355432</v>
      </c>
      <c r="CL63" s="141"/>
      <c r="CM63" s="141">
        <v>64852</v>
      </c>
      <c r="CN63" s="141">
        <v>126935</v>
      </c>
      <c r="CO63" s="141">
        <f t="shared" si="44"/>
        <v>191787</v>
      </c>
      <c r="CP63" s="141">
        <f t="shared" si="45"/>
        <v>435000431</v>
      </c>
      <c r="CQ63" s="141">
        <f t="shared" si="50"/>
        <v>435000431.00000006</v>
      </c>
      <c r="CR63" s="141">
        <f t="shared" si="51"/>
        <v>191786.99999999997</v>
      </c>
      <c r="CS63" s="141"/>
      <c r="CT63" s="141"/>
      <c r="CU63" s="141"/>
      <c r="CV63" s="141">
        <f t="shared" si="46"/>
        <v>989205.85432203789</v>
      </c>
    </row>
    <row r="64" spans="1:100" s="14" customFormat="1" ht="13.2" x14ac:dyDescent="0.25">
      <c r="A64" s="4" t="s">
        <v>302</v>
      </c>
      <c r="B64" s="4" t="s">
        <v>303</v>
      </c>
      <c r="C64" s="4"/>
      <c r="D64" s="4" t="s">
        <v>203</v>
      </c>
      <c r="E64" s="4"/>
      <c r="F64" s="141">
        <v>550071.44299500005</v>
      </c>
      <c r="G64" s="141">
        <f>'[6]Control Totals'!$I$3</f>
        <v>129600000</v>
      </c>
      <c r="H64" s="141">
        <v>129600000.00000101</v>
      </c>
      <c r="I64" s="141">
        <f t="shared" si="0"/>
        <v>550071.44299499574</v>
      </c>
      <c r="J64" s="141"/>
      <c r="K64" s="141">
        <v>16984284.965367999</v>
      </c>
      <c r="L64" s="141">
        <f t="shared" si="1"/>
        <v>1567610394</v>
      </c>
      <c r="M64" s="141">
        <v>5258012077.9999981</v>
      </c>
      <c r="N64" s="141">
        <f t="shared" si="2"/>
        <v>5063651.6712787999</v>
      </c>
      <c r="O64" s="141"/>
      <c r="P64" s="141">
        <v>4820937.0448960001</v>
      </c>
      <c r="Q64" s="141">
        <f t="shared" si="47"/>
        <v>341463106</v>
      </c>
      <c r="R64" s="141">
        <v>1276518313.0000019</v>
      </c>
      <c r="S64" s="141">
        <f t="shared" si="3"/>
        <v>1289579.7266800725</v>
      </c>
      <c r="T64" s="141"/>
      <c r="U64" s="141"/>
      <c r="V64" s="141">
        <f t="shared" si="4"/>
        <v>339987334</v>
      </c>
      <c r="W64" s="141">
        <f t="shared" si="5"/>
        <v>523996799.00000209</v>
      </c>
      <c r="X64" s="141">
        <f t="shared" si="6"/>
        <v>0</v>
      </c>
      <c r="Y64" s="141"/>
      <c r="Z64" s="141">
        <v>2575996.6601100001</v>
      </c>
      <c r="AA64" s="141">
        <f t="shared" si="7"/>
        <v>335233765</v>
      </c>
      <c r="AB64" s="141">
        <f t="shared" si="8"/>
        <v>342170317.00001383</v>
      </c>
      <c r="AC64" s="141">
        <f t="shared" si="9"/>
        <v>2523775.4886729866</v>
      </c>
      <c r="AD64" s="141"/>
      <c r="AE64" s="141">
        <v>4061840.857663</v>
      </c>
      <c r="AF64" s="141">
        <f t="shared" si="10"/>
        <v>483622539</v>
      </c>
      <c r="AG64" s="141">
        <f t="shared" si="11"/>
        <v>726591897.00000179</v>
      </c>
      <c r="AH64" s="141">
        <f t="shared" si="12"/>
        <v>2703577.8911210629</v>
      </c>
      <c r="AI64" s="141"/>
      <c r="AJ64" s="141"/>
      <c r="AK64" s="141">
        <f t="shared" si="13"/>
        <v>18917185</v>
      </c>
      <c r="AL64" s="141">
        <f t="shared" si="14"/>
        <v>21580834</v>
      </c>
      <c r="AM64" s="141">
        <f t="shared" si="15"/>
        <v>0</v>
      </c>
      <c r="AN64" s="141"/>
      <c r="AO64" s="141">
        <v>121870.71597200001</v>
      </c>
      <c r="AP64" s="141">
        <f t="shared" si="16"/>
        <v>44655639</v>
      </c>
      <c r="AQ64" s="141">
        <f t="shared" si="17"/>
        <v>45294790.000002876</v>
      </c>
      <c r="AR64" s="141">
        <f t="shared" si="18"/>
        <v>120151.00847397285</v>
      </c>
      <c r="AS64" s="141"/>
      <c r="AT64" s="141">
        <v>70603.245748000001</v>
      </c>
      <c r="AU64" s="141">
        <f t="shared" si="19"/>
        <v>12442934</v>
      </c>
      <c r="AV64" s="141">
        <f t="shared" si="20"/>
        <v>11889881.000002848</v>
      </c>
      <c r="AW64" s="141">
        <f t="shared" si="21"/>
        <v>73887.327133714309</v>
      </c>
      <c r="AX64" s="141"/>
      <c r="AY64" s="141">
        <v>6383985.7397720004</v>
      </c>
      <c r="AZ64" s="141">
        <f t="shared" si="22"/>
        <v>877162802</v>
      </c>
      <c r="BA64" s="141">
        <f t="shared" si="23"/>
        <v>834431461.9999969</v>
      </c>
      <c r="BB64" s="141">
        <f t="shared" si="24"/>
        <v>6710910.4515362475</v>
      </c>
      <c r="BC64" s="141"/>
      <c r="BD64" s="141"/>
      <c r="BE64" s="141">
        <f t="shared" si="25"/>
        <v>9386434</v>
      </c>
      <c r="BF64" s="141">
        <f t="shared" si="26"/>
        <v>9386434</v>
      </c>
      <c r="BG64" s="141">
        <f t="shared" si="27"/>
        <v>0</v>
      </c>
      <c r="BH64" s="141"/>
      <c r="BI64" s="141"/>
      <c r="BJ64" s="141">
        <f t="shared" si="28"/>
        <v>2191103</v>
      </c>
      <c r="BK64" s="141">
        <f t="shared" si="29"/>
        <v>2191101</v>
      </c>
      <c r="BL64" s="141">
        <f t="shared" si="30"/>
        <v>0</v>
      </c>
      <c r="BM64" s="141"/>
      <c r="BN64" s="141">
        <v>1109968</v>
      </c>
      <c r="BO64" s="141">
        <f t="shared" si="31"/>
        <v>236120000</v>
      </c>
      <c r="BP64" s="141">
        <f t="shared" si="32"/>
        <v>183638092</v>
      </c>
      <c r="BQ64" s="141">
        <f t="shared" si="33"/>
        <v>1427185.6198549483</v>
      </c>
      <c r="BR64" s="141"/>
      <c r="BS64" s="141">
        <v>938177</v>
      </c>
      <c r="BT64" s="141">
        <f t="shared" si="34"/>
        <v>132130000</v>
      </c>
      <c r="BU64" s="141">
        <f t="shared" si="35"/>
        <v>119177778</v>
      </c>
      <c r="BV64" s="141">
        <f t="shared" si="36"/>
        <v>1040137.9274750365</v>
      </c>
      <c r="BW64" s="141"/>
      <c r="BX64" s="141">
        <v>34501</v>
      </c>
      <c r="BY64" s="141">
        <f t="shared" si="37"/>
        <v>10351044</v>
      </c>
      <c r="BZ64" s="141">
        <f t="shared" si="38"/>
        <v>10000069</v>
      </c>
      <c r="CA64" s="141">
        <f t="shared" si="39"/>
        <v>35711.890492355604</v>
      </c>
      <c r="CB64" s="141"/>
      <c r="CC64" s="141">
        <v>18465.095870000001</v>
      </c>
      <c r="CD64" s="141">
        <f t="shared" si="40"/>
        <v>1842000</v>
      </c>
      <c r="CE64" s="141">
        <f t="shared" si="41"/>
        <v>1874207.2309440002</v>
      </c>
      <c r="CF64" s="141">
        <f t="shared" si="42"/>
        <v>18147.783249885604</v>
      </c>
      <c r="CG64" s="141"/>
      <c r="CH64" s="141">
        <v>693.23</v>
      </c>
      <c r="CI64" s="141">
        <f t="shared" si="48"/>
        <v>246401</v>
      </c>
      <c r="CJ64" s="141">
        <f t="shared" si="49"/>
        <v>225992.98000000117</v>
      </c>
      <c r="CK64" s="141">
        <f t="shared" si="43"/>
        <v>755.83128834355432</v>
      </c>
      <c r="CL64" s="141"/>
      <c r="CM64" s="141">
        <v>1839754.9999999998</v>
      </c>
      <c r="CN64" s="141">
        <v>3612039</v>
      </c>
      <c r="CO64" s="141">
        <f t="shared" si="44"/>
        <v>5451794</v>
      </c>
      <c r="CP64" s="141">
        <f t="shared" si="45"/>
        <v>435000431</v>
      </c>
      <c r="CQ64" s="141">
        <f t="shared" si="50"/>
        <v>435000431.00000006</v>
      </c>
      <c r="CR64" s="141">
        <f t="shared" si="51"/>
        <v>5451793.9999999991</v>
      </c>
      <c r="CS64" s="141"/>
      <c r="CT64" s="141"/>
      <c r="CU64" s="141"/>
      <c r="CV64" s="141">
        <f t="shared" si="46"/>
        <v>27009338.060252421</v>
      </c>
    </row>
    <row r="65" spans="1:100" s="14" customFormat="1" ht="13.2" x14ac:dyDescent="0.25">
      <c r="A65" s="4" t="s">
        <v>795</v>
      </c>
      <c r="B65" s="4" t="s">
        <v>796</v>
      </c>
      <c r="C65" s="4" t="s">
        <v>764</v>
      </c>
      <c r="D65" s="4" t="s">
        <v>764</v>
      </c>
      <c r="E65" s="4"/>
      <c r="F65" s="141"/>
      <c r="G65" s="141">
        <f>'[6]Control Totals'!$I$3</f>
        <v>129600000</v>
      </c>
      <c r="H65" s="141">
        <v>129600000.00000101</v>
      </c>
      <c r="I65" s="141">
        <f t="shared" si="0"/>
        <v>0</v>
      </c>
      <c r="J65" s="141"/>
      <c r="K65" s="141"/>
      <c r="L65" s="141">
        <f t="shared" si="1"/>
        <v>1567610394</v>
      </c>
      <c r="M65" s="141">
        <v>5258012077.9999981</v>
      </c>
      <c r="N65" s="141">
        <f t="shared" si="2"/>
        <v>0</v>
      </c>
      <c r="O65" s="141"/>
      <c r="P65" s="141"/>
      <c r="Q65" s="141">
        <f t="shared" si="47"/>
        <v>341463106</v>
      </c>
      <c r="R65" s="141">
        <v>1276518313.0000019</v>
      </c>
      <c r="S65" s="141">
        <f t="shared" si="3"/>
        <v>0</v>
      </c>
      <c r="T65" s="141"/>
      <c r="U65" s="141">
        <v>8481704.9958360009</v>
      </c>
      <c r="V65" s="141">
        <f t="shared" si="4"/>
        <v>339987334</v>
      </c>
      <c r="W65" s="141">
        <f t="shared" si="5"/>
        <v>523996799.00000209</v>
      </c>
      <c r="X65" s="141">
        <f t="shared" si="6"/>
        <v>5503224.971625736</v>
      </c>
      <c r="Y65" s="141"/>
      <c r="Z65" s="141">
        <v>360853.04045600002</v>
      </c>
      <c r="AA65" s="141">
        <f t="shared" si="7"/>
        <v>335233765</v>
      </c>
      <c r="AB65" s="141">
        <f t="shared" si="8"/>
        <v>342170317.00001383</v>
      </c>
      <c r="AC65" s="141">
        <f t="shared" si="9"/>
        <v>353537.74817281216</v>
      </c>
      <c r="AD65" s="141"/>
      <c r="AE65" s="141"/>
      <c r="AF65" s="141">
        <f t="shared" si="10"/>
        <v>483622539</v>
      </c>
      <c r="AG65" s="141">
        <f t="shared" si="11"/>
        <v>726591897.00000179</v>
      </c>
      <c r="AH65" s="141">
        <f t="shared" si="12"/>
        <v>0</v>
      </c>
      <c r="AI65" s="141"/>
      <c r="AJ65" s="141"/>
      <c r="AK65" s="141">
        <f t="shared" si="13"/>
        <v>18917185</v>
      </c>
      <c r="AL65" s="141">
        <f t="shared" si="14"/>
        <v>21580834</v>
      </c>
      <c r="AM65" s="141">
        <f t="shared" si="15"/>
        <v>0</v>
      </c>
      <c r="AN65" s="141"/>
      <c r="AO65" s="141"/>
      <c r="AP65" s="141">
        <f t="shared" si="16"/>
        <v>44655639</v>
      </c>
      <c r="AQ65" s="141">
        <f t="shared" si="17"/>
        <v>45294790.000002876</v>
      </c>
      <c r="AR65" s="141">
        <f t="shared" si="18"/>
        <v>0</v>
      </c>
      <c r="AS65" s="141"/>
      <c r="AT65" s="141"/>
      <c r="AU65" s="141">
        <f t="shared" si="19"/>
        <v>12442934</v>
      </c>
      <c r="AV65" s="141">
        <f t="shared" si="20"/>
        <v>11889881.000002848</v>
      </c>
      <c r="AW65" s="141">
        <f t="shared" si="21"/>
        <v>0</v>
      </c>
      <c r="AX65" s="141"/>
      <c r="AY65" s="141"/>
      <c r="AZ65" s="141">
        <f t="shared" si="22"/>
        <v>877162802</v>
      </c>
      <c r="BA65" s="141">
        <f t="shared" si="23"/>
        <v>834431461.9999969</v>
      </c>
      <c r="BB65" s="141">
        <f t="shared" si="24"/>
        <v>0</v>
      </c>
      <c r="BC65" s="141"/>
      <c r="BD65" s="141"/>
      <c r="BE65" s="141">
        <f t="shared" si="25"/>
        <v>9386434</v>
      </c>
      <c r="BF65" s="141">
        <f t="shared" si="26"/>
        <v>9386434</v>
      </c>
      <c r="BG65" s="141">
        <f t="shared" si="27"/>
        <v>0</v>
      </c>
      <c r="BH65" s="141"/>
      <c r="BI65" s="141"/>
      <c r="BJ65" s="141">
        <f t="shared" si="28"/>
        <v>2191103</v>
      </c>
      <c r="BK65" s="141">
        <f t="shared" si="29"/>
        <v>2191101</v>
      </c>
      <c r="BL65" s="141">
        <f t="shared" si="30"/>
        <v>0</v>
      </c>
      <c r="BM65" s="141"/>
      <c r="BN65" s="141"/>
      <c r="BO65" s="141">
        <f t="shared" si="31"/>
        <v>236120000</v>
      </c>
      <c r="BP65" s="141">
        <f t="shared" si="32"/>
        <v>183638092</v>
      </c>
      <c r="BQ65" s="141">
        <f t="shared" si="33"/>
        <v>0</v>
      </c>
      <c r="BR65" s="141"/>
      <c r="BS65" s="141"/>
      <c r="BT65" s="141">
        <f t="shared" si="34"/>
        <v>132130000</v>
      </c>
      <c r="BU65" s="141">
        <f t="shared" si="35"/>
        <v>119177778</v>
      </c>
      <c r="BV65" s="141">
        <f t="shared" si="36"/>
        <v>0</v>
      </c>
      <c r="BW65" s="141"/>
      <c r="BX65" s="141"/>
      <c r="BY65" s="141">
        <f t="shared" si="37"/>
        <v>10351044</v>
      </c>
      <c r="BZ65" s="141">
        <f t="shared" si="38"/>
        <v>10000069</v>
      </c>
      <c r="CA65" s="141">
        <f t="shared" si="39"/>
        <v>0</v>
      </c>
      <c r="CB65" s="141"/>
      <c r="CC65" s="141"/>
      <c r="CD65" s="141">
        <f t="shared" si="40"/>
        <v>1842000</v>
      </c>
      <c r="CE65" s="141">
        <f t="shared" si="41"/>
        <v>1874207.2309440002</v>
      </c>
      <c r="CF65" s="141">
        <f t="shared" si="42"/>
        <v>0</v>
      </c>
      <c r="CG65" s="141"/>
      <c r="CH65" s="141"/>
      <c r="CI65" s="141">
        <f t="shared" si="48"/>
        <v>246401</v>
      </c>
      <c r="CJ65" s="141">
        <f t="shared" si="49"/>
        <v>225992.98000000117</v>
      </c>
      <c r="CK65" s="141">
        <f t="shared" si="43"/>
        <v>0</v>
      </c>
      <c r="CL65" s="141"/>
      <c r="CM65" s="141"/>
      <c r="CN65" s="141"/>
      <c r="CO65" s="141">
        <f t="shared" si="44"/>
        <v>0</v>
      </c>
      <c r="CP65" s="141">
        <f t="shared" si="45"/>
        <v>435000431</v>
      </c>
      <c r="CQ65" s="141">
        <f t="shared" si="50"/>
        <v>435000431.00000006</v>
      </c>
      <c r="CR65" s="141">
        <f t="shared" si="51"/>
        <v>0</v>
      </c>
      <c r="CS65" s="141"/>
      <c r="CT65" s="141"/>
      <c r="CU65" s="141"/>
      <c r="CV65" s="141">
        <f t="shared" si="46"/>
        <v>5856762.7197985481</v>
      </c>
    </row>
    <row r="66" spans="1:100" s="14" customFormat="1" ht="13.2" x14ac:dyDescent="0.25">
      <c r="A66" s="4" t="s">
        <v>304</v>
      </c>
      <c r="B66" s="4" t="s">
        <v>305</v>
      </c>
      <c r="C66" s="4"/>
      <c r="D66" s="4" t="s">
        <v>203</v>
      </c>
      <c r="E66" s="4"/>
      <c r="F66" s="141">
        <v>678583.87856600003</v>
      </c>
      <c r="G66" s="141">
        <f>'[6]Control Totals'!$I$3</f>
        <v>129600000</v>
      </c>
      <c r="H66" s="141">
        <v>129600000.00000101</v>
      </c>
      <c r="I66" s="141">
        <f t="shared" si="0"/>
        <v>678583.87856599479</v>
      </c>
      <c r="J66" s="141"/>
      <c r="K66" s="141">
        <v>24925100.742210001</v>
      </c>
      <c r="L66" s="141">
        <f t="shared" si="1"/>
        <v>1567610394</v>
      </c>
      <c r="M66" s="141">
        <v>5258012077.9999981</v>
      </c>
      <c r="N66" s="141">
        <f t="shared" si="2"/>
        <v>7431106.3602287769</v>
      </c>
      <c r="O66" s="141"/>
      <c r="P66" s="141">
        <v>5315220.3186450005</v>
      </c>
      <c r="Q66" s="141">
        <f t="shared" si="47"/>
        <v>341463106</v>
      </c>
      <c r="R66" s="141">
        <v>1276518313.0000019</v>
      </c>
      <c r="S66" s="141">
        <f t="shared" si="3"/>
        <v>1421798.3561970482</v>
      </c>
      <c r="T66" s="141"/>
      <c r="U66" s="141"/>
      <c r="V66" s="141">
        <f t="shared" si="4"/>
        <v>339987334</v>
      </c>
      <c r="W66" s="141">
        <f t="shared" si="5"/>
        <v>523996799.00000209</v>
      </c>
      <c r="X66" s="141">
        <f t="shared" si="6"/>
        <v>0</v>
      </c>
      <c r="Y66" s="141"/>
      <c r="Z66" s="141">
        <v>2198144.4028340001</v>
      </c>
      <c r="AA66" s="141">
        <f t="shared" si="7"/>
        <v>335233765</v>
      </c>
      <c r="AB66" s="141">
        <f t="shared" si="8"/>
        <v>342170317.00001383</v>
      </c>
      <c r="AC66" s="141">
        <f t="shared" si="9"/>
        <v>2153583.1355461753</v>
      </c>
      <c r="AD66" s="141"/>
      <c r="AE66" s="141">
        <v>3791975.5418309998</v>
      </c>
      <c r="AF66" s="141">
        <f t="shared" si="10"/>
        <v>483622539</v>
      </c>
      <c r="AG66" s="141">
        <f t="shared" si="11"/>
        <v>726591897.00000179</v>
      </c>
      <c r="AH66" s="141">
        <f t="shared" si="12"/>
        <v>2523954.4329328029</v>
      </c>
      <c r="AI66" s="141"/>
      <c r="AJ66" s="141"/>
      <c r="AK66" s="141">
        <f t="shared" si="13"/>
        <v>18917185</v>
      </c>
      <c r="AL66" s="141">
        <f t="shared" si="14"/>
        <v>21580834</v>
      </c>
      <c r="AM66" s="141">
        <f t="shared" si="15"/>
        <v>0</v>
      </c>
      <c r="AN66" s="141"/>
      <c r="AO66" s="141">
        <v>289922.86284000002</v>
      </c>
      <c r="AP66" s="141">
        <f t="shared" si="16"/>
        <v>44655639</v>
      </c>
      <c r="AQ66" s="141">
        <f t="shared" si="17"/>
        <v>45294790.000002876</v>
      </c>
      <c r="AR66" s="141">
        <f t="shared" si="18"/>
        <v>285831.78552828555</v>
      </c>
      <c r="AS66" s="141"/>
      <c r="AT66" s="141">
        <v>72754.748024</v>
      </c>
      <c r="AU66" s="141">
        <f t="shared" si="19"/>
        <v>12442934</v>
      </c>
      <c r="AV66" s="141">
        <f t="shared" si="20"/>
        <v>11889881.000002848</v>
      </c>
      <c r="AW66" s="141">
        <f t="shared" si="21"/>
        <v>76138.905666847771</v>
      </c>
      <c r="AX66" s="141"/>
      <c r="AY66" s="141">
        <v>5360710.3115299996</v>
      </c>
      <c r="AZ66" s="141">
        <f t="shared" si="22"/>
        <v>877162802</v>
      </c>
      <c r="BA66" s="141">
        <f t="shared" si="23"/>
        <v>834431461.9999969</v>
      </c>
      <c r="BB66" s="141">
        <f t="shared" si="24"/>
        <v>5635232.960058216</v>
      </c>
      <c r="BC66" s="141"/>
      <c r="BD66" s="141"/>
      <c r="BE66" s="141">
        <f t="shared" si="25"/>
        <v>9386434</v>
      </c>
      <c r="BF66" s="141">
        <f t="shared" si="26"/>
        <v>9386434</v>
      </c>
      <c r="BG66" s="141">
        <f t="shared" si="27"/>
        <v>0</v>
      </c>
      <c r="BH66" s="141"/>
      <c r="BI66" s="141"/>
      <c r="BJ66" s="141">
        <f t="shared" si="28"/>
        <v>2191103</v>
      </c>
      <c r="BK66" s="141">
        <f t="shared" si="29"/>
        <v>2191101</v>
      </c>
      <c r="BL66" s="141">
        <f t="shared" si="30"/>
        <v>0</v>
      </c>
      <c r="BM66" s="141"/>
      <c r="BN66" s="141">
        <v>1122654</v>
      </c>
      <c r="BO66" s="141">
        <f t="shared" si="31"/>
        <v>236120000</v>
      </c>
      <c r="BP66" s="141">
        <f t="shared" si="32"/>
        <v>183638092</v>
      </c>
      <c r="BQ66" s="141">
        <f t="shared" si="33"/>
        <v>1443497.1502535541</v>
      </c>
      <c r="BR66" s="141"/>
      <c r="BS66" s="141">
        <v>823460</v>
      </c>
      <c r="BT66" s="141">
        <f t="shared" si="34"/>
        <v>132130000</v>
      </c>
      <c r="BU66" s="141">
        <f t="shared" si="35"/>
        <v>119177778</v>
      </c>
      <c r="BV66" s="141">
        <f t="shared" si="36"/>
        <v>912953.50212016876</v>
      </c>
      <c r="BW66" s="141"/>
      <c r="BX66" s="141">
        <v>43329</v>
      </c>
      <c r="BY66" s="141">
        <f t="shared" si="37"/>
        <v>10351044</v>
      </c>
      <c r="BZ66" s="141">
        <f t="shared" si="38"/>
        <v>10000069</v>
      </c>
      <c r="CA66" s="141">
        <f t="shared" si="39"/>
        <v>44849.72908446932</v>
      </c>
      <c r="CB66" s="141"/>
      <c r="CC66" s="141">
        <v>13848.821900000001</v>
      </c>
      <c r="CD66" s="141">
        <f t="shared" si="40"/>
        <v>1842000</v>
      </c>
      <c r="CE66" s="141">
        <f t="shared" si="41"/>
        <v>1874207.2309440002</v>
      </c>
      <c r="CF66" s="141">
        <f t="shared" si="42"/>
        <v>13610.837434957162</v>
      </c>
      <c r="CG66" s="141"/>
      <c r="CH66" s="141">
        <v>693.23</v>
      </c>
      <c r="CI66" s="141">
        <f t="shared" si="48"/>
        <v>246401</v>
      </c>
      <c r="CJ66" s="141">
        <f t="shared" si="49"/>
        <v>225992.98000000117</v>
      </c>
      <c r="CK66" s="141">
        <f t="shared" si="43"/>
        <v>755.83128834355432</v>
      </c>
      <c r="CL66" s="141"/>
      <c r="CM66" s="141">
        <v>1598337.0000000002</v>
      </c>
      <c r="CN66" s="141">
        <v>1580571</v>
      </c>
      <c r="CO66" s="141">
        <f t="shared" si="44"/>
        <v>3178908</v>
      </c>
      <c r="CP66" s="141">
        <f t="shared" si="45"/>
        <v>435000431</v>
      </c>
      <c r="CQ66" s="141">
        <f t="shared" si="50"/>
        <v>435000431.00000006</v>
      </c>
      <c r="CR66" s="141">
        <f t="shared" si="51"/>
        <v>3178907.9999999995</v>
      </c>
      <c r="CS66" s="141"/>
      <c r="CT66" s="141"/>
      <c r="CU66" s="141"/>
      <c r="CV66" s="141">
        <f t="shared" si="46"/>
        <v>25800804.864905644</v>
      </c>
    </row>
    <row r="67" spans="1:100" s="14" customFormat="1" ht="13.2" x14ac:dyDescent="0.25">
      <c r="A67" s="4" t="s">
        <v>379</v>
      </c>
      <c r="B67" s="4" t="s">
        <v>380</v>
      </c>
      <c r="C67" s="4" t="s">
        <v>348</v>
      </c>
      <c r="D67" s="4" t="s">
        <v>348</v>
      </c>
      <c r="E67" s="4"/>
      <c r="F67" s="141"/>
      <c r="G67" s="141">
        <f>'[6]Control Totals'!$I$3</f>
        <v>129600000</v>
      </c>
      <c r="H67" s="141">
        <v>129600000.00000101</v>
      </c>
      <c r="I67" s="141">
        <f t="shared" si="0"/>
        <v>0</v>
      </c>
      <c r="J67" s="141"/>
      <c r="K67" s="141"/>
      <c r="L67" s="141">
        <f t="shared" si="1"/>
        <v>1567610394</v>
      </c>
      <c r="M67" s="141">
        <v>5258012077.9999981</v>
      </c>
      <c r="N67" s="141">
        <f t="shared" si="2"/>
        <v>0</v>
      </c>
      <c r="O67" s="141"/>
      <c r="P67" s="141">
        <v>2162607.151912</v>
      </c>
      <c r="Q67" s="141">
        <f t="shared" si="47"/>
        <v>341463106</v>
      </c>
      <c r="R67" s="141">
        <v>1276518313.0000019</v>
      </c>
      <c r="S67" s="141">
        <f t="shared" si="3"/>
        <v>578488.02295222867</v>
      </c>
      <c r="T67" s="141"/>
      <c r="U67" s="141"/>
      <c r="V67" s="141">
        <f t="shared" si="4"/>
        <v>339987334</v>
      </c>
      <c r="W67" s="141">
        <f t="shared" si="5"/>
        <v>523996799.00000209</v>
      </c>
      <c r="X67" s="141">
        <f t="shared" si="6"/>
        <v>0</v>
      </c>
      <c r="Y67" s="141"/>
      <c r="Z67" s="141">
        <v>65422.591417000003</v>
      </c>
      <c r="AA67" s="141">
        <f t="shared" si="7"/>
        <v>335233765</v>
      </c>
      <c r="AB67" s="141">
        <f t="shared" si="8"/>
        <v>342170317.00001383</v>
      </c>
      <c r="AC67" s="141">
        <f t="shared" si="9"/>
        <v>64096.330240056188</v>
      </c>
      <c r="AD67" s="141"/>
      <c r="AE67" s="141"/>
      <c r="AF67" s="141">
        <f t="shared" si="10"/>
        <v>483622539</v>
      </c>
      <c r="AG67" s="141">
        <f t="shared" si="11"/>
        <v>726591897.00000179</v>
      </c>
      <c r="AH67" s="141">
        <f t="shared" si="12"/>
        <v>0</v>
      </c>
      <c r="AI67" s="141"/>
      <c r="AJ67" s="141"/>
      <c r="AK67" s="141">
        <f t="shared" si="13"/>
        <v>18917185</v>
      </c>
      <c r="AL67" s="141">
        <f t="shared" si="14"/>
        <v>21580834</v>
      </c>
      <c r="AM67" s="141">
        <f t="shared" si="15"/>
        <v>0</v>
      </c>
      <c r="AN67" s="141"/>
      <c r="AO67" s="141">
        <v>48118.915345000001</v>
      </c>
      <c r="AP67" s="141">
        <f t="shared" si="16"/>
        <v>44655639</v>
      </c>
      <c r="AQ67" s="141">
        <f t="shared" si="17"/>
        <v>45294790.000002876</v>
      </c>
      <c r="AR67" s="141">
        <f t="shared" si="18"/>
        <v>47439.913348041657</v>
      </c>
      <c r="AS67" s="141"/>
      <c r="AT67" s="141"/>
      <c r="AU67" s="141">
        <f t="shared" si="19"/>
        <v>12442934</v>
      </c>
      <c r="AV67" s="141">
        <f t="shared" si="20"/>
        <v>11889881.000002848</v>
      </c>
      <c r="AW67" s="141">
        <f t="shared" si="21"/>
        <v>0</v>
      </c>
      <c r="AX67" s="141"/>
      <c r="AY67" s="141"/>
      <c r="AZ67" s="141">
        <f t="shared" si="22"/>
        <v>877162802</v>
      </c>
      <c r="BA67" s="141">
        <f t="shared" si="23"/>
        <v>834431461.9999969</v>
      </c>
      <c r="BB67" s="141">
        <f t="shared" si="24"/>
        <v>0</v>
      </c>
      <c r="BC67" s="141"/>
      <c r="BD67" s="141">
        <v>38689</v>
      </c>
      <c r="BE67" s="141">
        <f t="shared" si="25"/>
        <v>9386434</v>
      </c>
      <c r="BF67" s="141">
        <f t="shared" si="26"/>
        <v>9386434</v>
      </c>
      <c r="BG67" s="141">
        <f t="shared" si="27"/>
        <v>38689</v>
      </c>
      <c r="BH67" s="141"/>
      <c r="BI67" s="141">
        <v>160789</v>
      </c>
      <c r="BJ67" s="141">
        <f t="shared" si="28"/>
        <v>2191103</v>
      </c>
      <c r="BK67" s="141">
        <f t="shared" si="29"/>
        <v>2191101</v>
      </c>
      <c r="BL67" s="141">
        <f t="shared" si="30"/>
        <v>160789.14676548456</v>
      </c>
      <c r="BM67" s="141"/>
      <c r="BN67" s="141"/>
      <c r="BO67" s="141">
        <f t="shared" si="31"/>
        <v>236120000</v>
      </c>
      <c r="BP67" s="141">
        <f t="shared" si="32"/>
        <v>183638092</v>
      </c>
      <c r="BQ67" s="141">
        <f t="shared" si="33"/>
        <v>0</v>
      </c>
      <c r="BR67" s="141"/>
      <c r="BS67" s="141"/>
      <c r="BT67" s="141">
        <f t="shared" si="34"/>
        <v>132130000</v>
      </c>
      <c r="BU67" s="141">
        <f t="shared" si="35"/>
        <v>119177778</v>
      </c>
      <c r="BV67" s="141">
        <f t="shared" si="36"/>
        <v>0</v>
      </c>
      <c r="BW67" s="141"/>
      <c r="BX67" s="141"/>
      <c r="BY67" s="141">
        <f t="shared" si="37"/>
        <v>10351044</v>
      </c>
      <c r="BZ67" s="141">
        <f t="shared" si="38"/>
        <v>10000069</v>
      </c>
      <c r="CA67" s="141">
        <f t="shared" si="39"/>
        <v>0</v>
      </c>
      <c r="CB67" s="141"/>
      <c r="CC67" s="141"/>
      <c r="CD67" s="141">
        <f t="shared" si="40"/>
        <v>1842000</v>
      </c>
      <c r="CE67" s="141">
        <f t="shared" si="41"/>
        <v>1874207.2309440002</v>
      </c>
      <c r="CF67" s="141">
        <f t="shared" si="42"/>
        <v>0</v>
      </c>
      <c r="CG67" s="141"/>
      <c r="CH67" s="141">
        <v>693.23</v>
      </c>
      <c r="CI67" s="141">
        <f t="shared" si="48"/>
        <v>246401</v>
      </c>
      <c r="CJ67" s="141">
        <f t="shared" si="49"/>
        <v>225992.98000000117</v>
      </c>
      <c r="CK67" s="141">
        <f t="shared" si="43"/>
        <v>755.83128834355432</v>
      </c>
      <c r="CL67" s="141"/>
      <c r="CM67" s="141">
        <v>48044</v>
      </c>
      <c r="CN67" s="141">
        <v>47903</v>
      </c>
      <c r="CO67" s="141">
        <f t="shared" si="44"/>
        <v>95947</v>
      </c>
      <c r="CP67" s="141">
        <f t="shared" si="45"/>
        <v>435000431</v>
      </c>
      <c r="CQ67" s="141">
        <f t="shared" si="50"/>
        <v>435000431.00000006</v>
      </c>
      <c r="CR67" s="141">
        <f t="shared" si="51"/>
        <v>95946.999999999985</v>
      </c>
      <c r="CS67" s="141"/>
      <c r="CT67" s="141"/>
      <c r="CU67" s="141"/>
      <c r="CV67" s="141">
        <f t="shared" si="46"/>
        <v>986205.24459415465</v>
      </c>
    </row>
    <row r="68" spans="1:100" s="14" customFormat="1" ht="13.2" x14ac:dyDescent="0.25">
      <c r="A68" s="4" t="s">
        <v>729</v>
      </c>
      <c r="B68" s="4" t="s">
        <v>730</v>
      </c>
      <c r="C68" s="4" t="s">
        <v>348</v>
      </c>
      <c r="D68" s="4" t="s">
        <v>348</v>
      </c>
      <c r="E68" s="4"/>
      <c r="F68" s="141"/>
      <c r="G68" s="141">
        <f>'[6]Control Totals'!$I$3</f>
        <v>129600000</v>
      </c>
      <c r="H68" s="141">
        <v>129600000.00000101</v>
      </c>
      <c r="I68" s="141">
        <f t="shared" ref="I68:I131" si="52">(F68/H68)*G68</f>
        <v>0</v>
      </c>
      <c r="J68" s="141"/>
      <c r="K68" s="141"/>
      <c r="L68" s="141">
        <f t="shared" ref="L68:L131" si="53">$K$391</f>
        <v>1567610394</v>
      </c>
      <c r="M68" s="141">
        <v>5258012077.9999981</v>
      </c>
      <c r="N68" s="141">
        <f t="shared" ref="N68:N131" si="54">(K68/M68)*L68</f>
        <v>0</v>
      </c>
      <c r="O68" s="141"/>
      <c r="P68" s="141">
        <v>1396323.459212</v>
      </c>
      <c r="Q68" s="141">
        <f t="shared" si="47"/>
        <v>341463106</v>
      </c>
      <c r="R68" s="141">
        <v>1276518313.0000019</v>
      </c>
      <c r="S68" s="141">
        <f t="shared" ref="S68:S131" si="55">(P68/R68)*Q68</f>
        <v>373510.46240978845</v>
      </c>
      <c r="T68" s="141"/>
      <c r="U68" s="141"/>
      <c r="V68" s="141">
        <f t="shared" ref="V68:V131" si="56">$U$391</f>
        <v>339987334</v>
      </c>
      <c r="W68" s="141">
        <f t="shared" ref="W68:W131" si="57">$U$390</f>
        <v>523996799.00000209</v>
      </c>
      <c r="X68" s="141">
        <f t="shared" ref="X68:X131" si="58">(U68/W68)*V68</f>
        <v>0</v>
      </c>
      <c r="Y68" s="141"/>
      <c r="Z68" s="141">
        <v>101799.23152099999</v>
      </c>
      <c r="AA68" s="141">
        <f t="shared" ref="AA68:AA131" si="59">$Z$391</f>
        <v>335233765</v>
      </c>
      <c r="AB68" s="141">
        <f t="shared" ref="AB68:AB131" si="60">$Z$390</f>
        <v>342170317.00001383</v>
      </c>
      <c r="AC68" s="141">
        <f t="shared" ref="AC68:AC131" si="61">(Z68/AB68)*AA68</f>
        <v>99735.535087019613</v>
      </c>
      <c r="AD68" s="141"/>
      <c r="AE68" s="141"/>
      <c r="AF68" s="141">
        <f t="shared" ref="AF68:AF131" si="62">$AE$391</f>
        <v>483622539</v>
      </c>
      <c r="AG68" s="141">
        <f t="shared" ref="AG68:AG131" si="63">$AE$390</f>
        <v>726591897.00000179</v>
      </c>
      <c r="AH68" s="141">
        <f t="shared" ref="AH68:AH131" si="64">(AE68/AG68)*AF68</f>
        <v>0</v>
      </c>
      <c r="AI68" s="141"/>
      <c r="AJ68" s="141"/>
      <c r="AK68" s="141">
        <f t="shared" ref="AK68:AK131" si="65">$AJ$391</f>
        <v>18917185</v>
      </c>
      <c r="AL68" s="141">
        <f t="shared" ref="AL68:AL131" si="66">$AJ$390</f>
        <v>21580834</v>
      </c>
      <c r="AM68" s="141">
        <f t="shared" ref="AM68:AM131" si="67">(AJ68/AL68)*AK68</f>
        <v>0</v>
      </c>
      <c r="AN68" s="141"/>
      <c r="AO68" s="141">
        <v>63882.633057999999</v>
      </c>
      <c r="AP68" s="141">
        <f t="shared" ref="AP68:AP131" si="68">$AO$391</f>
        <v>44655639</v>
      </c>
      <c r="AQ68" s="141">
        <f t="shared" ref="AQ68:AQ131" si="69">$AO$390</f>
        <v>45294790.000002876</v>
      </c>
      <c r="AR68" s="141">
        <f t="shared" ref="AR68:AR131" si="70">(AO68/AQ68)*AP68</f>
        <v>62981.190556515059</v>
      </c>
      <c r="AS68" s="141"/>
      <c r="AT68" s="141"/>
      <c r="AU68" s="141">
        <f t="shared" ref="AU68:AU131" si="71">$AT$391</f>
        <v>12442934</v>
      </c>
      <c r="AV68" s="141">
        <f t="shared" ref="AV68:AV131" si="72">$AT$390</f>
        <v>11889881.000002848</v>
      </c>
      <c r="AW68" s="141">
        <f t="shared" ref="AW68:AW131" si="73">(AT68/AV68)*AU68</f>
        <v>0</v>
      </c>
      <c r="AX68" s="141"/>
      <c r="AY68" s="141"/>
      <c r="AZ68" s="141">
        <f t="shared" ref="AZ68:AZ131" si="74">$AY$391</f>
        <v>877162802</v>
      </c>
      <c r="BA68" s="141">
        <f t="shared" ref="BA68:BA131" si="75">$AY$390</f>
        <v>834431461.9999969</v>
      </c>
      <c r="BB68" s="141">
        <f t="shared" ref="BB68:BB131" si="76">(AY68/BA68)*AZ68</f>
        <v>0</v>
      </c>
      <c r="BC68" s="141"/>
      <c r="BD68" s="141"/>
      <c r="BE68" s="141">
        <f t="shared" ref="BE68:BE131" si="77">$BD$391</f>
        <v>9386434</v>
      </c>
      <c r="BF68" s="141">
        <f t="shared" ref="BF68:BF131" si="78">$BD$390</f>
        <v>9386434</v>
      </c>
      <c r="BG68" s="141">
        <f t="shared" ref="BG68:BG131" si="79">(BD68/BF68)*BE68</f>
        <v>0</v>
      </c>
      <c r="BH68" s="141"/>
      <c r="BI68" s="141"/>
      <c r="BJ68" s="141">
        <f t="shared" ref="BJ68:BJ131" si="80">$BI$391</f>
        <v>2191103</v>
      </c>
      <c r="BK68" s="141">
        <f t="shared" ref="BK68:BK131" si="81">$BI$390</f>
        <v>2191101</v>
      </c>
      <c r="BL68" s="141">
        <f t="shared" ref="BL68:BL131" si="82">(BI68/BK68)*BJ68</f>
        <v>0</v>
      </c>
      <c r="BM68" s="141"/>
      <c r="BN68" s="141"/>
      <c r="BO68" s="141">
        <f t="shared" ref="BO68:BO131" si="83">$BN$391</f>
        <v>236120000</v>
      </c>
      <c r="BP68" s="141">
        <f t="shared" ref="BP68:BP131" si="84">$BN$390</f>
        <v>183638092</v>
      </c>
      <c r="BQ68" s="141">
        <f t="shared" ref="BQ68:BQ131" si="85">(BN68/BP68)*BO68</f>
        <v>0</v>
      </c>
      <c r="BR68" s="141"/>
      <c r="BS68" s="141"/>
      <c r="BT68" s="141">
        <f t="shared" ref="BT68:BT131" si="86">$BS$391</f>
        <v>132130000</v>
      </c>
      <c r="BU68" s="141">
        <f t="shared" ref="BU68:BU131" si="87">$BS$390</f>
        <v>119177778</v>
      </c>
      <c r="BV68" s="141">
        <f t="shared" ref="BV68:BV131" si="88">(BS68/BU68)*BT68</f>
        <v>0</v>
      </c>
      <c r="BW68" s="141"/>
      <c r="BX68" s="141"/>
      <c r="BY68" s="141">
        <f t="shared" ref="BY68:BY131" si="89">$BX$391</f>
        <v>10351044</v>
      </c>
      <c r="BZ68" s="141">
        <f t="shared" ref="BZ68:BZ131" si="90">$BX$390</f>
        <v>10000069</v>
      </c>
      <c r="CA68" s="141">
        <f t="shared" ref="CA68:CA131" si="91">(BX68/BZ68)*BY68</f>
        <v>0</v>
      </c>
      <c r="CB68" s="141"/>
      <c r="CC68" s="141"/>
      <c r="CD68" s="141">
        <f t="shared" ref="CD68:CD131" si="92">$CC$391</f>
        <v>1842000</v>
      </c>
      <c r="CE68" s="141">
        <f t="shared" ref="CE68:CE131" si="93">$CC$390</f>
        <v>1874207.2309440002</v>
      </c>
      <c r="CF68" s="141">
        <f t="shared" ref="CF68:CF131" si="94">(CC68/CE68)*CD68</f>
        <v>0</v>
      </c>
      <c r="CG68" s="141"/>
      <c r="CH68" s="141">
        <v>693.23</v>
      </c>
      <c r="CI68" s="141">
        <f t="shared" si="48"/>
        <v>246401</v>
      </c>
      <c r="CJ68" s="141">
        <f t="shared" si="49"/>
        <v>225992.98000000117</v>
      </c>
      <c r="CK68" s="141">
        <f t="shared" ref="CK68:CK131" si="95">(CH68/CJ68)*CI68</f>
        <v>755.83128834355432</v>
      </c>
      <c r="CL68" s="141"/>
      <c r="CM68" s="141">
        <v>77671</v>
      </c>
      <c r="CN68" s="141"/>
      <c r="CO68" s="141">
        <f t="shared" ref="CO68:CO131" si="96">CN68+CM68</f>
        <v>77671</v>
      </c>
      <c r="CP68" s="141">
        <f t="shared" ref="CP68:CP131" si="97">$CO$391</f>
        <v>435000431</v>
      </c>
      <c r="CQ68" s="141">
        <f t="shared" si="50"/>
        <v>435000431.00000006</v>
      </c>
      <c r="CR68" s="141">
        <f t="shared" si="51"/>
        <v>77671</v>
      </c>
      <c r="CS68" s="141"/>
      <c r="CT68" s="141"/>
      <c r="CU68" s="141"/>
      <c r="CV68" s="141">
        <f t="shared" ref="CV68:CV131" si="98">SUM(I68,N68,S68,X68,AC68,AH68,AM68,AR68,AW68,BG68,BL68,BQ68,BV68,CA68,CF68,CK68, BB68, CR68)</f>
        <v>614654.0193416666</v>
      </c>
    </row>
    <row r="69" spans="1:100" s="14" customFormat="1" ht="13.2" x14ac:dyDescent="0.25">
      <c r="A69" s="4" t="s">
        <v>351</v>
      </c>
      <c r="B69" s="4" t="s">
        <v>352</v>
      </c>
      <c r="C69" s="4" t="s">
        <v>348</v>
      </c>
      <c r="D69" s="4" t="s">
        <v>348</v>
      </c>
      <c r="E69" s="4"/>
      <c r="F69" s="141"/>
      <c r="G69" s="141">
        <f>'[6]Control Totals'!$I$3</f>
        <v>129600000</v>
      </c>
      <c r="H69" s="141">
        <v>129600000.00000101</v>
      </c>
      <c r="I69" s="141">
        <f t="shared" si="52"/>
        <v>0</v>
      </c>
      <c r="J69" s="141"/>
      <c r="K69" s="141"/>
      <c r="L69" s="141">
        <f t="shared" si="53"/>
        <v>1567610394</v>
      </c>
      <c r="M69" s="141">
        <v>5258012077.9999981</v>
      </c>
      <c r="N69" s="141">
        <f t="shared" si="54"/>
        <v>0</v>
      </c>
      <c r="O69" s="141"/>
      <c r="P69" s="141">
        <v>908986.07614000002</v>
      </c>
      <c r="Q69" s="141">
        <f t="shared" ref="Q69:Q132" si="99">$P$391</f>
        <v>341463106</v>
      </c>
      <c r="R69" s="141">
        <v>1276518313.0000019</v>
      </c>
      <c r="S69" s="141">
        <f t="shared" si="55"/>
        <v>243149.82848939078</v>
      </c>
      <c r="T69" s="141"/>
      <c r="U69" s="141"/>
      <c r="V69" s="141">
        <f t="shared" si="56"/>
        <v>339987334</v>
      </c>
      <c r="W69" s="141">
        <f t="shared" si="57"/>
        <v>523996799.00000209</v>
      </c>
      <c r="X69" s="141">
        <f t="shared" si="58"/>
        <v>0</v>
      </c>
      <c r="Y69" s="141"/>
      <c r="Z69" s="141">
        <v>102003.95103900001</v>
      </c>
      <c r="AA69" s="141">
        <f t="shared" si="59"/>
        <v>335233765</v>
      </c>
      <c r="AB69" s="141">
        <f t="shared" si="60"/>
        <v>342170317.00001383</v>
      </c>
      <c r="AC69" s="141">
        <f t="shared" si="61"/>
        <v>99936.10448587875</v>
      </c>
      <c r="AD69" s="141"/>
      <c r="AE69" s="141"/>
      <c r="AF69" s="141">
        <f t="shared" si="62"/>
        <v>483622539</v>
      </c>
      <c r="AG69" s="141">
        <f t="shared" si="63"/>
        <v>726591897.00000179</v>
      </c>
      <c r="AH69" s="141">
        <f t="shared" si="64"/>
        <v>0</v>
      </c>
      <c r="AI69" s="141"/>
      <c r="AJ69" s="141"/>
      <c r="AK69" s="141">
        <f t="shared" si="65"/>
        <v>18917185</v>
      </c>
      <c r="AL69" s="141">
        <f t="shared" si="66"/>
        <v>21580834</v>
      </c>
      <c r="AM69" s="141">
        <f t="shared" si="67"/>
        <v>0</v>
      </c>
      <c r="AN69" s="141"/>
      <c r="AO69" s="141">
        <v>40237.056488000002</v>
      </c>
      <c r="AP69" s="141">
        <f t="shared" si="68"/>
        <v>44655639</v>
      </c>
      <c r="AQ69" s="141">
        <f t="shared" si="69"/>
        <v>45294790.000002876</v>
      </c>
      <c r="AR69" s="141">
        <f t="shared" si="70"/>
        <v>39669.274743312017</v>
      </c>
      <c r="AS69" s="141"/>
      <c r="AT69" s="141"/>
      <c r="AU69" s="141">
        <f t="shared" si="71"/>
        <v>12442934</v>
      </c>
      <c r="AV69" s="141">
        <f t="shared" si="72"/>
        <v>11889881.000002848</v>
      </c>
      <c r="AW69" s="141">
        <f t="shared" si="73"/>
        <v>0</v>
      </c>
      <c r="AX69" s="141"/>
      <c r="AY69" s="141"/>
      <c r="AZ69" s="141">
        <f t="shared" si="74"/>
        <v>877162802</v>
      </c>
      <c r="BA69" s="141">
        <f t="shared" si="75"/>
        <v>834431461.9999969</v>
      </c>
      <c r="BB69" s="141">
        <f t="shared" si="76"/>
        <v>0</v>
      </c>
      <c r="BC69" s="141"/>
      <c r="BD69" s="141"/>
      <c r="BE69" s="141">
        <f t="shared" si="77"/>
        <v>9386434</v>
      </c>
      <c r="BF69" s="141">
        <f t="shared" si="78"/>
        <v>9386434</v>
      </c>
      <c r="BG69" s="141">
        <f t="shared" si="79"/>
        <v>0</v>
      </c>
      <c r="BH69" s="141"/>
      <c r="BI69" s="141"/>
      <c r="BJ69" s="141">
        <f t="shared" si="80"/>
        <v>2191103</v>
      </c>
      <c r="BK69" s="141">
        <f t="shared" si="81"/>
        <v>2191101</v>
      </c>
      <c r="BL69" s="141">
        <f t="shared" si="82"/>
        <v>0</v>
      </c>
      <c r="BM69" s="141"/>
      <c r="BN69" s="141"/>
      <c r="BO69" s="141">
        <f t="shared" si="83"/>
        <v>236120000</v>
      </c>
      <c r="BP69" s="141">
        <f t="shared" si="84"/>
        <v>183638092</v>
      </c>
      <c r="BQ69" s="141">
        <f t="shared" si="85"/>
        <v>0</v>
      </c>
      <c r="BR69" s="141"/>
      <c r="BS69" s="141"/>
      <c r="BT69" s="141">
        <f t="shared" si="86"/>
        <v>132130000</v>
      </c>
      <c r="BU69" s="141">
        <f t="shared" si="87"/>
        <v>119177778</v>
      </c>
      <c r="BV69" s="141">
        <f t="shared" si="88"/>
        <v>0</v>
      </c>
      <c r="BW69" s="141"/>
      <c r="BX69" s="141"/>
      <c r="BY69" s="141">
        <f t="shared" si="89"/>
        <v>10351044</v>
      </c>
      <c r="BZ69" s="141">
        <f t="shared" si="90"/>
        <v>10000069</v>
      </c>
      <c r="CA69" s="141">
        <f t="shared" si="91"/>
        <v>0</v>
      </c>
      <c r="CB69" s="141"/>
      <c r="CC69" s="141"/>
      <c r="CD69" s="141">
        <f t="shared" si="92"/>
        <v>1842000</v>
      </c>
      <c r="CE69" s="141">
        <f t="shared" si="93"/>
        <v>1874207.2309440002</v>
      </c>
      <c r="CF69" s="141">
        <f t="shared" si="94"/>
        <v>0</v>
      </c>
      <c r="CG69" s="141"/>
      <c r="CH69" s="141">
        <v>693.23</v>
      </c>
      <c r="CI69" s="141">
        <f t="shared" ref="CI69:CI132" si="100">$CH$391</f>
        <v>246401</v>
      </c>
      <c r="CJ69" s="141">
        <f t="shared" ref="CJ69:CJ132" si="101">$CH$390</f>
        <v>225992.98000000117</v>
      </c>
      <c r="CK69" s="141">
        <f t="shared" si="95"/>
        <v>755.83128834355432</v>
      </c>
      <c r="CL69" s="141"/>
      <c r="CM69" s="141"/>
      <c r="CN69" s="141">
        <v>74244</v>
      </c>
      <c r="CO69" s="141">
        <f t="shared" si="96"/>
        <v>74244</v>
      </c>
      <c r="CP69" s="141">
        <f t="shared" si="97"/>
        <v>435000431</v>
      </c>
      <c r="CQ69" s="141">
        <f t="shared" ref="CQ69:CQ132" si="102">$CO$390</f>
        <v>435000431.00000006</v>
      </c>
      <c r="CR69" s="141">
        <f t="shared" ref="CR69:CR132" si="103">(CO69/CQ69)*CP69</f>
        <v>74243.999999999985</v>
      </c>
      <c r="CS69" s="141"/>
      <c r="CT69" s="141"/>
      <c r="CU69" s="141"/>
      <c r="CV69" s="141">
        <f t="shared" si="98"/>
        <v>457755.03900692507</v>
      </c>
    </row>
    <row r="70" spans="1:100" s="14" customFormat="1" ht="13.2" x14ac:dyDescent="0.25">
      <c r="A70" s="4" t="s">
        <v>543</v>
      </c>
      <c r="B70" s="4" t="s">
        <v>544</v>
      </c>
      <c r="C70" s="4" t="s">
        <v>348</v>
      </c>
      <c r="D70" s="4" t="s">
        <v>348</v>
      </c>
      <c r="E70" s="4"/>
      <c r="F70" s="141"/>
      <c r="G70" s="141">
        <f>'[6]Control Totals'!$I$3</f>
        <v>129600000</v>
      </c>
      <c r="H70" s="141">
        <v>129600000.00000101</v>
      </c>
      <c r="I70" s="141">
        <f t="shared" si="52"/>
        <v>0</v>
      </c>
      <c r="J70" s="141"/>
      <c r="K70" s="141"/>
      <c r="L70" s="141">
        <f t="shared" si="53"/>
        <v>1567610394</v>
      </c>
      <c r="M70" s="141">
        <v>5258012077.9999981</v>
      </c>
      <c r="N70" s="141">
        <f t="shared" si="54"/>
        <v>0</v>
      </c>
      <c r="O70" s="141"/>
      <c r="P70" s="141">
        <v>1867974.539876</v>
      </c>
      <c r="Q70" s="141">
        <f t="shared" si="99"/>
        <v>341463106</v>
      </c>
      <c r="R70" s="141">
        <v>1276518313.0000019</v>
      </c>
      <c r="S70" s="141">
        <f t="shared" si="55"/>
        <v>499675.07854701567</v>
      </c>
      <c r="T70" s="141"/>
      <c r="U70" s="141"/>
      <c r="V70" s="141">
        <f t="shared" si="56"/>
        <v>339987334</v>
      </c>
      <c r="W70" s="141">
        <f t="shared" si="57"/>
        <v>523996799.00000209</v>
      </c>
      <c r="X70" s="141">
        <f t="shared" si="58"/>
        <v>0</v>
      </c>
      <c r="Y70" s="141"/>
      <c r="Z70" s="141">
        <v>92079.379444999999</v>
      </c>
      <c r="AA70" s="141">
        <f t="shared" si="59"/>
        <v>335233765</v>
      </c>
      <c r="AB70" s="141">
        <f t="shared" si="60"/>
        <v>342170317.00001383</v>
      </c>
      <c r="AC70" s="141">
        <f t="shared" si="61"/>
        <v>90212.725992271589</v>
      </c>
      <c r="AD70" s="141"/>
      <c r="AE70" s="141"/>
      <c r="AF70" s="141">
        <f t="shared" si="62"/>
        <v>483622539</v>
      </c>
      <c r="AG70" s="141">
        <f t="shared" si="63"/>
        <v>726591897.00000179</v>
      </c>
      <c r="AH70" s="141">
        <f t="shared" si="64"/>
        <v>0</v>
      </c>
      <c r="AI70" s="141"/>
      <c r="AJ70" s="141"/>
      <c r="AK70" s="141">
        <f t="shared" si="65"/>
        <v>18917185</v>
      </c>
      <c r="AL70" s="141">
        <f t="shared" si="66"/>
        <v>21580834</v>
      </c>
      <c r="AM70" s="141">
        <f t="shared" si="67"/>
        <v>0</v>
      </c>
      <c r="AN70" s="141"/>
      <c r="AO70" s="141">
        <v>40237.056488000002</v>
      </c>
      <c r="AP70" s="141">
        <f t="shared" si="68"/>
        <v>44655639</v>
      </c>
      <c r="AQ70" s="141">
        <f t="shared" si="69"/>
        <v>45294790.000002876</v>
      </c>
      <c r="AR70" s="141">
        <f t="shared" si="70"/>
        <v>39669.274743312017</v>
      </c>
      <c r="AS70" s="141"/>
      <c r="AT70" s="141"/>
      <c r="AU70" s="141">
        <f t="shared" si="71"/>
        <v>12442934</v>
      </c>
      <c r="AV70" s="141">
        <f t="shared" si="72"/>
        <v>11889881.000002848</v>
      </c>
      <c r="AW70" s="141">
        <f t="shared" si="73"/>
        <v>0</v>
      </c>
      <c r="AX70" s="141"/>
      <c r="AY70" s="141"/>
      <c r="AZ70" s="141">
        <f t="shared" si="74"/>
        <v>877162802</v>
      </c>
      <c r="BA70" s="141">
        <f t="shared" si="75"/>
        <v>834431461.9999969</v>
      </c>
      <c r="BB70" s="141">
        <f t="shared" si="76"/>
        <v>0</v>
      </c>
      <c r="BC70" s="141"/>
      <c r="BD70" s="141"/>
      <c r="BE70" s="141">
        <f t="shared" si="77"/>
        <v>9386434</v>
      </c>
      <c r="BF70" s="141">
        <f t="shared" si="78"/>
        <v>9386434</v>
      </c>
      <c r="BG70" s="141">
        <f t="shared" si="79"/>
        <v>0</v>
      </c>
      <c r="BH70" s="141"/>
      <c r="BI70" s="141"/>
      <c r="BJ70" s="141">
        <f t="shared" si="80"/>
        <v>2191103</v>
      </c>
      <c r="BK70" s="141">
        <f t="shared" si="81"/>
        <v>2191101</v>
      </c>
      <c r="BL70" s="141">
        <f t="shared" si="82"/>
        <v>0</v>
      </c>
      <c r="BM70" s="141"/>
      <c r="BN70" s="141"/>
      <c r="BO70" s="141">
        <f t="shared" si="83"/>
        <v>236120000</v>
      </c>
      <c r="BP70" s="141">
        <f t="shared" si="84"/>
        <v>183638092</v>
      </c>
      <c r="BQ70" s="141">
        <f t="shared" si="85"/>
        <v>0</v>
      </c>
      <c r="BR70" s="141"/>
      <c r="BS70" s="141"/>
      <c r="BT70" s="141">
        <f t="shared" si="86"/>
        <v>132130000</v>
      </c>
      <c r="BU70" s="141">
        <f t="shared" si="87"/>
        <v>119177778</v>
      </c>
      <c r="BV70" s="141">
        <f t="shared" si="88"/>
        <v>0</v>
      </c>
      <c r="BW70" s="141"/>
      <c r="BX70" s="141"/>
      <c r="BY70" s="141">
        <f t="shared" si="89"/>
        <v>10351044</v>
      </c>
      <c r="BZ70" s="141">
        <f t="shared" si="90"/>
        <v>10000069</v>
      </c>
      <c r="CA70" s="141">
        <f t="shared" si="91"/>
        <v>0</v>
      </c>
      <c r="CB70" s="141"/>
      <c r="CC70" s="141"/>
      <c r="CD70" s="141">
        <f t="shared" si="92"/>
        <v>1842000</v>
      </c>
      <c r="CE70" s="141">
        <f t="shared" si="93"/>
        <v>1874207.2309440002</v>
      </c>
      <c r="CF70" s="141">
        <f t="shared" si="94"/>
        <v>0</v>
      </c>
      <c r="CG70" s="141"/>
      <c r="CH70" s="141">
        <v>693.23</v>
      </c>
      <c r="CI70" s="141">
        <f t="shared" si="100"/>
        <v>246401</v>
      </c>
      <c r="CJ70" s="141">
        <f t="shared" si="101"/>
        <v>225992.98000000117</v>
      </c>
      <c r="CK70" s="141">
        <f t="shared" si="95"/>
        <v>755.83128834355432</v>
      </c>
      <c r="CL70" s="141"/>
      <c r="CM70" s="141">
        <v>68069</v>
      </c>
      <c r="CN70" s="141">
        <v>132094</v>
      </c>
      <c r="CO70" s="141">
        <f t="shared" si="96"/>
        <v>200163</v>
      </c>
      <c r="CP70" s="141">
        <f t="shared" si="97"/>
        <v>435000431</v>
      </c>
      <c r="CQ70" s="141">
        <f t="shared" si="102"/>
        <v>435000431.00000006</v>
      </c>
      <c r="CR70" s="141">
        <f t="shared" si="103"/>
        <v>200162.99999999997</v>
      </c>
      <c r="CS70" s="141"/>
      <c r="CT70" s="141"/>
      <c r="CU70" s="141"/>
      <c r="CV70" s="141">
        <f t="shared" si="98"/>
        <v>830475.9105709428</v>
      </c>
    </row>
    <row r="71" spans="1:100" s="14" customFormat="1" ht="13.2" x14ac:dyDescent="0.25">
      <c r="A71" s="4" t="s">
        <v>407</v>
      </c>
      <c r="B71" s="4" t="s">
        <v>408</v>
      </c>
      <c r="C71" s="4" t="s">
        <v>348</v>
      </c>
      <c r="D71" s="4" t="s">
        <v>348</v>
      </c>
      <c r="E71" s="4"/>
      <c r="F71" s="141"/>
      <c r="G71" s="141">
        <f>'[6]Control Totals'!$I$3</f>
        <v>129600000</v>
      </c>
      <c r="H71" s="141">
        <v>129600000.00000101</v>
      </c>
      <c r="I71" s="141">
        <f t="shared" si="52"/>
        <v>0</v>
      </c>
      <c r="J71" s="141"/>
      <c r="K71" s="141"/>
      <c r="L71" s="141">
        <f t="shared" si="53"/>
        <v>1567610394</v>
      </c>
      <c r="M71" s="141">
        <v>5258012077.9999981</v>
      </c>
      <c r="N71" s="141">
        <f t="shared" si="54"/>
        <v>0</v>
      </c>
      <c r="O71" s="141"/>
      <c r="P71" s="141">
        <v>606892.96736000001</v>
      </c>
      <c r="Q71" s="141">
        <f t="shared" si="99"/>
        <v>341463106</v>
      </c>
      <c r="R71" s="141">
        <v>1276518313.0000019</v>
      </c>
      <c r="S71" s="141">
        <f t="shared" si="55"/>
        <v>162341.23359913123</v>
      </c>
      <c r="T71" s="141"/>
      <c r="U71" s="141"/>
      <c r="V71" s="141">
        <f t="shared" si="56"/>
        <v>339987334</v>
      </c>
      <c r="W71" s="141">
        <f t="shared" si="57"/>
        <v>523996799.00000209</v>
      </c>
      <c r="X71" s="141">
        <f t="shared" si="58"/>
        <v>0</v>
      </c>
      <c r="Y71" s="141"/>
      <c r="Z71" s="141">
        <v>52618.106368000001</v>
      </c>
      <c r="AA71" s="141">
        <f t="shared" si="59"/>
        <v>335233765</v>
      </c>
      <c r="AB71" s="141">
        <f t="shared" si="60"/>
        <v>342170317.00001383</v>
      </c>
      <c r="AC71" s="141">
        <f t="shared" si="61"/>
        <v>51551.420531063784</v>
      </c>
      <c r="AD71" s="141"/>
      <c r="AE71" s="141"/>
      <c r="AF71" s="141">
        <f t="shared" si="62"/>
        <v>483622539</v>
      </c>
      <c r="AG71" s="141">
        <f t="shared" si="63"/>
        <v>726591897.00000179</v>
      </c>
      <c r="AH71" s="141">
        <f t="shared" si="64"/>
        <v>0</v>
      </c>
      <c r="AI71" s="141"/>
      <c r="AJ71" s="141"/>
      <c r="AK71" s="141">
        <f t="shared" si="65"/>
        <v>18917185</v>
      </c>
      <c r="AL71" s="141">
        <f t="shared" si="66"/>
        <v>21580834</v>
      </c>
      <c r="AM71" s="141">
        <f t="shared" si="67"/>
        <v>0</v>
      </c>
      <c r="AN71" s="141"/>
      <c r="AO71" s="141">
        <v>40237.056488000002</v>
      </c>
      <c r="AP71" s="141">
        <f t="shared" si="68"/>
        <v>44655639</v>
      </c>
      <c r="AQ71" s="141">
        <f t="shared" si="69"/>
        <v>45294790.000002876</v>
      </c>
      <c r="AR71" s="141">
        <f t="shared" si="70"/>
        <v>39669.274743312017</v>
      </c>
      <c r="AS71" s="141"/>
      <c r="AT71" s="141"/>
      <c r="AU71" s="141">
        <f t="shared" si="71"/>
        <v>12442934</v>
      </c>
      <c r="AV71" s="141">
        <f t="shared" si="72"/>
        <v>11889881.000002848</v>
      </c>
      <c r="AW71" s="141">
        <f t="shared" si="73"/>
        <v>0</v>
      </c>
      <c r="AX71" s="141"/>
      <c r="AY71" s="141"/>
      <c r="AZ71" s="141">
        <f t="shared" si="74"/>
        <v>877162802</v>
      </c>
      <c r="BA71" s="141">
        <f t="shared" si="75"/>
        <v>834431461.9999969</v>
      </c>
      <c r="BB71" s="141">
        <f t="shared" si="76"/>
        <v>0</v>
      </c>
      <c r="BC71" s="141"/>
      <c r="BD71" s="141"/>
      <c r="BE71" s="141">
        <f t="shared" si="77"/>
        <v>9386434</v>
      </c>
      <c r="BF71" s="141">
        <f t="shared" si="78"/>
        <v>9386434</v>
      </c>
      <c r="BG71" s="141">
        <f t="shared" si="79"/>
        <v>0</v>
      </c>
      <c r="BH71" s="141"/>
      <c r="BI71" s="141"/>
      <c r="BJ71" s="141">
        <f t="shared" si="80"/>
        <v>2191103</v>
      </c>
      <c r="BK71" s="141">
        <f t="shared" si="81"/>
        <v>2191101</v>
      </c>
      <c r="BL71" s="141">
        <f t="shared" si="82"/>
        <v>0</v>
      </c>
      <c r="BM71" s="141"/>
      <c r="BN71" s="141"/>
      <c r="BO71" s="141">
        <f t="shared" si="83"/>
        <v>236120000</v>
      </c>
      <c r="BP71" s="141">
        <f t="shared" si="84"/>
        <v>183638092</v>
      </c>
      <c r="BQ71" s="141">
        <f t="shared" si="85"/>
        <v>0</v>
      </c>
      <c r="BR71" s="141"/>
      <c r="BS71" s="141"/>
      <c r="BT71" s="141">
        <f t="shared" si="86"/>
        <v>132130000</v>
      </c>
      <c r="BU71" s="141">
        <f t="shared" si="87"/>
        <v>119177778</v>
      </c>
      <c r="BV71" s="141">
        <f t="shared" si="88"/>
        <v>0</v>
      </c>
      <c r="BW71" s="141"/>
      <c r="BX71" s="141"/>
      <c r="BY71" s="141">
        <f t="shared" si="89"/>
        <v>10351044</v>
      </c>
      <c r="BZ71" s="141">
        <f t="shared" si="90"/>
        <v>10000069</v>
      </c>
      <c r="CA71" s="141">
        <f t="shared" si="91"/>
        <v>0</v>
      </c>
      <c r="CB71" s="141"/>
      <c r="CC71" s="141"/>
      <c r="CD71" s="141">
        <f t="shared" si="92"/>
        <v>1842000</v>
      </c>
      <c r="CE71" s="141">
        <f t="shared" si="93"/>
        <v>1874207.2309440002</v>
      </c>
      <c r="CF71" s="141">
        <f t="shared" si="94"/>
        <v>0</v>
      </c>
      <c r="CG71" s="141"/>
      <c r="CH71" s="141">
        <v>693.23</v>
      </c>
      <c r="CI71" s="141">
        <f t="shared" si="100"/>
        <v>246401</v>
      </c>
      <c r="CJ71" s="141">
        <f t="shared" si="101"/>
        <v>225992.98000000117</v>
      </c>
      <c r="CK71" s="141">
        <f t="shared" si="95"/>
        <v>755.83128834355432</v>
      </c>
      <c r="CL71" s="141"/>
      <c r="CM71" s="141"/>
      <c r="CN71" s="141"/>
      <c r="CO71" s="141">
        <f t="shared" si="96"/>
        <v>0</v>
      </c>
      <c r="CP71" s="141">
        <f t="shared" si="97"/>
        <v>435000431</v>
      </c>
      <c r="CQ71" s="141">
        <f t="shared" si="102"/>
        <v>435000431.00000006</v>
      </c>
      <c r="CR71" s="141">
        <f t="shared" si="103"/>
        <v>0</v>
      </c>
      <c r="CS71" s="141"/>
      <c r="CT71" s="141"/>
      <c r="CU71" s="141"/>
      <c r="CV71" s="141">
        <f t="shared" si="98"/>
        <v>254317.76016185057</v>
      </c>
    </row>
    <row r="72" spans="1:100" s="14" customFormat="1" ht="13.2" x14ac:dyDescent="0.25">
      <c r="A72" s="4" t="s">
        <v>107</v>
      </c>
      <c r="B72" s="4" t="s">
        <v>108</v>
      </c>
      <c r="C72" s="4"/>
      <c r="D72" s="4" t="s">
        <v>109</v>
      </c>
      <c r="E72" s="4"/>
      <c r="F72" s="141">
        <v>18868.438189</v>
      </c>
      <c r="G72" s="141">
        <f>'[6]Control Totals'!$I$3</f>
        <v>129600000</v>
      </c>
      <c r="H72" s="141">
        <v>129600000.00000101</v>
      </c>
      <c r="I72" s="141">
        <f t="shared" si="52"/>
        <v>18868.438188999851</v>
      </c>
      <c r="J72" s="141"/>
      <c r="K72" s="141">
        <v>6524381.5347410003</v>
      </c>
      <c r="L72" s="141">
        <f t="shared" si="53"/>
        <v>1567610394</v>
      </c>
      <c r="M72" s="141">
        <v>5258012077.9999981</v>
      </c>
      <c r="N72" s="141">
        <f t="shared" si="54"/>
        <v>1945162.5740981549</v>
      </c>
      <c r="O72" s="141"/>
      <c r="P72" s="141">
        <v>4718951.2260830002</v>
      </c>
      <c r="Q72" s="141">
        <f t="shared" si="99"/>
        <v>341463106</v>
      </c>
      <c r="R72" s="141">
        <v>1276518313.0000019</v>
      </c>
      <c r="S72" s="141">
        <f t="shared" si="55"/>
        <v>1262298.9629768101</v>
      </c>
      <c r="T72" s="141"/>
      <c r="U72" s="141"/>
      <c r="V72" s="141">
        <f t="shared" si="56"/>
        <v>339987334</v>
      </c>
      <c r="W72" s="141">
        <f t="shared" si="57"/>
        <v>523996799.00000209</v>
      </c>
      <c r="X72" s="141">
        <f t="shared" si="58"/>
        <v>0</v>
      </c>
      <c r="Y72" s="141"/>
      <c r="Z72" s="141">
        <v>70304.142756000001</v>
      </c>
      <c r="AA72" s="141">
        <f t="shared" si="59"/>
        <v>335233765</v>
      </c>
      <c r="AB72" s="141">
        <f t="shared" si="60"/>
        <v>342170317.00001383</v>
      </c>
      <c r="AC72" s="141">
        <f t="shared" si="61"/>
        <v>68878.921695567202</v>
      </c>
      <c r="AD72" s="141"/>
      <c r="AE72" s="141">
        <v>340651.72640300001</v>
      </c>
      <c r="AF72" s="141">
        <f t="shared" si="62"/>
        <v>483622539</v>
      </c>
      <c r="AG72" s="141">
        <f t="shared" si="63"/>
        <v>726591897.00000179</v>
      </c>
      <c r="AH72" s="141">
        <f t="shared" si="64"/>
        <v>226739.18263879538</v>
      </c>
      <c r="AI72" s="141"/>
      <c r="AJ72" s="141"/>
      <c r="AK72" s="141">
        <f t="shared" si="65"/>
        <v>18917185</v>
      </c>
      <c r="AL72" s="141">
        <f t="shared" si="66"/>
        <v>21580834</v>
      </c>
      <c r="AM72" s="141">
        <f t="shared" si="67"/>
        <v>0</v>
      </c>
      <c r="AN72" s="141"/>
      <c r="AO72" s="141">
        <v>226473.92735300001</v>
      </c>
      <c r="AP72" s="141">
        <f t="shared" si="68"/>
        <v>44655639</v>
      </c>
      <c r="AQ72" s="141">
        <f t="shared" si="69"/>
        <v>45294790.000002876</v>
      </c>
      <c r="AR72" s="141">
        <f t="shared" si="70"/>
        <v>223278.17267255575</v>
      </c>
      <c r="AS72" s="141"/>
      <c r="AT72" s="141">
        <v>64771.54221</v>
      </c>
      <c r="AU72" s="141">
        <f t="shared" si="71"/>
        <v>12442934</v>
      </c>
      <c r="AV72" s="141">
        <f t="shared" si="72"/>
        <v>11889881.000002848</v>
      </c>
      <c r="AW72" s="141">
        <f t="shared" si="73"/>
        <v>67784.364267148761</v>
      </c>
      <c r="AX72" s="141"/>
      <c r="AY72" s="141">
        <v>7662.6373249999997</v>
      </c>
      <c r="AZ72" s="141">
        <f t="shared" si="74"/>
        <v>877162802</v>
      </c>
      <c r="BA72" s="141">
        <f t="shared" si="75"/>
        <v>834431461.9999969</v>
      </c>
      <c r="BB72" s="141">
        <f t="shared" si="76"/>
        <v>8055.041945082854</v>
      </c>
      <c r="BC72" s="141"/>
      <c r="BD72" s="141"/>
      <c r="BE72" s="141">
        <f t="shared" si="77"/>
        <v>9386434</v>
      </c>
      <c r="BF72" s="141">
        <f t="shared" si="78"/>
        <v>9386434</v>
      </c>
      <c r="BG72" s="141">
        <f t="shared" si="79"/>
        <v>0</v>
      </c>
      <c r="BH72" s="141"/>
      <c r="BI72" s="141">
        <v>585398</v>
      </c>
      <c r="BJ72" s="141">
        <f t="shared" si="80"/>
        <v>2191103</v>
      </c>
      <c r="BK72" s="141">
        <f t="shared" si="81"/>
        <v>2191101</v>
      </c>
      <c r="BL72" s="141">
        <f t="shared" si="82"/>
        <v>585398.53434141097</v>
      </c>
      <c r="BM72" s="141"/>
      <c r="BN72" s="141">
        <v>37333</v>
      </c>
      <c r="BO72" s="141">
        <f t="shared" si="83"/>
        <v>236120000</v>
      </c>
      <c r="BP72" s="141">
        <f t="shared" si="84"/>
        <v>183638092</v>
      </c>
      <c r="BQ72" s="141">
        <f t="shared" si="85"/>
        <v>48002.393533907984</v>
      </c>
      <c r="BR72" s="141"/>
      <c r="BS72" s="141">
        <v>18944</v>
      </c>
      <c r="BT72" s="141">
        <f t="shared" si="86"/>
        <v>132130000</v>
      </c>
      <c r="BU72" s="141">
        <f t="shared" si="87"/>
        <v>119177778</v>
      </c>
      <c r="BV72" s="141">
        <f t="shared" si="88"/>
        <v>21002.830913662445</v>
      </c>
      <c r="BW72" s="141"/>
      <c r="BX72" s="141">
        <v>10288</v>
      </c>
      <c r="BY72" s="141">
        <f t="shared" si="89"/>
        <v>10351044</v>
      </c>
      <c r="BZ72" s="141">
        <f t="shared" si="90"/>
        <v>10000069</v>
      </c>
      <c r="CA72" s="141">
        <f t="shared" si="91"/>
        <v>10649.080588543939</v>
      </c>
      <c r="CB72" s="141"/>
      <c r="CC72" s="141">
        <v>9232.5479369999994</v>
      </c>
      <c r="CD72" s="141">
        <f t="shared" si="92"/>
        <v>1842000</v>
      </c>
      <c r="CE72" s="141">
        <f t="shared" si="93"/>
        <v>1874207.2309440002</v>
      </c>
      <c r="CF72" s="141">
        <f t="shared" si="94"/>
        <v>9073.8916269084311</v>
      </c>
      <c r="CG72" s="141"/>
      <c r="CH72" s="141">
        <v>693.23</v>
      </c>
      <c r="CI72" s="141">
        <f t="shared" si="100"/>
        <v>246401</v>
      </c>
      <c r="CJ72" s="141">
        <f t="shared" si="101"/>
        <v>225992.98000000117</v>
      </c>
      <c r="CK72" s="141">
        <f t="shared" si="95"/>
        <v>755.83128834355432</v>
      </c>
      <c r="CL72" s="141"/>
      <c r="CM72" s="141">
        <v>51923.000000000007</v>
      </c>
      <c r="CN72" s="141">
        <v>101568</v>
      </c>
      <c r="CO72" s="141">
        <f t="shared" si="96"/>
        <v>153491</v>
      </c>
      <c r="CP72" s="141">
        <f t="shared" si="97"/>
        <v>435000431</v>
      </c>
      <c r="CQ72" s="141">
        <f t="shared" si="102"/>
        <v>435000431.00000006</v>
      </c>
      <c r="CR72" s="141">
        <f t="shared" si="103"/>
        <v>153490.99999999997</v>
      </c>
      <c r="CS72" s="141"/>
      <c r="CT72" s="141"/>
      <c r="CU72" s="141"/>
      <c r="CV72" s="141">
        <f t="shared" si="98"/>
        <v>4649439.220775892</v>
      </c>
    </row>
    <row r="73" spans="1:100" s="14" customFormat="1" ht="13.2" x14ac:dyDescent="0.25">
      <c r="A73" s="4" t="s">
        <v>769</v>
      </c>
      <c r="B73" s="4" t="s">
        <v>770</v>
      </c>
      <c r="C73" s="4" t="s">
        <v>764</v>
      </c>
      <c r="D73" s="4" t="s">
        <v>764</v>
      </c>
      <c r="E73" s="4"/>
      <c r="F73" s="141"/>
      <c r="G73" s="141">
        <f>'[6]Control Totals'!$I$3</f>
        <v>129600000</v>
      </c>
      <c r="H73" s="141">
        <v>129600000.00000101</v>
      </c>
      <c r="I73" s="141">
        <f t="shared" si="52"/>
        <v>0</v>
      </c>
      <c r="J73" s="141"/>
      <c r="K73" s="141"/>
      <c r="L73" s="141">
        <f t="shared" si="53"/>
        <v>1567610394</v>
      </c>
      <c r="M73" s="141">
        <v>5258012077.9999981</v>
      </c>
      <c r="N73" s="141">
        <f t="shared" si="54"/>
        <v>0</v>
      </c>
      <c r="O73" s="141"/>
      <c r="P73" s="141"/>
      <c r="Q73" s="141">
        <f t="shared" si="99"/>
        <v>341463106</v>
      </c>
      <c r="R73" s="141">
        <v>1276518313.0000019</v>
      </c>
      <c r="S73" s="141">
        <f t="shared" si="55"/>
        <v>0</v>
      </c>
      <c r="T73" s="141"/>
      <c r="U73" s="141">
        <v>8542984.7884860002</v>
      </c>
      <c r="V73" s="141">
        <f t="shared" si="56"/>
        <v>339987334</v>
      </c>
      <c r="W73" s="141">
        <f t="shared" si="57"/>
        <v>523996799.00000209</v>
      </c>
      <c r="X73" s="141">
        <f t="shared" si="58"/>
        <v>5542985.4307943918</v>
      </c>
      <c r="Y73" s="141"/>
      <c r="Z73" s="141">
        <v>157109.832065</v>
      </c>
      <c r="AA73" s="141">
        <f t="shared" si="59"/>
        <v>335233765</v>
      </c>
      <c r="AB73" s="141">
        <f t="shared" si="60"/>
        <v>342170317.00001383</v>
      </c>
      <c r="AC73" s="141">
        <f t="shared" si="61"/>
        <v>153924.86695935563</v>
      </c>
      <c r="AD73" s="141"/>
      <c r="AE73" s="141"/>
      <c r="AF73" s="141">
        <f t="shared" si="62"/>
        <v>483622539</v>
      </c>
      <c r="AG73" s="141">
        <f t="shared" si="63"/>
        <v>726591897.00000179</v>
      </c>
      <c r="AH73" s="141">
        <f t="shared" si="64"/>
        <v>0</v>
      </c>
      <c r="AI73" s="141"/>
      <c r="AJ73" s="141"/>
      <c r="AK73" s="141">
        <f t="shared" si="65"/>
        <v>18917185</v>
      </c>
      <c r="AL73" s="141">
        <f t="shared" si="66"/>
        <v>21580834</v>
      </c>
      <c r="AM73" s="141">
        <f t="shared" si="67"/>
        <v>0</v>
      </c>
      <c r="AN73" s="141"/>
      <c r="AO73" s="141"/>
      <c r="AP73" s="141">
        <f t="shared" si="68"/>
        <v>44655639</v>
      </c>
      <c r="AQ73" s="141">
        <f t="shared" si="69"/>
        <v>45294790.000002876</v>
      </c>
      <c r="AR73" s="141">
        <f t="shared" si="70"/>
        <v>0</v>
      </c>
      <c r="AS73" s="141"/>
      <c r="AT73" s="141"/>
      <c r="AU73" s="141">
        <f t="shared" si="71"/>
        <v>12442934</v>
      </c>
      <c r="AV73" s="141">
        <f t="shared" si="72"/>
        <v>11889881.000002848</v>
      </c>
      <c r="AW73" s="141">
        <f t="shared" si="73"/>
        <v>0</v>
      </c>
      <c r="AX73" s="141"/>
      <c r="AY73" s="141"/>
      <c r="AZ73" s="141">
        <f t="shared" si="74"/>
        <v>877162802</v>
      </c>
      <c r="BA73" s="141">
        <f t="shared" si="75"/>
        <v>834431461.9999969</v>
      </c>
      <c r="BB73" s="141">
        <f t="shared" si="76"/>
        <v>0</v>
      </c>
      <c r="BC73" s="141"/>
      <c r="BD73" s="141"/>
      <c r="BE73" s="141">
        <f t="shared" si="77"/>
        <v>9386434</v>
      </c>
      <c r="BF73" s="141">
        <f t="shared" si="78"/>
        <v>9386434</v>
      </c>
      <c r="BG73" s="141">
        <f t="shared" si="79"/>
        <v>0</v>
      </c>
      <c r="BH73" s="141"/>
      <c r="BI73" s="141"/>
      <c r="BJ73" s="141">
        <f t="shared" si="80"/>
        <v>2191103</v>
      </c>
      <c r="BK73" s="141">
        <f t="shared" si="81"/>
        <v>2191101</v>
      </c>
      <c r="BL73" s="141">
        <f t="shared" si="82"/>
        <v>0</v>
      </c>
      <c r="BM73" s="141"/>
      <c r="BN73" s="141"/>
      <c r="BO73" s="141">
        <f t="shared" si="83"/>
        <v>236120000</v>
      </c>
      <c r="BP73" s="141">
        <f t="shared" si="84"/>
        <v>183638092</v>
      </c>
      <c r="BQ73" s="141">
        <f t="shared" si="85"/>
        <v>0</v>
      </c>
      <c r="BR73" s="141"/>
      <c r="BS73" s="141"/>
      <c r="BT73" s="141">
        <f t="shared" si="86"/>
        <v>132130000</v>
      </c>
      <c r="BU73" s="141">
        <f t="shared" si="87"/>
        <v>119177778</v>
      </c>
      <c r="BV73" s="141">
        <f t="shared" si="88"/>
        <v>0</v>
      </c>
      <c r="BW73" s="141"/>
      <c r="BX73" s="141"/>
      <c r="BY73" s="141">
        <f t="shared" si="89"/>
        <v>10351044</v>
      </c>
      <c r="BZ73" s="141">
        <f t="shared" si="90"/>
        <v>10000069</v>
      </c>
      <c r="CA73" s="141">
        <f t="shared" si="91"/>
        <v>0</v>
      </c>
      <c r="CB73" s="141"/>
      <c r="CC73" s="141"/>
      <c r="CD73" s="141">
        <f t="shared" si="92"/>
        <v>1842000</v>
      </c>
      <c r="CE73" s="141">
        <f t="shared" si="93"/>
        <v>1874207.2309440002</v>
      </c>
      <c r="CF73" s="141">
        <f t="shared" si="94"/>
        <v>0</v>
      </c>
      <c r="CG73" s="141"/>
      <c r="CH73" s="141"/>
      <c r="CI73" s="141">
        <f t="shared" si="100"/>
        <v>246401</v>
      </c>
      <c r="CJ73" s="141">
        <f t="shared" si="101"/>
        <v>225992.98000000117</v>
      </c>
      <c r="CK73" s="141">
        <f t="shared" si="95"/>
        <v>0</v>
      </c>
      <c r="CL73" s="141"/>
      <c r="CM73" s="141"/>
      <c r="CN73" s="141"/>
      <c r="CO73" s="141">
        <f t="shared" si="96"/>
        <v>0</v>
      </c>
      <c r="CP73" s="141">
        <f t="shared" si="97"/>
        <v>435000431</v>
      </c>
      <c r="CQ73" s="141">
        <f t="shared" si="102"/>
        <v>435000431.00000006</v>
      </c>
      <c r="CR73" s="141">
        <f t="shared" si="103"/>
        <v>0</v>
      </c>
      <c r="CS73" s="141"/>
      <c r="CT73" s="141"/>
      <c r="CU73" s="141"/>
      <c r="CV73" s="141">
        <f t="shared" si="98"/>
        <v>5696910.2977537476</v>
      </c>
    </row>
    <row r="74" spans="1:100" s="14" customFormat="1" ht="13.2" x14ac:dyDescent="0.25">
      <c r="A74" s="4" t="s">
        <v>439</v>
      </c>
      <c r="B74" s="4" t="s">
        <v>440</v>
      </c>
      <c r="C74" s="4" t="s">
        <v>348</v>
      </c>
      <c r="D74" s="4" t="s">
        <v>348</v>
      </c>
      <c r="E74" s="4"/>
      <c r="F74" s="141"/>
      <c r="G74" s="141">
        <f>'[6]Control Totals'!$I$3</f>
        <v>129600000</v>
      </c>
      <c r="H74" s="141">
        <v>129600000.00000101</v>
      </c>
      <c r="I74" s="141">
        <f t="shared" si="52"/>
        <v>0</v>
      </c>
      <c r="J74" s="141"/>
      <c r="K74" s="141"/>
      <c r="L74" s="141">
        <f t="shared" si="53"/>
        <v>1567610394</v>
      </c>
      <c r="M74" s="141">
        <v>5258012077.9999981</v>
      </c>
      <c r="N74" s="141">
        <f t="shared" si="54"/>
        <v>0</v>
      </c>
      <c r="O74" s="141"/>
      <c r="P74" s="141">
        <v>2710858.0645380002</v>
      </c>
      <c r="Q74" s="141">
        <f t="shared" si="99"/>
        <v>341463106</v>
      </c>
      <c r="R74" s="141">
        <v>1276518313.0000019</v>
      </c>
      <c r="S74" s="141">
        <f t="shared" si="55"/>
        <v>725142.7615377208</v>
      </c>
      <c r="T74" s="141"/>
      <c r="U74" s="141"/>
      <c r="V74" s="141">
        <f t="shared" si="56"/>
        <v>339987334</v>
      </c>
      <c r="W74" s="141">
        <f t="shared" si="57"/>
        <v>523996799.00000209</v>
      </c>
      <c r="X74" s="141">
        <f t="shared" si="58"/>
        <v>0</v>
      </c>
      <c r="Y74" s="141"/>
      <c r="Z74" s="141">
        <v>153984.831863</v>
      </c>
      <c r="AA74" s="141">
        <f t="shared" si="59"/>
        <v>335233765</v>
      </c>
      <c r="AB74" s="141">
        <f t="shared" si="60"/>
        <v>342170317.00001383</v>
      </c>
      <c r="AC74" s="141">
        <f t="shared" si="61"/>
        <v>150863.21744946498</v>
      </c>
      <c r="AD74" s="141"/>
      <c r="AE74" s="141"/>
      <c r="AF74" s="141">
        <f t="shared" si="62"/>
        <v>483622539</v>
      </c>
      <c r="AG74" s="141">
        <f t="shared" si="63"/>
        <v>726591897.00000179</v>
      </c>
      <c r="AH74" s="141">
        <f t="shared" si="64"/>
        <v>0</v>
      </c>
      <c r="AI74" s="141"/>
      <c r="AJ74" s="141"/>
      <c r="AK74" s="141">
        <f t="shared" si="65"/>
        <v>18917185</v>
      </c>
      <c r="AL74" s="141">
        <f t="shared" si="66"/>
        <v>21580834</v>
      </c>
      <c r="AM74" s="141">
        <f t="shared" si="67"/>
        <v>0</v>
      </c>
      <c r="AN74" s="141"/>
      <c r="AO74" s="141">
        <v>111173.786198</v>
      </c>
      <c r="AP74" s="141">
        <f t="shared" si="68"/>
        <v>44655639</v>
      </c>
      <c r="AQ74" s="141">
        <f t="shared" si="69"/>
        <v>45294790.000002876</v>
      </c>
      <c r="AR74" s="141">
        <f t="shared" si="70"/>
        <v>109605.02218292115</v>
      </c>
      <c r="AS74" s="141"/>
      <c r="AT74" s="141"/>
      <c r="AU74" s="141">
        <f t="shared" si="71"/>
        <v>12442934</v>
      </c>
      <c r="AV74" s="141">
        <f t="shared" si="72"/>
        <v>11889881.000002848</v>
      </c>
      <c r="AW74" s="141">
        <f t="shared" si="73"/>
        <v>0</v>
      </c>
      <c r="AX74" s="141"/>
      <c r="AY74" s="141"/>
      <c r="AZ74" s="141">
        <f t="shared" si="74"/>
        <v>877162802</v>
      </c>
      <c r="BA74" s="141">
        <f t="shared" si="75"/>
        <v>834431461.9999969</v>
      </c>
      <c r="BB74" s="141">
        <f t="shared" si="76"/>
        <v>0</v>
      </c>
      <c r="BC74" s="141"/>
      <c r="BD74" s="141"/>
      <c r="BE74" s="141">
        <f t="shared" si="77"/>
        <v>9386434</v>
      </c>
      <c r="BF74" s="141">
        <f t="shared" si="78"/>
        <v>9386434</v>
      </c>
      <c r="BG74" s="141">
        <f t="shared" si="79"/>
        <v>0</v>
      </c>
      <c r="BH74" s="141"/>
      <c r="BI74" s="141"/>
      <c r="BJ74" s="141">
        <f t="shared" si="80"/>
        <v>2191103</v>
      </c>
      <c r="BK74" s="141">
        <f t="shared" si="81"/>
        <v>2191101</v>
      </c>
      <c r="BL74" s="141">
        <f t="shared" si="82"/>
        <v>0</v>
      </c>
      <c r="BM74" s="141"/>
      <c r="BN74" s="141"/>
      <c r="BO74" s="141">
        <f t="shared" si="83"/>
        <v>236120000</v>
      </c>
      <c r="BP74" s="141">
        <f t="shared" si="84"/>
        <v>183638092</v>
      </c>
      <c r="BQ74" s="141">
        <f t="shared" si="85"/>
        <v>0</v>
      </c>
      <c r="BR74" s="141"/>
      <c r="BS74" s="141"/>
      <c r="BT74" s="141">
        <f t="shared" si="86"/>
        <v>132130000</v>
      </c>
      <c r="BU74" s="141">
        <f t="shared" si="87"/>
        <v>119177778</v>
      </c>
      <c r="BV74" s="141">
        <f t="shared" si="88"/>
        <v>0</v>
      </c>
      <c r="BW74" s="141"/>
      <c r="BX74" s="141"/>
      <c r="BY74" s="141">
        <f t="shared" si="89"/>
        <v>10351044</v>
      </c>
      <c r="BZ74" s="141">
        <f t="shared" si="90"/>
        <v>10000069</v>
      </c>
      <c r="CA74" s="141">
        <f t="shared" si="91"/>
        <v>0</v>
      </c>
      <c r="CB74" s="141"/>
      <c r="CC74" s="141"/>
      <c r="CD74" s="141">
        <f t="shared" si="92"/>
        <v>1842000</v>
      </c>
      <c r="CE74" s="141">
        <f t="shared" si="93"/>
        <v>1874207.2309440002</v>
      </c>
      <c r="CF74" s="141">
        <f t="shared" si="94"/>
        <v>0</v>
      </c>
      <c r="CG74" s="141"/>
      <c r="CH74" s="141">
        <v>693.23</v>
      </c>
      <c r="CI74" s="141">
        <f t="shared" si="100"/>
        <v>246401</v>
      </c>
      <c r="CJ74" s="141">
        <f t="shared" si="101"/>
        <v>225992.98000000117</v>
      </c>
      <c r="CK74" s="141">
        <f t="shared" si="95"/>
        <v>755.83128834355432</v>
      </c>
      <c r="CL74" s="141"/>
      <c r="CM74" s="141">
        <v>115382</v>
      </c>
      <c r="CN74" s="141">
        <v>219383</v>
      </c>
      <c r="CO74" s="141">
        <f t="shared" si="96"/>
        <v>334765</v>
      </c>
      <c r="CP74" s="141">
        <f t="shared" si="97"/>
        <v>435000431</v>
      </c>
      <c r="CQ74" s="141">
        <f t="shared" si="102"/>
        <v>435000431.00000006</v>
      </c>
      <c r="CR74" s="141">
        <f t="shared" si="103"/>
        <v>334764.99999999994</v>
      </c>
      <c r="CS74" s="141"/>
      <c r="CT74" s="141"/>
      <c r="CU74" s="141"/>
      <c r="CV74" s="141">
        <f t="shared" si="98"/>
        <v>1321131.8324584505</v>
      </c>
    </row>
    <row r="75" spans="1:100" s="14" customFormat="1" ht="13.2" x14ac:dyDescent="0.25">
      <c r="A75" s="4" t="s">
        <v>369</v>
      </c>
      <c r="B75" s="4" t="s">
        <v>370</v>
      </c>
      <c r="C75" s="4" t="s">
        <v>348</v>
      </c>
      <c r="D75" s="4" t="s">
        <v>348</v>
      </c>
      <c r="E75" s="4"/>
      <c r="F75" s="141"/>
      <c r="G75" s="141">
        <f>'[6]Control Totals'!$I$3</f>
        <v>129600000</v>
      </c>
      <c r="H75" s="141">
        <v>129600000.00000101</v>
      </c>
      <c r="I75" s="141">
        <f t="shared" si="52"/>
        <v>0</v>
      </c>
      <c r="J75" s="141"/>
      <c r="K75" s="141"/>
      <c r="L75" s="141">
        <f t="shared" si="53"/>
        <v>1567610394</v>
      </c>
      <c r="M75" s="141">
        <v>5258012077.9999981</v>
      </c>
      <c r="N75" s="141">
        <f t="shared" si="54"/>
        <v>0</v>
      </c>
      <c r="O75" s="141"/>
      <c r="P75" s="141">
        <v>1615989.2826100001</v>
      </c>
      <c r="Q75" s="141">
        <f t="shared" si="99"/>
        <v>341463106</v>
      </c>
      <c r="R75" s="141">
        <v>1276518313.0000019</v>
      </c>
      <c r="S75" s="141">
        <f t="shared" si="55"/>
        <v>432270.11636512389</v>
      </c>
      <c r="T75" s="141"/>
      <c r="U75" s="141"/>
      <c r="V75" s="141">
        <f t="shared" si="56"/>
        <v>339987334</v>
      </c>
      <c r="W75" s="141">
        <f t="shared" si="57"/>
        <v>523996799.00000209</v>
      </c>
      <c r="X75" s="141">
        <f t="shared" si="58"/>
        <v>0</v>
      </c>
      <c r="Y75" s="141"/>
      <c r="Z75" s="141">
        <v>57838.742430999999</v>
      </c>
      <c r="AA75" s="141">
        <f t="shared" si="59"/>
        <v>335233765</v>
      </c>
      <c r="AB75" s="141">
        <f t="shared" si="60"/>
        <v>342170317.00001383</v>
      </c>
      <c r="AC75" s="141">
        <f t="shared" si="61"/>
        <v>56666.222710395414</v>
      </c>
      <c r="AD75" s="141"/>
      <c r="AE75" s="141"/>
      <c r="AF75" s="141">
        <f t="shared" si="62"/>
        <v>483622539</v>
      </c>
      <c r="AG75" s="141">
        <f t="shared" si="63"/>
        <v>726591897.00000179</v>
      </c>
      <c r="AH75" s="141">
        <f t="shared" si="64"/>
        <v>0</v>
      </c>
      <c r="AI75" s="141"/>
      <c r="AJ75" s="141"/>
      <c r="AK75" s="141">
        <f t="shared" si="65"/>
        <v>18917185</v>
      </c>
      <c r="AL75" s="141">
        <f t="shared" si="66"/>
        <v>21580834</v>
      </c>
      <c r="AM75" s="141">
        <f t="shared" si="67"/>
        <v>0</v>
      </c>
      <c r="AN75" s="141"/>
      <c r="AO75" s="141">
        <v>28413.985110000001</v>
      </c>
      <c r="AP75" s="141">
        <f t="shared" si="68"/>
        <v>44655639</v>
      </c>
      <c r="AQ75" s="141">
        <f t="shared" si="69"/>
        <v>45294790.000002876</v>
      </c>
      <c r="AR75" s="141">
        <f t="shared" si="70"/>
        <v>28013.037738412186</v>
      </c>
      <c r="AS75" s="141"/>
      <c r="AT75" s="141"/>
      <c r="AU75" s="141">
        <f t="shared" si="71"/>
        <v>12442934</v>
      </c>
      <c r="AV75" s="141">
        <f t="shared" si="72"/>
        <v>11889881.000002848</v>
      </c>
      <c r="AW75" s="141">
        <f t="shared" si="73"/>
        <v>0</v>
      </c>
      <c r="AX75" s="141"/>
      <c r="AY75" s="141"/>
      <c r="AZ75" s="141">
        <f t="shared" si="74"/>
        <v>877162802</v>
      </c>
      <c r="BA75" s="141">
        <f t="shared" si="75"/>
        <v>834431461.9999969</v>
      </c>
      <c r="BB75" s="141">
        <f t="shared" si="76"/>
        <v>0</v>
      </c>
      <c r="BC75" s="141"/>
      <c r="BD75" s="141"/>
      <c r="BE75" s="141">
        <f t="shared" si="77"/>
        <v>9386434</v>
      </c>
      <c r="BF75" s="141">
        <f t="shared" si="78"/>
        <v>9386434</v>
      </c>
      <c r="BG75" s="141">
        <f t="shared" si="79"/>
        <v>0</v>
      </c>
      <c r="BH75" s="141"/>
      <c r="BI75" s="141">
        <v>51645</v>
      </c>
      <c r="BJ75" s="141">
        <f t="shared" si="80"/>
        <v>2191103</v>
      </c>
      <c r="BK75" s="141">
        <f t="shared" si="81"/>
        <v>2191101</v>
      </c>
      <c r="BL75" s="141">
        <f t="shared" si="82"/>
        <v>51645.047140684066</v>
      </c>
      <c r="BM75" s="141"/>
      <c r="BN75" s="141"/>
      <c r="BO75" s="141">
        <f t="shared" si="83"/>
        <v>236120000</v>
      </c>
      <c r="BP75" s="141">
        <f t="shared" si="84"/>
        <v>183638092</v>
      </c>
      <c r="BQ75" s="141">
        <f t="shared" si="85"/>
        <v>0</v>
      </c>
      <c r="BR75" s="141"/>
      <c r="BS75" s="141"/>
      <c r="BT75" s="141">
        <f t="shared" si="86"/>
        <v>132130000</v>
      </c>
      <c r="BU75" s="141">
        <f t="shared" si="87"/>
        <v>119177778</v>
      </c>
      <c r="BV75" s="141">
        <f t="shared" si="88"/>
        <v>0</v>
      </c>
      <c r="BW75" s="141"/>
      <c r="BX75" s="141"/>
      <c r="BY75" s="141">
        <f t="shared" si="89"/>
        <v>10351044</v>
      </c>
      <c r="BZ75" s="141">
        <f t="shared" si="90"/>
        <v>10000069</v>
      </c>
      <c r="CA75" s="141">
        <f t="shared" si="91"/>
        <v>0</v>
      </c>
      <c r="CB75" s="141"/>
      <c r="CC75" s="141"/>
      <c r="CD75" s="141">
        <f t="shared" si="92"/>
        <v>1842000</v>
      </c>
      <c r="CE75" s="141">
        <f t="shared" si="93"/>
        <v>1874207.2309440002</v>
      </c>
      <c r="CF75" s="141">
        <f t="shared" si="94"/>
        <v>0</v>
      </c>
      <c r="CG75" s="141"/>
      <c r="CH75" s="141">
        <v>693.23</v>
      </c>
      <c r="CI75" s="141">
        <f t="shared" si="100"/>
        <v>246401</v>
      </c>
      <c r="CJ75" s="141">
        <f t="shared" si="101"/>
        <v>225992.98000000117</v>
      </c>
      <c r="CK75" s="141">
        <f t="shared" si="95"/>
        <v>755.83128834355432</v>
      </c>
      <c r="CL75" s="141"/>
      <c r="CM75" s="141"/>
      <c r="CN75" s="141"/>
      <c r="CO75" s="141">
        <f t="shared" si="96"/>
        <v>0</v>
      </c>
      <c r="CP75" s="141">
        <f t="shared" si="97"/>
        <v>435000431</v>
      </c>
      <c r="CQ75" s="141">
        <f t="shared" si="102"/>
        <v>435000431.00000006</v>
      </c>
      <c r="CR75" s="141">
        <f t="shared" si="103"/>
        <v>0</v>
      </c>
      <c r="CS75" s="141"/>
      <c r="CT75" s="141"/>
      <c r="CU75" s="141"/>
      <c r="CV75" s="141">
        <f t="shared" si="98"/>
        <v>569350.25524295913</v>
      </c>
    </row>
    <row r="76" spans="1:100" s="14" customFormat="1" ht="13.2" x14ac:dyDescent="0.25">
      <c r="A76" s="4" t="s">
        <v>607</v>
      </c>
      <c r="B76" s="4" t="s">
        <v>608</v>
      </c>
      <c r="C76" s="4" t="s">
        <v>348</v>
      </c>
      <c r="D76" s="4" t="s">
        <v>348</v>
      </c>
      <c r="E76" s="4"/>
      <c r="F76" s="141"/>
      <c r="G76" s="141">
        <f>'[6]Control Totals'!$I$3</f>
        <v>129600000</v>
      </c>
      <c r="H76" s="141">
        <v>129600000.00000101</v>
      </c>
      <c r="I76" s="141">
        <f t="shared" si="52"/>
        <v>0</v>
      </c>
      <c r="J76" s="141"/>
      <c r="K76" s="141"/>
      <c r="L76" s="141">
        <f t="shared" si="53"/>
        <v>1567610394</v>
      </c>
      <c r="M76" s="141">
        <v>5258012077.9999981</v>
      </c>
      <c r="N76" s="141">
        <f t="shared" si="54"/>
        <v>0</v>
      </c>
      <c r="O76" s="141"/>
      <c r="P76" s="141">
        <v>1346915.0195520001</v>
      </c>
      <c r="Q76" s="141">
        <f t="shared" si="99"/>
        <v>341463106</v>
      </c>
      <c r="R76" s="141">
        <v>1276518313.0000019</v>
      </c>
      <c r="S76" s="141">
        <f t="shared" si="55"/>
        <v>360293.91933547292</v>
      </c>
      <c r="T76" s="141"/>
      <c r="U76" s="141"/>
      <c r="V76" s="141">
        <f t="shared" si="56"/>
        <v>339987334</v>
      </c>
      <c r="W76" s="141">
        <f t="shared" si="57"/>
        <v>523996799.00000209</v>
      </c>
      <c r="X76" s="141">
        <f t="shared" si="58"/>
        <v>0</v>
      </c>
      <c r="Y76" s="141"/>
      <c r="Z76" s="141">
        <v>47227.927943000002</v>
      </c>
      <c r="AA76" s="141">
        <f t="shared" si="59"/>
        <v>335233765</v>
      </c>
      <c r="AB76" s="141">
        <f t="shared" si="60"/>
        <v>342170317.00001383</v>
      </c>
      <c r="AC76" s="141">
        <f t="shared" si="61"/>
        <v>46270.512989821837</v>
      </c>
      <c r="AD76" s="141"/>
      <c r="AE76" s="141"/>
      <c r="AF76" s="141">
        <f t="shared" si="62"/>
        <v>483622539</v>
      </c>
      <c r="AG76" s="141">
        <f t="shared" si="63"/>
        <v>726591897.00000179</v>
      </c>
      <c r="AH76" s="141">
        <f t="shared" si="64"/>
        <v>0</v>
      </c>
      <c r="AI76" s="141"/>
      <c r="AJ76" s="141"/>
      <c r="AK76" s="141">
        <f t="shared" si="65"/>
        <v>18917185</v>
      </c>
      <c r="AL76" s="141">
        <f t="shared" si="66"/>
        <v>21580834</v>
      </c>
      <c r="AM76" s="141">
        <f t="shared" si="67"/>
        <v>0</v>
      </c>
      <c r="AN76" s="141"/>
      <c r="AO76" s="141">
        <v>40237.056488000002</v>
      </c>
      <c r="AP76" s="141">
        <f t="shared" si="68"/>
        <v>44655639</v>
      </c>
      <c r="AQ76" s="141">
        <f t="shared" si="69"/>
        <v>45294790.000002876</v>
      </c>
      <c r="AR76" s="141">
        <f t="shared" si="70"/>
        <v>39669.274743312017</v>
      </c>
      <c r="AS76" s="141"/>
      <c r="AT76" s="141"/>
      <c r="AU76" s="141">
        <f t="shared" si="71"/>
        <v>12442934</v>
      </c>
      <c r="AV76" s="141">
        <f t="shared" si="72"/>
        <v>11889881.000002848</v>
      </c>
      <c r="AW76" s="141">
        <f t="shared" si="73"/>
        <v>0</v>
      </c>
      <c r="AX76" s="141"/>
      <c r="AY76" s="141"/>
      <c r="AZ76" s="141">
        <f t="shared" si="74"/>
        <v>877162802</v>
      </c>
      <c r="BA76" s="141">
        <f t="shared" si="75"/>
        <v>834431461.9999969</v>
      </c>
      <c r="BB76" s="141">
        <f t="shared" si="76"/>
        <v>0</v>
      </c>
      <c r="BC76" s="141"/>
      <c r="BD76" s="141"/>
      <c r="BE76" s="141">
        <f t="shared" si="77"/>
        <v>9386434</v>
      </c>
      <c r="BF76" s="141">
        <f t="shared" si="78"/>
        <v>9386434</v>
      </c>
      <c r="BG76" s="141">
        <f t="shared" si="79"/>
        <v>0</v>
      </c>
      <c r="BH76" s="141"/>
      <c r="BI76" s="141"/>
      <c r="BJ76" s="141">
        <f t="shared" si="80"/>
        <v>2191103</v>
      </c>
      <c r="BK76" s="141">
        <f t="shared" si="81"/>
        <v>2191101</v>
      </c>
      <c r="BL76" s="141">
        <f t="shared" si="82"/>
        <v>0</v>
      </c>
      <c r="BM76" s="141"/>
      <c r="BN76" s="141"/>
      <c r="BO76" s="141">
        <f t="shared" si="83"/>
        <v>236120000</v>
      </c>
      <c r="BP76" s="141">
        <f t="shared" si="84"/>
        <v>183638092</v>
      </c>
      <c r="BQ76" s="141">
        <f t="shared" si="85"/>
        <v>0</v>
      </c>
      <c r="BR76" s="141"/>
      <c r="BS76" s="141"/>
      <c r="BT76" s="141">
        <f t="shared" si="86"/>
        <v>132130000</v>
      </c>
      <c r="BU76" s="141">
        <f t="shared" si="87"/>
        <v>119177778</v>
      </c>
      <c r="BV76" s="141">
        <f t="shared" si="88"/>
        <v>0</v>
      </c>
      <c r="BW76" s="141"/>
      <c r="BX76" s="141"/>
      <c r="BY76" s="141">
        <f t="shared" si="89"/>
        <v>10351044</v>
      </c>
      <c r="BZ76" s="141">
        <f t="shared" si="90"/>
        <v>10000069</v>
      </c>
      <c r="CA76" s="141">
        <f t="shared" si="91"/>
        <v>0</v>
      </c>
      <c r="CB76" s="141"/>
      <c r="CC76" s="141"/>
      <c r="CD76" s="141">
        <f t="shared" si="92"/>
        <v>1842000</v>
      </c>
      <c r="CE76" s="141">
        <f t="shared" si="93"/>
        <v>1874207.2309440002</v>
      </c>
      <c r="CF76" s="141">
        <f t="shared" si="94"/>
        <v>0</v>
      </c>
      <c r="CG76" s="141"/>
      <c r="CH76" s="141">
        <v>693.23</v>
      </c>
      <c r="CI76" s="141">
        <f t="shared" si="100"/>
        <v>246401</v>
      </c>
      <c r="CJ76" s="141">
        <f t="shared" si="101"/>
        <v>225992.98000000117</v>
      </c>
      <c r="CK76" s="141">
        <f t="shared" si="95"/>
        <v>755.83128834355432</v>
      </c>
      <c r="CL76" s="141"/>
      <c r="CM76" s="141">
        <v>35202</v>
      </c>
      <c r="CN76" s="141">
        <v>68224</v>
      </c>
      <c r="CO76" s="141">
        <f t="shared" si="96"/>
        <v>103426</v>
      </c>
      <c r="CP76" s="141">
        <f t="shared" si="97"/>
        <v>435000431</v>
      </c>
      <c r="CQ76" s="141">
        <f t="shared" si="102"/>
        <v>435000431.00000006</v>
      </c>
      <c r="CR76" s="141">
        <f t="shared" si="103"/>
        <v>103425.99999999999</v>
      </c>
      <c r="CS76" s="141"/>
      <c r="CT76" s="141"/>
      <c r="CU76" s="141"/>
      <c r="CV76" s="141">
        <f t="shared" si="98"/>
        <v>550415.53835695027</v>
      </c>
    </row>
    <row r="77" spans="1:100" s="14" customFormat="1" ht="13.2" x14ac:dyDescent="0.25">
      <c r="A77" s="4" t="s">
        <v>292</v>
      </c>
      <c r="B77" s="4" t="s">
        <v>293</v>
      </c>
      <c r="C77" s="4"/>
      <c r="D77" s="4" t="s">
        <v>200</v>
      </c>
      <c r="E77" s="4"/>
      <c r="F77" s="141">
        <v>885347.62748599995</v>
      </c>
      <c r="G77" s="141">
        <f>'[6]Control Totals'!$I$3</f>
        <v>129600000</v>
      </c>
      <c r="H77" s="141">
        <v>129600000.00000101</v>
      </c>
      <c r="I77" s="141">
        <f t="shared" si="52"/>
        <v>885347.62748599309</v>
      </c>
      <c r="J77" s="141"/>
      <c r="K77" s="141">
        <v>56762002.852302</v>
      </c>
      <c r="L77" s="141">
        <f t="shared" si="53"/>
        <v>1567610394</v>
      </c>
      <c r="M77" s="141">
        <v>5258012077.9999981</v>
      </c>
      <c r="N77" s="141">
        <f t="shared" si="54"/>
        <v>16922879.661655713</v>
      </c>
      <c r="O77" s="141"/>
      <c r="P77" s="141">
        <v>10004362.773011001</v>
      </c>
      <c r="Q77" s="141">
        <f t="shared" si="99"/>
        <v>341463106</v>
      </c>
      <c r="R77" s="141">
        <v>1276518313.0000019</v>
      </c>
      <c r="S77" s="141">
        <f t="shared" si="55"/>
        <v>2676123.602171232</v>
      </c>
      <c r="T77" s="141"/>
      <c r="U77" s="141">
        <v>6980847.1431590002</v>
      </c>
      <c r="V77" s="141">
        <f t="shared" si="56"/>
        <v>339987334</v>
      </c>
      <c r="W77" s="141">
        <f t="shared" si="57"/>
        <v>523996799.00000209</v>
      </c>
      <c r="X77" s="141">
        <f t="shared" si="58"/>
        <v>4529416.2364990618</v>
      </c>
      <c r="Y77" s="141"/>
      <c r="Z77" s="141">
        <v>3474275.3442279999</v>
      </c>
      <c r="AA77" s="141">
        <f t="shared" si="59"/>
        <v>335233765</v>
      </c>
      <c r="AB77" s="141">
        <f t="shared" si="60"/>
        <v>342170317.00001383</v>
      </c>
      <c r="AC77" s="141">
        <f t="shared" si="61"/>
        <v>3403844.069537383</v>
      </c>
      <c r="AD77" s="141"/>
      <c r="AE77" s="141">
        <v>6724154.7469279999</v>
      </c>
      <c r="AF77" s="141">
        <f t="shared" si="62"/>
        <v>483622539</v>
      </c>
      <c r="AG77" s="141">
        <f t="shared" si="63"/>
        <v>726591897.00000179</v>
      </c>
      <c r="AH77" s="141">
        <f t="shared" si="64"/>
        <v>4475624.9068632452</v>
      </c>
      <c r="AI77" s="141"/>
      <c r="AJ77" s="141"/>
      <c r="AK77" s="141">
        <f t="shared" si="65"/>
        <v>18917185</v>
      </c>
      <c r="AL77" s="141">
        <f t="shared" si="66"/>
        <v>21580834</v>
      </c>
      <c r="AM77" s="141">
        <f t="shared" si="67"/>
        <v>0</v>
      </c>
      <c r="AN77" s="141"/>
      <c r="AO77" s="141">
        <v>425321.99886200001</v>
      </c>
      <c r="AP77" s="141">
        <f t="shared" si="68"/>
        <v>44655639</v>
      </c>
      <c r="AQ77" s="141">
        <f t="shared" si="69"/>
        <v>45294790.000002876</v>
      </c>
      <c r="AR77" s="141">
        <f t="shared" si="70"/>
        <v>419320.31564642815</v>
      </c>
      <c r="AS77" s="141"/>
      <c r="AT77" s="141">
        <v>88211.593324000001</v>
      </c>
      <c r="AU77" s="141">
        <f t="shared" si="71"/>
        <v>12442934</v>
      </c>
      <c r="AV77" s="141">
        <f t="shared" si="72"/>
        <v>11889881.000002848</v>
      </c>
      <c r="AW77" s="141">
        <f t="shared" si="73"/>
        <v>92314.719866843894</v>
      </c>
      <c r="AX77" s="141"/>
      <c r="AY77" s="141">
        <v>1358631.728319</v>
      </c>
      <c r="AZ77" s="141">
        <f t="shared" si="74"/>
        <v>877162802</v>
      </c>
      <c r="BA77" s="141">
        <f t="shared" si="75"/>
        <v>834431461.9999969</v>
      </c>
      <c r="BB77" s="141">
        <f t="shared" si="76"/>
        <v>1428207.4298133322</v>
      </c>
      <c r="BC77" s="141"/>
      <c r="BD77" s="141"/>
      <c r="BE77" s="141">
        <f t="shared" si="77"/>
        <v>9386434</v>
      </c>
      <c r="BF77" s="141">
        <f t="shared" si="78"/>
        <v>9386434</v>
      </c>
      <c r="BG77" s="141">
        <f t="shared" si="79"/>
        <v>0</v>
      </c>
      <c r="BH77" s="141"/>
      <c r="BI77" s="141"/>
      <c r="BJ77" s="141">
        <f t="shared" si="80"/>
        <v>2191103</v>
      </c>
      <c r="BK77" s="141">
        <f t="shared" si="81"/>
        <v>2191101</v>
      </c>
      <c r="BL77" s="141">
        <f t="shared" si="82"/>
        <v>0</v>
      </c>
      <c r="BM77" s="141"/>
      <c r="BN77" s="141">
        <v>2137382</v>
      </c>
      <c r="BO77" s="141">
        <f t="shared" si="83"/>
        <v>236120000</v>
      </c>
      <c r="BP77" s="141">
        <f t="shared" si="84"/>
        <v>183638092</v>
      </c>
      <c r="BQ77" s="141">
        <f t="shared" si="85"/>
        <v>2748224.1420805007</v>
      </c>
      <c r="BR77" s="141"/>
      <c r="BS77" s="141">
        <v>1509754</v>
      </c>
      <c r="BT77" s="141">
        <f t="shared" si="86"/>
        <v>132130000</v>
      </c>
      <c r="BU77" s="141">
        <f t="shared" si="87"/>
        <v>119177778</v>
      </c>
      <c r="BV77" s="141">
        <f t="shared" si="88"/>
        <v>1673833.825128037</v>
      </c>
      <c r="BW77" s="141"/>
      <c r="BX77" s="141">
        <v>107097</v>
      </c>
      <c r="BY77" s="141">
        <f t="shared" si="89"/>
        <v>10351044</v>
      </c>
      <c r="BZ77" s="141">
        <f t="shared" si="90"/>
        <v>10000069</v>
      </c>
      <c r="CA77" s="141">
        <f t="shared" si="91"/>
        <v>110855.81102170395</v>
      </c>
      <c r="CB77" s="141"/>
      <c r="CC77" s="141">
        <v>18465.095870000001</v>
      </c>
      <c r="CD77" s="141">
        <f t="shared" si="92"/>
        <v>1842000</v>
      </c>
      <c r="CE77" s="141">
        <f t="shared" si="93"/>
        <v>1874207.2309440002</v>
      </c>
      <c r="CF77" s="141">
        <f t="shared" si="94"/>
        <v>18147.783249885604</v>
      </c>
      <c r="CG77" s="141"/>
      <c r="CH77" s="141">
        <v>693.23</v>
      </c>
      <c r="CI77" s="141">
        <f t="shared" si="100"/>
        <v>246401</v>
      </c>
      <c r="CJ77" s="141">
        <f t="shared" si="101"/>
        <v>225992.98000000117</v>
      </c>
      <c r="CK77" s="141">
        <f t="shared" si="95"/>
        <v>755.83128834355432</v>
      </c>
      <c r="CL77" s="141"/>
      <c r="CM77" s="141"/>
      <c r="CN77" s="141">
        <v>2513306</v>
      </c>
      <c r="CO77" s="141">
        <f t="shared" si="96"/>
        <v>2513306</v>
      </c>
      <c r="CP77" s="141">
        <f t="shared" si="97"/>
        <v>435000431</v>
      </c>
      <c r="CQ77" s="141">
        <f t="shared" si="102"/>
        <v>435000431.00000006</v>
      </c>
      <c r="CR77" s="141">
        <f t="shared" si="103"/>
        <v>2513305.9999999995</v>
      </c>
      <c r="CS77" s="141"/>
      <c r="CT77" s="141"/>
      <c r="CU77" s="141"/>
      <c r="CV77" s="141">
        <f t="shared" si="98"/>
        <v>41898201.962307699</v>
      </c>
    </row>
    <row r="78" spans="1:100" s="14" customFormat="1" ht="13.2" x14ac:dyDescent="0.25">
      <c r="A78" s="4" t="s">
        <v>455</v>
      </c>
      <c r="B78" s="4" t="s">
        <v>456</v>
      </c>
      <c r="C78" s="4" t="s">
        <v>348</v>
      </c>
      <c r="D78" s="4" t="s">
        <v>348</v>
      </c>
      <c r="E78" s="4"/>
      <c r="F78" s="141"/>
      <c r="G78" s="141">
        <f>'[6]Control Totals'!$I$3</f>
        <v>129600000</v>
      </c>
      <c r="H78" s="141">
        <v>129600000.00000101</v>
      </c>
      <c r="I78" s="141">
        <f t="shared" si="52"/>
        <v>0</v>
      </c>
      <c r="J78" s="141"/>
      <c r="K78" s="141"/>
      <c r="L78" s="141">
        <f t="shared" si="53"/>
        <v>1567610394</v>
      </c>
      <c r="M78" s="141">
        <v>5258012077.9999981</v>
      </c>
      <c r="N78" s="141">
        <f t="shared" si="54"/>
        <v>0</v>
      </c>
      <c r="O78" s="141"/>
      <c r="P78" s="141">
        <v>1181090.654874</v>
      </c>
      <c r="Q78" s="141">
        <f t="shared" si="99"/>
        <v>341463106</v>
      </c>
      <c r="R78" s="141">
        <v>1276518313.0000019</v>
      </c>
      <c r="S78" s="141">
        <f t="shared" si="55"/>
        <v>315936.62180453929</v>
      </c>
      <c r="T78" s="141"/>
      <c r="U78" s="141"/>
      <c r="V78" s="141">
        <f t="shared" si="56"/>
        <v>339987334</v>
      </c>
      <c r="W78" s="141">
        <f t="shared" si="57"/>
        <v>523996799.00000209</v>
      </c>
      <c r="X78" s="141">
        <f t="shared" si="58"/>
        <v>0</v>
      </c>
      <c r="Y78" s="141"/>
      <c r="Z78" s="141">
        <v>78819.898056999999</v>
      </c>
      <c r="AA78" s="141">
        <f t="shared" si="59"/>
        <v>335233765</v>
      </c>
      <c r="AB78" s="141">
        <f t="shared" si="60"/>
        <v>342170317.00001383</v>
      </c>
      <c r="AC78" s="141">
        <f t="shared" si="61"/>
        <v>77222.043730237492</v>
      </c>
      <c r="AD78" s="141"/>
      <c r="AE78" s="141"/>
      <c r="AF78" s="141">
        <f t="shared" si="62"/>
        <v>483622539</v>
      </c>
      <c r="AG78" s="141">
        <f t="shared" si="63"/>
        <v>726591897.00000179</v>
      </c>
      <c r="AH78" s="141">
        <f t="shared" si="64"/>
        <v>0</v>
      </c>
      <c r="AI78" s="141"/>
      <c r="AJ78" s="141"/>
      <c r="AK78" s="141">
        <f t="shared" si="65"/>
        <v>18917185</v>
      </c>
      <c r="AL78" s="141">
        <f t="shared" si="66"/>
        <v>21580834</v>
      </c>
      <c r="AM78" s="141">
        <f t="shared" si="67"/>
        <v>0</v>
      </c>
      <c r="AN78" s="141"/>
      <c r="AO78" s="141">
        <v>28413.985110000001</v>
      </c>
      <c r="AP78" s="141">
        <f t="shared" si="68"/>
        <v>44655639</v>
      </c>
      <c r="AQ78" s="141">
        <f t="shared" si="69"/>
        <v>45294790.000002876</v>
      </c>
      <c r="AR78" s="141">
        <f t="shared" si="70"/>
        <v>28013.037738412186</v>
      </c>
      <c r="AS78" s="141"/>
      <c r="AT78" s="141"/>
      <c r="AU78" s="141">
        <f t="shared" si="71"/>
        <v>12442934</v>
      </c>
      <c r="AV78" s="141">
        <f t="shared" si="72"/>
        <v>11889881.000002848</v>
      </c>
      <c r="AW78" s="141">
        <f t="shared" si="73"/>
        <v>0</v>
      </c>
      <c r="AX78" s="141"/>
      <c r="AY78" s="141"/>
      <c r="AZ78" s="141">
        <f t="shared" si="74"/>
        <v>877162802</v>
      </c>
      <c r="BA78" s="141">
        <f t="shared" si="75"/>
        <v>834431461.9999969</v>
      </c>
      <c r="BB78" s="141">
        <f t="shared" si="76"/>
        <v>0</v>
      </c>
      <c r="BC78" s="141"/>
      <c r="BD78" s="141"/>
      <c r="BE78" s="141">
        <f t="shared" si="77"/>
        <v>9386434</v>
      </c>
      <c r="BF78" s="141">
        <f t="shared" si="78"/>
        <v>9386434</v>
      </c>
      <c r="BG78" s="141">
        <f t="shared" si="79"/>
        <v>0</v>
      </c>
      <c r="BH78" s="141"/>
      <c r="BI78" s="141"/>
      <c r="BJ78" s="141">
        <f t="shared" si="80"/>
        <v>2191103</v>
      </c>
      <c r="BK78" s="141">
        <f t="shared" si="81"/>
        <v>2191101</v>
      </c>
      <c r="BL78" s="141">
        <f t="shared" si="82"/>
        <v>0</v>
      </c>
      <c r="BM78" s="141"/>
      <c r="BN78" s="141"/>
      <c r="BO78" s="141">
        <f t="shared" si="83"/>
        <v>236120000</v>
      </c>
      <c r="BP78" s="141">
        <f t="shared" si="84"/>
        <v>183638092</v>
      </c>
      <c r="BQ78" s="141">
        <f t="shared" si="85"/>
        <v>0</v>
      </c>
      <c r="BR78" s="141"/>
      <c r="BS78" s="141"/>
      <c r="BT78" s="141">
        <f t="shared" si="86"/>
        <v>132130000</v>
      </c>
      <c r="BU78" s="141">
        <f t="shared" si="87"/>
        <v>119177778</v>
      </c>
      <c r="BV78" s="141">
        <f t="shared" si="88"/>
        <v>0</v>
      </c>
      <c r="BW78" s="141"/>
      <c r="BX78" s="141"/>
      <c r="BY78" s="141">
        <f t="shared" si="89"/>
        <v>10351044</v>
      </c>
      <c r="BZ78" s="141">
        <f t="shared" si="90"/>
        <v>10000069</v>
      </c>
      <c r="CA78" s="141">
        <f t="shared" si="91"/>
        <v>0</v>
      </c>
      <c r="CB78" s="141"/>
      <c r="CC78" s="141"/>
      <c r="CD78" s="141">
        <f t="shared" si="92"/>
        <v>1842000</v>
      </c>
      <c r="CE78" s="141">
        <f t="shared" si="93"/>
        <v>1874207.2309440002</v>
      </c>
      <c r="CF78" s="141">
        <f t="shared" si="94"/>
        <v>0</v>
      </c>
      <c r="CG78" s="141"/>
      <c r="CH78" s="141">
        <v>693.23</v>
      </c>
      <c r="CI78" s="141">
        <f t="shared" si="100"/>
        <v>246401</v>
      </c>
      <c r="CJ78" s="141">
        <f t="shared" si="101"/>
        <v>225992.98000000117</v>
      </c>
      <c r="CK78" s="141">
        <f t="shared" si="95"/>
        <v>755.83128834355432</v>
      </c>
      <c r="CL78" s="141"/>
      <c r="CM78" s="141">
        <v>53209</v>
      </c>
      <c r="CN78" s="141">
        <v>106785</v>
      </c>
      <c r="CO78" s="141">
        <f t="shared" si="96"/>
        <v>159994</v>
      </c>
      <c r="CP78" s="141">
        <f t="shared" si="97"/>
        <v>435000431</v>
      </c>
      <c r="CQ78" s="141">
        <f t="shared" si="102"/>
        <v>435000431.00000006</v>
      </c>
      <c r="CR78" s="141">
        <f t="shared" si="103"/>
        <v>159993.99999999997</v>
      </c>
      <c r="CS78" s="141"/>
      <c r="CT78" s="141"/>
      <c r="CU78" s="141"/>
      <c r="CV78" s="141">
        <f t="shared" si="98"/>
        <v>581921.53456153243</v>
      </c>
    </row>
    <row r="79" spans="1:100" s="14" customFormat="1" ht="13.2" x14ac:dyDescent="0.25">
      <c r="A79" s="4" t="s">
        <v>85</v>
      </c>
      <c r="B79" s="4" t="s">
        <v>86</v>
      </c>
      <c r="C79" s="4"/>
      <c r="D79" s="4" t="s">
        <v>36</v>
      </c>
      <c r="E79" s="4"/>
      <c r="F79" s="141">
        <v>1074897.1265139999</v>
      </c>
      <c r="G79" s="141">
        <f>'[6]Control Totals'!$I$3</f>
        <v>129600000</v>
      </c>
      <c r="H79" s="141">
        <v>129600000.00000101</v>
      </c>
      <c r="I79" s="141">
        <f t="shared" si="52"/>
        <v>1074897.1265139915</v>
      </c>
      <c r="J79" s="141"/>
      <c r="K79" s="141">
        <v>43874800.018449999</v>
      </c>
      <c r="L79" s="141">
        <f t="shared" si="53"/>
        <v>1567610394</v>
      </c>
      <c r="M79" s="141">
        <v>5258012077.9999981</v>
      </c>
      <c r="N79" s="141">
        <f t="shared" si="54"/>
        <v>13080721.67262025</v>
      </c>
      <c r="O79" s="141"/>
      <c r="P79" s="141">
        <v>8494052.0267830007</v>
      </c>
      <c r="Q79" s="141">
        <f t="shared" si="99"/>
        <v>341463106</v>
      </c>
      <c r="R79" s="141">
        <v>1276518313.0000019</v>
      </c>
      <c r="S79" s="141">
        <f t="shared" si="55"/>
        <v>2272122.0354250525</v>
      </c>
      <c r="T79" s="141"/>
      <c r="U79" s="141"/>
      <c r="V79" s="141">
        <f t="shared" si="56"/>
        <v>339987334</v>
      </c>
      <c r="W79" s="141">
        <f t="shared" si="57"/>
        <v>523996799.00000209</v>
      </c>
      <c r="X79" s="141">
        <f t="shared" si="58"/>
        <v>0</v>
      </c>
      <c r="Y79" s="141"/>
      <c r="Z79" s="141">
        <v>1699090.1170650001</v>
      </c>
      <c r="AA79" s="141">
        <f t="shared" si="59"/>
        <v>335233765</v>
      </c>
      <c r="AB79" s="141">
        <f t="shared" si="60"/>
        <v>342170317.00001383</v>
      </c>
      <c r="AC79" s="141">
        <f t="shared" si="61"/>
        <v>1664645.7881323695</v>
      </c>
      <c r="AD79" s="141"/>
      <c r="AE79" s="141">
        <v>4709208.6727780001</v>
      </c>
      <c r="AF79" s="141">
        <f t="shared" si="62"/>
        <v>483622539</v>
      </c>
      <c r="AG79" s="141">
        <f t="shared" si="63"/>
        <v>726591897.00000179</v>
      </c>
      <c r="AH79" s="141">
        <f t="shared" si="64"/>
        <v>3134468.5571269328</v>
      </c>
      <c r="AI79" s="141"/>
      <c r="AJ79" s="141"/>
      <c r="AK79" s="141">
        <f t="shared" si="65"/>
        <v>18917185</v>
      </c>
      <c r="AL79" s="141">
        <f t="shared" si="66"/>
        <v>21580834</v>
      </c>
      <c r="AM79" s="141">
        <f t="shared" si="67"/>
        <v>0</v>
      </c>
      <c r="AN79" s="141"/>
      <c r="AO79" s="141">
        <v>61067.562141000002</v>
      </c>
      <c r="AP79" s="141">
        <f t="shared" si="68"/>
        <v>44655639</v>
      </c>
      <c r="AQ79" s="141">
        <f t="shared" si="69"/>
        <v>45294790.000002876</v>
      </c>
      <c r="AR79" s="141">
        <f t="shared" si="70"/>
        <v>60205.842870193017</v>
      </c>
      <c r="AS79" s="141"/>
      <c r="AT79" s="141">
        <v>72131.944732999997</v>
      </c>
      <c r="AU79" s="141">
        <f t="shared" si="71"/>
        <v>12442934</v>
      </c>
      <c r="AV79" s="141">
        <f t="shared" si="72"/>
        <v>11889881.000002848</v>
      </c>
      <c r="AW79" s="141">
        <f t="shared" si="73"/>
        <v>75487.1329329664</v>
      </c>
      <c r="AX79" s="141"/>
      <c r="AY79" s="141">
        <v>867645.27364399994</v>
      </c>
      <c r="AZ79" s="141">
        <f t="shared" si="74"/>
        <v>877162802</v>
      </c>
      <c r="BA79" s="141">
        <f t="shared" si="75"/>
        <v>834431461.9999969</v>
      </c>
      <c r="BB79" s="141">
        <f t="shared" si="76"/>
        <v>912077.49711099768</v>
      </c>
      <c r="BC79" s="141"/>
      <c r="BD79" s="141"/>
      <c r="BE79" s="141">
        <f t="shared" si="77"/>
        <v>9386434</v>
      </c>
      <c r="BF79" s="141">
        <f t="shared" si="78"/>
        <v>9386434</v>
      </c>
      <c r="BG79" s="141">
        <f t="shared" si="79"/>
        <v>0</v>
      </c>
      <c r="BH79" s="141"/>
      <c r="BI79" s="141"/>
      <c r="BJ79" s="141">
        <f t="shared" si="80"/>
        <v>2191103</v>
      </c>
      <c r="BK79" s="141">
        <f t="shared" si="81"/>
        <v>2191101</v>
      </c>
      <c r="BL79" s="141">
        <f t="shared" si="82"/>
        <v>0</v>
      </c>
      <c r="BM79" s="141"/>
      <c r="BN79" s="141">
        <v>1186808</v>
      </c>
      <c r="BO79" s="141">
        <f t="shared" si="83"/>
        <v>236120000</v>
      </c>
      <c r="BP79" s="141">
        <f t="shared" si="84"/>
        <v>183638092</v>
      </c>
      <c r="BQ79" s="141">
        <f t="shared" si="85"/>
        <v>1525985.7141186155</v>
      </c>
      <c r="BR79" s="141"/>
      <c r="BS79" s="141">
        <v>772979</v>
      </c>
      <c r="BT79" s="141">
        <f t="shared" si="86"/>
        <v>132130000</v>
      </c>
      <c r="BU79" s="141">
        <f t="shared" si="87"/>
        <v>119177778</v>
      </c>
      <c r="BV79" s="141">
        <f t="shared" si="88"/>
        <v>856986.23505130294</v>
      </c>
      <c r="BW79" s="141"/>
      <c r="BX79" s="141">
        <v>40925</v>
      </c>
      <c r="BY79" s="141">
        <f t="shared" si="89"/>
        <v>10351044</v>
      </c>
      <c r="BZ79" s="141">
        <f t="shared" si="90"/>
        <v>10000069</v>
      </c>
      <c r="CA79" s="141">
        <f t="shared" si="91"/>
        <v>42361.355276648588</v>
      </c>
      <c r="CB79" s="141"/>
      <c r="CC79" s="141">
        <v>9232.5479369999994</v>
      </c>
      <c r="CD79" s="141">
        <f t="shared" si="92"/>
        <v>1842000</v>
      </c>
      <c r="CE79" s="141">
        <f t="shared" si="93"/>
        <v>1874207.2309440002</v>
      </c>
      <c r="CF79" s="141">
        <f t="shared" si="94"/>
        <v>9073.8916269084311</v>
      </c>
      <c r="CG79" s="141"/>
      <c r="CH79" s="141">
        <v>693.23</v>
      </c>
      <c r="CI79" s="141">
        <f t="shared" si="100"/>
        <v>246401</v>
      </c>
      <c r="CJ79" s="141">
        <f t="shared" si="101"/>
        <v>225992.98000000117</v>
      </c>
      <c r="CK79" s="141">
        <f t="shared" si="95"/>
        <v>755.83128834355432</v>
      </c>
      <c r="CL79" s="141"/>
      <c r="CM79" s="141"/>
      <c r="CN79" s="141">
        <v>1207522</v>
      </c>
      <c r="CO79" s="141">
        <f t="shared" si="96"/>
        <v>1207522</v>
      </c>
      <c r="CP79" s="141">
        <f t="shared" si="97"/>
        <v>435000431</v>
      </c>
      <c r="CQ79" s="141">
        <f t="shared" si="102"/>
        <v>435000431.00000006</v>
      </c>
      <c r="CR79" s="141">
        <f t="shared" si="103"/>
        <v>1207521.9999999998</v>
      </c>
      <c r="CS79" s="141"/>
      <c r="CT79" s="141"/>
      <c r="CU79" s="141"/>
      <c r="CV79" s="141">
        <f t="shared" si="98"/>
        <v>25917310.68009457</v>
      </c>
    </row>
    <row r="80" spans="1:100" s="14" customFormat="1" ht="13.2" x14ac:dyDescent="0.25">
      <c r="A80" s="4" t="s">
        <v>621</v>
      </c>
      <c r="B80" s="4" t="s">
        <v>622</v>
      </c>
      <c r="C80" s="4" t="s">
        <v>348</v>
      </c>
      <c r="D80" s="4" t="s">
        <v>348</v>
      </c>
      <c r="E80" s="4"/>
      <c r="F80" s="141"/>
      <c r="G80" s="141">
        <f>'[6]Control Totals'!$I$3</f>
        <v>129600000</v>
      </c>
      <c r="H80" s="141">
        <v>129600000.00000101</v>
      </c>
      <c r="I80" s="141">
        <f t="shared" si="52"/>
        <v>0</v>
      </c>
      <c r="J80" s="141"/>
      <c r="K80" s="141"/>
      <c r="L80" s="141">
        <f t="shared" si="53"/>
        <v>1567610394</v>
      </c>
      <c r="M80" s="141">
        <v>5258012077.9999981</v>
      </c>
      <c r="N80" s="141">
        <f t="shared" si="54"/>
        <v>0</v>
      </c>
      <c r="O80" s="141"/>
      <c r="P80" s="141">
        <v>927414.85484699998</v>
      </c>
      <c r="Q80" s="141">
        <f t="shared" si="99"/>
        <v>341463106</v>
      </c>
      <c r="R80" s="141">
        <v>1276518313.0000019</v>
      </c>
      <c r="S80" s="141">
        <f t="shared" si="55"/>
        <v>248079.44677452921</v>
      </c>
      <c r="T80" s="141"/>
      <c r="U80" s="141"/>
      <c r="V80" s="141">
        <f t="shared" si="56"/>
        <v>339987334</v>
      </c>
      <c r="W80" s="141">
        <f t="shared" si="57"/>
        <v>523996799.00000209</v>
      </c>
      <c r="X80" s="141">
        <f t="shared" si="58"/>
        <v>0</v>
      </c>
      <c r="Y80" s="141"/>
      <c r="Z80" s="141">
        <v>49027.729682999998</v>
      </c>
      <c r="AA80" s="141">
        <f t="shared" si="59"/>
        <v>335233765</v>
      </c>
      <c r="AB80" s="141">
        <f t="shared" si="60"/>
        <v>342170317.00001383</v>
      </c>
      <c r="AC80" s="141">
        <f t="shared" si="61"/>
        <v>48033.828752695932</v>
      </c>
      <c r="AD80" s="141"/>
      <c r="AE80" s="141"/>
      <c r="AF80" s="141">
        <f t="shared" si="62"/>
        <v>483622539</v>
      </c>
      <c r="AG80" s="141">
        <f t="shared" si="63"/>
        <v>726591897.00000179</v>
      </c>
      <c r="AH80" s="141">
        <f t="shared" si="64"/>
        <v>0</v>
      </c>
      <c r="AI80" s="141"/>
      <c r="AJ80" s="141"/>
      <c r="AK80" s="141">
        <f t="shared" si="65"/>
        <v>18917185</v>
      </c>
      <c r="AL80" s="141">
        <f t="shared" si="66"/>
        <v>21580834</v>
      </c>
      <c r="AM80" s="141">
        <f t="shared" si="67"/>
        <v>0</v>
      </c>
      <c r="AN80" s="141"/>
      <c r="AO80" s="141">
        <v>48118.915345000001</v>
      </c>
      <c r="AP80" s="141">
        <f t="shared" si="68"/>
        <v>44655639</v>
      </c>
      <c r="AQ80" s="141">
        <f t="shared" si="69"/>
        <v>45294790.000002876</v>
      </c>
      <c r="AR80" s="141">
        <f t="shared" si="70"/>
        <v>47439.913348041657</v>
      </c>
      <c r="AS80" s="141"/>
      <c r="AT80" s="141"/>
      <c r="AU80" s="141">
        <f t="shared" si="71"/>
        <v>12442934</v>
      </c>
      <c r="AV80" s="141">
        <f t="shared" si="72"/>
        <v>11889881.000002848</v>
      </c>
      <c r="AW80" s="141">
        <f t="shared" si="73"/>
        <v>0</v>
      </c>
      <c r="AX80" s="141"/>
      <c r="AY80" s="141"/>
      <c r="AZ80" s="141">
        <f t="shared" si="74"/>
        <v>877162802</v>
      </c>
      <c r="BA80" s="141">
        <f t="shared" si="75"/>
        <v>834431461.9999969</v>
      </c>
      <c r="BB80" s="141">
        <f t="shared" si="76"/>
        <v>0</v>
      </c>
      <c r="BC80" s="141"/>
      <c r="BD80" s="141"/>
      <c r="BE80" s="141">
        <f t="shared" si="77"/>
        <v>9386434</v>
      </c>
      <c r="BF80" s="141">
        <f t="shared" si="78"/>
        <v>9386434</v>
      </c>
      <c r="BG80" s="141">
        <f t="shared" si="79"/>
        <v>0</v>
      </c>
      <c r="BH80" s="141"/>
      <c r="BI80" s="141"/>
      <c r="BJ80" s="141">
        <f t="shared" si="80"/>
        <v>2191103</v>
      </c>
      <c r="BK80" s="141">
        <f t="shared" si="81"/>
        <v>2191101</v>
      </c>
      <c r="BL80" s="141">
        <f t="shared" si="82"/>
        <v>0</v>
      </c>
      <c r="BM80" s="141"/>
      <c r="BN80" s="141"/>
      <c r="BO80" s="141">
        <f t="shared" si="83"/>
        <v>236120000</v>
      </c>
      <c r="BP80" s="141">
        <f t="shared" si="84"/>
        <v>183638092</v>
      </c>
      <c r="BQ80" s="141">
        <f t="shared" si="85"/>
        <v>0</v>
      </c>
      <c r="BR80" s="141"/>
      <c r="BS80" s="141"/>
      <c r="BT80" s="141">
        <f t="shared" si="86"/>
        <v>132130000</v>
      </c>
      <c r="BU80" s="141">
        <f t="shared" si="87"/>
        <v>119177778</v>
      </c>
      <c r="BV80" s="141">
        <f t="shared" si="88"/>
        <v>0</v>
      </c>
      <c r="BW80" s="141"/>
      <c r="BX80" s="141"/>
      <c r="BY80" s="141">
        <f t="shared" si="89"/>
        <v>10351044</v>
      </c>
      <c r="BZ80" s="141">
        <f t="shared" si="90"/>
        <v>10000069</v>
      </c>
      <c r="CA80" s="141">
        <f t="shared" si="91"/>
        <v>0</v>
      </c>
      <c r="CB80" s="141"/>
      <c r="CC80" s="141"/>
      <c r="CD80" s="141">
        <f t="shared" si="92"/>
        <v>1842000</v>
      </c>
      <c r="CE80" s="141">
        <f t="shared" si="93"/>
        <v>1874207.2309440002</v>
      </c>
      <c r="CF80" s="141">
        <f t="shared" si="94"/>
        <v>0</v>
      </c>
      <c r="CG80" s="141"/>
      <c r="CH80" s="141">
        <v>693.23</v>
      </c>
      <c r="CI80" s="141">
        <f t="shared" si="100"/>
        <v>246401</v>
      </c>
      <c r="CJ80" s="141">
        <f t="shared" si="101"/>
        <v>225992.98000000117</v>
      </c>
      <c r="CK80" s="141">
        <f t="shared" si="95"/>
        <v>755.83128834355432</v>
      </c>
      <c r="CL80" s="141"/>
      <c r="CM80" s="141">
        <v>35684</v>
      </c>
      <c r="CN80" s="141">
        <v>69280</v>
      </c>
      <c r="CO80" s="141">
        <f t="shared" si="96"/>
        <v>104964</v>
      </c>
      <c r="CP80" s="141">
        <f t="shared" si="97"/>
        <v>435000431</v>
      </c>
      <c r="CQ80" s="141">
        <f t="shared" si="102"/>
        <v>435000431.00000006</v>
      </c>
      <c r="CR80" s="141">
        <f t="shared" si="103"/>
        <v>104963.99999999999</v>
      </c>
      <c r="CS80" s="141"/>
      <c r="CT80" s="141"/>
      <c r="CU80" s="141"/>
      <c r="CV80" s="141">
        <f t="shared" si="98"/>
        <v>449273.02016361029</v>
      </c>
    </row>
    <row r="81" spans="1:100" s="14" customFormat="1" ht="13.2" x14ac:dyDescent="0.25">
      <c r="A81" s="4" t="s">
        <v>731</v>
      </c>
      <c r="B81" s="4" t="s">
        <v>732</v>
      </c>
      <c r="C81" s="4" t="s">
        <v>348</v>
      </c>
      <c r="D81" s="4" t="s">
        <v>348</v>
      </c>
      <c r="E81" s="4"/>
      <c r="F81" s="141"/>
      <c r="G81" s="141">
        <f>'[6]Control Totals'!$I$3</f>
        <v>129600000</v>
      </c>
      <c r="H81" s="141">
        <v>129600000.00000101</v>
      </c>
      <c r="I81" s="141">
        <f t="shared" si="52"/>
        <v>0</v>
      </c>
      <c r="J81" s="141"/>
      <c r="K81" s="141"/>
      <c r="L81" s="141">
        <f t="shared" si="53"/>
        <v>1567610394</v>
      </c>
      <c r="M81" s="141">
        <v>5258012077.9999981</v>
      </c>
      <c r="N81" s="141">
        <f t="shared" si="54"/>
        <v>0</v>
      </c>
      <c r="O81" s="141"/>
      <c r="P81" s="141">
        <v>2305429.9334550002</v>
      </c>
      <c r="Q81" s="141">
        <f t="shared" si="99"/>
        <v>341463106</v>
      </c>
      <c r="R81" s="141">
        <v>1276518313.0000019</v>
      </c>
      <c r="S81" s="141">
        <f t="shared" si="55"/>
        <v>616692.4968689552</v>
      </c>
      <c r="T81" s="141"/>
      <c r="U81" s="141"/>
      <c r="V81" s="141">
        <f t="shared" si="56"/>
        <v>339987334</v>
      </c>
      <c r="W81" s="141">
        <f t="shared" si="57"/>
        <v>523996799.00000209</v>
      </c>
      <c r="X81" s="141">
        <f t="shared" si="58"/>
        <v>0</v>
      </c>
      <c r="Y81" s="141"/>
      <c r="Z81" s="141">
        <v>98844.350355999995</v>
      </c>
      <c r="AA81" s="141">
        <f t="shared" si="59"/>
        <v>335233765</v>
      </c>
      <c r="AB81" s="141">
        <f t="shared" si="60"/>
        <v>342170317.00001383</v>
      </c>
      <c r="AC81" s="141">
        <f t="shared" si="61"/>
        <v>96840.55592355672</v>
      </c>
      <c r="AD81" s="141"/>
      <c r="AE81" s="141"/>
      <c r="AF81" s="141">
        <f t="shared" si="62"/>
        <v>483622539</v>
      </c>
      <c r="AG81" s="141">
        <f t="shared" si="63"/>
        <v>726591897.00000179</v>
      </c>
      <c r="AH81" s="141">
        <f t="shared" si="64"/>
        <v>0</v>
      </c>
      <c r="AI81" s="141"/>
      <c r="AJ81" s="141"/>
      <c r="AK81" s="141">
        <f t="shared" si="65"/>
        <v>18917185</v>
      </c>
      <c r="AL81" s="141">
        <f t="shared" si="66"/>
        <v>21580834</v>
      </c>
      <c r="AM81" s="141">
        <f t="shared" si="67"/>
        <v>0</v>
      </c>
      <c r="AN81" s="141"/>
      <c r="AO81" s="141">
        <v>80434.480039000002</v>
      </c>
      <c r="AP81" s="141">
        <f t="shared" si="68"/>
        <v>44655639</v>
      </c>
      <c r="AQ81" s="141">
        <f t="shared" si="69"/>
        <v>45294790.000002876</v>
      </c>
      <c r="AR81" s="141">
        <f t="shared" si="70"/>
        <v>79299.475806689064</v>
      </c>
      <c r="AS81" s="141"/>
      <c r="AT81" s="141"/>
      <c r="AU81" s="141">
        <f t="shared" si="71"/>
        <v>12442934</v>
      </c>
      <c r="AV81" s="141">
        <f t="shared" si="72"/>
        <v>11889881.000002848</v>
      </c>
      <c r="AW81" s="141">
        <f t="shared" si="73"/>
        <v>0</v>
      </c>
      <c r="AX81" s="141"/>
      <c r="AY81" s="141"/>
      <c r="AZ81" s="141">
        <f t="shared" si="74"/>
        <v>877162802</v>
      </c>
      <c r="BA81" s="141">
        <f t="shared" si="75"/>
        <v>834431461.9999969</v>
      </c>
      <c r="BB81" s="141">
        <f t="shared" si="76"/>
        <v>0</v>
      </c>
      <c r="BC81" s="141"/>
      <c r="BD81" s="141"/>
      <c r="BE81" s="141">
        <f t="shared" si="77"/>
        <v>9386434</v>
      </c>
      <c r="BF81" s="141">
        <f t="shared" si="78"/>
        <v>9386434</v>
      </c>
      <c r="BG81" s="141">
        <f t="shared" si="79"/>
        <v>0</v>
      </c>
      <c r="BH81" s="141"/>
      <c r="BI81" s="141"/>
      <c r="BJ81" s="141">
        <f t="shared" si="80"/>
        <v>2191103</v>
      </c>
      <c r="BK81" s="141">
        <f t="shared" si="81"/>
        <v>2191101</v>
      </c>
      <c r="BL81" s="141">
        <f t="shared" si="82"/>
        <v>0</v>
      </c>
      <c r="BM81" s="141"/>
      <c r="BN81" s="141"/>
      <c r="BO81" s="141">
        <f t="shared" si="83"/>
        <v>236120000</v>
      </c>
      <c r="BP81" s="141">
        <f t="shared" si="84"/>
        <v>183638092</v>
      </c>
      <c r="BQ81" s="141">
        <f t="shared" si="85"/>
        <v>0</v>
      </c>
      <c r="BR81" s="141"/>
      <c r="BS81" s="141"/>
      <c r="BT81" s="141">
        <f t="shared" si="86"/>
        <v>132130000</v>
      </c>
      <c r="BU81" s="141">
        <f t="shared" si="87"/>
        <v>119177778</v>
      </c>
      <c r="BV81" s="141">
        <f t="shared" si="88"/>
        <v>0</v>
      </c>
      <c r="BW81" s="141"/>
      <c r="BX81" s="141"/>
      <c r="BY81" s="141">
        <f t="shared" si="89"/>
        <v>10351044</v>
      </c>
      <c r="BZ81" s="141">
        <f t="shared" si="90"/>
        <v>10000069</v>
      </c>
      <c r="CA81" s="141">
        <f t="shared" si="91"/>
        <v>0</v>
      </c>
      <c r="CB81" s="141"/>
      <c r="CC81" s="141"/>
      <c r="CD81" s="141">
        <f t="shared" si="92"/>
        <v>1842000</v>
      </c>
      <c r="CE81" s="141">
        <f t="shared" si="93"/>
        <v>1874207.2309440002</v>
      </c>
      <c r="CF81" s="141">
        <f t="shared" si="94"/>
        <v>0</v>
      </c>
      <c r="CG81" s="141"/>
      <c r="CH81" s="141">
        <v>693.23</v>
      </c>
      <c r="CI81" s="141">
        <f t="shared" si="100"/>
        <v>246401</v>
      </c>
      <c r="CJ81" s="141">
        <f t="shared" si="101"/>
        <v>225992.98000000117</v>
      </c>
      <c r="CK81" s="141">
        <f t="shared" si="95"/>
        <v>755.83128834355432</v>
      </c>
      <c r="CL81" s="141"/>
      <c r="CM81" s="141">
        <v>71059</v>
      </c>
      <c r="CN81" s="141">
        <v>140360</v>
      </c>
      <c r="CO81" s="141">
        <f t="shared" si="96"/>
        <v>211419</v>
      </c>
      <c r="CP81" s="141">
        <f t="shared" si="97"/>
        <v>435000431</v>
      </c>
      <c r="CQ81" s="141">
        <f t="shared" si="102"/>
        <v>435000431.00000006</v>
      </c>
      <c r="CR81" s="141">
        <f t="shared" si="103"/>
        <v>211418.99999999997</v>
      </c>
      <c r="CS81" s="141"/>
      <c r="CT81" s="141"/>
      <c r="CU81" s="141"/>
      <c r="CV81" s="141">
        <f t="shared" si="98"/>
        <v>1005007.3598875445</v>
      </c>
    </row>
    <row r="82" spans="1:100" s="14" customFormat="1" ht="13.2" x14ac:dyDescent="0.25">
      <c r="A82" s="4" t="s">
        <v>145</v>
      </c>
      <c r="B82" s="4" t="s">
        <v>146</v>
      </c>
      <c r="C82" s="4"/>
      <c r="D82" s="4" t="s">
        <v>136</v>
      </c>
      <c r="E82" s="4"/>
      <c r="F82" s="141">
        <v>1035255.335985</v>
      </c>
      <c r="G82" s="141">
        <f>'[6]Control Totals'!$I$3</f>
        <v>129600000</v>
      </c>
      <c r="H82" s="141">
        <v>129600000.00000101</v>
      </c>
      <c r="I82" s="141">
        <f t="shared" si="52"/>
        <v>1035255.3359849919</v>
      </c>
      <c r="J82" s="141"/>
      <c r="K82" s="141">
        <v>32111883.989156</v>
      </c>
      <c r="L82" s="141">
        <f t="shared" si="53"/>
        <v>1567610394</v>
      </c>
      <c r="M82" s="141">
        <v>5258012077.9999981</v>
      </c>
      <c r="N82" s="141">
        <f t="shared" si="54"/>
        <v>9573755.7018831838</v>
      </c>
      <c r="O82" s="141"/>
      <c r="P82" s="141">
        <v>9263203.8650989998</v>
      </c>
      <c r="Q82" s="141">
        <f t="shared" si="99"/>
        <v>341463106</v>
      </c>
      <c r="R82" s="141">
        <v>1276518313.0000019</v>
      </c>
      <c r="S82" s="141">
        <f t="shared" si="55"/>
        <v>2477866.8124660933</v>
      </c>
      <c r="T82" s="141"/>
      <c r="U82" s="141"/>
      <c r="V82" s="141">
        <f t="shared" si="56"/>
        <v>339987334</v>
      </c>
      <c r="W82" s="141">
        <f t="shared" si="57"/>
        <v>523996799.00000209</v>
      </c>
      <c r="X82" s="141">
        <f t="shared" si="58"/>
        <v>0</v>
      </c>
      <c r="Y82" s="141"/>
      <c r="Z82" s="141">
        <v>2121072.405793</v>
      </c>
      <c r="AA82" s="141">
        <f t="shared" si="59"/>
        <v>335233765</v>
      </c>
      <c r="AB82" s="141">
        <f t="shared" si="60"/>
        <v>342170317.00001383</v>
      </c>
      <c r="AC82" s="141">
        <f t="shared" si="61"/>
        <v>2078073.5589977154</v>
      </c>
      <c r="AD82" s="141"/>
      <c r="AE82" s="141">
        <v>5417544.3911819998</v>
      </c>
      <c r="AF82" s="141">
        <f t="shared" si="62"/>
        <v>483622539</v>
      </c>
      <c r="AG82" s="141">
        <f t="shared" si="63"/>
        <v>726591897.00000179</v>
      </c>
      <c r="AH82" s="141">
        <f t="shared" si="64"/>
        <v>3605939.7089706901</v>
      </c>
      <c r="AI82" s="141"/>
      <c r="AJ82" s="141"/>
      <c r="AK82" s="141">
        <f t="shared" si="65"/>
        <v>18917185</v>
      </c>
      <c r="AL82" s="141">
        <f t="shared" si="66"/>
        <v>21580834</v>
      </c>
      <c r="AM82" s="141">
        <f t="shared" si="67"/>
        <v>0</v>
      </c>
      <c r="AN82" s="141"/>
      <c r="AO82" s="141">
        <v>534840.82683599996</v>
      </c>
      <c r="AP82" s="141">
        <f t="shared" si="68"/>
        <v>44655639</v>
      </c>
      <c r="AQ82" s="141">
        <f t="shared" si="69"/>
        <v>45294790.000002876</v>
      </c>
      <c r="AR82" s="141">
        <f t="shared" si="70"/>
        <v>527293.73258267471</v>
      </c>
      <c r="AS82" s="141"/>
      <c r="AT82" s="141">
        <v>80285.005990000005</v>
      </c>
      <c r="AU82" s="141">
        <f t="shared" si="71"/>
        <v>12442934</v>
      </c>
      <c r="AV82" s="141">
        <f t="shared" si="72"/>
        <v>11889881.000002848</v>
      </c>
      <c r="AW82" s="141">
        <f t="shared" si="73"/>
        <v>84019.430532814877</v>
      </c>
      <c r="AX82" s="141"/>
      <c r="AY82" s="141">
        <v>9245438.2591260001</v>
      </c>
      <c r="AZ82" s="141">
        <f t="shared" si="74"/>
        <v>877162802</v>
      </c>
      <c r="BA82" s="141">
        <f t="shared" si="75"/>
        <v>834431461.9999969</v>
      </c>
      <c r="BB82" s="141">
        <f t="shared" si="76"/>
        <v>9718898.3138953056</v>
      </c>
      <c r="BC82" s="141"/>
      <c r="BD82" s="141"/>
      <c r="BE82" s="141">
        <f t="shared" si="77"/>
        <v>9386434</v>
      </c>
      <c r="BF82" s="141">
        <f t="shared" si="78"/>
        <v>9386434</v>
      </c>
      <c r="BG82" s="141">
        <f t="shared" si="79"/>
        <v>0</v>
      </c>
      <c r="BH82" s="141"/>
      <c r="BI82" s="141"/>
      <c r="BJ82" s="141">
        <f t="shared" si="80"/>
        <v>2191103</v>
      </c>
      <c r="BK82" s="141">
        <f t="shared" si="81"/>
        <v>2191101</v>
      </c>
      <c r="BL82" s="141">
        <f t="shared" si="82"/>
        <v>0</v>
      </c>
      <c r="BM82" s="141"/>
      <c r="BN82" s="141">
        <v>1072248</v>
      </c>
      <c r="BO82" s="141">
        <f t="shared" si="83"/>
        <v>236120000</v>
      </c>
      <c r="BP82" s="141">
        <f t="shared" si="84"/>
        <v>183638092</v>
      </c>
      <c r="BQ82" s="141">
        <f t="shared" si="85"/>
        <v>1378685.6256380621</v>
      </c>
      <c r="BR82" s="141"/>
      <c r="BS82" s="141">
        <v>686547</v>
      </c>
      <c r="BT82" s="141">
        <f t="shared" si="86"/>
        <v>132130000</v>
      </c>
      <c r="BU82" s="141">
        <f t="shared" si="87"/>
        <v>119177778</v>
      </c>
      <c r="BV82" s="141">
        <f t="shared" si="88"/>
        <v>761160.819007718</v>
      </c>
      <c r="BW82" s="141"/>
      <c r="BX82" s="141">
        <v>74509</v>
      </c>
      <c r="BY82" s="141">
        <f t="shared" si="89"/>
        <v>10351044</v>
      </c>
      <c r="BZ82" s="141">
        <f t="shared" si="90"/>
        <v>10000069</v>
      </c>
      <c r="CA82" s="141">
        <f t="shared" si="91"/>
        <v>77124.06158357508</v>
      </c>
      <c r="CB82" s="141"/>
      <c r="CC82" s="141">
        <v>9232.5479369999994</v>
      </c>
      <c r="CD82" s="141">
        <f t="shared" si="92"/>
        <v>1842000</v>
      </c>
      <c r="CE82" s="141">
        <f t="shared" si="93"/>
        <v>1874207.2309440002</v>
      </c>
      <c r="CF82" s="141">
        <f t="shared" si="94"/>
        <v>9073.8916269084311</v>
      </c>
      <c r="CG82" s="141"/>
      <c r="CH82" s="141">
        <v>693.23</v>
      </c>
      <c r="CI82" s="141">
        <f t="shared" si="100"/>
        <v>246401</v>
      </c>
      <c r="CJ82" s="141">
        <f t="shared" si="101"/>
        <v>225992.98000000117</v>
      </c>
      <c r="CK82" s="141">
        <f t="shared" si="95"/>
        <v>755.83128834355432</v>
      </c>
      <c r="CL82" s="141"/>
      <c r="CM82" s="141">
        <v>1601617.9999999998</v>
      </c>
      <c r="CN82" s="141">
        <v>1557419</v>
      </c>
      <c r="CO82" s="141">
        <f t="shared" si="96"/>
        <v>3159037</v>
      </c>
      <c r="CP82" s="141">
        <f t="shared" si="97"/>
        <v>435000431</v>
      </c>
      <c r="CQ82" s="141">
        <f t="shared" si="102"/>
        <v>435000431.00000006</v>
      </c>
      <c r="CR82" s="141">
        <f t="shared" si="103"/>
        <v>3159036.9999999995</v>
      </c>
      <c r="CS82" s="141"/>
      <c r="CT82" s="141"/>
      <c r="CU82" s="141"/>
      <c r="CV82" s="141">
        <f t="shared" si="98"/>
        <v>34486939.82445807</v>
      </c>
    </row>
    <row r="83" spans="1:100" s="14" customFormat="1" ht="13.2" x14ac:dyDescent="0.25">
      <c r="A83" s="4" t="s">
        <v>175</v>
      </c>
      <c r="B83" s="4" t="s">
        <v>176</v>
      </c>
      <c r="C83" s="4"/>
      <c r="D83" s="4" t="s">
        <v>177</v>
      </c>
      <c r="E83" s="4"/>
      <c r="F83" s="141">
        <v>1031985.3588479999</v>
      </c>
      <c r="G83" s="141">
        <f>'[6]Control Totals'!$I$3</f>
        <v>129600000</v>
      </c>
      <c r="H83" s="141">
        <v>129600000.00000101</v>
      </c>
      <c r="I83" s="141">
        <f t="shared" si="52"/>
        <v>1031985.3588479919</v>
      </c>
      <c r="J83" s="141"/>
      <c r="K83" s="141">
        <v>48342546.516268998</v>
      </c>
      <c r="L83" s="141">
        <f t="shared" si="53"/>
        <v>1567610394</v>
      </c>
      <c r="M83" s="141">
        <v>5258012077.9999981</v>
      </c>
      <c r="N83" s="141">
        <f t="shared" si="54"/>
        <v>14412724.289548846</v>
      </c>
      <c r="O83" s="141"/>
      <c r="P83" s="141"/>
      <c r="Q83" s="141">
        <f t="shared" si="99"/>
        <v>341463106</v>
      </c>
      <c r="R83" s="141">
        <v>1276518313.0000019</v>
      </c>
      <c r="S83" s="141">
        <f t="shared" si="55"/>
        <v>0</v>
      </c>
      <c r="T83" s="141"/>
      <c r="U83" s="141">
        <v>5058420.0980460001</v>
      </c>
      <c r="V83" s="141">
        <f t="shared" si="56"/>
        <v>339987334</v>
      </c>
      <c r="W83" s="141">
        <f t="shared" si="57"/>
        <v>523996799.00000209</v>
      </c>
      <c r="X83" s="141">
        <f t="shared" si="58"/>
        <v>3282078.7582457564</v>
      </c>
      <c r="Y83" s="141"/>
      <c r="Z83" s="141">
        <v>2963376.7367870002</v>
      </c>
      <c r="AA83" s="141">
        <f t="shared" si="59"/>
        <v>335233765</v>
      </c>
      <c r="AB83" s="141">
        <f t="shared" si="60"/>
        <v>342170317.00001383</v>
      </c>
      <c r="AC83" s="141">
        <f t="shared" si="61"/>
        <v>2903302.5111482125</v>
      </c>
      <c r="AD83" s="141"/>
      <c r="AE83" s="141">
        <v>5989100.8374549998</v>
      </c>
      <c r="AF83" s="141">
        <f t="shared" si="62"/>
        <v>483622539</v>
      </c>
      <c r="AG83" s="141">
        <f t="shared" si="63"/>
        <v>726591897.00000179</v>
      </c>
      <c r="AH83" s="141">
        <f t="shared" si="64"/>
        <v>3986370.0177446464</v>
      </c>
      <c r="AI83" s="141"/>
      <c r="AJ83" s="141"/>
      <c r="AK83" s="141">
        <f t="shared" si="65"/>
        <v>18917185</v>
      </c>
      <c r="AL83" s="141">
        <f t="shared" si="66"/>
        <v>21580834</v>
      </c>
      <c r="AM83" s="141">
        <f t="shared" si="67"/>
        <v>0</v>
      </c>
      <c r="AN83" s="141"/>
      <c r="AO83" s="141"/>
      <c r="AP83" s="141">
        <f t="shared" si="68"/>
        <v>44655639</v>
      </c>
      <c r="AQ83" s="141">
        <f t="shared" si="69"/>
        <v>45294790.000002876</v>
      </c>
      <c r="AR83" s="141">
        <f t="shared" si="70"/>
        <v>0</v>
      </c>
      <c r="AS83" s="141"/>
      <c r="AT83" s="141">
        <v>91042.517370999994</v>
      </c>
      <c r="AU83" s="141">
        <f t="shared" si="71"/>
        <v>12442934</v>
      </c>
      <c r="AV83" s="141">
        <f t="shared" si="72"/>
        <v>11889881.000002848</v>
      </c>
      <c r="AW83" s="141">
        <f t="shared" si="73"/>
        <v>95277.323199528662</v>
      </c>
      <c r="AX83" s="141"/>
      <c r="AY83" s="141">
        <v>10007984.965761</v>
      </c>
      <c r="AZ83" s="141">
        <f t="shared" si="74"/>
        <v>877162802</v>
      </c>
      <c r="BA83" s="141">
        <f t="shared" si="75"/>
        <v>834431461.9999969</v>
      </c>
      <c r="BB83" s="141">
        <f t="shared" si="76"/>
        <v>10520495.133177068</v>
      </c>
      <c r="BC83" s="141"/>
      <c r="BD83" s="141"/>
      <c r="BE83" s="141">
        <f t="shared" si="77"/>
        <v>9386434</v>
      </c>
      <c r="BF83" s="141">
        <f t="shared" si="78"/>
        <v>9386434</v>
      </c>
      <c r="BG83" s="141">
        <f t="shared" si="79"/>
        <v>0</v>
      </c>
      <c r="BH83" s="141"/>
      <c r="BI83" s="141"/>
      <c r="BJ83" s="141">
        <f t="shared" si="80"/>
        <v>2191103</v>
      </c>
      <c r="BK83" s="141">
        <f t="shared" si="81"/>
        <v>2191101</v>
      </c>
      <c r="BL83" s="141">
        <f t="shared" si="82"/>
        <v>0</v>
      </c>
      <c r="BM83" s="141"/>
      <c r="BN83" s="141">
        <v>1918423</v>
      </c>
      <c r="BO83" s="141">
        <f t="shared" si="83"/>
        <v>236120000</v>
      </c>
      <c r="BP83" s="141">
        <f t="shared" si="84"/>
        <v>183638092</v>
      </c>
      <c r="BQ83" s="141">
        <f t="shared" si="85"/>
        <v>2466688.8760747961</v>
      </c>
      <c r="BR83" s="141"/>
      <c r="BS83" s="141">
        <v>1454411</v>
      </c>
      <c r="BT83" s="141">
        <f t="shared" si="86"/>
        <v>132130000</v>
      </c>
      <c r="BU83" s="141">
        <f t="shared" si="87"/>
        <v>119177778</v>
      </c>
      <c r="BV83" s="141">
        <f t="shared" si="88"/>
        <v>1612476.1566707511</v>
      </c>
      <c r="BW83" s="141"/>
      <c r="BX83" s="141">
        <v>118731</v>
      </c>
      <c r="BY83" s="141">
        <f t="shared" si="89"/>
        <v>10351044</v>
      </c>
      <c r="BZ83" s="141">
        <f t="shared" si="90"/>
        <v>10000069</v>
      </c>
      <c r="CA83" s="141">
        <f t="shared" si="91"/>
        <v>122898.13251928563</v>
      </c>
      <c r="CB83" s="141"/>
      <c r="CC83" s="141">
        <v>18465.095870000001</v>
      </c>
      <c r="CD83" s="141">
        <f t="shared" si="92"/>
        <v>1842000</v>
      </c>
      <c r="CE83" s="141">
        <f t="shared" si="93"/>
        <v>1874207.2309440002</v>
      </c>
      <c r="CF83" s="141">
        <f t="shared" si="94"/>
        <v>18147.783249885604</v>
      </c>
      <c r="CG83" s="141"/>
      <c r="CH83" s="141"/>
      <c r="CI83" s="141">
        <f t="shared" si="100"/>
        <v>246401</v>
      </c>
      <c r="CJ83" s="141">
        <f t="shared" si="101"/>
        <v>225992.98000000117</v>
      </c>
      <c r="CK83" s="141">
        <f t="shared" si="95"/>
        <v>0</v>
      </c>
      <c r="CL83" s="141"/>
      <c r="CM83" s="141"/>
      <c r="CN83" s="141">
        <v>4202691</v>
      </c>
      <c r="CO83" s="141">
        <f t="shared" si="96"/>
        <v>4202691</v>
      </c>
      <c r="CP83" s="141">
        <f t="shared" si="97"/>
        <v>435000431</v>
      </c>
      <c r="CQ83" s="141">
        <f t="shared" si="102"/>
        <v>435000431.00000006</v>
      </c>
      <c r="CR83" s="141">
        <f t="shared" si="103"/>
        <v>4202690.9999999991</v>
      </c>
      <c r="CS83" s="141"/>
      <c r="CT83" s="141"/>
      <c r="CU83" s="141"/>
      <c r="CV83" s="141">
        <f t="shared" si="98"/>
        <v>44655135.340426765</v>
      </c>
    </row>
    <row r="84" spans="1:100" s="14" customFormat="1" ht="13.2" x14ac:dyDescent="0.25">
      <c r="A84" s="4" t="s">
        <v>499</v>
      </c>
      <c r="B84" s="4" t="s">
        <v>500</v>
      </c>
      <c r="C84" s="4" t="s">
        <v>348</v>
      </c>
      <c r="D84" s="4" t="s">
        <v>348</v>
      </c>
      <c r="E84" s="4"/>
      <c r="F84" s="141"/>
      <c r="G84" s="141">
        <f>'[6]Control Totals'!$I$3</f>
        <v>129600000</v>
      </c>
      <c r="H84" s="141">
        <v>129600000.00000101</v>
      </c>
      <c r="I84" s="141">
        <f t="shared" si="52"/>
        <v>0</v>
      </c>
      <c r="J84" s="141"/>
      <c r="K84" s="141"/>
      <c r="L84" s="141">
        <f t="shared" si="53"/>
        <v>1567610394</v>
      </c>
      <c r="M84" s="141">
        <v>5258012077.9999981</v>
      </c>
      <c r="N84" s="141">
        <f t="shared" si="54"/>
        <v>0</v>
      </c>
      <c r="O84" s="141"/>
      <c r="P84" s="141">
        <v>1897413.923222</v>
      </c>
      <c r="Q84" s="141">
        <f t="shared" si="99"/>
        <v>341463106</v>
      </c>
      <c r="R84" s="141">
        <v>1276518313.0000019</v>
      </c>
      <c r="S84" s="141">
        <f t="shared" si="55"/>
        <v>507549.98576430813</v>
      </c>
      <c r="T84" s="141"/>
      <c r="U84" s="141"/>
      <c r="V84" s="141">
        <f t="shared" si="56"/>
        <v>339987334</v>
      </c>
      <c r="W84" s="141">
        <f t="shared" si="57"/>
        <v>523996799.00000209</v>
      </c>
      <c r="X84" s="141">
        <f t="shared" si="58"/>
        <v>0</v>
      </c>
      <c r="Y84" s="141"/>
      <c r="Z84" s="141">
        <v>143820.94026800001</v>
      </c>
      <c r="AA84" s="141">
        <f t="shared" si="59"/>
        <v>335233765</v>
      </c>
      <c r="AB84" s="141">
        <f t="shared" si="60"/>
        <v>342170317.00001383</v>
      </c>
      <c r="AC84" s="141">
        <f t="shared" si="61"/>
        <v>140905.37050260793</v>
      </c>
      <c r="AD84" s="141"/>
      <c r="AE84" s="141"/>
      <c r="AF84" s="141">
        <f t="shared" si="62"/>
        <v>483622539</v>
      </c>
      <c r="AG84" s="141">
        <f t="shared" si="63"/>
        <v>726591897.00000179</v>
      </c>
      <c r="AH84" s="141">
        <f t="shared" si="64"/>
        <v>0</v>
      </c>
      <c r="AI84" s="141"/>
      <c r="AJ84" s="141"/>
      <c r="AK84" s="141">
        <f t="shared" si="65"/>
        <v>18917185</v>
      </c>
      <c r="AL84" s="141">
        <f t="shared" si="66"/>
        <v>21580834</v>
      </c>
      <c r="AM84" s="141">
        <f t="shared" si="67"/>
        <v>0</v>
      </c>
      <c r="AN84" s="141"/>
      <c r="AO84" s="141">
        <v>28309.240919</v>
      </c>
      <c r="AP84" s="141">
        <f t="shared" si="68"/>
        <v>44655639</v>
      </c>
      <c r="AQ84" s="141">
        <f t="shared" si="69"/>
        <v>45294790.000002876</v>
      </c>
      <c r="AR84" s="141">
        <f t="shared" si="70"/>
        <v>27909.771583946233</v>
      </c>
      <c r="AS84" s="141"/>
      <c r="AT84" s="141"/>
      <c r="AU84" s="141">
        <f t="shared" si="71"/>
        <v>12442934</v>
      </c>
      <c r="AV84" s="141">
        <f t="shared" si="72"/>
        <v>11889881.000002848</v>
      </c>
      <c r="AW84" s="141">
        <f t="shared" si="73"/>
        <v>0</v>
      </c>
      <c r="AX84" s="141"/>
      <c r="AY84" s="141"/>
      <c r="AZ84" s="141">
        <f t="shared" si="74"/>
        <v>877162802</v>
      </c>
      <c r="BA84" s="141">
        <f t="shared" si="75"/>
        <v>834431461.9999969</v>
      </c>
      <c r="BB84" s="141">
        <f t="shared" si="76"/>
        <v>0</v>
      </c>
      <c r="BC84" s="141"/>
      <c r="BD84" s="141"/>
      <c r="BE84" s="141">
        <f t="shared" si="77"/>
        <v>9386434</v>
      </c>
      <c r="BF84" s="141">
        <f t="shared" si="78"/>
        <v>9386434</v>
      </c>
      <c r="BG84" s="141">
        <f t="shared" si="79"/>
        <v>0</v>
      </c>
      <c r="BH84" s="141"/>
      <c r="BI84" s="141"/>
      <c r="BJ84" s="141">
        <f t="shared" si="80"/>
        <v>2191103</v>
      </c>
      <c r="BK84" s="141">
        <f t="shared" si="81"/>
        <v>2191101</v>
      </c>
      <c r="BL84" s="141">
        <f t="shared" si="82"/>
        <v>0</v>
      </c>
      <c r="BM84" s="141"/>
      <c r="BN84" s="141"/>
      <c r="BO84" s="141">
        <f t="shared" si="83"/>
        <v>236120000</v>
      </c>
      <c r="BP84" s="141">
        <f t="shared" si="84"/>
        <v>183638092</v>
      </c>
      <c r="BQ84" s="141">
        <f t="shared" si="85"/>
        <v>0</v>
      </c>
      <c r="BR84" s="141"/>
      <c r="BS84" s="141"/>
      <c r="BT84" s="141">
        <f t="shared" si="86"/>
        <v>132130000</v>
      </c>
      <c r="BU84" s="141">
        <f t="shared" si="87"/>
        <v>119177778</v>
      </c>
      <c r="BV84" s="141">
        <f t="shared" si="88"/>
        <v>0</v>
      </c>
      <c r="BW84" s="141"/>
      <c r="BX84" s="141"/>
      <c r="BY84" s="141">
        <f t="shared" si="89"/>
        <v>10351044</v>
      </c>
      <c r="BZ84" s="141">
        <f t="shared" si="90"/>
        <v>10000069</v>
      </c>
      <c r="CA84" s="141">
        <f t="shared" si="91"/>
        <v>0</v>
      </c>
      <c r="CB84" s="141"/>
      <c r="CC84" s="141"/>
      <c r="CD84" s="141">
        <f t="shared" si="92"/>
        <v>1842000</v>
      </c>
      <c r="CE84" s="141">
        <f t="shared" si="93"/>
        <v>1874207.2309440002</v>
      </c>
      <c r="CF84" s="141">
        <f t="shared" si="94"/>
        <v>0</v>
      </c>
      <c r="CG84" s="141"/>
      <c r="CH84" s="141">
        <v>693.23</v>
      </c>
      <c r="CI84" s="141">
        <f t="shared" si="100"/>
        <v>246401</v>
      </c>
      <c r="CJ84" s="141">
        <f t="shared" si="101"/>
        <v>225992.98000000117</v>
      </c>
      <c r="CK84" s="141">
        <f t="shared" si="95"/>
        <v>755.83128834355432</v>
      </c>
      <c r="CL84" s="141"/>
      <c r="CM84" s="141"/>
      <c r="CN84" s="141"/>
      <c r="CO84" s="141">
        <f t="shared" si="96"/>
        <v>0</v>
      </c>
      <c r="CP84" s="141">
        <f t="shared" si="97"/>
        <v>435000431</v>
      </c>
      <c r="CQ84" s="141">
        <f t="shared" si="102"/>
        <v>435000431.00000006</v>
      </c>
      <c r="CR84" s="141">
        <f t="shared" si="103"/>
        <v>0</v>
      </c>
      <c r="CS84" s="141"/>
      <c r="CT84" s="141"/>
      <c r="CU84" s="141"/>
      <c r="CV84" s="141">
        <f t="shared" si="98"/>
        <v>677120.95913920575</v>
      </c>
    </row>
    <row r="85" spans="1:100" s="14" customFormat="1" ht="13.2" x14ac:dyDescent="0.25">
      <c r="A85" s="4" t="s">
        <v>238</v>
      </c>
      <c r="B85" s="4" t="s">
        <v>239</v>
      </c>
      <c r="C85" s="4"/>
      <c r="D85" s="4" t="s">
        <v>203</v>
      </c>
      <c r="E85" s="4"/>
      <c r="F85" s="141">
        <v>366039.41862999997</v>
      </c>
      <c r="G85" s="141">
        <f>'[6]Control Totals'!$I$3</f>
        <v>129600000</v>
      </c>
      <c r="H85" s="141">
        <v>129600000.00000101</v>
      </c>
      <c r="I85" s="141">
        <f t="shared" si="52"/>
        <v>366039.41862999712</v>
      </c>
      <c r="J85" s="141"/>
      <c r="K85" s="141">
        <v>11450737.808862001</v>
      </c>
      <c r="L85" s="141">
        <f t="shared" si="53"/>
        <v>1567610394</v>
      </c>
      <c r="M85" s="141">
        <v>5258012077.9999981</v>
      </c>
      <c r="N85" s="141">
        <f t="shared" si="54"/>
        <v>3413893.9473430519</v>
      </c>
      <c r="O85" s="141"/>
      <c r="P85" s="141">
        <v>2143492.3497600001</v>
      </c>
      <c r="Q85" s="141">
        <f t="shared" si="99"/>
        <v>341463106</v>
      </c>
      <c r="R85" s="141">
        <v>1276518313.0000019</v>
      </c>
      <c r="S85" s="141">
        <f t="shared" si="55"/>
        <v>573374.89637431223</v>
      </c>
      <c r="T85" s="141"/>
      <c r="U85" s="141"/>
      <c r="V85" s="141">
        <f t="shared" si="56"/>
        <v>339987334</v>
      </c>
      <c r="W85" s="141">
        <f t="shared" si="57"/>
        <v>523996799.00000209</v>
      </c>
      <c r="X85" s="141">
        <f t="shared" si="58"/>
        <v>0</v>
      </c>
      <c r="Y85" s="141"/>
      <c r="Z85" s="141">
        <v>577360.366668</v>
      </c>
      <c r="AA85" s="141">
        <f t="shared" si="59"/>
        <v>335233765</v>
      </c>
      <c r="AB85" s="141">
        <f t="shared" si="60"/>
        <v>342170317.00001383</v>
      </c>
      <c r="AC85" s="141">
        <f t="shared" si="61"/>
        <v>565655.99020059453</v>
      </c>
      <c r="AD85" s="141"/>
      <c r="AE85" s="141">
        <v>1735262.8641939999</v>
      </c>
      <c r="AF85" s="141">
        <f t="shared" si="62"/>
        <v>483622539</v>
      </c>
      <c r="AG85" s="141">
        <f t="shared" si="63"/>
        <v>726591897.00000179</v>
      </c>
      <c r="AH85" s="141">
        <f t="shared" si="64"/>
        <v>1154998.0610558782</v>
      </c>
      <c r="AI85" s="141"/>
      <c r="AJ85" s="141"/>
      <c r="AK85" s="141">
        <f t="shared" si="65"/>
        <v>18917185</v>
      </c>
      <c r="AL85" s="141">
        <f t="shared" si="66"/>
        <v>21580834</v>
      </c>
      <c r="AM85" s="141">
        <f t="shared" si="67"/>
        <v>0</v>
      </c>
      <c r="AN85" s="141"/>
      <c r="AO85" s="141">
        <v>48118.915345000001</v>
      </c>
      <c r="AP85" s="141">
        <f t="shared" si="68"/>
        <v>44655639</v>
      </c>
      <c r="AQ85" s="141">
        <f t="shared" si="69"/>
        <v>45294790.000002876</v>
      </c>
      <c r="AR85" s="141">
        <f t="shared" si="70"/>
        <v>47439.913348041657</v>
      </c>
      <c r="AS85" s="141"/>
      <c r="AT85" s="141">
        <v>64431.831323999999</v>
      </c>
      <c r="AU85" s="141">
        <f t="shared" si="71"/>
        <v>12442934</v>
      </c>
      <c r="AV85" s="141">
        <f t="shared" si="72"/>
        <v>11889881.000002848</v>
      </c>
      <c r="AW85" s="141">
        <f t="shared" si="73"/>
        <v>67428.851866849858</v>
      </c>
      <c r="AX85" s="141"/>
      <c r="AY85" s="141">
        <v>1627657.456517</v>
      </c>
      <c r="AZ85" s="141">
        <f t="shared" si="74"/>
        <v>877162802</v>
      </c>
      <c r="BA85" s="141">
        <f t="shared" si="75"/>
        <v>834431461.9999969</v>
      </c>
      <c r="BB85" s="141">
        <f t="shared" si="76"/>
        <v>1711009.9993504921</v>
      </c>
      <c r="BC85" s="141"/>
      <c r="BD85" s="141"/>
      <c r="BE85" s="141">
        <f t="shared" si="77"/>
        <v>9386434</v>
      </c>
      <c r="BF85" s="141">
        <f t="shared" si="78"/>
        <v>9386434</v>
      </c>
      <c r="BG85" s="141">
        <f t="shared" si="79"/>
        <v>0</v>
      </c>
      <c r="BH85" s="141"/>
      <c r="BI85" s="141"/>
      <c r="BJ85" s="141">
        <f t="shared" si="80"/>
        <v>2191103</v>
      </c>
      <c r="BK85" s="141">
        <f t="shared" si="81"/>
        <v>2191101</v>
      </c>
      <c r="BL85" s="141">
        <f t="shared" si="82"/>
        <v>0</v>
      </c>
      <c r="BM85" s="141"/>
      <c r="BN85" s="141">
        <v>383476</v>
      </c>
      <c r="BO85" s="141">
        <f t="shared" si="83"/>
        <v>236120000</v>
      </c>
      <c r="BP85" s="141">
        <f t="shared" si="84"/>
        <v>183638092</v>
      </c>
      <c r="BQ85" s="141">
        <f t="shared" si="85"/>
        <v>493069.5594463048</v>
      </c>
      <c r="BR85" s="141"/>
      <c r="BS85" s="141">
        <v>243809</v>
      </c>
      <c r="BT85" s="141">
        <f t="shared" si="86"/>
        <v>132130000</v>
      </c>
      <c r="BU85" s="141">
        <f t="shared" si="87"/>
        <v>119177778</v>
      </c>
      <c r="BV85" s="141">
        <f t="shared" si="88"/>
        <v>270306.12342848006</v>
      </c>
      <c r="BW85" s="141"/>
      <c r="BX85" s="141">
        <v>9169</v>
      </c>
      <c r="BY85" s="141">
        <f t="shared" si="89"/>
        <v>10351044</v>
      </c>
      <c r="BZ85" s="141">
        <f t="shared" si="90"/>
        <v>10000069</v>
      </c>
      <c r="CA85" s="141">
        <f t="shared" si="91"/>
        <v>9490.8067570333769</v>
      </c>
      <c r="CB85" s="141"/>
      <c r="CC85" s="141">
        <v>9232.5479369999994</v>
      </c>
      <c r="CD85" s="141">
        <f t="shared" si="92"/>
        <v>1842000</v>
      </c>
      <c r="CE85" s="141">
        <f t="shared" si="93"/>
        <v>1874207.2309440002</v>
      </c>
      <c r="CF85" s="141">
        <f t="shared" si="94"/>
        <v>9073.8916269084311</v>
      </c>
      <c r="CG85" s="141"/>
      <c r="CH85" s="141">
        <v>693.23</v>
      </c>
      <c r="CI85" s="141">
        <f t="shared" si="100"/>
        <v>246401</v>
      </c>
      <c r="CJ85" s="141">
        <f t="shared" si="101"/>
        <v>225992.98000000117</v>
      </c>
      <c r="CK85" s="141">
        <f t="shared" si="95"/>
        <v>755.83128834355432</v>
      </c>
      <c r="CL85" s="141"/>
      <c r="CM85" s="141"/>
      <c r="CN85" s="141"/>
      <c r="CO85" s="141">
        <f t="shared" si="96"/>
        <v>0</v>
      </c>
      <c r="CP85" s="141">
        <f t="shared" si="97"/>
        <v>435000431</v>
      </c>
      <c r="CQ85" s="141">
        <f t="shared" si="102"/>
        <v>435000431.00000006</v>
      </c>
      <c r="CR85" s="141">
        <f t="shared" si="103"/>
        <v>0</v>
      </c>
      <c r="CS85" s="141"/>
      <c r="CT85" s="141"/>
      <c r="CU85" s="141"/>
      <c r="CV85" s="141">
        <f t="shared" si="98"/>
        <v>8682537.2907162867</v>
      </c>
    </row>
    <row r="86" spans="1:100" s="14" customFormat="1" ht="13.2" x14ac:dyDescent="0.25">
      <c r="A86" s="4" t="s">
        <v>521</v>
      </c>
      <c r="B86" s="4" t="s">
        <v>522</v>
      </c>
      <c r="C86" s="4" t="s">
        <v>348</v>
      </c>
      <c r="D86" s="4" t="s">
        <v>348</v>
      </c>
      <c r="E86" s="4"/>
      <c r="F86" s="141"/>
      <c r="G86" s="141">
        <f>'[6]Control Totals'!$I$3</f>
        <v>129600000</v>
      </c>
      <c r="H86" s="141">
        <v>129600000.00000101</v>
      </c>
      <c r="I86" s="141">
        <f t="shared" si="52"/>
        <v>0</v>
      </c>
      <c r="J86" s="141"/>
      <c r="K86" s="141"/>
      <c r="L86" s="141">
        <f t="shared" si="53"/>
        <v>1567610394</v>
      </c>
      <c r="M86" s="141">
        <v>5258012077.9999981</v>
      </c>
      <c r="N86" s="141">
        <f t="shared" si="54"/>
        <v>0</v>
      </c>
      <c r="O86" s="141"/>
      <c r="P86" s="141">
        <v>1714805.298433</v>
      </c>
      <c r="Q86" s="141">
        <f t="shared" si="99"/>
        <v>341463106</v>
      </c>
      <c r="R86" s="141">
        <v>1276518313.0000019</v>
      </c>
      <c r="S86" s="141">
        <f t="shared" si="55"/>
        <v>458702.97153205686</v>
      </c>
      <c r="T86" s="141"/>
      <c r="U86" s="141"/>
      <c r="V86" s="141">
        <f t="shared" si="56"/>
        <v>339987334</v>
      </c>
      <c r="W86" s="141">
        <f t="shared" si="57"/>
        <v>523996799.00000209</v>
      </c>
      <c r="X86" s="141">
        <f t="shared" si="58"/>
        <v>0</v>
      </c>
      <c r="Y86" s="141"/>
      <c r="Z86" s="141">
        <v>81296.139221000005</v>
      </c>
      <c r="AA86" s="141">
        <f t="shared" si="59"/>
        <v>335233765</v>
      </c>
      <c r="AB86" s="141">
        <f t="shared" si="60"/>
        <v>342170317.00001383</v>
      </c>
      <c r="AC86" s="141">
        <f t="shared" si="61"/>
        <v>79648.085988180261</v>
      </c>
      <c r="AD86" s="141"/>
      <c r="AE86" s="141"/>
      <c r="AF86" s="141">
        <f t="shared" si="62"/>
        <v>483622539</v>
      </c>
      <c r="AG86" s="141">
        <f t="shared" si="63"/>
        <v>726591897.00000179</v>
      </c>
      <c r="AH86" s="141">
        <f t="shared" si="64"/>
        <v>0</v>
      </c>
      <c r="AI86" s="141"/>
      <c r="AJ86" s="141"/>
      <c r="AK86" s="141">
        <f t="shared" si="65"/>
        <v>18917185</v>
      </c>
      <c r="AL86" s="141">
        <f t="shared" si="66"/>
        <v>21580834</v>
      </c>
      <c r="AM86" s="141">
        <f t="shared" si="67"/>
        <v>0</v>
      </c>
      <c r="AN86" s="141"/>
      <c r="AO86" s="141">
        <v>59941.420536999998</v>
      </c>
      <c r="AP86" s="141">
        <f t="shared" si="68"/>
        <v>44655639</v>
      </c>
      <c r="AQ86" s="141">
        <f t="shared" si="69"/>
        <v>45294790.000002876</v>
      </c>
      <c r="AR86" s="141">
        <f t="shared" si="70"/>
        <v>59095.592156344872</v>
      </c>
      <c r="AS86" s="141"/>
      <c r="AT86" s="141"/>
      <c r="AU86" s="141">
        <f t="shared" si="71"/>
        <v>12442934</v>
      </c>
      <c r="AV86" s="141">
        <f t="shared" si="72"/>
        <v>11889881.000002848</v>
      </c>
      <c r="AW86" s="141">
        <f t="shared" si="73"/>
        <v>0</v>
      </c>
      <c r="AX86" s="141"/>
      <c r="AY86" s="141"/>
      <c r="AZ86" s="141">
        <f t="shared" si="74"/>
        <v>877162802</v>
      </c>
      <c r="BA86" s="141">
        <f t="shared" si="75"/>
        <v>834431461.9999969</v>
      </c>
      <c r="BB86" s="141">
        <f t="shared" si="76"/>
        <v>0</v>
      </c>
      <c r="BC86" s="141"/>
      <c r="BD86" s="141"/>
      <c r="BE86" s="141">
        <f t="shared" si="77"/>
        <v>9386434</v>
      </c>
      <c r="BF86" s="141">
        <f t="shared" si="78"/>
        <v>9386434</v>
      </c>
      <c r="BG86" s="141">
        <f t="shared" si="79"/>
        <v>0</v>
      </c>
      <c r="BH86" s="141"/>
      <c r="BI86" s="141"/>
      <c r="BJ86" s="141">
        <f t="shared" si="80"/>
        <v>2191103</v>
      </c>
      <c r="BK86" s="141">
        <f t="shared" si="81"/>
        <v>2191101</v>
      </c>
      <c r="BL86" s="141">
        <f t="shared" si="82"/>
        <v>0</v>
      </c>
      <c r="BM86" s="141"/>
      <c r="BN86" s="141"/>
      <c r="BO86" s="141">
        <f t="shared" si="83"/>
        <v>236120000</v>
      </c>
      <c r="BP86" s="141">
        <f t="shared" si="84"/>
        <v>183638092</v>
      </c>
      <c r="BQ86" s="141">
        <f t="shared" si="85"/>
        <v>0</v>
      </c>
      <c r="BR86" s="141"/>
      <c r="BS86" s="141"/>
      <c r="BT86" s="141">
        <f t="shared" si="86"/>
        <v>132130000</v>
      </c>
      <c r="BU86" s="141">
        <f t="shared" si="87"/>
        <v>119177778</v>
      </c>
      <c r="BV86" s="141">
        <f t="shared" si="88"/>
        <v>0</v>
      </c>
      <c r="BW86" s="141"/>
      <c r="BX86" s="141"/>
      <c r="BY86" s="141">
        <f t="shared" si="89"/>
        <v>10351044</v>
      </c>
      <c r="BZ86" s="141">
        <f t="shared" si="90"/>
        <v>10000069</v>
      </c>
      <c r="CA86" s="141">
        <f t="shared" si="91"/>
        <v>0</v>
      </c>
      <c r="CB86" s="141"/>
      <c r="CC86" s="141"/>
      <c r="CD86" s="141">
        <f t="shared" si="92"/>
        <v>1842000</v>
      </c>
      <c r="CE86" s="141">
        <f t="shared" si="93"/>
        <v>1874207.2309440002</v>
      </c>
      <c r="CF86" s="141">
        <f t="shared" si="94"/>
        <v>0</v>
      </c>
      <c r="CG86" s="141"/>
      <c r="CH86" s="141">
        <v>693.23</v>
      </c>
      <c r="CI86" s="141">
        <f t="shared" si="100"/>
        <v>246401</v>
      </c>
      <c r="CJ86" s="141">
        <f t="shared" si="101"/>
        <v>225992.98000000117</v>
      </c>
      <c r="CK86" s="141">
        <f t="shared" si="95"/>
        <v>755.83128834355432</v>
      </c>
      <c r="CL86" s="141"/>
      <c r="CM86" s="141">
        <v>59719</v>
      </c>
      <c r="CN86" s="141">
        <v>116478</v>
      </c>
      <c r="CO86" s="141">
        <f t="shared" si="96"/>
        <v>176197</v>
      </c>
      <c r="CP86" s="141">
        <f t="shared" si="97"/>
        <v>435000431</v>
      </c>
      <c r="CQ86" s="141">
        <f t="shared" si="102"/>
        <v>435000431.00000006</v>
      </c>
      <c r="CR86" s="141">
        <f t="shared" si="103"/>
        <v>176196.99999999997</v>
      </c>
      <c r="CS86" s="141"/>
      <c r="CT86" s="141"/>
      <c r="CU86" s="141"/>
      <c r="CV86" s="141">
        <f t="shared" si="98"/>
        <v>774399.48096492561</v>
      </c>
    </row>
    <row r="87" spans="1:100" s="14" customFormat="1" ht="13.2" x14ac:dyDescent="0.25">
      <c r="A87" s="4" t="s">
        <v>609</v>
      </c>
      <c r="B87" s="4" t="s">
        <v>610</v>
      </c>
      <c r="C87" s="4" t="s">
        <v>348</v>
      </c>
      <c r="D87" s="4" t="s">
        <v>348</v>
      </c>
      <c r="E87" s="4"/>
      <c r="F87" s="141"/>
      <c r="G87" s="141">
        <f>'[6]Control Totals'!$I$3</f>
        <v>129600000</v>
      </c>
      <c r="H87" s="141">
        <v>129600000.00000101</v>
      </c>
      <c r="I87" s="141">
        <f t="shared" si="52"/>
        <v>0</v>
      </c>
      <c r="J87" s="141"/>
      <c r="K87" s="141"/>
      <c r="L87" s="141">
        <f t="shared" si="53"/>
        <v>1567610394</v>
      </c>
      <c r="M87" s="141">
        <v>5258012077.9999981</v>
      </c>
      <c r="N87" s="141">
        <f t="shared" si="54"/>
        <v>0</v>
      </c>
      <c r="O87" s="141"/>
      <c r="P87" s="141">
        <v>1348827.6347050001</v>
      </c>
      <c r="Q87" s="141">
        <f t="shared" si="99"/>
        <v>341463106</v>
      </c>
      <c r="R87" s="141">
        <v>1276518313.0000019</v>
      </c>
      <c r="S87" s="141">
        <f t="shared" si="55"/>
        <v>360805.53558419808</v>
      </c>
      <c r="T87" s="141"/>
      <c r="U87" s="141"/>
      <c r="V87" s="141">
        <f t="shared" si="56"/>
        <v>339987334</v>
      </c>
      <c r="W87" s="141">
        <f t="shared" si="57"/>
        <v>523996799.00000209</v>
      </c>
      <c r="X87" s="141">
        <f t="shared" si="58"/>
        <v>0</v>
      </c>
      <c r="Y87" s="141"/>
      <c r="Z87" s="141">
        <v>57401.623008000002</v>
      </c>
      <c r="AA87" s="141">
        <f t="shared" si="59"/>
        <v>335233765</v>
      </c>
      <c r="AB87" s="141">
        <f t="shared" si="60"/>
        <v>342170317.00001383</v>
      </c>
      <c r="AC87" s="141">
        <f t="shared" si="61"/>
        <v>56237.9646685767</v>
      </c>
      <c r="AD87" s="141"/>
      <c r="AE87" s="141"/>
      <c r="AF87" s="141">
        <f t="shared" si="62"/>
        <v>483622539</v>
      </c>
      <c r="AG87" s="141">
        <f t="shared" si="63"/>
        <v>726591897.00000179</v>
      </c>
      <c r="AH87" s="141">
        <f t="shared" si="64"/>
        <v>0</v>
      </c>
      <c r="AI87" s="141"/>
      <c r="AJ87" s="141"/>
      <c r="AK87" s="141">
        <f t="shared" si="65"/>
        <v>18917185</v>
      </c>
      <c r="AL87" s="141">
        <f t="shared" si="66"/>
        <v>21580834</v>
      </c>
      <c r="AM87" s="141">
        <f t="shared" si="67"/>
        <v>0</v>
      </c>
      <c r="AN87" s="141"/>
      <c r="AO87" s="141">
        <v>30778.939096999999</v>
      </c>
      <c r="AP87" s="141">
        <f t="shared" si="68"/>
        <v>44655639</v>
      </c>
      <c r="AQ87" s="141">
        <f t="shared" si="69"/>
        <v>45294790.000002876</v>
      </c>
      <c r="AR87" s="141">
        <f t="shared" si="70"/>
        <v>30344.620057152944</v>
      </c>
      <c r="AS87" s="141"/>
      <c r="AT87" s="141"/>
      <c r="AU87" s="141">
        <f t="shared" si="71"/>
        <v>12442934</v>
      </c>
      <c r="AV87" s="141">
        <f t="shared" si="72"/>
        <v>11889881.000002848</v>
      </c>
      <c r="AW87" s="141">
        <f t="shared" si="73"/>
        <v>0</v>
      </c>
      <c r="AX87" s="141"/>
      <c r="AY87" s="141"/>
      <c r="AZ87" s="141">
        <f t="shared" si="74"/>
        <v>877162802</v>
      </c>
      <c r="BA87" s="141">
        <f t="shared" si="75"/>
        <v>834431461.9999969</v>
      </c>
      <c r="BB87" s="141">
        <f t="shared" si="76"/>
        <v>0</v>
      </c>
      <c r="BC87" s="141"/>
      <c r="BD87" s="141"/>
      <c r="BE87" s="141">
        <f t="shared" si="77"/>
        <v>9386434</v>
      </c>
      <c r="BF87" s="141">
        <f t="shared" si="78"/>
        <v>9386434</v>
      </c>
      <c r="BG87" s="141">
        <f t="shared" si="79"/>
        <v>0</v>
      </c>
      <c r="BH87" s="141"/>
      <c r="BI87" s="141"/>
      <c r="BJ87" s="141">
        <f t="shared" si="80"/>
        <v>2191103</v>
      </c>
      <c r="BK87" s="141">
        <f t="shared" si="81"/>
        <v>2191101</v>
      </c>
      <c r="BL87" s="141">
        <f t="shared" si="82"/>
        <v>0</v>
      </c>
      <c r="BM87" s="141"/>
      <c r="BN87" s="141"/>
      <c r="BO87" s="141">
        <f t="shared" si="83"/>
        <v>236120000</v>
      </c>
      <c r="BP87" s="141">
        <f t="shared" si="84"/>
        <v>183638092</v>
      </c>
      <c r="BQ87" s="141">
        <f t="shared" si="85"/>
        <v>0</v>
      </c>
      <c r="BR87" s="141"/>
      <c r="BS87" s="141"/>
      <c r="BT87" s="141">
        <f t="shared" si="86"/>
        <v>132130000</v>
      </c>
      <c r="BU87" s="141">
        <f t="shared" si="87"/>
        <v>119177778</v>
      </c>
      <c r="BV87" s="141">
        <f t="shared" si="88"/>
        <v>0</v>
      </c>
      <c r="BW87" s="141"/>
      <c r="BX87" s="141"/>
      <c r="BY87" s="141">
        <f t="shared" si="89"/>
        <v>10351044</v>
      </c>
      <c r="BZ87" s="141">
        <f t="shared" si="90"/>
        <v>10000069</v>
      </c>
      <c r="CA87" s="141">
        <f t="shared" si="91"/>
        <v>0</v>
      </c>
      <c r="CB87" s="141"/>
      <c r="CC87" s="141"/>
      <c r="CD87" s="141">
        <f t="shared" si="92"/>
        <v>1842000</v>
      </c>
      <c r="CE87" s="141">
        <f t="shared" si="93"/>
        <v>1874207.2309440002</v>
      </c>
      <c r="CF87" s="141">
        <f t="shared" si="94"/>
        <v>0</v>
      </c>
      <c r="CG87" s="141"/>
      <c r="CH87" s="141">
        <v>693.23</v>
      </c>
      <c r="CI87" s="141">
        <f t="shared" si="100"/>
        <v>246401</v>
      </c>
      <c r="CJ87" s="141">
        <f t="shared" si="101"/>
        <v>225992.98000000117</v>
      </c>
      <c r="CK87" s="141">
        <f t="shared" si="95"/>
        <v>755.83128834355432</v>
      </c>
      <c r="CL87" s="141"/>
      <c r="CM87" s="141"/>
      <c r="CN87" s="141"/>
      <c r="CO87" s="141">
        <f t="shared" si="96"/>
        <v>0</v>
      </c>
      <c r="CP87" s="141">
        <f t="shared" si="97"/>
        <v>435000431</v>
      </c>
      <c r="CQ87" s="141">
        <f t="shared" si="102"/>
        <v>435000431.00000006</v>
      </c>
      <c r="CR87" s="141">
        <f t="shared" si="103"/>
        <v>0</v>
      </c>
      <c r="CS87" s="141"/>
      <c r="CT87" s="141"/>
      <c r="CU87" s="141"/>
      <c r="CV87" s="141">
        <f t="shared" si="98"/>
        <v>448143.95159827126</v>
      </c>
    </row>
    <row r="88" spans="1:100" s="14" customFormat="1" ht="13.2" x14ac:dyDescent="0.25">
      <c r="A88" s="4" t="s">
        <v>232</v>
      </c>
      <c r="B88" s="4" t="s">
        <v>233</v>
      </c>
      <c r="C88" s="4"/>
      <c r="D88" s="4" t="s">
        <v>203</v>
      </c>
      <c r="E88" s="4"/>
      <c r="F88" s="141">
        <v>886714.94926400005</v>
      </c>
      <c r="G88" s="141">
        <f>'[6]Control Totals'!$I$3</f>
        <v>129600000</v>
      </c>
      <c r="H88" s="141">
        <v>129600000.00000101</v>
      </c>
      <c r="I88" s="141">
        <f t="shared" si="52"/>
        <v>886714.94926399319</v>
      </c>
      <c r="J88" s="141"/>
      <c r="K88" s="141">
        <v>29244149.323456999</v>
      </c>
      <c r="L88" s="141">
        <f t="shared" si="53"/>
        <v>1567610394</v>
      </c>
      <c r="M88" s="141">
        <v>5258012077.9999981</v>
      </c>
      <c r="N88" s="141">
        <f t="shared" si="54"/>
        <v>8718776.5571996979</v>
      </c>
      <c r="O88" s="141"/>
      <c r="P88" s="141">
        <v>5894200.4488199996</v>
      </c>
      <c r="Q88" s="141">
        <f t="shared" si="99"/>
        <v>341463106</v>
      </c>
      <c r="R88" s="141">
        <v>1276518313.0000019</v>
      </c>
      <c r="S88" s="141">
        <f t="shared" si="55"/>
        <v>1576673.027048589</v>
      </c>
      <c r="T88" s="141"/>
      <c r="U88" s="141"/>
      <c r="V88" s="141">
        <f t="shared" si="56"/>
        <v>339987334</v>
      </c>
      <c r="W88" s="141">
        <f t="shared" si="57"/>
        <v>523996799.00000209</v>
      </c>
      <c r="X88" s="141">
        <f t="shared" si="58"/>
        <v>0</v>
      </c>
      <c r="Y88" s="141"/>
      <c r="Z88" s="141">
        <v>1174591.213489</v>
      </c>
      <c r="AA88" s="141">
        <f t="shared" si="59"/>
        <v>335233765</v>
      </c>
      <c r="AB88" s="141">
        <f t="shared" si="60"/>
        <v>342170317.00001383</v>
      </c>
      <c r="AC88" s="141">
        <f t="shared" si="61"/>
        <v>1150779.6418057512</v>
      </c>
      <c r="AD88" s="141"/>
      <c r="AE88" s="141">
        <v>3681951.8554500001</v>
      </c>
      <c r="AF88" s="141">
        <f t="shared" si="62"/>
        <v>483622539</v>
      </c>
      <c r="AG88" s="141">
        <f t="shared" si="63"/>
        <v>726591897.00000179</v>
      </c>
      <c r="AH88" s="141">
        <f t="shared" si="64"/>
        <v>2450722.217190492</v>
      </c>
      <c r="AI88" s="141"/>
      <c r="AJ88" s="141"/>
      <c r="AK88" s="141">
        <f t="shared" si="65"/>
        <v>18917185</v>
      </c>
      <c r="AL88" s="141">
        <f t="shared" si="66"/>
        <v>21580834</v>
      </c>
      <c r="AM88" s="141">
        <f t="shared" si="67"/>
        <v>0</v>
      </c>
      <c r="AN88" s="141"/>
      <c r="AO88" s="141">
        <v>130878.150247</v>
      </c>
      <c r="AP88" s="141">
        <f t="shared" si="68"/>
        <v>44655639</v>
      </c>
      <c r="AQ88" s="141">
        <f t="shared" si="69"/>
        <v>45294790.000002876</v>
      </c>
      <c r="AR88" s="141">
        <f t="shared" si="70"/>
        <v>129031.33959595401</v>
      </c>
      <c r="AS88" s="141"/>
      <c r="AT88" s="141">
        <v>70490.008786000006</v>
      </c>
      <c r="AU88" s="141">
        <f t="shared" si="71"/>
        <v>12442934</v>
      </c>
      <c r="AV88" s="141">
        <f t="shared" si="72"/>
        <v>11889881.000002848</v>
      </c>
      <c r="AW88" s="141">
        <f t="shared" si="73"/>
        <v>73768.823000281336</v>
      </c>
      <c r="AX88" s="141"/>
      <c r="AY88" s="141">
        <v>3846785.6956989998</v>
      </c>
      <c r="AZ88" s="141">
        <f t="shared" si="74"/>
        <v>877162802</v>
      </c>
      <c r="BA88" s="141">
        <f t="shared" si="75"/>
        <v>834431461.9999969</v>
      </c>
      <c r="BB88" s="141">
        <f t="shared" si="76"/>
        <v>4043780.0744536961</v>
      </c>
      <c r="BC88" s="141"/>
      <c r="BD88" s="141"/>
      <c r="BE88" s="141">
        <f t="shared" si="77"/>
        <v>9386434</v>
      </c>
      <c r="BF88" s="141">
        <f t="shared" si="78"/>
        <v>9386434</v>
      </c>
      <c r="BG88" s="141">
        <f t="shared" si="79"/>
        <v>0</v>
      </c>
      <c r="BH88" s="141"/>
      <c r="BI88" s="141"/>
      <c r="BJ88" s="141">
        <f t="shared" si="80"/>
        <v>2191103</v>
      </c>
      <c r="BK88" s="141">
        <f t="shared" si="81"/>
        <v>2191101</v>
      </c>
      <c r="BL88" s="141">
        <f t="shared" si="82"/>
        <v>0</v>
      </c>
      <c r="BM88" s="141"/>
      <c r="BN88" s="141">
        <v>878839</v>
      </c>
      <c r="BO88" s="141">
        <f t="shared" si="83"/>
        <v>236120000</v>
      </c>
      <c r="BP88" s="141">
        <f t="shared" si="84"/>
        <v>183638092</v>
      </c>
      <c r="BQ88" s="141">
        <f t="shared" si="85"/>
        <v>1130002.2910279422</v>
      </c>
      <c r="BR88" s="141"/>
      <c r="BS88" s="141">
        <v>552605</v>
      </c>
      <c r="BT88" s="141">
        <f t="shared" si="86"/>
        <v>132130000</v>
      </c>
      <c r="BU88" s="141">
        <f t="shared" si="87"/>
        <v>119177778</v>
      </c>
      <c r="BV88" s="141">
        <f t="shared" si="88"/>
        <v>612662.02370378142</v>
      </c>
      <c r="BW88" s="141"/>
      <c r="BX88" s="141">
        <v>34160</v>
      </c>
      <c r="BY88" s="141">
        <f t="shared" si="89"/>
        <v>10351044</v>
      </c>
      <c r="BZ88" s="141">
        <f t="shared" si="90"/>
        <v>10000069</v>
      </c>
      <c r="CA88" s="141">
        <f t="shared" si="91"/>
        <v>35358.922327435939</v>
      </c>
      <c r="CB88" s="141"/>
      <c r="CC88" s="141">
        <v>9232.5479369999994</v>
      </c>
      <c r="CD88" s="141">
        <f t="shared" si="92"/>
        <v>1842000</v>
      </c>
      <c r="CE88" s="141">
        <f t="shared" si="93"/>
        <v>1874207.2309440002</v>
      </c>
      <c r="CF88" s="141">
        <f t="shared" si="94"/>
        <v>9073.8916269084311</v>
      </c>
      <c r="CG88" s="141"/>
      <c r="CH88" s="141">
        <v>693.23</v>
      </c>
      <c r="CI88" s="141">
        <f t="shared" si="100"/>
        <v>246401</v>
      </c>
      <c r="CJ88" s="141">
        <f t="shared" si="101"/>
        <v>225992.98000000117</v>
      </c>
      <c r="CK88" s="141">
        <f t="shared" si="95"/>
        <v>755.83128834355432</v>
      </c>
      <c r="CL88" s="141"/>
      <c r="CM88" s="141"/>
      <c r="CN88" s="141"/>
      <c r="CO88" s="141">
        <f t="shared" si="96"/>
        <v>0</v>
      </c>
      <c r="CP88" s="141">
        <f t="shared" si="97"/>
        <v>435000431</v>
      </c>
      <c r="CQ88" s="141">
        <f t="shared" si="102"/>
        <v>435000431.00000006</v>
      </c>
      <c r="CR88" s="141">
        <f t="shared" si="103"/>
        <v>0</v>
      </c>
      <c r="CS88" s="141"/>
      <c r="CT88" s="141"/>
      <c r="CU88" s="141"/>
      <c r="CV88" s="141">
        <f t="shared" si="98"/>
        <v>20818099.589532871</v>
      </c>
    </row>
    <row r="89" spans="1:100" s="14" customFormat="1" ht="13.2" x14ac:dyDescent="0.25">
      <c r="A89" s="4" t="s">
        <v>317</v>
      </c>
      <c r="B89" s="4" t="s">
        <v>318</v>
      </c>
      <c r="C89" s="4" t="s">
        <v>312</v>
      </c>
      <c r="D89" s="4" t="s">
        <v>312</v>
      </c>
      <c r="E89" s="4"/>
      <c r="F89" s="141">
        <v>1376042.2187650001</v>
      </c>
      <c r="G89" s="141">
        <f>'[6]Control Totals'!$I$3</f>
        <v>129600000</v>
      </c>
      <c r="H89" s="141">
        <v>129600000.00000101</v>
      </c>
      <c r="I89" s="141">
        <f t="shared" si="52"/>
        <v>1376042.2187649894</v>
      </c>
      <c r="J89" s="141"/>
      <c r="K89" s="141">
        <v>67606934.647863001</v>
      </c>
      <c r="L89" s="141">
        <f t="shared" si="53"/>
        <v>1567610394</v>
      </c>
      <c r="M89" s="141">
        <v>5258012077.9999981</v>
      </c>
      <c r="N89" s="141">
        <f t="shared" si="54"/>
        <v>20156160.139666535</v>
      </c>
      <c r="O89" s="141"/>
      <c r="P89" s="141"/>
      <c r="Q89" s="141">
        <f t="shared" si="99"/>
        <v>341463106</v>
      </c>
      <c r="R89" s="141">
        <v>1276518313.0000019</v>
      </c>
      <c r="S89" s="141">
        <f t="shared" si="55"/>
        <v>0</v>
      </c>
      <c r="T89" s="141"/>
      <c r="U89" s="141"/>
      <c r="V89" s="141">
        <f t="shared" si="56"/>
        <v>339987334</v>
      </c>
      <c r="W89" s="141">
        <f t="shared" si="57"/>
        <v>523996799.00000209</v>
      </c>
      <c r="X89" s="141">
        <f t="shared" si="58"/>
        <v>0</v>
      </c>
      <c r="Y89" s="141"/>
      <c r="Z89" s="141">
        <v>4014413.0890060002</v>
      </c>
      <c r="AA89" s="141">
        <f t="shared" si="59"/>
        <v>335233765</v>
      </c>
      <c r="AB89" s="141">
        <f t="shared" si="60"/>
        <v>342170317.00001383</v>
      </c>
      <c r="AC89" s="141">
        <f t="shared" si="61"/>
        <v>3933032.0230340357</v>
      </c>
      <c r="AD89" s="141"/>
      <c r="AE89" s="141">
        <v>9031922.2693670001</v>
      </c>
      <c r="AF89" s="141">
        <f t="shared" si="62"/>
        <v>483622539</v>
      </c>
      <c r="AG89" s="141">
        <f t="shared" si="63"/>
        <v>726591897.00000179</v>
      </c>
      <c r="AH89" s="141">
        <f t="shared" si="64"/>
        <v>6011684.4104606081</v>
      </c>
      <c r="AI89" s="141"/>
      <c r="AJ89" s="141"/>
      <c r="AK89" s="141">
        <f t="shared" si="65"/>
        <v>18917185</v>
      </c>
      <c r="AL89" s="141">
        <f t="shared" si="66"/>
        <v>21580834</v>
      </c>
      <c r="AM89" s="141">
        <f t="shared" si="67"/>
        <v>0</v>
      </c>
      <c r="AN89" s="141"/>
      <c r="AO89" s="141"/>
      <c r="AP89" s="141">
        <f t="shared" si="68"/>
        <v>44655639</v>
      </c>
      <c r="AQ89" s="141">
        <f t="shared" si="69"/>
        <v>45294790.000002876</v>
      </c>
      <c r="AR89" s="141">
        <f t="shared" si="70"/>
        <v>0</v>
      </c>
      <c r="AS89" s="141"/>
      <c r="AT89" s="141">
        <v>95798.469771000004</v>
      </c>
      <c r="AU89" s="141">
        <f t="shared" si="71"/>
        <v>12442934</v>
      </c>
      <c r="AV89" s="141">
        <f t="shared" si="72"/>
        <v>11889881.000002848</v>
      </c>
      <c r="AW89" s="141">
        <f t="shared" si="73"/>
        <v>100254.49679952748</v>
      </c>
      <c r="AX89" s="141"/>
      <c r="AY89" s="141">
        <v>8557855.8073859997</v>
      </c>
      <c r="AZ89" s="141">
        <f t="shared" si="74"/>
        <v>877162802</v>
      </c>
      <c r="BA89" s="141">
        <f t="shared" si="75"/>
        <v>834431461.9999969</v>
      </c>
      <c r="BB89" s="141">
        <f t="shared" si="76"/>
        <v>8996104.6784195956</v>
      </c>
      <c r="BC89" s="141"/>
      <c r="BD89" s="141"/>
      <c r="BE89" s="141">
        <f t="shared" si="77"/>
        <v>9386434</v>
      </c>
      <c r="BF89" s="141">
        <f t="shared" si="78"/>
        <v>9386434</v>
      </c>
      <c r="BG89" s="141">
        <f t="shared" si="79"/>
        <v>0</v>
      </c>
      <c r="BH89" s="141"/>
      <c r="BI89" s="141"/>
      <c r="BJ89" s="141">
        <f t="shared" si="80"/>
        <v>2191103</v>
      </c>
      <c r="BK89" s="141">
        <f t="shared" si="81"/>
        <v>2191101</v>
      </c>
      <c r="BL89" s="141">
        <f t="shared" si="82"/>
        <v>0</v>
      </c>
      <c r="BM89" s="141"/>
      <c r="BN89" s="141">
        <v>2775463</v>
      </c>
      <c r="BO89" s="141">
        <f t="shared" si="83"/>
        <v>236120000</v>
      </c>
      <c r="BP89" s="141">
        <f t="shared" si="84"/>
        <v>183638092</v>
      </c>
      <c r="BQ89" s="141">
        <f t="shared" si="85"/>
        <v>3568662.2335413941</v>
      </c>
      <c r="BR89" s="141"/>
      <c r="BS89" s="141">
        <v>1876623</v>
      </c>
      <c r="BT89" s="141">
        <f t="shared" si="86"/>
        <v>132130000</v>
      </c>
      <c r="BU89" s="141">
        <f t="shared" si="87"/>
        <v>119177778</v>
      </c>
      <c r="BV89" s="141">
        <f t="shared" si="88"/>
        <v>2080574.0898273839</v>
      </c>
      <c r="BW89" s="141"/>
      <c r="BX89" s="141">
        <v>138375</v>
      </c>
      <c r="BY89" s="141">
        <f t="shared" si="89"/>
        <v>10351044</v>
      </c>
      <c r="BZ89" s="141">
        <f t="shared" si="90"/>
        <v>10000069</v>
      </c>
      <c r="CA89" s="141">
        <f t="shared" si="91"/>
        <v>143231.58305207692</v>
      </c>
      <c r="CB89" s="141"/>
      <c r="CC89" s="141">
        <v>18465.095870000001</v>
      </c>
      <c r="CD89" s="141">
        <f t="shared" si="92"/>
        <v>1842000</v>
      </c>
      <c r="CE89" s="141">
        <f t="shared" si="93"/>
        <v>1874207.2309440002</v>
      </c>
      <c r="CF89" s="141">
        <f t="shared" si="94"/>
        <v>18147.783249885604</v>
      </c>
      <c r="CG89" s="141"/>
      <c r="CH89" s="141"/>
      <c r="CI89" s="141">
        <f t="shared" si="100"/>
        <v>246401</v>
      </c>
      <c r="CJ89" s="141">
        <f t="shared" si="101"/>
        <v>225992.98000000117</v>
      </c>
      <c r="CK89" s="141">
        <f t="shared" si="95"/>
        <v>0</v>
      </c>
      <c r="CL89" s="141"/>
      <c r="CM89" s="141"/>
      <c r="CN89" s="141">
        <v>2812039</v>
      </c>
      <c r="CO89" s="141">
        <f t="shared" si="96"/>
        <v>2812039</v>
      </c>
      <c r="CP89" s="141">
        <f t="shared" si="97"/>
        <v>435000431</v>
      </c>
      <c r="CQ89" s="141">
        <f t="shared" si="102"/>
        <v>435000431.00000006</v>
      </c>
      <c r="CR89" s="141">
        <f t="shared" si="103"/>
        <v>2812038.9999999995</v>
      </c>
      <c r="CS89" s="141"/>
      <c r="CT89" s="141"/>
      <c r="CU89" s="141"/>
      <c r="CV89" s="141">
        <f t="shared" si="98"/>
        <v>49195932.656816028</v>
      </c>
    </row>
    <row r="90" spans="1:100" s="14" customFormat="1" ht="13.2" x14ac:dyDescent="0.25">
      <c r="A90" s="4" t="s">
        <v>389</v>
      </c>
      <c r="B90" s="4" t="s">
        <v>390</v>
      </c>
      <c r="C90" s="4" t="s">
        <v>348</v>
      </c>
      <c r="D90" s="4" t="s">
        <v>348</v>
      </c>
      <c r="E90" s="4"/>
      <c r="F90" s="141"/>
      <c r="G90" s="141">
        <f>'[6]Control Totals'!$I$3</f>
        <v>129600000</v>
      </c>
      <c r="H90" s="141">
        <v>129600000.00000101</v>
      </c>
      <c r="I90" s="141">
        <f t="shared" si="52"/>
        <v>0</v>
      </c>
      <c r="J90" s="141"/>
      <c r="K90" s="141"/>
      <c r="L90" s="141">
        <f t="shared" si="53"/>
        <v>1567610394</v>
      </c>
      <c r="M90" s="141">
        <v>5258012077.9999981</v>
      </c>
      <c r="N90" s="141">
        <f t="shared" si="54"/>
        <v>0</v>
      </c>
      <c r="O90" s="141"/>
      <c r="P90" s="141">
        <v>1018456.785068</v>
      </c>
      <c r="Q90" s="141">
        <f t="shared" si="99"/>
        <v>341463106</v>
      </c>
      <c r="R90" s="141">
        <v>1276518313.0000019</v>
      </c>
      <c r="S90" s="141">
        <f t="shared" si="55"/>
        <v>272432.76779852447</v>
      </c>
      <c r="T90" s="141"/>
      <c r="U90" s="141"/>
      <c r="V90" s="141">
        <f t="shared" si="56"/>
        <v>339987334</v>
      </c>
      <c r="W90" s="141">
        <f t="shared" si="57"/>
        <v>523996799.00000209</v>
      </c>
      <c r="X90" s="141">
        <f t="shared" si="58"/>
        <v>0</v>
      </c>
      <c r="Y90" s="141"/>
      <c r="Z90" s="141">
        <v>81696.928138000003</v>
      </c>
      <c r="AA90" s="141">
        <f t="shared" si="59"/>
        <v>335233765</v>
      </c>
      <c r="AB90" s="141">
        <f t="shared" si="60"/>
        <v>342170317.00001383</v>
      </c>
      <c r="AC90" s="141">
        <f t="shared" si="61"/>
        <v>80040.750024015302</v>
      </c>
      <c r="AD90" s="141"/>
      <c r="AE90" s="141"/>
      <c r="AF90" s="141">
        <f t="shared" si="62"/>
        <v>483622539</v>
      </c>
      <c r="AG90" s="141">
        <f t="shared" si="63"/>
        <v>726591897.00000179</v>
      </c>
      <c r="AH90" s="141">
        <f t="shared" si="64"/>
        <v>0</v>
      </c>
      <c r="AI90" s="141"/>
      <c r="AJ90" s="141"/>
      <c r="AK90" s="141">
        <f t="shared" si="65"/>
        <v>18917185</v>
      </c>
      <c r="AL90" s="141">
        <f t="shared" si="66"/>
        <v>21580834</v>
      </c>
      <c r="AM90" s="141">
        <f t="shared" si="67"/>
        <v>0</v>
      </c>
      <c r="AN90" s="141"/>
      <c r="AO90" s="141">
        <v>79646.350770999998</v>
      </c>
      <c r="AP90" s="141">
        <f t="shared" si="68"/>
        <v>44655639</v>
      </c>
      <c r="AQ90" s="141">
        <f t="shared" si="69"/>
        <v>45294790.000002876</v>
      </c>
      <c r="AR90" s="141">
        <f t="shared" si="70"/>
        <v>78522.467764988469</v>
      </c>
      <c r="AS90" s="141"/>
      <c r="AT90" s="141"/>
      <c r="AU90" s="141">
        <f t="shared" si="71"/>
        <v>12442934</v>
      </c>
      <c r="AV90" s="141">
        <f t="shared" si="72"/>
        <v>11889881.000002848</v>
      </c>
      <c r="AW90" s="141">
        <f t="shared" si="73"/>
        <v>0</v>
      </c>
      <c r="AX90" s="141"/>
      <c r="AY90" s="141"/>
      <c r="AZ90" s="141">
        <f t="shared" si="74"/>
        <v>877162802</v>
      </c>
      <c r="BA90" s="141">
        <f t="shared" si="75"/>
        <v>834431461.9999969</v>
      </c>
      <c r="BB90" s="141">
        <f t="shared" si="76"/>
        <v>0</v>
      </c>
      <c r="BC90" s="141"/>
      <c r="BD90" s="141"/>
      <c r="BE90" s="141">
        <f t="shared" si="77"/>
        <v>9386434</v>
      </c>
      <c r="BF90" s="141">
        <f t="shared" si="78"/>
        <v>9386434</v>
      </c>
      <c r="BG90" s="141">
        <f t="shared" si="79"/>
        <v>0</v>
      </c>
      <c r="BH90" s="141"/>
      <c r="BI90" s="141"/>
      <c r="BJ90" s="141">
        <f t="shared" si="80"/>
        <v>2191103</v>
      </c>
      <c r="BK90" s="141">
        <f t="shared" si="81"/>
        <v>2191101</v>
      </c>
      <c r="BL90" s="141">
        <f t="shared" si="82"/>
        <v>0</v>
      </c>
      <c r="BM90" s="141"/>
      <c r="BN90" s="141"/>
      <c r="BO90" s="141">
        <f t="shared" si="83"/>
        <v>236120000</v>
      </c>
      <c r="BP90" s="141">
        <f t="shared" si="84"/>
        <v>183638092</v>
      </c>
      <c r="BQ90" s="141">
        <f t="shared" si="85"/>
        <v>0</v>
      </c>
      <c r="BR90" s="141"/>
      <c r="BS90" s="141"/>
      <c r="BT90" s="141">
        <f t="shared" si="86"/>
        <v>132130000</v>
      </c>
      <c r="BU90" s="141">
        <f t="shared" si="87"/>
        <v>119177778</v>
      </c>
      <c r="BV90" s="141">
        <f t="shared" si="88"/>
        <v>0</v>
      </c>
      <c r="BW90" s="141"/>
      <c r="BX90" s="141"/>
      <c r="BY90" s="141">
        <f t="shared" si="89"/>
        <v>10351044</v>
      </c>
      <c r="BZ90" s="141">
        <f t="shared" si="90"/>
        <v>10000069</v>
      </c>
      <c r="CA90" s="141">
        <f t="shared" si="91"/>
        <v>0</v>
      </c>
      <c r="CB90" s="141"/>
      <c r="CC90" s="141"/>
      <c r="CD90" s="141">
        <f t="shared" si="92"/>
        <v>1842000</v>
      </c>
      <c r="CE90" s="141">
        <f t="shared" si="93"/>
        <v>1874207.2309440002</v>
      </c>
      <c r="CF90" s="141">
        <f t="shared" si="94"/>
        <v>0</v>
      </c>
      <c r="CG90" s="141"/>
      <c r="CH90" s="141">
        <v>693.23</v>
      </c>
      <c r="CI90" s="141">
        <f t="shared" si="100"/>
        <v>246401</v>
      </c>
      <c r="CJ90" s="141">
        <f t="shared" si="101"/>
        <v>225992.98000000117</v>
      </c>
      <c r="CK90" s="141">
        <f t="shared" si="95"/>
        <v>755.83128834355432</v>
      </c>
      <c r="CL90" s="141"/>
      <c r="CM90" s="141">
        <v>57488</v>
      </c>
      <c r="CN90" s="141">
        <v>114081</v>
      </c>
      <c r="CO90" s="141">
        <f t="shared" si="96"/>
        <v>171569</v>
      </c>
      <c r="CP90" s="141">
        <f t="shared" si="97"/>
        <v>435000431</v>
      </c>
      <c r="CQ90" s="141">
        <f t="shared" si="102"/>
        <v>435000431.00000006</v>
      </c>
      <c r="CR90" s="141">
        <f t="shared" si="103"/>
        <v>171568.99999999997</v>
      </c>
      <c r="CS90" s="141"/>
      <c r="CT90" s="141"/>
      <c r="CU90" s="141"/>
      <c r="CV90" s="141">
        <f t="shared" si="98"/>
        <v>603320.81687587174</v>
      </c>
    </row>
    <row r="91" spans="1:100" s="14" customFormat="1" ht="13.2" x14ac:dyDescent="0.25">
      <c r="A91" s="4" t="s">
        <v>779</v>
      </c>
      <c r="B91" s="4" t="s">
        <v>780</v>
      </c>
      <c r="C91" s="4" t="s">
        <v>764</v>
      </c>
      <c r="D91" s="4" t="s">
        <v>764</v>
      </c>
      <c r="E91" s="4"/>
      <c r="F91" s="141"/>
      <c r="G91" s="141">
        <f>'[6]Control Totals'!$I$3</f>
        <v>129600000</v>
      </c>
      <c r="H91" s="141">
        <v>129600000.00000101</v>
      </c>
      <c r="I91" s="141">
        <f t="shared" si="52"/>
        <v>0</v>
      </c>
      <c r="J91" s="141"/>
      <c r="K91" s="141"/>
      <c r="L91" s="141">
        <f t="shared" si="53"/>
        <v>1567610394</v>
      </c>
      <c r="M91" s="141">
        <v>5258012077.9999981</v>
      </c>
      <c r="N91" s="141">
        <f t="shared" si="54"/>
        <v>0</v>
      </c>
      <c r="O91" s="141"/>
      <c r="P91" s="141"/>
      <c r="Q91" s="141">
        <f t="shared" si="99"/>
        <v>341463106</v>
      </c>
      <c r="R91" s="141">
        <v>1276518313.0000019</v>
      </c>
      <c r="S91" s="141">
        <f t="shared" si="55"/>
        <v>0</v>
      </c>
      <c r="T91" s="141"/>
      <c r="U91" s="141">
        <v>8066167.9172369996</v>
      </c>
      <c r="V91" s="141">
        <f t="shared" si="56"/>
        <v>339987334</v>
      </c>
      <c r="W91" s="141">
        <f t="shared" si="57"/>
        <v>523996799.00000209</v>
      </c>
      <c r="X91" s="141">
        <f t="shared" si="58"/>
        <v>5233610.0735946083</v>
      </c>
      <c r="Y91" s="141"/>
      <c r="Z91" s="141">
        <v>320312.23233999999</v>
      </c>
      <c r="AA91" s="141">
        <f t="shared" si="59"/>
        <v>335233765</v>
      </c>
      <c r="AB91" s="141">
        <f t="shared" si="60"/>
        <v>342170317.00001383</v>
      </c>
      <c r="AC91" s="141">
        <f t="shared" si="61"/>
        <v>313818.7922445903</v>
      </c>
      <c r="AD91" s="141"/>
      <c r="AE91" s="141"/>
      <c r="AF91" s="141">
        <f t="shared" si="62"/>
        <v>483622539</v>
      </c>
      <c r="AG91" s="141">
        <f t="shared" si="63"/>
        <v>726591897.00000179</v>
      </c>
      <c r="AH91" s="141">
        <f t="shared" si="64"/>
        <v>0</v>
      </c>
      <c r="AI91" s="141"/>
      <c r="AJ91" s="141"/>
      <c r="AK91" s="141">
        <f t="shared" si="65"/>
        <v>18917185</v>
      </c>
      <c r="AL91" s="141">
        <f t="shared" si="66"/>
        <v>21580834</v>
      </c>
      <c r="AM91" s="141">
        <f t="shared" si="67"/>
        <v>0</v>
      </c>
      <c r="AN91" s="141"/>
      <c r="AO91" s="141"/>
      <c r="AP91" s="141">
        <f t="shared" si="68"/>
        <v>44655639</v>
      </c>
      <c r="AQ91" s="141">
        <f t="shared" si="69"/>
        <v>45294790.000002876</v>
      </c>
      <c r="AR91" s="141">
        <f t="shared" si="70"/>
        <v>0</v>
      </c>
      <c r="AS91" s="141"/>
      <c r="AT91" s="141"/>
      <c r="AU91" s="141">
        <f t="shared" si="71"/>
        <v>12442934</v>
      </c>
      <c r="AV91" s="141">
        <f t="shared" si="72"/>
        <v>11889881.000002848</v>
      </c>
      <c r="AW91" s="141">
        <f t="shared" si="73"/>
        <v>0</v>
      </c>
      <c r="AX91" s="141"/>
      <c r="AY91" s="141"/>
      <c r="AZ91" s="141">
        <f t="shared" si="74"/>
        <v>877162802</v>
      </c>
      <c r="BA91" s="141">
        <f t="shared" si="75"/>
        <v>834431461.9999969</v>
      </c>
      <c r="BB91" s="141">
        <f t="shared" si="76"/>
        <v>0</v>
      </c>
      <c r="BC91" s="141"/>
      <c r="BD91" s="141"/>
      <c r="BE91" s="141">
        <f t="shared" si="77"/>
        <v>9386434</v>
      </c>
      <c r="BF91" s="141">
        <f t="shared" si="78"/>
        <v>9386434</v>
      </c>
      <c r="BG91" s="141">
        <f t="shared" si="79"/>
        <v>0</v>
      </c>
      <c r="BH91" s="141"/>
      <c r="BI91" s="141"/>
      <c r="BJ91" s="141">
        <f t="shared" si="80"/>
        <v>2191103</v>
      </c>
      <c r="BK91" s="141">
        <f t="shared" si="81"/>
        <v>2191101</v>
      </c>
      <c r="BL91" s="141">
        <f t="shared" si="82"/>
        <v>0</v>
      </c>
      <c r="BM91" s="141"/>
      <c r="BN91" s="141"/>
      <c r="BO91" s="141">
        <f t="shared" si="83"/>
        <v>236120000</v>
      </c>
      <c r="BP91" s="141">
        <f t="shared" si="84"/>
        <v>183638092</v>
      </c>
      <c r="BQ91" s="141">
        <f t="shared" si="85"/>
        <v>0</v>
      </c>
      <c r="BR91" s="141"/>
      <c r="BS91" s="141"/>
      <c r="BT91" s="141">
        <f t="shared" si="86"/>
        <v>132130000</v>
      </c>
      <c r="BU91" s="141">
        <f t="shared" si="87"/>
        <v>119177778</v>
      </c>
      <c r="BV91" s="141">
        <f t="shared" si="88"/>
        <v>0</v>
      </c>
      <c r="BW91" s="141"/>
      <c r="BX91" s="141"/>
      <c r="BY91" s="141">
        <f t="shared" si="89"/>
        <v>10351044</v>
      </c>
      <c r="BZ91" s="141">
        <f t="shared" si="90"/>
        <v>10000069</v>
      </c>
      <c r="CA91" s="141">
        <f t="shared" si="91"/>
        <v>0</v>
      </c>
      <c r="CB91" s="141"/>
      <c r="CC91" s="141"/>
      <c r="CD91" s="141">
        <f t="shared" si="92"/>
        <v>1842000</v>
      </c>
      <c r="CE91" s="141">
        <f t="shared" si="93"/>
        <v>1874207.2309440002</v>
      </c>
      <c r="CF91" s="141">
        <f t="shared" si="94"/>
        <v>0</v>
      </c>
      <c r="CG91" s="141"/>
      <c r="CH91" s="141"/>
      <c r="CI91" s="141">
        <f t="shared" si="100"/>
        <v>246401</v>
      </c>
      <c r="CJ91" s="141">
        <f t="shared" si="101"/>
        <v>225992.98000000117</v>
      </c>
      <c r="CK91" s="141">
        <f t="shared" si="95"/>
        <v>0</v>
      </c>
      <c r="CL91" s="141"/>
      <c r="CM91" s="141"/>
      <c r="CN91" s="141">
        <v>223787</v>
      </c>
      <c r="CO91" s="141">
        <f t="shared" si="96"/>
        <v>223787</v>
      </c>
      <c r="CP91" s="141">
        <f t="shared" si="97"/>
        <v>435000431</v>
      </c>
      <c r="CQ91" s="141">
        <f t="shared" si="102"/>
        <v>435000431.00000006</v>
      </c>
      <c r="CR91" s="141">
        <f t="shared" si="103"/>
        <v>223786.99999999994</v>
      </c>
      <c r="CS91" s="141"/>
      <c r="CT91" s="141"/>
      <c r="CU91" s="141"/>
      <c r="CV91" s="141">
        <f t="shared" si="98"/>
        <v>5771215.8658391982</v>
      </c>
    </row>
    <row r="92" spans="1:100" s="14" customFormat="1" ht="13.2" x14ac:dyDescent="0.25">
      <c r="A92" s="4" t="s">
        <v>331</v>
      </c>
      <c r="B92" s="4" t="s">
        <v>332</v>
      </c>
      <c r="C92" s="4" t="s">
        <v>312</v>
      </c>
      <c r="D92" s="4" t="s">
        <v>312</v>
      </c>
      <c r="E92" s="4"/>
      <c r="F92" s="141">
        <v>1013061.956733</v>
      </c>
      <c r="G92" s="141">
        <f>'[6]Control Totals'!$I$3</f>
        <v>129600000</v>
      </c>
      <c r="H92" s="141">
        <v>129600000.00000101</v>
      </c>
      <c r="I92" s="141">
        <f t="shared" si="52"/>
        <v>1013061.956732992</v>
      </c>
      <c r="J92" s="141"/>
      <c r="K92" s="141">
        <v>62392434.218730003</v>
      </c>
      <c r="L92" s="141">
        <f t="shared" si="53"/>
        <v>1567610394</v>
      </c>
      <c r="M92" s="141">
        <v>5258012077.9999981</v>
      </c>
      <c r="N92" s="141">
        <f t="shared" si="54"/>
        <v>18601522.198375303</v>
      </c>
      <c r="O92" s="141"/>
      <c r="P92" s="141"/>
      <c r="Q92" s="141">
        <f t="shared" si="99"/>
        <v>341463106</v>
      </c>
      <c r="R92" s="141">
        <v>1276518313.0000019</v>
      </c>
      <c r="S92" s="141">
        <f t="shared" si="55"/>
        <v>0</v>
      </c>
      <c r="T92" s="141"/>
      <c r="U92" s="141"/>
      <c r="V92" s="141">
        <f t="shared" si="56"/>
        <v>339987334</v>
      </c>
      <c r="W92" s="141">
        <f t="shared" si="57"/>
        <v>523996799.00000209</v>
      </c>
      <c r="X92" s="141">
        <f t="shared" si="58"/>
        <v>0</v>
      </c>
      <c r="Y92" s="141"/>
      <c r="Z92" s="141">
        <v>4672498.6869409997</v>
      </c>
      <c r="AA92" s="141">
        <f t="shared" si="59"/>
        <v>335233765</v>
      </c>
      <c r="AB92" s="141">
        <f t="shared" si="60"/>
        <v>342170317.00001383</v>
      </c>
      <c r="AC92" s="141">
        <f t="shared" si="61"/>
        <v>4577776.764840547</v>
      </c>
      <c r="AD92" s="141"/>
      <c r="AE92" s="141">
        <v>7972813.8887059996</v>
      </c>
      <c r="AF92" s="141">
        <f t="shared" si="62"/>
        <v>483622539</v>
      </c>
      <c r="AG92" s="141">
        <f t="shared" si="63"/>
        <v>726591897.00000179</v>
      </c>
      <c r="AH92" s="141">
        <f t="shared" si="64"/>
        <v>5306737.5396707039</v>
      </c>
      <c r="AI92" s="141"/>
      <c r="AJ92" s="141"/>
      <c r="AK92" s="141">
        <f t="shared" si="65"/>
        <v>18917185</v>
      </c>
      <c r="AL92" s="141">
        <f t="shared" si="66"/>
        <v>21580834</v>
      </c>
      <c r="AM92" s="141">
        <f t="shared" si="67"/>
        <v>0</v>
      </c>
      <c r="AN92" s="141"/>
      <c r="AO92" s="141"/>
      <c r="AP92" s="141">
        <f t="shared" si="68"/>
        <v>44655639</v>
      </c>
      <c r="AQ92" s="141">
        <f t="shared" si="69"/>
        <v>45294790.000002876</v>
      </c>
      <c r="AR92" s="141">
        <f t="shared" si="70"/>
        <v>0</v>
      </c>
      <c r="AS92" s="141"/>
      <c r="AT92" s="141">
        <v>117313.492533</v>
      </c>
      <c r="AU92" s="141">
        <f t="shared" si="71"/>
        <v>12442934</v>
      </c>
      <c r="AV92" s="141">
        <f t="shared" si="72"/>
        <v>11889881.000002848</v>
      </c>
      <c r="AW92" s="141">
        <f t="shared" si="73"/>
        <v>122770.28213295509</v>
      </c>
      <c r="AX92" s="141"/>
      <c r="AY92" s="141">
        <v>5868164.968723</v>
      </c>
      <c r="AZ92" s="141">
        <f t="shared" si="74"/>
        <v>877162802</v>
      </c>
      <c r="BA92" s="141">
        <f t="shared" si="75"/>
        <v>834431461.9999969</v>
      </c>
      <c r="BB92" s="141">
        <f t="shared" si="76"/>
        <v>6168674.4339984246</v>
      </c>
      <c r="BC92" s="141"/>
      <c r="BD92" s="141"/>
      <c r="BE92" s="141">
        <f t="shared" si="77"/>
        <v>9386434</v>
      </c>
      <c r="BF92" s="141">
        <f t="shared" si="78"/>
        <v>9386434</v>
      </c>
      <c r="BG92" s="141">
        <f t="shared" si="79"/>
        <v>0</v>
      </c>
      <c r="BH92" s="141"/>
      <c r="BI92" s="141"/>
      <c r="BJ92" s="141">
        <f t="shared" si="80"/>
        <v>2191103</v>
      </c>
      <c r="BK92" s="141">
        <f t="shared" si="81"/>
        <v>2191101</v>
      </c>
      <c r="BL92" s="141">
        <f t="shared" si="82"/>
        <v>0</v>
      </c>
      <c r="BM92" s="141"/>
      <c r="BN92" s="141">
        <v>2735850</v>
      </c>
      <c r="BO92" s="141">
        <f t="shared" si="83"/>
        <v>236120000</v>
      </c>
      <c r="BP92" s="141">
        <f t="shared" si="84"/>
        <v>183638092</v>
      </c>
      <c r="BQ92" s="141">
        <f t="shared" si="85"/>
        <v>3517728.2390845143</v>
      </c>
      <c r="BR92" s="141"/>
      <c r="BS92" s="141">
        <v>2190035</v>
      </c>
      <c r="BT92" s="141">
        <f t="shared" si="86"/>
        <v>132130000</v>
      </c>
      <c r="BU92" s="141">
        <f t="shared" si="87"/>
        <v>119177778</v>
      </c>
      <c r="BV92" s="141">
        <f t="shared" si="88"/>
        <v>2428047.6562501444</v>
      </c>
      <c r="BW92" s="141"/>
      <c r="BX92" s="141">
        <v>227334</v>
      </c>
      <c r="BY92" s="141">
        <f t="shared" si="89"/>
        <v>10351044</v>
      </c>
      <c r="BZ92" s="141">
        <f t="shared" si="90"/>
        <v>10000069</v>
      </c>
      <c r="CA92" s="141">
        <f t="shared" si="91"/>
        <v>235312.80001127993</v>
      </c>
      <c r="CB92" s="141"/>
      <c r="CC92" s="141">
        <v>18465.095870000001</v>
      </c>
      <c r="CD92" s="141">
        <f t="shared" si="92"/>
        <v>1842000</v>
      </c>
      <c r="CE92" s="141">
        <f t="shared" si="93"/>
        <v>1874207.2309440002</v>
      </c>
      <c r="CF92" s="141">
        <f t="shared" si="94"/>
        <v>18147.783249885604</v>
      </c>
      <c r="CG92" s="141"/>
      <c r="CH92" s="141"/>
      <c r="CI92" s="141">
        <f t="shared" si="100"/>
        <v>246401</v>
      </c>
      <c r="CJ92" s="141">
        <f t="shared" si="101"/>
        <v>225992.98000000117</v>
      </c>
      <c r="CK92" s="141">
        <f t="shared" si="95"/>
        <v>0</v>
      </c>
      <c r="CL92" s="141"/>
      <c r="CM92" s="141"/>
      <c r="CN92" s="141">
        <v>3301491</v>
      </c>
      <c r="CO92" s="141">
        <f t="shared" si="96"/>
        <v>3301491</v>
      </c>
      <c r="CP92" s="141">
        <f t="shared" si="97"/>
        <v>435000431</v>
      </c>
      <c r="CQ92" s="141">
        <f t="shared" si="102"/>
        <v>435000431.00000006</v>
      </c>
      <c r="CR92" s="141">
        <f t="shared" si="103"/>
        <v>3301490.9999999995</v>
      </c>
      <c r="CS92" s="141"/>
      <c r="CT92" s="141"/>
      <c r="CU92" s="141"/>
      <c r="CV92" s="141">
        <f t="shared" si="98"/>
        <v>45291270.654346749</v>
      </c>
    </row>
    <row r="93" spans="1:100" s="14" customFormat="1" ht="13.2" x14ac:dyDescent="0.25">
      <c r="A93" s="4" t="s">
        <v>762</v>
      </c>
      <c r="B93" s="4" t="s">
        <v>763</v>
      </c>
      <c r="C93" s="4" t="s">
        <v>764</v>
      </c>
      <c r="D93" s="4" t="s">
        <v>764</v>
      </c>
      <c r="E93" s="4"/>
      <c r="F93" s="141"/>
      <c r="G93" s="141">
        <f>'[6]Control Totals'!$I$3</f>
        <v>129600000</v>
      </c>
      <c r="H93" s="141">
        <v>129600000.00000101</v>
      </c>
      <c r="I93" s="141">
        <f t="shared" si="52"/>
        <v>0</v>
      </c>
      <c r="J93" s="141"/>
      <c r="K93" s="141"/>
      <c r="L93" s="141">
        <f t="shared" si="53"/>
        <v>1567610394</v>
      </c>
      <c r="M93" s="141">
        <v>5258012077.9999981</v>
      </c>
      <c r="N93" s="141">
        <f t="shared" si="54"/>
        <v>0</v>
      </c>
      <c r="O93" s="141"/>
      <c r="P93" s="141"/>
      <c r="Q93" s="141">
        <f t="shared" si="99"/>
        <v>341463106</v>
      </c>
      <c r="R93" s="141">
        <v>1276518313.0000019</v>
      </c>
      <c r="S93" s="141">
        <f t="shared" si="55"/>
        <v>0</v>
      </c>
      <c r="T93" s="141"/>
      <c r="U93" s="141">
        <v>14249282.390625</v>
      </c>
      <c r="V93" s="141">
        <f t="shared" si="56"/>
        <v>339987334</v>
      </c>
      <c r="W93" s="141">
        <f t="shared" si="57"/>
        <v>523996799.00000209</v>
      </c>
      <c r="X93" s="141">
        <f t="shared" si="58"/>
        <v>9245429.6298129112</v>
      </c>
      <c r="Y93" s="141"/>
      <c r="Z93" s="141">
        <v>633519.83237099997</v>
      </c>
      <c r="AA93" s="141">
        <f t="shared" si="59"/>
        <v>335233765</v>
      </c>
      <c r="AB93" s="141">
        <f t="shared" si="60"/>
        <v>342170317.00001383</v>
      </c>
      <c r="AC93" s="141">
        <f t="shared" si="61"/>
        <v>620676.97885053721</v>
      </c>
      <c r="AD93" s="141"/>
      <c r="AE93" s="141"/>
      <c r="AF93" s="141">
        <f t="shared" si="62"/>
        <v>483622539</v>
      </c>
      <c r="AG93" s="141">
        <f t="shared" si="63"/>
        <v>726591897.00000179</v>
      </c>
      <c r="AH93" s="141">
        <f t="shared" si="64"/>
        <v>0</v>
      </c>
      <c r="AI93" s="141"/>
      <c r="AJ93" s="141"/>
      <c r="AK93" s="141">
        <f t="shared" si="65"/>
        <v>18917185</v>
      </c>
      <c r="AL93" s="141">
        <f t="shared" si="66"/>
        <v>21580834</v>
      </c>
      <c r="AM93" s="141">
        <f t="shared" si="67"/>
        <v>0</v>
      </c>
      <c r="AN93" s="141"/>
      <c r="AO93" s="141"/>
      <c r="AP93" s="141">
        <f t="shared" si="68"/>
        <v>44655639</v>
      </c>
      <c r="AQ93" s="141">
        <f t="shared" si="69"/>
        <v>45294790.000002876</v>
      </c>
      <c r="AR93" s="141">
        <f t="shared" si="70"/>
        <v>0</v>
      </c>
      <c r="AS93" s="141"/>
      <c r="AT93" s="141"/>
      <c r="AU93" s="141">
        <f t="shared" si="71"/>
        <v>12442934</v>
      </c>
      <c r="AV93" s="141">
        <f t="shared" si="72"/>
        <v>11889881.000002848</v>
      </c>
      <c r="AW93" s="141">
        <f t="shared" si="73"/>
        <v>0</v>
      </c>
      <c r="AX93" s="141"/>
      <c r="AY93" s="141"/>
      <c r="AZ93" s="141">
        <f t="shared" si="74"/>
        <v>877162802</v>
      </c>
      <c r="BA93" s="141">
        <f t="shared" si="75"/>
        <v>834431461.9999969</v>
      </c>
      <c r="BB93" s="141">
        <f t="shared" si="76"/>
        <v>0</v>
      </c>
      <c r="BC93" s="141"/>
      <c r="BD93" s="141"/>
      <c r="BE93" s="141">
        <f t="shared" si="77"/>
        <v>9386434</v>
      </c>
      <c r="BF93" s="141">
        <f t="shared" si="78"/>
        <v>9386434</v>
      </c>
      <c r="BG93" s="141">
        <f t="shared" si="79"/>
        <v>0</v>
      </c>
      <c r="BH93" s="141"/>
      <c r="BI93" s="141"/>
      <c r="BJ93" s="141">
        <f t="shared" si="80"/>
        <v>2191103</v>
      </c>
      <c r="BK93" s="141">
        <f t="shared" si="81"/>
        <v>2191101</v>
      </c>
      <c r="BL93" s="141">
        <f t="shared" si="82"/>
        <v>0</v>
      </c>
      <c r="BM93" s="141"/>
      <c r="BN93" s="141"/>
      <c r="BO93" s="141">
        <f t="shared" si="83"/>
        <v>236120000</v>
      </c>
      <c r="BP93" s="141">
        <f t="shared" si="84"/>
        <v>183638092</v>
      </c>
      <c r="BQ93" s="141">
        <f t="shared" si="85"/>
        <v>0</v>
      </c>
      <c r="BR93" s="141"/>
      <c r="BS93" s="141"/>
      <c r="BT93" s="141">
        <f t="shared" si="86"/>
        <v>132130000</v>
      </c>
      <c r="BU93" s="141">
        <f t="shared" si="87"/>
        <v>119177778</v>
      </c>
      <c r="BV93" s="141">
        <f t="shared" si="88"/>
        <v>0</v>
      </c>
      <c r="BW93" s="141"/>
      <c r="BX93" s="141"/>
      <c r="BY93" s="141">
        <f t="shared" si="89"/>
        <v>10351044</v>
      </c>
      <c r="BZ93" s="141">
        <f t="shared" si="90"/>
        <v>10000069</v>
      </c>
      <c r="CA93" s="141">
        <f t="shared" si="91"/>
        <v>0</v>
      </c>
      <c r="CB93" s="141"/>
      <c r="CC93" s="141"/>
      <c r="CD93" s="141">
        <f t="shared" si="92"/>
        <v>1842000</v>
      </c>
      <c r="CE93" s="141">
        <f t="shared" si="93"/>
        <v>1874207.2309440002</v>
      </c>
      <c r="CF93" s="141">
        <f t="shared" si="94"/>
        <v>0</v>
      </c>
      <c r="CG93" s="141"/>
      <c r="CH93" s="141"/>
      <c r="CI93" s="141">
        <f t="shared" si="100"/>
        <v>246401</v>
      </c>
      <c r="CJ93" s="141">
        <f t="shared" si="101"/>
        <v>225992.98000000117</v>
      </c>
      <c r="CK93" s="141">
        <f t="shared" si="95"/>
        <v>0</v>
      </c>
      <c r="CL93" s="141"/>
      <c r="CM93" s="141"/>
      <c r="CN93" s="141"/>
      <c r="CO93" s="141">
        <f t="shared" si="96"/>
        <v>0</v>
      </c>
      <c r="CP93" s="141">
        <f t="shared" si="97"/>
        <v>435000431</v>
      </c>
      <c r="CQ93" s="141">
        <f t="shared" si="102"/>
        <v>435000431.00000006</v>
      </c>
      <c r="CR93" s="141">
        <f t="shared" si="103"/>
        <v>0</v>
      </c>
      <c r="CS93" s="141"/>
      <c r="CT93" s="141"/>
      <c r="CU93" s="141"/>
      <c r="CV93" s="141">
        <f t="shared" si="98"/>
        <v>9866106.6086634491</v>
      </c>
    </row>
    <row r="94" spans="1:100" s="14" customFormat="1" ht="13.2" x14ac:dyDescent="0.25">
      <c r="A94" s="4" t="s">
        <v>67</v>
      </c>
      <c r="B94" s="4" t="s">
        <v>68</v>
      </c>
      <c r="C94" s="4"/>
      <c r="D94" s="4" t="s">
        <v>36</v>
      </c>
      <c r="E94" s="4"/>
      <c r="F94" s="141">
        <v>821760.38844500005</v>
      </c>
      <c r="G94" s="141">
        <f>'[6]Control Totals'!$I$3</f>
        <v>129600000</v>
      </c>
      <c r="H94" s="141">
        <v>129600000.00000101</v>
      </c>
      <c r="I94" s="141">
        <f t="shared" si="52"/>
        <v>821760.38844499364</v>
      </c>
      <c r="J94" s="141"/>
      <c r="K94" s="141">
        <v>39880961.368329003</v>
      </c>
      <c r="L94" s="141">
        <f t="shared" si="53"/>
        <v>1567610394</v>
      </c>
      <c r="M94" s="141">
        <v>5258012077.9999981</v>
      </c>
      <c r="N94" s="141">
        <f t="shared" si="54"/>
        <v>11890008.740239535</v>
      </c>
      <c r="O94" s="141"/>
      <c r="P94" s="141">
        <v>6676622.2099299999</v>
      </c>
      <c r="Q94" s="141">
        <f t="shared" si="99"/>
        <v>341463106</v>
      </c>
      <c r="R94" s="141">
        <v>1276518313.0000019</v>
      </c>
      <c r="S94" s="141">
        <f t="shared" si="55"/>
        <v>1785967.4508181368</v>
      </c>
      <c r="T94" s="141"/>
      <c r="U94" s="141"/>
      <c r="V94" s="141">
        <f t="shared" si="56"/>
        <v>339987334</v>
      </c>
      <c r="W94" s="141">
        <f t="shared" si="57"/>
        <v>523996799.00000209</v>
      </c>
      <c r="X94" s="141">
        <f t="shared" si="58"/>
        <v>0</v>
      </c>
      <c r="Y94" s="141"/>
      <c r="Z94" s="141">
        <v>1356807.1553120001</v>
      </c>
      <c r="AA94" s="141">
        <f t="shared" si="59"/>
        <v>335233765</v>
      </c>
      <c r="AB94" s="141">
        <f t="shared" si="60"/>
        <v>342170317.00001383</v>
      </c>
      <c r="AC94" s="141">
        <f t="shared" si="61"/>
        <v>1329301.6619386163</v>
      </c>
      <c r="AD94" s="141"/>
      <c r="AE94" s="141">
        <v>4694400.4646880003</v>
      </c>
      <c r="AF94" s="141">
        <f t="shared" si="62"/>
        <v>483622539</v>
      </c>
      <c r="AG94" s="141">
        <f t="shared" si="63"/>
        <v>726591897.00000179</v>
      </c>
      <c r="AH94" s="141">
        <f t="shared" si="64"/>
        <v>3124612.1532445126</v>
      </c>
      <c r="AI94" s="141"/>
      <c r="AJ94" s="141"/>
      <c r="AK94" s="141">
        <f t="shared" si="65"/>
        <v>18917185</v>
      </c>
      <c r="AL94" s="141">
        <f t="shared" si="66"/>
        <v>21580834</v>
      </c>
      <c r="AM94" s="141">
        <f t="shared" si="67"/>
        <v>0</v>
      </c>
      <c r="AN94" s="141"/>
      <c r="AO94" s="141">
        <v>76831.279853999993</v>
      </c>
      <c r="AP94" s="141">
        <f t="shared" si="68"/>
        <v>44655639</v>
      </c>
      <c r="AQ94" s="141">
        <f t="shared" si="69"/>
        <v>45294790.000002876</v>
      </c>
      <c r="AR94" s="141">
        <f t="shared" si="70"/>
        <v>75747.120078666412</v>
      </c>
      <c r="AS94" s="141"/>
      <c r="AT94" s="141">
        <v>79662.202699999994</v>
      </c>
      <c r="AU94" s="141">
        <f t="shared" si="71"/>
        <v>12442934</v>
      </c>
      <c r="AV94" s="141">
        <f t="shared" si="72"/>
        <v>11889881.000002848</v>
      </c>
      <c r="AW94" s="141">
        <f t="shared" si="73"/>
        <v>83367.657799980021</v>
      </c>
      <c r="AX94" s="141"/>
      <c r="AY94" s="141">
        <v>6387079.6189299999</v>
      </c>
      <c r="AZ94" s="141">
        <f t="shared" si="74"/>
        <v>877162802</v>
      </c>
      <c r="BA94" s="141">
        <f t="shared" si="75"/>
        <v>834431461.9999969</v>
      </c>
      <c r="BB94" s="141">
        <f t="shared" si="76"/>
        <v>6714162.7686346183</v>
      </c>
      <c r="BC94" s="141"/>
      <c r="BD94" s="141"/>
      <c r="BE94" s="141">
        <f t="shared" si="77"/>
        <v>9386434</v>
      </c>
      <c r="BF94" s="141">
        <f t="shared" si="78"/>
        <v>9386434</v>
      </c>
      <c r="BG94" s="141">
        <f t="shared" si="79"/>
        <v>0</v>
      </c>
      <c r="BH94" s="141"/>
      <c r="BI94" s="141"/>
      <c r="BJ94" s="141">
        <f t="shared" si="80"/>
        <v>2191103</v>
      </c>
      <c r="BK94" s="141">
        <f t="shared" si="81"/>
        <v>2191101</v>
      </c>
      <c r="BL94" s="141">
        <f t="shared" si="82"/>
        <v>0</v>
      </c>
      <c r="BM94" s="141"/>
      <c r="BN94" s="141">
        <v>1155299</v>
      </c>
      <c r="BO94" s="141">
        <f t="shared" si="83"/>
        <v>236120000</v>
      </c>
      <c r="BP94" s="141">
        <f t="shared" si="84"/>
        <v>183638092</v>
      </c>
      <c r="BQ94" s="141">
        <f t="shared" si="85"/>
        <v>1485471.7608370709</v>
      </c>
      <c r="BR94" s="141"/>
      <c r="BS94" s="141">
        <v>636849</v>
      </c>
      <c r="BT94" s="141">
        <f t="shared" si="86"/>
        <v>132130000</v>
      </c>
      <c r="BU94" s="141">
        <f t="shared" si="87"/>
        <v>119177778</v>
      </c>
      <c r="BV94" s="141">
        <f t="shared" si="88"/>
        <v>706061.64825459325</v>
      </c>
      <c r="BW94" s="141"/>
      <c r="BX94" s="141">
        <v>71759</v>
      </c>
      <c r="BY94" s="141">
        <f t="shared" si="89"/>
        <v>10351044</v>
      </c>
      <c r="BZ94" s="141">
        <f t="shared" si="90"/>
        <v>10000069</v>
      </c>
      <c r="CA94" s="141">
        <f t="shared" si="91"/>
        <v>74277.544124545544</v>
      </c>
      <c r="CB94" s="141"/>
      <c r="CC94" s="141">
        <v>9232.5479369999994</v>
      </c>
      <c r="CD94" s="141">
        <f t="shared" si="92"/>
        <v>1842000</v>
      </c>
      <c r="CE94" s="141">
        <f t="shared" si="93"/>
        <v>1874207.2309440002</v>
      </c>
      <c r="CF94" s="141">
        <f t="shared" si="94"/>
        <v>9073.8916269084311</v>
      </c>
      <c r="CG94" s="141"/>
      <c r="CH94" s="141">
        <v>693.23</v>
      </c>
      <c r="CI94" s="141">
        <f t="shared" si="100"/>
        <v>246401</v>
      </c>
      <c r="CJ94" s="141">
        <f t="shared" si="101"/>
        <v>225992.98000000117</v>
      </c>
      <c r="CK94" s="141">
        <f t="shared" si="95"/>
        <v>755.83128834355432</v>
      </c>
      <c r="CL94" s="141"/>
      <c r="CM94" s="141"/>
      <c r="CN94" s="141">
        <v>969098</v>
      </c>
      <c r="CO94" s="141">
        <f t="shared" si="96"/>
        <v>969098</v>
      </c>
      <c r="CP94" s="141">
        <f t="shared" si="97"/>
        <v>435000431</v>
      </c>
      <c r="CQ94" s="141">
        <f t="shared" si="102"/>
        <v>435000431.00000006</v>
      </c>
      <c r="CR94" s="141">
        <f t="shared" si="103"/>
        <v>969097.99999999988</v>
      </c>
      <c r="CS94" s="141"/>
      <c r="CT94" s="141"/>
      <c r="CU94" s="141"/>
      <c r="CV94" s="141">
        <f t="shared" si="98"/>
        <v>29069666.617330525</v>
      </c>
    </row>
    <row r="95" spans="1:100" s="14" customFormat="1" ht="13.2" x14ac:dyDescent="0.25">
      <c r="A95" s="4" t="s">
        <v>319</v>
      </c>
      <c r="B95" s="4" t="s">
        <v>320</v>
      </c>
      <c r="C95" s="4" t="s">
        <v>312</v>
      </c>
      <c r="D95" s="4" t="s">
        <v>312</v>
      </c>
      <c r="E95" s="4"/>
      <c r="F95" s="141">
        <v>448865.537664</v>
      </c>
      <c r="G95" s="141">
        <f>'[6]Control Totals'!$I$3</f>
        <v>129600000</v>
      </c>
      <c r="H95" s="141">
        <v>129600000.00000101</v>
      </c>
      <c r="I95" s="141">
        <f t="shared" si="52"/>
        <v>448865.53766399651</v>
      </c>
      <c r="J95" s="141"/>
      <c r="K95" s="141">
        <v>23750198.110263001</v>
      </c>
      <c r="L95" s="141">
        <f t="shared" si="53"/>
        <v>1567610394</v>
      </c>
      <c r="M95" s="141">
        <v>5258012077.9999981</v>
      </c>
      <c r="N95" s="141">
        <f t="shared" si="54"/>
        <v>7080823.8674432831</v>
      </c>
      <c r="O95" s="141"/>
      <c r="P95" s="141"/>
      <c r="Q95" s="141">
        <f t="shared" si="99"/>
        <v>341463106</v>
      </c>
      <c r="R95" s="141">
        <v>1276518313.0000019</v>
      </c>
      <c r="S95" s="141">
        <f t="shared" si="55"/>
        <v>0</v>
      </c>
      <c r="T95" s="141"/>
      <c r="U95" s="141"/>
      <c r="V95" s="141">
        <f t="shared" si="56"/>
        <v>339987334</v>
      </c>
      <c r="W95" s="141">
        <f t="shared" si="57"/>
        <v>523996799.00000209</v>
      </c>
      <c r="X95" s="141">
        <f t="shared" si="58"/>
        <v>0</v>
      </c>
      <c r="Y95" s="141"/>
      <c r="Z95" s="141">
        <v>2910662.9024189999</v>
      </c>
      <c r="AA95" s="141">
        <f t="shared" si="59"/>
        <v>335233765</v>
      </c>
      <c r="AB95" s="141">
        <f t="shared" si="60"/>
        <v>342170317.00001383</v>
      </c>
      <c r="AC95" s="141">
        <f t="shared" si="61"/>
        <v>2851657.3032362405</v>
      </c>
      <c r="AD95" s="141"/>
      <c r="AE95" s="141">
        <v>3901987.4262199998</v>
      </c>
      <c r="AF95" s="141">
        <f t="shared" si="62"/>
        <v>483622539</v>
      </c>
      <c r="AG95" s="141">
        <f t="shared" si="63"/>
        <v>726591897.00000179</v>
      </c>
      <c r="AH95" s="141">
        <f t="shared" si="64"/>
        <v>2597178.7932209587</v>
      </c>
      <c r="AI95" s="141"/>
      <c r="AJ95" s="141"/>
      <c r="AK95" s="141">
        <f t="shared" si="65"/>
        <v>18917185</v>
      </c>
      <c r="AL95" s="141">
        <f t="shared" si="66"/>
        <v>21580834</v>
      </c>
      <c r="AM95" s="141">
        <f t="shared" si="67"/>
        <v>0</v>
      </c>
      <c r="AN95" s="141"/>
      <c r="AO95" s="141"/>
      <c r="AP95" s="141">
        <f t="shared" si="68"/>
        <v>44655639</v>
      </c>
      <c r="AQ95" s="141">
        <f t="shared" si="69"/>
        <v>45294790.000002876</v>
      </c>
      <c r="AR95" s="141">
        <f t="shared" si="70"/>
        <v>0</v>
      </c>
      <c r="AS95" s="141"/>
      <c r="AT95" s="141">
        <v>86965.986743000001</v>
      </c>
      <c r="AU95" s="141">
        <f t="shared" si="71"/>
        <v>12442934</v>
      </c>
      <c r="AV95" s="141">
        <f t="shared" si="72"/>
        <v>11889881.000002848</v>
      </c>
      <c r="AW95" s="141">
        <f t="shared" si="73"/>
        <v>91011.174400127711</v>
      </c>
      <c r="AX95" s="141"/>
      <c r="AY95" s="141">
        <v>1036519.2156549999</v>
      </c>
      <c r="AZ95" s="141">
        <f t="shared" si="74"/>
        <v>877162802</v>
      </c>
      <c r="BA95" s="141">
        <f t="shared" si="75"/>
        <v>834431461.9999969</v>
      </c>
      <c r="BB95" s="141">
        <f t="shared" si="76"/>
        <v>1089599.4949082893</v>
      </c>
      <c r="BC95" s="141"/>
      <c r="BD95" s="141"/>
      <c r="BE95" s="141">
        <f t="shared" si="77"/>
        <v>9386434</v>
      </c>
      <c r="BF95" s="141">
        <f t="shared" si="78"/>
        <v>9386434</v>
      </c>
      <c r="BG95" s="141">
        <f t="shared" si="79"/>
        <v>0</v>
      </c>
      <c r="BH95" s="141"/>
      <c r="BI95" s="141"/>
      <c r="BJ95" s="141">
        <f t="shared" si="80"/>
        <v>2191103</v>
      </c>
      <c r="BK95" s="141">
        <f t="shared" si="81"/>
        <v>2191101</v>
      </c>
      <c r="BL95" s="141">
        <f t="shared" si="82"/>
        <v>0</v>
      </c>
      <c r="BM95" s="141"/>
      <c r="BN95" s="141">
        <v>1480725</v>
      </c>
      <c r="BO95" s="141">
        <f t="shared" si="83"/>
        <v>236120000</v>
      </c>
      <c r="BP95" s="141">
        <f t="shared" si="84"/>
        <v>183638092</v>
      </c>
      <c r="BQ95" s="141">
        <f t="shared" si="85"/>
        <v>1903901.2178366566</v>
      </c>
      <c r="BR95" s="141"/>
      <c r="BS95" s="141">
        <v>1248396</v>
      </c>
      <c r="BT95" s="141">
        <f t="shared" si="86"/>
        <v>132130000</v>
      </c>
      <c r="BU95" s="141">
        <f t="shared" si="87"/>
        <v>119177778</v>
      </c>
      <c r="BV95" s="141">
        <f t="shared" si="88"/>
        <v>1384071.4791645135</v>
      </c>
      <c r="BW95" s="141"/>
      <c r="BX95" s="141">
        <v>101995</v>
      </c>
      <c r="BY95" s="141">
        <f t="shared" si="89"/>
        <v>10351044</v>
      </c>
      <c r="BZ95" s="141">
        <f t="shared" si="90"/>
        <v>10000069</v>
      </c>
      <c r="CA95" s="141">
        <f t="shared" si="91"/>
        <v>105574.7448122608</v>
      </c>
      <c r="CB95" s="141"/>
      <c r="CC95" s="141">
        <v>18465.095870000001</v>
      </c>
      <c r="CD95" s="141">
        <f t="shared" si="92"/>
        <v>1842000</v>
      </c>
      <c r="CE95" s="141">
        <f t="shared" si="93"/>
        <v>1874207.2309440002</v>
      </c>
      <c r="CF95" s="141">
        <f t="shared" si="94"/>
        <v>18147.783249885604</v>
      </c>
      <c r="CG95" s="141"/>
      <c r="CH95" s="141"/>
      <c r="CI95" s="141">
        <f t="shared" si="100"/>
        <v>246401</v>
      </c>
      <c r="CJ95" s="141">
        <f t="shared" si="101"/>
        <v>225992.98000000117</v>
      </c>
      <c r="CK95" s="141">
        <f t="shared" si="95"/>
        <v>0</v>
      </c>
      <c r="CL95" s="141"/>
      <c r="CM95" s="141"/>
      <c r="CN95" s="141">
        <v>2038469</v>
      </c>
      <c r="CO95" s="141">
        <f t="shared" si="96"/>
        <v>2038469</v>
      </c>
      <c r="CP95" s="141">
        <f t="shared" si="97"/>
        <v>435000431</v>
      </c>
      <c r="CQ95" s="141">
        <f t="shared" si="102"/>
        <v>435000431.00000006</v>
      </c>
      <c r="CR95" s="141">
        <f t="shared" si="103"/>
        <v>2038469</v>
      </c>
      <c r="CS95" s="141"/>
      <c r="CT95" s="141"/>
      <c r="CU95" s="141"/>
      <c r="CV95" s="141">
        <f t="shared" si="98"/>
        <v>19609300.395936213</v>
      </c>
    </row>
    <row r="96" spans="1:100" s="14" customFormat="1" ht="13.2" x14ac:dyDescent="0.25">
      <c r="A96" s="4" t="s">
        <v>765</v>
      </c>
      <c r="B96" s="4" t="s">
        <v>766</v>
      </c>
      <c r="C96" s="4" t="s">
        <v>764</v>
      </c>
      <c r="D96" s="4" t="s">
        <v>764</v>
      </c>
      <c r="E96" s="4"/>
      <c r="F96" s="141"/>
      <c r="G96" s="141">
        <f>'[6]Control Totals'!$I$3</f>
        <v>129600000</v>
      </c>
      <c r="H96" s="141">
        <v>129600000.00000101</v>
      </c>
      <c r="I96" s="141">
        <f t="shared" si="52"/>
        <v>0</v>
      </c>
      <c r="J96" s="141"/>
      <c r="K96" s="141"/>
      <c r="L96" s="141">
        <f t="shared" si="53"/>
        <v>1567610394</v>
      </c>
      <c r="M96" s="141">
        <v>5258012077.9999981</v>
      </c>
      <c r="N96" s="141">
        <f t="shared" si="54"/>
        <v>0</v>
      </c>
      <c r="O96" s="141"/>
      <c r="P96" s="141"/>
      <c r="Q96" s="141">
        <f t="shared" si="99"/>
        <v>341463106</v>
      </c>
      <c r="R96" s="141">
        <v>1276518313.0000019</v>
      </c>
      <c r="S96" s="141">
        <f t="shared" si="55"/>
        <v>0</v>
      </c>
      <c r="T96" s="141"/>
      <c r="U96" s="141">
        <v>9295782.0330879986</v>
      </c>
      <c r="V96" s="141">
        <f t="shared" si="56"/>
        <v>339987334</v>
      </c>
      <c r="W96" s="141">
        <f t="shared" si="57"/>
        <v>523996799.00000209</v>
      </c>
      <c r="X96" s="141">
        <f t="shared" si="58"/>
        <v>6031426.4455548245</v>
      </c>
      <c r="Y96" s="141"/>
      <c r="Z96" s="141">
        <v>483276.46596399997</v>
      </c>
      <c r="AA96" s="141">
        <f t="shared" si="59"/>
        <v>335233765</v>
      </c>
      <c r="AB96" s="141">
        <f t="shared" si="60"/>
        <v>342170317.00001383</v>
      </c>
      <c r="AC96" s="141">
        <f t="shared" si="61"/>
        <v>473479.37904560991</v>
      </c>
      <c r="AD96" s="141"/>
      <c r="AE96" s="141"/>
      <c r="AF96" s="141">
        <f t="shared" si="62"/>
        <v>483622539</v>
      </c>
      <c r="AG96" s="141">
        <f t="shared" si="63"/>
        <v>726591897.00000179</v>
      </c>
      <c r="AH96" s="141">
        <f t="shared" si="64"/>
        <v>0</v>
      </c>
      <c r="AI96" s="141"/>
      <c r="AJ96" s="141"/>
      <c r="AK96" s="141">
        <f t="shared" si="65"/>
        <v>18917185</v>
      </c>
      <c r="AL96" s="141">
        <f t="shared" si="66"/>
        <v>21580834</v>
      </c>
      <c r="AM96" s="141">
        <f t="shared" si="67"/>
        <v>0</v>
      </c>
      <c r="AN96" s="141"/>
      <c r="AO96" s="141"/>
      <c r="AP96" s="141">
        <f t="shared" si="68"/>
        <v>44655639</v>
      </c>
      <c r="AQ96" s="141">
        <f t="shared" si="69"/>
        <v>45294790.000002876</v>
      </c>
      <c r="AR96" s="141">
        <f t="shared" si="70"/>
        <v>0</v>
      </c>
      <c r="AS96" s="141"/>
      <c r="AT96" s="141"/>
      <c r="AU96" s="141">
        <f t="shared" si="71"/>
        <v>12442934</v>
      </c>
      <c r="AV96" s="141">
        <f t="shared" si="72"/>
        <v>11889881.000002848</v>
      </c>
      <c r="AW96" s="141">
        <f t="shared" si="73"/>
        <v>0</v>
      </c>
      <c r="AX96" s="141"/>
      <c r="AY96" s="141"/>
      <c r="AZ96" s="141">
        <f t="shared" si="74"/>
        <v>877162802</v>
      </c>
      <c r="BA96" s="141">
        <f t="shared" si="75"/>
        <v>834431461.9999969</v>
      </c>
      <c r="BB96" s="141">
        <f t="shared" si="76"/>
        <v>0</v>
      </c>
      <c r="BC96" s="141"/>
      <c r="BD96" s="141"/>
      <c r="BE96" s="141">
        <f t="shared" si="77"/>
        <v>9386434</v>
      </c>
      <c r="BF96" s="141">
        <f t="shared" si="78"/>
        <v>9386434</v>
      </c>
      <c r="BG96" s="141">
        <f t="shared" si="79"/>
        <v>0</v>
      </c>
      <c r="BH96" s="141"/>
      <c r="BI96" s="141"/>
      <c r="BJ96" s="141">
        <f t="shared" si="80"/>
        <v>2191103</v>
      </c>
      <c r="BK96" s="141">
        <f t="shared" si="81"/>
        <v>2191101</v>
      </c>
      <c r="BL96" s="141">
        <f t="shared" si="82"/>
        <v>0</v>
      </c>
      <c r="BM96" s="141"/>
      <c r="BN96" s="141"/>
      <c r="BO96" s="141">
        <f t="shared" si="83"/>
        <v>236120000</v>
      </c>
      <c r="BP96" s="141">
        <f t="shared" si="84"/>
        <v>183638092</v>
      </c>
      <c r="BQ96" s="141">
        <f t="shared" si="85"/>
        <v>0</v>
      </c>
      <c r="BR96" s="141"/>
      <c r="BS96" s="141"/>
      <c r="BT96" s="141">
        <f t="shared" si="86"/>
        <v>132130000</v>
      </c>
      <c r="BU96" s="141">
        <f t="shared" si="87"/>
        <v>119177778</v>
      </c>
      <c r="BV96" s="141">
        <f t="shared" si="88"/>
        <v>0</v>
      </c>
      <c r="BW96" s="141"/>
      <c r="BX96" s="141"/>
      <c r="BY96" s="141">
        <f t="shared" si="89"/>
        <v>10351044</v>
      </c>
      <c r="BZ96" s="141">
        <f t="shared" si="90"/>
        <v>10000069</v>
      </c>
      <c r="CA96" s="141">
        <f t="shared" si="91"/>
        <v>0</v>
      </c>
      <c r="CB96" s="141"/>
      <c r="CC96" s="141"/>
      <c r="CD96" s="141">
        <f t="shared" si="92"/>
        <v>1842000</v>
      </c>
      <c r="CE96" s="141">
        <f t="shared" si="93"/>
        <v>1874207.2309440002</v>
      </c>
      <c r="CF96" s="141">
        <f t="shared" si="94"/>
        <v>0</v>
      </c>
      <c r="CG96" s="141"/>
      <c r="CH96" s="141"/>
      <c r="CI96" s="141">
        <f t="shared" si="100"/>
        <v>246401</v>
      </c>
      <c r="CJ96" s="141">
        <f t="shared" si="101"/>
        <v>225992.98000000117</v>
      </c>
      <c r="CK96" s="141">
        <f t="shared" si="95"/>
        <v>0</v>
      </c>
      <c r="CL96" s="141"/>
      <c r="CM96" s="141"/>
      <c r="CN96" s="141">
        <v>159057</v>
      </c>
      <c r="CO96" s="141">
        <f t="shared" si="96"/>
        <v>159057</v>
      </c>
      <c r="CP96" s="141">
        <f t="shared" si="97"/>
        <v>435000431</v>
      </c>
      <c r="CQ96" s="141">
        <f t="shared" si="102"/>
        <v>435000431.00000006</v>
      </c>
      <c r="CR96" s="141">
        <f t="shared" si="103"/>
        <v>159056.99999999997</v>
      </c>
      <c r="CS96" s="141"/>
      <c r="CT96" s="141"/>
      <c r="CU96" s="141"/>
      <c r="CV96" s="141">
        <f t="shared" si="98"/>
        <v>6663962.8246004349</v>
      </c>
    </row>
    <row r="97" spans="1:100" s="14" customFormat="1" ht="13.2" x14ac:dyDescent="0.25">
      <c r="A97" s="4" t="s">
        <v>523</v>
      </c>
      <c r="B97" s="4" t="s">
        <v>524</v>
      </c>
      <c r="C97" s="4" t="s">
        <v>348</v>
      </c>
      <c r="D97" s="4" t="s">
        <v>348</v>
      </c>
      <c r="E97" s="4"/>
      <c r="F97" s="141"/>
      <c r="G97" s="141">
        <f>'[6]Control Totals'!$I$3</f>
        <v>129600000</v>
      </c>
      <c r="H97" s="141">
        <v>129600000.00000101</v>
      </c>
      <c r="I97" s="141">
        <f t="shared" si="52"/>
        <v>0</v>
      </c>
      <c r="J97" s="141"/>
      <c r="K97" s="141"/>
      <c r="L97" s="141">
        <f t="shared" si="53"/>
        <v>1567610394</v>
      </c>
      <c r="M97" s="141">
        <v>5258012077.9999981</v>
      </c>
      <c r="N97" s="141">
        <f t="shared" si="54"/>
        <v>0</v>
      </c>
      <c r="O97" s="141"/>
      <c r="P97" s="141">
        <v>2342672.775103</v>
      </c>
      <c r="Q97" s="141">
        <f t="shared" si="99"/>
        <v>341463106</v>
      </c>
      <c r="R97" s="141">
        <v>1276518313.0000019</v>
      </c>
      <c r="S97" s="141">
        <f t="shared" si="55"/>
        <v>626654.79529889731</v>
      </c>
      <c r="T97" s="141"/>
      <c r="U97" s="141"/>
      <c r="V97" s="141">
        <f t="shared" si="56"/>
        <v>339987334</v>
      </c>
      <c r="W97" s="141">
        <f t="shared" si="57"/>
        <v>523996799.00000209</v>
      </c>
      <c r="X97" s="141">
        <f t="shared" si="58"/>
        <v>0</v>
      </c>
      <c r="Y97" s="141"/>
      <c r="Z97" s="141">
        <v>92202.787830999994</v>
      </c>
      <c r="AA97" s="141">
        <f t="shared" si="59"/>
        <v>335233765</v>
      </c>
      <c r="AB97" s="141">
        <f t="shared" si="60"/>
        <v>342170317.00001383</v>
      </c>
      <c r="AC97" s="141">
        <f t="shared" si="61"/>
        <v>90333.632616300456</v>
      </c>
      <c r="AD97" s="141"/>
      <c r="AE97" s="141"/>
      <c r="AF97" s="141">
        <f t="shared" si="62"/>
        <v>483622539</v>
      </c>
      <c r="AG97" s="141">
        <f t="shared" si="63"/>
        <v>726591897.00000179</v>
      </c>
      <c r="AH97" s="141">
        <f t="shared" si="64"/>
        <v>0</v>
      </c>
      <c r="AI97" s="141"/>
      <c r="AJ97" s="141"/>
      <c r="AK97" s="141">
        <f t="shared" si="65"/>
        <v>18917185</v>
      </c>
      <c r="AL97" s="141">
        <f t="shared" si="66"/>
        <v>21580834</v>
      </c>
      <c r="AM97" s="141">
        <f t="shared" si="67"/>
        <v>0</v>
      </c>
      <c r="AN97" s="141"/>
      <c r="AO97" s="141">
        <v>93833.809949999995</v>
      </c>
      <c r="AP97" s="141">
        <f t="shared" si="68"/>
        <v>44655639</v>
      </c>
      <c r="AQ97" s="141">
        <f t="shared" si="69"/>
        <v>45294790.000002876</v>
      </c>
      <c r="AR97" s="141">
        <f t="shared" si="70"/>
        <v>92509.728892032421</v>
      </c>
      <c r="AS97" s="141"/>
      <c r="AT97" s="141"/>
      <c r="AU97" s="141">
        <f t="shared" si="71"/>
        <v>12442934</v>
      </c>
      <c r="AV97" s="141">
        <f t="shared" si="72"/>
        <v>11889881.000002848</v>
      </c>
      <c r="AW97" s="141">
        <f t="shared" si="73"/>
        <v>0</v>
      </c>
      <c r="AX97" s="141"/>
      <c r="AY97" s="141"/>
      <c r="AZ97" s="141">
        <f t="shared" si="74"/>
        <v>877162802</v>
      </c>
      <c r="BA97" s="141">
        <f t="shared" si="75"/>
        <v>834431461.9999969</v>
      </c>
      <c r="BB97" s="141">
        <f t="shared" si="76"/>
        <v>0</v>
      </c>
      <c r="BC97" s="141"/>
      <c r="BD97" s="141"/>
      <c r="BE97" s="141">
        <f t="shared" si="77"/>
        <v>9386434</v>
      </c>
      <c r="BF97" s="141">
        <f t="shared" si="78"/>
        <v>9386434</v>
      </c>
      <c r="BG97" s="141">
        <f t="shared" si="79"/>
        <v>0</v>
      </c>
      <c r="BH97" s="141"/>
      <c r="BI97" s="141"/>
      <c r="BJ97" s="141">
        <f t="shared" si="80"/>
        <v>2191103</v>
      </c>
      <c r="BK97" s="141">
        <f t="shared" si="81"/>
        <v>2191101</v>
      </c>
      <c r="BL97" s="141">
        <f t="shared" si="82"/>
        <v>0</v>
      </c>
      <c r="BM97" s="141"/>
      <c r="BN97" s="141"/>
      <c r="BO97" s="141">
        <f t="shared" si="83"/>
        <v>236120000</v>
      </c>
      <c r="BP97" s="141">
        <f t="shared" si="84"/>
        <v>183638092</v>
      </c>
      <c r="BQ97" s="141">
        <f t="shared" si="85"/>
        <v>0</v>
      </c>
      <c r="BR97" s="141"/>
      <c r="BS97" s="141"/>
      <c r="BT97" s="141">
        <f t="shared" si="86"/>
        <v>132130000</v>
      </c>
      <c r="BU97" s="141">
        <f t="shared" si="87"/>
        <v>119177778</v>
      </c>
      <c r="BV97" s="141">
        <f t="shared" si="88"/>
        <v>0</v>
      </c>
      <c r="BW97" s="141"/>
      <c r="BX97" s="141"/>
      <c r="BY97" s="141">
        <f t="shared" si="89"/>
        <v>10351044</v>
      </c>
      <c r="BZ97" s="141">
        <f t="shared" si="90"/>
        <v>10000069</v>
      </c>
      <c r="CA97" s="141">
        <f t="shared" si="91"/>
        <v>0</v>
      </c>
      <c r="CB97" s="141"/>
      <c r="CC97" s="141"/>
      <c r="CD97" s="141">
        <f t="shared" si="92"/>
        <v>1842000</v>
      </c>
      <c r="CE97" s="141">
        <f t="shared" si="93"/>
        <v>1874207.2309440002</v>
      </c>
      <c r="CF97" s="141">
        <f t="shared" si="94"/>
        <v>0</v>
      </c>
      <c r="CG97" s="141"/>
      <c r="CH97" s="141">
        <v>693.23</v>
      </c>
      <c r="CI97" s="141">
        <f t="shared" si="100"/>
        <v>246401</v>
      </c>
      <c r="CJ97" s="141">
        <f t="shared" si="101"/>
        <v>225992.98000000117</v>
      </c>
      <c r="CK97" s="141">
        <f t="shared" si="95"/>
        <v>755.83128834355432</v>
      </c>
      <c r="CL97" s="141"/>
      <c r="CM97" s="141">
        <v>68949</v>
      </c>
      <c r="CN97" s="141">
        <v>68761</v>
      </c>
      <c r="CO97" s="141">
        <f t="shared" si="96"/>
        <v>137710</v>
      </c>
      <c r="CP97" s="141">
        <f t="shared" si="97"/>
        <v>435000431</v>
      </c>
      <c r="CQ97" s="141">
        <f t="shared" si="102"/>
        <v>435000431.00000006</v>
      </c>
      <c r="CR97" s="141">
        <f t="shared" si="103"/>
        <v>137709.99999999997</v>
      </c>
      <c r="CS97" s="141"/>
      <c r="CT97" s="141"/>
      <c r="CU97" s="141"/>
      <c r="CV97" s="141">
        <f t="shared" si="98"/>
        <v>947963.98809557373</v>
      </c>
    </row>
    <row r="98" spans="1:100" s="14" customFormat="1" ht="13.2" x14ac:dyDescent="0.25">
      <c r="A98" s="4" t="s">
        <v>87</v>
      </c>
      <c r="B98" s="4" t="s">
        <v>88</v>
      </c>
      <c r="C98" s="4"/>
      <c r="D98" s="4" t="s">
        <v>36</v>
      </c>
      <c r="E98" s="4"/>
      <c r="F98" s="141">
        <v>622985.23207000003</v>
      </c>
      <c r="G98" s="141">
        <f>'[6]Control Totals'!$I$3</f>
        <v>129600000</v>
      </c>
      <c r="H98" s="141">
        <v>129600000.00000101</v>
      </c>
      <c r="I98" s="141">
        <f t="shared" si="52"/>
        <v>622985.23206999514</v>
      </c>
      <c r="J98" s="141"/>
      <c r="K98" s="141">
        <v>36284896.292609997</v>
      </c>
      <c r="L98" s="141">
        <f t="shared" si="53"/>
        <v>1567610394</v>
      </c>
      <c r="M98" s="141">
        <v>5258012077.9999981</v>
      </c>
      <c r="N98" s="141">
        <f t="shared" si="54"/>
        <v>10817887.013135826</v>
      </c>
      <c r="O98" s="141"/>
      <c r="P98" s="141">
        <v>5896606.6796850003</v>
      </c>
      <c r="Q98" s="141">
        <f t="shared" si="99"/>
        <v>341463106</v>
      </c>
      <c r="R98" s="141">
        <v>1276518313.0000019</v>
      </c>
      <c r="S98" s="141">
        <f t="shared" si="55"/>
        <v>1577316.6833569619</v>
      </c>
      <c r="T98" s="141"/>
      <c r="U98" s="141"/>
      <c r="V98" s="141">
        <f t="shared" si="56"/>
        <v>339987334</v>
      </c>
      <c r="W98" s="141">
        <f t="shared" si="57"/>
        <v>523996799.00000209</v>
      </c>
      <c r="X98" s="141">
        <f t="shared" si="58"/>
        <v>0</v>
      </c>
      <c r="Y98" s="141"/>
      <c r="Z98" s="141">
        <v>1595103.558405</v>
      </c>
      <c r="AA98" s="141">
        <f t="shared" si="59"/>
        <v>335233765</v>
      </c>
      <c r="AB98" s="141">
        <f t="shared" si="60"/>
        <v>342170317.00001383</v>
      </c>
      <c r="AC98" s="141">
        <f t="shared" si="61"/>
        <v>1562767.2678836836</v>
      </c>
      <c r="AD98" s="141"/>
      <c r="AE98" s="141">
        <v>3946384.4030920002</v>
      </c>
      <c r="AF98" s="141">
        <f t="shared" si="62"/>
        <v>483622539</v>
      </c>
      <c r="AG98" s="141">
        <f t="shared" si="63"/>
        <v>726591897.00000179</v>
      </c>
      <c r="AH98" s="141">
        <f t="shared" si="64"/>
        <v>2626729.6026470112</v>
      </c>
      <c r="AI98" s="141"/>
      <c r="AJ98" s="141"/>
      <c r="AK98" s="141">
        <f t="shared" si="65"/>
        <v>18917185</v>
      </c>
      <c r="AL98" s="141">
        <f t="shared" si="66"/>
        <v>21580834</v>
      </c>
      <c r="AM98" s="141">
        <f t="shared" si="67"/>
        <v>0</v>
      </c>
      <c r="AN98" s="141"/>
      <c r="AO98" s="141">
        <v>79646.350770999998</v>
      </c>
      <c r="AP98" s="141">
        <f t="shared" si="68"/>
        <v>44655639</v>
      </c>
      <c r="AQ98" s="141">
        <f t="shared" si="69"/>
        <v>45294790.000002876</v>
      </c>
      <c r="AR98" s="141">
        <f t="shared" si="70"/>
        <v>78522.467764988469</v>
      </c>
      <c r="AS98" s="141"/>
      <c r="AT98" s="141">
        <v>69640.731570999997</v>
      </c>
      <c r="AU98" s="141">
        <f t="shared" si="71"/>
        <v>12442934</v>
      </c>
      <c r="AV98" s="141">
        <f t="shared" si="72"/>
        <v>11889881.000002848</v>
      </c>
      <c r="AW98" s="141">
        <f t="shared" si="73"/>
        <v>72880.041999534034</v>
      </c>
      <c r="AX98" s="141"/>
      <c r="AY98" s="141">
        <v>5672208.6568670003</v>
      </c>
      <c r="AZ98" s="141">
        <f t="shared" si="74"/>
        <v>877162802</v>
      </c>
      <c r="BA98" s="141">
        <f t="shared" si="75"/>
        <v>834431461.9999969</v>
      </c>
      <c r="BB98" s="141">
        <f t="shared" si="76"/>
        <v>5962683.1747939689</v>
      </c>
      <c r="BC98" s="141"/>
      <c r="BD98" s="141"/>
      <c r="BE98" s="141">
        <f t="shared" si="77"/>
        <v>9386434</v>
      </c>
      <c r="BF98" s="141">
        <f t="shared" si="78"/>
        <v>9386434</v>
      </c>
      <c r="BG98" s="141">
        <f t="shared" si="79"/>
        <v>0</v>
      </c>
      <c r="BH98" s="141"/>
      <c r="BI98" s="141"/>
      <c r="BJ98" s="141">
        <f t="shared" si="80"/>
        <v>2191103</v>
      </c>
      <c r="BK98" s="141">
        <f t="shared" si="81"/>
        <v>2191101</v>
      </c>
      <c r="BL98" s="141">
        <f t="shared" si="82"/>
        <v>0</v>
      </c>
      <c r="BM98" s="141"/>
      <c r="BN98" s="141">
        <v>1194888</v>
      </c>
      <c r="BO98" s="141">
        <f t="shared" si="83"/>
        <v>236120000</v>
      </c>
      <c r="BP98" s="141">
        <f t="shared" si="84"/>
        <v>183638092</v>
      </c>
      <c r="BQ98" s="141">
        <f t="shared" si="85"/>
        <v>1536374.8963368668</v>
      </c>
      <c r="BR98" s="141"/>
      <c r="BS98" s="141">
        <v>821467</v>
      </c>
      <c r="BT98" s="141">
        <f t="shared" si="86"/>
        <v>132130000</v>
      </c>
      <c r="BU98" s="141">
        <f t="shared" si="87"/>
        <v>119177778</v>
      </c>
      <c r="BV98" s="141">
        <f t="shared" si="88"/>
        <v>910743.90319644997</v>
      </c>
      <c r="BW98" s="141"/>
      <c r="BX98" s="141">
        <v>30573</v>
      </c>
      <c r="BY98" s="141">
        <f t="shared" si="89"/>
        <v>10351044</v>
      </c>
      <c r="BZ98" s="141">
        <f t="shared" si="90"/>
        <v>10000069</v>
      </c>
      <c r="CA98" s="141">
        <f t="shared" si="91"/>
        <v>31646.028463603601</v>
      </c>
      <c r="CB98" s="141"/>
      <c r="CC98" s="141">
        <v>13848.821900000001</v>
      </c>
      <c r="CD98" s="141">
        <f t="shared" si="92"/>
        <v>1842000</v>
      </c>
      <c r="CE98" s="141">
        <f t="shared" si="93"/>
        <v>1874207.2309440002</v>
      </c>
      <c r="CF98" s="141">
        <f t="shared" si="94"/>
        <v>13610.837434957162</v>
      </c>
      <c r="CG98" s="141"/>
      <c r="CH98" s="141">
        <v>693.23</v>
      </c>
      <c r="CI98" s="141">
        <f t="shared" si="100"/>
        <v>246401</v>
      </c>
      <c r="CJ98" s="141">
        <f t="shared" si="101"/>
        <v>225992.98000000117</v>
      </c>
      <c r="CK98" s="141">
        <f t="shared" si="95"/>
        <v>755.83128834355432</v>
      </c>
      <c r="CL98" s="141"/>
      <c r="CM98" s="141">
        <v>1149345</v>
      </c>
      <c r="CN98" s="141">
        <v>2281106</v>
      </c>
      <c r="CO98" s="141">
        <f t="shared" si="96"/>
        <v>3430451</v>
      </c>
      <c r="CP98" s="141">
        <f t="shared" si="97"/>
        <v>435000431</v>
      </c>
      <c r="CQ98" s="141">
        <f t="shared" si="102"/>
        <v>435000431.00000006</v>
      </c>
      <c r="CR98" s="141">
        <f t="shared" si="103"/>
        <v>3430450.9999999995</v>
      </c>
      <c r="CS98" s="141"/>
      <c r="CT98" s="141"/>
      <c r="CU98" s="141"/>
      <c r="CV98" s="141">
        <f t="shared" si="98"/>
        <v>29245353.980372194</v>
      </c>
    </row>
    <row r="99" spans="1:100" s="14" customFormat="1" ht="13.2" x14ac:dyDescent="0.25">
      <c r="A99" s="4" t="s">
        <v>294</v>
      </c>
      <c r="B99" s="4" t="s">
        <v>295</v>
      </c>
      <c r="C99" s="4"/>
      <c r="D99" s="4" t="s">
        <v>203</v>
      </c>
      <c r="E99" s="4"/>
      <c r="F99" s="141">
        <v>1430881.158392</v>
      </c>
      <c r="G99" s="141">
        <f>'[6]Control Totals'!$I$3</f>
        <v>129600000</v>
      </c>
      <c r="H99" s="141">
        <v>129600000.00000101</v>
      </c>
      <c r="I99" s="141">
        <f t="shared" si="52"/>
        <v>1430881.1583919886</v>
      </c>
      <c r="J99" s="141"/>
      <c r="K99" s="141">
        <v>68862981.991676003</v>
      </c>
      <c r="L99" s="141">
        <f t="shared" si="53"/>
        <v>1567610394</v>
      </c>
      <c r="M99" s="141">
        <v>5258012077.9999981</v>
      </c>
      <c r="N99" s="141">
        <f t="shared" si="54"/>
        <v>20530634.911178719</v>
      </c>
      <c r="O99" s="141"/>
      <c r="P99" s="141">
        <v>11205161.846418001</v>
      </c>
      <c r="Q99" s="141">
        <f t="shared" si="99"/>
        <v>341463106</v>
      </c>
      <c r="R99" s="141">
        <v>1276518313.0000019</v>
      </c>
      <c r="S99" s="141">
        <f t="shared" si="55"/>
        <v>2997332.1403580834</v>
      </c>
      <c r="T99" s="141"/>
      <c r="U99" s="141"/>
      <c r="V99" s="141">
        <f t="shared" si="56"/>
        <v>339987334</v>
      </c>
      <c r="W99" s="141">
        <f t="shared" si="57"/>
        <v>523996799.00000209</v>
      </c>
      <c r="X99" s="141">
        <f t="shared" si="58"/>
        <v>0</v>
      </c>
      <c r="Y99" s="141"/>
      <c r="Z99" s="141">
        <v>2867087.6320290002</v>
      </c>
      <c r="AA99" s="141">
        <f t="shared" si="59"/>
        <v>335233765</v>
      </c>
      <c r="AB99" s="141">
        <f t="shared" si="60"/>
        <v>342170317.00001383</v>
      </c>
      <c r="AC99" s="141">
        <f t="shared" si="61"/>
        <v>2808965.4003213188</v>
      </c>
      <c r="AD99" s="141"/>
      <c r="AE99" s="141">
        <v>7443742.346008</v>
      </c>
      <c r="AF99" s="141">
        <f t="shared" si="62"/>
        <v>483622539</v>
      </c>
      <c r="AG99" s="141">
        <f t="shared" si="63"/>
        <v>726591897.00000179</v>
      </c>
      <c r="AH99" s="141">
        <f t="shared" si="64"/>
        <v>4954585.3565143691</v>
      </c>
      <c r="AI99" s="141"/>
      <c r="AJ99" s="141"/>
      <c r="AK99" s="141">
        <f t="shared" si="65"/>
        <v>18917185</v>
      </c>
      <c r="AL99" s="141">
        <f t="shared" si="66"/>
        <v>21580834</v>
      </c>
      <c r="AM99" s="141">
        <f t="shared" si="67"/>
        <v>0</v>
      </c>
      <c r="AN99" s="141"/>
      <c r="AO99" s="141">
        <v>245165.38676200001</v>
      </c>
      <c r="AP99" s="141">
        <f t="shared" si="68"/>
        <v>44655639</v>
      </c>
      <c r="AQ99" s="141">
        <f t="shared" si="69"/>
        <v>45294790.000002876</v>
      </c>
      <c r="AR99" s="141">
        <f t="shared" si="70"/>
        <v>241705.87845839569</v>
      </c>
      <c r="AS99" s="141"/>
      <c r="AT99" s="141">
        <v>73604.025238000002</v>
      </c>
      <c r="AU99" s="141">
        <f t="shared" si="71"/>
        <v>12442934</v>
      </c>
      <c r="AV99" s="141">
        <f t="shared" si="72"/>
        <v>11889881.000002848</v>
      </c>
      <c r="AW99" s="141">
        <f t="shared" si="73"/>
        <v>77027.686666548543</v>
      </c>
      <c r="AX99" s="141"/>
      <c r="AY99" s="141">
        <v>6081741.8615300003</v>
      </c>
      <c r="AZ99" s="141">
        <f t="shared" si="74"/>
        <v>877162802</v>
      </c>
      <c r="BA99" s="141">
        <f t="shared" si="75"/>
        <v>834431461.9999969</v>
      </c>
      <c r="BB99" s="141">
        <f t="shared" si="76"/>
        <v>6393188.6263180841</v>
      </c>
      <c r="BC99" s="141"/>
      <c r="BD99" s="141"/>
      <c r="BE99" s="141">
        <f t="shared" si="77"/>
        <v>9386434</v>
      </c>
      <c r="BF99" s="141">
        <f t="shared" si="78"/>
        <v>9386434</v>
      </c>
      <c r="BG99" s="141">
        <f t="shared" si="79"/>
        <v>0</v>
      </c>
      <c r="BH99" s="141"/>
      <c r="BI99" s="141"/>
      <c r="BJ99" s="141">
        <f t="shared" si="80"/>
        <v>2191103</v>
      </c>
      <c r="BK99" s="141">
        <f t="shared" si="81"/>
        <v>2191101</v>
      </c>
      <c r="BL99" s="141">
        <f t="shared" si="82"/>
        <v>0</v>
      </c>
      <c r="BM99" s="141"/>
      <c r="BN99" s="141">
        <v>2159564</v>
      </c>
      <c r="BO99" s="141">
        <f t="shared" si="83"/>
        <v>236120000</v>
      </c>
      <c r="BP99" s="141">
        <f t="shared" si="84"/>
        <v>183638092</v>
      </c>
      <c r="BQ99" s="141">
        <f t="shared" si="85"/>
        <v>2776745.5331653086</v>
      </c>
      <c r="BR99" s="141"/>
      <c r="BS99" s="141">
        <v>1218408</v>
      </c>
      <c r="BT99" s="141">
        <f t="shared" si="86"/>
        <v>132130000</v>
      </c>
      <c r="BU99" s="141">
        <f t="shared" si="87"/>
        <v>119177778</v>
      </c>
      <c r="BV99" s="141">
        <f t="shared" si="88"/>
        <v>1350824.3880834898</v>
      </c>
      <c r="BW99" s="141"/>
      <c r="BX99" s="141">
        <v>46984</v>
      </c>
      <c r="BY99" s="141">
        <f t="shared" si="89"/>
        <v>10351044</v>
      </c>
      <c r="BZ99" s="141">
        <f t="shared" si="90"/>
        <v>10000069</v>
      </c>
      <c r="CA99" s="141">
        <f t="shared" si="91"/>
        <v>48633.00956183402</v>
      </c>
      <c r="CB99" s="141"/>
      <c r="CC99" s="141">
        <v>18465.095870000001</v>
      </c>
      <c r="CD99" s="141">
        <f t="shared" si="92"/>
        <v>1842000</v>
      </c>
      <c r="CE99" s="141">
        <f t="shared" si="93"/>
        <v>1874207.2309440002</v>
      </c>
      <c r="CF99" s="141">
        <f t="shared" si="94"/>
        <v>18147.783249885604</v>
      </c>
      <c r="CG99" s="141"/>
      <c r="CH99" s="141">
        <v>693.23</v>
      </c>
      <c r="CI99" s="141">
        <f t="shared" si="100"/>
        <v>246401</v>
      </c>
      <c r="CJ99" s="141">
        <f t="shared" si="101"/>
        <v>225992.98000000117</v>
      </c>
      <c r="CK99" s="141">
        <f t="shared" si="95"/>
        <v>755.83128834355432</v>
      </c>
      <c r="CL99" s="141"/>
      <c r="CM99" s="141"/>
      <c r="CN99" s="141">
        <v>2029307</v>
      </c>
      <c r="CO99" s="141">
        <f t="shared" si="96"/>
        <v>2029307</v>
      </c>
      <c r="CP99" s="141">
        <f t="shared" si="97"/>
        <v>435000431</v>
      </c>
      <c r="CQ99" s="141">
        <f t="shared" si="102"/>
        <v>435000431.00000006</v>
      </c>
      <c r="CR99" s="141">
        <f t="shared" si="103"/>
        <v>2029306.9999999995</v>
      </c>
      <c r="CS99" s="141"/>
      <c r="CT99" s="141"/>
      <c r="CU99" s="141"/>
      <c r="CV99" s="141">
        <f t="shared" si="98"/>
        <v>45658734.703556366</v>
      </c>
    </row>
    <row r="100" spans="1:100" s="14" customFormat="1" ht="13.2" x14ac:dyDescent="0.25">
      <c r="A100" s="4" t="s">
        <v>781</v>
      </c>
      <c r="B100" s="4" t="s">
        <v>782</v>
      </c>
      <c r="C100" s="4" t="s">
        <v>764</v>
      </c>
      <c r="D100" s="4" t="s">
        <v>764</v>
      </c>
      <c r="E100" s="4"/>
      <c r="F100" s="141"/>
      <c r="G100" s="141">
        <f>'[6]Control Totals'!$I$3</f>
        <v>129600000</v>
      </c>
      <c r="H100" s="141">
        <v>129600000.00000101</v>
      </c>
      <c r="I100" s="141">
        <f t="shared" si="52"/>
        <v>0</v>
      </c>
      <c r="J100" s="141"/>
      <c r="K100" s="141"/>
      <c r="L100" s="141">
        <f t="shared" si="53"/>
        <v>1567610394</v>
      </c>
      <c r="M100" s="141">
        <v>5258012077.9999981</v>
      </c>
      <c r="N100" s="141">
        <f t="shared" si="54"/>
        <v>0</v>
      </c>
      <c r="O100" s="141"/>
      <c r="P100" s="141"/>
      <c r="Q100" s="141">
        <f t="shared" si="99"/>
        <v>341463106</v>
      </c>
      <c r="R100" s="141">
        <v>1276518313.0000019</v>
      </c>
      <c r="S100" s="141">
        <f t="shared" si="55"/>
        <v>0</v>
      </c>
      <c r="T100" s="141"/>
      <c r="U100" s="141">
        <v>6403200.5140890004</v>
      </c>
      <c r="V100" s="141">
        <f t="shared" si="56"/>
        <v>339987334</v>
      </c>
      <c r="W100" s="141">
        <f t="shared" si="57"/>
        <v>523996799.00000209</v>
      </c>
      <c r="X100" s="141">
        <f t="shared" si="58"/>
        <v>4154619.0282214684</v>
      </c>
      <c r="Y100" s="141"/>
      <c r="Z100" s="141">
        <v>240375.89206300001</v>
      </c>
      <c r="AA100" s="141">
        <f t="shared" si="59"/>
        <v>335233765</v>
      </c>
      <c r="AB100" s="141">
        <f t="shared" si="60"/>
        <v>342170317.00001383</v>
      </c>
      <c r="AC100" s="141">
        <f t="shared" si="61"/>
        <v>235502.93905683773</v>
      </c>
      <c r="AD100" s="141"/>
      <c r="AE100" s="141"/>
      <c r="AF100" s="141">
        <f t="shared" si="62"/>
        <v>483622539</v>
      </c>
      <c r="AG100" s="141">
        <f t="shared" si="63"/>
        <v>726591897.00000179</v>
      </c>
      <c r="AH100" s="141">
        <f t="shared" si="64"/>
        <v>0</v>
      </c>
      <c r="AI100" s="141"/>
      <c r="AJ100" s="141"/>
      <c r="AK100" s="141">
        <f t="shared" si="65"/>
        <v>18917185</v>
      </c>
      <c r="AL100" s="141">
        <f t="shared" si="66"/>
        <v>21580834</v>
      </c>
      <c r="AM100" s="141">
        <f t="shared" si="67"/>
        <v>0</v>
      </c>
      <c r="AN100" s="141"/>
      <c r="AO100" s="141"/>
      <c r="AP100" s="141">
        <f t="shared" si="68"/>
        <v>44655639</v>
      </c>
      <c r="AQ100" s="141">
        <f t="shared" si="69"/>
        <v>45294790.000002876</v>
      </c>
      <c r="AR100" s="141">
        <f t="shared" si="70"/>
        <v>0</v>
      </c>
      <c r="AS100" s="141"/>
      <c r="AT100" s="141"/>
      <c r="AU100" s="141">
        <f t="shared" si="71"/>
        <v>12442934</v>
      </c>
      <c r="AV100" s="141">
        <f t="shared" si="72"/>
        <v>11889881.000002848</v>
      </c>
      <c r="AW100" s="141">
        <f t="shared" si="73"/>
        <v>0</v>
      </c>
      <c r="AX100" s="141"/>
      <c r="AY100" s="141"/>
      <c r="AZ100" s="141">
        <f t="shared" si="74"/>
        <v>877162802</v>
      </c>
      <c r="BA100" s="141">
        <f t="shared" si="75"/>
        <v>834431461.9999969</v>
      </c>
      <c r="BB100" s="141">
        <f t="shared" si="76"/>
        <v>0</v>
      </c>
      <c r="BC100" s="141"/>
      <c r="BD100" s="141"/>
      <c r="BE100" s="141">
        <f t="shared" si="77"/>
        <v>9386434</v>
      </c>
      <c r="BF100" s="141">
        <f t="shared" si="78"/>
        <v>9386434</v>
      </c>
      <c r="BG100" s="141">
        <f t="shared" si="79"/>
        <v>0</v>
      </c>
      <c r="BH100" s="141"/>
      <c r="BI100" s="141"/>
      <c r="BJ100" s="141">
        <f t="shared" si="80"/>
        <v>2191103</v>
      </c>
      <c r="BK100" s="141">
        <f t="shared" si="81"/>
        <v>2191101</v>
      </c>
      <c r="BL100" s="141">
        <f t="shared" si="82"/>
        <v>0</v>
      </c>
      <c r="BM100" s="141"/>
      <c r="BN100" s="141"/>
      <c r="BO100" s="141">
        <f t="shared" si="83"/>
        <v>236120000</v>
      </c>
      <c r="BP100" s="141">
        <f t="shared" si="84"/>
        <v>183638092</v>
      </c>
      <c r="BQ100" s="141">
        <f t="shared" si="85"/>
        <v>0</v>
      </c>
      <c r="BR100" s="141"/>
      <c r="BS100" s="141"/>
      <c r="BT100" s="141">
        <f t="shared" si="86"/>
        <v>132130000</v>
      </c>
      <c r="BU100" s="141">
        <f t="shared" si="87"/>
        <v>119177778</v>
      </c>
      <c r="BV100" s="141">
        <f t="shared" si="88"/>
        <v>0</v>
      </c>
      <c r="BW100" s="141"/>
      <c r="BX100" s="141"/>
      <c r="BY100" s="141">
        <f t="shared" si="89"/>
        <v>10351044</v>
      </c>
      <c r="BZ100" s="141">
        <f t="shared" si="90"/>
        <v>10000069</v>
      </c>
      <c r="CA100" s="141">
        <f t="shared" si="91"/>
        <v>0</v>
      </c>
      <c r="CB100" s="141"/>
      <c r="CC100" s="141"/>
      <c r="CD100" s="141">
        <f t="shared" si="92"/>
        <v>1842000</v>
      </c>
      <c r="CE100" s="141">
        <f t="shared" si="93"/>
        <v>1874207.2309440002</v>
      </c>
      <c r="CF100" s="141">
        <f t="shared" si="94"/>
        <v>0</v>
      </c>
      <c r="CG100" s="141"/>
      <c r="CH100" s="141"/>
      <c r="CI100" s="141">
        <f t="shared" si="100"/>
        <v>246401</v>
      </c>
      <c r="CJ100" s="141">
        <f t="shared" si="101"/>
        <v>225992.98000000117</v>
      </c>
      <c r="CK100" s="141">
        <f t="shared" si="95"/>
        <v>0</v>
      </c>
      <c r="CL100" s="141"/>
      <c r="CM100" s="141"/>
      <c r="CN100" s="141">
        <v>174288</v>
      </c>
      <c r="CO100" s="141">
        <f t="shared" si="96"/>
        <v>174288</v>
      </c>
      <c r="CP100" s="141">
        <f t="shared" si="97"/>
        <v>435000431</v>
      </c>
      <c r="CQ100" s="141">
        <f t="shared" si="102"/>
        <v>435000431.00000006</v>
      </c>
      <c r="CR100" s="141">
        <f t="shared" si="103"/>
        <v>174287.99999999997</v>
      </c>
      <c r="CS100" s="141"/>
      <c r="CT100" s="141"/>
      <c r="CU100" s="141"/>
      <c r="CV100" s="141">
        <f t="shared" si="98"/>
        <v>4564409.9672783064</v>
      </c>
    </row>
    <row r="101" spans="1:100" s="14" customFormat="1" ht="13.2" x14ac:dyDescent="0.25">
      <c r="A101" s="4" t="s">
        <v>147</v>
      </c>
      <c r="B101" s="4" t="s">
        <v>148</v>
      </c>
      <c r="C101" s="4"/>
      <c r="D101" s="4" t="s">
        <v>136</v>
      </c>
      <c r="E101" s="4"/>
      <c r="F101" s="141">
        <v>779670.06794900005</v>
      </c>
      <c r="G101" s="141">
        <f>'[6]Control Totals'!$I$3</f>
        <v>129600000</v>
      </c>
      <c r="H101" s="141">
        <v>129600000.00000101</v>
      </c>
      <c r="I101" s="141">
        <f t="shared" si="52"/>
        <v>779670.06794899388</v>
      </c>
      <c r="J101" s="141"/>
      <c r="K101" s="141">
        <v>36220903.96988</v>
      </c>
      <c r="L101" s="141">
        <f t="shared" si="53"/>
        <v>1567610394</v>
      </c>
      <c r="M101" s="141">
        <v>5258012077.9999981</v>
      </c>
      <c r="N101" s="141">
        <f t="shared" si="54"/>
        <v>10798808.504231771</v>
      </c>
      <c r="O101" s="141"/>
      <c r="P101" s="141">
        <v>10677018.663583999</v>
      </c>
      <c r="Q101" s="141">
        <f t="shared" si="99"/>
        <v>341463106</v>
      </c>
      <c r="R101" s="141">
        <v>1276518313.0000019</v>
      </c>
      <c r="S101" s="141">
        <f t="shared" si="55"/>
        <v>2856056.1321828496</v>
      </c>
      <c r="T101" s="141"/>
      <c r="U101" s="141"/>
      <c r="V101" s="141">
        <f t="shared" si="56"/>
        <v>339987334</v>
      </c>
      <c r="W101" s="141">
        <f t="shared" si="57"/>
        <v>523996799.00000209</v>
      </c>
      <c r="X101" s="141">
        <f t="shared" si="58"/>
        <v>0</v>
      </c>
      <c r="Y101" s="141"/>
      <c r="Z101" s="141">
        <v>1816149.8911840001</v>
      </c>
      <c r="AA101" s="141">
        <f t="shared" si="59"/>
        <v>335233765</v>
      </c>
      <c r="AB101" s="141">
        <f t="shared" si="60"/>
        <v>342170317.00001383</v>
      </c>
      <c r="AC101" s="141">
        <f t="shared" si="61"/>
        <v>1779332.5007380112</v>
      </c>
      <c r="AD101" s="141"/>
      <c r="AE101" s="141">
        <v>5350773.4776919996</v>
      </c>
      <c r="AF101" s="141">
        <f t="shared" si="62"/>
        <v>483622539</v>
      </c>
      <c r="AG101" s="141">
        <f t="shared" si="63"/>
        <v>726591897.00000179</v>
      </c>
      <c r="AH101" s="141">
        <f t="shared" si="64"/>
        <v>3561496.715803945</v>
      </c>
      <c r="AI101" s="141"/>
      <c r="AJ101" s="141"/>
      <c r="AK101" s="141">
        <f t="shared" si="65"/>
        <v>18917185</v>
      </c>
      <c r="AL101" s="141">
        <f t="shared" si="66"/>
        <v>21580834</v>
      </c>
      <c r="AM101" s="141">
        <f t="shared" si="67"/>
        <v>0</v>
      </c>
      <c r="AN101" s="141"/>
      <c r="AO101" s="141">
        <v>585509.83860300004</v>
      </c>
      <c r="AP101" s="141">
        <f t="shared" si="68"/>
        <v>44655639</v>
      </c>
      <c r="AQ101" s="141">
        <f t="shared" si="69"/>
        <v>45294790.000002876</v>
      </c>
      <c r="AR101" s="141">
        <f t="shared" si="70"/>
        <v>577247.7581550146</v>
      </c>
      <c r="AS101" s="141"/>
      <c r="AT101" s="141">
        <v>71622.378404999996</v>
      </c>
      <c r="AU101" s="141">
        <f t="shared" si="71"/>
        <v>12442934</v>
      </c>
      <c r="AV101" s="141">
        <f t="shared" si="72"/>
        <v>11889881.000002848</v>
      </c>
      <c r="AW101" s="141">
        <f t="shared" si="73"/>
        <v>74953.864333564547</v>
      </c>
      <c r="AX101" s="141"/>
      <c r="AY101" s="141">
        <v>4058366.7470260002</v>
      </c>
      <c r="AZ101" s="141">
        <f t="shared" si="74"/>
        <v>877162802</v>
      </c>
      <c r="BA101" s="141">
        <f t="shared" si="75"/>
        <v>834431461.9999969</v>
      </c>
      <c r="BB101" s="141">
        <f t="shared" si="76"/>
        <v>4266196.2180004241</v>
      </c>
      <c r="BC101" s="141"/>
      <c r="BD101" s="141"/>
      <c r="BE101" s="141">
        <f t="shared" si="77"/>
        <v>9386434</v>
      </c>
      <c r="BF101" s="141">
        <f t="shared" si="78"/>
        <v>9386434</v>
      </c>
      <c r="BG101" s="141">
        <f t="shared" si="79"/>
        <v>0</v>
      </c>
      <c r="BH101" s="141"/>
      <c r="BI101" s="141"/>
      <c r="BJ101" s="141">
        <f t="shared" si="80"/>
        <v>2191103</v>
      </c>
      <c r="BK101" s="141">
        <f t="shared" si="81"/>
        <v>2191101</v>
      </c>
      <c r="BL101" s="141">
        <f t="shared" si="82"/>
        <v>0</v>
      </c>
      <c r="BM101" s="141"/>
      <c r="BN101" s="141">
        <v>1084666</v>
      </c>
      <c r="BO101" s="141">
        <f t="shared" si="83"/>
        <v>236120000</v>
      </c>
      <c r="BP101" s="141">
        <f t="shared" si="84"/>
        <v>183638092</v>
      </c>
      <c r="BQ101" s="141">
        <f t="shared" si="85"/>
        <v>1394652.5643492311</v>
      </c>
      <c r="BR101" s="141"/>
      <c r="BS101" s="141">
        <v>618825</v>
      </c>
      <c r="BT101" s="141">
        <f t="shared" si="86"/>
        <v>132130000</v>
      </c>
      <c r="BU101" s="141">
        <f t="shared" si="87"/>
        <v>119177778</v>
      </c>
      <c r="BV101" s="141">
        <f t="shared" si="88"/>
        <v>686078.80279493041</v>
      </c>
      <c r="BW101" s="141"/>
      <c r="BX101" s="141">
        <v>38789</v>
      </c>
      <c r="BY101" s="141">
        <f t="shared" si="89"/>
        <v>10351044</v>
      </c>
      <c r="BZ101" s="141">
        <f t="shared" si="90"/>
        <v>10000069</v>
      </c>
      <c r="CA101" s="141">
        <f t="shared" si="91"/>
        <v>40150.387533926019</v>
      </c>
      <c r="CB101" s="141"/>
      <c r="CC101" s="141">
        <v>9232.5479369999994</v>
      </c>
      <c r="CD101" s="141">
        <f t="shared" si="92"/>
        <v>1842000</v>
      </c>
      <c r="CE101" s="141">
        <f t="shared" si="93"/>
        <v>1874207.2309440002</v>
      </c>
      <c r="CF101" s="141">
        <f t="shared" si="94"/>
        <v>9073.8916269084311</v>
      </c>
      <c r="CG101" s="141"/>
      <c r="CH101" s="141">
        <v>693.23</v>
      </c>
      <c r="CI101" s="141">
        <f t="shared" si="100"/>
        <v>246401</v>
      </c>
      <c r="CJ101" s="141">
        <f t="shared" si="101"/>
        <v>225992.98000000117</v>
      </c>
      <c r="CK101" s="141">
        <f t="shared" si="95"/>
        <v>755.83128834355432</v>
      </c>
      <c r="CL101" s="141"/>
      <c r="CM101" s="141">
        <v>1304367</v>
      </c>
      <c r="CN101" s="141">
        <v>2544154</v>
      </c>
      <c r="CO101" s="141">
        <f t="shared" si="96"/>
        <v>3848521</v>
      </c>
      <c r="CP101" s="141">
        <f t="shared" si="97"/>
        <v>435000431</v>
      </c>
      <c r="CQ101" s="141">
        <f t="shared" si="102"/>
        <v>435000431.00000006</v>
      </c>
      <c r="CR101" s="141">
        <f t="shared" si="103"/>
        <v>3848520.9999999995</v>
      </c>
      <c r="CS101" s="141"/>
      <c r="CT101" s="141"/>
      <c r="CU101" s="141"/>
      <c r="CV101" s="141">
        <f t="shared" si="98"/>
        <v>30672994.238987915</v>
      </c>
    </row>
    <row r="102" spans="1:100" s="14" customFormat="1" ht="13.2" x14ac:dyDescent="0.25">
      <c r="A102" s="4" t="s">
        <v>357</v>
      </c>
      <c r="B102" s="4" t="s">
        <v>358</v>
      </c>
      <c r="C102" s="4" t="s">
        <v>348</v>
      </c>
      <c r="D102" s="4" t="s">
        <v>348</v>
      </c>
      <c r="E102" s="4"/>
      <c r="F102" s="141"/>
      <c r="G102" s="141">
        <f>'[6]Control Totals'!$I$3</f>
        <v>129600000</v>
      </c>
      <c r="H102" s="141">
        <v>129600000.00000101</v>
      </c>
      <c r="I102" s="141">
        <f t="shared" si="52"/>
        <v>0</v>
      </c>
      <c r="J102" s="141"/>
      <c r="K102" s="141"/>
      <c r="L102" s="141">
        <f t="shared" si="53"/>
        <v>1567610394</v>
      </c>
      <c r="M102" s="141">
        <v>5258012077.9999981</v>
      </c>
      <c r="N102" s="141">
        <f t="shared" si="54"/>
        <v>0</v>
      </c>
      <c r="O102" s="141"/>
      <c r="P102" s="141">
        <v>1574276.2624260001</v>
      </c>
      <c r="Q102" s="141">
        <f t="shared" si="99"/>
        <v>341463106</v>
      </c>
      <c r="R102" s="141">
        <v>1276518313.0000019</v>
      </c>
      <c r="S102" s="141">
        <f t="shared" si="55"/>
        <v>421112.06458661455</v>
      </c>
      <c r="T102" s="141"/>
      <c r="U102" s="141"/>
      <c r="V102" s="141">
        <f t="shared" si="56"/>
        <v>339987334</v>
      </c>
      <c r="W102" s="141">
        <f t="shared" si="57"/>
        <v>523996799.00000209</v>
      </c>
      <c r="X102" s="141">
        <f t="shared" si="58"/>
        <v>0</v>
      </c>
      <c r="Y102" s="141"/>
      <c r="Z102" s="141">
        <v>57763.198044999997</v>
      </c>
      <c r="AA102" s="141">
        <f t="shared" si="59"/>
        <v>335233765</v>
      </c>
      <c r="AB102" s="141">
        <f t="shared" si="60"/>
        <v>342170317.00001383</v>
      </c>
      <c r="AC102" s="141">
        <f t="shared" si="61"/>
        <v>56592.209776820608</v>
      </c>
      <c r="AD102" s="141"/>
      <c r="AE102" s="141"/>
      <c r="AF102" s="141">
        <f t="shared" si="62"/>
        <v>483622539</v>
      </c>
      <c r="AG102" s="141">
        <f t="shared" si="63"/>
        <v>726591897.00000179</v>
      </c>
      <c r="AH102" s="141">
        <f t="shared" si="64"/>
        <v>0</v>
      </c>
      <c r="AI102" s="141"/>
      <c r="AJ102" s="141"/>
      <c r="AK102" s="141">
        <f t="shared" si="65"/>
        <v>18917185</v>
      </c>
      <c r="AL102" s="141">
        <f t="shared" si="66"/>
        <v>21580834</v>
      </c>
      <c r="AM102" s="141">
        <f t="shared" si="67"/>
        <v>0</v>
      </c>
      <c r="AN102" s="141"/>
      <c r="AO102" s="141">
        <v>37872.102502000002</v>
      </c>
      <c r="AP102" s="141">
        <f t="shared" si="68"/>
        <v>44655639</v>
      </c>
      <c r="AQ102" s="141">
        <f t="shared" si="69"/>
        <v>45294790.000002876</v>
      </c>
      <c r="AR102" s="141">
        <f t="shared" si="70"/>
        <v>37337.692425557143</v>
      </c>
      <c r="AS102" s="141"/>
      <c r="AT102" s="141"/>
      <c r="AU102" s="141">
        <f t="shared" si="71"/>
        <v>12442934</v>
      </c>
      <c r="AV102" s="141">
        <f t="shared" si="72"/>
        <v>11889881.000002848</v>
      </c>
      <c r="AW102" s="141">
        <f t="shared" si="73"/>
        <v>0</v>
      </c>
      <c r="AX102" s="141"/>
      <c r="AY102" s="141"/>
      <c r="AZ102" s="141">
        <f t="shared" si="74"/>
        <v>877162802</v>
      </c>
      <c r="BA102" s="141">
        <f t="shared" si="75"/>
        <v>834431461.9999969</v>
      </c>
      <c r="BB102" s="141">
        <f t="shared" si="76"/>
        <v>0</v>
      </c>
      <c r="BC102" s="141"/>
      <c r="BD102" s="141"/>
      <c r="BE102" s="141">
        <f t="shared" si="77"/>
        <v>9386434</v>
      </c>
      <c r="BF102" s="141">
        <f t="shared" si="78"/>
        <v>9386434</v>
      </c>
      <c r="BG102" s="141">
        <f t="shared" si="79"/>
        <v>0</v>
      </c>
      <c r="BH102" s="141"/>
      <c r="BI102" s="141"/>
      <c r="BJ102" s="141">
        <f t="shared" si="80"/>
        <v>2191103</v>
      </c>
      <c r="BK102" s="141">
        <f t="shared" si="81"/>
        <v>2191101</v>
      </c>
      <c r="BL102" s="141">
        <f t="shared" si="82"/>
        <v>0</v>
      </c>
      <c r="BM102" s="141"/>
      <c r="BN102" s="141"/>
      <c r="BO102" s="141">
        <f t="shared" si="83"/>
        <v>236120000</v>
      </c>
      <c r="BP102" s="141">
        <f t="shared" si="84"/>
        <v>183638092</v>
      </c>
      <c r="BQ102" s="141">
        <f t="shared" si="85"/>
        <v>0</v>
      </c>
      <c r="BR102" s="141"/>
      <c r="BS102" s="141"/>
      <c r="BT102" s="141">
        <f t="shared" si="86"/>
        <v>132130000</v>
      </c>
      <c r="BU102" s="141">
        <f t="shared" si="87"/>
        <v>119177778</v>
      </c>
      <c r="BV102" s="141">
        <f t="shared" si="88"/>
        <v>0</v>
      </c>
      <c r="BW102" s="141"/>
      <c r="BX102" s="141"/>
      <c r="BY102" s="141">
        <f t="shared" si="89"/>
        <v>10351044</v>
      </c>
      <c r="BZ102" s="141">
        <f t="shared" si="90"/>
        <v>10000069</v>
      </c>
      <c r="CA102" s="141">
        <f t="shared" si="91"/>
        <v>0</v>
      </c>
      <c r="CB102" s="141"/>
      <c r="CC102" s="141"/>
      <c r="CD102" s="141">
        <f t="shared" si="92"/>
        <v>1842000</v>
      </c>
      <c r="CE102" s="141">
        <f t="shared" si="93"/>
        <v>1874207.2309440002</v>
      </c>
      <c r="CF102" s="141">
        <f t="shared" si="94"/>
        <v>0</v>
      </c>
      <c r="CG102" s="141"/>
      <c r="CH102" s="141">
        <v>693.23</v>
      </c>
      <c r="CI102" s="141">
        <f t="shared" si="100"/>
        <v>246401</v>
      </c>
      <c r="CJ102" s="141">
        <f t="shared" si="101"/>
        <v>225992.98000000117</v>
      </c>
      <c r="CK102" s="141">
        <f t="shared" si="95"/>
        <v>755.83128834355432</v>
      </c>
      <c r="CL102" s="141"/>
      <c r="CM102" s="141">
        <v>43559</v>
      </c>
      <c r="CN102" s="141">
        <v>42925</v>
      </c>
      <c r="CO102" s="141">
        <f t="shared" si="96"/>
        <v>86484</v>
      </c>
      <c r="CP102" s="141">
        <f t="shared" si="97"/>
        <v>435000431</v>
      </c>
      <c r="CQ102" s="141">
        <f t="shared" si="102"/>
        <v>435000431.00000006</v>
      </c>
      <c r="CR102" s="141">
        <f t="shared" si="103"/>
        <v>86483.999999999985</v>
      </c>
      <c r="CS102" s="141"/>
      <c r="CT102" s="141"/>
      <c r="CU102" s="141"/>
      <c r="CV102" s="141">
        <f t="shared" si="98"/>
        <v>602281.79807733581</v>
      </c>
    </row>
    <row r="103" spans="1:100" s="14" customFormat="1" ht="13.2" x14ac:dyDescent="0.25">
      <c r="A103" s="4" t="s">
        <v>391</v>
      </c>
      <c r="B103" s="4" t="s">
        <v>392</v>
      </c>
      <c r="C103" s="4" t="s">
        <v>348</v>
      </c>
      <c r="D103" s="4" t="s">
        <v>348</v>
      </c>
      <c r="E103" s="4"/>
      <c r="F103" s="141"/>
      <c r="G103" s="141">
        <f>'[6]Control Totals'!$I$3</f>
        <v>129600000</v>
      </c>
      <c r="H103" s="141">
        <v>129600000.00000101</v>
      </c>
      <c r="I103" s="141">
        <f t="shared" si="52"/>
        <v>0</v>
      </c>
      <c r="J103" s="141"/>
      <c r="K103" s="141"/>
      <c r="L103" s="141">
        <f t="shared" si="53"/>
        <v>1567610394</v>
      </c>
      <c r="M103" s="141">
        <v>5258012077.9999981</v>
      </c>
      <c r="N103" s="141">
        <f t="shared" si="54"/>
        <v>0</v>
      </c>
      <c r="O103" s="141"/>
      <c r="P103" s="141">
        <v>1675011.753</v>
      </c>
      <c r="Q103" s="141">
        <f t="shared" si="99"/>
        <v>341463106</v>
      </c>
      <c r="R103" s="141">
        <v>1276518313.0000019</v>
      </c>
      <c r="S103" s="141">
        <f t="shared" si="55"/>
        <v>448058.37091495295</v>
      </c>
      <c r="T103" s="141"/>
      <c r="U103" s="141"/>
      <c r="V103" s="141">
        <f t="shared" si="56"/>
        <v>339987334</v>
      </c>
      <c r="W103" s="141">
        <f t="shared" si="57"/>
        <v>523996799.00000209</v>
      </c>
      <c r="X103" s="141">
        <f t="shared" si="58"/>
        <v>0</v>
      </c>
      <c r="Y103" s="141"/>
      <c r="Z103" s="141">
        <v>100207.609348</v>
      </c>
      <c r="AA103" s="141">
        <f t="shared" si="59"/>
        <v>335233765</v>
      </c>
      <c r="AB103" s="141">
        <f t="shared" si="60"/>
        <v>342170317.00001383</v>
      </c>
      <c r="AC103" s="141">
        <f t="shared" si="61"/>
        <v>98176.178629129528</v>
      </c>
      <c r="AD103" s="141"/>
      <c r="AE103" s="141"/>
      <c r="AF103" s="141">
        <f t="shared" si="62"/>
        <v>483622539</v>
      </c>
      <c r="AG103" s="141">
        <f t="shared" si="63"/>
        <v>726591897.00000179</v>
      </c>
      <c r="AH103" s="141">
        <f t="shared" si="64"/>
        <v>0</v>
      </c>
      <c r="AI103" s="141"/>
      <c r="AJ103" s="141"/>
      <c r="AK103" s="141">
        <f t="shared" si="65"/>
        <v>18917185</v>
      </c>
      <c r="AL103" s="141">
        <f t="shared" si="66"/>
        <v>21580834</v>
      </c>
      <c r="AM103" s="141">
        <f t="shared" si="67"/>
        <v>0</v>
      </c>
      <c r="AN103" s="141"/>
      <c r="AO103" s="141">
        <v>56000.774201</v>
      </c>
      <c r="AP103" s="141">
        <f t="shared" si="68"/>
        <v>44655639</v>
      </c>
      <c r="AQ103" s="141">
        <f t="shared" si="69"/>
        <v>45294790.000002876</v>
      </c>
      <c r="AR103" s="141">
        <f t="shared" si="70"/>
        <v>55210.551951785419</v>
      </c>
      <c r="AS103" s="141"/>
      <c r="AT103" s="141"/>
      <c r="AU103" s="141">
        <f t="shared" si="71"/>
        <v>12442934</v>
      </c>
      <c r="AV103" s="141">
        <f t="shared" si="72"/>
        <v>11889881.000002848</v>
      </c>
      <c r="AW103" s="141">
        <f t="shared" si="73"/>
        <v>0</v>
      </c>
      <c r="AX103" s="141"/>
      <c r="AY103" s="141"/>
      <c r="AZ103" s="141">
        <f t="shared" si="74"/>
        <v>877162802</v>
      </c>
      <c r="BA103" s="141">
        <f t="shared" si="75"/>
        <v>834431461.9999969</v>
      </c>
      <c r="BB103" s="141">
        <f t="shared" si="76"/>
        <v>0</v>
      </c>
      <c r="BC103" s="141"/>
      <c r="BD103" s="141"/>
      <c r="BE103" s="141">
        <f t="shared" si="77"/>
        <v>9386434</v>
      </c>
      <c r="BF103" s="141">
        <f t="shared" si="78"/>
        <v>9386434</v>
      </c>
      <c r="BG103" s="141">
        <f t="shared" si="79"/>
        <v>0</v>
      </c>
      <c r="BH103" s="141"/>
      <c r="BI103" s="141"/>
      <c r="BJ103" s="141">
        <f t="shared" si="80"/>
        <v>2191103</v>
      </c>
      <c r="BK103" s="141">
        <f t="shared" si="81"/>
        <v>2191101</v>
      </c>
      <c r="BL103" s="141">
        <f t="shared" si="82"/>
        <v>0</v>
      </c>
      <c r="BM103" s="141"/>
      <c r="BN103" s="141"/>
      <c r="BO103" s="141">
        <f t="shared" si="83"/>
        <v>236120000</v>
      </c>
      <c r="BP103" s="141">
        <f t="shared" si="84"/>
        <v>183638092</v>
      </c>
      <c r="BQ103" s="141">
        <f t="shared" si="85"/>
        <v>0</v>
      </c>
      <c r="BR103" s="141"/>
      <c r="BS103" s="141"/>
      <c r="BT103" s="141">
        <f t="shared" si="86"/>
        <v>132130000</v>
      </c>
      <c r="BU103" s="141">
        <f t="shared" si="87"/>
        <v>119177778</v>
      </c>
      <c r="BV103" s="141">
        <f t="shared" si="88"/>
        <v>0</v>
      </c>
      <c r="BW103" s="141"/>
      <c r="BX103" s="141"/>
      <c r="BY103" s="141">
        <f t="shared" si="89"/>
        <v>10351044</v>
      </c>
      <c r="BZ103" s="141">
        <f t="shared" si="90"/>
        <v>10000069</v>
      </c>
      <c r="CA103" s="141">
        <f t="shared" si="91"/>
        <v>0</v>
      </c>
      <c r="CB103" s="141"/>
      <c r="CC103" s="141"/>
      <c r="CD103" s="141">
        <f t="shared" si="92"/>
        <v>1842000</v>
      </c>
      <c r="CE103" s="141">
        <f t="shared" si="93"/>
        <v>1874207.2309440002</v>
      </c>
      <c r="CF103" s="141">
        <f t="shared" si="94"/>
        <v>0</v>
      </c>
      <c r="CG103" s="141"/>
      <c r="CH103" s="141">
        <v>693.23</v>
      </c>
      <c r="CI103" s="141">
        <f t="shared" si="100"/>
        <v>246401</v>
      </c>
      <c r="CJ103" s="141">
        <f t="shared" si="101"/>
        <v>225992.98000000117</v>
      </c>
      <c r="CK103" s="141">
        <f t="shared" si="95"/>
        <v>755.83128834355432</v>
      </c>
      <c r="CL103" s="141"/>
      <c r="CM103" s="141">
        <v>73172</v>
      </c>
      <c r="CN103" s="141">
        <v>141981</v>
      </c>
      <c r="CO103" s="141">
        <f t="shared" si="96"/>
        <v>215153</v>
      </c>
      <c r="CP103" s="141">
        <f t="shared" si="97"/>
        <v>435000431</v>
      </c>
      <c r="CQ103" s="141">
        <f t="shared" si="102"/>
        <v>435000431.00000006</v>
      </c>
      <c r="CR103" s="141">
        <f t="shared" si="103"/>
        <v>215153</v>
      </c>
      <c r="CS103" s="141"/>
      <c r="CT103" s="141"/>
      <c r="CU103" s="141"/>
      <c r="CV103" s="141">
        <f t="shared" si="98"/>
        <v>817353.93278421147</v>
      </c>
    </row>
    <row r="104" spans="1:100" s="14" customFormat="1" ht="13.2" x14ac:dyDescent="0.25">
      <c r="A104" s="4" t="s">
        <v>417</v>
      </c>
      <c r="B104" s="4" t="s">
        <v>418</v>
      </c>
      <c r="C104" s="4" t="s">
        <v>348</v>
      </c>
      <c r="D104" s="4" t="s">
        <v>348</v>
      </c>
      <c r="E104" s="4"/>
      <c r="F104" s="141"/>
      <c r="G104" s="141">
        <f>'[6]Control Totals'!$I$3</f>
        <v>129600000</v>
      </c>
      <c r="H104" s="141">
        <v>129600000.00000101</v>
      </c>
      <c r="I104" s="141">
        <f t="shared" si="52"/>
        <v>0</v>
      </c>
      <c r="J104" s="141"/>
      <c r="K104" s="141"/>
      <c r="L104" s="141">
        <f t="shared" si="53"/>
        <v>1567610394</v>
      </c>
      <c r="M104" s="141">
        <v>5258012077.9999981</v>
      </c>
      <c r="N104" s="141">
        <f t="shared" si="54"/>
        <v>0</v>
      </c>
      <c r="O104" s="141"/>
      <c r="P104" s="141">
        <v>833024.45929100004</v>
      </c>
      <c r="Q104" s="141">
        <f t="shared" si="99"/>
        <v>341463106</v>
      </c>
      <c r="R104" s="141">
        <v>1276518313.0000019</v>
      </c>
      <c r="S104" s="141">
        <f t="shared" si="55"/>
        <v>222830.42581268083</v>
      </c>
      <c r="T104" s="141"/>
      <c r="U104" s="141"/>
      <c r="V104" s="141">
        <f t="shared" si="56"/>
        <v>339987334</v>
      </c>
      <c r="W104" s="141">
        <f t="shared" si="57"/>
        <v>523996799.00000209</v>
      </c>
      <c r="X104" s="141">
        <f t="shared" si="58"/>
        <v>0</v>
      </c>
      <c r="Y104" s="141"/>
      <c r="Z104" s="141">
        <v>106214.829702</v>
      </c>
      <c r="AA104" s="141">
        <f t="shared" si="59"/>
        <v>335233765</v>
      </c>
      <c r="AB104" s="141">
        <f t="shared" si="60"/>
        <v>342170317.00001383</v>
      </c>
      <c r="AC104" s="141">
        <f t="shared" si="61"/>
        <v>104061.61928953601</v>
      </c>
      <c r="AD104" s="141"/>
      <c r="AE104" s="141"/>
      <c r="AF104" s="141">
        <f t="shared" si="62"/>
        <v>483622539</v>
      </c>
      <c r="AG104" s="141">
        <f t="shared" si="63"/>
        <v>726591897.00000179</v>
      </c>
      <c r="AH104" s="141">
        <f t="shared" si="64"/>
        <v>0</v>
      </c>
      <c r="AI104" s="141"/>
      <c r="AJ104" s="141"/>
      <c r="AK104" s="141">
        <f t="shared" si="65"/>
        <v>18917185</v>
      </c>
      <c r="AL104" s="141">
        <f t="shared" si="66"/>
        <v>21580834</v>
      </c>
      <c r="AM104" s="141">
        <f t="shared" si="67"/>
        <v>0</v>
      </c>
      <c r="AN104" s="141"/>
      <c r="AO104" s="141">
        <v>40237.056488000002</v>
      </c>
      <c r="AP104" s="141">
        <f t="shared" si="68"/>
        <v>44655639</v>
      </c>
      <c r="AQ104" s="141">
        <f t="shared" si="69"/>
        <v>45294790.000002876</v>
      </c>
      <c r="AR104" s="141">
        <f t="shared" si="70"/>
        <v>39669.274743312017</v>
      </c>
      <c r="AS104" s="141"/>
      <c r="AT104" s="141"/>
      <c r="AU104" s="141">
        <f t="shared" si="71"/>
        <v>12442934</v>
      </c>
      <c r="AV104" s="141">
        <f t="shared" si="72"/>
        <v>11889881.000002848</v>
      </c>
      <c r="AW104" s="141">
        <f t="shared" si="73"/>
        <v>0</v>
      </c>
      <c r="AX104" s="141"/>
      <c r="AY104" s="141"/>
      <c r="AZ104" s="141">
        <f t="shared" si="74"/>
        <v>877162802</v>
      </c>
      <c r="BA104" s="141">
        <f t="shared" si="75"/>
        <v>834431461.9999969</v>
      </c>
      <c r="BB104" s="141">
        <f t="shared" si="76"/>
        <v>0</v>
      </c>
      <c r="BC104" s="141"/>
      <c r="BD104" s="141"/>
      <c r="BE104" s="141">
        <f t="shared" si="77"/>
        <v>9386434</v>
      </c>
      <c r="BF104" s="141">
        <f t="shared" si="78"/>
        <v>9386434</v>
      </c>
      <c r="BG104" s="141">
        <f t="shared" si="79"/>
        <v>0</v>
      </c>
      <c r="BH104" s="141"/>
      <c r="BI104" s="141"/>
      <c r="BJ104" s="141">
        <f t="shared" si="80"/>
        <v>2191103</v>
      </c>
      <c r="BK104" s="141">
        <f t="shared" si="81"/>
        <v>2191101</v>
      </c>
      <c r="BL104" s="141">
        <f t="shared" si="82"/>
        <v>0</v>
      </c>
      <c r="BM104" s="141"/>
      <c r="BN104" s="141"/>
      <c r="BO104" s="141">
        <f t="shared" si="83"/>
        <v>236120000</v>
      </c>
      <c r="BP104" s="141">
        <f t="shared" si="84"/>
        <v>183638092</v>
      </c>
      <c r="BQ104" s="141">
        <f t="shared" si="85"/>
        <v>0</v>
      </c>
      <c r="BR104" s="141"/>
      <c r="BS104" s="141"/>
      <c r="BT104" s="141">
        <f t="shared" si="86"/>
        <v>132130000</v>
      </c>
      <c r="BU104" s="141">
        <f t="shared" si="87"/>
        <v>119177778</v>
      </c>
      <c r="BV104" s="141">
        <f t="shared" si="88"/>
        <v>0</v>
      </c>
      <c r="BW104" s="141"/>
      <c r="BX104" s="141"/>
      <c r="BY104" s="141">
        <f t="shared" si="89"/>
        <v>10351044</v>
      </c>
      <c r="BZ104" s="141">
        <f t="shared" si="90"/>
        <v>10000069</v>
      </c>
      <c r="CA104" s="141">
        <f t="shared" si="91"/>
        <v>0</v>
      </c>
      <c r="CB104" s="141"/>
      <c r="CC104" s="141"/>
      <c r="CD104" s="141">
        <f t="shared" si="92"/>
        <v>1842000</v>
      </c>
      <c r="CE104" s="141">
        <f t="shared" si="93"/>
        <v>1874207.2309440002</v>
      </c>
      <c r="CF104" s="141">
        <f t="shared" si="94"/>
        <v>0</v>
      </c>
      <c r="CG104" s="141"/>
      <c r="CH104" s="141">
        <v>693.23</v>
      </c>
      <c r="CI104" s="141">
        <f t="shared" si="100"/>
        <v>246401</v>
      </c>
      <c r="CJ104" s="141">
        <f t="shared" si="101"/>
        <v>225992.98000000117</v>
      </c>
      <c r="CK104" s="141">
        <f t="shared" si="95"/>
        <v>755.83128834355432</v>
      </c>
      <c r="CL104" s="141"/>
      <c r="CM104" s="141"/>
      <c r="CN104" s="141"/>
      <c r="CO104" s="141">
        <f t="shared" si="96"/>
        <v>0</v>
      </c>
      <c r="CP104" s="141">
        <f t="shared" si="97"/>
        <v>435000431</v>
      </c>
      <c r="CQ104" s="141">
        <f t="shared" si="102"/>
        <v>435000431.00000006</v>
      </c>
      <c r="CR104" s="141">
        <f t="shared" si="103"/>
        <v>0</v>
      </c>
      <c r="CS104" s="141"/>
      <c r="CT104" s="141"/>
      <c r="CU104" s="141"/>
      <c r="CV104" s="141">
        <f t="shared" si="98"/>
        <v>367317.15113387239</v>
      </c>
    </row>
    <row r="105" spans="1:100" s="14" customFormat="1" ht="13.2" x14ac:dyDescent="0.25">
      <c r="A105" s="4" t="s">
        <v>467</v>
      </c>
      <c r="B105" s="4" t="s">
        <v>468</v>
      </c>
      <c r="C105" s="4" t="s">
        <v>348</v>
      </c>
      <c r="D105" s="4" t="s">
        <v>348</v>
      </c>
      <c r="E105" s="4"/>
      <c r="F105" s="141"/>
      <c r="G105" s="141">
        <f>'[6]Control Totals'!$I$3</f>
        <v>129600000</v>
      </c>
      <c r="H105" s="141">
        <v>129600000.00000101</v>
      </c>
      <c r="I105" s="141">
        <f t="shared" si="52"/>
        <v>0</v>
      </c>
      <c r="J105" s="141"/>
      <c r="K105" s="141"/>
      <c r="L105" s="141">
        <f t="shared" si="53"/>
        <v>1567610394</v>
      </c>
      <c r="M105" s="141">
        <v>5258012077.9999981</v>
      </c>
      <c r="N105" s="141">
        <f t="shared" si="54"/>
        <v>0</v>
      </c>
      <c r="O105" s="141"/>
      <c r="P105" s="141">
        <v>1168731.6175480001</v>
      </c>
      <c r="Q105" s="141">
        <f t="shared" si="99"/>
        <v>341463106</v>
      </c>
      <c r="R105" s="141">
        <v>1276518313.0000019</v>
      </c>
      <c r="S105" s="141">
        <f t="shared" si="55"/>
        <v>312630.63298359717</v>
      </c>
      <c r="T105" s="141"/>
      <c r="U105" s="141"/>
      <c r="V105" s="141">
        <f t="shared" si="56"/>
        <v>339987334</v>
      </c>
      <c r="W105" s="141">
        <f t="shared" si="57"/>
        <v>523996799.00000209</v>
      </c>
      <c r="X105" s="141">
        <f t="shared" si="58"/>
        <v>0</v>
      </c>
      <c r="Y105" s="141"/>
      <c r="Z105" s="141">
        <v>91510.778189999997</v>
      </c>
      <c r="AA105" s="141">
        <f t="shared" si="59"/>
        <v>335233765</v>
      </c>
      <c r="AB105" s="141">
        <f t="shared" si="60"/>
        <v>342170317.00001383</v>
      </c>
      <c r="AC105" s="141">
        <f t="shared" si="61"/>
        <v>89655.651547098823</v>
      </c>
      <c r="AD105" s="141"/>
      <c r="AE105" s="141"/>
      <c r="AF105" s="141">
        <f t="shared" si="62"/>
        <v>483622539</v>
      </c>
      <c r="AG105" s="141">
        <f t="shared" si="63"/>
        <v>726591897.00000179</v>
      </c>
      <c r="AH105" s="141">
        <f t="shared" si="64"/>
        <v>0</v>
      </c>
      <c r="AI105" s="141"/>
      <c r="AJ105" s="141"/>
      <c r="AK105" s="141">
        <f t="shared" si="65"/>
        <v>18917185</v>
      </c>
      <c r="AL105" s="141">
        <f t="shared" si="66"/>
        <v>21580834</v>
      </c>
      <c r="AM105" s="141">
        <f t="shared" si="67"/>
        <v>0</v>
      </c>
      <c r="AN105" s="141"/>
      <c r="AO105" s="141">
        <v>60729.549804000002</v>
      </c>
      <c r="AP105" s="141">
        <f t="shared" si="68"/>
        <v>44655639</v>
      </c>
      <c r="AQ105" s="141">
        <f t="shared" si="69"/>
        <v>45294790.000002876</v>
      </c>
      <c r="AR105" s="141">
        <f t="shared" si="70"/>
        <v>59872.600197059583</v>
      </c>
      <c r="AS105" s="141"/>
      <c r="AT105" s="141"/>
      <c r="AU105" s="141">
        <f t="shared" si="71"/>
        <v>12442934</v>
      </c>
      <c r="AV105" s="141">
        <f t="shared" si="72"/>
        <v>11889881.000002848</v>
      </c>
      <c r="AW105" s="141">
        <f t="shared" si="73"/>
        <v>0</v>
      </c>
      <c r="AX105" s="141"/>
      <c r="AY105" s="141"/>
      <c r="AZ105" s="141">
        <f t="shared" si="74"/>
        <v>877162802</v>
      </c>
      <c r="BA105" s="141">
        <f t="shared" si="75"/>
        <v>834431461.9999969</v>
      </c>
      <c r="BB105" s="141">
        <f t="shared" si="76"/>
        <v>0</v>
      </c>
      <c r="BC105" s="141"/>
      <c r="BD105" s="141"/>
      <c r="BE105" s="141">
        <f t="shared" si="77"/>
        <v>9386434</v>
      </c>
      <c r="BF105" s="141">
        <f t="shared" si="78"/>
        <v>9386434</v>
      </c>
      <c r="BG105" s="141">
        <f t="shared" si="79"/>
        <v>0</v>
      </c>
      <c r="BH105" s="141"/>
      <c r="BI105" s="141"/>
      <c r="BJ105" s="141">
        <f t="shared" si="80"/>
        <v>2191103</v>
      </c>
      <c r="BK105" s="141">
        <f t="shared" si="81"/>
        <v>2191101</v>
      </c>
      <c r="BL105" s="141">
        <f t="shared" si="82"/>
        <v>0</v>
      </c>
      <c r="BM105" s="141"/>
      <c r="BN105" s="141"/>
      <c r="BO105" s="141">
        <f t="shared" si="83"/>
        <v>236120000</v>
      </c>
      <c r="BP105" s="141">
        <f t="shared" si="84"/>
        <v>183638092</v>
      </c>
      <c r="BQ105" s="141">
        <f t="shared" si="85"/>
        <v>0</v>
      </c>
      <c r="BR105" s="141"/>
      <c r="BS105" s="141"/>
      <c r="BT105" s="141">
        <f t="shared" si="86"/>
        <v>132130000</v>
      </c>
      <c r="BU105" s="141">
        <f t="shared" si="87"/>
        <v>119177778</v>
      </c>
      <c r="BV105" s="141">
        <f t="shared" si="88"/>
        <v>0</v>
      </c>
      <c r="BW105" s="141"/>
      <c r="BX105" s="141"/>
      <c r="BY105" s="141">
        <f t="shared" si="89"/>
        <v>10351044</v>
      </c>
      <c r="BZ105" s="141">
        <f t="shared" si="90"/>
        <v>10000069</v>
      </c>
      <c r="CA105" s="141">
        <f t="shared" si="91"/>
        <v>0</v>
      </c>
      <c r="CB105" s="141"/>
      <c r="CC105" s="141"/>
      <c r="CD105" s="141">
        <f t="shared" si="92"/>
        <v>1842000</v>
      </c>
      <c r="CE105" s="141">
        <f t="shared" si="93"/>
        <v>1874207.2309440002</v>
      </c>
      <c r="CF105" s="141">
        <f t="shared" si="94"/>
        <v>0</v>
      </c>
      <c r="CG105" s="141"/>
      <c r="CH105" s="141">
        <v>693.23</v>
      </c>
      <c r="CI105" s="141">
        <f t="shared" si="100"/>
        <v>246401</v>
      </c>
      <c r="CJ105" s="141">
        <f t="shared" si="101"/>
        <v>225992.98000000117</v>
      </c>
      <c r="CK105" s="141">
        <f t="shared" si="95"/>
        <v>755.83128834355432</v>
      </c>
      <c r="CL105" s="141"/>
      <c r="CM105" s="141">
        <v>69492</v>
      </c>
      <c r="CN105" s="141">
        <v>69205</v>
      </c>
      <c r="CO105" s="141">
        <f t="shared" si="96"/>
        <v>138697</v>
      </c>
      <c r="CP105" s="141">
        <f t="shared" si="97"/>
        <v>435000431</v>
      </c>
      <c r="CQ105" s="141">
        <f t="shared" si="102"/>
        <v>435000431.00000006</v>
      </c>
      <c r="CR105" s="141">
        <f t="shared" si="103"/>
        <v>138696.99999999997</v>
      </c>
      <c r="CS105" s="141"/>
      <c r="CT105" s="141"/>
      <c r="CU105" s="141"/>
      <c r="CV105" s="141">
        <f t="shared" si="98"/>
        <v>601611.71601609909</v>
      </c>
    </row>
    <row r="106" spans="1:100" s="14" customFormat="1" ht="13.2" x14ac:dyDescent="0.25">
      <c r="A106" s="4" t="s">
        <v>501</v>
      </c>
      <c r="B106" s="4" t="s">
        <v>502</v>
      </c>
      <c r="C106" s="4" t="s">
        <v>348</v>
      </c>
      <c r="D106" s="4" t="s">
        <v>348</v>
      </c>
      <c r="E106" s="4"/>
      <c r="F106" s="141"/>
      <c r="G106" s="141">
        <f>'[6]Control Totals'!$I$3</f>
        <v>129600000</v>
      </c>
      <c r="H106" s="141">
        <v>129600000.00000101</v>
      </c>
      <c r="I106" s="141">
        <f t="shared" si="52"/>
        <v>0</v>
      </c>
      <c r="J106" s="141"/>
      <c r="K106" s="141"/>
      <c r="L106" s="141">
        <f t="shared" si="53"/>
        <v>1567610394</v>
      </c>
      <c r="M106" s="141">
        <v>5258012077.9999981</v>
      </c>
      <c r="N106" s="141">
        <f t="shared" si="54"/>
        <v>0</v>
      </c>
      <c r="O106" s="141"/>
      <c r="P106" s="141">
        <v>1707483.4648219999</v>
      </c>
      <c r="Q106" s="141">
        <f t="shared" si="99"/>
        <v>341463106</v>
      </c>
      <c r="R106" s="141">
        <v>1276518313.0000019</v>
      </c>
      <c r="S106" s="141">
        <f t="shared" si="55"/>
        <v>456744.41283300333</v>
      </c>
      <c r="T106" s="141"/>
      <c r="U106" s="141"/>
      <c r="V106" s="141">
        <f t="shared" si="56"/>
        <v>339987334</v>
      </c>
      <c r="W106" s="141">
        <f t="shared" si="57"/>
        <v>523996799.00000209</v>
      </c>
      <c r="X106" s="141">
        <f t="shared" si="58"/>
        <v>0</v>
      </c>
      <c r="Y106" s="141"/>
      <c r="Z106" s="141">
        <v>133343.337635</v>
      </c>
      <c r="AA106" s="141">
        <f t="shared" si="59"/>
        <v>335233765</v>
      </c>
      <c r="AB106" s="141">
        <f t="shared" si="60"/>
        <v>342170317.00001383</v>
      </c>
      <c r="AC106" s="141">
        <f t="shared" si="61"/>
        <v>130640.17213698124</v>
      </c>
      <c r="AD106" s="141"/>
      <c r="AE106" s="141"/>
      <c r="AF106" s="141">
        <f t="shared" si="62"/>
        <v>483622539</v>
      </c>
      <c r="AG106" s="141">
        <f t="shared" si="63"/>
        <v>726591897.00000179</v>
      </c>
      <c r="AH106" s="141">
        <f t="shared" si="64"/>
        <v>0</v>
      </c>
      <c r="AI106" s="141"/>
      <c r="AJ106" s="141"/>
      <c r="AK106" s="141">
        <f t="shared" si="65"/>
        <v>18917185</v>
      </c>
      <c r="AL106" s="141">
        <f t="shared" si="66"/>
        <v>21580834</v>
      </c>
      <c r="AM106" s="141">
        <f t="shared" si="67"/>
        <v>0</v>
      </c>
      <c r="AN106" s="141"/>
      <c r="AO106" s="141">
        <v>28309.240919</v>
      </c>
      <c r="AP106" s="141">
        <f t="shared" si="68"/>
        <v>44655639</v>
      </c>
      <c r="AQ106" s="141">
        <f t="shared" si="69"/>
        <v>45294790.000002876</v>
      </c>
      <c r="AR106" s="141">
        <f t="shared" si="70"/>
        <v>27909.771583946233</v>
      </c>
      <c r="AS106" s="141"/>
      <c r="AT106" s="141"/>
      <c r="AU106" s="141">
        <f t="shared" si="71"/>
        <v>12442934</v>
      </c>
      <c r="AV106" s="141">
        <f t="shared" si="72"/>
        <v>11889881.000002848</v>
      </c>
      <c r="AW106" s="141">
        <f t="shared" si="73"/>
        <v>0</v>
      </c>
      <c r="AX106" s="141"/>
      <c r="AY106" s="141"/>
      <c r="AZ106" s="141">
        <f t="shared" si="74"/>
        <v>877162802</v>
      </c>
      <c r="BA106" s="141">
        <f t="shared" si="75"/>
        <v>834431461.9999969</v>
      </c>
      <c r="BB106" s="141">
        <f t="shared" si="76"/>
        <v>0</v>
      </c>
      <c r="BC106" s="141"/>
      <c r="BD106" s="141"/>
      <c r="BE106" s="141">
        <f t="shared" si="77"/>
        <v>9386434</v>
      </c>
      <c r="BF106" s="141">
        <f t="shared" si="78"/>
        <v>9386434</v>
      </c>
      <c r="BG106" s="141">
        <f t="shared" si="79"/>
        <v>0</v>
      </c>
      <c r="BH106" s="141"/>
      <c r="BI106" s="141"/>
      <c r="BJ106" s="141">
        <f t="shared" si="80"/>
        <v>2191103</v>
      </c>
      <c r="BK106" s="141">
        <f t="shared" si="81"/>
        <v>2191101</v>
      </c>
      <c r="BL106" s="141">
        <f t="shared" si="82"/>
        <v>0</v>
      </c>
      <c r="BM106" s="141"/>
      <c r="BN106" s="141"/>
      <c r="BO106" s="141">
        <f t="shared" si="83"/>
        <v>236120000</v>
      </c>
      <c r="BP106" s="141">
        <f t="shared" si="84"/>
        <v>183638092</v>
      </c>
      <c r="BQ106" s="141">
        <f t="shared" si="85"/>
        <v>0</v>
      </c>
      <c r="BR106" s="141"/>
      <c r="BS106" s="141"/>
      <c r="BT106" s="141">
        <f t="shared" si="86"/>
        <v>132130000</v>
      </c>
      <c r="BU106" s="141">
        <f t="shared" si="87"/>
        <v>119177778</v>
      </c>
      <c r="BV106" s="141">
        <f t="shared" si="88"/>
        <v>0</v>
      </c>
      <c r="BW106" s="141"/>
      <c r="BX106" s="141"/>
      <c r="BY106" s="141">
        <f t="shared" si="89"/>
        <v>10351044</v>
      </c>
      <c r="BZ106" s="141">
        <f t="shared" si="90"/>
        <v>10000069</v>
      </c>
      <c r="CA106" s="141">
        <f t="shared" si="91"/>
        <v>0</v>
      </c>
      <c r="CB106" s="141"/>
      <c r="CC106" s="141"/>
      <c r="CD106" s="141">
        <f t="shared" si="92"/>
        <v>1842000</v>
      </c>
      <c r="CE106" s="141">
        <f t="shared" si="93"/>
        <v>1874207.2309440002</v>
      </c>
      <c r="CF106" s="141">
        <f t="shared" si="94"/>
        <v>0</v>
      </c>
      <c r="CG106" s="141"/>
      <c r="CH106" s="141">
        <v>693.23</v>
      </c>
      <c r="CI106" s="141">
        <f t="shared" si="100"/>
        <v>246401</v>
      </c>
      <c r="CJ106" s="141">
        <f t="shared" si="101"/>
        <v>225992.98000000117</v>
      </c>
      <c r="CK106" s="141">
        <f t="shared" si="95"/>
        <v>755.83128834355432</v>
      </c>
      <c r="CL106" s="141"/>
      <c r="CM106" s="141">
        <v>95264</v>
      </c>
      <c r="CN106" s="141">
        <v>187586</v>
      </c>
      <c r="CO106" s="141">
        <f t="shared" si="96"/>
        <v>282850</v>
      </c>
      <c r="CP106" s="141">
        <f t="shared" si="97"/>
        <v>435000431</v>
      </c>
      <c r="CQ106" s="141">
        <f t="shared" si="102"/>
        <v>435000431.00000006</v>
      </c>
      <c r="CR106" s="141">
        <f t="shared" si="103"/>
        <v>282850</v>
      </c>
      <c r="CS106" s="141"/>
      <c r="CT106" s="141"/>
      <c r="CU106" s="141"/>
      <c r="CV106" s="141">
        <f t="shared" si="98"/>
        <v>898900.18784227432</v>
      </c>
    </row>
    <row r="107" spans="1:100" s="14" customFormat="1" ht="13.2" x14ac:dyDescent="0.25">
      <c r="A107" s="4" t="s">
        <v>581</v>
      </c>
      <c r="B107" s="4" t="s">
        <v>582</v>
      </c>
      <c r="C107" s="4" t="s">
        <v>348</v>
      </c>
      <c r="D107" s="4" t="s">
        <v>348</v>
      </c>
      <c r="E107" s="4"/>
      <c r="F107" s="141"/>
      <c r="G107" s="141">
        <f>'[6]Control Totals'!$I$3</f>
        <v>129600000</v>
      </c>
      <c r="H107" s="141">
        <v>129600000.00000101</v>
      </c>
      <c r="I107" s="141">
        <f t="shared" si="52"/>
        <v>0</v>
      </c>
      <c r="J107" s="141"/>
      <c r="K107" s="141"/>
      <c r="L107" s="141">
        <f t="shared" si="53"/>
        <v>1567610394</v>
      </c>
      <c r="M107" s="141">
        <v>5258012077.9999981</v>
      </c>
      <c r="N107" s="141">
        <f t="shared" si="54"/>
        <v>0</v>
      </c>
      <c r="O107" s="141"/>
      <c r="P107" s="141">
        <v>3981821.6222290001</v>
      </c>
      <c r="Q107" s="141">
        <f t="shared" si="99"/>
        <v>341463106</v>
      </c>
      <c r="R107" s="141">
        <v>1276518313.0000019</v>
      </c>
      <c r="S107" s="141">
        <f t="shared" si="55"/>
        <v>1065119.9946116803</v>
      </c>
      <c r="T107" s="141"/>
      <c r="U107" s="141"/>
      <c r="V107" s="141">
        <f t="shared" si="56"/>
        <v>339987334</v>
      </c>
      <c r="W107" s="141">
        <f t="shared" si="57"/>
        <v>523996799.00000209</v>
      </c>
      <c r="X107" s="141">
        <f t="shared" si="58"/>
        <v>0</v>
      </c>
      <c r="Y107" s="141"/>
      <c r="Z107" s="141">
        <v>77562.170536000005</v>
      </c>
      <c r="AA107" s="141">
        <f t="shared" si="59"/>
        <v>335233765</v>
      </c>
      <c r="AB107" s="141">
        <f t="shared" si="60"/>
        <v>342170317.00001383</v>
      </c>
      <c r="AC107" s="141">
        <f t="shared" si="61"/>
        <v>75989.813138450292</v>
      </c>
      <c r="AD107" s="141"/>
      <c r="AE107" s="141"/>
      <c r="AF107" s="141">
        <f t="shared" si="62"/>
        <v>483622539</v>
      </c>
      <c r="AG107" s="141">
        <f t="shared" si="63"/>
        <v>726591897.00000179</v>
      </c>
      <c r="AH107" s="141">
        <f t="shared" si="64"/>
        <v>0</v>
      </c>
      <c r="AI107" s="141"/>
      <c r="AJ107" s="141"/>
      <c r="AK107" s="141">
        <f t="shared" si="65"/>
        <v>18917185</v>
      </c>
      <c r="AL107" s="141">
        <f t="shared" si="66"/>
        <v>21580834</v>
      </c>
      <c r="AM107" s="141">
        <f t="shared" si="67"/>
        <v>0</v>
      </c>
      <c r="AN107" s="141"/>
      <c r="AO107" s="141">
        <v>56000.774201</v>
      </c>
      <c r="AP107" s="141">
        <f t="shared" si="68"/>
        <v>44655639</v>
      </c>
      <c r="AQ107" s="141">
        <f t="shared" si="69"/>
        <v>45294790.000002876</v>
      </c>
      <c r="AR107" s="141">
        <f t="shared" si="70"/>
        <v>55210.551951785419</v>
      </c>
      <c r="AS107" s="141"/>
      <c r="AT107" s="141"/>
      <c r="AU107" s="141">
        <f t="shared" si="71"/>
        <v>12442934</v>
      </c>
      <c r="AV107" s="141">
        <f t="shared" si="72"/>
        <v>11889881.000002848</v>
      </c>
      <c r="AW107" s="141">
        <f t="shared" si="73"/>
        <v>0</v>
      </c>
      <c r="AX107" s="141"/>
      <c r="AY107" s="141"/>
      <c r="AZ107" s="141">
        <f t="shared" si="74"/>
        <v>877162802</v>
      </c>
      <c r="BA107" s="141">
        <f t="shared" si="75"/>
        <v>834431461.9999969</v>
      </c>
      <c r="BB107" s="141">
        <f t="shared" si="76"/>
        <v>0</v>
      </c>
      <c r="BC107" s="141"/>
      <c r="BD107" s="141">
        <v>112933</v>
      </c>
      <c r="BE107" s="141">
        <f t="shared" si="77"/>
        <v>9386434</v>
      </c>
      <c r="BF107" s="141">
        <f t="shared" si="78"/>
        <v>9386434</v>
      </c>
      <c r="BG107" s="141">
        <f t="shared" si="79"/>
        <v>112933</v>
      </c>
      <c r="BH107" s="141"/>
      <c r="BI107" s="141">
        <v>65278</v>
      </c>
      <c r="BJ107" s="141">
        <f t="shared" si="80"/>
        <v>2191103</v>
      </c>
      <c r="BK107" s="141">
        <f t="shared" si="81"/>
        <v>2191101</v>
      </c>
      <c r="BL107" s="141">
        <f t="shared" si="82"/>
        <v>65278.059584656301</v>
      </c>
      <c r="BM107" s="141"/>
      <c r="BN107" s="141"/>
      <c r="BO107" s="141">
        <f t="shared" si="83"/>
        <v>236120000</v>
      </c>
      <c r="BP107" s="141">
        <f t="shared" si="84"/>
        <v>183638092</v>
      </c>
      <c r="BQ107" s="141">
        <f t="shared" si="85"/>
        <v>0</v>
      </c>
      <c r="BR107" s="141"/>
      <c r="BS107" s="141"/>
      <c r="BT107" s="141">
        <f t="shared" si="86"/>
        <v>132130000</v>
      </c>
      <c r="BU107" s="141">
        <f t="shared" si="87"/>
        <v>119177778</v>
      </c>
      <c r="BV107" s="141">
        <f t="shared" si="88"/>
        <v>0</v>
      </c>
      <c r="BW107" s="141"/>
      <c r="BX107" s="141"/>
      <c r="BY107" s="141">
        <f t="shared" si="89"/>
        <v>10351044</v>
      </c>
      <c r="BZ107" s="141">
        <f t="shared" si="90"/>
        <v>10000069</v>
      </c>
      <c r="CA107" s="141">
        <f t="shared" si="91"/>
        <v>0</v>
      </c>
      <c r="CB107" s="141"/>
      <c r="CC107" s="141"/>
      <c r="CD107" s="141">
        <f t="shared" si="92"/>
        <v>1842000</v>
      </c>
      <c r="CE107" s="141">
        <f t="shared" si="93"/>
        <v>1874207.2309440002</v>
      </c>
      <c r="CF107" s="141">
        <f t="shared" si="94"/>
        <v>0</v>
      </c>
      <c r="CG107" s="141"/>
      <c r="CH107" s="141">
        <v>693.23</v>
      </c>
      <c r="CI107" s="141">
        <f t="shared" si="100"/>
        <v>246401</v>
      </c>
      <c r="CJ107" s="141">
        <f t="shared" si="101"/>
        <v>225992.98000000117</v>
      </c>
      <c r="CK107" s="141">
        <f t="shared" si="95"/>
        <v>755.83128834355432</v>
      </c>
      <c r="CL107" s="141"/>
      <c r="CM107" s="141"/>
      <c r="CN107" s="141"/>
      <c r="CO107" s="141">
        <f t="shared" si="96"/>
        <v>0</v>
      </c>
      <c r="CP107" s="141">
        <f t="shared" si="97"/>
        <v>435000431</v>
      </c>
      <c r="CQ107" s="141">
        <f t="shared" si="102"/>
        <v>435000431.00000006</v>
      </c>
      <c r="CR107" s="141">
        <f t="shared" si="103"/>
        <v>0</v>
      </c>
      <c r="CS107" s="141"/>
      <c r="CT107" s="141"/>
      <c r="CU107" s="141"/>
      <c r="CV107" s="141">
        <f t="shared" si="98"/>
        <v>1375287.2505749157</v>
      </c>
    </row>
    <row r="108" spans="1:100" s="14" customFormat="1" ht="13.2" x14ac:dyDescent="0.25">
      <c r="A108" s="4" t="s">
        <v>611</v>
      </c>
      <c r="B108" s="4" t="s">
        <v>612</v>
      </c>
      <c r="C108" s="4" t="s">
        <v>348</v>
      </c>
      <c r="D108" s="4" t="s">
        <v>348</v>
      </c>
      <c r="E108" s="4"/>
      <c r="F108" s="141"/>
      <c r="G108" s="141">
        <f>'[6]Control Totals'!$I$3</f>
        <v>129600000</v>
      </c>
      <c r="H108" s="141">
        <v>129600000.00000101</v>
      </c>
      <c r="I108" s="141">
        <f t="shared" si="52"/>
        <v>0</v>
      </c>
      <c r="J108" s="141"/>
      <c r="K108" s="141"/>
      <c r="L108" s="141">
        <f t="shared" si="53"/>
        <v>1567610394</v>
      </c>
      <c r="M108" s="141">
        <v>5258012077.9999981</v>
      </c>
      <c r="N108" s="141">
        <f t="shared" si="54"/>
        <v>0</v>
      </c>
      <c r="O108" s="141"/>
      <c r="P108" s="141">
        <v>1545086.045649</v>
      </c>
      <c r="Q108" s="141">
        <f t="shared" si="99"/>
        <v>341463106</v>
      </c>
      <c r="R108" s="141">
        <v>1276518313.0000019</v>
      </c>
      <c r="S108" s="141">
        <f t="shared" si="55"/>
        <v>413303.80834463163</v>
      </c>
      <c r="T108" s="141"/>
      <c r="U108" s="141"/>
      <c r="V108" s="141">
        <f t="shared" si="56"/>
        <v>339987334</v>
      </c>
      <c r="W108" s="141">
        <f t="shared" si="57"/>
        <v>523996799.00000209</v>
      </c>
      <c r="X108" s="141">
        <f t="shared" si="58"/>
        <v>0</v>
      </c>
      <c r="Y108" s="141"/>
      <c r="Z108" s="141">
        <v>52532.758512</v>
      </c>
      <c r="AA108" s="141">
        <f t="shared" si="59"/>
        <v>335233765</v>
      </c>
      <c r="AB108" s="141">
        <f t="shared" si="60"/>
        <v>342170317.00001383</v>
      </c>
      <c r="AC108" s="141">
        <f t="shared" si="61"/>
        <v>51467.802865591191</v>
      </c>
      <c r="AD108" s="141"/>
      <c r="AE108" s="141"/>
      <c r="AF108" s="141">
        <f t="shared" si="62"/>
        <v>483622539</v>
      </c>
      <c r="AG108" s="141">
        <f t="shared" si="63"/>
        <v>726591897.00000179</v>
      </c>
      <c r="AH108" s="141">
        <f t="shared" si="64"/>
        <v>0</v>
      </c>
      <c r="AI108" s="141"/>
      <c r="AJ108" s="141"/>
      <c r="AK108" s="141">
        <f t="shared" si="65"/>
        <v>18917185</v>
      </c>
      <c r="AL108" s="141">
        <f t="shared" si="66"/>
        <v>21580834</v>
      </c>
      <c r="AM108" s="141">
        <f t="shared" si="67"/>
        <v>0</v>
      </c>
      <c r="AN108" s="141"/>
      <c r="AO108" s="141">
        <v>28309.240919</v>
      </c>
      <c r="AP108" s="141">
        <f t="shared" si="68"/>
        <v>44655639</v>
      </c>
      <c r="AQ108" s="141">
        <f t="shared" si="69"/>
        <v>45294790.000002876</v>
      </c>
      <c r="AR108" s="141">
        <f t="shared" si="70"/>
        <v>27909.771583946233</v>
      </c>
      <c r="AS108" s="141"/>
      <c r="AT108" s="141"/>
      <c r="AU108" s="141">
        <f t="shared" si="71"/>
        <v>12442934</v>
      </c>
      <c r="AV108" s="141">
        <f t="shared" si="72"/>
        <v>11889881.000002848</v>
      </c>
      <c r="AW108" s="141">
        <f t="shared" si="73"/>
        <v>0</v>
      </c>
      <c r="AX108" s="141"/>
      <c r="AY108" s="141"/>
      <c r="AZ108" s="141">
        <f t="shared" si="74"/>
        <v>877162802</v>
      </c>
      <c r="BA108" s="141">
        <f t="shared" si="75"/>
        <v>834431461.9999969</v>
      </c>
      <c r="BB108" s="141">
        <f t="shared" si="76"/>
        <v>0</v>
      </c>
      <c r="BC108" s="141"/>
      <c r="BD108" s="141"/>
      <c r="BE108" s="141">
        <f t="shared" si="77"/>
        <v>9386434</v>
      </c>
      <c r="BF108" s="141">
        <f t="shared" si="78"/>
        <v>9386434</v>
      </c>
      <c r="BG108" s="141">
        <f t="shared" si="79"/>
        <v>0</v>
      </c>
      <c r="BH108" s="141"/>
      <c r="BI108" s="141"/>
      <c r="BJ108" s="141">
        <f t="shared" si="80"/>
        <v>2191103</v>
      </c>
      <c r="BK108" s="141">
        <f t="shared" si="81"/>
        <v>2191101</v>
      </c>
      <c r="BL108" s="141">
        <f t="shared" si="82"/>
        <v>0</v>
      </c>
      <c r="BM108" s="141"/>
      <c r="BN108" s="141"/>
      <c r="BO108" s="141">
        <f t="shared" si="83"/>
        <v>236120000</v>
      </c>
      <c r="BP108" s="141">
        <f t="shared" si="84"/>
        <v>183638092</v>
      </c>
      <c r="BQ108" s="141">
        <f t="shared" si="85"/>
        <v>0</v>
      </c>
      <c r="BR108" s="141"/>
      <c r="BS108" s="141"/>
      <c r="BT108" s="141">
        <f t="shared" si="86"/>
        <v>132130000</v>
      </c>
      <c r="BU108" s="141">
        <f t="shared" si="87"/>
        <v>119177778</v>
      </c>
      <c r="BV108" s="141">
        <f t="shared" si="88"/>
        <v>0</v>
      </c>
      <c r="BW108" s="141"/>
      <c r="BX108" s="141"/>
      <c r="BY108" s="141">
        <f t="shared" si="89"/>
        <v>10351044</v>
      </c>
      <c r="BZ108" s="141">
        <f t="shared" si="90"/>
        <v>10000069</v>
      </c>
      <c r="CA108" s="141">
        <f t="shared" si="91"/>
        <v>0</v>
      </c>
      <c r="CB108" s="141"/>
      <c r="CC108" s="141"/>
      <c r="CD108" s="141">
        <f t="shared" si="92"/>
        <v>1842000</v>
      </c>
      <c r="CE108" s="141">
        <f t="shared" si="93"/>
        <v>1874207.2309440002</v>
      </c>
      <c r="CF108" s="141">
        <f t="shared" si="94"/>
        <v>0</v>
      </c>
      <c r="CG108" s="141"/>
      <c r="CH108" s="141">
        <v>693.23</v>
      </c>
      <c r="CI108" s="141">
        <f t="shared" si="100"/>
        <v>246401</v>
      </c>
      <c r="CJ108" s="141">
        <f t="shared" si="101"/>
        <v>225992.98000000117</v>
      </c>
      <c r="CK108" s="141">
        <f t="shared" si="95"/>
        <v>755.83128834355432</v>
      </c>
      <c r="CL108" s="141"/>
      <c r="CM108" s="141">
        <v>39622</v>
      </c>
      <c r="CN108" s="141">
        <v>77087</v>
      </c>
      <c r="CO108" s="141">
        <f t="shared" si="96"/>
        <v>116709</v>
      </c>
      <c r="CP108" s="141">
        <f t="shared" si="97"/>
        <v>435000431</v>
      </c>
      <c r="CQ108" s="141">
        <f t="shared" si="102"/>
        <v>435000431.00000006</v>
      </c>
      <c r="CR108" s="141">
        <f t="shared" si="103"/>
        <v>116708.99999999999</v>
      </c>
      <c r="CS108" s="141"/>
      <c r="CT108" s="141"/>
      <c r="CU108" s="141"/>
      <c r="CV108" s="141">
        <f t="shared" si="98"/>
        <v>610146.21408251254</v>
      </c>
    </row>
    <row r="109" spans="1:100" s="14" customFormat="1" ht="13.2" x14ac:dyDescent="0.25">
      <c r="A109" s="4" t="s">
        <v>218</v>
      </c>
      <c r="B109" s="4" t="s">
        <v>219</v>
      </c>
      <c r="C109" s="4"/>
      <c r="D109" s="4" t="s">
        <v>203</v>
      </c>
      <c r="E109" s="4"/>
      <c r="F109" s="141">
        <v>500674.68498100003</v>
      </c>
      <c r="G109" s="141">
        <f>'[6]Control Totals'!$I$3</f>
        <v>129600000</v>
      </c>
      <c r="H109" s="141">
        <v>129600000.00000101</v>
      </c>
      <c r="I109" s="141">
        <f t="shared" si="52"/>
        <v>500674.68498099607</v>
      </c>
      <c r="J109" s="141"/>
      <c r="K109" s="141">
        <v>26586114.671771001</v>
      </c>
      <c r="L109" s="141">
        <f t="shared" si="53"/>
        <v>1567610394</v>
      </c>
      <c r="M109" s="141">
        <v>5258012077.9999981</v>
      </c>
      <c r="N109" s="141">
        <f t="shared" si="54"/>
        <v>7926316.8431892935</v>
      </c>
      <c r="O109" s="141"/>
      <c r="P109" s="141">
        <v>6186603.069104</v>
      </c>
      <c r="Q109" s="141">
        <f t="shared" si="99"/>
        <v>341463106</v>
      </c>
      <c r="R109" s="141">
        <v>1276518313.0000019</v>
      </c>
      <c r="S109" s="141">
        <f t="shared" si="55"/>
        <v>1654889.4583429147</v>
      </c>
      <c r="T109" s="141"/>
      <c r="U109" s="141"/>
      <c r="V109" s="141">
        <f t="shared" si="56"/>
        <v>339987334</v>
      </c>
      <c r="W109" s="141">
        <f t="shared" si="57"/>
        <v>523996799.00000209</v>
      </c>
      <c r="X109" s="141">
        <f t="shared" si="58"/>
        <v>0</v>
      </c>
      <c r="Y109" s="141"/>
      <c r="Z109" s="141">
        <v>2079776.1538190001</v>
      </c>
      <c r="AA109" s="141">
        <f t="shared" si="59"/>
        <v>335233765</v>
      </c>
      <c r="AB109" s="141">
        <f t="shared" si="60"/>
        <v>342170317.00001383</v>
      </c>
      <c r="AC109" s="141">
        <f t="shared" si="61"/>
        <v>2037614.473735705</v>
      </c>
      <c r="AD109" s="141"/>
      <c r="AE109" s="141">
        <v>3528197.4861280001</v>
      </c>
      <c r="AF109" s="141">
        <f t="shared" si="62"/>
        <v>483622539</v>
      </c>
      <c r="AG109" s="141">
        <f t="shared" si="63"/>
        <v>726591897.00000179</v>
      </c>
      <c r="AH109" s="141">
        <f t="shared" si="64"/>
        <v>2348382.6799882911</v>
      </c>
      <c r="AI109" s="141"/>
      <c r="AJ109" s="141"/>
      <c r="AK109" s="141">
        <f t="shared" si="65"/>
        <v>18917185</v>
      </c>
      <c r="AL109" s="141">
        <f t="shared" si="66"/>
        <v>21580834</v>
      </c>
      <c r="AM109" s="141">
        <f t="shared" si="67"/>
        <v>0</v>
      </c>
      <c r="AN109" s="141"/>
      <c r="AO109" s="141">
        <v>63882.633057999999</v>
      </c>
      <c r="AP109" s="141">
        <f t="shared" si="68"/>
        <v>44655639</v>
      </c>
      <c r="AQ109" s="141">
        <f t="shared" si="69"/>
        <v>45294790.000002876</v>
      </c>
      <c r="AR109" s="141">
        <f t="shared" si="70"/>
        <v>62981.190556515059</v>
      </c>
      <c r="AS109" s="141"/>
      <c r="AT109" s="141">
        <v>91948.413067000001</v>
      </c>
      <c r="AU109" s="141">
        <f t="shared" si="71"/>
        <v>12442934</v>
      </c>
      <c r="AV109" s="141">
        <f t="shared" si="72"/>
        <v>11889881.000002848</v>
      </c>
      <c r="AW109" s="141">
        <f t="shared" si="73"/>
        <v>96225.356266992458</v>
      </c>
      <c r="AX109" s="141"/>
      <c r="AY109" s="141">
        <v>2122645.0447180001</v>
      </c>
      <c r="AZ109" s="141">
        <f t="shared" si="74"/>
        <v>877162802</v>
      </c>
      <c r="BA109" s="141">
        <f t="shared" si="75"/>
        <v>834431461.9999969</v>
      </c>
      <c r="BB109" s="141">
        <f t="shared" si="76"/>
        <v>2231345.9641293623</v>
      </c>
      <c r="BC109" s="141"/>
      <c r="BD109" s="141"/>
      <c r="BE109" s="141">
        <f t="shared" si="77"/>
        <v>9386434</v>
      </c>
      <c r="BF109" s="141">
        <f t="shared" si="78"/>
        <v>9386434</v>
      </c>
      <c r="BG109" s="141">
        <f t="shared" si="79"/>
        <v>0</v>
      </c>
      <c r="BH109" s="141"/>
      <c r="BI109" s="141"/>
      <c r="BJ109" s="141">
        <f t="shared" si="80"/>
        <v>2191103</v>
      </c>
      <c r="BK109" s="141">
        <f t="shared" si="81"/>
        <v>2191101</v>
      </c>
      <c r="BL109" s="141">
        <f t="shared" si="82"/>
        <v>0</v>
      </c>
      <c r="BM109" s="141"/>
      <c r="BN109" s="141">
        <v>1106395</v>
      </c>
      <c r="BO109" s="141">
        <f t="shared" si="83"/>
        <v>236120000</v>
      </c>
      <c r="BP109" s="141">
        <f t="shared" si="84"/>
        <v>183638092</v>
      </c>
      <c r="BQ109" s="141">
        <f t="shared" si="85"/>
        <v>1422591.4926190802</v>
      </c>
      <c r="BR109" s="141"/>
      <c r="BS109" s="141">
        <v>787981</v>
      </c>
      <c r="BT109" s="141">
        <f t="shared" si="86"/>
        <v>132130000</v>
      </c>
      <c r="BU109" s="141">
        <f t="shared" si="87"/>
        <v>119177778</v>
      </c>
      <c r="BV109" s="141">
        <f t="shared" si="88"/>
        <v>873618.65003054508</v>
      </c>
      <c r="BW109" s="141"/>
      <c r="BX109" s="141">
        <v>122683</v>
      </c>
      <c r="BY109" s="141">
        <f t="shared" si="89"/>
        <v>10351044</v>
      </c>
      <c r="BZ109" s="141">
        <f t="shared" si="90"/>
        <v>10000069</v>
      </c>
      <c r="CA109" s="141">
        <f t="shared" si="91"/>
        <v>126988.83688222551</v>
      </c>
      <c r="CB109" s="141"/>
      <c r="CC109" s="141">
        <v>18465.095870000001</v>
      </c>
      <c r="CD109" s="141">
        <f t="shared" si="92"/>
        <v>1842000</v>
      </c>
      <c r="CE109" s="141">
        <f t="shared" si="93"/>
        <v>1874207.2309440002</v>
      </c>
      <c r="CF109" s="141">
        <f t="shared" si="94"/>
        <v>18147.783249885604</v>
      </c>
      <c r="CG109" s="141"/>
      <c r="CH109" s="141">
        <v>693.23</v>
      </c>
      <c r="CI109" s="141">
        <f t="shared" si="100"/>
        <v>246401</v>
      </c>
      <c r="CJ109" s="141">
        <f t="shared" si="101"/>
        <v>225992.98000000117</v>
      </c>
      <c r="CK109" s="141">
        <f t="shared" si="95"/>
        <v>755.83128834355432</v>
      </c>
      <c r="CL109" s="141"/>
      <c r="CM109" s="141">
        <v>1465929</v>
      </c>
      <c r="CN109" s="141">
        <v>2876211</v>
      </c>
      <c r="CO109" s="141">
        <f t="shared" si="96"/>
        <v>4342140</v>
      </c>
      <c r="CP109" s="141">
        <f t="shared" si="97"/>
        <v>435000431</v>
      </c>
      <c r="CQ109" s="141">
        <f t="shared" si="102"/>
        <v>435000431.00000006</v>
      </c>
      <c r="CR109" s="141">
        <f t="shared" si="103"/>
        <v>4342139.9999999991</v>
      </c>
      <c r="CS109" s="141"/>
      <c r="CT109" s="141"/>
      <c r="CU109" s="141"/>
      <c r="CV109" s="141">
        <f t="shared" si="98"/>
        <v>23642673.245260153</v>
      </c>
    </row>
    <row r="110" spans="1:100" s="14" customFormat="1" ht="13.2" x14ac:dyDescent="0.25">
      <c r="A110" s="4" t="s">
        <v>665</v>
      </c>
      <c r="B110" s="4" t="s">
        <v>666</v>
      </c>
      <c r="C110" s="4" t="s">
        <v>348</v>
      </c>
      <c r="D110" s="4" t="s">
        <v>348</v>
      </c>
      <c r="E110" s="4"/>
      <c r="F110" s="141"/>
      <c r="G110" s="141">
        <f>'[6]Control Totals'!$I$3</f>
        <v>129600000</v>
      </c>
      <c r="H110" s="141">
        <v>129600000.00000101</v>
      </c>
      <c r="I110" s="141">
        <f t="shared" si="52"/>
        <v>0</v>
      </c>
      <c r="J110" s="141"/>
      <c r="K110" s="141"/>
      <c r="L110" s="141">
        <f t="shared" si="53"/>
        <v>1567610394</v>
      </c>
      <c r="M110" s="141">
        <v>5258012077.9999981</v>
      </c>
      <c r="N110" s="141">
        <f t="shared" si="54"/>
        <v>0</v>
      </c>
      <c r="O110" s="141"/>
      <c r="P110" s="141">
        <v>2040000.5838349999</v>
      </c>
      <c r="Q110" s="141">
        <f t="shared" si="99"/>
        <v>341463106</v>
      </c>
      <c r="R110" s="141">
        <v>1276518313.0000019</v>
      </c>
      <c r="S110" s="141">
        <f t="shared" si="55"/>
        <v>545691.29835751245</v>
      </c>
      <c r="T110" s="141"/>
      <c r="U110" s="141"/>
      <c r="V110" s="141">
        <f t="shared" si="56"/>
        <v>339987334</v>
      </c>
      <c r="W110" s="141">
        <f t="shared" si="57"/>
        <v>523996799.00000209</v>
      </c>
      <c r="X110" s="141">
        <f t="shared" si="58"/>
        <v>0</v>
      </c>
      <c r="Y110" s="141"/>
      <c r="Z110" s="141">
        <v>100600.901493</v>
      </c>
      <c r="AA110" s="141">
        <f t="shared" si="59"/>
        <v>335233765</v>
      </c>
      <c r="AB110" s="141">
        <f t="shared" si="60"/>
        <v>342170317.00001383</v>
      </c>
      <c r="AC110" s="141">
        <f t="shared" si="61"/>
        <v>98561.497869177096</v>
      </c>
      <c r="AD110" s="141"/>
      <c r="AE110" s="141"/>
      <c r="AF110" s="141">
        <f t="shared" si="62"/>
        <v>483622539</v>
      </c>
      <c r="AG110" s="141">
        <f t="shared" si="63"/>
        <v>726591897.00000179</v>
      </c>
      <c r="AH110" s="141">
        <f t="shared" si="64"/>
        <v>0</v>
      </c>
      <c r="AI110" s="141"/>
      <c r="AJ110" s="141"/>
      <c r="AK110" s="141">
        <f t="shared" si="65"/>
        <v>18917185</v>
      </c>
      <c r="AL110" s="141">
        <f t="shared" si="66"/>
        <v>21580834</v>
      </c>
      <c r="AM110" s="141">
        <f t="shared" si="67"/>
        <v>0</v>
      </c>
      <c r="AN110" s="141"/>
      <c r="AO110" s="141">
        <v>28309.240919</v>
      </c>
      <c r="AP110" s="141">
        <f t="shared" si="68"/>
        <v>44655639</v>
      </c>
      <c r="AQ110" s="141">
        <f t="shared" si="69"/>
        <v>45294790.000002876</v>
      </c>
      <c r="AR110" s="141">
        <f t="shared" si="70"/>
        <v>27909.771583946233</v>
      </c>
      <c r="AS110" s="141"/>
      <c r="AT110" s="141"/>
      <c r="AU110" s="141">
        <f t="shared" si="71"/>
        <v>12442934</v>
      </c>
      <c r="AV110" s="141">
        <f t="shared" si="72"/>
        <v>11889881.000002848</v>
      </c>
      <c r="AW110" s="141">
        <f t="shared" si="73"/>
        <v>0</v>
      </c>
      <c r="AX110" s="141"/>
      <c r="AY110" s="141"/>
      <c r="AZ110" s="141">
        <f t="shared" si="74"/>
        <v>877162802</v>
      </c>
      <c r="BA110" s="141">
        <f t="shared" si="75"/>
        <v>834431461.9999969</v>
      </c>
      <c r="BB110" s="141">
        <f t="shared" si="76"/>
        <v>0</v>
      </c>
      <c r="BC110" s="141"/>
      <c r="BD110" s="141"/>
      <c r="BE110" s="141">
        <f t="shared" si="77"/>
        <v>9386434</v>
      </c>
      <c r="BF110" s="141">
        <f t="shared" si="78"/>
        <v>9386434</v>
      </c>
      <c r="BG110" s="141">
        <f t="shared" si="79"/>
        <v>0</v>
      </c>
      <c r="BH110" s="141"/>
      <c r="BI110" s="141"/>
      <c r="BJ110" s="141">
        <f t="shared" si="80"/>
        <v>2191103</v>
      </c>
      <c r="BK110" s="141">
        <f t="shared" si="81"/>
        <v>2191101</v>
      </c>
      <c r="BL110" s="141">
        <f t="shared" si="82"/>
        <v>0</v>
      </c>
      <c r="BM110" s="141"/>
      <c r="BN110" s="141"/>
      <c r="BO110" s="141">
        <f t="shared" si="83"/>
        <v>236120000</v>
      </c>
      <c r="BP110" s="141">
        <f t="shared" si="84"/>
        <v>183638092</v>
      </c>
      <c r="BQ110" s="141">
        <f t="shared" si="85"/>
        <v>0</v>
      </c>
      <c r="BR110" s="141"/>
      <c r="BS110" s="141"/>
      <c r="BT110" s="141">
        <f t="shared" si="86"/>
        <v>132130000</v>
      </c>
      <c r="BU110" s="141">
        <f t="shared" si="87"/>
        <v>119177778</v>
      </c>
      <c r="BV110" s="141">
        <f t="shared" si="88"/>
        <v>0</v>
      </c>
      <c r="BW110" s="141"/>
      <c r="BX110" s="141"/>
      <c r="BY110" s="141">
        <f t="shared" si="89"/>
        <v>10351044</v>
      </c>
      <c r="BZ110" s="141">
        <f t="shared" si="90"/>
        <v>10000069</v>
      </c>
      <c r="CA110" s="141">
        <f t="shared" si="91"/>
        <v>0</v>
      </c>
      <c r="CB110" s="141"/>
      <c r="CC110" s="141"/>
      <c r="CD110" s="141">
        <f t="shared" si="92"/>
        <v>1842000</v>
      </c>
      <c r="CE110" s="141">
        <f t="shared" si="93"/>
        <v>1874207.2309440002</v>
      </c>
      <c r="CF110" s="141">
        <f t="shared" si="94"/>
        <v>0</v>
      </c>
      <c r="CG110" s="141"/>
      <c r="CH110" s="141">
        <v>693.23</v>
      </c>
      <c r="CI110" s="141">
        <f t="shared" si="100"/>
        <v>246401</v>
      </c>
      <c r="CJ110" s="141">
        <f t="shared" si="101"/>
        <v>225992.98000000117</v>
      </c>
      <c r="CK110" s="141">
        <f t="shared" si="95"/>
        <v>755.83128834355432</v>
      </c>
      <c r="CL110" s="141"/>
      <c r="CM110" s="141">
        <v>70023</v>
      </c>
      <c r="CN110" s="141">
        <v>137469</v>
      </c>
      <c r="CO110" s="141">
        <f t="shared" si="96"/>
        <v>207492</v>
      </c>
      <c r="CP110" s="141">
        <f t="shared" si="97"/>
        <v>435000431</v>
      </c>
      <c r="CQ110" s="141">
        <f t="shared" si="102"/>
        <v>435000431.00000006</v>
      </c>
      <c r="CR110" s="141">
        <f t="shared" si="103"/>
        <v>207491.99999999997</v>
      </c>
      <c r="CS110" s="141"/>
      <c r="CT110" s="141"/>
      <c r="CU110" s="141"/>
      <c r="CV110" s="141">
        <f t="shared" si="98"/>
        <v>880410.39909897931</v>
      </c>
    </row>
    <row r="111" spans="1:100" s="14" customFormat="1" ht="13.2" x14ac:dyDescent="0.25">
      <c r="A111" s="4" t="s">
        <v>321</v>
      </c>
      <c r="B111" s="4" t="s">
        <v>322</v>
      </c>
      <c r="C111" s="4" t="s">
        <v>312</v>
      </c>
      <c r="D111" s="4" t="s">
        <v>312</v>
      </c>
      <c r="E111" s="4"/>
      <c r="F111" s="141">
        <v>891992.99202999996</v>
      </c>
      <c r="G111" s="141">
        <f>'[6]Control Totals'!$I$3</f>
        <v>129600000</v>
      </c>
      <c r="H111" s="141">
        <v>129600000.00000101</v>
      </c>
      <c r="I111" s="141">
        <f t="shared" si="52"/>
        <v>891992.99202999298</v>
      </c>
      <c r="J111" s="141"/>
      <c r="K111" s="141">
        <v>41652573.592368998</v>
      </c>
      <c r="L111" s="141">
        <f t="shared" si="53"/>
        <v>1567610394</v>
      </c>
      <c r="M111" s="141">
        <v>5258012077.9999981</v>
      </c>
      <c r="N111" s="141">
        <f t="shared" si="54"/>
        <v>12418192.718394052</v>
      </c>
      <c r="O111" s="141"/>
      <c r="P111" s="141"/>
      <c r="Q111" s="141">
        <f t="shared" si="99"/>
        <v>341463106</v>
      </c>
      <c r="R111" s="141">
        <v>1276518313.0000019</v>
      </c>
      <c r="S111" s="141">
        <f t="shared" si="55"/>
        <v>0</v>
      </c>
      <c r="T111" s="141"/>
      <c r="U111" s="141"/>
      <c r="V111" s="141">
        <f t="shared" si="56"/>
        <v>339987334</v>
      </c>
      <c r="W111" s="141">
        <f t="shared" si="57"/>
        <v>523996799.00000209</v>
      </c>
      <c r="X111" s="141">
        <f t="shared" si="58"/>
        <v>0</v>
      </c>
      <c r="Y111" s="141"/>
      <c r="Z111" s="141">
        <v>3448736.1517690001</v>
      </c>
      <c r="AA111" s="141">
        <f t="shared" si="59"/>
        <v>335233765</v>
      </c>
      <c r="AB111" s="141">
        <f t="shared" si="60"/>
        <v>342170317.00001383</v>
      </c>
      <c r="AC111" s="141">
        <f t="shared" si="61"/>
        <v>3378822.6132107382</v>
      </c>
      <c r="AD111" s="141"/>
      <c r="AE111" s="141">
        <v>5915561.8054299997</v>
      </c>
      <c r="AF111" s="141">
        <f t="shared" si="62"/>
        <v>483622539</v>
      </c>
      <c r="AG111" s="141">
        <f t="shared" si="63"/>
        <v>726591897.00000179</v>
      </c>
      <c r="AH111" s="141">
        <f t="shared" si="64"/>
        <v>3937422.1371938493</v>
      </c>
      <c r="AI111" s="141"/>
      <c r="AJ111" s="141"/>
      <c r="AK111" s="141">
        <f t="shared" si="65"/>
        <v>18917185</v>
      </c>
      <c r="AL111" s="141">
        <f t="shared" si="66"/>
        <v>21580834</v>
      </c>
      <c r="AM111" s="141">
        <f t="shared" si="67"/>
        <v>0</v>
      </c>
      <c r="AN111" s="141"/>
      <c r="AO111" s="141"/>
      <c r="AP111" s="141">
        <f t="shared" si="68"/>
        <v>44655639</v>
      </c>
      <c r="AQ111" s="141">
        <f t="shared" si="69"/>
        <v>45294790.000002876</v>
      </c>
      <c r="AR111" s="141">
        <f t="shared" si="70"/>
        <v>0</v>
      </c>
      <c r="AS111" s="141"/>
      <c r="AT111" s="141">
        <v>89400.581424000004</v>
      </c>
      <c r="AU111" s="141">
        <f t="shared" si="71"/>
        <v>12442934</v>
      </c>
      <c r="AV111" s="141">
        <f t="shared" si="72"/>
        <v>11889881.000002848</v>
      </c>
      <c r="AW111" s="141">
        <f t="shared" si="73"/>
        <v>93559.013266843598</v>
      </c>
      <c r="AX111" s="141"/>
      <c r="AY111" s="141">
        <v>10809687.140747</v>
      </c>
      <c r="AZ111" s="141">
        <f t="shared" si="74"/>
        <v>877162802</v>
      </c>
      <c r="BA111" s="141">
        <f t="shared" si="75"/>
        <v>834431461.9999969</v>
      </c>
      <c r="BB111" s="141">
        <f t="shared" si="76"/>
        <v>11363252.577263249</v>
      </c>
      <c r="BC111" s="141"/>
      <c r="BD111" s="141"/>
      <c r="BE111" s="141">
        <f t="shared" si="77"/>
        <v>9386434</v>
      </c>
      <c r="BF111" s="141">
        <f t="shared" si="78"/>
        <v>9386434</v>
      </c>
      <c r="BG111" s="141">
        <f t="shared" si="79"/>
        <v>0</v>
      </c>
      <c r="BH111" s="141"/>
      <c r="BI111" s="141"/>
      <c r="BJ111" s="141">
        <f t="shared" si="80"/>
        <v>2191103</v>
      </c>
      <c r="BK111" s="141">
        <f t="shared" si="81"/>
        <v>2191101</v>
      </c>
      <c r="BL111" s="141">
        <f t="shared" si="82"/>
        <v>0</v>
      </c>
      <c r="BM111" s="141"/>
      <c r="BN111" s="141">
        <v>1978434</v>
      </c>
      <c r="BO111" s="141">
        <f t="shared" si="83"/>
        <v>236120000</v>
      </c>
      <c r="BP111" s="141">
        <f t="shared" si="84"/>
        <v>183638092</v>
      </c>
      <c r="BQ111" s="141">
        <f t="shared" si="85"/>
        <v>2543850.4124732469</v>
      </c>
      <c r="BR111" s="141"/>
      <c r="BS111" s="141">
        <v>1672358</v>
      </c>
      <c r="BT111" s="141">
        <f t="shared" si="86"/>
        <v>132130000</v>
      </c>
      <c r="BU111" s="141">
        <f t="shared" si="87"/>
        <v>119177778</v>
      </c>
      <c r="BV111" s="141">
        <f t="shared" si="88"/>
        <v>1854109.602043428</v>
      </c>
      <c r="BW111" s="141"/>
      <c r="BX111" s="141">
        <v>112203</v>
      </c>
      <c r="BY111" s="141">
        <f t="shared" si="89"/>
        <v>10351044</v>
      </c>
      <c r="BZ111" s="141">
        <f t="shared" si="90"/>
        <v>10000069</v>
      </c>
      <c r="CA111" s="141">
        <f t="shared" si="91"/>
        <v>116141.01762017842</v>
      </c>
      <c r="CB111" s="141"/>
      <c r="CC111" s="141">
        <v>18465.095870000001</v>
      </c>
      <c r="CD111" s="141">
        <f t="shared" si="92"/>
        <v>1842000</v>
      </c>
      <c r="CE111" s="141">
        <f t="shared" si="93"/>
        <v>1874207.2309440002</v>
      </c>
      <c r="CF111" s="141">
        <f t="shared" si="94"/>
        <v>18147.783249885604</v>
      </c>
      <c r="CG111" s="141"/>
      <c r="CH111" s="141"/>
      <c r="CI111" s="141">
        <f t="shared" si="100"/>
        <v>246401</v>
      </c>
      <c r="CJ111" s="141">
        <f t="shared" si="101"/>
        <v>225992.98000000117</v>
      </c>
      <c r="CK111" s="141">
        <f t="shared" si="95"/>
        <v>0</v>
      </c>
      <c r="CL111" s="141"/>
      <c r="CM111" s="141"/>
      <c r="CN111" s="141">
        <v>2435074</v>
      </c>
      <c r="CO111" s="141">
        <f t="shared" si="96"/>
        <v>2435074</v>
      </c>
      <c r="CP111" s="141">
        <f t="shared" si="97"/>
        <v>435000431</v>
      </c>
      <c r="CQ111" s="141">
        <f t="shared" si="102"/>
        <v>435000431.00000006</v>
      </c>
      <c r="CR111" s="141">
        <f>(CO111/CQ111)*CP111</f>
        <v>2435073.9999999995</v>
      </c>
      <c r="CS111" s="141"/>
      <c r="CT111" s="141"/>
      <c r="CU111" s="141"/>
      <c r="CV111" s="141">
        <f t="shared" si="98"/>
        <v>39050564.866745465</v>
      </c>
    </row>
    <row r="112" spans="1:100" s="14" customFormat="1" ht="13.2" x14ac:dyDescent="0.25">
      <c r="A112" s="4" t="s">
        <v>783</v>
      </c>
      <c r="B112" s="4" t="s">
        <v>784</v>
      </c>
      <c r="C112" s="4" t="s">
        <v>764</v>
      </c>
      <c r="D112" s="4" t="s">
        <v>764</v>
      </c>
      <c r="E112" s="4"/>
      <c r="F112" s="141"/>
      <c r="G112" s="141">
        <f>'[6]Control Totals'!$I$3</f>
        <v>129600000</v>
      </c>
      <c r="H112" s="141">
        <v>129600000.00000101</v>
      </c>
      <c r="I112" s="141">
        <f t="shared" si="52"/>
        <v>0</v>
      </c>
      <c r="J112" s="141"/>
      <c r="K112" s="141"/>
      <c r="L112" s="141">
        <f t="shared" si="53"/>
        <v>1567610394</v>
      </c>
      <c r="M112" s="141">
        <v>5258012077.9999981</v>
      </c>
      <c r="N112" s="141">
        <f t="shared" si="54"/>
        <v>0</v>
      </c>
      <c r="O112" s="141"/>
      <c r="P112" s="141"/>
      <c r="Q112" s="141">
        <f t="shared" si="99"/>
        <v>341463106</v>
      </c>
      <c r="R112" s="141">
        <v>1276518313.0000019</v>
      </c>
      <c r="S112" s="141">
        <f t="shared" si="55"/>
        <v>0</v>
      </c>
      <c r="T112" s="141"/>
      <c r="U112" s="141">
        <v>6908719.0914110001</v>
      </c>
      <c r="V112" s="141">
        <f t="shared" si="56"/>
        <v>339987334</v>
      </c>
      <c r="W112" s="141">
        <f t="shared" si="57"/>
        <v>523996799.00000209</v>
      </c>
      <c r="X112" s="141">
        <f t="shared" si="58"/>
        <v>4482617.0498108687</v>
      </c>
      <c r="Y112" s="141"/>
      <c r="Z112" s="141">
        <v>355725.82569500001</v>
      </c>
      <c r="AA112" s="141">
        <f t="shared" si="59"/>
        <v>335233765</v>
      </c>
      <c r="AB112" s="141">
        <f t="shared" si="60"/>
        <v>342170317.00001383</v>
      </c>
      <c r="AC112" s="141">
        <f t="shared" si="61"/>
        <v>348514.47343827831</v>
      </c>
      <c r="AD112" s="141"/>
      <c r="AE112" s="141"/>
      <c r="AF112" s="141">
        <f t="shared" si="62"/>
        <v>483622539</v>
      </c>
      <c r="AG112" s="141">
        <f t="shared" si="63"/>
        <v>726591897.00000179</v>
      </c>
      <c r="AH112" s="141">
        <f t="shared" si="64"/>
        <v>0</v>
      </c>
      <c r="AI112" s="141"/>
      <c r="AJ112" s="141"/>
      <c r="AK112" s="141">
        <f t="shared" si="65"/>
        <v>18917185</v>
      </c>
      <c r="AL112" s="141">
        <f t="shared" si="66"/>
        <v>21580834</v>
      </c>
      <c r="AM112" s="141">
        <f t="shared" si="67"/>
        <v>0</v>
      </c>
      <c r="AN112" s="141"/>
      <c r="AO112" s="141"/>
      <c r="AP112" s="141">
        <f t="shared" si="68"/>
        <v>44655639</v>
      </c>
      <c r="AQ112" s="141">
        <f t="shared" si="69"/>
        <v>45294790.000002876</v>
      </c>
      <c r="AR112" s="141">
        <f t="shared" si="70"/>
        <v>0</v>
      </c>
      <c r="AS112" s="141"/>
      <c r="AT112" s="141"/>
      <c r="AU112" s="141">
        <f t="shared" si="71"/>
        <v>12442934</v>
      </c>
      <c r="AV112" s="141">
        <f t="shared" si="72"/>
        <v>11889881.000002848</v>
      </c>
      <c r="AW112" s="141">
        <f t="shared" si="73"/>
        <v>0</v>
      </c>
      <c r="AX112" s="141"/>
      <c r="AY112" s="141"/>
      <c r="AZ112" s="141">
        <f t="shared" si="74"/>
        <v>877162802</v>
      </c>
      <c r="BA112" s="141">
        <f t="shared" si="75"/>
        <v>834431461.9999969</v>
      </c>
      <c r="BB112" s="141">
        <f t="shared" si="76"/>
        <v>0</v>
      </c>
      <c r="BC112" s="141"/>
      <c r="BD112" s="141"/>
      <c r="BE112" s="141">
        <f t="shared" si="77"/>
        <v>9386434</v>
      </c>
      <c r="BF112" s="141">
        <f t="shared" si="78"/>
        <v>9386434</v>
      </c>
      <c r="BG112" s="141">
        <f t="shared" si="79"/>
        <v>0</v>
      </c>
      <c r="BH112" s="141"/>
      <c r="BI112" s="141"/>
      <c r="BJ112" s="141">
        <f t="shared" si="80"/>
        <v>2191103</v>
      </c>
      <c r="BK112" s="141">
        <f t="shared" si="81"/>
        <v>2191101</v>
      </c>
      <c r="BL112" s="141">
        <f t="shared" si="82"/>
        <v>0</v>
      </c>
      <c r="BM112" s="141"/>
      <c r="BN112" s="141"/>
      <c r="BO112" s="141">
        <f t="shared" si="83"/>
        <v>236120000</v>
      </c>
      <c r="BP112" s="141">
        <f t="shared" si="84"/>
        <v>183638092</v>
      </c>
      <c r="BQ112" s="141">
        <f t="shared" si="85"/>
        <v>0</v>
      </c>
      <c r="BR112" s="141"/>
      <c r="BS112" s="141"/>
      <c r="BT112" s="141">
        <f t="shared" si="86"/>
        <v>132130000</v>
      </c>
      <c r="BU112" s="141">
        <f t="shared" si="87"/>
        <v>119177778</v>
      </c>
      <c r="BV112" s="141">
        <f t="shared" si="88"/>
        <v>0</v>
      </c>
      <c r="BW112" s="141"/>
      <c r="BX112" s="141"/>
      <c r="BY112" s="141">
        <f t="shared" si="89"/>
        <v>10351044</v>
      </c>
      <c r="BZ112" s="141">
        <f t="shared" si="90"/>
        <v>10000069</v>
      </c>
      <c r="CA112" s="141">
        <f t="shared" si="91"/>
        <v>0</v>
      </c>
      <c r="CB112" s="141"/>
      <c r="CC112" s="141"/>
      <c r="CD112" s="141">
        <f t="shared" si="92"/>
        <v>1842000</v>
      </c>
      <c r="CE112" s="141">
        <f t="shared" si="93"/>
        <v>1874207.2309440002</v>
      </c>
      <c r="CF112" s="141">
        <f t="shared" si="94"/>
        <v>0</v>
      </c>
      <c r="CG112" s="141"/>
      <c r="CH112" s="141"/>
      <c r="CI112" s="141">
        <f t="shared" si="100"/>
        <v>246401</v>
      </c>
      <c r="CJ112" s="141">
        <f t="shared" si="101"/>
        <v>225992.98000000117</v>
      </c>
      <c r="CK112" s="141">
        <f t="shared" si="95"/>
        <v>0</v>
      </c>
      <c r="CL112" s="141"/>
      <c r="CM112" s="141"/>
      <c r="CN112" s="141">
        <v>249930</v>
      </c>
      <c r="CO112" s="141">
        <f t="shared" si="96"/>
        <v>249930</v>
      </c>
      <c r="CP112" s="141">
        <f t="shared" si="97"/>
        <v>435000431</v>
      </c>
      <c r="CQ112" s="141">
        <f t="shared" si="102"/>
        <v>435000431.00000006</v>
      </c>
      <c r="CR112" s="141">
        <f t="shared" si="103"/>
        <v>249929.99999999997</v>
      </c>
      <c r="CS112" s="141"/>
      <c r="CT112" s="141"/>
      <c r="CU112" s="141"/>
      <c r="CV112" s="141">
        <f t="shared" si="98"/>
        <v>5081061.5232491475</v>
      </c>
    </row>
    <row r="113" spans="1:100" s="14" customFormat="1" ht="13.2" x14ac:dyDescent="0.25">
      <c r="A113" s="4" t="s">
        <v>419</v>
      </c>
      <c r="B113" s="4" t="s">
        <v>420</v>
      </c>
      <c r="C113" s="4" t="s">
        <v>348</v>
      </c>
      <c r="D113" s="4" t="s">
        <v>348</v>
      </c>
      <c r="E113" s="4"/>
      <c r="F113" s="141"/>
      <c r="G113" s="141">
        <f>'[6]Control Totals'!$I$3</f>
        <v>129600000</v>
      </c>
      <c r="H113" s="141">
        <v>129600000.00000101</v>
      </c>
      <c r="I113" s="141">
        <f t="shared" si="52"/>
        <v>0</v>
      </c>
      <c r="J113" s="141"/>
      <c r="K113" s="141"/>
      <c r="L113" s="141">
        <f t="shared" si="53"/>
        <v>1567610394</v>
      </c>
      <c r="M113" s="141">
        <v>5258012077.9999981</v>
      </c>
      <c r="N113" s="141">
        <f t="shared" si="54"/>
        <v>0</v>
      </c>
      <c r="O113" s="141"/>
      <c r="P113" s="141">
        <v>2288939.5883129998</v>
      </c>
      <c r="Q113" s="141">
        <f t="shared" si="99"/>
        <v>341463106</v>
      </c>
      <c r="R113" s="141">
        <v>1276518313.0000019</v>
      </c>
      <c r="S113" s="141">
        <f t="shared" si="55"/>
        <v>612281.40114564658</v>
      </c>
      <c r="T113" s="141"/>
      <c r="U113" s="141"/>
      <c r="V113" s="141">
        <f t="shared" si="56"/>
        <v>339987334</v>
      </c>
      <c r="W113" s="141">
        <f t="shared" si="57"/>
        <v>523996799.00000209</v>
      </c>
      <c r="X113" s="141">
        <f t="shared" si="58"/>
        <v>0</v>
      </c>
      <c r="Y113" s="141"/>
      <c r="Z113" s="141">
        <v>118805.368437</v>
      </c>
      <c r="AA113" s="141">
        <f t="shared" si="59"/>
        <v>335233765</v>
      </c>
      <c r="AB113" s="141">
        <f t="shared" si="60"/>
        <v>342170317.00001383</v>
      </c>
      <c r="AC113" s="141">
        <f t="shared" si="61"/>
        <v>116396.91985130921</v>
      </c>
      <c r="AD113" s="141"/>
      <c r="AE113" s="141"/>
      <c r="AF113" s="141">
        <f t="shared" si="62"/>
        <v>483622539</v>
      </c>
      <c r="AG113" s="141">
        <f t="shared" si="63"/>
        <v>726591897.00000179</v>
      </c>
      <c r="AH113" s="141">
        <f t="shared" si="64"/>
        <v>0</v>
      </c>
      <c r="AI113" s="141"/>
      <c r="AJ113" s="141"/>
      <c r="AK113" s="141">
        <f t="shared" si="65"/>
        <v>18917185</v>
      </c>
      <c r="AL113" s="141">
        <f t="shared" si="66"/>
        <v>21580834</v>
      </c>
      <c r="AM113" s="141">
        <f t="shared" si="67"/>
        <v>0</v>
      </c>
      <c r="AN113" s="141"/>
      <c r="AO113" s="141">
        <v>103291.927341</v>
      </c>
      <c r="AP113" s="141">
        <f t="shared" si="68"/>
        <v>44655639</v>
      </c>
      <c r="AQ113" s="141">
        <f t="shared" si="69"/>
        <v>45294790.000002876</v>
      </c>
      <c r="AR113" s="141">
        <f t="shared" si="70"/>
        <v>101834.38357819151</v>
      </c>
      <c r="AS113" s="141"/>
      <c r="AT113" s="141"/>
      <c r="AU113" s="141">
        <f t="shared" si="71"/>
        <v>12442934</v>
      </c>
      <c r="AV113" s="141">
        <f t="shared" si="72"/>
        <v>11889881.000002848</v>
      </c>
      <c r="AW113" s="141">
        <f t="shared" si="73"/>
        <v>0</v>
      </c>
      <c r="AX113" s="141"/>
      <c r="AY113" s="141"/>
      <c r="AZ113" s="141">
        <f t="shared" si="74"/>
        <v>877162802</v>
      </c>
      <c r="BA113" s="141">
        <f t="shared" si="75"/>
        <v>834431461.9999969</v>
      </c>
      <c r="BB113" s="141">
        <f t="shared" si="76"/>
        <v>0</v>
      </c>
      <c r="BC113" s="141"/>
      <c r="BD113" s="141"/>
      <c r="BE113" s="141">
        <f t="shared" si="77"/>
        <v>9386434</v>
      </c>
      <c r="BF113" s="141">
        <f t="shared" si="78"/>
        <v>9386434</v>
      </c>
      <c r="BG113" s="141">
        <f t="shared" si="79"/>
        <v>0</v>
      </c>
      <c r="BH113" s="141"/>
      <c r="BI113" s="141"/>
      <c r="BJ113" s="141">
        <f t="shared" si="80"/>
        <v>2191103</v>
      </c>
      <c r="BK113" s="141">
        <f t="shared" si="81"/>
        <v>2191101</v>
      </c>
      <c r="BL113" s="141">
        <f t="shared" si="82"/>
        <v>0</v>
      </c>
      <c r="BM113" s="141"/>
      <c r="BN113" s="141"/>
      <c r="BO113" s="141">
        <f t="shared" si="83"/>
        <v>236120000</v>
      </c>
      <c r="BP113" s="141">
        <f t="shared" si="84"/>
        <v>183638092</v>
      </c>
      <c r="BQ113" s="141">
        <f t="shared" si="85"/>
        <v>0</v>
      </c>
      <c r="BR113" s="141"/>
      <c r="BS113" s="141"/>
      <c r="BT113" s="141">
        <f t="shared" si="86"/>
        <v>132130000</v>
      </c>
      <c r="BU113" s="141">
        <f t="shared" si="87"/>
        <v>119177778</v>
      </c>
      <c r="BV113" s="141">
        <f t="shared" si="88"/>
        <v>0</v>
      </c>
      <c r="BW113" s="141"/>
      <c r="BX113" s="141"/>
      <c r="BY113" s="141">
        <f t="shared" si="89"/>
        <v>10351044</v>
      </c>
      <c r="BZ113" s="141">
        <f t="shared" si="90"/>
        <v>10000069</v>
      </c>
      <c r="CA113" s="141">
        <f t="shared" si="91"/>
        <v>0</v>
      </c>
      <c r="CB113" s="141"/>
      <c r="CC113" s="141"/>
      <c r="CD113" s="141">
        <f t="shared" si="92"/>
        <v>1842000</v>
      </c>
      <c r="CE113" s="141">
        <f t="shared" si="93"/>
        <v>1874207.2309440002</v>
      </c>
      <c r="CF113" s="141">
        <f t="shared" si="94"/>
        <v>0</v>
      </c>
      <c r="CG113" s="141"/>
      <c r="CH113" s="141">
        <v>693.23</v>
      </c>
      <c r="CI113" s="141">
        <f t="shared" si="100"/>
        <v>246401</v>
      </c>
      <c r="CJ113" s="141">
        <f t="shared" si="101"/>
        <v>225992.98000000117</v>
      </c>
      <c r="CK113" s="141">
        <f t="shared" si="95"/>
        <v>755.83128834355432</v>
      </c>
      <c r="CL113" s="141"/>
      <c r="CM113" s="141">
        <v>85918</v>
      </c>
      <c r="CN113" s="141">
        <v>166222</v>
      </c>
      <c r="CO113" s="141">
        <f t="shared" si="96"/>
        <v>252140</v>
      </c>
      <c r="CP113" s="141">
        <f t="shared" si="97"/>
        <v>435000431</v>
      </c>
      <c r="CQ113" s="141">
        <f t="shared" si="102"/>
        <v>435000431.00000006</v>
      </c>
      <c r="CR113" s="141">
        <f t="shared" si="103"/>
        <v>252139.99999999997</v>
      </c>
      <c r="CS113" s="141"/>
      <c r="CT113" s="141"/>
      <c r="CU113" s="141"/>
      <c r="CV113" s="141">
        <f t="shared" si="98"/>
        <v>1083408.5358634908</v>
      </c>
    </row>
    <row r="114" spans="1:100" s="14" customFormat="1" ht="13.2" x14ac:dyDescent="0.25">
      <c r="A114" s="4" t="s">
        <v>469</v>
      </c>
      <c r="B114" s="4" t="s">
        <v>470</v>
      </c>
      <c r="C114" s="4" t="s">
        <v>348</v>
      </c>
      <c r="D114" s="4" t="s">
        <v>348</v>
      </c>
      <c r="E114" s="4"/>
      <c r="F114" s="141"/>
      <c r="G114" s="141">
        <f>'[6]Control Totals'!$I$3</f>
        <v>129600000</v>
      </c>
      <c r="H114" s="141">
        <v>129600000.00000101</v>
      </c>
      <c r="I114" s="141">
        <f t="shared" si="52"/>
        <v>0</v>
      </c>
      <c r="J114" s="141"/>
      <c r="K114" s="141"/>
      <c r="L114" s="141">
        <f t="shared" si="53"/>
        <v>1567610394</v>
      </c>
      <c r="M114" s="141">
        <v>5258012077.9999981</v>
      </c>
      <c r="N114" s="141">
        <f t="shared" si="54"/>
        <v>0</v>
      </c>
      <c r="O114" s="141"/>
      <c r="P114" s="141">
        <v>1641928.956238</v>
      </c>
      <c r="Q114" s="141">
        <f t="shared" si="99"/>
        <v>341463106</v>
      </c>
      <c r="R114" s="141">
        <v>1276518313.0000019</v>
      </c>
      <c r="S114" s="141">
        <f t="shared" si="55"/>
        <v>439208.86642882391</v>
      </c>
      <c r="T114" s="141"/>
      <c r="U114" s="141"/>
      <c r="V114" s="141">
        <f t="shared" si="56"/>
        <v>339987334</v>
      </c>
      <c r="W114" s="141">
        <f t="shared" si="57"/>
        <v>523996799.00000209</v>
      </c>
      <c r="X114" s="141">
        <f t="shared" si="58"/>
        <v>0</v>
      </c>
      <c r="Y114" s="141"/>
      <c r="Z114" s="141">
        <v>86186.340681000001</v>
      </c>
      <c r="AA114" s="141">
        <f t="shared" si="59"/>
        <v>335233765</v>
      </c>
      <c r="AB114" s="141">
        <f t="shared" si="60"/>
        <v>342170317.00001383</v>
      </c>
      <c r="AC114" s="141">
        <f t="shared" si="61"/>
        <v>84439.152207533916</v>
      </c>
      <c r="AD114" s="141"/>
      <c r="AE114" s="141"/>
      <c r="AF114" s="141">
        <f t="shared" si="62"/>
        <v>483622539</v>
      </c>
      <c r="AG114" s="141">
        <f t="shared" si="63"/>
        <v>726591897.00000179</v>
      </c>
      <c r="AH114" s="141">
        <f t="shared" si="64"/>
        <v>0</v>
      </c>
      <c r="AI114" s="141"/>
      <c r="AJ114" s="141"/>
      <c r="AK114" s="141">
        <f t="shared" si="65"/>
        <v>18917185</v>
      </c>
      <c r="AL114" s="141">
        <f t="shared" si="66"/>
        <v>21580834</v>
      </c>
      <c r="AM114" s="141">
        <f t="shared" si="67"/>
        <v>0</v>
      </c>
      <c r="AN114" s="141"/>
      <c r="AO114" s="141">
        <v>28309.240919</v>
      </c>
      <c r="AP114" s="141">
        <f t="shared" si="68"/>
        <v>44655639</v>
      </c>
      <c r="AQ114" s="141">
        <f t="shared" si="69"/>
        <v>45294790.000002876</v>
      </c>
      <c r="AR114" s="141">
        <f t="shared" si="70"/>
        <v>27909.771583946233</v>
      </c>
      <c r="AS114" s="141"/>
      <c r="AT114" s="141"/>
      <c r="AU114" s="141">
        <f t="shared" si="71"/>
        <v>12442934</v>
      </c>
      <c r="AV114" s="141">
        <f t="shared" si="72"/>
        <v>11889881.000002848</v>
      </c>
      <c r="AW114" s="141">
        <f t="shared" si="73"/>
        <v>0</v>
      </c>
      <c r="AX114" s="141"/>
      <c r="AY114" s="141"/>
      <c r="AZ114" s="141">
        <f t="shared" si="74"/>
        <v>877162802</v>
      </c>
      <c r="BA114" s="141">
        <f t="shared" si="75"/>
        <v>834431461.9999969</v>
      </c>
      <c r="BB114" s="141">
        <f t="shared" si="76"/>
        <v>0</v>
      </c>
      <c r="BC114" s="141"/>
      <c r="BD114" s="141"/>
      <c r="BE114" s="141">
        <f t="shared" si="77"/>
        <v>9386434</v>
      </c>
      <c r="BF114" s="141">
        <f t="shared" si="78"/>
        <v>9386434</v>
      </c>
      <c r="BG114" s="141">
        <f t="shared" si="79"/>
        <v>0</v>
      </c>
      <c r="BH114" s="141"/>
      <c r="BI114" s="141"/>
      <c r="BJ114" s="141">
        <f t="shared" si="80"/>
        <v>2191103</v>
      </c>
      <c r="BK114" s="141">
        <f t="shared" si="81"/>
        <v>2191101</v>
      </c>
      <c r="BL114" s="141">
        <f t="shared" si="82"/>
        <v>0</v>
      </c>
      <c r="BM114" s="141"/>
      <c r="BN114" s="141"/>
      <c r="BO114" s="141">
        <f t="shared" si="83"/>
        <v>236120000</v>
      </c>
      <c r="BP114" s="141">
        <f t="shared" si="84"/>
        <v>183638092</v>
      </c>
      <c r="BQ114" s="141">
        <f t="shared" si="85"/>
        <v>0</v>
      </c>
      <c r="BR114" s="141"/>
      <c r="BS114" s="141"/>
      <c r="BT114" s="141">
        <f t="shared" si="86"/>
        <v>132130000</v>
      </c>
      <c r="BU114" s="141">
        <f t="shared" si="87"/>
        <v>119177778</v>
      </c>
      <c r="BV114" s="141">
        <f t="shared" si="88"/>
        <v>0</v>
      </c>
      <c r="BW114" s="141"/>
      <c r="BX114" s="141"/>
      <c r="BY114" s="141">
        <f t="shared" si="89"/>
        <v>10351044</v>
      </c>
      <c r="BZ114" s="141">
        <f t="shared" si="90"/>
        <v>10000069</v>
      </c>
      <c r="CA114" s="141">
        <f t="shared" si="91"/>
        <v>0</v>
      </c>
      <c r="CB114" s="141"/>
      <c r="CC114" s="141"/>
      <c r="CD114" s="141">
        <f t="shared" si="92"/>
        <v>1842000</v>
      </c>
      <c r="CE114" s="141">
        <f t="shared" si="93"/>
        <v>1874207.2309440002</v>
      </c>
      <c r="CF114" s="141">
        <f t="shared" si="94"/>
        <v>0</v>
      </c>
      <c r="CG114" s="141"/>
      <c r="CH114" s="141">
        <v>693.23</v>
      </c>
      <c r="CI114" s="141">
        <f t="shared" si="100"/>
        <v>246401</v>
      </c>
      <c r="CJ114" s="141">
        <f t="shared" si="101"/>
        <v>225992.98000000117</v>
      </c>
      <c r="CK114" s="141">
        <f t="shared" si="95"/>
        <v>755.83128834355432</v>
      </c>
      <c r="CL114" s="141"/>
      <c r="CM114" s="141">
        <v>60242</v>
      </c>
      <c r="CN114" s="141">
        <v>121178</v>
      </c>
      <c r="CO114" s="141">
        <f t="shared" si="96"/>
        <v>181420</v>
      </c>
      <c r="CP114" s="141">
        <f t="shared" si="97"/>
        <v>435000431</v>
      </c>
      <c r="CQ114" s="141">
        <f t="shared" si="102"/>
        <v>435000431.00000006</v>
      </c>
      <c r="CR114" s="141">
        <f t="shared" si="103"/>
        <v>181419.99999999997</v>
      </c>
      <c r="CS114" s="141"/>
      <c r="CT114" s="141"/>
      <c r="CU114" s="141"/>
      <c r="CV114" s="141">
        <f t="shared" si="98"/>
        <v>733733.62150864757</v>
      </c>
    </row>
    <row r="115" spans="1:100" s="14" customFormat="1" ht="13.2" x14ac:dyDescent="0.25">
      <c r="A115" s="4" t="s">
        <v>371</v>
      </c>
      <c r="B115" s="4" t="s">
        <v>372</v>
      </c>
      <c r="C115" s="4" t="s">
        <v>348</v>
      </c>
      <c r="D115" s="4" t="s">
        <v>348</v>
      </c>
      <c r="E115" s="4"/>
      <c r="F115" s="141"/>
      <c r="G115" s="141">
        <f>'[6]Control Totals'!$I$3</f>
        <v>129600000</v>
      </c>
      <c r="H115" s="141">
        <v>129600000.00000101</v>
      </c>
      <c r="I115" s="141">
        <f t="shared" si="52"/>
        <v>0</v>
      </c>
      <c r="J115" s="141"/>
      <c r="K115" s="141"/>
      <c r="L115" s="141">
        <f t="shared" si="53"/>
        <v>1567610394</v>
      </c>
      <c r="M115" s="141">
        <v>5258012077.9999981</v>
      </c>
      <c r="N115" s="141">
        <f t="shared" si="54"/>
        <v>0</v>
      </c>
      <c r="O115" s="141"/>
      <c r="P115" s="141">
        <v>1064967.8348350001</v>
      </c>
      <c r="Q115" s="141">
        <f t="shared" si="99"/>
        <v>341463106</v>
      </c>
      <c r="R115" s="141">
        <v>1276518313.0000019</v>
      </c>
      <c r="S115" s="141">
        <f t="shared" si="55"/>
        <v>284874.27165712242</v>
      </c>
      <c r="T115" s="141"/>
      <c r="U115" s="141"/>
      <c r="V115" s="141">
        <f t="shared" si="56"/>
        <v>339987334</v>
      </c>
      <c r="W115" s="141">
        <f t="shared" si="57"/>
        <v>523996799.00000209</v>
      </c>
      <c r="X115" s="141">
        <f t="shared" si="58"/>
        <v>0</v>
      </c>
      <c r="Y115" s="141"/>
      <c r="Z115" s="141">
        <v>51809.608438000003</v>
      </c>
      <c r="AA115" s="141">
        <f t="shared" si="59"/>
        <v>335233765</v>
      </c>
      <c r="AB115" s="141">
        <f t="shared" si="60"/>
        <v>342170317.00001383</v>
      </c>
      <c r="AC115" s="141">
        <f t="shared" si="61"/>
        <v>50759.312649103369</v>
      </c>
      <c r="AD115" s="141"/>
      <c r="AE115" s="141"/>
      <c r="AF115" s="141">
        <f t="shared" si="62"/>
        <v>483622539</v>
      </c>
      <c r="AG115" s="141">
        <f t="shared" si="63"/>
        <v>726591897.00000179</v>
      </c>
      <c r="AH115" s="141">
        <f t="shared" si="64"/>
        <v>0</v>
      </c>
      <c r="AI115" s="141"/>
      <c r="AJ115" s="141"/>
      <c r="AK115" s="141">
        <f t="shared" si="65"/>
        <v>18917185</v>
      </c>
      <c r="AL115" s="141">
        <f t="shared" si="66"/>
        <v>21580834</v>
      </c>
      <c r="AM115" s="141">
        <f t="shared" si="67"/>
        <v>0</v>
      </c>
      <c r="AN115" s="141"/>
      <c r="AO115" s="141">
        <v>71764.491915000006</v>
      </c>
      <c r="AP115" s="141">
        <f t="shared" si="68"/>
        <v>44655639</v>
      </c>
      <c r="AQ115" s="141">
        <f t="shared" si="69"/>
        <v>45294790.000002876</v>
      </c>
      <c r="AR115" s="141">
        <f t="shared" si="70"/>
        <v>70751.829161244706</v>
      </c>
      <c r="AS115" s="141"/>
      <c r="AT115" s="141"/>
      <c r="AU115" s="141">
        <f t="shared" si="71"/>
        <v>12442934</v>
      </c>
      <c r="AV115" s="141">
        <f t="shared" si="72"/>
        <v>11889881.000002848</v>
      </c>
      <c r="AW115" s="141">
        <f t="shared" si="73"/>
        <v>0</v>
      </c>
      <c r="AX115" s="141"/>
      <c r="AY115" s="141"/>
      <c r="AZ115" s="141">
        <f t="shared" si="74"/>
        <v>877162802</v>
      </c>
      <c r="BA115" s="141">
        <f t="shared" si="75"/>
        <v>834431461.9999969</v>
      </c>
      <c r="BB115" s="141">
        <f t="shared" si="76"/>
        <v>0</v>
      </c>
      <c r="BC115" s="141"/>
      <c r="BD115" s="141"/>
      <c r="BE115" s="141">
        <f t="shared" si="77"/>
        <v>9386434</v>
      </c>
      <c r="BF115" s="141">
        <f t="shared" si="78"/>
        <v>9386434</v>
      </c>
      <c r="BG115" s="141">
        <f t="shared" si="79"/>
        <v>0</v>
      </c>
      <c r="BH115" s="141"/>
      <c r="BI115" s="141"/>
      <c r="BJ115" s="141">
        <f t="shared" si="80"/>
        <v>2191103</v>
      </c>
      <c r="BK115" s="141">
        <f t="shared" si="81"/>
        <v>2191101</v>
      </c>
      <c r="BL115" s="141">
        <f t="shared" si="82"/>
        <v>0</v>
      </c>
      <c r="BM115" s="141"/>
      <c r="BN115" s="141"/>
      <c r="BO115" s="141">
        <f t="shared" si="83"/>
        <v>236120000</v>
      </c>
      <c r="BP115" s="141">
        <f t="shared" si="84"/>
        <v>183638092</v>
      </c>
      <c r="BQ115" s="141">
        <f t="shared" si="85"/>
        <v>0</v>
      </c>
      <c r="BR115" s="141"/>
      <c r="BS115" s="141"/>
      <c r="BT115" s="141">
        <f t="shared" si="86"/>
        <v>132130000</v>
      </c>
      <c r="BU115" s="141">
        <f t="shared" si="87"/>
        <v>119177778</v>
      </c>
      <c r="BV115" s="141">
        <f t="shared" si="88"/>
        <v>0</v>
      </c>
      <c r="BW115" s="141"/>
      <c r="BX115" s="141"/>
      <c r="BY115" s="141">
        <f t="shared" si="89"/>
        <v>10351044</v>
      </c>
      <c r="BZ115" s="141">
        <f t="shared" si="90"/>
        <v>10000069</v>
      </c>
      <c r="CA115" s="141">
        <f t="shared" si="91"/>
        <v>0</v>
      </c>
      <c r="CB115" s="141"/>
      <c r="CC115" s="141"/>
      <c r="CD115" s="141">
        <f t="shared" si="92"/>
        <v>1842000</v>
      </c>
      <c r="CE115" s="141">
        <f t="shared" si="93"/>
        <v>1874207.2309440002</v>
      </c>
      <c r="CF115" s="141">
        <f t="shared" si="94"/>
        <v>0</v>
      </c>
      <c r="CG115" s="141"/>
      <c r="CH115" s="141">
        <v>693.23</v>
      </c>
      <c r="CI115" s="141">
        <f t="shared" si="100"/>
        <v>246401</v>
      </c>
      <c r="CJ115" s="141">
        <f t="shared" si="101"/>
        <v>225992.98000000117</v>
      </c>
      <c r="CK115" s="141">
        <f t="shared" si="95"/>
        <v>755.83128834355432</v>
      </c>
      <c r="CL115" s="141"/>
      <c r="CM115" s="141"/>
      <c r="CN115" s="141"/>
      <c r="CO115" s="141">
        <f t="shared" si="96"/>
        <v>0</v>
      </c>
      <c r="CP115" s="141">
        <f t="shared" si="97"/>
        <v>435000431</v>
      </c>
      <c r="CQ115" s="141">
        <f t="shared" si="102"/>
        <v>435000431.00000006</v>
      </c>
      <c r="CR115" s="141">
        <f t="shared" si="103"/>
        <v>0</v>
      </c>
      <c r="CS115" s="141"/>
      <c r="CT115" s="141"/>
      <c r="CU115" s="141"/>
      <c r="CV115" s="141">
        <f t="shared" si="98"/>
        <v>407141.24475581397</v>
      </c>
    </row>
    <row r="116" spans="1:100" s="14" customFormat="1" ht="13.2" x14ac:dyDescent="0.25">
      <c r="A116" s="4" t="s">
        <v>693</v>
      </c>
      <c r="B116" s="4" t="s">
        <v>694</v>
      </c>
      <c r="C116" s="4" t="s">
        <v>348</v>
      </c>
      <c r="D116" s="4" t="s">
        <v>348</v>
      </c>
      <c r="E116" s="4"/>
      <c r="F116" s="141"/>
      <c r="G116" s="141">
        <f>'[6]Control Totals'!$I$3</f>
        <v>129600000</v>
      </c>
      <c r="H116" s="141">
        <v>129600000.00000101</v>
      </c>
      <c r="I116" s="141">
        <f t="shared" si="52"/>
        <v>0</v>
      </c>
      <c r="J116" s="141"/>
      <c r="K116" s="141"/>
      <c r="L116" s="141">
        <f t="shared" si="53"/>
        <v>1567610394</v>
      </c>
      <c r="M116" s="141">
        <v>5258012077.9999981</v>
      </c>
      <c r="N116" s="141">
        <f t="shared" si="54"/>
        <v>0</v>
      </c>
      <c r="O116" s="141"/>
      <c r="P116" s="141">
        <v>1411908.1796180001</v>
      </c>
      <c r="Q116" s="141">
        <f t="shared" si="99"/>
        <v>341463106</v>
      </c>
      <c r="R116" s="141">
        <v>1276518313.0000019</v>
      </c>
      <c r="S116" s="141">
        <f t="shared" si="55"/>
        <v>377679.30744849989</v>
      </c>
      <c r="T116" s="141"/>
      <c r="U116" s="141"/>
      <c r="V116" s="141">
        <f t="shared" si="56"/>
        <v>339987334</v>
      </c>
      <c r="W116" s="141">
        <f t="shared" si="57"/>
        <v>523996799.00000209</v>
      </c>
      <c r="X116" s="141">
        <f t="shared" si="58"/>
        <v>0</v>
      </c>
      <c r="Y116" s="141"/>
      <c r="Z116" s="141">
        <v>180391.34307199999</v>
      </c>
      <c r="AA116" s="141">
        <f t="shared" si="59"/>
        <v>335233765</v>
      </c>
      <c r="AB116" s="141">
        <f t="shared" si="60"/>
        <v>342170317.00001383</v>
      </c>
      <c r="AC116" s="141">
        <f t="shared" si="61"/>
        <v>176734.41004945728</v>
      </c>
      <c r="AD116" s="141"/>
      <c r="AE116" s="141"/>
      <c r="AF116" s="141">
        <f t="shared" si="62"/>
        <v>483622539</v>
      </c>
      <c r="AG116" s="141">
        <f t="shared" si="63"/>
        <v>726591897.00000179</v>
      </c>
      <c r="AH116" s="141">
        <f t="shared" si="64"/>
        <v>0</v>
      </c>
      <c r="AI116" s="141"/>
      <c r="AJ116" s="141"/>
      <c r="AK116" s="141">
        <f t="shared" si="65"/>
        <v>18917185</v>
      </c>
      <c r="AL116" s="141">
        <f t="shared" si="66"/>
        <v>21580834</v>
      </c>
      <c r="AM116" s="141">
        <f t="shared" si="67"/>
        <v>0</v>
      </c>
      <c r="AN116" s="141"/>
      <c r="AO116" s="141">
        <v>52059.561680999999</v>
      </c>
      <c r="AP116" s="141">
        <f t="shared" si="68"/>
        <v>44655639</v>
      </c>
      <c r="AQ116" s="141">
        <f t="shared" si="69"/>
        <v>45294790.000002876</v>
      </c>
      <c r="AR116" s="141">
        <f t="shared" si="70"/>
        <v>51324.953552601117</v>
      </c>
      <c r="AS116" s="141"/>
      <c r="AT116" s="141"/>
      <c r="AU116" s="141">
        <f t="shared" si="71"/>
        <v>12442934</v>
      </c>
      <c r="AV116" s="141">
        <f t="shared" si="72"/>
        <v>11889881.000002848</v>
      </c>
      <c r="AW116" s="141">
        <f t="shared" si="73"/>
        <v>0</v>
      </c>
      <c r="AX116" s="141"/>
      <c r="AY116" s="141"/>
      <c r="AZ116" s="141">
        <f t="shared" si="74"/>
        <v>877162802</v>
      </c>
      <c r="BA116" s="141">
        <f t="shared" si="75"/>
        <v>834431461.9999969</v>
      </c>
      <c r="BB116" s="141">
        <f t="shared" si="76"/>
        <v>0</v>
      </c>
      <c r="BC116" s="141"/>
      <c r="BD116" s="141"/>
      <c r="BE116" s="141">
        <f t="shared" si="77"/>
        <v>9386434</v>
      </c>
      <c r="BF116" s="141">
        <f t="shared" si="78"/>
        <v>9386434</v>
      </c>
      <c r="BG116" s="141">
        <f t="shared" si="79"/>
        <v>0</v>
      </c>
      <c r="BH116" s="141"/>
      <c r="BI116" s="141"/>
      <c r="BJ116" s="141">
        <f t="shared" si="80"/>
        <v>2191103</v>
      </c>
      <c r="BK116" s="141">
        <f t="shared" si="81"/>
        <v>2191101</v>
      </c>
      <c r="BL116" s="141">
        <f t="shared" si="82"/>
        <v>0</v>
      </c>
      <c r="BM116" s="141"/>
      <c r="BN116" s="141"/>
      <c r="BO116" s="141">
        <f t="shared" si="83"/>
        <v>236120000</v>
      </c>
      <c r="BP116" s="141">
        <f t="shared" si="84"/>
        <v>183638092</v>
      </c>
      <c r="BQ116" s="141">
        <f t="shared" si="85"/>
        <v>0</v>
      </c>
      <c r="BR116" s="141"/>
      <c r="BS116" s="141"/>
      <c r="BT116" s="141">
        <f t="shared" si="86"/>
        <v>132130000</v>
      </c>
      <c r="BU116" s="141">
        <f t="shared" si="87"/>
        <v>119177778</v>
      </c>
      <c r="BV116" s="141">
        <f t="shared" si="88"/>
        <v>0</v>
      </c>
      <c r="BW116" s="141"/>
      <c r="BX116" s="141"/>
      <c r="BY116" s="141">
        <f t="shared" si="89"/>
        <v>10351044</v>
      </c>
      <c r="BZ116" s="141">
        <f t="shared" si="90"/>
        <v>10000069</v>
      </c>
      <c r="CA116" s="141">
        <f t="shared" si="91"/>
        <v>0</v>
      </c>
      <c r="CB116" s="141"/>
      <c r="CC116" s="141"/>
      <c r="CD116" s="141">
        <f t="shared" si="92"/>
        <v>1842000</v>
      </c>
      <c r="CE116" s="141">
        <f t="shared" si="93"/>
        <v>1874207.2309440002</v>
      </c>
      <c r="CF116" s="141">
        <f t="shared" si="94"/>
        <v>0</v>
      </c>
      <c r="CG116" s="141"/>
      <c r="CH116" s="141">
        <v>693.23</v>
      </c>
      <c r="CI116" s="141">
        <f t="shared" si="100"/>
        <v>246401</v>
      </c>
      <c r="CJ116" s="141">
        <f t="shared" si="101"/>
        <v>225992.98000000117</v>
      </c>
      <c r="CK116" s="141">
        <f t="shared" si="95"/>
        <v>755.83128834355432</v>
      </c>
      <c r="CL116" s="141"/>
      <c r="CM116" s="141">
        <v>131201</v>
      </c>
      <c r="CN116" s="141">
        <v>132132</v>
      </c>
      <c r="CO116" s="141">
        <f t="shared" si="96"/>
        <v>263333</v>
      </c>
      <c r="CP116" s="141">
        <f t="shared" si="97"/>
        <v>435000431</v>
      </c>
      <c r="CQ116" s="141">
        <f t="shared" si="102"/>
        <v>435000431.00000006</v>
      </c>
      <c r="CR116" s="141">
        <f t="shared" si="103"/>
        <v>263332.99999999994</v>
      </c>
      <c r="CS116" s="141"/>
      <c r="CT116" s="141"/>
      <c r="CU116" s="141"/>
      <c r="CV116" s="141">
        <f t="shared" si="98"/>
        <v>869827.50233890186</v>
      </c>
    </row>
    <row r="117" spans="1:100" s="14" customFormat="1" ht="13.2" x14ac:dyDescent="0.25">
      <c r="A117" s="4" t="s">
        <v>149</v>
      </c>
      <c r="B117" s="4" t="s">
        <v>150</v>
      </c>
      <c r="C117" s="4"/>
      <c r="D117" s="4" t="s">
        <v>136</v>
      </c>
      <c r="E117" s="4"/>
      <c r="F117" s="141">
        <v>818479.11735099996</v>
      </c>
      <c r="G117" s="141">
        <f>'[6]Control Totals'!$I$3</f>
        <v>129600000</v>
      </c>
      <c r="H117" s="141">
        <v>129600000.00000101</v>
      </c>
      <c r="I117" s="141">
        <f t="shared" si="52"/>
        <v>818479.11735099356</v>
      </c>
      <c r="J117" s="141"/>
      <c r="K117" s="141">
        <v>36606749.755548</v>
      </c>
      <c r="L117" s="141">
        <f t="shared" si="53"/>
        <v>1567610394</v>
      </c>
      <c r="M117" s="141">
        <v>5258012077.9999981</v>
      </c>
      <c r="N117" s="141">
        <f t="shared" si="54"/>
        <v>10913843.588807752</v>
      </c>
      <c r="O117" s="141"/>
      <c r="P117" s="141">
        <v>9306831.8247309998</v>
      </c>
      <c r="Q117" s="141">
        <f t="shared" si="99"/>
        <v>341463106</v>
      </c>
      <c r="R117" s="141">
        <v>1276518313.0000019</v>
      </c>
      <c r="S117" s="141">
        <f t="shared" si="55"/>
        <v>2489537.1022321479</v>
      </c>
      <c r="T117" s="141"/>
      <c r="U117" s="141"/>
      <c r="V117" s="141">
        <f t="shared" si="56"/>
        <v>339987334</v>
      </c>
      <c r="W117" s="141">
        <f t="shared" si="57"/>
        <v>523996799.00000209</v>
      </c>
      <c r="X117" s="141">
        <f t="shared" si="58"/>
        <v>0</v>
      </c>
      <c r="Y117" s="141"/>
      <c r="Z117" s="141">
        <v>1748381.3870860001</v>
      </c>
      <c r="AA117" s="141">
        <f t="shared" si="59"/>
        <v>335233765</v>
      </c>
      <c r="AB117" s="141">
        <f t="shared" si="60"/>
        <v>342170317.00001383</v>
      </c>
      <c r="AC117" s="141">
        <f t="shared" si="61"/>
        <v>1712937.8146753111</v>
      </c>
      <c r="AD117" s="141"/>
      <c r="AE117" s="141">
        <v>5003359.4463449996</v>
      </c>
      <c r="AF117" s="141">
        <f t="shared" si="62"/>
        <v>483622539</v>
      </c>
      <c r="AG117" s="141">
        <f t="shared" si="63"/>
        <v>726591897.00000179</v>
      </c>
      <c r="AH117" s="141">
        <f t="shared" si="64"/>
        <v>3330256.5153310494</v>
      </c>
      <c r="AI117" s="141"/>
      <c r="AJ117" s="141"/>
      <c r="AK117" s="141">
        <f t="shared" si="65"/>
        <v>18917185</v>
      </c>
      <c r="AL117" s="141">
        <f t="shared" si="66"/>
        <v>21580834</v>
      </c>
      <c r="AM117" s="141">
        <f t="shared" si="67"/>
        <v>0</v>
      </c>
      <c r="AN117" s="141"/>
      <c r="AO117" s="141">
        <v>309644.77861799998</v>
      </c>
      <c r="AP117" s="141">
        <f t="shared" si="68"/>
        <v>44655639</v>
      </c>
      <c r="AQ117" s="141">
        <f t="shared" si="69"/>
        <v>45294790.000002876</v>
      </c>
      <c r="AR117" s="141">
        <f t="shared" si="70"/>
        <v>305275.40699933586</v>
      </c>
      <c r="AS117" s="141"/>
      <c r="AT117" s="141">
        <v>76151.856881</v>
      </c>
      <c r="AU117" s="141">
        <f t="shared" si="71"/>
        <v>12442934</v>
      </c>
      <c r="AV117" s="141">
        <f t="shared" si="72"/>
        <v>11889881.000002848</v>
      </c>
      <c r="AW117" s="141">
        <f t="shared" si="73"/>
        <v>79694.029666697417</v>
      </c>
      <c r="AX117" s="141"/>
      <c r="AY117" s="141">
        <v>3039838.456392</v>
      </c>
      <c r="AZ117" s="141">
        <f t="shared" si="74"/>
        <v>877162802</v>
      </c>
      <c r="BA117" s="141">
        <f t="shared" si="75"/>
        <v>834431461.9999969</v>
      </c>
      <c r="BB117" s="141">
        <f t="shared" si="76"/>
        <v>3195508.9656436895</v>
      </c>
      <c r="BC117" s="141"/>
      <c r="BD117" s="141"/>
      <c r="BE117" s="141">
        <f t="shared" si="77"/>
        <v>9386434</v>
      </c>
      <c r="BF117" s="141">
        <f t="shared" si="78"/>
        <v>9386434</v>
      </c>
      <c r="BG117" s="141">
        <f t="shared" si="79"/>
        <v>0</v>
      </c>
      <c r="BH117" s="141"/>
      <c r="BI117" s="141"/>
      <c r="BJ117" s="141">
        <f t="shared" si="80"/>
        <v>2191103</v>
      </c>
      <c r="BK117" s="141">
        <f t="shared" si="81"/>
        <v>2191101</v>
      </c>
      <c r="BL117" s="141">
        <f t="shared" si="82"/>
        <v>0</v>
      </c>
      <c r="BM117" s="141"/>
      <c r="BN117" s="141">
        <v>993661</v>
      </c>
      <c r="BO117" s="141">
        <f t="shared" si="83"/>
        <v>236120000</v>
      </c>
      <c r="BP117" s="141">
        <f t="shared" si="84"/>
        <v>183638092</v>
      </c>
      <c r="BQ117" s="141">
        <f t="shared" si="85"/>
        <v>1277639.2564566615</v>
      </c>
      <c r="BR117" s="141"/>
      <c r="BS117" s="141">
        <v>619309</v>
      </c>
      <c r="BT117" s="141">
        <f t="shared" si="86"/>
        <v>132130000</v>
      </c>
      <c r="BU117" s="141">
        <f t="shared" si="87"/>
        <v>119177778</v>
      </c>
      <c r="BV117" s="141">
        <f t="shared" si="88"/>
        <v>686615.40383812157</v>
      </c>
      <c r="BW117" s="141"/>
      <c r="BX117" s="141">
        <v>57263</v>
      </c>
      <c r="BY117" s="141">
        <f t="shared" si="89"/>
        <v>10351044</v>
      </c>
      <c r="BZ117" s="141">
        <f t="shared" si="90"/>
        <v>10000069</v>
      </c>
      <c r="CA117" s="141">
        <f t="shared" si="91"/>
        <v>59272.774275057505</v>
      </c>
      <c r="CB117" s="141"/>
      <c r="CC117" s="141">
        <v>9232.5479369999994</v>
      </c>
      <c r="CD117" s="141">
        <f t="shared" si="92"/>
        <v>1842000</v>
      </c>
      <c r="CE117" s="141">
        <f t="shared" si="93"/>
        <v>1874207.2309440002</v>
      </c>
      <c r="CF117" s="141">
        <f t="shared" si="94"/>
        <v>9073.8916269084311</v>
      </c>
      <c r="CG117" s="141"/>
      <c r="CH117" s="141">
        <v>693.23</v>
      </c>
      <c r="CI117" s="141">
        <f t="shared" si="100"/>
        <v>246401</v>
      </c>
      <c r="CJ117" s="141">
        <f t="shared" si="101"/>
        <v>225992.98000000117</v>
      </c>
      <c r="CK117" s="141">
        <f t="shared" si="95"/>
        <v>755.83128834355432</v>
      </c>
      <c r="CL117" s="141"/>
      <c r="CM117" s="141">
        <v>1235009</v>
      </c>
      <c r="CN117" s="141">
        <v>2415436</v>
      </c>
      <c r="CO117" s="141">
        <f t="shared" si="96"/>
        <v>3650445</v>
      </c>
      <c r="CP117" s="141">
        <f t="shared" si="97"/>
        <v>435000431</v>
      </c>
      <c r="CQ117" s="141">
        <f t="shared" si="102"/>
        <v>435000431.00000006</v>
      </c>
      <c r="CR117" s="141">
        <f t="shared" si="103"/>
        <v>3650444.9999999995</v>
      </c>
      <c r="CS117" s="141"/>
      <c r="CT117" s="141"/>
      <c r="CU117" s="141"/>
      <c r="CV117" s="141">
        <f t="shared" si="98"/>
        <v>28529334.698192067</v>
      </c>
    </row>
    <row r="118" spans="1:100" s="14" customFormat="1" ht="13.2" x14ac:dyDescent="0.25">
      <c r="A118" s="4" t="s">
        <v>441</v>
      </c>
      <c r="B118" s="4" t="s">
        <v>442</v>
      </c>
      <c r="C118" s="4" t="s">
        <v>348</v>
      </c>
      <c r="D118" s="4" t="s">
        <v>348</v>
      </c>
      <c r="E118" s="4"/>
      <c r="F118" s="141"/>
      <c r="G118" s="141">
        <f>'[6]Control Totals'!$I$3</f>
        <v>129600000</v>
      </c>
      <c r="H118" s="141">
        <v>129600000.00000101</v>
      </c>
      <c r="I118" s="141">
        <f t="shared" si="52"/>
        <v>0</v>
      </c>
      <c r="J118" s="141"/>
      <c r="K118" s="141"/>
      <c r="L118" s="141">
        <f t="shared" si="53"/>
        <v>1567610394</v>
      </c>
      <c r="M118" s="141">
        <v>5258012077.9999981</v>
      </c>
      <c r="N118" s="141">
        <f t="shared" si="54"/>
        <v>0</v>
      </c>
      <c r="O118" s="141"/>
      <c r="P118" s="141">
        <v>2098717.557184</v>
      </c>
      <c r="Q118" s="141">
        <f t="shared" si="99"/>
        <v>341463106</v>
      </c>
      <c r="R118" s="141">
        <v>1276518313.0000019</v>
      </c>
      <c r="S118" s="141">
        <f t="shared" si="55"/>
        <v>561397.83377536247</v>
      </c>
      <c r="T118" s="141"/>
      <c r="U118" s="141"/>
      <c r="V118" s="141">
        <f t="shared" si="56"/>
        <v>339987334</v>
      </c>
      <c r="W118" s="141">
        <f t="shared" si="57"/>
        <v>523996799.00000209</v>
      </c>
      <c r="X118" s="141">
        <f t="shared" si="58"/>
        <v>0</v>
      </c>
      <c r="Y118" s="141"/>
      <c r="Z118" s="141">
        <v>117125.515035</v>
      </c>
      <c r="AA118" s="141">
        <f t="shared" si="59"/>
        <v>335233765</v>
      </c>
      <c r="AB118" s="141">
        <f t="shared" si="60"/>
        <v>342170317.00001383</v>
      </c>
      <c r="AC118" s="141">
        <f t="shared" si="61"/>
        <v>114751.1208073188</v>
      </c>
      <c r="AD118" s="141"/>
      <c r="AE118" s="141"/>
      <c r="AF118" s="141">
        <f t="shared" si="62"/>
        <v>483622539</v>
      </c>
      <c r="AG118" s="141">
        <f t="shared" si="63"/>
        <v>726591897.00000179</v>
      </c>
      <c r="AH118" s="141">
        <f t="shared" si="64"/>
        <v>0</v>
      </c>
      <c r="AI118" s="141"/>
      <c r="AJ118" s="141"/>
      <c r="AK118" s="141">
        <f t="shared" si="65"/>
        <v>18917185</v>
      </c>
      <c r="AL118" s="141">
        <f t="shared" si="66"/>
        <v>21580834</v>
      </c>
      <c r="AM118" s="141">
        <f t="shared" si="67"/>
        <v>0</v>
      </c>
      <c r="AN118" s="141"/>
      <c r="AO118" s="141">
        <v>63882.633057999999</v>
      </c>
      <c r="AP118" s="141">
        <f t="shared" si="68"/>
        <v>44655639</v>
      </c>
      <c r="AQ118" s="141">
        <f t="shared" si="69"/>
        <v>45294790.000002876</v>
      </c>
      <c r="AR118" s="141">
        <f t="shared" si="70"/>
        <v>62981.190556515059</v>
      </c>
      <c r="AS118" s="141"/>
      <c r="AT118" s="141"/>
      <c r="AU118" s="141">
        <f t="shared" si="71"/>
        <v>12442934</v>
      </c>
      <c r="AV118" s="141">
        <f t="shared" si="72"/>
        <v>11889881.000002848</v>
      </c>
      <c r="AW118" s="141">
        <f t="shared" si="73"/>
        <v>0</v>
      </c>
      <c r="AX118" s="141"/>
      <c r="AY118" s="141"/>
      <c r="AZ118" s="141">
        <f t="shared" si="74"/>
        <v>877162802</v>
      </c>
      <c r="BA118" s="141">
        <f t="shared" si="75"/>
        <v>834431461.9999969</v>
      </c>
      <c r="BB118" s="141">
        <f t="shared" si="76"/>
        <v>0</v>
      </c>
      <c r="BC118" s="141"/>
      <c r="BD118" s="141"/>
      <c r="BE118" s="141">
        <f t="shared" si="77"/>
        <v>9386434</v>
      </c>
      <c r="BF118" s="141">
        <f t="shared" si="78"/>
        <v>9386434</v>
      </c>
      <c r="BG118" s="141">
        <f t="shared" si="79"/>
        <v>0</v>
      </c>
      <c r="BH118" s="141"/>
      <c r="BI118" s="141"/>
      <c r="BJ118" s="141">
        <f t="shared" si="80"/>
        <v>2191103</v>
      </c>
      <c r="BK118" s="141">
        <f t="shared" si="81"/>
        <v>2191101</v>
      </c>
      <c r="BL118" s="141">
        <f t="shared" si="82"/>
        <v>0</v>
      </c>
      <c r="BM118" s="141"/>
      <c r="BN118" s="141"/>
      <c r="BO118" s="141">
        <f t="shared" si="83"/>
        <v>236120000</v>
      </c>
      <c r="BP118" s="141">
        <f t="shared" si="84"/>
        <v>183638092</v>
      </c>
      <c r="BQ118" s="141">
        <f t="shared" si="85"/>
        <v>0</v>
      </c>
      <c r="BR118" s="141"/>
      <c r="BS118" s="141"/>
      <c r="BT118" s="141">
        <f t="shared" si="86"/>
        <v>132130000</v>
      </c>
      <c r="BU118" s="141">
        <f t="shared" si="87"/>
        <v>119177778</v>
      </c>
      <c r="BV118" s="141">
        <f t="shared" si="88"/>
        <v>0</v>
      </c>
      <c r="BW118" s="141"/>
      <c r="BX118" s="141"/>
      <c r="BY118" s="141">
        <f t="shared" si="89"/>
        <v>10351044</v>
      </c>
      <c r="BZ118" s="141">
        <f t="shared" si="90"/>
        <v>10000069</v>
      </c>
      <c r="CA118" s="141">
        <f t="shared" si="91"/>
        <v>0</v>
      </c>
      <c r="CB118" s="141"/>
      <c r="CC118" s="141"/>
      <c r="CD118" s="141">
        <f t="shared" si="92"/>
        <v>1842000</v>
      </c>
      <c r="CE118" s="141">
        <f t="shared" si="93"/>
        <v>1874207.2309440002</v>
      </c>
      <c r="CF118" s="141">
        <f t="shared" si="94"/>
        <v>0</v>
      </c>
      <c r="CG118" s="141"/>
      <c r="CH118" s="141">
        <v>693.23</v>
      </c>
      <c r="CI118" s="141">
        <f t="shared" si="100"/>
        <v>246401</v>
      </c>
      <c r="CJ118" s="141">
        <f t="shared" si="101"/>
        <v>225992.98000000117</v>
      </c>
      <c r="CK118" s="141">
        <f t="shared" si="95"/>
        <v>755.83128834355432</v>
      </c>
      <c r="CL118" s="141"/>
      <c r="CM118" s="141">
        <v>83037</v>
      </c>
      <c r="CN118" s="141">
        <v>164813</v>
      </c>
      <c r="CO118" s="141">
        <f t="shared" si="96"/>
        <v>247850</v>
      </c>
      <c r="CP118" s="141">
        <f t="shared" si="97"/>
        <v>435000431</v>
      </c>
      <c r="CQ118" s="141">
        <f t="shared" si="102"/>
        <v>435000431.00000006</v>
      </c>
      <c r="CR118" s="141">
        <f t="shared" si="103"/>
        <v>247849.99999999997</v>
      </c>
      <c r="CS118" s="141"/>
      <c r="CT118" s="141"/>
      <c r="CU118" s="141"/>
      <c r="CV118" s="141">
        <f t="shared" si="98"/>
        <v>987735.97642753983</v>
      </c>
    </row>
    <row r="119" spans="1:100" s="14" customFormat="1" ht="13.2" x14ac:dyDescent="0.25">
      <c r="A119" s="4" t="s">
        <v>695</v>
      </c>
      <c r="B119" s="4" t="s">
        <v>696</v>
      </c>
      <c r="C119" s="4" t="s">
        <v>348</v>
      </c>
      <c r="D119" s="4" t="s">
        <v>348</v>
      </c>
      <c r="E119" s="4"/>
      <c r="F119" s="141"/>
      <c r="G119" s="141">
        <f>'[6]Control Totals'!$I$3</f>
        <v>129600000</v>
      </c>
      <c r="H119" s="141">
        <v>129600000.00000101</v>
      </c>
      <c r="I119" s="141">
        <f t="shared" si="52"/>
        <v>0</v>
      </c>
      <c r="J119" s="141"/>
      <c r="K119" s="141"/>
      <c r="L119" s="141">
        <f t="shared" si="53"/>
        <v>1567610394</v>
      </c>
      <c r="M119" s="141">
        <v>5258012077.9999981</v>
      </c>
      <c r="N119" s="141">
        <f t="shared" si="54"/>
        <v>0</v>
      </c>
      <c r="O119" s="141"/>
      <c r="P119" s="141">
        <v>855902.57159099996</v>
      </c>
      <c r="Q119" s="141">
        <f t="shared" si="99"/>
        <v>341463106</v>
      </c>
      <c r="R119" s="141">
        <v>1276518313.0000019</v>
      </c>
      <c r="S119" s="141">
        <f t="shared" si="55"/>
        <v>228950.22151464407</v>
      </c>
      <c r="T119" s="141"/>
      <c r="U119" s="141"/>
      <c r="V119" s="141">
        <f t="shared" si="56"/>
        <v>339987334</v>
      </c>
      <c r="W119" s="141">
        <f t="shared" si="57"/>
        <v>523996799.00000209</v>
      </c>
      <c r="X119" s="141">
        <f t="shared" si="58"/>
        <v>0</v>
      </c>
      <c r="Y119" s="141"/>
      <c r="Z119" s="141">
        <v>74826.425757000005</v>
      </c>
      <c r="AA119" s="141">
        <f t="shared" si="59"/>
        <v>335233765</v>
      </c>
      <c r="AB119" s="141">
        <f t="shared" si="60"/>
        <v>342170317.00001383</v>
      </c>
      <c r="AC119" s="141">
        <f t="shared" si="61"/>
        <v>73309.527979924314</v>
      </c>
      <c r="AD119" s="141"/>
      <c r="AE119" s="141"/>
      <c r="AF119" s="141">
        <f t="shared" si="62"/>
        <v>483622539</v>
      </c>
      <c r="AG119" s="141">
        <f t="shared" si="63"/>
        <v>726591897.00000179</v>
      </c>
      <c r="AH119" s="141">
        <f t="shared" si="64"/>
        <v>0</v>
      </c>
      <c r="AI119" s="141"/>
      <c r="AJ119" s="141"/>
      <c r="AK119" s="141">
        <f t="shared" si="65"/>
        <v>18917185</v>
      </c>
      <c r="AL119" s="141">
        <f t="shared" si="66"/>
        <v>21580834</v>
      </c>
      <c r="AM119" s="141">
        <f t="shared" si="67"/>
        <v>0</v>
      </c>
      <c r="AN119" s="141"/>
      <c r="AO119" s="141">
        <v>75705.138250999997</v>
      </c>
      <c r="AP119" s="141">
        <f t="shared" si="68"/>
        <v>44655639</v>
      </c>
      <c r="AQ119" s="141">
        <f t="shared" si="69"/>
        <v>45294790.000002876</v>
      </c>
      <c r="AR119" s="141">
        <f t="shared" si="70"/>
        <v>74636.869365804159</v>
      </c>
      <c r="AS119" s="141"/>
      <c r="AT119" s="141"/>
      <c r="AU119" s="141">
        <f t="shared" si="71"/>
        <v>12442934</v>
      </c>
      <c r="AV119" s="141">
        <f t="shared" si="72"/>
        <v>11889881.000002848</v>
      </c>
      <c r="AW119" s="141">
        <f t="shared" si="73"/>
        <v>0</v>
      </c>
      <c r="AX119" s="141"/>
      <c r="AY119" s="141"/>
      <c r="AZ119" s="141">
        <f t="shared" si="74"/>
        <v>877162802</v>
      </c>
      <c r="BA119" s="141">
        <f t="shared" si="75"/>
        <v>834431461.9999969</v>
      </c>
      <c r="BB119" s="141">
        <f t="shared" si="76"/>
        <v>0</v>
      </c>
      <c r="BC119" s="141"/>
      <c r="BD119" s="141"/>
      <c r="BE119" s="141">
        <f t="shared" si="77"/>
        <v>9386434</v>
      </c>
      <c r="BF119" s="141">
        <f t="shared" si="78"/>
        <v>9386434</v>
      </c>
      <c r="BG119" s="141">
        <f t="shared" si="79"/>
        <v>0</v>
      </c>
      <c r="BH119" s="141"/>
      <c r="BI119" s="141"/>
      <c r="BJ119" s="141">
        <f t="shared" si="80"/>
        <v>2191103</v>
      </c>
      <c r="BK119" s="141">
        <f t="shared" si="81"/>
        <v>2191101</v>
      </c>
      <c r="BL119" s="141">
        <f t="shared" si="82"/>
        <v>0</v>
      </c>
      <c r="BM119" s="141"/>
      <c r="BN119" s="141"/>
      <c r="BO119" s="141">
        <f t="shared" si="83"/>
        <v>236120000</v>
      </c>
      <c r="BP119" s="141">
        <f t="shared" si="84"/>
        <v>183638092</v>
      </c>
      <c r="BQ119" s="141">
        <f t="shared" si="85"/>
        <v>0</v>
      </c>
      <c r="BR119" s="141"/>
      <c r="BS119" s="141"/>
      <c r="BT119" s="141">
        <f t="shared" si="86"/>
        <v>132130000</v>
      </c>
      <c r="BU119" s="141">
        <f t="shared" si="87"/>
        <v>119177778</v>
      </c>
      <c r="BV119" s="141">
        <f t="shared" si="88"/>
        <v>0</v>
      </c>
      <c r="BW119" s="141"/>
      <c r="BX119" s="141"/>
      <c r="BY119" s="141">
        <f t="shared" si="89"/>
        <v>10351044</v>
      </c>
      <c r="BZ119" s="141">
        <f t="shared" si="90"/>
        <v>10000069</v>
      </c>
      <c r="CA119" s="141">
        <f t="shared" si="91"/>
        <v>0</v>
      </c>
      <c r="CB119" s="141"/>
      <c r="CC119" s="141"/>
      <c r="CD119" s="141">
        <f t="shared" si="92"/>
        <v>1842000</v>
      </c>
      <c r="CE119" s="141">
        <f t="shared" si="93"/>
        <v>1874207.2309440002</v>
      </c>
      <c r="CF119" s="141">
        <f t="shared" si="94"/>
        <v>0</v>
      </c>
      <c r="CG119" s="141"/>
      <c r="CH119" s="141">
        <v>693.23</v>
      </c>
      <c r="CI119" s="141">
        <f t="shared" si="100"/>
        <v>246401</v>
      </c>
      <c r="CJ119" s="141">
        <f t="shared" si="101"/>
        <v>225992.98000000117</v>
      </c>
      <c r="CK119" s="141">
        <f t="shared" si="95"/>
        <v>755.83128834355432</v>
      </c>
      <c r="CL119" s="141"/>
      <c r="CM119" s="141"/>
      <c r="CN119" s="141"/>
      <c r="CO119" s="141">
        <f t="shared" si="96"/>
        <v>0</v>
      </c>
      <c r="CP119" s="141">
        <f t="shared" si="97"/>
        <v>435000431</v>
      </c>
      <c r="CQ119" s="141">
        <f t="shared" si="102"/>
        <v>435000431.00000006</v>
      </c>
      <c r="CR119" s="141">
        <f t="shared" si="103"/>
        <v>0</v>
      </c>
      <c r="CS119" s="141"/>
      <c r="CT119" s="141"/>
      <c r="CU119" s="141"/>
      <c r="CV119" s="141">
        <f t="shared" si="98"/>
        <v>377652.4501487161</v>
      </c>
    </row>
    <row r="120" spans="1:100" s="14" customFormat="1" ht="13.2" x14ac:dyDescent="0.25">
      <c r="A120" s="4" t="s">
        <v>381</v>
      </c>
      <c r="B120" s="4" t="s">
        <v>382</v>
      </c>
      <c r="C120" s="4" t="s">
        <v>348</v>
      </c>
      <c r="D120" s="4" t="s">
        <v>348</v>
      </c>
      <c r="E120" s="4"/>
      <c r="F120" s="141"/>
      <c r="G120" s="141">
        <f>'[6]Control Totals'!$I$3</f>
        <v>129600000</v>
      </c>
      <c r="H120" s="141">
        <v>129600000.00000101</v>
      </c>
      <c r="I120" s="141">
        <f t="shared" si="52"/>
        <v>0</v>
      </c>
      <c r="J120" s="141"/>
      <c r="K120" s="141"/>
      <c r="L120" s="141">
        <f t="shared" si="53"/>
        <v>1567610394</v>
      </c>
      <c r="M120" s="141">
        <v>5258012077.9999981</v>
      </c>
      <c r="N120" s="141">
        <f t="shared" si="54"/>
        <v>0</v>
      </c>
      <c r="O120" s="141"/>
      <c r="P120" s="141">
        <v>2115805.6459420002</v>
      </c>
      <c r="Q120" s="141">
        <f t="shared" si="99"/>
        <v>341463106</v>
      </c>
      <c r="R120" s="141">
        <v>1276518313.0000019</v>
      </c>
      <c r="S120" s="141">
        <f t="shared" si="55"/>
        <v>565968.82332050847</v>
      </c>
      <c r="T120" s="141"/>
      <c r="U120" s="141"/>
      <c r="V120" s="141">
        <f t="shared" si="56"/>
        <v>339987334</v>
      </c>
      <c r="W120" s="141">
        <f t="shared" si="57"/>
        <v>523996799.00000209</v>
      </c>
      <c r="X120" s="141">
        <f t="shared" si="58"/>
        <v>0</v>
      </c>
      <c r="Y120" s="141"/>
      <c r="Z120" s="141">
        <v>84686.409784999996</v>
      </c>
      <c r="AA120" s="141">
        <f t="shared" si="59"/>
        <v>335233765</v>
      </c>
      <c r="AB120" s="141">
        <f t="shared" si="60"/>
        <v>342170317.00001383</v>
      </c>
      <c r="AC120" s="141">
        <f t="shared" si="61"/>
        <v>82969.628240889288</v>
      </c>
      <c r="AD120" s="141"/>
      <c r="AE120" s="141"/>
      <c r="AF120" s="141">
        <f t="shared" si="62"/>
        <v>483622539</v>
      </c>
      <c r="AG120" s="141">
        <f t="shared" si="63"/>
        <v>726591897.00000179</v>
      </c>
      <c r="AH120" s="141">
        <f t="shared" si="64"/>
        <v>0</v>
      </c>
      <c r="AI120" s="141"/>
      <c r="AJ120" s="141"/>
      <c r="AK120" s="141">
        <f t="shared" si="65"/>
        <v>18917185</v>
      </c>
      <c r="AL120" s="141">
        <f t="shared" si="66"/>
        <v>21580834</v>
      </c>
      <c r="AM120" s="141">
        <f t="shared" si="67"/>
        <v>0</v>
      </c>
      <c r="AN120" s="141"/>
      <c r="AO120" s="141">
        <v>56000.774201</v>
      </c>
      <c r="AP120" s="141">
        <f t="shared" si="68"/>
        <v>44655639</v>
      </c>
      <c r="AQ120" s="141">
        <f t="shared" si="69"/>
        <v>45294790.000002876</v>
      </c>
      <c r="AR120" s="141">
        <f t="shared" si="70"/>
        <v>55210.551951785419</v>
      </c>
      <c r="AS120" s="141"/>
      <c r="AT120" s="141"/>
      <c r="AU120" s="141">
        <f t="shared" si="71"/>
        <v>12442934</v>
      </c>
      <c r="AV120" s="141">
        <f t="shared" si="72"/>
        <v>11889881.000002848</v>
      </c>
      <c r="AW120" s="141">
        <f t="shared" si="73"/>
        <v>0</v>
      </c>
      <c r="AX120" s="141"/>
      <c r="AY120" s="141"/>
      <c r="AZ120" s="141">
        <f t="shared" si="74"/>
        <v>877162802</v>
      </c>
      <c r="BA120" s="141">
        <f t="shared" si="75"/>
        <v>834431461.9999969</v>
      </c>
      <c r="BB120" s="141">
        <f t="shared" si="76"/>
        <v>0</v>
      </c>
      <c r="BC120" s="141"/>
      <c r="BD120" s="141"/>
      <c r="BE120" s="141">
        <f t="shared" si="77"/>
        <v>9386434</v>
      </c>
      <c r="BF120" s="141">
        <f t="shared" si="78"/>
        <v>9386434</v>
      </c>
      <c r="BG120" s="141">
        <f t="shared" si="79"/>
        <v>0</v>
      </c>
      <c r="BH120" s="141"/>
      <c r="BI120" s="141"/>
      <c r="BJ120" s="141">
        <f t="shared" si="80"/>
        <v>2191103</v>
      </c>
      <c r="BK120" s="141">
        <f t="shared" si="81"/>
        <v>2191101</v>
      </c>
      <c r="BL120" s="141">
        <f t="shared" si="82"/>
        <v>0</v>
      </c>
      <c r="BM120" s="141"/>
      <c r="BN120" s="141"/>
      <c r="BO120" s="141">
        <f t="shared" si="83"/>
        <v>236120000</v>
      </c>
      <c r="BP120" s="141">
        <f t="shared" si="84"/>
        <v>183638092</v>
      </c>
      <c r="BQ120" s="141">
        <f t="shared" si="85"/>
        <v>0</v>
      </c>
      <c r="BR120" s="141"/>
      <c r="BS120" s="141"/>
      <c r="BT120" s="141">
        <f t="shared" si="86"/>
        <v>132130000</v>
      </c>
      <c r="BU120" s="141">
        <f t="shared" si="87"/>
        <v>119177778</v>
      </c>
      <c r="BV120" s="141">
        <f t="shared" si="88"/>
        <v>0</v>
      </c>
      <c r="BW120" s="141"/>
      <c r="BX120" s="141"/>
      <c r="BY120" s="141">
        <f t="shared" si="89"/>
        <v>10351044</v>
      </c>
      <c r="BZ120" s="141">
        <f t="shared" si="90"/>
        <v>10000069</v>
      </c>
      <c r="CA120" s="141">
        <f t="shared" si="91"/>
        <v>0</v>
      </c>
      <c r="CB120" s="141"/>
      <c r="CC120" s="141"/>
      <c r="CD120" s="141">
        <f t="shared" si="92"/>
        <v>1842000</v>
      </c>
      <c r="CE120" s="141">
        <f t="shared" si="93"/>
        <v>1874207.2309440002</v>
      </c>
      <c r="CF120" s="141">
        <f t="shared" si="94"/>
        <v>0</v>
      </c>
      <c r="CG120" s="141"/>
      <c r="CH120" s="141">
        <v>693.23</v>
      </c>
      <c r="CI120" s="141">
        <f t="shared" si="100"/>
        <v>246401</v>
      </c>
      <c r="CJ120" s="141">
        <f t="shared" si="101"/>
        <v>225992.98000000117</v>
      </c>
      <c r="CK120" s="141">
        <f t="shared" si="95"/>
        <v>755.83128834355432</v>
      </c>
      <c r="CL120" s="141"/>
      <c r="CM120" s="141">
        <v>60869</v>
      </c>
      <c r="CN120" s="141">
        <v>120905</v>
      </c>
      <c r="CO120" s="141">
        <f t="shared" si="96"/>
        <v>181774</v>
      </c>
      <c r="CP120" s="141">
        <f t="shared" si="97"/>
        <v>435000431</v>
      </c>
      <c r="CQ120" s="141">
        <f t="shared" si="102"/>
        <v>435000431.00000006</v>
      </c>
      <c r="CR120" s="141">
        <f t="shared" si="103"/>
        <v>181773.99999999997</v>
      </c>
      <c r="CS120" s="141"/>
      <c r="CT120" s="141"/>
      <c r="CU120" s="141"/>
      <c r="CV120" s="141">
        <f t="shared" si="98"/>
        <v>886678.83480152674</v>
      </c>
    </row>
    <row r="121" spans="1:100" s="14" customFormat="1" ht="13.2" x14ac:dyDescent="0.25">
      <c r="A121" s="4" t="s">
        <v>333</v>
      </c>
      <c r="B121" s="4" t="s">
        <v>334</v>
      </c>
      <c r="C121" s="4" t="s">
        <v>312</v>
      </c>
      <c r="D121" s="4" t="s">
        <v>312</v>
      </c>
      <c r="E121" s="4"/>
      <c r="F121" s="141">
        <v>2212145.9331279998</v>
      </c>
      <c r="G121" s="141">
        <f>'[6]Control Totals'!$I$3</f>
        <v>129600000</v>
      </c>
      <c r="H121" s="141">
        <v>129600000.00000101</v>
      </c>
      <c r="I121" s="141">
        <f t="shared" si="52"/>
        <v>2212145.9331279825</v>
      </c>
      <c r="J121" s="141"/>
      <c r="K121" s="141">
        <v>95448312.816196993</v>
      </c>
      <c r="L121" s="141">
        <f t="shared" si="53"/>
        <v>1567610394</v>
      </c>
      <c r="M121" s="141">
        <v>5258012077.9999981</v>
      </c>
      <c r="N121" s="141">
        <f t="shared" si="54"/>
        <v>28456718.060135629</v>
      </c>
      <c r="O121" s="141"/>
      <c r="P121" s="141"/>
      <c r="Q121" s="141">
        <f t="shared" si="99"/>
        <v>341463106</v>
      </c>
      <c r="R121" s="141">
        <v>1276518313.0000019</v>
      </c>
      <c r="S121" s="141">
        <f t="shared" si="55"/>
        <v>0</v>
      </c>
      <c r="T121" s="141"/>
      <c r="U121" s="141"/>
      <c r="V121" s="141">
        <f t="shared" si="56"/>
        <v>339987334</v>
      </c>
      <c r="W121" s="141">
        <f t="shared" si="57"/>
        <v>523996799.00000209</v>
      </c>
      <c r="X121" s="141">
        <f t="shared" si="58"/>
        <v>0</v>
      </c>
      <c r="Y121" s="141"/>
      <c r="Z121" s="141">
        <v>8342830.1658030003</v>
      </c>
      <c r="AA121" s="141">
        <f t="shared" si="59"/>
        <v>335233765</v>
      </c>
      <c r="AB121" s="141">
        <f t="shared" si="60"/>
        <v>342170317.00001383</v>
      </c>
      <c r="AC121" s="141">
        <f t="shared" si="61"/>
        <v>8173702.4758860106</v>
      </c>
      <c r="AD121" s="141"/>
      <c r="AE121" s="141">
        <v>15420505.712215999</v>
      </c>
      <c r="AF121" s="141">
        <f t="shared" si="62"/>
        <v>483622539</v>
      </c>
      <c r="AG121" s="141">
        <f t="shared" si="63"/>
        <v>726591897.00000179</v>
      </c>
      <c r="AH121" s="141">
        <f t="shared" si="64"/>
        <v>10263951.684567004</v>
      </c>
      <c r="AI121" s="141"/>
      <c r="AJ121" s="141"/>
      <c r="AK121" s="141">
        <f t="shared" si="65"/>
        <v>18917185</v>
      </c>
      <c r="AL121" s="141">
        <f t="shared" si="66"/>
        <v>21580834</v>
      </c>
      <c r="AM121" s="141">
        <f t="shared" si="67"/>
        <v>0</v>
      </c>
      <c r="AN121" s="141"/>
      <c r="AO121" s="141"/>
      <c r="AP121" s="141">
        <f t="shared" si="68"/>
        <v>44655639</v>
      </c>
      <c r="AQ121" s="141">
        <f t="shared" si="69"/>
        <v>45294790.000002876</v>
      </c>
      <c r="AR121" s="141">
        <f t="shared" si="70"/>
        <v>0</v>
      </c>
      <c r="AS121" s="141"/>
      <c r="AT121" s="141">
        <v>123711.380881</v>
      </c>
      <c r="AU121" s="141">
        <f t="shared" si="71"/>
        <v>12442934</v>
      </c>
      <c r="AV121" s="141">
        <f t="shared" si="72"/>
        <v>11889881.000002848</v>
      </c>
      <c r="AW121" s="141">
        <f t="shared" si="73"/>
        <v>129465.76566668549</v>
      </c>
      <c r="AX121" s="141"/>
      <c r="AY121" s="141">
        <v>27492453.544716999</v>
      </c>
      <c r="AZ121" s="141">
        <f t="shared" si="74"/>
        <v>877162802</v>
      </c>
      <c r="BA121" s="141">
        <f t="shared" si="75"/>
        <v>834431461.9999969</v>
      </c>
      <c r="BB121" s="141">
        <f t="shared" si="76"/>
        <v>28900345.544663664</v>
      </c>
      <c r="BC121" s="141"/>
      <c r="BD121" s="141"/>
      <c r="BE121" s="141">
        <f t="shared" si="77"/>
        <v>9386434</v>
      </c>
      <c r="BF121" s="141">
        <f t="shared" si="78"/>
        <v>9386434</v>
      </c>
      <c r="BG121" s="141">
        <f t="shared" si="79"/>
        <v>0</v>
      </c>
      <c r="BH121" s="141"/>
      <c r="BI121" s="141"/>
      <c r="BJ121" s="141">
        <f t="shared" si="80"/>
        <v>2191103</v>
      </c>
      <c r="BK121" s="141">
        <f t="shared" si="81"/>
        <v>2191101</v>
      </c>
      <c r="BL121" s="141">
        <f t="shared" si="82"/>
        <v>0</v>
      </c>
      <c r="BM121" s="141"/>
      <c r="BN121" s="141">
        <v>4529353</v>
      </c>
      <c r="BO121" s="141">
        <f t="shared" si="83"/>
        <v>236120000</v>
      </c>
      <c r="BP121" s="141">
        <f t="shared" si="84"/>
        <v>183638092</v>
      </c>
      <c r="BQ121" s="141">
        <f t="shared" si="85"/>
        <v>5823796.243537534</v>
      </c>
      <c r="BR121" s="141"/>
      <c r="BS121" s="141">
        <v>3417361</v>
      </c>
      <c r="BT121" s="141">
        <f t="shared" si="86"/>
        <v>132130000</v>
      </c>
      <c r="BU121" s="141">
        <f t="shared" si="87"/>
        <v>119177778</v>
      </c>
      <c r="BV121" s="141">
        <f t="shared" si="88"/>
        <v>3788759.2511583827</v>
      </c>
      <c r="BW121" s="141"/>
      <c r="BX121" s="141">
        <v>253533</v>
      </c>
      <c r="BY121" s="141">
        <f t="shared" si="89"/>
        <v>10351044</v>
      </c>
      <c r="BZ121" s="141">
        <f t="shared" si="90"/>
        <v>10000069</v>
      </c>
      <c r="CA121" s="141">
        <f t="shared" si="91"/>
        <v>262431.31306913984</v>
      </c>
      <c r="CB121" s="141"/>
      <c r="CC121" s="141">
        <v>18465.095870000001</v>
      </c>
      <c r="CD121" s="141">
        <f t="shared" si="92"/>
        <v>1842000</v>
      </c>
      <c r="CE121" s="141">
        <f t="shared" si="93"/>
        <v>1874207.2309440002</v>
      </c>
      <c r="CF121" s="141">
        <f t="shared" si="94"/>
        <v>18147.783249885604</v>
      </c>
      <c r="CG121" s="141"/>
      <c r="CH121" s="141"/>
      <c r="CI121" s="141">
        <f t="shared" si="100"/>
        <v>246401</v>
      </c>
      <c r="CJ121" s="141">
        <f t="shared" si="101"/>
        <v>225992.98000000117</v>
      </c>
      <c r="CK121" s="141">
        <f t="shared" si="95"/>
        <v>0</v>
      </c>
      <c r="CL121" s="141"/>
      <c r="CM121" s="141">
        <v>5979983</v>
      </c>
      <c r="CN121" s="141">
        <v>11733851</v>
      </c>
      <c r="CO121" s="141">
        <f t="shared" si="96"/>
        <v>17713834</v>
      </c>
      <c r="CP121" s="141">
        <f t="shared" si="97"/>
        <v>435000431</v>
      </c>
      <c r="CQ121" s="141">
        <f t="shared" si="102"/>
        <v>435000431.00000006</v>
      </c>
      <c r="CR121" s="141">
        <f t="shared" si="103"/>
        <v>17713833.999999996</v>
      </c>
      <c r="CS121" s="141"/>
      <c r="CT121" s="141"/>
      <c r="CU121" s="141"/>
      <c r="CV121" s="141">
        <f t="shared" si="98"/>
        <v>105743298.05506192</v>
      </c>
    </row>
    <row r="122" spans="1:100" s="14" customFormat="1" ht="13.2" x14ac:dyDescent="0.25">
      <c r="A122" s="4" t="s">
        <v>797</v>
      </c>
      <c r="B122" s="4" t="s">
        <v>798</v>
      </c>
      <c r="C122" s="4" t="s">
        <v>764</v>
      </c>
      <c r="D122" s="4" t="s">
        <v>764</v>
      </c>
      <c r="E122" s="4"/>
      <c r="F122" s="141"/>
      <c r="G122" s="141">
        <f>'[6]Control Totals'!$I$3</f>
        <v>129600000</v>
      </c>
      <c r="H122" s="141">
        <v>129600000.00000101</v>
      </c>
      <c r="I122" s="141">
        <f t="shared" si="52"/>
        <v>0</v>
      </c>
      <c r="J122" s="141"/>
      <c r="K122" s="141"/>
      <c r="L122" s="141">
        <f t="shared" si="53"/>
        <v>1567610394</v>
      </c>
      <c r="M122" s="141">
        <v>5258012077.9999981</v>
      </c>
      <c r="N122" s="141">
        <f t="shared" si="54"/>
        <v>0</v>
      </c>
      <c r="O122" s="141"/>
      <c r="P122" s="141"/>
      <c r="Q122" s="141">
        <f t="shared" si="99"/>
        <v>341463106</v>
      </c>
      <c r="R122" s="141">
        <v>1276518313.0000019</v>
      </c>
      <c r="S122" s="141">
        <f t="shared" si="55"/>
        <v>0</v>
      </c>
      <c r="T122" s="141"/>
      <c r="U122" s="141">
        <v>14813492.073841</v>
      </c>
      <c r="V122" s="141">
        <f t="shared" si="56"/>
        <v>339987334</v>
      </c>
      <c r="W122" s="141">
        <f t="shared" si="57"/>
        <v>523996799.00000209</v>
      </c>
      <c r="X122" s="141">
        <f t="shared" si="58"/>
        <v>9611508.4806373268</v>
      </c>
      <c r="Y122" s="141"/>
      <c r="Z122" s="141">
        <v>618370.01131500001</v>
      </c>
      <c r="AA122" s="141">
        <f t="shared" si="59"/>
        <v>335233765</v>
      </c>
      <c r="AB122" s="141">
        <f t="shared" si="60"/>
        <v>342170317.00001383</v>
      </c>
      <c r="AC122" s="141">
        <f t="shared" si="61"/>
        <v>605834.27830243867</v>
      </c>
      <c r="AD122" s="141"/>
      <c r="AE122" s="141"/>
      <c r="AF122" s="141">
        <f t="shared" si="62"/>
        <v>483622539</v>
      </c>
      <c r="AG122" s="141">
        <f t="shared" si="63"/>
        <v>726591897.00000179</v>
      </c>
      <c r="AH122" s="141">
        <f t="shared" si="64"/>
        <v>0</v>
      </c>
      <c r="AI122" s="141"/>
      <c r="AJ122" s="141"/>
      <c r="AK122" s="141">
        <f t="shared" si="65"/>
        <v>18917185</v>
      </c>
      <c r="AL122" s="141">
        <f t="shared" si="66"/>
        <v>21580834</v>
      </c>
      <c r="AM122" s="141">
        <f t="shared" si="67"/>
        <v>0</v>
      </c>
      <c r="AN122" s="141"/>
      <c r="AO122" s="141"/>
      <c r="AP122" s="141">
        <f t="shared" si="68"/>
        <v>44655639</v>
      </c>
      <c r="AQ122" s="141">
        <f t="shared" si="69"/>
        <v>45294790.000002876</v>
      </c>
      <c r="AR122" s="141">
        <f t="shared" si="70"/>
        <v>0</v>
      </c>
      <c r="AS122" s="141"/>
      <c r="AT122" s="141"/>
      <c r="AU122" s="141">
        <f t="shared" si="71"/>
        <v>12442934</v>
      </c>
      <c r="AV122" s="141">
        <f t="shared" si="72"/>
        <v>11889881.000002848</v>
      </c>
      <c r="AW122" s="141">
        <f t="shared" si="73"/>
        <v>0</v>
      </c>
      <c r="AX122" s="141"/>
      <c r="AY122" s="141"/>
      <c r="AZ122" s="141">
        <f t="shared" si="74"/>
        <v>877162802</v>
      </c>
      <c r="BA122" s="141">
        <f t="shared" si="75"/>
        <v>834431461.9999969</v>
      </c>
      <c r="BB122" s="141">
        <f t="shared" si="76"/>
        <v>0</v>
      </c>
      <c r="BC122" s="141"/>
      <c r="BD122" s="141"/>
      <c r="BE122" s="141">
        <f t="shared" si="77"/>
        <v>9386434</v>
      </c>
      <c r="BF122" s="141">
        <f t="shared" si="78"/>
        <v>9386434</v>
      </c>
      <c r="BG122" s="141">
        <f t="shared" si="79"/>
        <v>0</v>
      </c>
      <c r="BH122" s="141"/>
      <c r="BI122" s="141"/>
      <c r="BJ122" s="141">
        <f t="shared" si="80"/>
        <v>2191103</v>
      </c>
      <c r="BK122" s="141">
        <f t="shared" si="81"/>
        <v>2191101</v>
      </c>
      <c r="BL122" s="141">
        <f t="shared" si="82"/>
        <v>0</v>
      </c>
      <c r="BM122" s="141"/>
      <c r="BN122" s="141"/>
      <c r="BO122" s="141">
        <f t="shared" si="83"/>
        <v>236120000</v>
      </c>
      <c r="BP122" s="141">
        <f t="shared" si="84"/>
        <v>183638092</v>
      </c>
      <c r="BQ122" s="141">
        <f t="shared" si="85"/>
        <v>0</v>
      </c>
      <c r="BR122" s="141"/>
      <c r="BS122" s="141"/>
      <c r="BT122" s="141">
        <f t="shared" si="86"/>
        <v>132130000</v>
      </c>
      <c r="BU122" s="141">
        <f t="shared" si="87"/>
        <v>119177778</v>
      </c>
      <c r="BV122" s="141">
        <f t="shared" si="88"/>
        <v>0</v>
      </c>
      <c r="BW122" s="141"/>
      <c r="BX122" s="141"/>
      <c r="BY122" s="141">
        <f t="shared" si="89"/>
        <v>10351044</v>
      </c>
      <c r="BZ122" s="141">
        <f t="shared" si="90"/>
        <v>10000069</v>
      </c>
      <c r="CA122" s="141">
        <f t="shared" si="91"/>
        <v>0</v>
      </c>
      <c r="CB122" s="141"/>
      <c r="CC122" s="141"/>
      <c r="CD122" s="141">
        <f t="shared" si="92"/>
        <v>1842000</v>
      </c>
      <c r="CE122" s="141">
        <f t="shared" si="93"/>
        <v>1874207.2309440002</v>
      </c>
      <c r="CF122" s="141">
        <f t="shared" si="94"/>
        <v>0</v>
      </c>
      <c r="CG122" s="141"/>
      <c r="CH122" s="141"/>
      <c r="CI122" s="141">
        <f t="shared" si="100"/>
        <v>246401</v>
      </c>
      <c r="CJ122" s="141">
        <f t="shared" si="101"/>
        <v>225992.98000000117</v>
      </c>
      <c r="CK122" s="141">
        <f t="shared" si="95"/>
        <v>0</v>
      </c>
      <c r="CL122" s="141"/>
      <c r="CM122" s="141">
        <v>443346</v>
      </c>
      <c r="CN122" s="141">
        <v>871114</v>
      </c>
      <c r="CO122" s="141">
        <f t="shared" si="96"/>
        <v>1314460</v>
      </c>
      <c r="CP122" s="141">
        <f t="shared" si="97"/>
        <v>435000431</v>
      </c>
      <c r="CQ122" s="141">
        <f t="shared" si="102"/>
        <v>435000431.00000006</v>
      </c>
      <c r="CR122" s="141">
        <f t="shared" si="103"/>
        <v>1314459.9999999998</v>
      </c>
      <c r="CS122" s="141"/>
      <c r="CT122" s="141"/>
      <c r="CU122" s="141"/>
      <c r="CV122" s="141">
        <f t="shared" si="98"/>
        <v>11531802.758939765</v>
      </c>
    </row>
    <row r="123" spans="1:100" s="14" customFormat="1" ht="13.2" x14ac:dyDescent="0.25">
      <c r="A123" s="4" t="s">
        <v>393</v>
      </c>
      <c r="B123" s="4" t="s">
        <v>394</v>
      </c>
      <c r="C123" s="4" t="s">
        <v>348</v>
      </c>
      <c r="D123" s="4" t="s">
        <v>348</v>
      </c>
      <c r="E123" s="4"/>
      <c r="F123" s="141"/>
      <c r="G123" s="141">
        <f>'[6]Control Totals'!$I$3</f>
        <v>129600000</v>
      </c>
      <c r="H123" s="141">
        <v>129600000.00000101</v>
      </c>
      <c r="I123" s="141">
        <f t="shared" si="52"/>
        <v>0</v>
      </c>
      <c r="J123" s="141"/>
      <c r="K123" s="141"/>
      <c r="L123" s="141">
        <f t="shared" si="53"/>
        <v>1567610394</v>
      </c>
      <c r="M123" s="141">
        <v>5258012077.9999981</v>
      </c>
      <c r="N123" s="141">
        <f t="shared" si="54"/>
        <v>0</v>
      </c>
      <c r="O123" s="141"/>
      <c r="P123" s="141">
        <v>2533663.2063159999</v>
      </c>
      <c r="Q123" s="141">
        <f t="shared" si="99"/>
        <v>341463106</v>
      </c>
      <c r="R123" s="141">
        <v>1276518313.0000019</v>
      </c>
      <c r="S123" s="141">
        <f t="shared" si="55"/>
        <v>677743.90635520697</v>
      </c>
      <c r="T123" s="141"/>
      <c r="U123" s="141"/>
      <c r="V123" s="141">
        <f t="shared" si="56"/>
        <v>339987334</v>
      </c>
      <c r="W123" s="141">
        <f t="shared" si="57"/>
        <v>523996799.00000209</v>
      </c>
      <c r="X123" s="141">
        <f t="shared" si="58"/>
        <v>0</v>
      </c>
      <c r="Y123" s="141"/>
      <c r="Z123" s="141">
        <v>68289.818027000001</v>
      </c>
      <c r="AA123" s="141">
        <f t="shared" si="59"/>
        <v>335233765</v>
      </c>
      <c r="AB123" s="141">
        <f t="shared" si="60"/>
        <v>342170317.00001383</v>
      </c>
      <c r="AC123" s="141">
        <f t="shared" si="61"/>
        <v>66905.431800956474</v>
      </c>
      <c r="AD123" s="141"/>
      <c r="AE123" s="141"/>
      <c r="AF123" s="141">
        <f t="shared" si="62"/>
        <v>483622539</v>
      </c>
      <c r="AG123" s="141">
        <f t="shared" si="63"/>
        <v>726591897.00000179</v>
      </c>
      <c r="AH123" s="141">
        <f t="shared" si="64"/>
        <v>0</v>
      </c>
      <c r="AI123" s="141"/>
      <c r="AJ123" s="141"/>
      <c r="AK123" s="141">
        <f t="shared" si="65"/>
        <v>18917185</v>
      </c>
      <c r="AL123" s="141">
        <f t="shared" si="66"/>
        <v>21580834</v>
      </c>
      <c r="AM123" s="141">
        <f t="shared" si="67"/>
        <v>0</v>
      </c>
      <c r="AN123" s="141"/>
      <c r="AO123" s="141">
        <v>284574.68104499998</v>
      </c>
      <c r="AP123" s="141">
        <f t="shared" si="68"/>
        <v>44655639</v>
      </c>
      <c r="AQ123" s="141">
        <f t="shared" si="69"/>
        <v>45294790.000002876</v>
      </c>
      <c r="AR123" s="141">
        <f t="shared" si="70"/>
        <v>280559.0714800721</v>
      </c>
      <c r="AS123" s="141"/>
      <c r="AT123" s="141"/>
      <c r="AU123" s="141">
        <f t="shared" si="71"/>
        <v>12442934</v>
      </c>
      <c r="AV123" s="141">
        <f t="shared" si="72"/>
        <v>11889881.000002848</v>
      </c>
      <c r="AW123" s="141">
        <f t="shared" si="73"/>
        <v>0</v>
      </c>
      <c r="AX123" s="141"/>
      <c r="AY123" s="141"/>
      <c r="AZ123" s="141">
        <f t="shared" si="74"/>
        <v>877162802</v>
      </c>
      <c r="BA123" s="141">
        <f t="shared" si="75"/>
        <v>834431461.9999969</v>
      </c>
      <c r="BB123" s="141">
        <f t="shared" si="76"/>
        <v>0</v>
      </c>
      <c r="BC123" s="141"/>
      <c r="BD123" s="141"/>
      <c r="BE123" s="141">
        <f t="shared" si="77"/>
        <v>9386434</v>
      </c>
      <c r="BF123" s="141">
        <f t="shared" si="78"/>
        <v>9386434</v>
      </c>
      <c r="BG123" s="141">
        <f t="shared" si="79"/>
        <v>0</v>
      </c>
      <c r="BH123" s="141"/>
      <c r="BI123" s="141"/>
      <c r="BJ123" s="141">
        <f t="shared" si="80"/>
        <v>2191103</v>
      </c>
      <c r="BK123" s="141">
        <f t="shared" si="81"/>
        <v>2191101</v>
      </c>
      <c r="BL123" s="141">
        <f t="shared" si="82"/>
        <v>0</v>
      </c>
      <c r="BM123" s="141"/>
      <c r="BN123" s="141"/>
      <c r="BO123" s="141">
        <f t="shared" si="83"/>
        <v>236120000</v>
      </c>
      <c r="BP123" s="141">
        <f t="shared" si="84"/>
        <v>183638092</v>
      </c>
      <c r="BQ123" s="141">
        <f t="shared" si="85"/>
        <v>0</v>
      </c>
      <c r="BR123" s="141"/>
      <c r="BS123" s="141"/>
      <c r="BT123" s="141">
        <f t="shared" si="86"/>
        <v>132130000</v>
      </c>
      <c r="BU123" s="141">
        <f t="shared" si="87"/>
        <v>119177778</v>
      </c>
      <c r="BV123" s="141">
        <f t="shared" si="88"/>
        <v>0</v>
      </c>
      <c r="BW123" s="141"/>
      <c r="BX123" s="141"/>
      <c r="BY123" s="141">
        <f t="shared" si="89"/>
        <v>10351044</v>
      </c>
      <c r="BZ123" s="141">
        <f t="shared" si="90"/>
        <v>10000069</v>
      </c>
      <c r="CA123" s="141">
        <f t="shared" si="91"/>
        <v>0</v>
      </c>
      <c r="CB123" s="141"/>
      <c r="CC123" s="141"/>
      <c r="CD123" s="141">
        <f t="shared" si="92"/>
        <v>1842000</v>
      </c>
      <c r="CE123" s="141">
        <f t="shared" si="93"/>
        <v>1874207.2309440002</v>
      </c>
      <c r="CF123" s="141">
        <f t="shared" si="94"/>
        <v>0</v>
      </c>
      <c r="CG123" s="141"/>
      <c r="CH123" s="141">
        <v>693.23</v>
      </c>
      <c r="CI123" s="141">
        <f t="shared" si="100"/>
        <v>246401</v>
      </c>
      <c r="CJ123" s="141">
        <f t="shared" si="101"/>
        <v>225992.98000000117</v>
      </c>
      <c r="CK123" s="141">
        <f t="shared" si="95"/>
        <v>755.83128834355432</v>
      </c>
      <c r="CL123" s="141"/>
      <c r="CM123" s="141"/>
      <c r="CN123" s="141"/>
      <c r="CO123" s="141">
        <f t="shared" si="96"/>
        <v>0</v>
      </c>
      <c r="CP123" s="141">
        <f t="shared" si="97"/>
        <v>435000431</v>
      </c>
      <c r="CQ123" s="141">
        <f t="shared" si="102"/>
        <v>435000431.00000006</v>
      </c>
      <c r="CR123" s="141">
        <f t="shared" si="103"/>
        <v>0</v>
      </c>
      <c r="CS123" s="141"/>
      <c r="CT123" s="141"/>
      <c r="CU123" s="141"/>
      <c r="CV123" s="141">
        <f t="shared" si="98"/>
        <v>1025964.2409245791</v>
      </c>
    </row>
    <row r="124" spans="1:100" s="14" customFormat="1" ht="13.2" x14ac:dyDescent="0.25">
      <c r="A124" s="4" t="s">
        <v>471</v>
      </c>
      <c r="B124" s="4" t="s">
        <v>472</v>
      </c>
      <c r="C124" s="4" t="s">
        <v>348</v>
      </c>
      <c r="D124" s="4" t="s">
        <v>348</v>
      </c>
      <c r="E124" s="4"/>
      <c r="F124" s="141"/>
      <c r="G124" s="141">
        <f>'[6]Control Totals'!$I$3</f>
        <v>129600000</v>
      </c>
      <c r="H124" s="141">
        <v>129600000.00000101</v>
      </c>
      <c r="I124" s="141">
        <f t="shared" si="52"/>
        <v>0</v>
      </c>
      <c r="J124" s="141"/>
      <c r="K124" s="141"/>
      <c r="L124" s="141">
        <f t="shared" si="53"/>
        <v>1567610394</v>
      </c>
      <c r="M124" s="141">
        <v>5258012077.9999981</v>
      </c>
      <c r="N124" s="141">
        <f t="shared" si="54"/>
        <v>0</v>
      </c>
      <c r="O124" s="141"/>
      <c r="P124" s="141">
        <v>1208107.7747879999</v>
      </c>
      <c r="Q124" s="141">
        <f t="shared" si="99"/>
        <v>341463106</v>
      </c>
      <c r="R124" s="141">
        <v>1276518313.0000019</v>
      </c>
      <c r="S124" s="141">
        <f t="shared" si="55"/>
        <v>323163.58407140087</v>
      </c>
      <c r="T124" s="141"/>
      <c r="U124" s="141"/>
      <c r="V124" s="141">
        <f t="shared" si="56"/>
        <v>339987334</v>
      </c>
      <c r="W124" s="141">
        <f t="shared" si="57"/>
        <v>523996799.00000209</v>
      </c>
      <c r="X124" s="141">
        <f t="shared" si="58"/>
        <v>0</v>
      </c>
      <c r="Y124" s="141"/>
      <c r="Z124" s="141">
        <v>86513.891910999999</v>
      </c>
      <c r="AA124" s="141">
        <f t="shared" si="59"/>
        <v>335233765</v>
      </c>
      <c r="AB124" s="141">
        <f t="shared" si="60"/>
        <v>342170317.00001383</v>
      </c>
      <c r="AC124" s="141">
        <f t="shared" si="61"/>
        <v>84760.06324688415</v>
      </c>
      <c r="AD124" s="141"/>
      <c r="AE124" s="141"/>
      <c r="AF124" s="141">
        <f t="shared" si="62"/>
        <v>483622539</v>
      </c>
      <c r="AG124" s="141">
        <f t="shared" si="63"/>
        <v>726591897.00000179</v>
      </c>
      <c r="AH124" s="141">
        <f t="shared" si="64"/>
        <v>0</v>
      </c>
      <c r="AI124" s="141"/>
      <c r="AJ124" s="141"/>
      <c r="AK124" s="141">
        <f t="shared" si="65"/>
        <v>18917185</v>
      </c>
      <c r="AL124" s="141">
        <f t="shared" si="66"/>
        <v>21580834</v>
      </c>
      <c r="AM124" s="141">
        <f t="shared" si="67"/>
        <v>0</v>
      </c>
      <c r="AN124" s="141"/>
      <c r="AO124" s="141">
        <v>32355.197630999999</v>
      </c>
      <c r="AP124" s="141">
        <f t="shared" si="68"/>
        <v>44655639</v>
      </c>
      <c r="AQ124" s="141">
        <f t="shared" si="69"/>
        <v>45294790.000002876</v>
      </c>
      <c r="AR124" s="141">
        <f t="shared" si="70"/>
        <v>31898.636138582373</v>
      </c>
      <c r="AS124" s="141"/>
      <c r="AT124" s="141"/>
      <c r="AU124" s="141">
        <f t="shared" si="71"/>
        <v>12442934</v>
      </c>
      <c r="AV124" s="141">
        <f t="shared" si="72"/>
        <v>11889881.000002848</v>
      </c>
      <c r="AW124" s="141">
        <f t="shared" si="73"/>
        <v>0</v>
      </c>
      <c r="AX124" s="141"/>
      <c r="AY124" s="141"/>
      <c r="AZ124" s="141">
        <f t="shared" si="74"/>
        <v>877162802</v>
      </c>
      <c r="BA124" s="141">
        <f t="shared" si="75"/>
        <v>834431461.9999969</v>
      </c>
      <c r="BB124" s="141">
        <f t="shared" si="76"/>
        <v>0</v>
      </c>
      <c r="BC124" s="141"/>
      <c r="BD124" s="141"/>
      <c r="BE124" s="141">
        <f t="shared" si="77"/>
        <v>9386434</v>
      </c>
      <c r="BF124" s="141">
        <f t="shared" si="78"/>
        <v>9386434</v>
      </c>
      <c r="BG124" s="141">
        <f t="shared" si="79"/>
        <v>0</v>
      </c>
      <c r="BH124" s="141"/>
      <c r="BI124" s="141"/>
      <c r="BJ124" s="141">
        <f t="shared" si="80"/>
        <v>2191103</v>
      </c>
      <c r="BK124" s="141">
        <f t="shared" si="81"/>
        <v>2191101</v>
      </c>
      <c r="BL124" s="141">
        <f t="shared" si="82"/>
        <v>0</v>
      </c>
      <c r="BM124" s="141"/>
      <c r="BN124" s="141"/>
      <c r="BO124" s="141">
        <f t="shared" si="83"/>
        <v>236120000</v>
      </c>
      <c r="BP124" s="141">
        <f t="shared" si="84"/>
        <v>183638092</v>
      </c>
      <c r="BQ124" s="141">
        <f t="shared" si="85"/>
        <v>0</v>
      </c>
      <c r="BR124" s="141"/>
      <c r="BS124" s="141"/>
      <c r="BT124" s="141">
        <f t="shared" si="86"/>
        <v>132130000</v>
      </c>
      <c r="BU124" s="141">
        <f t="shared" si="87"/>
        <v>119177778</v>
      </c>
      <c r="BV124" s="141">
        <f t="shared" si="88"/>
        <v>0</v>
      </c>
      <c r="BW124" s="141"/>
      <c r="BX124" s="141"/>
      <c r="BY124" s="141">
        <f t="shared" si="89"/>
        <v>10351044</v>
      </c>
      <c r="BZ124" s="141">
        <f t="shared" si="90"/>
        <v>10000069</v>
      </c>
      <c r="CA124" s="141">
        <f t="shared" si="91"/>
        <v>0</v>
      </c>
      <c r="CB124" s="141"/>
      <c r="CC124" s="141"/>
      <c r="CD124" s="141">
        <f t="shared" si="92"/>
        <v>1842000</v>
      </c>
      <c r="CE124" s="141">
        <f t="shared" si="93"/>
        <v>1874207.2309440002</v>
      </c>
      <c r="CF124" s="141">
        <f t="shared" si="94"/>
        <v>0</v>
      </c>
      <c r="CG124" s="141"/>
      <c r="CH124" s="141">
        <v>693.23</v>
      </c>
      <c r="CI124" s="141">
        <f t="shared" si="100"/>
        <v>246401</v>
      </c>
      <c r="CJ124" s="141">
        <f t="shared" si="101"/>
        <v>225992.98000000117</v>
      </c>
      <c r="CK124" s="141">
        <f t="shared" si="95"/>
        <v>755.83128834355432</v>
      </c>
      <c r="CL124" s="141"/>
      <c r="CM124" s="141">
        <v>61934</v>
      </c>
      <c r="CN124" s="141">
        <v>122309</v>
      </c>
      <c r="CO124" s="141">
        <f t="shared" si="96"/>
        <v>184243</v>
      </c>
      <c r="CP124" s="141">
        <f t="shared" si="97"/>
        <v>435000431</v>
      </c>
      <c r="CQ124" s="141">
        <f t="shared" si="102"/>
        <v>435000431.00000006</v>
      </c>
      <c r="CR124" s="141">
        <f t="shared" si="103"/>
        <v>184242.99999999997</v>
      </c>
      <c r="CS124" s="141"/>
      <c r="CT124" s="141"/>
      <c r="CU124" s="141"/>
      <c r="CV124" s="141">
        <f t="shared" si="98"/>
        <v>624821.11474521086</v>
      </c>
    </row>
    <row r="125" spans="1:100" s="14" customFormat="1" ht="13.2" x14ac:dyDescent="0.25">
      <c r="A125" s="4" t="s">
        <v>359</v>
      </c>
      <c r="B125" s="4" t="s">
        <v>360</v>
      </c>
      <c r="C125" s="4" t="s">
        <v>348</v>
      </c>
      <c r="D125" s="4" t="s">
        <v>348</v>
      </c>
      <c r="E125" s="4"/>
      <c r="F125" s="141"/>
      <c r="G125" s="141">
        <f>'[6]Control Totals'!$I$3</f>
        <v>129600000</v>
      </c>
      <c r="H125" s="141">
        <v>129600000.00000101</v>
      </c>
      <c r="I125" s="141">
        <f t="shared" si="52"/>
        <v>0</v>
      </c>
      <c r="J125" s="141"/>
      <c r="K125" s="141"/>
      <c r="L125" s="141">
        <f t="shared" si="53"/>
        <v>1567610394</v>
      </c>
      <c r="M125" s="141">
        <v>5258012077.9999981</v>
      </c>
      <c r="N125" s="141">
        <f t="shared" si="54"/>
        <v>0</v>
      </c>
      <c r="O125" s="141"/>
      <c r="P125" s="141">
        <v>2361307.8324779999</v>
      </c>
      <c r="Q125" s="141">
        <f t="shared" si="99"/>
        <v>341463106</v>
      </c>
      <c r="R125" s="141">
        <v>1276518313.0000019</v>
      </c>
      <c r="S125" s="141">
        <f t="shared" si="55"/>
        <v>631639.59223205002</v>
      </c>
      <c r="T125" s="141"/>
      <c r="U125" s="141"/>
      <c r="V125" s="141">
        <f t="shared" si="56"/>
        <v>339987334</v>
      </c>
      <c r="W125" s="141">
        <f t="shared" si="57"/>
        <v>523996799.00000209</v>
      </c>
      <c r="X125" s="141">
        <f t="shared" si="58"/>
        <v>0</v>
      </c>
      <c r="Y125" s="141"/>
      <c r="Z125" s="141">
        <v>107164.612934</v>
      </c>
      <c r="AA125" s="141">
        <f t="shared" si="59"/>
        <v>335233765</v>
      </c>
      <c r="AB125" s="141">
        <f t="shared" si="60"/>
        <v>342170317.00001383</v>
      </c>
      <c r="AC125" s="141">
        <f t="shared" si="61"/>
        <v>104992.14830674826</v>
      </c>
      <c r="AD125" s="141"/>
      <c r="AE125" s="141"/>
      <c r="AF125" s="141">
        <f t="shared" si="62"/>
        <v>483622539</v>
      </c>
      <c r="AG125" s="141">
        <f t="shared" si="63"/>
        <v>726591897.00000179</v>
      </c>
      <c r="AH125" s="141">
        <f t="shared" si="64"/>
        <v>0</v>
      </c>
      <c r="AI125" s="141"/>
      <c r="AJ125" s="141"/>
      <c r="AK125" s="141">
        <f t="shared" si="65"/>
        <v>18917185</v>
      </c>
      <c r="AL125" s="141">
        <f t="shared" si="66"/>
        <v>21580834</v>
      </c>
      <c r="AM125" s="141">
        <f t="shared" si="67"/>
        <v>0</v>
      </c>
      <c r="AN125" s="141"/>
      <c r="AO125" s="141">
        <v>40237.056488000002</v>
      </c>
      <c r="AP125" s="141">
        <f t="shared" si="68"/>
        <v>44655639</v>
      </c>
      <c r="AQ125" s="141">
        <f t="shared" si="69"/>
        <v>45294790.000002876</v>
      </c>
      <c r="AR125" s="141">
        <f t="shared" si="70"/>
        <v>39669.274743312017</v>
      </c>
      <c r="AS125" s="141"/>
      <c r="AT125" s="141"/>
      <c r="AU125" s="141">
        <f t="shared" si="71"/>
        <v>12442934</v>
      </c>
      <c r="AV125" s="141">
        <f t="shared" si="72"/>
        <v>11889881.000002848</v>
      </c>
      <c r="AW125" s="141">
        <f t="shared" si="73"/>
        <v>0</v>
      </c>
      <c r="AX125" s="141"/>
      <c r="AY125" s="141"/>
      <c r="AZ125" s="141">
        <f t="shared" si="74"/>
        <v>877162802</v>
      </c>
      <c r="BA125" s="141">
        <f t="shared" si="75"/>
        <v>834431461.9999969</v>
      </c>
      <c r="BB125" s="141">
        <f t="shared" si="76"/>
        <v>0</v>
      </c>
      <c r="BC125" s="141"/>
      <c r="BD125" s="141"/>
      <c r="BE125" s="141">
        <f t="shared" si="77"/>
        <v>9386434</v>
      </c>
      <c r="BF125" s="141">
        <f t="shared" si="78"/>
        <v>9386434</v>
      </c>
      <c r="BG125" s="141">
        <f t="shared" si="79"/>
        <v>0</v>
      </c>
      <c r="BH125" s="141"/>
      <c r="BI125" s="141"/>
      <c r="BJ125" s="141">
        <f t="shared" si="80"/>
        <v>2191103</v>
      </c>
      <c r="BK125" s="141">
        <f t="shared" si="81"/>
        <v>2191101</v>
      </c>
      <c r="BL125" s="141">
        <f t="shared" si="82"/>
        <v>0</v>
      </c>
      <c r="BM125" s="141"/>
      <c r="BN125" s="141"/>
      <c r="BO125" s="141">
        <f t="shared" si="83"/>
        <v>236120000</v>
      </c>
      <c r="BP125" s="141">
        <f t="shared" si="84"/>
        <v>183638092</v>
      </c>
      <c r="BQ125" s="141">
        <f t="shared" si="85"/>
        <v>0</v>
      </c>
      <c r="BR125" s="141"/>
      <c r="BS125" s="141"/>
      <c r="BT125" s="141">
        <f t="shared" si="86"/>
        <v>132130000</v>
      </c>
      <c r="BU125" s="141">
        <f t="shared" si="87"/>
        <v>119177778</v>
      </c>
      <c r="BV125" s="141">
        <f t="shared" si="88"/>
        <v>0</v>
      </c>
      <c r="BW125" s="141"/>
      <c r="BX125" s="141"/>
      <c r="BY125" s="141">
        <f t="shared" si="89"/>
        <v>10351044</v>
      </c>
      <c r="BZ125" s="141">
        <f t="shared" si="90"/>
        <v>10000069</v>
      </c>
      <c r="CA125" s="141">
        <f t="shared" si="91"/>
        <v>0</v>
      </c>
      <c r="CB125" s="141"/>
      <c r="CC125" s="141"/>
      <c r="CD125" s="141">
        <f t="shared" si="92"/>
        <v>1842000</v>
      </c>
      <c r="CE125" s="141">
        <f t="shared" si="93"/>
        <v>1874207.2309440002</v>
      </c>
      <c r="CF125" s="141">
        <f t="shared" si="94"/>
        <v>0</v>
      </c>
      <c r="CG125" s="141"/>
      <c r="CH125" s="141">
        <v>693.23</v>
      </c>
      <c r="CI125" s="141">
        <f t="shared" si="100"/>
        <v>246401</v>
      </c>
      <c r="CJ125" s="141">
        <f t="shared" si="101"/>
        <v>225992.98000000117</v>
      </c>
      <c r="CK125" s="141">
        <f t="shared" si="95"/>
        <v>755.83128834355432</v>
      </c>
      <c r="CL125" s="141"/>
      <c r="CM125" s="141">
        <v>78367</v>
      </c>
      <c r="CN125" s="141">
        <v>76748</v>
      </c>
      <c r="CO125" s="141">
        <f t="shared" si="96"/>
        <v>155115</v>
      </c>
      <c r="CP125" s="141">
        <f t="shared" si="97"/>
        <v>435000431</v>
      </c>
      <c r="CQ125" s="141">
        <f t="shared" si="102"/>
        <v>435000431.00000006</v>
      </c>
      <c r="CR125" s="141">
        <f t="shared" si="103"/>
        <v>155115</v>
      </c>
      <c r="CS125" s="141"/>
      <c r="CT125" s="141"/>
      <c r="CU125" s="141"/>
      <c r="CV125" s="141">
        <f t="shared" si="98"/>
        <v>932171.84657045384</v>
      </c>
    </row>
    <row r="126" spans="1:100" s="14" customFormat="1" ht="13.2" x14ac:dyDescent="0.25">
      <c r="A126" s="4" t="s">
        <v>681</v>
      </c>
      <c r="B126" s="4" t="s">
        <v>682</v>
      </c>
      <c r="C126" s="4" t="s">
        <v>348</v>
      </c>
      <c r="D126" s="4" t="s">
        <v>348</v>
      </c>
      <c r="E126" s="4"/>
      <c r="F126" s="141"/>
      <c r="G126" s="141">
        <f>'[6]Control Totals'!$I$3</f>
        <v>129600000</v>
      </c>
      <c r="H126" s="141">
        <v>129600000.00000101</v>
      </c>
      <c r="I126" s="141">
        <f t="shared" si="52"/>
        <v>0</v>
      </c>
      <c r="J126" s="141"/>
      <c r="K126" s="141"/>
      <c r="L126" s="141">
        <f t="shared" si="53"/>
        <v>1567610394</v>
      </c>
      <c r="M126" s="141">
        <v>5258012077.9999981</v>
      </c>
      <c r="N126" s="141">
        <f t="shared" si="54"/>
        <v>0</v>
      </c>
      <c r="O126" s="141"/>
      <c r="P126" s="141">
        <v>1286743.348979</v>
      </c>
      <c r="Q126" s="141">
        <f t="shared" si="99"/>
        <v>341463106</v>
      </c>
      <c r="R126" s="141">
        <v>1276518313.0000019</v>
      </c>
      <c r="S126" s="141">
        <f t="shared" si="55"/>
        <v>344198.25872659503</v>
      </c>
      <c r="T126" s="141"/>
      <c r="U126" s="141"/>
      <c r="V126" s="141">
        <f t="shared" si="56"/>
        <v>339987334</v>
      </c>
      <c r="W126" s="141">
        <f t="shared" si="57"/>
        <v>523996799.00000209</v>
      </c>
      <c r="X126" s="141">
        <f t="shared" si="58"/>
        <v>0</v>
      </c>
      <c r="Y126" s="141"/>
      <c r="Z126" s="141">
        <v>35304.601836000002</v>
      </c>
      <c r="AA126" s="141">
        <f t="shared" si="59"/>
        <v>335233765</v>
      </c>
      <c r="AB126" s="141">
        <f t="shared" si="60"/>
        <v>342170317.00001383</v>
      </c>
      <c r="AC126" s="141">
        <f t="shared" si="61"/>
        <v>34588.899174757214</v>
      </c>
      <c r="AD126" s="141"/>
      <c r="AE126" s="141"/>
      <c r="AF126" s="141">
        <f t="shared" si="62"/>
        <v>483622539</v>
      </c>
      <c r="AG126" s="141">
        <f t="shared" si="63"/>
        <v>726591897.00000179</v>
      </c>
      <c r="AH126" s="141">
        <f t="shared" si="64"/>
        <v>0</v>
      </c>
      <c r="AI126" s="141"/>
      <c r="AJ126" s="141"/>
      <c r="AK126" s="141">
        <f t="shared" si="65"/>
        <v>18917185</v>
      </c>
      <c r="AL126" s="141">
        <f t="shared" si="66"/>
        <v>21580834</v>
      </c>
      <c r="AM126" s="141">
        <f t="shared" si="67"/>
        <v>0</v>
      </c>
      <c r="AN126" s="141"/>
      <c r="AO126" s="141">
        <v>28309.240919</v>
      </c>
      <c r="AP126" s="141">
        <f t="shared" si="68"/>
        <v>44655639</v>
      </c>
      <c r="AQ126" s="141">
        <f t="shared" si="69"/>
        <v>45294790.000002876</v>
      </c>
      <c r="AR126" s="141">
        <f t="shared" si="70"/>
        <v>27909.771583946233</v>
      </c>
      <c r="AS126" s="141"/>
      <c r="AT126" s="141"/>
      <c r="AU126" s="141">
        <f t="shared" si="71"/>
        <v>12442934</v>
      </c>
      <c r="AV126" s="141">
        <f t="shared" si="72"/>
        <v>11889881.000002848</v>
      </c>
      <c r="AW126" s="141">
        <f t="shared" si="73"/>
        <v>0</v>
      </c>
      <c r="AX126" s="141"/>
      <c r="AY126" s="141"/>
      <c r="AZ126" s="141">
        <f t="shared" si="74"/>
        <v>877162802</v>
      </c>
      <c r="BA126" s="141">
        <f t="shared" si="75"/>
        <v>834431461.9999969</v>
      </c>
      <c r="BB126" s="141">
        <f t="shared" si="76"/>
        <v>0</v>
      </c>
      <c r="BC126" s="141"/>
      <c r="BD126" s="141"/>
      <c r="BE126" s="141">
        <f t="shared" si="77"/>
        <v>9386434</v>
      </c>
      <c r="BF126" s="141">
        <f t="shared" si="78"/>
        <v>9386434</v>
      </c>
      <c r="BG126" s="141">
        <f t="shared" si="79"/>
        <v>0</v>
      </c>
      <c r="BH126" s="141"/>
      <c r="BI126" s="141"/>
      <c r="BJ126" s="141">
        <f t="shared" si="80"/>
        <v>2191103</v>
      </c>
      <c r="BK126" s="141">
        <f t="shared" si="81"/>
        <v>2191101</v>
      </c>
      <c r="BL126" s="141">
        <f t="shared" si="82"/>
        <v>0</v>
      </c>
      <c r="BM126" s="141"/>
      <c r="BN126" s="141"/>
      <c r="BO126" s="141">
        <f t="shared" si="83"/>
        <v>236120000</v>
      </c>
      <c r="BP126" s="141">
        <f t="shared" si="84"/>
        <v>183638092</v>
      </c>
      <c r="BQ126" s="141">
        <f t="shared" si="85"/>
        <v>0</v>
      </c>
      <c r="BR126" s="141"/>
      <c r="BS126" s="141"/>
      <c r="BT126" s="141">
        <f t="shared" si="86"/>
        <v>132130000</v>
      </c>
      <c r="BU126" s="141">
        <f t="shared" si="87"/>
        <v>119177778</v>
      </c>
      <c r="BV126" s="141">
        <f t="shared" si="88"/>
        <v>0</v>
      </c>
      <c r="BW126" s="141"/>
      <c r="BX126" s="141"/>
      <c r="BY126" s="141">
        <f t="shared" si="89"/>
        <v>10351044</v>
      </c>
      <c r="BZ126" s="141">
        <f t="shared" si="90"/>
        <v>10000069</v>
      </c>
      <c r="CA126" s="141">
        <f t="shared" si="91"/>
        <v>0</v>
      </c>
      <c r="CB126" s="141"/>
      <c r="CC126" s="141"/>
      <c r="CD126" s="141">
        <f t="shared" si="92"/>
        <v>1842000</v>
      </c>
      <c r="CE126" s="141">
        <f t="shared" si="93"/>
        <v>1874207.2309440002</v>
      </c>
      <c r="CF126" s="141">
        <f t="shared" si="94"/>
        <v>0</v>
      </c>
      <c r="CG126" s="141"/>
      <c r="CH126" s="141">
        <v>693.23</v>
      </c>
      <c r="CI126" s="141">
        <f t="shared" si="100"/>
        <v>246401</v>
      </c>
      <c r="CJ126" s="141">
        <f t="shared" si="101"/>
        <v>225992.98000000117</v>
      </c>
      <c r="CK126" s="141">
        <f t="shared" si="95"/>
        <v>755.83128834355432</v>
      </c>
      <c r="CL126" s="141"/>
      <c r="CM126" s="141">
        <v>25749</v>
      </c>
      <c r="CN126" s="141">
        <v>49720</v>
      </c>
      <c r="CO126" s="141">
        <f t="shared" si="96"/>
        <v>75469</v>
      </c>
      <c r="CP126" s="141">
        <f t="shared" si="97"/>
        <v>435000431</v>
      </c>
      <c r="CQ126" s="141">
        <f t="shared" si="102"/>
        <v>435000431.00000006</v>
      </c>
      <c r="CR126" s="141">
        <f t="shared" si="103"/>
        <v>75468.999999999985</v>
      </c>
      <c r="CS126" s="141"/>
      <c r="CT126" s="141"/>
      <c r="CU126" s="141"/>
      <c r="CV126" s="141">
        <f t="shared" si="98"/>
        <v>482921.76077364205</v>
      </c>
    </row>
    <row r="127" spans="1:100" s="14" customFormat="1" ht="13.2" x14ac:dyDescent="0.25">
      <c r="A127" s="4" t="s">
        <v>457</v>
      </c>
      <c r="B127" s="4" t="s">
        <v>458</v>
      </c>
      <c r="C127" s="4" t="s">
        <v>348</v>
      </c>
      <c r="D127" s="4" t="s">
        <v>348</v>
      </c>
      <c r="E127" s="4"/>
      <c r="F127" s="141"/>
      <c r="G127" s="141">
        <f>'[6]Control Totals'!$I$3</f>
        <v>129600000</v>
      </c>
      <c r="H127" s="141">
        <v>129600000.00000101</v>
      </c>
      <c r="I127" s="141">
        <f t="shared" si="52"/>
        <v>0</v>
      </c>
      <c r="J127" s="141"/>
      <c r="K127" s="141"/>
      <c r="L127" s="141">
        <f t="shared" si="53"/>
        <v>1567610394</v>
      </c>
      <c r="M127" s="141">
        <v>5258012077.9999981</v>
      </c>
      <c r="N127" s="141">
        <f t="shared" si="54"/>
        <v>0</v>
      </c>
      <c r="O127" s="141"/>
      <c r="P127" s="141">
        <v>1656798.484039</v>
      </c>
      <c r="Q127" s="141">
        <f t="shared" si="99"/>
        <v>341463106</v>
      </c>
      <c r="R127" s="141">
        <v>1276518313.0000019</v>
      </c>
      <c r="S127" s="141">
        <f t="shared" si="55"/>
        <v>443186.40055111179</v>
      </c>
      <c r="T127" s="141"/>
      <c r="U127" s="141"/>
      <c r="V127" s="141">
        <f t="shared" si="56"/>
        <v>339987334</v>
      </c>
      <c r="W127" s="141">
        <f t="shared" si="57"/>
        <v>523996799.00000209</v>
      </c>
      <c r="X127" s="141">
        <f t="shared" si="58"/>
        <v>0</v>
      </c>
      <c r="Y127" s="141"/>
      <c r="Z127" s="141">
        <v>68518.757882999998</v>
      </c>
      <c r="AA127" s="141">
        <f t="shared" si="59"/>
        <v>335233765</v>
      </c>
      <c r="AB127" s="141">
        <f t="shared" si="60"/>
        <v>342170317.00001383</v>
      </c>
      <c r="AC127" s="141">
        <f t="shared" si="61"/>
        <v>67129.730537791183</v>
      </c>
      <c r="AD127" s="141"/>
      <c r="AE127" s="141"/>
      <c r="AF127" s="141">
        <f t="shared" si="62"/>
        <v>483622539</v>
      </c>
      <c r="AG127" s="141">
        <f t="shared" si="63"/>
        <v>726591897.00000179</v>
      </c>
      <c r="AH127" s="141">
        <f t="shared" si="64"/>
        <v>0</v>
      </c>
      <c r="AI127" s="141"/>
      <c r="AJ127" s="141"/>
      <c r="AK127" s="141">
        <f t="shared" si="65"/>
        <v>18917185</v>
      </c>
      <c r="AL127" s="141">
        <f t="shared" si="66"/>
        <v>21580834</v>
      </c>
      <c r="AM127" s="141">
        <f t="shared" si="67"/>
        <v>0</v>
      </c>
      <c r="AN127" s="141"/>
      <c r="AO127" s="141">
        <v>28309.240919</v>
      </c>
      <c r="AP127" s="141">
        <f t="shared" si="68"/>
        <v>44655639</v>
      </c>
      <c r="AQ127" s="141">
        <f t="shared" si="69"/>
        <v>45294790.000002876</v>
      </c>
      <c r="AR127" s="141">
        <f t="shared" si="70"/>
        <v>27909.771583946233</v>
      </c>
      <c r="AS127" s="141"/>
      <c r="AT127" s="141"/>
      <c r="AU127" s="141">
        <f t="shared" si="71"/>
        <v>12442934</v>
      </c>
      <c r="AV127" s="141">
        <f t="shared" si="72"/>
        <v>11889881.000002848</v>
      </c>
      <c r="AW127" s="141">
        <f t="shared" si="73"/>
        <v>0</v>
      </c>
      <c r="AX127" s="141"/>
      <c r="AY127" s="141"/>
      <c r="AZ127" s="141">
        <f t="shared" si="74"/>
        <v>877162802</v>
      </c>
      <c r="BA127" s="141">
        <f t="shared" si="75"/>
        <v>834431461.9999969</v>
      </c>
      <c r="BB127" s="141">
        <f t="shared" si="76"/>
        <v>0</v>
      </c>
      <c r="BC127" s="141"/>
      <c r="BD127" s="141"/>
      <c r="BE127" s="141">
        <f t="shared" si="77"/>
        <v>9386434</v>
      </c>
      <c r="BF127" s="141">
        <f t="shared" si="78"/>
        <v>9386434</v>
      </c>
      <c r="BG127" s="141">
        <f t="shared" si="79"/>
        <v>0</v>
      </c>
      <c r="BH127" s="141"/>
      <c r="BI127" s="141"/>
      <c r="BJ127" s="141">
        <f t="shared" si="80"/>
        <v>2191103</v>
      </c>
      <c r="BK127" s="141">
        <f t="shared" si="81"/>
        <v>2191101</v>
      </c>
      <c r="BL127" s="141">
        <f t="shared" si="82"/>
        <v>0</v>
      </c>
      <c r="BM127" s="141"/>
      <c r="BN127" s="141"/>
      <c r="BO127" s="141">
        <f t="shared" si="83"/>
        <v>236120000</v>
      </c>
      <c r="BP127" s="141">
        <f t="shared" si="84"/>
        <v>183638092</v>
      </c>
      <c r="BQ127" s="141">
        <f t="shared" si="85"/>
        <v>0</v>
      </c>
      <c r="BR127" s="141"/>
      <c r="BS127" s="141"/>
      <c r="BT127" s="141">
        <f t="shared" si="86"/>
        <v>132130000</v>
      </c>
      <c r="BU127" s="141">
        <f t="shared" si="87"/>
        <v>119177778</v>
      </c>
      <c r="BV127" s="141">
        <f t="shared" si="88"/>
        <v>0</v>
      </c>
      <c r="BW127" s="141"/>
      <c r="BX127" s="141"/>
      <c r="BY127" s="141">
        <f t="shared" si="89"/>
        <v>10351044</v>
      </c>
      <c r="BZ127" s="141">
        <f t="shared" si="90"/>
        <v>10000069</v>
      </c>
      <c r="CA127" s="141">
        <f t="shared" si="91"/>
        <v>0</v>
      </c>
      <c r="CB127" s="141"/>
      <c r="CC127" s="141"/>
      <c r="CD127" s="141">
        <f t="shared" si="92"/>
        <v>1842000</v>
      </c>
      <c r="CE127" s="141">
        <f t="shared" si="93"/>
        <v>1874207.2309440002</v>
      </c>
      <c r="CF127" s="141">
        <f t="shared" si="94"/>
        <v>0</v>
      </c>
      <c r="CG127" s="141"/>
      <c r="CH127" s="141">
        <v>693.23</v>
      </c>
      <c r="CI127" s="141">
        <f t="shared" si="100"/>
        <v>246401</v>
      </c>
      <c r="CJ127" s="141">
        <f t="shared" si="101"/>
        <v>225992.98000000117</v>
      </c>
      <c r="CK127" s="141">
        <f t="shared" si="95"/>
        <v>755.83128834355432</v>
      </c>
      <c r="CL127" s="141"/>
      <c r="CM127" s="141">
        <v>50016</v>
      </c>
      <c r="CN127" s="141">
        <v>97836</v>
      </c>
      <c r="CO127" s="141">
        <f t="shared" si="96"/>
        <v>147852</v>
      </c>
      <c r="CP127" s="141">
        <f t="shared" si="97"/>
        <v>435000431</v>
      </c>
      <c r="CQ127" s="141">
        <f t="shared" si="102"/>
        <v>435000431.00000006</v>
      </c>
      <c r="CR127" s="141">
        <f t="shared" si="103"/>
        <v>147851.99999999997</v>
      </c>
      <c r="CS127" s="141"/>
      <c r="CT127" s="141"/>
      <c r="CU127" s="141"/>
      <c r="CV127" s="141">
        <f t="shared" si="98"/>
        <v>686833.73396119266</v>
      </c>
    </row>
    <row r="128" spans="1:100" s="14" customFormat="1" ht="13.2" x14ac:dyDescent="0.25">
      <c r="A128" s="4" t="s">
        <v>545</v>
      </c>
      <c r="B128" s="4" t="s">
        <v>546</v>
      </c>
      <c r="C128" s="4" t="s">
        <v>348</v>
      </c>
      <c r="D128" s="4" t="s">
        <v>348</v>
      </c>
      <c r="E128" s="4"/>
      <c r="F128" s="141"/>
      <c r="G128" s="141">
        <f>'[6]Control Totals'!$I$3</f>
        <v>129600000</v>
      </c>
      <c r="H128" s="141">
        <v>129600000.00000101</v>
      </c>
      <c r="I128" s="141">
        <f t="shared" si="52"/>
        <v>0</v>
      </c>
      <c r="J128" s="141"/>
      <c r="K128" s="141"/>
      <c r="L128" s="141">
        <f t="shared" si="53"/>
        <v>1567610394</v>
      </c>
      <c r="M128" s="141">
        <v>5258012077.9999981</v>
      </c>
      <c r="N128" s="141">
        <f t="shared" si="54"/>
        <v>0</v>
      </c>
      <c r="O128" s="141"/>
      <c r="P128" s="141">
        <v>1217558.237097</v>
      </c>
      <c r="Q128" s="141">
        <f t="shared" si="99"/>
        <v>341463106</v>
      </c>
      <c r="R128" s="141">
        <v>1276518313.0000019</v>
      </c>
      <c r="S128" s="141">
        <f t="shared" si="55"/>
        <v>325691.54170452186</v>
      </c>
      <c r="T128" s="141"/>
      <c r="U128" s="141"/>
      <c r="V128" s="141">
        <f t="shared" si="56"/>
        <v>339987334</v>
      </c>
      <c r="W128" s="141">
        <f t="shared" si="57"/>
        <v>523996799.00000209</v>
      </c>
      <c r="X128" s="141">
        <f t="shared" si="58"/>
        <v>0</v>
      </c>
      <c r="Y128" s="141"/>
      <c r="Z128" s="141">
        <v>81011.838594000001</v>
      </c>
      <c r="AA128" s="141">
        <f t="shared" si="59"/>
        <v>335233765</v>
      </c>
      <c r="AB128" s="141">
        <f t="shared" si="60"/>
        <v>342170317.00001383</v>
      </c>
      <c r="AC128" s="141">
        <f t="shared" si="61"/>
        <v>79369.548766083739</v>
      </c>
      <c r="AD128" s="141"/>
      <c r="AE128" s="141"/>
      <c r="AF128" s="141">
        <f t="shared" si="62"/>
        <v>483622539</v>
      </c>
      <c r="AG128" s="141">
        <f t="shared" si="63"/>
        <v>726591897.00000179</v>
      </c>
      <c r="AH128" s="141">
        <f t="shared" si="64"/>
        <v>0</v>
      </c>
      <c r="AI128" s="141"/>
      <c r="AJ128" s="141"/>
      <c r="AK128" s="141">
        <f t="shared" si="65"/>
        <v>18917185</v>
      </c>
      <c r="AL128" s="141">
        <f t="shared" si="66"/>
        <v>21580834</v>
      </c>
      <c r="AM128" s="141">
        <f t="shared" si="67"/>
        <v>0</v>
      </c>
      <c r="AN128" s="141"/>
      <c r="AO128" s="141">
        <v>28309.240919</v>
      </c>
      <c r="AP128" s="141">
        <f t="shared" si="68"/>
        <v>44655639</v>
      </c>
      <c r="AQ128" s="141">
        <f t="shared" si="69"/>
        <v>45294790.000002876</v>
      </c>
      <c r="AR128" s="141">
        <f t="shared" si="70"/>
        <v>27909.771583946233</v>
      </c>
      <c r="AS128" s="141"/>
      <c r="AT128" s="141"/>
      <c r="AU128" s="141">
        <f t="shared" si="71"/>
        <v>12442934</v>
      </c>
      <c r="AV128" s="141">
        <f t="shared" si="72"/>
        <v>11889881.000002848</v>
      </c>
      <c r="AW128" s="141">
        <f t="shared" si="73"/>
        <v>0</v>
      </c>
      <c r="AX128" s="141"/>
      <c r="AY128" s="141"/>
      <c r="AZ128" s="141">
        <f t="shared" si="74"/>
        <v>877162802</v>
      </c>
      <c r="BA128" s="141">
        <f t="shared" si="75"/>
        <v>834431461.9999969</v>
      </c>
      <c r="BB128" s="141">
        <f t="shared" si="76"/>
        <v>0</v>
      </c>
      <c r="BC128" s="141"/>
      <c r="BD128" s="141"/>
      <c r="BE128" s="141">
        <f t="shared" si="77"/>
        <v>9386434</v>
      </c>
      <c r="BF128" s="141">
        <f t="shared" si="78"/>
        <v>9386434</v>
      </c>
      <c r="BG128" s="141">
        <f t="shared" si="79"/>
        <v>0</v>
      </c>
      <c r="BH128" s="141"/>
      <c r="BI128" s="141"/>
      <c r="BJ128" s="141">
        <f t="shared" si="80"/>
        <v>2191103</v>
      </c>
      <c r="BK128" s="141">
        <f t="shared" si="81"/>
        <v>2191101</v>
      </c>
      <c r="BL128" s="141">
        <f t="shared" si="82"/>
        <v>0</v>
      </c>
      <c r="BM128" s="141"/>
      <c r="BN128" s="141"/>
      <c r="BO128" s="141">
        <f t="shared" si="83"/>
        <v>236120000</v>
      </c>
      <c r="BP128" s="141">
        <f t="shared" si="84"/>
        <v>183638092</v>
      </c>
      <c r="BQ128" s="141">
        <f t="shared" si="85"/>
        <v>0</v>
      </c>
      <c r="BR128" s="141"/>
      <c r="BS128" s="141"/>
      <c r="BT128" s="141">
        <f t="shared" si="86"/>
        <v>132130000</v>
      </c>
      <c r="BU128" s="141">
        <f t="shared" si="87"/>
        <v>119177778</v>
      </c>
      <c r="BV128" s="141">
        <f t="shared" si="88"/>
        <v>0</v>
      </c>
      <c r="BW128" s="141"/>
      <c r="BX128" s="141"/>
      <c r="BY128" s="141">
        <f t="shared" si="89"/>
        <v>10351044</v>
      </c>
      <c r="BZ128" s="141">
        <f t="shared" si="90"/>
        <v>10000069</v>
      </c>
      <c r="CA128" s="141">
        <f t="shared" si="91"/>
        <v>0</v>
      </c>
      <c r="CB128" s="141"/>
      <c r="CC128" s="141"/>
      <c r="CD128" s="141">
        <f t="shared" si="92"/>
        <v>1842000</v>
      </c>
      <c r="CE128" s="141">
        <f t="shared" si="93"/>
        <v>1874207.2309440002</v>
      </c>
      <c r="CF128" s="141">
        <f t="shared" si="94"/>
        <v>0</v>
      </c>
      <c r="CG128" s="141"/>
      <c r="CH128" s="141">
        <v>693.23</v>
      </c>
      <c r="CI128" s="141">
        <f t="shared" si="100"/>
        <v>246401</v>
      </c>
      <c r="CJ128" s="141">
        <f t="shared" si="101"/>
        <v>225992.98000000117</v>
      </c>
      <c r="CK128" s="141">
        <f t="shared" si="95"/>
        <v>755.83128834355432</v>
      </c>
      <c r="CL128" s="141"/>
      <c r="CM128" s="141">
        <v>58273</v>
      </c>
      <c r="CN128" s="141">
        <v>115642</v>
      </c>
      <c r="CO128" s="141">
        <f t="shared" si="96"/>
        <v>173915</v>
      </c>
      <c r="CP128" s="141">
        <f t="shared" si="97"/>
        <v>435000431</v>
      </c>
      <c r="CQ128" s="141">
        <f t="shared" si="102"/>
        <v>435000431.00000006</v>
      </c>
      <c r="CR128" s="141">
        <f t="shared" si="103"/>
        <v>173914.99999999997</v>
      </c>
      <c r="CS128" s="141"/>
      <c r="CT128" s="141"/>
      <c r="CU128" s="141"/>
      <c r="CV128" s="141">
        <f t="shared" si="98"/>
        <v>607641.69334289536</v>
      </c>
    </row>
    <row r="129" spans="1:100" s="14" customFormat="1" ht="13.2" x14ac:dyDescent="0.25">
      <c r="A129" s="4" t="s">
        <v>73</v>
      </c>
      <c r="B129" s="4" t="s">
        <v>74</v>
      </c>
      <c r="C129" s="4"/>
      <c r="D129" s="4" t="s">
        <v>36</v>
      </c>
      <c r="E129" s="4"/>
      <c r="F129" s="141">
        <v>754099.79542900005</v>
      </c>
      <c r="G129" s="141">
        <f>'[6]Control Totals'!$I$3</f>
        <v>129600000</v>
      </c>
      <c r="H129" s="141">
        <v>129600000.00000101</v>
      </c>
      <c r="I129" s="141">
        <f t="shared" si="52"/>
        <v>754099.79542899411</v>
      </c>
      <c r="J129" s="141"/>
      <c r="K129" s="141">
        <v>30361901.996994</v>
      </c>
      <c r="L129" s="141">
        <f t="shared" si="53"/>
        <v>1567610394</v>
      </c>
      <c r="M129" s="141">
        <v>5258012077.9999981</v>
      </c>
      <c r="N129" s="141">
        <f t="shared" si="54"/>
        <v>9052020.5062368754</v>
      </c>
      <c r="O129" s="141"/>
      <c r="P129" s="141">
        <v>5206090.7621640004</v>
      </c>
      <c r="Q129" s="141">
        <f t="shared" si="99"/>
        <v>341463106</v>
      </c>
      <c r="R129" s="141">
        <v>1276518313.0000019</v>
      </c>
      <c r="S129" s="141">
        <f t="shared" si="55"/>
        <v>1392606.6736861803</v>
      </c>
      <c r="T129" s="141"/>
      <c r="U129" s="141"/>
      <c r="V129" s="141">
        <f t="shared" si="56"/>
        <v>339987334</v>
      </c>
      <c r="W129" s="141">
        <f t="shared" si="57"/>
        <v>523996799.00000209</v>
      </c>
      <c r="X129" s="141">
        <f t="shared" si="58"/>
        <v>0</v>
      </c>
      <c r="Y129" s="141"/>
      <c r="Z129" s="141">
        <v>1232609.878426</v>
      </c>
      <c r="AA129" s="141">
        <f t="shared" si="59"/>
        <v>335233765</v>
      </c>
      <c r="AB129" s="141">
        <f t="shared" si="60"/>
        <v>342170317.00001383</v>
      </c>
      <c r="AC129" s="141">
        <f t="shared" si="61"/>
        <v>1207622.1395934925</v>
      </c>
      <c r="AD129" s="141"/>
      <c r="AE129" s="141">
        <v>3169716.4289680002</v>
      </c>
      <c r="AF129" s="141">
        <f t="shared" si="62"/>
        <v>483622539</v>
      </c>
      <c r="AG129" s="141">
        <f t="shared" si="63"/>
        <v>726591897.00000179</v>
      </c>
      <c r="AH129" s="141">
        <f t="shared" si="64"/>
        <v>2109776.2218610509</v>
      </c>
      <c r="AI129" s="141"/>
      <c r="AJ129" s="141"/>
      <c r="AK129" s="141">
        <f t="shared" si="65"/>
        <v>18917185</v>
      </c>
      <c r="AL129" s="141">
        <f t="shared" si="66"/>
        <v>21580834</v>
      </c>
      <c r="AM129" s="141">
        <f t="shared" si="67"/>
        <v>0</v>
      </c>
      <c r="AN129" s="141"/>
      <c r="AO129" s="141">
        <v>48118.915345000001</v>
      </c>
      <c r="AP129" s="141">
        <f t="shared" si="68"/>
        <v>44655639</v>
      </c>
      <c r="AQ129" s="141">
        <f t="shared" si="69"/>
        <v>45294790.000002876</v>
      </c>
      <c r="AR129" s="141">
        <f t="shared" si="70"/>
        <v>47439.913348041657</v>
      </c>
      <c r="AS129" s="141"/>
      <c r="AT129" s="141">
        <v>65734.056385999997</v>
      </c>
      <c r="AU129" s="141">
        <f t="shared" si="71"/>
        <v>12442934</v>
      </c>
      <c r="AV129" s="141">
        <f t="shared" si="72"/>
        <v>11889881.000002848</v>
      </c>
      <c r="AW129" s="141">
        <f t="shared" si="73"/>
        <v>68791.64940028252</v>
      </c>
      <c r="AX129" s="141"/>
      <c r="AY129" s="141">
        <v>5186140.0406539999</v>
      </c>
      <c r="AZ129" s="141">
        <f t="shared" si="74"/>
        <v>877162802</v>
      </c>
      <c r="BA129" s="141">
        <f t="shared" si="75"/>
        <v>834431461.9999969</v>
      </c>
      <c r="BB129" s="141">
        <f t="shared" si="76"/>
        <v>5451722.9236791087</v>
      </c>
      <c r="BC129" s="141"/>
      <c r="BD129" s="141"/>
      <c r="BE129" s="141">
        <f t="shared" si="77"/>
        <v>9386434</v>
      </c>
      <c r="BF129" s="141">
        <f t="shared" si="78"/>
        <v>9386434</v>
      </c>
      <c r="BG129" s="141">
        <f t="shared" si="79"/>
        <v>0</v>
      </c>
      <c r="BH129" s="141"/>
      <c r="BI129" s="141"/>
      <c r="BJ129" s="141">
        <f t="shared" si="80"/>
        <v>2191103</v>
      </c>
      <c r="BK129" s="141">
        <f t="shared" si="81"/>
        <v>2191101</v>
      </c>
      <c r="BL129" s="141">
        <f t="shared" si="82"/>
        <v>0</v>
      </c>
      <c r="BM129" s="141"/>
      <c r="BN129" s="141">
        <v>867142</v>
      </c>
      <c r="BO129" s="141">
        <f t="shared" si="83"/>
        <v>236120000</v>
      </c>
      <c r="BP129" s="141">
        <f t="shared" si="84"/>
        <v>183638092</v>
      </c>
      <c r="BQ129" s="141">
        <f t="shared" si="85"/>
        <v>1114962.4068191692</v>
      </c>
      <c r="BR129" s="141"/>
      <c r="BS129" s="141">
        <v>467287</v>
      </c>
      <c r="BT129" s="141">
        <f t="shared" si="86"/>
        <v>132130000</v>
      </c>
      <c r="BU129" s="141">
        <f t="shared" si="87"/>
        <v>119177778</v>
      </c>
      <c r="BV129" s="141">
        <f t="shared" si="88"/>
        <v>518071.67700340919</v>
      </c>
      <c r="BW129" s="141"/>
      <c r="BX129" s="141">
        <v>14277</v>
      </c>
      <c r="BY129" s="141">
        <f t="shared" si="89"/>
        <v>10351044</v>
      </c>
      <c r="BZ129" s="141">
        <f t="shared" si="90"/>
        <v>10000069</v>
      </c>
      <c r="CA129" s="141">
        <f t="shared" si="91"/>
        <v>14778.083550023504</v>
      </c>
      <c r="CB129" s="141"/>
      <c r="CC129" s="141">
        <v>9232.5479369999994</v>
      </c>
      <c r="CD129" s="141">
        <f t="shared" si="92"/>
        <v>1842000</v>
      </c>
      <c r="CE129" s="141">
        <f t="shared" si="93"/>
        <v>1874207.2309440002</v>
      </c>
      <c r="CF129" s="141">
        <f t="shared" si="94"/>
        <v>9073.8916269084311</v>
      </c>
      <c r="CG129" s="141"/>
      <c r="CH129" s="141">
        <v>693.23</v>
      </c>
      <c r="CI129" s="141">
        <f t="shared" si="100"/>
        <v>246401</v>
      </c>
      <c r="CJ129" s="141">
        <f t="shared" si="101"/>
        <v>225992.98000000117</v>
      </c>
      <c r="CK129" s="141">
        <f t="shared" si="95"/>
        <v>755.83128834355432</v>
      </c>
      <c r="CL129" s="141"/>
      <c r="CM129" s="141"/>
      <c r="CN129" s="141">
        <v>1742334</v>
      </c>
      <c r="CO129" s="141">
        <f t="shared" si="96"/>
        <v>1742334</v>
      </c>
      <c r="CP129" s="141">
        <f t="shared" si="97"/>
        <v>435000431</v>
      </c>
      <c r="CQ129" s="141">
        <f t="shared" si="102"/>
        <v>435000431.00000006</v>
      </c>
      <c r="CR129" s="141">
        <f t="shared" si="103"/>
        <v>1742333.9999999998</v>
      </c>
      <c r="CS129" s="141"/>
      <c r="CT129" s="141"/>
      <c r="CU129" s="141"/>
      <c r="CV129" s="141">
        <f t="shared" si="98"/>
        <v>23484055.713521879</v>
      </c>
    </row>
    <row r="130" spans="1:100" s="14" customFormat="1" ht="13.2" x14ac:dyDescent="0.25">
      <c r="A130" s="4" t="s">
        <v>635</v>
      </c>
      <c r="B130" s="4" t="s">
        <v>636</v>
      </c>
      <c r="C130" s="4" t="s">
        <v>348</v>
      </c>
      <c r="D130" s="4" t="s">
        <v>348</v>
      </c>
      <c r="E130" s="4"/>
      <c r="F130" s="141"/>
      <c r="G130" s="141">
        <f>'[6]Control Totals'!$I$3</f>
        <v>129600000</v>
      </c>
      <c r="H130" s="141">
        <v>129600000.00000101</v>
      </c>
      <c r="I130" s="141">
        <f t="shared" si="52"/>
        <v>0</v>
      </c>
      <c r="J130" s="141"/>
      <c r="K130" s="141"/>
      <c r="L130" s="141">
        <f t="shared" si="53"/>
        <v>1567610394</v>
      </c>
      <c r="M130" s="141">
        <v>5258012077.9999981</v>
      </c>
      <c r="N130" s="141">
        <f t="shared" si="54"/>
        <v>0</v>
      </c>
      <c r="O130" s="141"/>
      <c r="P130" s="141">
        <v>1961329.938874</v>
      </c>
      <c r="Q130" s="141">
        <f t="shared" si="99"/>
        <v>341463106</v>
      </c>
      <c r="R130" s="141">
        <v>1276518313.0000019</v>
      </c>
      <c r="S130" s="141">
        <f t="shared" si="55"/>
        <v>524647.24242362287</v>
      </c>
      <c r="T130" s="141"/>
      <c r="U130" s="141"/>
      <c r="V130" s="141">
        <f t="shared" si="56"/>
        <v>339987334</v>
      </c>
      <c r="W130" s="141">
        <f t="shared" si="57"/>
        <v>523996799.00000209</v>
      </c>
      <c r="X130" s="141">
        <f t="shared" si="58"/>
        <v>0</v>
      </c>
      <c r="Y130" s="141"/>
      <c r="Z130" s="141">
        <v>80100.692567000006</v>
      </c>
      <c r="AA130" s="141">
        <f t="shared" si="59"/>
        <v>335233765</v>
      </c>
      <c r="AB130" s="141">
        <f t="shared" si="60"/>
        <v>342170317.00001383</v>
      </c>
      <c r="AC130" s="141">
        <f t="shared" si="61"/>
        <v>78476.873691945177</v>
      </c>
      <c r="AD130" s="141"/>
      <c r="AE130" s="141"/>
      <c r="AF130" s="141">
        <f t="shared" si="62"/>
        <v>483622539</v>
      </c>
      <c r="AG130" s="141">
        <f t="shared" si="63"/>
        <v>726591897.00000179</v>
      </c>
      <c r="AH130" s="141">
        <f t="shared" si="64"/>
        <v>0</v>
      </c>
      <c r="AI130" s="141"/>
      <c r="AJ130" s="141"/>
      <c r="AK130" s="141">
        <f t="shared" si="65"/>
        <v>18917185</v>
      </c>
      <c r="AL130" s="141">
        <f t="shared" si="66"/>
        <v>21580834</v>
      </c>
      <c r="AM130" s="141">
        <f t="shared" si="67"/>
        <v>0</v>
      </c>
      <c r="AN130" s="141"/>
      <c r="AO130" s="141">
        <v>44177.702824</v>
      </c>
      <c r="AP130" s="141">
        <f t="shared" si="68"/>
        <v>44655639</v>
      </c>
      <c r="AQ130" s="141">
        <f t="shared" si="69"/>
        <v>45294790.000002876</v>
      </c>
      <c r="AR130" s="141">
        <f t="shared" si="70"/>
        <v>43554.314947871469</v>
      </c>
      <c r="AS130" s="141"/>
      <c r="AT130" s="141"/>
      <c r="AU130" s="141">
        <f t="shared" si="71"/>
        <v>12442934</v>
      </c>
      <c r="AV130" s="141">
        <f t="shared" si="72"/>
        <v>11889881.000002848</v>
      </c>
      <c r="AW130" s="141">
        <f t="shared" si="73"/>
        <v>0</v>
      </c>
      <c r="AX130" s="141"/>
      <c r="AY130" s="141"/>
      <c r="AZ130" s="141">
        <f t="shared" si="74"/>
        <v>877162802</v>
      </c>
      <c r="BA130" s="141">
        <f t="shared" si="75"/>
        <v>834431461.9999969</v>
      </c>
      <c r="BB130" s="141">
        <f t="shared" si="76"/>
        <v>0</v>
      </c>
      <c r="BC130" s="141"/>
      <c r="BD130" s="141"/>
      <c r="BE130" s="141">
        <f t="shared" si="77"/>
        <v>9386434</v>
      </c>
      <c r="BF130" s="141">
        <f t="shared" si="78"/>
        <v>9386434</v>
      </c>
      <c r="BG130" s="141">
        <f t="shared" si="79"/>
        <v>0</v>
      </c>
      <c r="BH130" s="141"/>
      <c r="BI130" s="141"/>
      <c r="BJ130" s="141">
        <f t="shared" si="80"/>
        <v>2191103</v>
      </c>
      <c r="BK130" s="141">
        <f t="shared" si="81"/>
        <v>2191101</v>
      </c>
      <c r="BL130" s="141">
        <f t="shared" si="82"/>
        <v>0</v>
      </c>
      <c r="BM130" s="141"/>
      <c r="BN130" s="141"/>
      <c r="BO130" s="141">
        <f t="shared" si="83"/>
        <v>236120000</v>
      </c>
      <c r="BP130" s="141">
        <f t="shared" si="84"/>
        <v>183638092</v>
      </c>
      <c r="BQ130" s="141">
        <f t="shared" si="85"/>
        <v>0</v>
      </c>
      <c r="BR130" s="141"/>
      <c r="BS130" s="141"/>
      <c r="BT130" s="141">
        <f t="shared" si="86"/>
        <v>132130000</v>
      </c>
      <c r="BU130" s="141">
        <f t="shared" si="87"/>
        <v>119177778</v>
      </c>
      <c r="BV130" s="141">
        <f t="shared" si="88"/>
        <v>0</v>
      </c>
      <c r="BW130" s="141"/>
      <c r="BX130" s="141"/>
      <c r="BY130" s="141">
        <f t="shared" si="89"/>
        <v>10351044</v>
      </c>
      <c r="BZ130" s="141">
        <f t="shared" si="90"/>
        <v>10000069</v>
      </c>
      <c r="CA130" s="141">
        <f t="shared" si="91"/>
        <v>0</v>
      </c>
      <c r="CB130" s="141"/>
      <c r="CC130" s="141"/>
      <c r="CD130" s="141">
        <f t="shared" si="92"/>
        <v>1842000</v>
      </c>
      <c r="CE130" s="141">
        <f t="shared" si="93"/>
        <v>1874207.2309440002</v>
      </c>
      <c r="CF130" s="141">
        <f t="shared" si="94"/>
        <v>0</v>
      </c>
      <c r="CG130" s="141"/>
      <c r="CH130" s="141">
        <v>693.23</v>
      </c>
      <c r="CI130" s="141">
        <f t="shared" si="100"/>
        <v>246401</v>
      </c>
      <c r="CJ130" s="141">
        <f t="shared" si="101"/>
        <v>225992.98000000117</v>
      </c>
      <c r="CK130" s="141">
        <f t="shared" si="95"/>
        <v>755.83128834355432</v>
      </c>
      <c r="CL130" s="141"/>
      <c r="CM130" s="141">
        <v>60974</v>
      </c>
      <c r="CN130" s="141">
        <v>60621</v>
      </c>
      <c r="CO130" s="141">
        <f t="shared" si="96"/>
        <v>121595</v>
      </c>
      <c r="CP130" s="141">
        <f t="shared" si="97"/>
        <v>435000431</v>
      </c>
      <c r="CQ130" s="141">
        <f t="shared" si="102"/>
        <v>435000431.00000006</v>
      </c>
      <c r="CR130" s="141">
        <f t="shared" si="103"/>
        <v>121594.99999999999</v>
      </c>
      <c r="CS130" s="141"/>
      <c r="CT130" s="141"/>
      <c r="CU130" s="141"/>
      <c r="CV130" s="141">
        <f t="shared" si="98"/>
        <v>769029.26235178311</v>
      </c>
    </row>
    <row r="131" spans="1:100" s="14" customFormat="1" ht="13.2" x14ac:dyDescent="0.25">
      <c r="A131" s="4" t="s">
        <v>812</v>
      </c>
      <c r="B131" s="4" t="s">
        <v>813</v>
      </c>
      <c r="C131" s="4" t="s">
        <v>811</v>
      </c>
      <c r="D131" s="4"/>
      <c r="E131" s="4"/>
      <c r="F131" s="141"/>
      <c r="G131" s="141">
        <f>'[6]Control Totals'!$I$3</f>
        <v>129600000</v>
      </c>
      <c r="H131" s="141">
        <v>129600000.00000101</v>
      </c>
      <c r="I131" s="141">
        <f t="shared" si="52"/>
        <v>0</v>
      </c>
      <c r="J131" s="141"/>
      <c r="K131" s="141"/>
      <c r="L131" s="141">
        <f t="shared" si="53"/>
        <v>1567610394</v>
      </c>
      <c r="M131" s="141">
        <v>5258012077.9999981</v>
      </c>
      <c r="N131" s="141">
        <f t="shared" si="54"/>
        <v>0</v>
      </c>
      <c r="O131" s="141"/>
      <c r="P131" s="141"/>
      <c r="Q131" s="141">
        <f t="shared" si="99"/>
        <v>341463106</v>
      </c>
      <c r="R131" s="141">
        <v>1276518313.0000019</v>
      </c>
      <c r="S131" s="141">
        <f t="shared" si="55"/>
        <v>0</v>
      </c>
      <c r="T131" s="141"/>
      <c r="U131" s="141">
        <v>119716841.046597</v>
      </c>
      <c r="V131" s="141">
        <f t="shared" si="56"/>
        <v>339987334</v>
      </c>
      <c r="W131" s="141">
        <f t="shared" si="57"/>
        <v>523996799.00000209</v>
      </c>
      <c r="X131" s="141">
        <f t="shared" si="58"/>
        <v>77676447.069925934</v>
      </c>
      <c r="Y131" s="141"/>
      <c r="Z131" s="141">
        <v>2331723.7567001311</v>
      </c>
      <c r="AA131" s="141">
        <f t="shared" si="59"/>
        <v>335233765</v>
      </c>
      <c r="AB131" s="141">
        <f t="shared" si="60"/>
        <v>342170317.00001383</v>
      </c>
      <c r="AC131" s="141">
        <f t="shared" si="61"/>
        <v>2284454.5393412877</v>
      </c>
      <c r="AD131" s="141"/>
      <c r="AE131" s="141"/>
      <c r="AF131" s="141">
        <f t="shared" si="62"/>
        <v>483622539</v>
      </c>
      <c r="AG131" s="141">
        <f t="shared" si="63"/>
        <v>726591897.00000179</v>
      </c>
      <c r="AH131" s="141">
        <f t="shared" si="64"/>
        <v>0</v>
      </c>
      <c r="AI131" s="141"/>
      <c r="AJ131" s="141"/>
      <c r="AK131" s="141">
        <f t="shared" si="65"/>
        <v>18917185</v>
      </c>
      <c r="AL131" s="141">
        <f t="shared" si="66"/>
        <v>21580834</v>
      </c>
      <c r="AM131" s="141">
        <f t="shared" si="67"/>
        <v>0</v>
      </c>
      <c r="AN131" s="141"/>
      <c r="AO131" s="141"/>
      <c r="AP131" s="141">
        <f t="shared" si="68"/>
        <v>44655639</v>
      </c>
      <c r="AQ131" s="141">
        <f t="shared" si="69"/>
        <v>45294790.000002876</v>
      </c>
      <c r="AR131" s="141">
        <f t="shared" si="70"/>
        <v>0</v>
      </c>
      <c r="AS131" s="141"/>
      <c r="AT131" s="141"/>
      <c r="AU131" s="141">
        <f t="shared" si="71"/>
        <v>12442934</v>
      </c>
      <c r="AV131" s="141">
        <f t="shared" si="72"/>
        <v>11889881.000002848</v>
      </c>
      <c r="AW131" s="141">
        <f t="shared" si="73"/>
        <v>0</v>
      </c>
      <c r="AX131" s="141"/>
      <c r="AY131" s="141"/>
      <c r="AZ131" s="141">
        <f t="shared" si="74"/>
        <v>877162802</v>
      </c>
      <c r="BA131" s="141">
        <f t="shared" si="75"/>
        <v>834431461.9999969</v>
      </c>
      <c r="BB131" s="141">
        <f t="shared" si="76"/>
        <v>0</v>
      </c>
      <c r="BC131" s="141"/>
      <c r="BD131" s="141"/>
      <c r="BE131" s="141">
        <f t="shared" si="77"/>
        <v>9386434</v>
      </c>
      <c r="BF131" s="141">
        <f t="shared" si="78"/>
        <v>9386434</v>
      </c>
      <c r="BG131" s="141">
        <f t="shared" si="79"/>
        <v>0</v>
      </c>
      <c r="BH131" s="141"/>
      <c r="BI131" s="141"/>
      <c r="BJ131" s="141">
        <f t="shared" si="80"/>
        <v>2191103</v>
      </c>
      <c r="BK131" s="141">
        <f t="shared" si="81"/>
        <v>2191101</v>
      </c>
      <c r="BL131" s="141">
        <f t="shared" si="82"/>
        <v>0</v>
      </c>
      <c r="BM131" s="141"/>
      <c r="BN131" s="141"/>
      <c r="BO131" s="141">
        <f t="shared" si="83"/>
        <v>236120000</v>
      </c>
      <c r="BP131" s="141">
        <f t="shared" si="84"/>
        <v>183638092</v>
      </c>
      <c r="BQ131" s="141">
        <f t="shared" si="85"/>
        <v>0</v>
      </c>
      <c r="BR131" s="141"/>
      <c r="BS131" s="141"/>
      <c r="BT131" s="141">
        <f t="shared" si="86"/>
        <v>132130000</v>
      </c>
      <c r="BU131" s="141">
        <f t="shared" si="87"/>
        <v>119177778</v>
      </c>
      <c r="BV131" s="141">
        <f t="shared" si="88"/>
        <v>0</v>
      </c>
      <c r="BW131" s="141"/>
      <c r="BX131" s="141"/>
      <c r="BY131" s="141">
        <f t="shared" si="89"/>
        <v>10351044</v>
      </c>
      <c r="BZ131" s="141">
        <f t="shared" si="90"/>
        <v>10000069</v>
      </c>
      <c r="CA131" s="141">
        <f t="shared" si="91"/>
        <v>0</v>
      </c>
      <c r="CB131" s="141"/>
      <c r="CC131" s="141"/>
      <c r="CD131" s="141">
        <f t="shared" si="92"/>
        <v>1842000</v>
      </c>
      <c r="CE131" s="141">
        <f t="shared" si="93"/>
        <v>1874207.2309440002</v>
      </c>
      <c r="CF131" s="141">
        <f t="shared" si="94"/>
        <v>0</v>
      </c>
      <c r="CG131" s="141"/>
      <c r="CH131" s="141"/>
      <c r="CI131" s="141">
        <f t="shared" si="100"/>
        <v>246401</v>
      </c>
      <c r="CJ131" s="141">
        <f t="shared" si="101"/>
        <v>225992.98000000117</v>
      </c>
      <c r="CK131" s="141">
        <f t="shared" si="95"/>
        <v>0</v>
      </c>
      <c r="CL131" s="141"/>
      <c r="CM131" s="141">
        <v>1648817.6739999999</v>
      </c>
      <c r="CN131" s="141"/>
      <c r="CO131" s="141">
        <f t="shared" si="96"/>
        <v>1648817.6739999999</v>
      </c>
      <c r="CP131" s="141">
        <f t="shared" si="97"/>
        <v>435000431</v>
      </c>
      <c r="CQ131" s="141">
        <f t="shared" si="102"/>
        <v>435000431.00000006</v>
      </c>
      <c r="CR131" s="141">
        <f t="shared" si="103"/>
        <v>1648817.6739999996</v>
      </c>
      <c r="CS131" s="141"/>
      <c r="CT131" s="141"/>
      <c r="CU131" s="141"/>
      <c r="CV131" s="141">
        <f t="shared" si="98"/>
        <v>81609719.283267215</v>
      </c>
    </row>
    <row r="132" spans="1:100" s="14" customFormat="1" ht="13.2" x14ac:dyDescent="0.25">
      <c r="A132" s="4" t="s">
        <v>814</v>
      </c>
      <c r="B132" s="4" t="s">
        <v>815</v>
      </c>
      <c r="C132" s="4" t="s">
        <v>811</v>
      </c>
      <c r="D132" s="4" t="s">
        <v>811</v>
      </c>
      <c r="E132" s="4"/>
      <c r="F132" s="141"/>
      <c r="G132" s="141">
        <f>'[6]Control Totals'!$I$3</f>
        <v>129600000</v>
      </c>
      <c r="H132" s="141">
        <v>129600000.00000101</v>
      </c>
      <c r="I132" s="141"/>
      <c r="J132" s="141"/>
      <c r="K132" s="141"/>
      <c r="L132" s="141">
        <f t="shared" ref="L132:L195" si="104">$K$391</f>
        <v>1567610394</v>
      </c>
      <c r="M132" s="141">
        <v>5258012077.9999981</v>
      </c>
      <c r="N132" s="141"/>
      <c r="O132" s="141"/>
      <c r="P132" s="141"/>
      <c r="Q132" s="141">
        <f t="shared" si="99"/>
        <v>341463106</v>
      </c>
      <c r="R132" s="141">
        <v>1276518313.0000019</v>
      </c>
      <c r="S132" s="141"/>
      <c r="T132" s="141"/>
      <c r="U132" s="141"/>
      <c r="V132" s="141">
        <f t="shared" ref="V132:V195" si="105">$U$391</f>
        <v>339987334</v>
      </c>
      <c r="W132" s="141">
        <f t="shared" ref="W132:W195" si="106">$U$390</f>
        <v>523996799.00000209</v>
      </c>
      <c r="X132" s="141">
        <f t="shared" ref="X132:X195" si="107">(U132/W132)*V132</f>
        <v>0</v>
      </c>
      <c r="Y132" s="141"/>
      <c r="Z132" s="141">
        <v>1617380.6404856401</v>
      </c>
      <c r="AA132" s="141">
        <f t="shared" ref="AA132:AA195" si="108">$Z$391</f>
        <v>335233765</v>
      </c>
      <c r="AB132" s="141">
        <f t="shared" ref="AB132:AB195" si="109">$Z$390</f>
        <v>342170317.00001383</v>
      </c>
      <c r="AC132" s="141">
        <f t="shared" ref="AC132:AC195" si="110">(Z132/AB132)*AA132</f>
        <v>1584592.7440517603</v>
      </c>
      <c r="AD132" s="141"/>
      <c r="AE132" s="141"/>
      <c r="AF132" s="141">
        <f t="shared" ref="AF132:AF195" si="111">$AE$391</f>
        <v>483622539</v>
      </c>
      <c r="AG132" s="141">
        <f t="shared" ref="AG132:AG195" si="112">$AE$390</f>
        <v>726591897.00000179</v>
      </c>
      <c r="AH132" s="141"/>
      <c r="AI132" s="141"/>
      <c r="AJ132" s="141">
        <v>21580834</v>
      </c>
      <c r="AK132" s="141">
        <f t="shared" ref="AK132:AK195" si="113">$AJ$391</f>
        <v>18917185</v>
      </c>
      <c r="AL132" s="141">
        <f t="shared" ref="AL132:AL195" si="114">$AJ$390</f>
        <v>21580834</v>
      </c>
      <c r="AM132" s="141">
        <f t="shared" ref="AM132:AM138" si="115">(AJ132/AL132)*AK132</f>
        <v>18917185</v>
      </c>
      <c r="AN132" s="141"/>
      <c r="AO132" s="141"/>
      <c r="AP132" s="141">
        <f t="shared" ref="AP132:AP195" si="116">$AO$391</f>
        <v>44655639</v>
      </c>
      <c r="AQ132" s="141">
        <f t="shared" ref="AQ132:AQ195" si="117">$AO$390</f>
        <v>45294790.000002876</v>
      </c>
      <c r="AR132" s="141"/>
      <c r="AS132" s="141"/>
      <c r="AT132" s="141"/>
      <c r="AU132" s="141">
        <f t="shared" ref="AU132:AU195" si="118">$AT$391</f>
        <v>12442934</v>
      </c>
      <c r="AV132" s="141">
        <f t="shared" ref="AV132:AV195" si="119">$AT$390</f>
        <v>11889881.000002848</v>
      </c>
      <c r="AW132" s="141"/>
      <c r="AX132" s="141"/>
      <c r="AY132" s="141"/>
      <c r="AZ132" s="141">
        <f t="shared" ref="AZ132:AZ195" si="120">$AY$391</f>
        <v>877162802</v>
      </c>
      <c r="BA132" s="141">
        <f t="shared" ref="BA132:BA195" si="121">$AY$390</f>
        <v>834431461.9999969</v>
      </c>
      <c r="BB132" s="141"/>
      <c r="BC132" s="141"/>
      <c r="BD132" s="141"/>
      <c r="BE132" s="141">
        <f t="shared" ref="BE132:BE195" si="122">$BD$391</f>
        <v>9386434</v>
      </c>
      <c r="BF132" s="141">
        <f t="shared" ref="BF132:BF195" si="123">$BD$390</f>
        <v>9386434</v>
      </c>
      <c r="BG132" s="141"/>
      <c r="BH132" s="141"/>
      <c r="BI132" s="141"/>
      <c r="BJ132" s="141">
        <f t="shared" ref="BJ132:BJ195" si="124">$BI$391</f>
        <v>2191103</v>
      </c>
      <c r="BK132" s="141">
        <f t="shared" ref="BK132:BK195" si="125">$BI$390</f>
        <v>2191101</v>
      </c>
      <c r="BL132" s="141"/>
      <c r="BM132" s="141"/>
      <c r="BN132" s="141"/>
      <c r="BO132" s="141">
        <f t="shared" ref="BO132:BO195" si="126">$BN$391</f>
        <v>236120000</v>
      </c>
      <c r="BP132" s="141">
        <f t="shared" ref="BP132:BP195" si="127">$BN$390</f>
        <v>183638092</v>
      </c>
      <c r="BQ132" s="141"/>
      <c r="BR132" s="141"/>
      <c r="BS132" s="141"/>
      <c r="BT132" s="141">
        <f t="shared" ref="BT132:BT195" si="128">$BS$391</f>
        <v>132130000</v>
      </c>
      <c r="BU132" s="141">
        <f t="shared" ref="BU132:BU195" si="129">$BS$390</f>
        <v>119177778</v>
      </c>
      <c r="BV132" s="141"/>
      <c r="BW132" s="141"/>
      <c r="BX132" s="141"/>
      <c r="BY132" s="141">
        <f t="shared" ref="BY132:BY195" si="130">$BX$391</f>
        <v>10351044</v>
      </c>
      <c r="BZ132" s="141">
        <f t="shared" ref="BZ132:BZ195" si="131">$BX$390</f>
        <v>10000069</v>
      </c>
      <c r="CA132" s="141"/>
      <c r="CB132" s="141"/>
      <c r="CC132" s="141"/>
      <c r="CD132" s="141">
        <f t="shared" ref="CD132:CD195" si="132">$CC$391</f>
        <v>1842000</v>
      </c>
      <c r="CE132" s="141">
        <f t="shared" ref="CE132:CE195" si="133">$CC$390</f>
        <v>1874207.2309440002</v>
      </c>
      <c r="CF132" s="141"/>
      <c r="CG132" s="141"/>
      <c r="CH132" s="141"/>
      <c r="CI132" s="141">
        <f t="shared" si="100"/>
        <v>246401</v>
      </c>
      <c r="CJ132" s="141">
        <f t="shared" si="101"/>
        <v>225992.98000000117</v>
      </c>
      <c r="CK132" s="141"/>
      <c r="CL132" s="141"/>
      <c r="CM132" s="141">
        <v>1143688.56</v>
      </c>
      <c r="CN132" s="141">
        <v>18919103</v>
      </c>
      <c r="CO132" s="141">
        <f t="shared" ref="CO132:CO195" si="134">CN132+CM132</f>
        <v>20062791.559999999</v>
      </c>
      <c r="CP132" s="141">
        <f t="shared" ref="CP132:CP195" si="135">$CO$391</f>
        <v>435000431</v>
      </c>
      <c r="CQ132" s="141">
        <f t="shared" si="102"/>
        <v>435000431.00000006</v>
      </c>
      <c r="CR132" s="141">
        <f t="shared" si="103"/>
        <v>20062791.559999995</v>
      </c>
      <c r="CS132" s="141"/>
      <c r="CT132" s="141"/>
      <c r="CU132" s="141"/>
      <c r="CV132" s="141">
        <f t="shared" ref="CV132:CV170" si="136">SUM(I132,N132,S132,X132,AC132,AH132,AM132,AR132,AW132,BG132,BL132,BQ132,BV132,CA132,CF132,CK132, BB132, CR132)</f>
        <v>40564569.304051757</v>
      </c>
    </row>
    <row r="133" spans="1:100" s="14" customFormat="1" ht="13.2" x14ac:dyDescent="0.25">
      <c r="A133" s="4" t="s">
        <v>809</v>
      </c>
      <c r="B133" s="4" t="s">
        <v>810</v>
      </c>
      <c r="C133" s="4" t="s">
        <v>811</v>
      </c>
      <c r="D133" s="4"/>
      <c r="E133" s="4"/>
      <c r="F133" s="141"/>
      <c r="G133" s="141">
        <f>'[6]Control Totals'!$I$3</f>
        <v>129600000</v>
      </c>
      <c r="H133" s="141">
        <v>129600000.00000101</v>
      </c>
      <c r="I133" s="141">
        <f t="shared" ref="I133:I138" si="137">(F133/H133)*G133</f>
        <v>0</v>
      </c>
      <c r="J133" s="141"/>
      <c r="K133" s="141"/>
      <c r="L133" s="141">
        <f t="shared" si="104"/>
        <v>1567610394</v>
      </c>
      <c r="M133" s="141">
        <v>5258012077.9999981</v>
      </c>
      <c r="N133" s="141">
        <f t="shared" ref="N133:N138" si="138">(K133/M133)*L133</f>
        <v>0</v>
      </c>
      <c r="O133" s="141"/>
      <c r="P133" s="141"/>
      <c r="Q133" s="141">
        <f t="shared" ref="Q133:Q196" si="139">$P$391</f>
        <v>341463106</v>
      </c>
      <c r="R133" s="141">
        <v>1276518313.0000019</v>
      </c>
      <c r="S133" s="141">
        <f t="shared" ref="S133:S138" si="140">(P133/R133)*Q133</f>
        <v>0</v>
      </c>
      <c r="T133" s="141"/>
      <c r="U133" s="141"/>
      <c r="V133" s="141">
        <f t="shared" si="105"/>
        <v>339987334</v>
      </c>
      <c r="W133" s="141">
        <f t="shared" si="106"/>
        <v>523996799.00000209</v>
      </c>
      <c r="X133" s="141">
        <f t="shared" si="107"/>
        <v>0</v>
      </c>
      <c r="Y133" s="141"/>
      <c r="Z133" s="141">
        <v>9529067.6068612281</v>
      </c>
      <c r="AA133" s="141">
        <f t="shared" si="108"/>
        <v>335233765</v>
      </c>
      <c r="AB133" s="141">
        <f t="shared" si="109"/>
        <v>342170317.00001383</v>
      </c>
      <c r="AC133" s="141">
        <f t="shared" si="110"/>
        <v>9335892.2503716182</v>
      </c>
      <c r="AD133" s="141"/>
      <c r="AE133" s="141"/>
      <c r="AF133" s="141">
        <f t="shared" si="111"/>
        <v>483622539</v>
      </c>
      <c r="AG133" s="141">
        <f t="shared" si="112"/>
        <v>726591897.00000179</v>
      </c>
      <c r="AH133" s="141">
        <f t="shared" ref="AH133:AH138" si="141">(AE133/AG133)*AF133</f>
        <v>0</v>
      </c>
      <c r="AI133" s="141"/>
      <c r="AJ133" s="141"/>
      <c r="AK133" s="141">
        <f t="shared" si="113"/>
        <v>18917185</v>
      </c>
      <c r="AL133" s="141">
        <f t="shared" si="114"/>
        <v>21580834</v>
      </c>
      <c r="AM133" s="141">
        <f t="shared" si="115"/>
        <v>0</v>
      </c>
      <c r="AN133" s="141"/>
      <c r="AO133" s="141"/>
      <c r="AP133" s="141">
        <f t="shared" si="116"/>
        <v>44655639</v>
      </c>
      <c r="AQ133" s="141">
        <f t="shared" si="117"/>
        <v>45294790.000002876</v>
      </c>
      <c r="AR133" s="141">
        <f t="shared" ref="AR133:AR138" si="142">(AO133/AQ133)*AP133</f>
        <v>0</v>
      </c>
      <c r="AS133" s="141"/>
      <c r="AT133" s="141"/>
      <c r="AU133" s="141">
        <f t="shared" si="118"/>
        <v>12442934</v>
      </c>
      <c r="AV133" s="141">
        <f t="shared" si="119"/>
        <v>11889881.000002848</v>
      </c>
      <c r="AW133" s="141">
        <f t="shared" ref="AW133:AW138" si="143">(AT133/AV133)*AU133</f>
        <v>0</v>
      </c>
      <c r="AX133" s="141"/>
      <c r="AY133" s="141"/>
      <c r="AZ133" s="141">
        <f t="shared" si="120"/>
        <v>877162802</v>
      </c>
      <c r="BA133" s="141">
        <f t="shared" si="121"/>
        <v>834431461.9999969</v>
      </c>
      <c r="BB133" s="141">
        <f t="shared" ref="BB133:BB138" si="144">(AY133/BA133)*AZ133</f>
        <v>0</v>
      </c>
      <c r="BC133" s="141"/>
      <c r="BD133" s="141"/>
      <c r="BE133" s="141">
        <f t="shared" si="122"/>
        <v>9386434</v>
      </c>
      <c r="BF133" s="141">
        <f t="shared" si="123"/>
        <v>9386434</v>
      </c>
      <c r="BG133" s="141">
        <f t="shared" ref="BG133:BG138" si="145">(BD133/BF133)*BE133</f>
        <v>0</v>
      </c>
      <c r="BH133" s="141"/>
      <c r="BI133" s="141"/>
      <c r="BJ133" s="141">
        <f t="shared" si="124"/>
        <v>2191103</v>
      </c>
      <c r="BK133" s="141">
        <f t="shared" si="125"/>
        <v>2191101</v>
      </c>
      <c r="BL133" s="141">
        <f t="shared" ref="BL133:BL138" si="146">(BI133/BK133)*BJ133</f>
        <v>0</v>
      </c>
      <c r="BM133" s="141"/>
      <c r="BN133" s="141"/>
      <c r="BO133" s="141">
        <f t="shared" si="126"/>
        <v>236120000</v>
      </c>
      <c r="BP133" s="141">
        <f t="shared" si="127"/>
        <v>183638092</v>
      </c>
      <c r="BQ133" s="141">
        <f t="shared" ref="BQ133:BQ138" si="147">(BN133/BP133)*BO133</f>
        <v>0</v>
      </c>
      <c r="BR133" s="141"/>
      <c r="BS133" s="141"/>
      <c r="BT133" s="141">
        <f t="shared" si="128"/>
        <v>132130000</v>
      </c>
      <c r="BU133" s="141">
        <f t="shared" si="129"/>
        <v>119177778</v>
      </c>
      <c r="BV133" s="141">
        <f t="shared" ref="BV133:BV138" si="148">(BS133/BU133)*BT133</f>
        <v>0</v>
      </c>
      <c r="BW133" s="141"/>
      <c r="BX133" s="141"/>
      <c r="BY133" s="141">
        <f t="shared" si="130"/>
        <v>10351044</v>
      </c>
      <c r="BZ133" s="141">
        <f t="shared" si="131"/>
        <v>10000069</v>
      </c>
      <c r="CA133" s="141">
        <f t="shared" ref="CA133:CA138" si="149">(BX133/BZ133)*BY133</f>
        <v>0</v>
      </c>
      <c r="CB133" s="141"/>
      <c r="CC133" s="141"/>
      <c r="CD133" s="141">
        <f t="shared" si="132"/>
        <v>1842000</v>
      </c>
      <c r="CE133" s="141">
        <f t="shared" si="133"/>
        <v>1874207.2309440002</v>
      </c>
      <c r="CF133" s="141">
        <f t="shared" ref="CF133:CF138" si="150">(CC133/CE133)*CD133</f>
        <v>0</v>
      </c>
      <c r="CG133" s="141"/>
      <c r="CH133" s="141"/>
      <c r="CI133" s="141">
        <f t="shared" ref="CI133:CI196" si="151">$CH$391</f>
        <v>246401</v>
      </c>
      <c r="CJ133" s="141">
        <f t="shared" ref="CJ133:CJ196" si="152">$CH$390</f>
        <v>225992.98000000117</v>
      </c>
      <c r="CK133" s="141">
        <f t="shared" ref="CK133:CK138" si="153">(CH133/CJ133)*CI133</f>
        <v>0</v>
      </c>
      <c r="CL133" s="141"/>
      <c r="CM133" s="141">
        <v>6738231.7659999998</v>
      </c>
      <c r="CN133" s="141"/>
      <c r="CO133" s="141">
        <f t="shared" si="134"/>
        <v>6738231.7659999998</v>
      </c>
      <c r="CP133" s="141">
        <f t="shared" si="135"/>
        <v>435000431</v>
      </c>
      <c r="CQ133" s="141">
        <f t="shared" ref="CQ133:CQ196" si="154">$CO$390</f>
        <v>435000431.00000006</v>
      </c>
      <c r="CR133" s="141">
        <f t="shared" ref="CR133:CR196" si="155">(CO133/CQ133)*CP133</f>
        <v>6738231.7659999989</v>
      </c>
      <c r="CS133" s="141"/>
      <c r="CT133" s="141"/>
      <c r="CU133" s="141"/>
      <c r="CV133" s="141">
        <f t="shared" si="136"/>
        <v>16074124.016371617</v>
      </c>
    </row>
    <row r="134" spans="1:100" s="14" customFormat="1" ht="13.2" x14ac:dyDescent="0.25">
      <c r="A134" s="4" t="s">
        <v>459</v>
      </c>
      <c r="B134" s="4" t="s">
        <v>460</v>
      </c>
      <c r="C134" s="4" t="s">
        <v>348</v>
      </c>
      <c r="D134" s="4" t="s">
        <v>348</v>
      </c>
      <c r="E134" s="4"/>
      <c r="F134" s="141"/>
      <c r="G134" s="141">
        <f>'[6]Control Totals'!$I$3</f>
        <v>129600000</v>
      </c>
      <c r="H134" s="141">
        <v>129600000.00000101</v>
      </c>
      <c r="I134" s="141">
        <f t="shared" si="137"/>
        <v>0</v>
      </c>
      <c r="J134" s="141"/>
      <c r="K134" s="141"/>
      <c r="L134" s="141">
        <f t="shared" si="104"/>
        <v>1567610394</v>
      </c>
      <c r="M134" s="141">
        <v>5258012077.9999981</v>
      </c>
      <c r="N134" s="141">
        <f t="shared" si="138"/>
        <v>0</v>
      </c>
      <c r="O134" s="141"/>
      <c r="P134" s="141">
        <v>2273581.6671369998</v>
      </c>
      <c r="Q134" s="141">
        <f t="shared" si="139"/>
        <v>341463106</v>
      </c>
      <c r="R134" s="141">
        <v>1276518313.0000019</v>
      </c>
      <c r="S134" s="141">
        <f t="shared" si="140"/>
        <v>608173.22391618276</v>
      </c>
      <c r="T134" s="141"/>
      <c r="U134" s="141"/>
      <c r="V134" s="141">
        <f t="shared" si="105"/>
        <v>339987334</v>
      </c>
      <c r="W134" s="141">
        <f t="shared" si="106"/>
        <v>523996799.00000209</v>
      </c>
      <c r="X134" s="141">
        <f t="shared" si="107"/>
        <v>0</v>
      </c>
      <c r="Y134" s="141"/>
      <c r="Z134" s="141">
        <v>101810.765015</v>
      </c>
      <c r="AA134" s="141">
        <f t="shared" si="108"/>
        <v>335233765</v>
      </c>
      <c r="AB134" s="141">
        <f t="shared" si="109"/>
        <v>342170317.00001383</v>
      </c>
      <c r="AC134" s="141">
        <f t="shared" si="110"/>
        <v>99746.834771489986</v>
      </c>
      <c r="AD134" s="141"/>
      <c r="AE134" s="141"/>
      <c r="AF134" s="141">
        <f t="shared" si="111"/>
        <v>483622539</v>
      </c>
      <c r="AG134" s="141">
        <f t="shared" si="112"/>
        <v>726591897.00000179</v>
      </c>
      <c r="AH134" s="141">
        <f t="shared" si="141"/>
        <v>0</v>
      </c>
      <c r="AI134" s="141"/>
      <c r="AJ134" s="141"/>
      <c r="AK134" s="141">
        <f t="shared" si="113"/>
        <v>18917185</v>
      </c>
      <c r="AL134" s="141">
        <f t="shared" si="114"/>
        <v>21580834</v>
      </c>
      <c r="AM134" s="141">
        <f t="shared" si="115"/>
        <v>0</v>
      </c>
      <c r="AN134" s="141"/>
      <c r="AO134" s="141">
        <v>213637.95133499999</v>
      </c>
      <c r="AP134" s="141">
        <f t="shared" si="116"/>
        <v>44655639</v>
      </c>
      <c r="AQ134" s="141">
        <f t="shared" si="117"/>
        <v>45294790.000002876</v>
      </c>
      <c r="AR134" s="141">
        <f t="shared" si="142"/>
        <v>210623.32404046296</v>
      </c>
      <c r="AS134" s="141"/>
      <c r="AT134" s="141"/>
      <c r="AU134" s="141">
        <f t="shared" si="118"/>
        <v>12442934</v>
      </c>
      <c r="AV134" s="141">
        <f t="shared" si="119"/>
        <v>11889881.000002848</v>
      </c>
      <c r="AW134" s="141">
        <f t="shared" si="143"/>
        <v>0</v>
      </c>
      <c r="AX134" s="141"/>
      <c r="AY134" s="141"/>
      <c r="AZ134" s="141">
        <f t="shared" si="120"/>
        <v>877162802</v>
      </c>
      <c r="BA134" s="141">
        <f t="shared" si="121"/>
        <v>834431461.9999969</v>
      </c>
      <c r="BB134" s="141">
        <f t="shared" si="144"/>
        <v>0</v>
      </c>
      <c r="BC134" s="141"/>
      <c r="BD134" s="141"/>
      <c r="BE134" s="141">
        <f t="shared" si="122"/>
        <v>9386434</v>
      </c>
      <c r="BF134" s="141">
        <f t="shared" si="123"/>
        <v>9386434</v>
      </c>
      <c r="BG134" s="141">
        <f t="shared" si="145"/>
        <v>0</v>
      </c>
      <c r="BH134" s="141"/>
      <c r="BI134" s="141"/>
      <c r="BJ134" s="141">
        <f t="shared" si="124"/>
        <v>2191103</v>
      </c>
      <c r="BK134" s="141">
        <f t="shared" si="125"/>
        <v>2191101</v>
      </c>
      <c r="BL134" s="141">
        <f t="shared" si="146"/>
        <v>0</v>
      </c>
      <c r="BM134" s="141"/>
      <c r="BN134" s="141"/>
      <c r="BO134" s="141">
        <f t="shared" si="126"/>
        <v>236120000</v>
      </c>
      <c r="BP134" s="141">
        <f t="shared" si="127"/>
        <v>183638092</v>
      </c>
      <c r="BQ134" s="141">
        <f t="shared" si="147"/>
        <v>0</v>
      </c>
      <c r="BR134" s="141"/>
      <c r="BS134" s="141"/>
      <c r="BT134" s="141">
        <f t="shared" si="128"/>
        <v>132130000</v>
      </c>
      <c r="BU134" s="141">
        <f t="shared" si="129"/>
        <v>119177778</v>
      </c>
      <c r="BV134" s="141">
        <f t="shared" si="148"/>
        <v>0</v>
      </c>
      <c r="BW134" s="141"/>
      <c r="BX134" s="141"/>
      <c r="BY134" s="141">
        <f t="shared" si="130"/>
        <v>10351044</v>
      </c>
      <c r="BZ134" s="141">
        <f t="shared" si="131"/>
        <v>10000069</v>
      </c>
      <c r="CA134" s="141">
        <f t="shared" si="149"/>
        <v>0</v>
      </c>
      <c r="CB134" s="141"/>
      <c r="CC134" s="141"/>
      <c r="CD134" s="141">
        <f t="shared" si="132"/>
        <v>1842000</v>
      </c>
      <c r="CE134" s="141">
        <f t="shared" si="133"/>
        <v>1874207.2309440002</v>
      </c>
      <c r="CF134" s="141">
        <f t="shared" si="150"/>
        <v>0</v>
      </c>
      <c r="CG134" s="141"/>
      <c r="CH134" s="141">
        <v>693.23</v>
      </c>
      <c r="CI134" s="141">
        <f t="shared" si="151"/>
        <v>246401</v>
      </c>
      <c r="CJ134" s="141">
        <f t="shared" si="152"/>
        <v>225992.98000000117</v>
      </c>
      <c r="CK134" s="141">
        <f t="shared" si="153"/>
        <v>755.83128834355432</v>
      </c>
      <c r="CL134" s="141"/>
      <c r="CM134" s="141">
        <v>73778</v>
      </c>
      <c r="CN134" s="141">
        <v>145452</v>
      </c>
      <c r="CO134" s="141">
        <f t="shared" si="134"/>
        <v>219230</v>
      </c>
      <c r="CP134" s="141">
        <f t="shared" si="135"/>
        <v>435000431</v>
      </c>
      <c r="CQ134" s="141">
        <f t="shared" si="154"/>
        <v>435000431.00000006</v>
      </c>
      <c r="CR134" s="141">
        <f t="shared" si="155"/>
        <v>219229.99999999994</v>
      </c>
      <c r="CS134" s="141"/>
      <c r="CT134" s="141"/>
      <c r="CU134" s="141"/>
      <c r="CV134" s="141">
        <f t="shared" si="136"/>
        <v>1138529.2140164792</v>
      </c>
    </row>
    <row r="135" spans="1:100" s="14" customFormat="1" ht="13.2" x14ac:dyDescent="0.25">
      <c r="A135" s="4" t="s">
        <v>178</v>
      </c>
      <c r="B135" s="4" t="s">
        <v>179</v>
      </c>
      <c r="C135" s="4"/>
      <c r="D135" s="4" t="s">
        <v>177</v>
      </c>
      <c r="E135" s="4"/>
      <c r="F135" s="141">
        <v>831879.77428999997</v>
      </c>
      <c r="G135" s="141">
        <f>'[6]Control Totals'!$I$3</f>
        <v>129600000</v>
      </c>
      <c r="H135" s="141">
        <v>129600000.00000101</v>
      </c>
      <c r="I135" s="141">
        <f t="shared" si="137"/>
        <v>831879.77428999345</v>
      </c>
      <c r="J135" s="141"/>
      <c r="K135" s="141">
        <v>40935481.169448003</v>
      </c>
      <c r="L135" s="141">
        <f t="shared" si="104"/>
        <v>1567610394</v>
      </c>
      <c r="M135" s="141">
        <v>5258012077.9999981</v>
      </c>
      <c r="N135" s="141">
        <f t="shared" si="138"/>
        <v>12204400.600963775</v>
      </c>
      <c r="O135" s="141"/>
      <c r="P135" s="141"/>
      <c r="Q135" s="141">
        <f t="shared" si="139"/>
        <v>341463106</v>
      </c>
      <c r="R135" s="141">
        <v>1276518313.0000019</v>
      </c>
      <c r="S135" s="141">
        <f t="shared" si="140"/>
        <v>0</v>
      </c>
      <c r="T135" s="141"/>
      <c r="U135" s="141">
        <v>3534011.0883820001</v>
      </c>
      <c r="V135" s="141">
        <f t="shared" si="105"/>
        <v>339987334</v>
      </c>
      <c r="W135" s="141">
        <f t="shared" si="106"/>
        <v>523996799.00000209</v>
      </c>
      <c r="X135" s="141">
        <f t="shared" si="107"/>
        <v>2292989.2139769155</v>
      </c>
      <c r="Y135" s="141"/>
      <c r="Z135" s="141">
        <v>3516878.3410729999</v>
      </c>
      <c r="AA135" s="141">
        <f t="shared" si="108"/>
        <v>335233765</v>
      </c>
      <c r="AB135" s="141">
        <f t="shared" si="109"/>
        <v>342170317.00001383</v>
      </c>
      <c r="AC135" s="141">
        <f t="shared" si="110"/>
        <v>3445583.4090506695</v>
      </c>
      <c r="AD135" s="141"/>
      <c r="AE135" s="141">
        <v>6639054.7323080003</v>
      </c>
      <c r="AF135" s="141">
        <f t="shared" si="111"/>
        <v>483622539</v>
      </c>
      <c r="AG135" s="141">
        <f t="shared" si="112"/>
        <v>726591897.00000179</v>
      </c>
      <c r="AH135" s="141">
        <f t="shared" si="141"/>
        <v>4418981.9890033165</v>
      </c>
      <c r="AI135" s="141"/>
      <c r="AJ135" s="141"/>
      <c r="AK135" s="141">
        <f t="shared" si="113"/>
        <v>18917185</v>
      </c>
      <c r="AL135" s="141">
        <f t="shared" si="114"/>
        <v>21580834</v>
      </c>
      <c r="AM135" s="141">
        <f t="shared" si="115"/>
        <v>0</v>
      </c>
      <c r="AN135" s="141"/>
      <c r="AO135" s="141"/>
      <c r="AP135" s="141">
        <f t="shared" si="116"/>
        <v>44655639</v>
      </c>
      <c r="AQ135" s="141">
        <f t="shared" si="117"/>
        <v>45294790.000002876</v>
      </c>
      <c r="AR135" s="141">
        <f t="shared" si="142"/>
        <v>0</v>
      </c>
      <c r="AS135" s="141"/>
      <c r="AT135" s="141">
        <v>91891.794586000004</v>
      </c>
      <c r="AU135" s="141">
        <f t="shared" si="118"/>
        <v>12442934</v>
      </c>
      <c r="AV135" s="141">
        <f t="shared" si="119"/>
        <v>11889881.000002848</v>
      </c>
      <c r="AW135" s="141">
        <f t="shared" si="143"/>
        <v>96166.104200275979</v>
      </c>
      <c r="AX135" s="141"/>
      <c r="AY135" s="141">
        <v>7051570.2024649996</v>
      </c>
      <c r="AZ135" s="141">
        <f t="shared" si="120"/>
        <v>877162802</v>
      </c>
      <c r="BA135" s="141">
        <f t="shared" si="121"/>
        <v>834431461.9999969</v>
      </c>
      <c r="BB135" s="141">
        <f t="shared" si="144"/>
        <v>7412681.9984334791</v>
      </c>
      <c r="BC135" s="141"/>
      <c r="BD135" s="141"/>
      <c r="BE135" s="141">
        <f t="shared" si="122"/>
        <v>9386434</v>
      </c>
      <c r="BF135" s="141">
        <f t="shared" si="123"/>
        <v>9386434</v>
      </c>
      <c r="BG135" s="141">
        <f t="shared" si="145"/>
        <v>0</v>
      </c>
      <c r="BH135" s="141"/>
      <c r="BI135" s="141"/>
      <c r="BJ135" s="141">
        <f t="shared" si="124"/>
        <v>2191103</v>
      </c>
      <c r="BK135" s="141">
        <f t="shared" si="125"/>
        <v>2191101</v>
      </c>
      <c r="BL135" s="141">
        <f t="shared" si="146"/>
        <v>0</v>
      </c>
      <c r="BM135" s="141"/>
      <c r="BN135" s="141">
        <v>1935840</v>
      </c>
      <c r="BO135" s="141">
        <f t="shared" si="126"/>
        <v>236120000</v>
      </c>
      <c r="BP135" s="141">
        <f t="shared" si="127"/>
        <v>183638092</v>
      </c>
      <c r="BQ135" s="141">
        <f t="shared" si="147"/>
        <v>2489083.4783885689</v>
      </c>
      <c r="BR135" s="141"/>
      <c r="BS135" s="141">
        <v>1529743</v>
      </c>
      <c r="BT135" s="141">
        <f t="shared" si="128"/>
        <v>132130000</v>
      </c>
      <c r="BU135" s="141">
        <f t="shared" si="129"/>
        <v>119177778</v>
      </c>
      <c r="BV135" s="141">
        <f t="shared" si="148"/>
        <v>1695995.2264758621</v>
      </c>
      <c r="BW135" s="141"/>
      <c r="BX135" s="141">
        <v>122447</v>
      </c>
      <c r="BY135" s="141">
        <f t="shared" si="130"/>
        <v>10351044</v>
      </c>
      <c r="BZ135" s="141">
        <f t="shared" si="131"/>
        <v>10000069</v>
      </c>
      <c r="CA135" s="141">
        <f t="shared" si="149"/>
        <v>126744.55392937789</v>
      </c>
      <c r="CB135" s="141"/>
      <c r="CC135" s="141">
        <v>18465.095870000001</v>
      </c>
      <c r="CD135" s="141">
        <f t="shared" si="132"/>
        <v>1842000</v>
      </c>
      <c r="CE135" s="141">
        <f t="shared" si="133"/>
        <v>1874207.2309440002</v>
      </c>
      <c r="CF135" s="141">
        <f t="shared" si="150"/>
        <v>18147.783249885604</v>
      </c>
      <c r="CG135" s="141"/>
      <c r="CH135" s="141"/>
      <c r="CI135" s="141">
        <f t="shared" si="151"/>
        <v>246401</v>
      </c>
      <c r="CJ135" s="141">
        <f t="shared" si="152"/>
        <v>225992.98000000117</v>
      </c>
      <c r="CK135" s="141">
        <f t="shared" si="153"/>
        <v>0</v>
      </c>
      <c r="CL135" s="141"/>
      <c r="CM135" s="141">
        <v>2556219.0000000005</v>
      </c>
      <c r="CN135" s="141">
        <v>4966795</v>
      </c>
      <c r="CO135" s="141">
        <f t="shared" si="134"/>
        <v>7523014</v>
      </c>
      <c r="CP135" s="141">
        <f t="shared" si="135"/>
        <v>435000431</v>
      </c>
      <c r="CQ135" s="141">
        <f t="shared" si="154"/>
        <v>435000431.00000006</v>
      </c>
      <c r="CR135" s="141">
        <f t="shared" si="155"/>
        <v>7523014</v>
      </c>
      <c r="CS135" s="141"/>
      <c r="CT135" s="141"/>
      <c r="CU135" s="141"/>
      <c r="CV135" s="141">
        <f t="shared" si="136"/>
        <v>42555668.131962121</v>
      </c>
    </row>
    <row r="136" spans="1:100" s="14" customFormat="1" ht="13.2" x14ac:dyDescent="0.25">
      <c r="A136" s="4" t="s">
        <v>473</v>
      </c>
      <c r="B136" s="4" t="s">
        <v>474</v>
      </c>
      <c r="C136" s="4" t="s">
        <v>348</v>
      </c>
      <c r="D136" s="4" t="s">
        <v>348</v>
      </c>
      <c r="E136" s="4"/>
      <c r="F136" s="141"/>
      <c r="G136" s="141">
        <f>'[6]Control Totals'!$I$3</f>
        <v>129600000</v>
      </c>
      <c r="H136" s="141">
        <v>129600000.00000101</v>
      </c>
      <c r="I136" s="141">
        <f t="shared" si="137"/>
        <v>0</v>
      </c>
      <c r="J136" s="141"/>
      <c r="K136" s="141"/>
      <c r="L136" s="141">
        <f t="shared" si="104"/>
        <v>1567610394</v>
      </c>
      <c r="M136" s="141">
        <v>5258012077.9999981</v>
      </c>
      <c r="N136" s="141">
        <f t="shared" si="138"/>
        <v>0</v>
      </c>
      <c r="O136" s="141"/>
      <c r="P136" s="141">
        <v>1582009.893984</v>
      </c>
      <c r="Q136" s="141">
        <f t="shared" si="139"/>
        <v>341463106</v>
      </c>
      <c r="R136" s="141">
        <v>1276518313.0000019</v>
      </c>
      <c r="S136" s="141">
        <f t="shared" si="140"/>
        <v>423180.77744843648</v>
      </c>
      <c r="T136" s="141"/>
      <c r="U136" s="141"/>
      <c r="V136" s="141">
        <f t="shared" si="105"/>
        <v>339987334</v>
      </c>
      <c r="W136" s="141">
        <f t="shared" si="106"/>
        <v>523996799.00000209</v>
      </c>
      <c r="X136" s="141">
        <f t="shared" si="107"/>
        <v>0</v>
      </c>
      <c r="Y136" s="141"/>
      <c r="Z136" s="141">
        <v>80684.864038999993</v>
      </c>
      <c r="AA136" s="141">
        <f t="shared" si="108"/>
        <v>335233765</v>
      </c>
      <c r="AB136" s="141">
        <f t="shared" si="109"/>
        <v>342170317.00001383</v>
      </c>
      <c r="AC136" s="141">
        <f t="shared" si="110"/>
        <v>79049.202711250909</v>
      </c>
      <c r="AD136" s="141"/>
      <c r="AE136" s="141"/>
      <c r="AF136" s="141">
        <f t="shared" si="111"/>
        <v>483622539</v>
      </c>
      <c r="AG136" s="141">
        <f t="shared" si="112"/>
        <v>726591897.00000179</v>
      </c>
      <c r="AH136" s="141">
        <f t="shared" si="141"/>
        <v>0</v>
      </c>
      <c r="AI136" s="141"/>
      <c r="AJ136" s="141"/>
      <c r="AK136" s="141">
        <f t="shared" si="113"/>
        <v>18917185</v>
      </c>
      <c r="AL136" s="141">
        <f t="shared" si="114"/>
        <v>21580834</v>
      </c>
      <c r="AM136" s="141">
        <f t="shared" si="115"/>
        <v>0</v>
      </c>
      <c r="AN136" s="141"/>
      <c r="AO136" s="141">
        <v>48907.044611999998</v>
      </c>
      <c r="AP136" s="141">
        <f t="shared" si="116"/>
        <v>44655639</v>
      </c>
      <c r="AQ136" s="141">
        <f t="shared" si="117"/>
        <v>45294790.000002876</v>
      </c>
      <c r="AR136" s="141">
        <f t="shared" si="142"/>
        <v>48216.921388756375</v>
      </c>
      <c r="AS136" s="141"/>
      <c r="AT136" s="141"/>
      <c r="AU136" s="141">
        <f t="shared" si="118"/>
        <v>12442934</v>
      </c>
      <c r="AV136" s="141">
        <f t="shared" si="119"/>
        <v>11889881.000002848</v>
      </c>
      <c r="AW136" s="141">
        <f t="shared" si="143"/>
        <v>0</v>
      </c>
      <c r="AX136" s="141"/>
      <c r="AY136" s="141"/>
      <c r="AZ136" s="141">
        <f t="shared" si="120"/>
        <v>877162802</v>
      </c>
      <c r="BA136" s="141">
        <f t="shared" si="121"/>
        <v>834431461.9999969</v>
      </c>
      <c r="BB136" s="141">
        <f t="shared" si="144"/>
        <v>0</v>
      </c>
      <c r="BC136" s="141"/>
      <c r="BD136" s="141"/>
      <c r="BE136" s="141">
        <f t="shared" si="122"/>
        <v>9386434</v>
      </c>
      <c r="BF136" s="141">
        <f t="shared" si="123"/>
        <v>9386434</v>
      </c>
      <c r="BG136" s="141">
        <f t="shared" si="145"/>
        <v>0</v>
      </c>
      <c r="BH136" s="141"/>
      <c r="BI136" s="141"/>
      <c r="BJ136" s="141">
        <f t="shared" si="124"/>
        <v>2191103</v>
      </c>
      <c r="BK136" s="141">
        <f t="shared" si="125"/>
        <v>2191101</v>
      </c>
      <c r="BL136" s="141">
        <f t="shared" si="146"/>
        <v>0</v>
      </c>
      <c r="BM136" s="141"/>
      <c r="BN136" s="141"/>
      <c r="BO136" s="141">
        <f t="shared" si="126"/>
        <v>236120000</v>
      </c>
      <c r="BP136" s="141">
        <f t="shared" si="127"/>
        <v>183638092</v>
      </c>
      <c r="BQ136" s="141">
        <f t="shared" si="147"/>
        <v>0</v>
      </c>
      <c r="BR136" s="141"/>
      <c r="BS136" s="141"/>
      <c r="BT136" s="141">
        <f t="shared" si="128"/>
        <v>132130000</v>
      </c>
      <c r="BU136" s="141">
        <f t="shared" si="129"/>
        <v>119177778</v>
      </c>
      <c r="BV136" s="141">
        <f t="shared" si="148"/>
        <v>0</v>
      </c>
      <c r="BW136" s="141"/>
      <c r="BX136" s="141"/>
      <c r="BY136" s="141">
        <f t="shared" si="130"/>
        <v>10351044</v>
      </c>
      <c r="BZ136" s="141">
        <f t="shared" si="131"/>
        <v>10000069</v>
      </c>
      <c r="CA136" s="141">
        <f t="shared" si="149"/>
        <v>0</v>
      </c>
      <c r="CB136" s="141"/>
      <c r="CC136" s="141"/>
      <c r="CD136" s="141">
        <f t="shared" si="132"/>
        <v>1842000</v>
      </c>
      <c r="CE136" s="141">
        <f t="shared" si="133"/>
        <v>1874207.2309440002</v>
      </c>
      <c r="CF136" s="141">
        <f t="shared" si="150"/>
        <v>0</v>
      </c>
      <c r="CG136" s="141"/>
      <c r="CH136" s="141">
        <v>693.23</v>
      </c>
      <c r="CI136" s="141">
        <f t="shared" si="151"/>
        <v>246401</v>
      </c>
      <c r="CJ136" s="141">
        <f t="shared" si="152"/>
        <v>225992.98000000117</v>
      </c>
      <c r="CK136" s="141">
        <f t="shared" si="153"/>
        <v>755.83128834355432</v>
      </c>
      <c r="CL136" s="141"/>
      <c r="CM136" s="141">
        <v>57950</v>
      </c>
      <c r="CN136" s="141">
        <v>113010</v>
      </c>
      <c r="CO136" s="141">
        <f t="shared" si="134"/>
        <v>170960</v>
      </c>
      <c r="CP136" s="141">
        <f t="shared" si="135"/>
        <v>435000431</v>
      </c>
      <c r="CQ136" s="141">
        <f t="shared" si="154"/>
        <v>435000431.00000006</v>
      </c>
      <c r="CR136" s="141">
        <f t="shared" si="155"/>
        <v>170959.99999999997</v>
      </c>
      <c r="CS136" s="141"/>
      <c r="CT136" s="141"/>
      <c r="CU136" s="141"/>
      <c r="CV136" s="141">
        <f t="shared" si="136"/>
        <v>722162.73283678736</v>
      </c>
    </row>
    <row r="137" spans="1:100" s="14" customFormat="1" ht="13.2" x14ac:dyDescent="0.25">
      <c r="A137" s="4" t="s">
        <v>525</v>
      </c>
      <c r="B137" s="4" t="s">
        <v>526</v>
      </c>
      <c r="C137" s="4" t="s">
        <v>348</v>
      </c>
      <c r="D137" s="4" t="s">
        <v>348</v>
      </c>
      <c r="E137" s="4"/>
      <c r="F137" s="141"/>
      <c r="G137" s="141">
        <f>'[6]Control Totals'!$I$3</f>
        <v>129600000</v>
      </c>
      <c r="H137" s="141">
        <v>129600000.00000101</v>
      </c>
      <c r="I137" s="141">
        <f t="shared" si="137"/>
        <v>0</v>
      </c>
      <c r="J137" s="141"/>
      <c r="K137" s="141"/>
      <c r="L137" s="141">
        <f t="shared" si="104"/>
        <v>1567610394</v>
      </c>
      <c r="M137" s="141">
        <v>5258012077.9999981</v>
      </c>
      <c r="N137" s="141">
        <f t="shared" si="138"/>
        <v>0</v>
      </c>
      <c r="O137" s="141"/>
      <c r="P137" s="141">
        <v>1879235.9788569999</v>
      </c>
      <c r="Q137" s="141">
        <f t="shared" si="139"/>
        <v>341463106</v>
      </c>
      <c r="R137" s="141">
        <v>1276518313.0000019</v>
      </c>
      <c r="S137" s="141">
        <f t="shared" si="140"/>
        <v>502687.46457651531</v>
      </c>
      <c r="T137" s="141"/>
      <c r="U137" s="141"/>
      <c r="V137" s="141">
        <f t="shared" si="105"/>
        <v>339987334</v>
      </c>
      <c r="W137" s="141">
        <f t="shared" si="106"/>
        <v>523996799.00000209</v>
      </c>
      <c r="X137" s="141">
        <f t="shared" si="107"/>
        <v>0</v>
      </c>
      <c r="Y137" s="141"/>
      <c r="Z137" s="141">
        <v>84432.096242</v>
      </c>
      <c r="AA137" s="141">
        <f t="shared" si="108"/>
        <v>335233765</v>
      </c>
      <c r="AB137" s="141">
        <f t="shared" si="109"/>
        <v>342170317.00001383</v>
      </c>
      <c r="AC137" s="141">
        <f t="shared" si="110"/>
        <v>82720.470198023846</v>
      </c>
      <c r="AD137" s="141"/>
      <c r="AE137" s="141"/>
      <c r="AF137" s="141">
        <f t="shared" si="111"/>
        <v>483622539</v>
      </c>
      <c r="AG137" s="141">
        <f t="shared" si="112"/>
        <v>726591897.00000179</v>
      </c>
      <c r="AH137" s="141">
        <f t="shared" si="141"/>
        <v>0</v>
      </c>
      <c r="AI137" s="141"/>
      <c r="AJ137" s="141"/>
      <c r="AK137" s="141">
        <f t="shared" si="113"/>
        <v>18917185</v>
      </c>
      <c r="AL137" s="141">
        <f t="shared" si="114"/>
        <v>21580834</v>
      </c>
      <c r="AM137" s="141">
        <f t="shared" si="115"/>
        <v>0</v>
      </c>
      <c r="AN137" s="141"/>
      <c r="AO137" s="141">
        <v>56000.774201</v>
      </c>
      <c r="AP137" s="141">
        <f t="shared" si="116"/>
        <v>44655639</v>
      </c>
      <c r="AQ137" s="141">
        <f t="shared" si="117"/>
        <v>45294790.000002876</v>
      </c>
      <c r="AR137" s="141">
        <f t="shared" si="142"/>
        <v>55210.551951785419</v>
      </c>
      <c r="AS137" s="141"/>
      <c r="AT137" s="141"/>
      <c r="AU137" s="141">
        <f t="shared" si="118"/>
        <v>12442934</v>
      </c>
      <c r="AV137" s="141">
        <f t="shared" si="119"/>
        <v>11889881.000002848</v>
      </c>
      <c r="AW137" s="141">
        <f t="shared" si="143"/>
        <v>0</v>
      </c>
      <c r="AX137" s="141"/>
      <c r="AY137" s="141"/>
      <c r="AZ137" s="141">
        <f t="shared" si="120"/>
        <v>877162802</v>
      </c>
      <c r="BA137" s="141">
        <f t="shared" si="121"/>
        <v>834431461.9999969</v>
      </c>
      <c r="BB137" s="141">
        <f t="shared" si="144"/>
        <v>0</v>
      </c>
      <c r="BC137" s="141"/>
      <c r="BD137" s="141"/>
      <c r="BE137" s="141">
        <f t="shared" si="122"/>
        <v>9386434</v>
      </c>
      <c r="BF137" s="141">
        <f t="shared" si="123"/>
        <v>9386434</v>
      </c>
      <c r="BG137" s="141">
        <f t="shared" si="145"/>
        <v>0</v>
      </c>
      <c r="BH137" s="141"/>
      <c r="BI137" s="141"/>
      <c r="BJ137" s="141">
        <f t="shared" si="124"/>
        <v>2191103</v>
      </c>
      <c r="BK137" s="141">
        <f t="shared" si="125"/>
        <v>2191101</v>
      </c>
      <c r="BL137" s="141">
        <f t="shared" si="146"/>
        <v>0</v>
      </c>
      <c r="BM137" s="141"/>
      <c r="BN137" s="141"/>
      <c r="BO137" s="141">
        <f t="shared" si="126"/>
        <v>236120000</v>
      </c>
      <c r="BP137" s="141">
        <f t="shared" si="127"/>
        <v>183638092</v>
      </c>
      <c r="BQ137" s="141">
        <f t="shared" si="147"/>
        <v>0</v>
      </c>
      <c r="BR137" s="141"/>
      <c r="BS137" s="141"/>
      <c r="BT137" s="141">
        <f t="shared" si="128"/>
        <v>132130000</v>
      </c>
      <c r="BU137" s="141">
        <f t="shared" si="129"/>
        <v>119177778</v>
      </c>
      <c r="BV137" s="141">
        <f t="shared" si="148"/>
        <v>0</v>
      </c>
      <c r="BW137" s="141"/>
      <c r="BX137" s="141"/>
      <c r="BY137" s="141">
        <f t="shared" si="130"/>
        <v>10351044</v>
      </c>
      <c r="BZ137" s="141">
        <f t="shared" si="131"/>
        <v>10000069</v>
      </c>
      <c r="CA137" s="141">
        <f t="shared" si="149"/>
        <v>0</v>
      </c>
      <c r="CB137" s="141"/>
      <c r="CC137" s="141"/>
      <c r="CD137" s="141">
        <f t="shared" si="132"/>
        <v>1842000</v>
      </c>
      <c r="CE137" s="141">
        <f t="shared" si="133"/>
        <v>1874207.2309440002</v>
      </c>
      <c r="CF137" s="141">
        <f t="shared" si="150"/>
        <v>0</v>
      </c>
      <c r="CG137" s="141"/>
      <c r="CH137" s="141">
        <v>693.23</v>
      </c>
      <c r="CI137" s="141">
        <f t="shared" si="151"/>
        <v>246401</v>
      </c>
      <c r="CJ137" s="141">
        <f t="shared" si="152"/>
        <v>225992.98000000117</v>
      </c>
      <c r="CK137" s="141">
        <f t="shared" si="153"/>
        <v>755.83128834355432</v>
      </c>
      <c r="CL137" s="141"/>
      <c r="CM137" s="141"/>
      <c r="CN137" s="141"/>
      <c r="CO137" s="141">
        <f t="shared" si="134"/>
        <v>0</v>
      </c>
      <c r="CP137" s="141">
        <f t="shared" si="135"/>
        <v>435000431</v>
      </c>
      <c r="CQ137" s="141">
        <f t="shared" si="154"/>
        <v>435000431.00000006</v>
      </c>
      <c r="CR137" s="141">
        <f t="shared" si="155"/>
        <v>0</v>
      </c>
      <c r="CS137" s="141"/>
      <c r="CT137" s="141"/>
      <c r="CU137" s="141"/>
      <c r="CV137" s="141">
        <f t="shared" si="136"/>
        <v>641374.31801466818</v>
      </c>
    </row>
    <row r="138" spans="1:100" s="14" customFormat="1" ht="13.2" x14ac:dyDescent="0.25">
      <c r="A138" s="4" t="s">
        <v>597</v>
      </c>
      <c r="B138" s="4" t="s">
        <v>598</v>
      </c>
      <c r="C138" s="4" t="s">
        <v>348</v>
      </c>
      <c r="D138" s="4" t="s">
        <v>348</v>
      </c>
      <c r="E138" s="4"/>
      <c r="F138" s="141"/>
      <c r="G138" s="141">
        <f>'[6]Control Totals'!$I$3</f>
        <v>129600000</v>
      </c>
      <c r="H138" s="141">
        <v>129600000.00000101</v>
      </c>
      <c r="I138" s="141">
        <f t="shared" si="137"/>
        <v>0</v>
      </c>
      <c r="J138" s="141"/>
      <c r="K138" s="141"/>
      <c r="L138" s="141">
        <f t="shared" si="104"/>
        <v>1567610394</v>
      </c>
      <c r="M138" s="141">
        <v>5258012077.9999981</v>
      </c>
      <c r="N138" s="141">
        <f t="shared" si="138"/>
        <v>0</v>
      </c>
      <c r="O138" s="141"/>
      <c r="P138" s="141">
        <v>2474000.3557230001</v>
      </c>
      <c r="Q138" s="141">
        <f t="shared" si="139"/>
        <v>341463106</v>
      </c>
      <c r="R138" s="141">
        <v>1276518313.0000019</v>
      </c>
      <c r="S138" s="141">
        <f t="shared" si="140"/>
        <v>661784.35288164904</v>
      </c>
      <c r="T138" s="141"/>
      <c r="U138" s="141"/>
      <c r="V138" s="141">
        <f t="shared" si="105"/>
        <v>339987334</v>
      </c>
      <c r="W138" s="141">
        <f t="shared" si="106"/>
        <v>523996799.00000209</v>
      </c>
      <c r="X138" s="141">
        <f t="shared" si="107"/>
        <v>0</v>
      </c>
      <c r="Y138" s="141"/>
      <c r="Z138" s="141">
        <v>66483.096191000004</v>
      </c>
      <c r="AA138" s="141">
        <f t="shared" si="108"/>
        <v>335233765</v>
      </c>
      <c r="AB138" s="141">
        <f t="shared" si="109"/>
        <v>342170317.00001383</v>
      </c>
      <c r="AC138" s="141">
        <f t="shared" si="110"/>
        <v>65135.336227792046</v>
      </c>
      <c r="AD138" s="141"/>
      <c r="AE138" s="141"/>
      <c r="AF138" s="141">
        <f t="shared" si="111"/>
        <v>483622539</v>
      </c>
      <c r="AG138" s="141">
        <f t="shared" si="112"/>
        <v>726591897.00000179</v>
      </c>
      <c r="AH138" s="141">
        <f t="shared" si="141"/>
        <v>0</v>
      </c>
      <c r="AI138" s="141"/>
      <c r="AJ138" s="141"/>
      <c r="AK138" s="141">
        <f t="shared" si="113"/>
        <v>18917185</v>
      </c>
      <c r="AL138" s="141">
        <f t="shared" si="114"/>
        <v>21580834</v>
      </c>
      <c r="AM138" s="141">
        <f t="shared" si="115"/>
        <v>0</v>
      </c>
      <c r="AN138" s="141"/>
      <c r="AO138" s="141">
        <v>40237.056488000002</v>
      </c>
      <c r="AP138" s="141">
        <f t="shared" si="116"/>
        <v>44655639</v>
      </c>
      <c r="AQ138" s="141">
        <f t="shared" si="117"/>
        <v>45294790.000002876</v>
      </c>
      <c r="AR138" s="141">
        <f t="shared" si="142"/>
        <v>39669.274743312017</v>
      </c>
      <c r="AS138" s="141"/>
      <c r="AT138" s="141"/>
      <c r="AU138" s="141">
        <f t="shared" si="118"/>
        <v>12442934</v>
      </c>
      <c r="AV138" s="141">
        <f t="shared" si="119"/>
        <v>11889881.000002848</v>
      </c>
      <c r="AW138" s="141">
        <f t="shared" si="143"/>
        <v>0</v>
      </c>
      <c r="AX138" s="141"/>
      <c r="AY138" s="141"/>
      <c r="AZ138" s="141">
        <f t="shared" si="120"/>
        <v>877162802</v>
      </c>
      <c r="BA138" s="141">
        <f t="shared" si="121"/>
        <v>834431461.9999969</v>
      </c>
      <c r="BB138" s="141">
        <f t="shared" si="144"/>
        <v>0</v>
      </c>
      <c r="BC138" s="141"/>
      <c r="BD138" s="141">
        <v>1864318</v>
      </c>
      <c r="BE138" s="141">
        <f t="shared" si="122"/>
        <v>9386434</v>
      </c>
      <c r="BF138" s="141">
        <f t="shared" si="123"/>
        <v>9386434</v>
      </c>
      <c r="BG138" s="141">
        <f t="shared" si="145"/>
        <v>1864318</v>
      </c>
      <c r="BH138" s="141"/>
      <c r="BI138" s="141">
        <v>62321</v>
      </c>
      <c r="BJ138" s="141">
        <f t="shared" si="124"/>
        <v>2191103</v>
      </c>
      <c r="BK138" s="141">
        <f t="shared" si="125"/>
        <v>2191101</v>
      </c>
      <c r="BL138" s="141">
        <f t="shared" si="146"/>
        <v>62321.056885556623</v>
      </c>
      <c r="BM138" s="141"/>
      <c r="BN138" s="141"/>
      <c r="BO138" s="141">
        <f t="shared" si="126"/>
        <v>236120000</v>
      </c>
      <c r="BP138" s="141">
        <f t="shared" si="127"/>
        <v>183638092</v>
      </c>
      <c r="BQ138" s="141">
        <f t="shared" si="147"/>
        <v>0</v>
      </c>
      <c r="BR138" s="141"/>
      <c r="BS138" s="141"/>
      <c r="BT138" s="141">
        <f t="shared" si="128"/>
        <v>132130000</v>
      </c>
      <c r="BU138" s="141">
        <f t="shared" si="129"/>
        <v>119177778</v>
      </c>
      <c r="BV138" s="141">
        <f t="shared" si="148"/>
        <v>0</v>
      </c>
      <c r="BW138" s="141"/>
      <c r="BX138" s="141"/>
      <c r="BY138" s="141">
        <f t="shared" si="130"/>
        <v>10351044</v>
      </c>
      <c r="BZ138" s="141">
        <f t="shared" si="131"/>
        <v>10000069</v>
      </c>
      <c r="CA138" s="141">
        <f t="shared" si="149"/>
        <v>0</v>
      </c>
      <c r="CB138" s="141"/>
      <c r="CC138" s="141"/>
      <c r="CD138" s="141">
        <f t="shared" si="132"/>
        <v>1842000</v>
      </c>
      <c r="CE138" s="141">
        <f t="shared" si="133"/>
        <v>1874207.2309440002</v>
      </c>
      <c r="CF138" s="141">
        <f t="shared" si="150"/>
        <v>0</v>
      </c>
      <c r="CG138" s="141"/>
      <c r="CH138" s="141">
        <v>693.23</v>
      </c>
      <c r="CI138" s="141">
        <f t="shared" si="151"/>
        <v>246401</v>
      </c>
      <c r="CJ138" s="141">
        <f t="shared" si="152"/>
        <v>225992.98000000117</v>
      </c>
      <c r="CK138" s="141">
        <f t="shared" si="153"/>
        <v>755.83128834355432</v>
      </c>
      <c r="CL138" s="141"/>
      <c r="CM138" s="141">
        <v>47457</v>
      </c>
      <c r="CN138" s="141">
        <v>93602</v>
      </c>
      <c r="CO138" s="141">
        <f t="shared" si="134"/>
        <v>141059</v>
      </c>
      <c r="CP138" s="141">
        <f t="shared" si="135"/>
        <v>435000431</v>
      </c>
      <c r="CQ138" s="141">
        <f t="shared" si="154"/>
        <v>435000431.00000006</v>
      </c>
      <c r="CR138" s="141">
        <f t="shared" si="155"/>
        <v>141059</v>
      </c>
      <c r="CS138" s="141"/>
      <c r="CT138" s="141"/>
      <c r="CU138" s="141"/>
      <c r="CV138" s="141">
        <f t="shared" si="136"/>
        <v>2835042.8520266535</v>
      </c>
    </row>
    <row r="139" spans="1:100" s="14" customFormat="1" ht="13.2" x14ac:dyDescent="0.25">
      <c r="A139" s="4" t="s">
        <v>749</v>
      </c>
      <c r="B139" s="4" t="s">
        <v>750</v>
      </c>
      <c r="C139" s="4" t="s">
        <v>751</v>
      </c>
      <c r="D139" s="4" t="s">
        <v>751</v>
      </c>
      <c r="E139" s="4"/>
      <c r="F139" s="141"/>
      <c r="G139" s="141">
        <f>'[6]Control Totals'!$I$3</f>
        <v>129600000</v>
      </c>
      <c r="H139" s="141">
        <v>129600000.00000101</v>
      </c>
      <c r="I139" s="141"/>
      <c r="J139" s="141"/>
      <c r="K139" s="141"/>
      <c r="L139" s="141">
        <f t="shared" si="104"/>
        <v>1567610394</v>
      </c>
      <c r="M139" s="141">
        <v>5258012077.9999981</v>
      </c>
      <c r="N139" s="141"/>
      <c r="O139" s="141"/>
      <c r="P139" s="141"/>
      <c r="Q139" s="141">
        <f t="shared" si="139"/>
        <v>341463106</v>
      </c>
      <c r="R139" s="141">
        <v>1276518313.0000019</v>
      </c>
      <c r="S139" s="141"/>
      <c r="T139" s="141"/>
      <c r="U139" s="141">
        <v>29168639.490802001</v>
      </c>
      <c r="V139" s="141">
        <f t="shared" si="105"/>
        <v>339987334</v>
      </c>
      <c r="W139" s="141">
        <f t="shared" si="106"/>
        <v>523996799.00000209</v>
      </c>
      <c r="X139" s="141">
        <f t="shared" si="107"/>
        <v>18925627.018734615</v>
      </c>
      <c r="Y139" s="141"/>
      <c r="Z139" s="141">
        <v>610049.17206300003</v>
      </c>
      <c r="AA139" s="141">
        <f t="shared" si="108"/>
        <v>335233765</v>
      </c>
      <c r="AB139" s="141">
        <f t="shared" si="109"/>
        <v>342170317.00001383</v>
      </c>
      <c r="AC139" s="141">
        <f t="shared" si="110"/>
        <v>597682.12093570956</v>
      </c>
      <c r="AD139" s="141"/>
      <c r="AE139" s="141"/>
      <c r="AF139" s="141">
        <f t="shared" si="111"/>
        <v>483622539</v>
      </c>
      <c r="AG139" s="141">
        <f t="shared" si="112"/>
        <v>726591897.00000179</v>
      </c>
      <c r="AH139" s="141"/>
      <c r="AI139" s="141"/>
      <c r="AJ139" s="141"/>
      <c r="AK139" s="141">
        <f t="shared" si="113"/>
        <v>18917185</v>
      </c>
      <c r="AL139" s="141">
        <f t="shared" si="114"/>
        <v>21580834</v>
      </c>
      <c r="AM139" s="141"/>
      <c r="AN139" s="141"/>
      <c r="AO139" s="141"/>
      <c r="AP139" s="141">
        <f t="shared" si="116"/>
        <v>44655639</v>
      </c>
      <c r="AQ139" s="141">
        <f t="shared" si="117"/>
        <v>45294790.000002876</v>
      </c>
      <c r="AR139" s="141"/>
      <c r="AS139" s="141"/>
      <c r="AT139" s="141"/>
      <c r="AU139" s="141">
        <f t="shared" si="118"/>
        <v>12442934</v>
      </c>
      <c r="AV139" s="141">
        <f t="shared" si="119"/>
        <v>11889881.000002848</v>
      </c>
      <c r="AW139" s="141"/>
      <c r="AX139" s="141"/>
      <c r="AY139" s="141"/>
      <c r="AZ139" s="141">
        <f t="shared" si="120"/>
        <v>877162802</v>
      </c>
      <c r="BA139" s="141">
        <f t="shared" si="121"/>
        <v>834431461.9999969</v>
      </c>
      <c r="BB139" s="141"/>
      <c r="BC139" s="141"/>
      <c r="BD139" s="141"/>
      <c r="BE139" s="141">
        <f t="shared" si="122"/>
        <v>9386434</v>
      </c>
      <c r="BF139" s="141">
        <f t="shared" si="123"/>
        <v>9386434</v>
      </c>
      <c r="BG139" s="141"/>
      <c r="BH139" s="141"/>
      <c r="BI139" s="141"/>
      <c r="BJ139" s="141">
        <f t="shared" si="124"/>
        <v>2191103</v>
      </c>
      <c r="BK139" s="141">
        <f t="shared" si="125"/>
        <v>2191101</v>
      </c>
      <c r="BL139" s="141"/>
      <c r="BM139" s="141"/>
      <c r="BN139" s="141"/>
      <c r="BO139" s="141">
        <f t="shared" si="126"/>
        <v>236120000</v>
      </c>
      <c r="BP139" s="141">
        <f t="shared" si="127"/>
        <v>183638092</v>
      </c>
      <c r="BQ139" s="141"/>
      <c r="BR139" s="141"/>
      <c r="BS139" s="141"/>
      <c r="BT139" s="141">
        <f t="shared" si="128"/>
        <v>132130000</v>
      </c>
      <c r="BU139" s="141">
        <f t="shared" si="129"/>
        <v>119177778</v>
      </c>
      <c r="BV139" s="141"/>
      <c r="BW139" s="141"/>
      <c r="BX139" s="141"/>
      <c r="BY139" s="141">
        <f t="shared" si="130"/>
        <v>10351044</v>
      </c>
      <c r="BZ139" s="141">
        <f t="shared" si="131"/>
        <v>10000069</v>
      </c>
      <c r="CA139" s="141"/>
      <c r="CB139" s="141"/>
      <c r="CC139" s="141"/>
      <c r="CD139" s="141">
        <f t="shared" si="132"/>
        <v>1842000</v>
      </c>
      <c r="CE139" s="141">
        <f t="shared" si="133"/>
        <v>1874207.2309440002</v>
      </c>
      <c r="CF139" s="141"/>
      <c r="CG139" s="141"/>
      <c r="CH139" s="141"/>
      <c r="CI139" s="141">
        <f t="shared" si="151"/>
        <v>246401</v>
      </c>
      <c r="CJ139" s="141">
        <f t="shared" si="152"/>
        <v>225992.98000000117</v>
      </c>
      <c r="CK139" s="141"/>
      <c r="CL139" s="141"/>
      <c r="CM139" s="141">
        <v>476124</v>
      </c>
      <c r="CN139" s="141">
        <v>470038</v>
      </c>
      <c r="CO139" s="141">
        <f t="shared" si="134"/>
        <v>946162</v>
      </c>
      <c r="CP139" s="141">
        <f t="shared" si="135"/>
        <v>435000431</v>
      </c>
      <c r="CQ139" s="141">
        <f t="shared" si="154"/>
        <v>435000431.00000006</v>
      </c>
      <c r="CR139" s="141">
        <f t="shared" si="155"/>
        <v>946161.99999999988</v>
      </c>
      <c r="CS139" s="141"/>
      <c r="CT139" s="141"/>
      <c r="CU139" s="141"/>
      <c r="CV139" s="141">
        <f t="shared" si="136"/>
        <v>20469471.139670324</v>
      </c>
    </row>
    <row r="140" spans="1:100" s="14" customFormat="1" ht="13.2" x14ac:dyDescent="0.25">
      <c r="A140" s="4" t="s">
        <v>112</v>
      </c>
      <c r="B140" s="4" t="s">
        <v>113</v>
      </c>
      <c r="C140" s="4"/>
      <c r="D140" s="4" t="s">
        <v>109</v>
      </c>
      <c r="E140" s="4"/>
      <c r="F140" s="141">
        <v>983311.414109</v>
      </c>
      <c r="G140" s="141">
        <f>'[6]Control Totals'!$I$3</f>
        <v>129600000</v>
      </c>
      <c r="H140" s="141">
        <v>129600000.00000101</v>
      </c>
      <c r="I140" s="141">
        <f t="shared" ref="I140:I203" si="156">(F140/H140)*G140</f>
        <v>983311.41410899232</v>
      </c>
      <c r="J140" s="141"/>
      <c r="K140" s="141">
        <v>43017392.905965</v>
      </c>
      <c r="L140" s="141">
        <f t="shared" si="104"/>
        <v>1567610394</v>
      </c>
      <c r="M140" s="141">
        <v>5258012077.9999981</v>
      </c>
      <c r="N140" s="141">
        <f t="shared" ref="N140:N203" si="157">(K140/M140)*L140</f>
        <v>12825096.489284372</v>
      </c>
      <c r="O140" s="141"/>
      <c r="P140" s="141">
        <v>9613035.1123159993</v>
      </c>
      <c r="Q140" s="141">
        <f t="shared" si="139"/>
        <v>341463106</v>
      </c>
      <c r="R140" s="141">
        <v>1276518313.0000019</v>
      </c>
      <c r="S140" s="141">
        <f t="shared" ref="S140:S203" si="158">(P140/R140)*Q140</f>
        <v>2571445.1521060751</v>
      </c>
      <c r="T140" s="141"/>
      <c r="U140" s="141"/>
      <c r="V140" s="141">
        <f t="shared" si="105"/>
        <v>339987334</v>
      </c>
      <c r="W140" s="141">
        <f t="shared" si="106"/>
        <v>523996799.00000209</v>
      </c>
      <c r="X140" s="141">
        <f t="shared" si="107"/>
        <v>0</v>
      </c>
      <c r="Y140" s="141"/>
      <c r="Z140" s="141">
        <v>1125852.9745060001</v>
      </c>
      <c r="AA140" s="141">
        <f t="shared" si="108"/>
        <v>335233765</v>
      </c>
      <c r="AB140" s="141">
        <f t="shared" si="109"/>
        <v>342170317.00001383</v>
      </c>
      <c r="AC140" s="141">
        <f t="shared" si="110"/>
        <v>1103029.4351338493</v>
      </c>
      <c r="AD140" s="141"/>
      <c r="AE140" s="141">
        <v>5375329.3883779999</v>
      </c>
      <c r="AF140" s="141">
        <f t="shared" si="111"/>
        <v>483622539</v>
      </c>
      <c r="AG140" s="141">
        <f t="shared" si="112"/>
        <v>726591897.00000179</v>
      </c>
      <c r="AH140" s="141">
        <f t="shared" ref="AH140:AH203" si="159">(AE140/AG140)*AF140</f>
        <v>3577841.2304103617</v>
      </c>
      <c r="AI140" s="141"/>
      <c r="AJ140" s="141"/>
      <c r="AK140" s="141">
        <f t="shared" si="113"/>
        <v>18917185</v>
      </c>
      <c r="AL140" s="141">
        <f t="shared" si="114"/>
        <v>21580834</v>
      </c>
      <c r="AM140" s="141">
        <f t="shared" ref="AM140:AM203" si="160">(AJ140/AL140)*AK140</f>
        <v>0</v>
      </c>
      <c r="AN140" s="141"/>
      <c r="AO140" s="141">
        <v>226473.92735300001</v>
      </c>
      <c r="AP140" s="141">
        <f t="shared" si="116"/>
        <v>44655639</v>
      </c>
      <c r="AQ140" s="141">
        <f t="shared" si="117"/>
        <v>45294790.000002876</v>
      </c>
      <c r="AR140" s="141">
        <f t="shared" ref="AR140:AR203" si="161">(AO140/AQ140)*AP140</f>
        <v>223278.17267255575</v>
      </c>
      <c r="AS140" s="141"/>
      <c r="AT140" s="141">
        <v>80511.479913999996</v>
      </c>
      <c r="AU140" s="141">
        <f t="shared" si="118"/>
        <v>12442934</v>
      </c>
      <c r="AV140" s="141">
        <f t="shared" si="119"/>
        <v>11889881.000002848</v>
      </c>
      <c r="AW140" s="141">
        <f t="shared" ref="AW140:AW203" si="162">(AT140/AV140)*AU140</f>
        <v>84256.438799680807</v>
      </c>
      <c r="AX140" s="141"/>
      <c r="AY140" s="141">
        <v>3200250.0069010002</v>
      </c>
      <c r="AZ140" s="141">
        <f t="shared" si="120"/>
        <v>877162802</v>
      </c>
      <c r="BA140" s="141">
        <f t="shared" si="121"/>
        <v>834431461.9999969</v>
      </c>
      <c r="BB140" s="141">
        <f t="shared" ref="BB140:BB203" si="163">(AY140/BA140)*AZ140</f>
        <v>3364135.2118070195</v>
      </c>
      <c r="BC140" s="141"/>
      <c r="BD140" s="141"/>
      <c r="BE140" s="141">
        <f t="shared" si="122"/>
        <v>9386434</v>
      </c>
      <c r="BF140" s="141">
        <f t="shared" si="123"/>
        <v>9386434</v>
      </c>
      <c r="BG140" s="141">
        <f t="shared" ref="BG140:BG203" si="164">(BD140/BF140)*BE140</f>
        <v>0</v>
      </c>
      <c r="BH140" s="141"/>
      <c r="BI140" s="141"/>
      <c r="BJ140" s="141">
        <f t="shared" si="124"/>
        <v>2191103</v>
      </c>
      <c r="BK140" s="141">
        <f t="shared" si="125"/>
        <v>2191101</v>
      </c>
      <c r="BL140" s="141">
        <f t="shared" ref="BL140:BL203" si="165">(BI140/BK140)*BJ140</f>
        <v>0</v>
      </c>
      <c r="BM140" s="141"/>
      <c r="BN140" s="141">
        <v>1017871</v>
      </c>
      <c r="BO140" s="141">
        <f t="shared" si="126"/>
        <v>236120000</v>
      </c>
      <c r="BP140" s="141">
        <f t="shared" si="127"/>
        <v>183638092</v>
      </c>
      <c r="BQ140" s="141">
        <f t="shared" ref="BQ140:BQ203" si="166">(BN140/BP140)*BO140</f>
        <v>1308768.2294150605</v>
      </c>
      <c r="BR140" s="141"/>
      <c r="BS140" s="141">
        <v>407330</v>
      </c>
      <c r="BT140" s="141">
        <f t="shared" si="128"/>
        <v>132130000</v>
      </c>
      <c r="BU140" s="141">
        <f t="shared" si="129"/>
        <v>119177778</v>
      </c>
      <c r="BV140" s="141">
        <f t="shared" ref="BV140:BV203" si="167">(BS140/BU140)*BT140</f>
        <v>451598.55975834694</v>
      </c>
      <c r="BW140" s="141"/>
      <c r="BX140" s="141">
        <v>75450</v>
      </c>
      <c r="BY140" s="141">
        <f t="shared" si="130"/>
        <v>10351044</v>
      </c>
      <c r="BZ140" s="141">
        <f t="shared" si="131"/>
        <v>10000069</v>
      </c>
      <c r="CA140" s="141">
        <f t="shared" ref="CA140:CA203" si="168">(BX140/BZ140)*BY140</f>
        <v>78098.088103192087</v>
      </c>
      <c r="CB140" s="141"/>
      <c r="CC140" s="141">
        <v>9232.5479369999994</v>
      </c>
      <c r="CD140" s="141">
        <f t="shared" si="132"/>
        <v>1842000</v>
      </c>
      <c r="CE140" s="141">
        <f t="shared" si="133"/>
        <v>1874207.2309440002</v>
      </c>
      <c r="CF140" s="141">
        <f t="shared" ref="CF140:CF203" si="169">(CC140/CE140)*CD140</f>
        <v>9073.8916269084311</v>
      </c>
      <c r="CG140" s="141"/>
      <c r="CH140" s="141">
        <v>693.23</v>
      </c>
      <c r="CI140" s="141">
        <f t="shared" si="151"/>
        <v>246401</v>
      </c>
      <c r="CJ140" s="141">
        <f t="shared" si="152"/>
        <v>225992.98000000117</v>
      </c>
      <c r="CK140" s="141">
        <f t="shared" ref="CK140:CK203" si="170">(CH140/CJ140)*CI140</f>
        <v>755.83128834355432</v>
      </c>
      <c r="CL140" s="141"/>
      <c r="CM140" s="141">
        <v>848353.99999999441</v>
      </c>
      <c r="CN140" s="141">
        <v>1627068</v>
      </c>
      <c r="CO140" s="141">
        <f t="shared" si="134"/>
        <v>2475421.9999999944</v>
      </c>
      <c r="CP140" s="141">
        <f t="shared" si="135"/>
        <v>435000431</v>
      </c>
      <c r="CQ140" s="141">
        <f t="shared" si="154"/>
        <v>435000431.00000006</v>
      </c>
      <c r="CR140" s="141">
        <f t="shared" si="155"/>
        <v>2475421.9999999944</v>
      </c>
      <c r="CS140" s="141"/>
      <c r="CT140" s="141"/>
      <c r="CU140" s="141"/>
      <c r="CV140" s="141">
        <f t="shared" si="136"/>
        <v>29056110.144514747</v>
      </c>
    </row>
    <row r="141" spans="1:100" s="14" customFormat="1" ht="13.2" x14ac:dyDescent="0.25">
      <c r="A141" s="4" t="s">
        <v>697</v>
      </c>
      <c r="B141" s="4" t="s">
        <v>698</v>
      </c>
      <c r="C141" s="4" t="s">
        <v>348</v>
      </c>
      <c r="D141" s="4" t="s">
        <v>348</v>
      </c>
      <c r="E141" s="4"/>
      <c r="F141" s="141"/>
      <c r="G141" s="141">
        <f>'[6]Control Totals'!$I$3</f>
        <v>129600000</v>
      </c>
      <c r="H141" s="141">
        <v>129600000.00000101</v>
      </c>
      <c r="I141" s="141">
        <f t="shared" si="156"/>
        <v>0</v>
      </c>
      <c r="J141" s="141"/>
      <c r="K141" s="141"/>
      <c r="L141" s="141">
        <f t="shared" si="104"/>
        <v>1567610394</v>
      </c>
      <c r="M141" s="141">
        <v>5258012077.9999981</v>
      </c>
      <c r="N141" s="141">
        <f t="shared" si="157"/>
        <v>0</v>
      </c>
      <c r="O141" s="141"/>
      <c r="P141" s="141">
        <v>1761177.991773</v>
      </c>
      <c r="Q141" s="141">
        <f t="shared" si="139"/>
        <v>341463106</v>
      </c>
      <c r="R141" s="141">
        <v>1276518313.0000019</v>
      </c>
      <c r="S141" s="141">
        <f t="shared" si="158"/>
        <v>471107.4656471851</v>
      </c>
      <c r="T141" s="141"/>
      <c r="U141" s="141"/>
      <c r="V141" s="141">
        <f t="shared" si="105"/>
        <v>339987334</v>
      </c>
      <c r="W141" s="141">
        <f t="shared" si="106"/>
        <v>523996799.00000209</v>
      </c>
      <c r="X141" s="141">
        <f t="shared" si="107"/>
        <v>0</v>
      </c>
      <c r="Y141" s="141"/>
      <c r="Z141" s="141">
        <v>118727.517353</v>
      </c>
      <c r="AA141" s="141">
        <f t="shared" si="108"/>
        <v>335233765</v>
      </c>
      <c r="AB141" s="141">
        <f t="shared" si="109"/>
        <v>342170317.00001383</v>
      </c>
      <c r="AC141" s="141">
        <f t="shared" si="110"/>
        <v>116320.64698162412</v>
      </c>
      <c r="AD141" s="141"/>
      <c r="AE141" s="141"/>
      <c r="AF141" s="141">
        <f t="shared" si="111"/>
        <v>483622539</v>
      </c>
      <c r="AG141" s="141">
        <f t="shared" si="112"/>
        <v>726591897.00000179</v>
      </c>
      <c r="AH141" s="141">
        <f t="shared" si="159"/>
        <v>0</v>
      </c>
      <c r="AI141" s="141"/>
      <c r="AJ141" s="141"/>
      <c r="AK141" s="141">
        <f t="shared" si="113"/>
        <v>18917185</v>
      </c>
      <c r="AL141" s="141">
        <f t="shared" si="114"/>
        <v>21580834</v>
      </c>
      <c r="AM141" s="141">
        <f t="shared" si="160"/>
        <v>0</v>
      </c>
      <c r="AN141" s="141"/>
      <c r="AO141" s="141">
        <v>199281.76908</v>
      </c>
      <c r="AP141" s="141">
        <f t="shared" si="116"/>
        <v>44655639</v>
      </c>
      <c r="AQ141" s="141">
        <f t="shared" si="117"/>
        <v>45294790.000002876</v>
      </c>
      <c r="AR141" s="141">
        <f t="shared" si="161"/>
        <v>196469.72067465764</v>
      </c>
      <c r="AS141" s="141"/>
      <c r="AT141" s="141"/>
      <c r="AU141" s="141">
        <f t="shared" si="118"/>
        <v>12442934</v>
      </c>
      <c r="AV141" s="141">
        <f t="shared" si="119"/>
        <v>11889881.000002848</v>
      </c>
      <c r="AW141" s="141">
        <f t="shared" si="162"/>
        <v>0</v>
      </c>
      <c r="AX141" s="141"/>
      <c r="AY141" s="141"/>
      <c r="AZ141" s="141">
        <f t="shared" si="120"/>
        <v>877162802</v>
      </c>
      <c r="BA141" s="141">
        <f t="shared" si="121"/>
        <v>834431461.9999969</v>
      </c>
      <c r="BB141" s="141">
        <f t="shared" si="163"/>
        <v>0</v>
      </c>
      <c r="BC141" s="141"/>
      <c r="BD141" s="141"/>
      <c r="BE141" s="141">
        <f t="shared" si="122"/>
        <v>9386434</v>
      </c>
      <c r="BF141" s="141">
        <f t="shared" si="123"/>
        <v>9386434</v>
      </c>
      <c r="BG141" s="141">
        <f t="shared" si="164"/>
        <v>0</v>
      </c>
      <c r="BH141" s="141"/>
      <c r="BI141" s="141"/>
      <c r="BJ141" s="141">
        <f t="shared" si="124"/>
        <v>2191103</v>
      </c>
      <c r="BK141" s="141">
        <f t="shared" si="125"/>
        <v>2191101</v>
      </c>
      <c r="BL141" s="141">
        <f t="shared" si="165"/>
        <v>0</v>
      </c>
      <c r="BM141" s="141"/>
      <c r="BN141" s="141"/>
      <c r="BO141" s="141">
        <f t="shared" si="126"/>
        <v>236120000</v>
      </c>
      <c r="BP141" s="141">
        <f t="shared" si="127"/>
        <v>183638092</v>
      </c>
      <c r="BQ141" s="141">
        <f t="shared" si="166"/>
        <v>0</v>
      </c>
      <c r="BR141" s="141"/>
      <c r="BS141" s="141"/>
      <c r="BT141" s="141">
        <f t="shared" si="128"/>
        <v>132130000</v>
      </c>
      <c r="BU141" s="141">
        <f t="shared" si="129"/>
        <v>119177778</v>
      </c>
      <c r="BV141" s="141">
        <f t="shared" si="167"/>
        <v>0</v>
      </c>
      <c r="BW141" s="141"/>
      <c r="BX141" s="141"/>
      <c r="BY141" s="141">
        <f t="shared" si="130"/>
        <v>10351044</v>
      </c>
      <c r="BZ141" s="141">
        <f t="shared" si="131"/>
        <v>10000069</v>
      </c>
      <c r="CA141" s="141">
        <f t="shared" si="168"/>
        <v>0</v>
      </c>
      <c r="CB141" s="141"/>
      <c r="CC141" s="141"/>
      <c r="CD141" s="141">
        <f t="shared" si="132"/>
        <v>1842000</v>
      </c>
      <c r="CE141" s="141">
        <f t="shared" si="133"/>
        <v>1874207.2309440002</v>
      </c>
      <c r="CF141" s="141">
        <f t="shared" si="169"/>
        <v>0</v>
      </c>
      <c r="CG141" s="141"/>
      <c r="CH141" s="141">
        <v>693.23</v>
      </c>
      <c r="CI141" s="141">
        <f t="shared" si="151"/>
        <v>246401</v>
      </c>
      <c r="CJ141" s="141">
        <f t="shared" si="152"/>
        <v>225992.98000000117</v>
      </c>
      <c r="CK141" s="141">
        <f t="shared" si="170"/>
        <v>755.83128834355432</v>
      </c>
      <c r="CL141" s="141"/>
      <c r="CM141" s="141"/>
      <c r="CN141" s="141"/>
      <c r="CO141" s="141">
        <f t="shared" si="134"/>
        <v>0</v>
      </c>
      <c r="CP141" s="141">
        <f t="shared" si="135"/>
        <v>435000431</v>
      </c>
      <c r="CQ141" s="141">
        <f t="shared" si="154"/>
        <v>435000431.00000006</v>
      </c>
      <c r="CR141" s="141">
        <f t="shared" si="155"/>
        <v>0</v>
      </c>
      <c r="CS141" s="141"/>
      <c r="CT141" s="141"/>
      <c r="CU141" s="141"/>
      <c r="CV141" s="141">
        <f t="shared" si="136"/>
        <v>784653.66459181032</v>
      </c>
    </row>
    <row r="142" spans="1:100" s="14" customFormat="1" ht="13.2" x14ac:dyDescent="0.25">
      <c r="A142" s="4" t="s">
        <v>114</v>
      </c>
      <c r="B142" s="4" t="s">
        <v>115</v>
      </c>
      <c r="C142" s="4"/>
      <c r="D142" s="4" t="s">
        <v>109</v>
      </c>
      <c r="E142" s="4"/>
      <c r="F142" s="141">
        <v>1264790.714777</v>
      </c>
      <c r="G142" s="141">
        <f>'[6]Control Totals'!$I$3</f>
        <v>129600000</v>
      </c>
      <c r="H142" s="141">
        <v>129600000.00000101</v>
      </c>
      <c r="I142" s="141">
        <f t="shared" si="156"/>
        <v>1264790.71477699</v>
      </c>
      <c r="J142" s="141"/>
      <c r="K142" s="141">
        <v>55539107.308063</v>
      </c>
      <c r="L142" s="141">
        <f t="shared" si="104"/>
        <v>1567610394</v>
      </c>
      <c r="M142" s="141">
        <v>5258012077.9999981</v>
      </c>
      <c r="N142" s="141">
        <f t="shared" si="157"/>
        <v>16558288.683642114</v>
      </c>
      <c r="O142" s="141"/>
      <c r="P142" s="141">
        <v>16591057.598254999</v>
      </c>
      <c r="Q142" s="141">
        <f t="shared" si="139"/>
        <v>341463106</v>
      </c>
      <c r="R142" s="141">
        <v>1276518313.0000019</v>
      </c>
      <c r="S142" s="141">
        <f t="shared" si="158"/>
        <v>4438035.8680565543</v>
      </c>
      <c r="T142" s="141"/>
      <c r="U142" s="141"/>
      <c r="V142" s="141">
        <f t="shared" si="105"/>
        <v>339987334</v>
      </c>
      <c r="W142" s="141">
        <f t="shared" si="106"/>
        <v>523996799.00000209</v>
      </c>
      <c r="X142" s="141">
        <f t="shared" si="107"/>
        <v>0</v>
      </c>
      <c r="Y142" s="141"/>
      <c r="Z142" s="141">
        <v>1095315.1657430001</v>
      </c>
      <c r="AA142" s="141">
        <f t="shared" si="108"/>
        <v>335233765</v>
      </c>
      <c r="AB142" s="141">
        <f t="shared" si="109"/>
        <v>342170317.00001383</v>
      </c>
      <c r="AC142" s="141">
        <f t="shared" si="110"/>
        <v>1073110.6955534373</v>
      </c>
      <c r="AD142" s="141"/>
      <c r="AE142" s="141">
        <v>6291840.7354250001</v>
      </c>
      <c r="AF142" s="141">
        <f t="shared" si="111"/>
        <v>483622539</v>
      </c>
      <c r="AG142" s="141">
        <f t="shared" si="112"/>
        <v>726591897.00000179</v>
      </c>
      <c r="AH142" s="141">
        <f t="shared" si="159"/>
        <v>4187874.9322879645</v>
      </c>
      <c r="AI142" s="141"/>
      <c r="AJ142" s="141"/>
      <c r="AK142" s="141">
        <f t="shared" si="113"/>
        <v>18917185</v>
      </c>
      <c r="AL142" s="141">
        <f t="shared" si="114"/>
        <v>21580834</v>
      </c>
      <c r="AM142" s="141">
        <f t="shared" si="160"/>
        <v>0</v>
      </c>
      <c r="AN142" s="141"/>
      <c r="AO142" s="141">
        <v>562990.403636</v>
      </c>
      <c r="AP142" s="141">
        <f t="shared" si="116"/>
        <v>44655639</v>
      </c>
      <c r="AQ142" s="141">
        <f t="shared" si="117"/>
        <v>45294790.000002876</v>
      </c>
      <c r="AR142" s="141">
        <f t="shared" si="161"/>
        <v>555046.09305467375</v>
      </c>
      <c r="AS142" s="141"/>
      <c r="AT142" s="141">
        <v>74056.973085999998</v>
      </c>
      <c r="AU142" s="141">
        <f t="shared" si="118"/>
        <v>12442934</v>
      </c>
      <c r="AV142" s="141">
        <f t="shared" si="119"/>
        <v>11889881.000002848</v>
      </c>
      <c r="AW142" s="141">
        <f t="shared" si="162"/>
        <v>77501.703200280434</v>
      </c>
      <c r="AX142" s="141"/>
      <c r="AY142" s="141">
        <v>1156272.0671029999</v>
      </c>
      <c r="AZ142" s="141">
        <f t="shared" si="120"/>
        <v>877162802</v>
      </c>
      <c r="BA142" s="141">
        <f t="shared" si="121"/>
        <v>834431461.9999969</v>
      </c>
      <c r="BB142" s="141">
        <f t="shared" si="163"/>
        <v>1215484.904923687</v>
      </c>
      <c r="BC142" s="141"/>
      <c r="BD142" s="141"/>
      <c r="BE142" s="141">
        <f t="shared" si="122"/>
        <v>9386434</v>
      </c>
      <c r="BF142" s="141">
        <f t="shared" si="123"/>
        <v>9386434</v>
      </c>
      <c r="BG142" s="141">
        <f t="shared" si="164"/>
        <v>0</v>
      </c>
      <c r="BH142" s="141"/>
      <c r="BI142" s="141"/>
      <c r="BJ142" s="141">
        <f t="shared" si="124"/>
        <v>2191103</v>
      </c>
      <c r="BK142" s="141">
        <f t="shared" si="125"/>
        <v>2191101</v>
      </c>
      <c r="BL142" s="141">
        <f t="shared" si="165"/>
        <v>0</v>
      </c>
      <c r="BM142" s="141"/>
      <c r="BN142" s="141">
        <v>1075050</v>
      </c>
      <c r="BO142" s="141">
        <f t="shared" si="126"/>
        <v>236120000</v>
      </c>
      <c r="BP142" s="141">
        <f t="shared" si="127"/>
        <v>183638092</v>
      </c>
      <c r="BQ142" s="141">
        <f t="shared" si="166"/>
        <v>1382288.4088776091</v>
      </c>
      <c r="BR142" s="141"/>
      <c r="BS142" s="141">
        <v>284636</v>
      </c>
      <c r="BT142" s="141">
        <f t="shared" si="128"/>
        <v>132130000</v>
      </c>
      <c r="BU142" s="141">
        <f t="shared" si="129"/>
        <v>119177778</v>
      </c>
      <c r="BV142" s="141">
        <f t="shared" si="167"/>
        <v>315570.19530939736</v>
      </c>
      <c r="BW142" s="141"/>
      <c r="BX142" s="141">
        <v>48736</v>
      </c>
      <c r="BY142" s="141">
        <f t="shared" si="130"/>
        <v>10351044</v>
      </c>
      <c r="BZ142" s="141">
        <f t="shared" si="131"/>
        <v>10000069</v>
      </c>
      <c r="CA142" s="141">
        <f t="shared" si="168"/>
        <v>50446.499957550295</v>
      </c>
      <c r="CB142" s="141"/>
      <c r="CC142" s="141">
        <v>9232.5479369999994</v>
      </c>
      <c r="CD142" s="141">
        <f t="shared" si="132"/>
        <v>1842000</v>
      </c>
      <c r="CE142" s="141">
        <f t="shared" si="133"/>
        <v>1874207.2309440002</v>
      </c>
      <c r="CF142" s="141">
        <f t="shared" si="169"/>
        <v>9073.8916269084311</v>
      </c>
      <c r="CG142" s="141"/>
      <c r="CH142" s="141">
        <v>693.23</v>
      </c>
      <c r="CI142" s="141">
        <f t="shared" si="151"/>
        <v>246401</v>
      </c>
      <c r="CJ142" s="141">
        <f t="shared" si="152"/>
        <v>225992.98000000117</v>
      </c>
      <c r="CK142" s="141">
        <f t="shared" si="170"/>
        <v>755.83128834355432</v>
      </c>
      <c r="CL142" s="141"/>
      <c r="CM142" s="141">
        <v>867329.00000000012</v>
      </c>
      <c r="CN142" s="141">
        <v>1676807</v>
      </c>
      <c r="CO142" s="141">
        <f t="shared" si="134"/>
        <v>2544136</v>
      </c>
      <c r="CP142" s="141">
        <f t="shared" si="135"/>
        <v>435000431</v>
      </c>
      <c r="CQ142" s="141">
        <f t="shared" si="154"/>
        <v>435000431.00000006</v>
      </c>
      <c r="CR142" s="141">
        <f t="shared" si="155"/>
        <v>2544135.9999999995</v>
      </c>
      <c r="CS142" s="141"/>
      <c r="CT142" s="141"/>
      <c r="CU142" s="141"/>
      <c r="CV142" s="141">
        <f t="shared" si="136"/>
        <v>33672404.422555514</v>
      </c>
    </row>
    <row r="143" spans="1:100" s="14" customFormat="1" ht="13.2" x14ac:dyDescent="0.25">
      <c r="A143" s="4" t="s">
        <v>268</v>
      </c>
      <c r="B143" s="4" t="s">
        <v>269</v>
      </c>
      <c r="C143" s="4"/>
      <c r="D143" s="4" t="s">
        <v>203</v>
      </c>
      <c r="E143" s="4"/>
      <c r="F143" s="141">
        <v>583798.21155999997</v>
      </c>
      <c r="G143" s="141">
        <f>'[6]Control Totals'!$I$3</f>
        <v>129600000</v>
      </c>
      <c r="H143" s="141">
        <v>129600000.00000101</v>
      </c>
      <c r="I143" s="141">
        <f t="shared" si="156"/>
        <v>583798.21155999543</v>
      </c>
      <c r="J143" s="141"/>
      <c r="K143" s="141">
        <v>18519107.783603001</v>
      </c>
      <c r="L143" s="141">
        <f t="shared" si="104"/>
        <v>1567610394</v>
      </c>
      <c r="M143" s="141">
        <v>5258012077.9999981</v>
      </c>
      <c r="N143" s="141">
        <f t="shared" si="157"/>
        <v>5521239.8561520344</v>
      </c>
      <c r="O143" s="141"/>
      <c r="P143" s="141">
        <v>3036654.716457</v>
      </c>
      <c r="Q143" s="141">
        <f t="shared" si="139"/>
        <v>341463106</v>
      </c>
      <c r="R143" s="141">
        <v>1276518313.0000019</v>
      </c>
      <c r="S143" s="141">
        <f t="shared" si="158"/>
        <v>812291.95129530039</v>
      </c>
      <c r="T143" s="141"/>
      <c r="U143" s="141"/>
      <c r="V143" s="141">
        <f t="shared" si="105"/>
        <v>339987334</v>
      </c>
      <c r="W143" s="141">
        <f t="shared" si="106"/>
        <v>523996799.00000209</v>
      </c>
      <c r="X143" s="141">
        <f t="shared" si="107"/>
        <v>0</v>
      </c>
      <c r="Y143" s="141"/>
      <c r="Z143" s="141">
        <v>626674.70367700001</v>
      </c>
      <c r="AA143" s="141">
        <f t="shared" si="108"/>
        <v>335233765</v>
      </c>
      <c r="AB143" s="141">
        <f t="shared" si="109"/>
        <v>342170317.00001383</v>
      </c>
      <c r="AC143" s="141">
        <f t="shared" si="110"/>
        <v>613970.61611247703</v>
      </c>
      <c r="AD143" s="141"/>
      <c r="AE143" s="141">
        <v>2777644.1670929999</v>
      </c>
      <c r="AF143" s="141">
        <f t="shared" si="111"/>
        <v>483622539</v>
      </c>
      <c r="AG143" s="141">
        <f t="shared" si="112"/>
        <v>726591897.00000179</v>
      </c>
      <c r="AH143" s="141">
        <f t="shared" si="159"/>
        <v>1848811.3204599274</v>
      </c>
      <c r="AI143" s="141"/>
      <c r="AJ143" s="141"/>
      <c r="AK143" s="141">
        <f t="shared" si="113"/>
        <v>18917185</v>
      </c>
      <c r="AL143" s="141">
        <f t="shared" si="114"/>
        <v>21580834</v>
      </c>
      <c r="AM143" s="141">
        <f t="shared" si="160"/>
        <v>0</v>
      </c>
      <c r="AN143" s="141"/>
      <c r="AO143" s="141">
        <v>28309.240919</v>
      </c>
      <c r="AP143" s="141">
        <f t="shared" si="116"/>
        <v>44655639</v>
      </c>
      <c r="AQ143" s="141">
        <f t="shared" si="117"/>
        <v>45294790.000002876</v>
      </c>
      <c r="AR143" s="141">
        <f t="shared" si="161"/>
        <v>27909.771583946233</v>
      </c>
      <c r="AS143" s="141"/>
      <c r="AT143" s="141">
        <v>65450.963981000001</v>
      </c>
      <c r="AU143" s="141">
        <f t="shared" si="118"/>
        <v>12442934</v>
      </c>
      <c r="AV143" s="141">
        <f t="shared" si="119"/>
        <v>11889881.000002848</v>
      </c>
      <c r="AW143" s="141">
        <f t="shared" si="162"/>
        <v>68495.389066700096</v>
      </c>
      <c r="AX143" s="141"/>
      <c r="AY143" s="141">
        <v>2718226.8237439999</v>
      </c>
      <c r="AZ143" s="141">
        <f t="shared" si="120"/>
        <v>877162802</v>
      </c>
      <c r="BA143" s="141">
        <f t="shared" si="121"/>
        <v>834431461.9999969</v>
      </c>
      <c r="BB143" s="141">
        <f t="shared" si="163"/>
        <v>2857427.5608831919</v>
      </c>
      <c r="BC143" s="141"/>
      <c r="BD143" s="141"/>
      <c r="BE143" s="141">
        <f t="shared" si="122"/>
        <v>9386434</v>
      </c>
      <c r="BF143" s="141">
        <f t="shared" si="123"/>
        <v>9386434</v>
      </c>
      <c r="BG143" s="141">
        <f t="shared" si="164"/>
        <v>0</v>
      </c>
      <c r="BH143" s="141"/>
      <c r="BI143" s="141"/>
      <c r="BJ143" s="141">
        <f t="shared" si="124"/>
        <v>2191103</v>
      </c>
      <c r="BK143" s="141">
        <f t="shared" si="125"/>
        <v>2191101</v>
      </c>
      <c r="BL143" s="141">
        <f t="shared" si="165"/>
        <v>0</v>
      </c>
      <c r="BM143" s="141"/>
      <c r="BN143" s="141">
        <v>489037</v>
      </c>
      <c r="BO143" s="141">
        <f t="shared" si="126"/>
        <v>236120000</v>
      </c>
      <c r="BP143" s="141">
        <f t="shared" si="127"/>
        <v>183638092</v>
      </c>
      <c r="BQ143" s="141">
        <f t="shared" si="166"/>
        <v>628798.82481026859</v>
      </c>
      <c r="BR143" s="141"/>
      <c r="BS143" s="141">
        <v>277373</v>
      </c>
      <c r="BT143" s="141">
        <f t="shared" si="128"/>
        <v>132130000</v>
      </c>
      <c r="BU143" s="141">
        <f t="shared" si="129"/>
        <v>119177778</v>
      </c>
      <c r="BV143" s="141">
        <f t="shared" si="167"/>
        <v>307517.8536220066</v>
      </c>
      <c r="BW143" s="141"/>
      <c r="BX143" s="141">
        <v>13346</v>
      </c>
      <c r="BY143" s="141">
        <f t="shared" si="130"/>
        <v>10351044</v>
      </c>
      <c r="BZ143" s="141">
        <f t="shared" si="131"/>
        <v>10000069</v>
      </c>
      <c r="CA143" s="141">
        <f t="shared" si="168"/>
        <v>13814.408002984779</v>
      </c>
      <c r="CB143" s="141"/>
      <c r="CC143" s="141">
        <v>9232.5479369999994</v>
      </c>
      <c r="CD143" s="141">
        <f t="shared" si="132"/>
        <v>1842000</v>
      </c>
      <c r="CE143" s="141">
        <f t="shared" si="133"/>
        <v>1874207.2309440002</v>
      </c>
      <c r="CF143" s="141">
        <f t="shared" si="169"/>
        <v>9073.8916269084311</v>
      </c>
      <c r="CG143" s="141"/>
      <c r="CH143" s="141">
        <v>693.23</v>
      </c>
      <c r="CI143" s="141">
        <f t="shared" si="151"/>
        <v>246401</v>
      </c>
      <c r="CJ143" s="141">
        <f t="shared" si="152"/>
        <v>225992.98000000117</v>
      </c>
      <c r="CK143" s="141">
        <f t="shared" si="170"/>
        <v>755.83128834355432</v>
      </c>
      <c r="CL143" s="141"/>
      <c r="CM143" s="141"/>
      <c r="CN143" s="141"/>
      <c r="CO143" s="141">
        <f t="shared" si="134"/>
        <v>0</v>
      </c>
      <c r="CP143" s="141">
        <f t="shared" si="135"/>
        <v>435000431</v>
      </c>
      <c r="CQ143" s="141">
        <f t="shared" si="154"/>
        <v>435000431.00000006</v>
      </c>
      <c r="CR143" s="141">
        <f t="shared" si="155"/>
        <v>0</v>
      </c>
      <c r="CS143" s="141"/>
      <c r="CT143" s="141"/>
      <c r="CU143" s="141"/>
      <c r="CV143" s="141">
        <f t="shared" si="136"/>
        <v>13293905.486464085</v>
      </c>
    </row>
    <row r="144" spans="1:100" s="14" customFormat="1" ht="13.2" x14ac:dyDescent="0.25">
      <c r="A144" s="4" t="s">
        <v>623</v>
      </c>
      <c r="B144" s="4" t="s">
        <v>624</v>
      </c>
      <c r="C144" s="4" t="s">
        <v>348</v>
      </c>
      <c r="D144" s="4" t="s">
        <v>348</v>
      </c>
      <c r="E144" s="4"/>
      <c r="F144" s="141"/>
      <c r="G144" s="141">
        <f>'[6]Control Totals'!$I$3</f>
        <v>129600000</v>
      </c>
      <c r="H144" s="141">
        <v>129600000.00000101</v>
      </c>
      <c r="I144" s="141">
        <f t="shared" si="156"/>
        <v>0</v>
      </c>
      <c r="J144" s="141"/>
      <c r="K144" s="141"/>
      <c r="L144" s="141">
        <f t="shared" si="104"/>
        <v>1567610394</v>
      </c>
      <c r="M144" s="141">
        <v>5258012077.9999981</v>
      </c>
      <c r="N144" s="141">
        <f t="shared" si="157"/>
        <v>0</v>
      </c>
      <c r="O144" s="141"/>
      <c r="P144" s="141">
        <v>1329520.482751</v>
      </c>
      <c r="Q144" s="141">
        <f t="shared" si="139"/>
        <v>341463106</v>
      </c>
      <c r="R144" s="141">
        <v>1276518313.0000019</v>
      </c>
      <c r="S144" s="141">
        <f t="shared" si="158"/>
        <v>355640.95626944228</v>
      </c>
      <c r="T144" s="141"/>
      <c r="U144" s="141"/>
      <c r="V144" s="141">
        <f t="shared" si="105"/>
        <v>339987334</v>
      </c>
      <c r="W144" s="141">
        <f t="shared" si="106"/>
        <v>523996799.00000209</v>
      </c>
      <c r="X144" s="141">
        <f t="shared" si="107"/>
        <v>0</v>
      </c>
      <c r="Y144" s="141"/>
      <c r="Z144" s="141">
        <v>46594.162447000002</v>
      </c>
      <c r="AA144" s="141">
        <f t="shared" si="108"/>
        <v>335233765</v>
      </c>
      <c r="AB144" s="141">
        <f t="shared" si="109"/>
        <v>342170317.00001383</v>
      </c>
      <c r="AC144" s="141">
        <f t="shared" si="110"/>
        <v>45649.595327489478</v>
      </c>
      <c r="AD144" s="141"/>
      <c r="AE144" s="141"/>
      <c r="AF144" s="141">
        <f t="shared" si="111"/>
        <v>483622539</v>
      </c>
      <c r="AG144" s="141">
        <f t="shared" si="112"/>
        <v>726591897.00000179</v>
      </c>
      <c r="AH144" s="141">
        <f t="shared" si="159"/>
        <v>0</v>
      </c>
      <c r="AI144" s="141"/>
      <c r="AJ144" s="141"/>
      <c r="AK144" s="141">
        <f t="shared" si="113"/>
        <v>18917185</v>
      </c>
      <c r="AL144" s="141">
        <f t="shared" si="114"/>
        <v>21580834</v>
      </c>
      <c r="AM144" s="141">
        <f t="shared" si="160"/>
        <v>0</v>
      </c>
      <c r="AN144" s="141"/>
      <c r="AO144" s="141">
        <v>40237.056488000002</v>
      </c>
      <c r="AP144" s="141">
        <f t="shared" si="116"/>
        <v>44655639</v>
      </c>
      <c r="AQ144" s="141">
        <f t="shared" si="117"/>
        <v>45294790.000002876</v>
      </c>
      <c r="AR144" s="141">
        <f t="shared" si="161"/>
        <v>39669.274743312017</v>
      </c>
      <c r="AS144" s="141"/>
      <c r="AT144" s="141"/>
      <c r="AU144" s="141">
        <f t="shared" si="118"/>
        <v>12442934</v>
      </c>
      <c r="AV144" s="141">
        <f t="shared" si="119"/>
        <v>11889881.000002848</v>
      </c>
      <c r="AW144" s="141">
        <f t="shared" si="162"/>
        <v>0</v>
      </c>
      <c r="AX144" s="141"/>
      <c r="AY144" s="141"/>
      <c r="AZ144" s="141">
        <f t="shared" si="120"/>
        <v>877162802</v>
      </c>
      <c r="BA144" s="141">
        <f t="shared" si="121"/>
        <v>834431461.9999969</v>
      </c>
      <c r="BB144" s="141">
        <f t="shared" si="163"/>
        <v>0</v>
      </c>
      <c r="BC144" s="141"/>
      <c r="BD144" s="141"/>
      <c r="BE144" s="141">
        <f t="shared" si="122"/>
        <v>9386434</v>
      </c>
      <c r="BF144" s="141">
        <f t="shared" si="123"/>
        <v>9386434</v>
      </c>
      <c r="BG144" s="141">
        <f t="shared" si="164"/>
        <v>0</v>
      </c>
      <c r="BH144" s="141"/>
      <c r="BI144" s="141"/>
      <c r="BJ144" s="141">
        <f t="shared" si="124"/>
        <v>2191103</v>
      </c>
      <c r="BK144" s="141">
        <f t="shared" si="125"/>
        <v>2191101</v>
      </c>
      <c r="BL144" s="141">
        <f t="shared" si="165"/>
        <v>0</v>
      </c>
      <c r="BM144" s="141"/>
      <c r="BN144" s="141"/>
      <c r="BO144" s="141">
        <f t="shared" si="126"/>
        <v>236120000</v>
      </c>
      <c r="BP144" s="141">
        <f t="shared" si="127"/>
        <v>183638092</v>
      </c>
      <c r="BQ144" s="141">
        <f t="shared" si="166"/>
        <v>0</v>
      </c>
      <c r="BR144" s="141"/>
      <c r="BS144" s="141"/>
      <c r="BT144" s="141">
        <f t="shared" si="128"/>
        <v>132130000</v>
      </c>
      <c r="BU144" s="141">
        <f t="shared" si="129"/>
        <v>119177778</v>
      </c>
      <c r="BV144" s="141">
        <f t="shared" si="167"/>
        <v>0</v>
      </c>
      <c r="BW144" s="141"/>
      <c r="BX144" s="141"/>
      <c r="BY144" s="141">
        <f t="shared" si="130"/>
        <v>10351044</v>
      </c>
      <c r="BZ144" s="141">
        <f t="shared" si="131"/>
        <v>10000069</v>
      </c>
      <c r="CA144" s="141">
        <f t="shared" si="168"/>
        <v>0</v>
      </c>
      <c r="CB144" s="141"/>
      <c r="CC144" s="141"/>
      <c r="CD144" s="141">
        <f t="shared" si="132"/>
        <v>1842000</v>
      </c>
      <c r="CE144" s="141">
        <f t="shared" si="133"/>
        <v>1874207.2309440002</v>
      </c>
      <c r="CF144" s="141">
        <f t="shared" si="169"/>
        <v>0</v>
      </c>
      <c r="CG144" s="141"/>
      <c r="CH144" s="141">
        <v>693.23</v>
      </c>
      <c r="CI144" s="141">
        <f t="shared" si="151"/>
        <v>246401</v>
      </c>
      <c r="CJ144" s="141">
        <f t="shared" si="152"/>
        <v>225992.98000000117</v>
      </c>
      <c r="CK144" s="141">
        <f t="shared" si="170"/>
        <v>755.83128834355432</v>
      </c>
      <c r="CL144" s="141"/>
      <c r="CM144" s="141">
        <v>33358</v>
      </c>
      <c r="CN144" s="141">
        <v>65586</v>
      </c>
      <c r="CO144" s="141">
        <f t="shared" si="134"/>
        <v>98944</v>
      </c>
      <c r="CP144" s="141">
        <f t="shared" si="135"/>
        <v>435000431</v>
      </c>
      <c r="CQ144" s="141">
        <f t="shared" si="154"/>
        <v>435000431.00000006</v>
      </c>
      <c r="CR144" s="141">
        <f t="shared" si="155"/>
        <v>98943.999999999985</v>
      </c>
      <c r="CS144" s="141"/>
      <c r="CT144" s="141"/>
      <c r="CU144" s="141"/>
      <c r="CV144" s="141">
        <f t="shared" si="136"/>
        <v>540659.65762858733</v>
      </c>
    </row>
    <row r="145" spans="1:100" s="14" customFormat="1" ht="13.2" x14ac:dyDescent="0.25">
      <c r="A145" s="4" t="s">
        <v>116</v>
      </c>
      <c r="B145" s="4" t="s">
        <v>117</v>
      </c>
      <c r="C145" s="4"/>
      <c r="D145" s="4" t="s">
        <v>109</v>
      </c>
      <c r="E145" s="4"/>
      <c r="F145" s="141">
        <v>528994.65966600005</v>
      </c>
      <c r="G145" s="141">
        <f>'[6]Control Totals'!$I$3</f>
        <v>129600000</v>
      </c>
      <c r="H145" s="141">
        <v>129600000.00000101</v>
      </c>
      <c r="I145" s="141">
        <f t="shared" si="156"/>
        <v>528994.65966599598</v>
      </c>
      <c r="J145" s="141"/>
      <c r="K145" s="141">
        <v>25846530.837614998</v>
      </c>
      <c r="L145" s="141">
        <f t="shared" si="104"/>
        <v>1567610394</v>
      </c>
      <c r="M145" s="141">
        <v>5258012077.9999981</v>
      </c>
      <c r="N145" s="141">
        <f t="shared" si="157"/>
        <v>7705819.1934200441</v>
      </c>
      <c r="O145" s="141"/>
      <c r="P145" s="141">
        <v>12852785.158469999</v>
      </c>
      <c r="Q145" s="141">
        <f t="shared" si="139"/>
        <v>341463106</v>
      </c>
      <c r="R145" s="141">
        <v>1276518313.0000019</v>
      </c>
      <c r="S145" s="141">
        <f t="shared" si="158"/>
        <v>3438064.2222418799</v>
      </c>
      <c r="T145" s="141"/>
      <c r="U145" s="141"/>
      <c r="V145" s="141">
        <f t="shared" si="105"/>
        <v>339987334</v>
      </c>
      <c r="W145" s="141">
        <f t="shared" si="106"/>
        <v>523996799.00000209</v>
      </c>
      <c r="X145" s="141">
        <f t="shared" si="107"/>
        <v>0</v>
      </c>
      <c r="Y145" s="141"/>
      <c r="Z145" s="141">
        <v>933912.56720799999</v>
      </c>
      <c r="AA145" s="141">
        <f t="shared" si="108"/>
        <v>335233765</v>
      </c>
      <c r="AB145" s="141">
        <f t="shared" si="109"/>
        <v>342170317.00001383</v>
      </c>
      <c r="AC145" s="141">
        <f t="shared" si="110"/>
        <v>914980.0860310765</v>
      </c>
      <c r="AD145" s="141"/>
      <c r="AE145" s="141">
        <v>3005848.1096339999</v>
      </c>
      <c r="AF145" s="141">
        <f t="shared" si="111"/>
        <v>483622539</v>
      </c>
      <c r="AG145" s="141">
        <f t="shared" si="112"/>
        <v>726591897.00000179</v>
      </c>
      <c r="AH145" s="141">
        <f t="shared" si="159"/>
        <v>2000704.7981565115</v>
      </c>
      <c r="AI145" s="141"/>
      <c r="AJ145" s="141"/>
      <c r="AK145" s="141">
        <f t="shared" si="113"/>
        <v>18917185</v>
      </c>
      <c r="AL145" s="141">
        <f t="shared" si="114"/>
        <v>21580834</v>
      </c>
      <c r="AM145" s="141">
        <f t="shared" si="160"/>
        <v>0</v>
      </c>
      <c r="AN145" s="141"/>
      <c r="AO145" s="141">
        <v>900784.19287000003</v>
      </c>
      <c r="AP145" s="141">
        <f t="shared" si="116"/>
        <v>44655639</v>
      </c>
      <c r="AQ145" s="141">
        <f t="shared" si="117"/>
        <v>45294790.000002876</v>
      </c>
      <c r="AR145" s="141">
        <f t="shared" si="161"/>
        <v>888073.30233138392</v>
      </c>
      <c r="AS145" s="141"/>
      <c r="AT145" s="141">
        <v>90080.003194999998</v>
      </c>
      <c r="AU145" s="141">
        <f t="shared" si="118"/>
        <v>12442934</v>
      </c>
      <c r="AV145" s="141">
        <f t="shared" si="119"/>
        <v>11889881.000002848</v>
      </c>
      <c r="AW145" s="141">
        <f t="shared" si="162"/>
        <v>94270.038066394918</v>
      </c>
      <c r="AX145" s="141"/>
      <c r="AY145" s="141">
        <v>2465469.0641890001</v>
      </c>
      <c r="AZ145" s="141">
        <f t="shared" si="120"/>
        <v>877162802</v>
      </c>
      <c r="BA145" s="141">
        <f t="shared" si="121"/>
        <v>834431461.9999969</v>
      </c>
      <c r="BB145" s="141">
        <f t="shared" si="163"/>
        <v>2591726.0447070119</v>
      </c>
      <c r="BC145" s="141"/>
      <c r="BD145" s="141"/>
      <c r="BE145" s="141">
        <f t="shared" si="122"/>
        <v>9386434</v>
      </c>
      <c r="BF145" s="141">
        <f t="shared" si="123"/>
        <v>9386434</v>
      </c>
      <c r="BG145" s="141">
        <f t="shared" si="164"/>
        <v>0</v>
      </c>
      <c r="BH145" s="141"/>
      <c r="BI145" s="141"/>
      <c r="BJ145" s="141">
        <f t="shared" si="124"/>
        <v>2191103</v>
      </c>
      <c r="BK145" s="141">
        <f t="shared" si="125"/>
        <v>2191101</v>
      </c>
      <c r="BL145" s="141">
        <f t="shared" si="165"/>
        <v>0</v>
      </c>
      <c r="BM145" s="141"/>
      <c r="BN145" s="141">
        <v>702709</v>
      </c>
      <c r="BO145" s="141">
        <f t="shared" si="126"/>
        <v>236120000</v>
      </c>
      <c r="BP145" s="141">
        <f t="shared" si="127"/>
        <v>183638092</v>
      </c>
      <c r="BQ145" s="141">
        <f t="shared" si="166"/>
        <v>903536.1197283623</v>
      </c>
      <c r="BR145" s="141"/>
      <c r="BS145" s="141">
        <v>258098</v>
      </c>
      <c r="BT145" s="141">
        <f t="shared" si="128"/>
        <v>132130000</v>
      </c>
      <c r="BU145" s="141">
        <f t="shared" si="129"/>
        <v>119177778</v>
      </c>
      <c r="BV145" s="141">
        <f t="shared" si="167"/>
        <v>286148.04968087253</v>
      </c>
      <c r="BW145" s="141"/>
      <c r="BX145" s="141">
        <v>114833</v>
      </c>
      <c r="BY145" s="141">
        <f t="shared" si="130"/>
        <v>10351044</v>
      </c>
      <c r="BZ145" s="141">
        <f t="shared" si="131"/>
        <v>10000069</v>
      </c>
      <c r="CA145" s="141">
        <f t="shared" si="168"/>
        <v>118863.32340826849</v>
      </c>
      <c r="CB145" s="141"/>
      <c r="CC145" s="141">
        <v>9232.5479369999994</v>
      </c>
      <c r="CD145" s="141">
        <f t="shared" si="132"/>
        <v>1842000</v>
      </c>
      <c r="CE145" s="141">
        <f t="shared" si="133"/>
        <v>1874207.2309440002</v>
      </c>
      <c r="CF145" s="141">
        <f t="shared" si="169"/>
        <v>9073.8916269084311</v>
      </c>
      <c r="CG145" s="141"/>
      <c r="CH145" s="141">
        <v>693.23</v>
      </c>
      <c r="CI145" s="141">
        <f t="shared" si="151"/>
        <v>246401</v>
      </c>
      <c r="CJ145" s="141">
        <f t="shared" si="152"/>
        <v>225992.98000000117</v>
      </c>
      <c r="CK145" s="141">
        <f t="shared" si="170"/>
        <v>755.83128834355432</v>
      </c>
      <c r="CL145" s="141"/>
      <c r="CM145" s="141">
        <v>621435</v>
      </c>
      <c r="CN145" s="141">
        <v>1256459</v>
      </c>
      <c r="CO145" s="141">
        <f t="shared" si="134"/>
        <v>1877894</v>
      </c>
      <c r="CP145" s="141">
        <f t="shared" si="135"/>
        <v>435000431</v>
      </c>
      <c r="CQ145" s="141">
        <f t="shared" si="154"/>
        <v>435000431.00000006</v>
      </c>
      <c r="CR145" s="141">
        <f t="shared" si="155"/>
        <v>1877893.9999999998</v>
      </c>
      <c r="CS145" s="141"/>
      <c r="CT145" s="141"/>
      <c r="CU145" s="141"/>
      <c r="CV145" s="141">
        <f t="shared" si="136"/>
        <v>21358903.560353056</v>
      </c>
    </row>
    <row r="146" spans="1:100" s="14" customFormat="1" ht="13.2" x14ac:dyDescent="0.25">
      <c r="A146" s="4" t="s">
        <v>323</v>
      </c>
      <c r="B146" s="4" t="s">
        <v>324</v>
      </c>
      <c r="C146" s="4" t="s">
        <v>312</v>
      </c>
      <c r="D146" s="4" t="s">
        <v>312</v>
      </c>
      <c r="E146" s="4"/>
      <c r="F146" s="141">
        <v>1184415.384503</v>
      </c>
      <c r="G146" s="141">
        <f>'[6]Control Totals'!$I$3</f>
        <v>129600000</v>
      </c>
      <c r="H146" s="141">
        <v>129600000.00000101</v>
      </c>
      <c r="I146" s="141">
        <f t="shared" si="156"/>
        <v>1184415.3845029909</v>
      </c>
      <c r="J146" s="141"/>
      <c r="K146" s="141">
        <v>57838495.008738004</v>
      </c>
      <c r="L146" s="141">
        <f t="shared" si="104"/>
        <v>1567610394</v>
      </c>
      <c r="M146" s="141">
        <v>5258012077.9999981</v>
      </c>
      <c r="N146" s="141">
        <f t="shared" si="157"/>
        <v>17243822.304703131</v>
      </c>
      <c r="O146" s="141"/>
      <c r="P146" s="141"/>
      <c r="Q146" s="141">
        <f t="shared" si="139"/>
        <v>341463106</v>
      </c>
      <c r="R146" s="141">
        <v>1276518313.0000019</v>
      </c>
      <c r="S146" s="141">
        <f t="shared" si="158"/>
        <v>0</v>
      </c>
      <c r="T146" s="141"/>
      <c r="U146" s="141"/>
      <c r="V146" s="141">
        <f t="shared" si="105"/>
        <v>339987334</v>
      </c>
      <c r="W146" s="141">
        <f t="shared" si="106"/>
        <v>523996799.00000209</v>
      </c>
      <c r="X146" s="141">
        <f t="shared" si="107"/>
        <v>0</v>
      </c>
      <c r="Y146" s="141"/>
      <c r="Z146" s="141">
        <v>7589428.8900039997</v>
      </c>
      <c r="AA146" s="141">
        <f t="shared" si="108"/>
        <v>335233765</v>
      </c>
      <c r="AB146" s="141">
        <f t="shared" si="109"/>
        <v>342170317.00001383</v>
      </c>
      <c r="AC146" s="141">
        <f t="shared" si="110"/>
        <v>7435574.3166222945</v>
      </c>
      <c r="AD146" s="141"/>
      <c r="AE146" s="141">
        <v>13208459.352262</v>
      </c>
      <c r="AF146" s="141">
        <f t="shared" si="111"/>
        <v>483622539</v>
      </c>
      <c r="AG146" s="141">
        <f t="shared" si="112"/>
        <v>726591897.00000179</v>
      </c>
      <c r="AH146" s="141">
        <f t="shared" si="159"/>
        <v>8791604.5782977231</v>
      </c>
      <c r="AI146" s="141"/>
      <c r="AJ146" s="141"/>
      <c r="AK146" s="141">
        <f t="shared" si="113"/>
        <v>18917185</v>
      </c>
      <c r="AL146" s="141">
        <f t="shared" si="114"/>
        <v>21580834</v>
      </c>
      <c r="AM146" s="141">
        <f t="shared" si="160"/>
        <v>0</v>
      </c>
      <c r="AN146" s="141"/>
      <c r="AO146" s="141"/>
      <c r="AP146" s="141">
        <f t="shared" si="116"/>
        <v>44655639</v>
      </c>
      <c r="AQ146" s="141">
        <f t="shared" si="117"/>
        <v>45294790.000002876</v>
      </c>
      <c r="AR146" s="141">
        <f t="shared" si="161"/>
        <v>0</v>
      </c>
      <c r="AS146" s="141"/>
      <c r="AT146" s="141">
        <v>117879.677343</v>
      </c>
      <c r="AU146" s="141">
        <f t="shared" si="118"/>
        <v>12442934</v>
      </c>
      <c r="AV146" s="141">
        <f t="shared" si="119"/>
        <v>11889881.000002848</v>
      </c>
      <c r="AW146" s="141">
        <f t="shared" si="162"/>
        <v>123362.80280011997</v>
      </c>
      <c r="AX146" s="141"/>
      <c r="AY146" s="141">
        <v>25996229.839651</v>
      </c>
      <c r="AZ146" s="141">
        <f t="shared" si="120"/>
        <v>877162802</v>
      </c>
      <c r="BA146" s="141">
        <f t="shared" si="121"/>
        <v>834431461.9999969</v>
      </c>
      <c r="BB146" s="141">
        <f t="shared" si="163"/>
        <v>27327500.03568821</v>
      </c>
      <c r="BC146" s="141"/>
      <c r="BD146" s="141"/>
      <c r="BE146" s="141">
        <f t="shared" si="122"/>
        <v>9386434</v>
      </c>
      <c r="BF146" s="141">
        <f t="shared" si="123"/>
        <v>9386434</v>
      </c>
      <c r="BG146" s="141">
        <f t="shared" si="164"/>
        <v>0</v>
      </c>
      <c r="BH146" s="141"/>
      <c r="BI146" s="141"/>
      <c r="BJ146" s="141">
        <f t="shared" si="124"/>
        <v>2191103</v>
      </c>
      <c r="BK146" s="141">
        <f t="shared" si="125"/>
        <v>2191101</v>
      </c>
      <c r="BL146" s="141">
        <f t="shared" si="165"/>
        <v>0</v>
      </c>
      <c r="BM146" s="141"/>
      <c r="BN146" s="141">
        <v>3637943</v>
      </c>
      <c r="BO146" s="141">
        <f t="shared" si="126"/>
        <v>236120000</v>
      </c>
      <c r="BP146" s="141">
        <f t="shared" si="127"/>
        <v>183638092</v>
      </c>
      <c r="BQ146" s="141">
        <f t="shared" si="166"/>
        <v>4677630.287947013</v>
      </c>
      <c r="BR146" s="141"/>
      <c r="BS146" s="141">
        <v>2929722</v>
      </c>
      <c r="BT146" s="141">
        <f t="shared" si="128"/>
        <v>132130000</v>
      </c>
      <c r="BU146" s="141">
        <f t="shared" si="129"/>
        <v>119177778</v>
      </c>
      <c r="BV146" s="141">
        <f t="shared" si="167"/>
        <v>3248123.7220247551</v>
      </c>
      <c r="BW146" s="141"/>
      <c r="BX146" s="141">
        <v>229593</v>
      </c>
      <c r="BY146" s="141">
        <f t="shared" si="130"/>
        <v>10351044</v>
      </c>
      <c r="BZ146" s="141">
        <f t="shared" si="131"/>
        <v>10000069</v>
      </c>
      <c r="CA146" s="141">
        <f t="shared" si="168"/>
        <v>237651.08471671547</v>
      </c>
      <c r="CB146" s="141"/>
      <c r="CC146" s="141">
        <v>18465.095870000001</v>
      </c>
      <c r="CD146" s="141">
        <f t="shared" si="132"/>
        <v>1842000</v>
      </c>
      <c r="CE146" s="141">
        <f t="shared" si="133"/>
        <v>1874207.2309440002</v>
      </c>
      <c r="CF146" s="141">
        <f t="shared" si="169"/>
        <v>18147.783249885604</v>
      </c>
      <c r="CG146" s="141"/>
      <c r="CH146" s="141"/>
      <c r="CI146" s="141">
        <f t="shared" si="151"/>
        <v>246401</v>
      </c>
      <c r="CJ146" s="141">
        <f t="shared" si="152"/>
        <v>225992.98000000117</v>
      </c>
      <c r="CK146" s="141">
        <f t="shared" si="170"/>
        <v>0</v>
      </c>
      <c r="CL146" s="141"/>
      <c r="CM146" s="141">
        <v>5466517</v>
      </c>
      <c r="CN146" s="141">
        <v>10785784</v>
      </c>
      <c r="CO146" s="141">
        <f t="shared" si="134"/>
        <v>16252301</v>
      </c>
      <c r="CP146" s="141">
        <f t="shared" si="135"/>
        <v>435000431</v>
      </c>
      <c r="CQ146" s="141">
        <f t="shared" si="154"/>
        <v>435000431.00000006</v>
      </c>
      <c r="CR146" s="141">
        <f t="shared" si="155"/>
        <v>16252301</v>
      </c>
      <c r="CS146" s="141"/>
      <c r="CT146" s="141"/>
      <c r="CU146" s="141"/>
      <c r="CV146" s="141">
        <f t="shared" si="136"/>
        <v>86540133.300552845</v>
      </c>
    </row>
    <row r="147" spans="1:100" s="14" customFormat="1" ht="13.2" x14ac:dyDescent="0.25">
      <c r="A147" s="4" t="s">
        <v>785</v>
      </c>
      <c r="B147" s="4" t="s">
        <v>786</v>
      </c>
      <c r="C147" s="4" t="s">
        <v>764</v>
      </c>
      <c r="D147" s="4" t="s">
        <v>764</v>
      </c>
      <c r="E147" s="4"/>
      <c r="F147" s="141"/>
      <c r="G147" s="141">
        <f>'[6]Control Totals'!$I$3</f>
        <v>129600000</v>
      </c>
      <c r="H147" s="141">
        <v>129600000.00000101</v>
      </c>
      <c r="I147" s="141">
        <f t="shared" si="156"/>
        <v>0</v>
      </c>
      <c r="J147" s="141"/>
      <c r="K147" s="141"/>
      <c r="L147" s="141">
        <f t="shared" si="104"/>
        <v>1567610394</v>
      </c>
      <c r="M147" s="141">
        <v>5258012077.9999981</v>
      </c>
      <c r="N147" s="141">
        <f t="shared" si="157"/>
        <v>0</v>
      </c>
      <c r="O147" s="141"/>
      <c r="P147" s="141"/>
      <c r="Q147" s="141">
        <f t="shared" si="139"/>
        <v>341463106</v>
      </c>
      <c r="R147" s="141">
        <v>1276518313.0000019</v>
      </c>
      <c r="S147" s="141">
        <f t="shared" si="158"/>
        <v>0</v>
      </c>
      <c r="T147" s="141"/>
      <c r="U147" s="141">
        <v>13039323.346768999</v>
      </c>
      <c r="V147" s="141">
        <f t="shared" si="105"/>
        <v>339987334</v>
      </c>
      <c r="W147" s="141">
        <f t="shared" si="106"/>
        <v>523996799.00000209</v>
      </c>
      <c r="X147" s="141">
        <f t="shared" si="107"/>
        <v>8460366.1516488232</v>
      </c>
      <c r="Y147" s="141"/>
      <c r="Z147" s="141">
        <v>560829.98637900001</v>
      </c>
      <c r="AA147" s="141">
        <f t="shared" si="108"/>
        <v>335233765</v>
      </c>
      <c r="AB147" s="141">
        <f t="shared" si="109"/>
        <v>342170317.00001383</v>
      </c>
      <c r="AC147" s="141">
        <f t="shared" si="110"/>
        <v>549460.7174202177</v>
      </c>
      <c r="AD147" s="141"/>
      <c r="AE147" s="141"/>
      <c r="AF147" s="141">
        <f t="shared" si="111"/>
        <v>483622539</v>
      </c>
      <c r="AG147" s="141">
        <f t="shared" si="112"/>
        <v>726591897.00000179</v>
      </c>
      <c r="AH147" s="141">
        <f t="shared" si="159"/>
        <v>0</v>
      </c>
      <c r="AI147" s="141"/>
      <c r="AJ147" s="141"/>
      <c r="AK147" s="141">
        <f t="shared" si="113"/>
        <v>18917185</v>
      </c>
      <c r="AL147" s="141">
        <f t="shared" si="114"/>
        <v>21580834</v>
      </c>
      <c r="AM147" s="141">
        <f t="shared" si="160"/>
        <v>0</v>
      </c>
      <c r="AN147" s="141"/>
      <c r="AO147" s="141"/>
      <c r="AP147" s="141">
        <f t="shared" si="116"/>
        <v>44655639</v>
      </c>
      <c r="AQ147" s="141">
        <f t="shared" si="117"/>
        <v>45294790.000002876</v>
      </c>
      <c r="AR147" s="141">
        <f t="shared" si="161"/>
        <v>0</v>
      </c>
      <c r="AS147" s="141"/>
      <c r="AT147" s="141"/>
      <c r="AU147" s="141">
        <f t="shared" si="118"/>
        <v>12442934</v>
      </c>
      <c r="AV147" s="141">
        <f t="shared" si="119"/>
        <v>11889881.000002848</v>
      </c>
      <c r="AW147" s="141">
        <f t="shared" si="162"/>
        <v>0</v>
      </c>
      <c r="AX147" s="141"/>
      <c r="AY147" s="141"/>
      <c r="AZ147" s="141">
        <f t="shared" si="120"/>
        <v>877162802</v>
      </c>
      <c r="BA147" s="141">
        <f t="shared" si="121"/>
        <v>834431461.9999969</v>
      </c>
      <c r="BB147" s="141">
        <f t="shared" si="163"/>
        <v>0</v>
      </c>
      <c r="BC147" s="141"/>
      <c r="BD147" s="141"/>
      <c r="BE147" s="141">
        <f t="shared" si="122"/>
        <v>9386434</v>
      </c>
      <c r="BF147" s="141">
        <f t="shared" si="123"/>
        <v>9386434</v>
      </c>
      <c r="BG147" s="141">
        <f t="shared" si="164"/>
        <v>0</v>
      </c>
      <c r="BH147" s="141"/>
      <c r="BI147" s="141"/>
      <c r="BJ147" s="141">
        <f t="shared" si="124"/>
        <v>2191103</v>
      </c>
      <c r="BK147" s="141">
        <f t="shared" si="125"/>
        <v>2191101</v>
      </c>
      <c r="BL147" s="141">
        <f t="shared" si="165"/>
        <v>0</v>
      </c>
      <c r="BM147" s="141"/>
      <c r="BN147" s="141"/>
      <c r="BO147" s="141">
        <f t="shared" si="126"/>
        <v>236120000</v>
      </c>
      <c r="BP147" s="141">
        <f t="shared" si="127"/>
        <v>183638092</v>
      </c>
      <c r="BQ147" s="141">
        <f t="shared" si="166"/>
        <v>0</v>
      </c>
      <c r="BR147" s="141"/>
      <c r="BS147" s="141"/>
      <c r="BT147" s="141">
        <f t="shared" si="128"/>
        <v>132130000</v>
      </c>
      <c r="BU147" s="141">
        <f t="shared" si="129"/>
        <v>119177778</v>
      </c>
      <c r="BV147" s="141">
        <f t="shared" si="167"/>
        <v>0</v>
      </c>
      <c r="BW147" s="141"/>
      <c r="BX147" s="141"/>
      <c r="BY147" s="141">
        <f t="shared" si="130"/>
        <v>10351044</v>
      </c>
      <c r="BZ147" s="141">
        <f t="shared" si="131"/>
        <v>10000069</v>
      </c>
      <c r="CA147" s="141">
        <f t="shared" si="168"/>
        <v>0</v>
      </c>
      <c r="CB147" s="141"/>
      <c r="CC147" s="141"/>
      <c r="CD147" s="141">
        <f t="shared" si="132"/>
        <v>1842000</v>
      </c>
      <c r="CE147" s="141">
        <f t="shared" si="133"/>
        <v>1874207.2309440002</v>
      </c>
      <c r="CF147" s="141">
        <f t="shared" si="169"/>
        <v>0</v>
      </c>
      <c r="CG147" s="141"/>
      <c r="CH147" s="141"/>
      <c r="CI147" s="141">
        <f t="shared" si="151"/>
        <v>246401</v>
      </c>
      <c r="CJ147" s="141">
        <f t="shared" si="152"/>
        <v>225992.98000000117</v>
      </c>
      <c r="CK147" s="141">
        <f t="shared" si="170"/>
        <v>0</v>
      </c>
      <c r="CL147" s="141"/>
      <c r="CM147" s="141">
        <v>403782</v>
      </c>
      <c r="CN147" s="141">
        <v>794969</v>
      </c>
      <c r="CO147" s="141">
        <f t="shared" si="134"/>
        <v>1198751</v>
      </c>
      <c r="CP147" s="141">
        <f t="shared" si="135"/>
        <v>435000431</v>
      </c>
      <c r="CQ147" s="141">
        <f t="shared" si="154"/>
        <v>435000431.00000006</v>
      </c>
      <c r="CR147" s="141">
        <f t="shared" si="155"/>
        <v>1198750.9999999998</v>
      </c>
      <c r="CS147" s="141"/>
      <c r="CT147" s="141"/>
      <c r="CU147" s="141"/>
      <c r="CV147" s="141">
        <f t="shared" si="136"/>
        <v>10208577.869069042</v>
      </c>
    </row>
    <row r="148" spans="1:100" s="14" customFormat="1" ht="13.2" x14ac:dyDescent="0.25">
      <c r="A148" s="4" t="s">
        <v>569</v>
      </c>
      <c r="B148" s="4" t="s">
        <v>570</v>
      </c>
      <c r="C148" s="4" t="s">
        <v>348</v>
      </c>
      <c r="D148" s="4" t="s">
        <v>348</v>
      </c>
      <c r="E148" s="4"/>
      <c r="F148" s="141"/>
      <c r="G148" s="141">
        <f>'[6]Control Totals'!$I$3</f>
        <v>129600000</v>
      </c>
      <c r="H148" s="141">
        <v>129600000.00000101</v>
      </c>
      <c r="I148" s="141">
        <f t="shared" si="156"/>
        <v>0</v>
      </c>
      <c r="J148" s="141"/>
      <c r="K148" s="141"/>
      <c r="L148" s="141">
        <f t="shared" si="104"/>
        <v>1567610394</v>
      </c>
      <c r="M148" s="141">
        <v>5258012077.9999981</v>
      </c>
      <c r="N148" s="141">
        <f t="shared" si="157"/>
        <v>0</v>
      </c>
      <c r="O148" s="141"/>
      <c r="P148" s="141">
        <v>1096652.6905980001</v>
      </c>
      <c r="Q148" s="141">
        <f t="shared" si="139"/>
        <v>341463106</v>
      </c>
      <c r="R148" s="141">
        <v>1276518313.0000019</v>
      </c>
      <c r="S148" s="141">
        <f t="shared" si="158"/>
        <v>293349.83299597172</v>
      </c>
      <c r="T148" s="141"/>
      <c r="U148" s="141"/>
      <c r="V148" s="141">
        <f t="shared" si="105"/>
        <v>339987334</v>
      </c>
      <c r="W148" s="141">
        <f t="shared" si="106"/>
        <v>523996799.00000209</v>
      </c>
      <c r="X148" s="141">
        <f t="shared" si="107"/>
        <v>0</v>
      </c>
      <c r="Y148" s="141"/>
      <c r="Z148" s="141">
        <v>80502.634833000004</v>
      </c>
      <c r="AA148" s="141">
        <f t="shared" si="108"/>
        <v>335233765</v>
      </c>
      <c r="AB148" s="141">
        <f t="shared" si="109"/>
        <v>342170317.00001383</v>
      </c>
      <c r="AC148" s="141">
        <f t="shared" si="110"/>
        <v>78870.667695835364</v>
      </c>
      <c r="AD148" s="141"/>
      <c r="AE148" s="141"/>
      <c r="AF148" s="141">
        <f t="shared" si="111"/>
        <v>483622539</v>
      </c>
      <c r="AG148" s="141">
        <f t="shared" si="112"/>
        <v>726591897.00000179</v>
      </c>
      <c r="AH148" s="141">
        <f t="shared" si="159"/>
        <v>0</v>
      </c>
      <c r="AI148" s="141"/>
      <c r="AJ148" s="141"/>
      <c r="AK148" s="141">
        <f t="shared" si="113"/>
        <v>18917185</v>
      </c>
      <c r="AL148" s="141">
        <f t="shared" si="114"/>
        <v>21580834</v>
      </c>
      <c r="AM148" s="141">
        <f t="shared" si="160"/>
        <v>0</v>
      </c>
      <c r="AN148" s="141"/>
      <c r="AO148" s="141">
        <v>52059.561680999999</v>
      </c>
      <c r="AP148" s="141">
        <f t="shared" si="116"/>
        <v>44655639</v>
      </c>
      <c r="AQ148" s="141">
        <f t="shared" si="117"/>
        <v>45294790.000002876</v>
      </c>
      <c r="AR148" s="141">
        <f t="shared" si="161"/>
        <v>51324.953552601117</v>
      </c>
      <c r="AS148" s="141"/>
      <c r="AT148" s="141"/>
      <c r="AU148" s="141">
        <f t="shared" si="118"/>
        <v>12442934</v>
      </c>
      <c r="AV148" s="141">
        <f t="shared" si="119"/>
        <v>11889881.000002848</v>
      </c>
      <c r="AW148" s="141">
        <f t="shared" si="162"/>
        <v>0</v>
      </c>
      <c r="AX148" s="141"/>
      <c r="AY148" s="141"/>
      <c r="AZ148" s="141">
        <f t="shared" si="120"/>
        <v>877162802</v>
      </c>
      <c r="BA148" s="141">
        <f t="shared" si="121"/>
        <v>834431461.9999969</v>
      </c>
      <c r="BB148" s="141">
        <f t="shared" si="163"/>
        <v>0</v>
      </c>
      <c r="BC148" s="141"/>
      <c r="BD148" s="141"/>
      <c r="BE148" s="141">
        <f t="shared" si="122"/>
        <v>9386434</v>
      </c>
      <c r="BF148" s="141">
        <f t="shared" si="123"/>
        <v>9386434</v>
      </c>
      <c r="BG148" s="141">
        <f t="shared" si="164"/>
        <v>0</v>
      </c>
      <c r="BH148" s="141"/>
      <c r="BI148" s="141"/>
      <c r="BJ148" s="141">
        <f t="shared" si="124"/>
        <v>2191103</v>
      </c>
      <c r="BK148" s="141">
        <f t="shared" si="125"/>
        <v>2191101</v>
      </c>
      <c r="BL148" s="141">
        <f t="shared" si="165"/>
        <v>0</v>
      </c>
      <c r="BM148" s="141"/>
      <c r="BN148" s="141"/>
      <c r="BO148" s="141">
        <f t="shared" si="126"/>
        <v>236120000</v>
      </c>
      <c r="BP148" s="141">
        <f t="shared" si="127"/>
        <v>183638092</v>
      </c>
      <c r="BQ148" s="141">
        <f t="shared" si="166"/>
        <v>0</v>
      </c>
      <c r="BR148" s="141"/>
      <c r="BS148" s="141"/>
      <c r="BT148" s="141">
        <f t="shared" si="128"/>
        <v>132130000</v>
      </c>
      <c r="BU148" s="141">
        <f t="shared" si="129"/>
        <v>119177778</v>
      </c>
      <c r="BV148" s="141">
        <f t="shared" si="167"/>
        <v>0</v>
      </c>
      <c r="BW148" s="141"/>
      <c r="BX148" s="141"/>
      <c r="BY148" s="141">
        <f t="shared" si="130"/>
        <v>10351044</v>
      </c>
      <c r="BZ148" s="141">
        <f t="shared" si="131"/>
        <v>10000069</v>
      </c>
      <c r="CA148" s="141">
        <f t="shared" si="168"/>
        <v>0</v>
      </c>
      <c r="CB148" s="141"/>
      <c r="CC148" s="141"/>
      <c r="CD148" s="141">
        <f t="shared" si="132"/>
        <v>1842000</v>
      </c>
      <c r="CE148" s="141">
        <f t="shared" si="133"/>
        <v>1874207.2309440002</v>
      </c>
      <c r="CF148" s="141">
        <f t="shared" si="169"/>
        <v>0</v>
      </c>
      <c r="CG148" s="141"/>
      <c r="CH148" s="141">
        <v>693.23</v>
      </c>
      <c r="CI148" s="141">
        <f t="shared" si="151"/>
        <v>246401</v>
      </c>
      <c r="CJ148" s="141">
        <f t="shared" si="152"/>
        <v>225992.98000000117</v>
      </c>
      <c r="CK148" s="141">
        <f t="shared" si="170"/>
        <v>755.83128834355432</v>
      </c>
      <c r="CL148" s="141"/>
      <c r="CM148" s="141">
        <v>57214</v>
      </c>
      <c r="CN148" s="141">
        <v>112505</v>
      </c>
      <c r="CO148" s="141">
        <f t="shared" si="134"/>
        <v>169719</v>
      </c>
      <c r="CP148" s="141">
        <f t="shared" si="135"/>
        <v>435000431</v>
      </c>
      <c r="CQ148" s="141">
        <f t="shared" si="154"/>
        <v>435000431.00000006</v>
      </c>
      <c r="CR148" s="141">
        <f t="shared" si="155"/>
        <v>169718.99999999997</v>
      </c>
      <c r="CS148" s="141"/>
      <c r="CT148" s="141"/>
      <c r="CU148" s="141"/>
      <c r="CV148" s="141">
        <f t="shared" si="136"/>
        <v>594020.2855327517</v>
      </c>
    </row>
    <row r="149" spans="1:100" s="14" customFormat="1" ht="13.2" x14ac:dyDescent="0.25">
      <c r="A149" s="4" t="s">
        <v>151</v>
      </c>
      <c r="B149" s="4" t="s">
        <v>152</v>
      </c>
      <c r="C149" s="4"/>
      <c r="D149" s="4" t="s">
        <v>136</v>
      </c>
      <c r="E149" s="4"/>
      <c r="F149" s="141">
        <v>1005321.8312510001</v>
      </c>
      <c r="G149" s="141">
        <f>'[6]Control Totals'!$I$3</f>
        <v>129600000</v>
      </c>
      <c r="H149" s="141">
        <v>129600000.00000101</v>
      </c>
      <c r="I149" s="141">
        <f t="shared" si="156"/>
        <v>1005321.8312509921</v>
      </c>
      <c r="J149" s="141"/>
      <c r="K149" s="141">
        <v>40583675.821030997</v>
      </c>
      <c r="L149" s="141">
        <f t="shared" si="104"/>
        <v>1567610394</v>
      </c>
      <c r="M149" s="141">
        <v>5258012077.9999981</v>
      </c>
      <c r="N149" s="141">
        <f t="shared" si="157"/>
        <v>12099514.246071061</v>
      </c>
      <c r="O149" s="141"/>
      <c r="P149" s="141">
        <v>11302532.415681001</v>
      </c>
      <c r="Q149" s="141">
        <f t="shared" si="139"/>
        <v>341463106</v>
      </c>
      <c r="R149" s="141">
        <v>1276518313.0000019</v>
      </c>
      <c r="S149" s="141">
        <f t="shared" si="158"/>
        <v>3023378.3448464419</v>
      </c>
      <c r="T149" s="141"/>
      <c r="U149" s="141"/>
      <c r="V149" s="141">
        <f t="shared" si="105"/>
        <v>339987334</v>
      </c>
      <c r="W149" s="141">
        <f t="shared" si="106"/>
        <v>523996799.00000209</v>
      </c>
      <c r="X149" s="141">
        <f t="shared" si="107"/>
        <v>0</v>
      </c>
      <c r="Y149" s="141"/>
      <c r="Z149" s="141">
        <v>1477726.0365269999</v>
      </c>
      <c r="AA149" s="141">
        <f t="shared" si="108"/>
        <v>335233765</v>
      </c>
      <c r="AB149" s="141">
        <f t="shared" si="109"/>
        <v>342170317.00001383</v>
      </c>
      <c r="AC149" s="141">
        <f t="shared" si="110"/>
        <v>1447769.2489715691</v>
      </c>
      <c r="AD149" s="141"/>
      <c r="AE149" s="141">
        <v>4938374.3842759999</v>
      </c>
      <c r="AF149" s="141">
        <f t="shared" si="111"/>
        <v>483622539</v>
      </c>
      <c r="AG149" s="141">
        <f t="shared" si="112"/>
        <v>726591897.00000179</v>
      </c>
      <c r="AH149" s="141">
        <f t="shared" si="159"/>
        <v>3287002.1921757199</v>
      </c>
      <c r="AI149" s="141"/>
      <c r="AJ149" s="141"/>
      <c r="AK149" s="141">
        <f t="shared" si="113"/>
        <v>18917185</v>
      </c>
      <c r="AL149" s="141">
        <f t="shared" si="114"/>
        <v>21580834</v>
      </c>
      <c r="AM149" s="141">
        <f t="shared" si="160"/>
        <v>0</v>
      </c>
      <c r="AN149" s="141"/>
      <c r="AO149" s="141">
        <v>422242.51963499998</v>
      </c>
      <c r="AP149" s="141">
        <f t="shared" si="116"/>
        <v>44655639</v>
      </c>
      <c r="AQ149" s="141">
        <f t="shared" si="117"/>
        <v>45294790.000002876</v>
      </c>
      <c r="AR149" s="141">
        <f t="shared" si="161"/>
        <v>416284.29069369286</v>
      </c>
      <c r="AS149" s="141"/>
      <c r="AT149" s="141">
        <v>74396.683971000006</v>
      </c>
      <c r="AU149" s="141">
        <f t="shared" si="118"/>
        <v>12442934</v>
      </c>
      <c r="AV149" s="141">
        <f t="shared" si="119"/>
        <v>11889881.000002848</v>
      </c>
      <c r="AW149" s="141">
        <f t="shared" si="162"/>
        <v>77857.21559953285</v>
      </c>
      <c r="AX149" s="141"/>
      <c r="AY149" s="141">
        <v>2214241.7057210002</v>
      </c>
      <c r="AZ149" s="141">
        <f t="shared" si="120"/>
        <v>877162802</v>
      </c>
      <c r="BA149" s="141">
        <f t="shared" si="121"/>
        <v>834431461.9999969</v>
      </c>
      <c r="BB149" s="141">
        <f t="shared" si="163"/>
        <v>2327633.3016497637</v>
      </c>
      <c r="BC149" s="141"/>
      <c r="BD149" s="141"/>
      <c r="BE149" s="141">
        <f t="shared" si="122"/>
        <v>9386434</v>
      </c>
      <c r="BF149" s="141">
        <f t="shared" si="123"/>
        <v>9386434</v>
      </c>
      <c r="BG149" s="141">
        <f t="shared" si="164"/>
        <v>0</v>
      </c>
      <c r="BH149" s="141"/>
      <c r="BI149" s="141"/>
      <c r="BJ149" s="141">
        <f t="shared" si="124"/>
        <v>2191103</v>
      </c>
      <c r="BK149" s="141">
        <f t="shared" si="125"/>
        <v>2191101</v>
      </c>
      <c r="BL149" s="141">
        <f t="shared" si="165"/>
        <v>0</v>
      </c>
      <c r="BM149" s="141"/>
      <c r="BN149" s="141">
        <v>878558</v>
      </c>
      <c r="BO149" s="141">
        <f t="shared" si="126"/>
        <v>236120000</v>
      </c>
      <c r="BP149" s="141">
        <f t="shared" si="127"/>
        <v>183638092</v>
      </c>
      <c r="BQ149" s="141">
        <f t="shared" si="166"/>
        <v>1129640.9840720845</v>
      </c>
      <c r="BR149" s="141"/>
      <c r="BS149" s="141">
        <v>344544</v>
      </c>
      <c r="BT149" s="141">
        <f t="shared" si="128"/>
        <v>132130000</v>
      </c>
      <c r="BU149" s="141">
        <f t="shared" si="129"/>
        <v>119177778</v>
      </c>
      <c r="BV149" s="141">
        <f t="shared" si="167"/>
        <v>381988.98724223569</v>
      </c>
      <c r="BW149" s="141"/>
      <c r="BX149" s="141">
        <v>50165</v>
      </c>
      <c r="BY149" s="141">
        <f t="shared" si="130"/>
        <v>10351044</v>
      </c>
      <c r="BZ149" s="141">
        <f t="shared" si="131"/>
        <v>10000069</v>
      </c>
      <c r="CA149" s="141">
        <f t="shared" si="168"/>
        <v>51925.653938987816</v>
      </c>
      <c r="CB149" s="141"/>
      <c r="CC149" s="141">
        <v>9232.5479369999994</v>
      </c>
      <c r="CD149" s="141">
        <f t="shared" si="132"/>
        <v>1842000</v>
      </c>
      <c r="CE149" s="141">
        <f t="shared" si="133"/>
        <v>1874207.2309440002</v>
      </c>
      <c r="CF149" s="141">
        <f t="shared" si="169"/>
        <v>9073.8916269084311</v>
      </c>
      <c r="CG149" s="141"/>
      <c r="CH149" s="141">
        <v>693.23</v>
      </c>
      <c r="CI149" s="141">
        <f t="shared" si="151"/>
        <v>246401</v>
      </c>
      <c r="CJ149" s="141">
        <f t="shared" si="152"/>
        <v>225992.98000000117</v>
      </c>
      <c r="CK149" s="141">
        <f t="shared" si="170"/>
        <v>755.83128834355432</v>
      </c>
      <c r="CL149" s="141"/>
      <c r="CM149" s="141">
        <v>1049382</v>
      </c>
      <c r="CN149" s="141">
        <v>2042299</v>
      </c>
      <c r="CO149" s="141">
        <f t="shared" si="134"/>
        <v>3091681</v>
      </c>
      <c r="CP149" s="141">
        <f t="shared" si="135"/>
        <v>435000431</v>
      </c>
      <c r="CQ149" s="141">
        <f t="shared" si="154"/>
        <v>435000431.00000006</v>
      </c>
      <c r="CR149" s="141">
        <f t="shared" si="155"/>
        <v>3091680.9999999995</v>
      </c>
      <c r="CS149" s="141"/>
      <c r="CT149" s="141"/>
      <c r="CU149" s="141"/>
      <c r="CV149" s="141">
        <f t="shared" si="136"/>
        <v>28349827.019427337</v>
      </c>
    </row>
    <row r="150" spans="1:100" s="14" customFormat="1" ht="13.2" x14ac:dyDescent="0.25">
      <c r="A150" s="4" t="s">
        <v>443</v>
      </c>
      <c r="B150" s="4" t="s">
        <v>444</v>
      </c>
      <c r="C150" s="4" t="s">
        <v>348</v>
      </c>
      <c r="D150" s="4" t="s">
        <v>348</v>
      </c>
      <c r="E150" s="4"/>
      <c r="F150" s="141"/>
      <c r="G150" s="141">
        <f>'[6]Control Totals'!$I$3</f>
        <v>129600000</v>
      </c>
      <c r="H150" s="141">
        <v>129600000.00000101</v>
      </c>
      <c r="I150" s="141">
        <f t="shared" si="156"/>
        <v>0</v>
      </c>
      <c r="J150" s="141"/>
      <c r="K150" s="141"/>
      <c r="L150" s="141">
        <f t="shared" si="104"/>
        <v>1567610394</v>
      </c>
      <c r="M150" s="141">
        <v>5258012077.9999981</v>
      </c>
      <c r="N150" s="141">
        <f t="shared" si="157"/>
        <v>0</v>
      </c>
      <c r="O150" s="141"/>
      <c r="P150" s="141">
        <v>1949122.033999</v>
      </c>
      <c r="Q150" s="141">
        <f t="shared" si="139"/>
        <v>341463106</v>
      </c>
      <c r="R150" s="141">
        <v>1276518313.0000019</v>
      </c>
      <c r="S150" s="141">
        <f t="shared" si="158"/>
        <v>521381.68087709614</v>
      </c>
      <c r="T150" s="141"/>
      <c r="U150" s="141"/>
      <c r="V150" s="141">
        <f t="shared" si="105"/>
        <v>339987334</v>
      </c>
      <c r="W150" s="141">
        <f t="shared" si="106"/>
        <v>523996799.00000209</v>
      </c>
      <c r="X150" s="141">
        <f t="shared" si="107"/>
        <v>0</v>
      </c>
      <c r="Y150" s="141"/>
      <c r="Z150" s="141">
        <v>103924.27779199999</v>
      </c>
      <c r="AA150" s="141">
        <f t="shared" si="108"/>
        <v>335233765</v>
      </c>
      <c r="AB150" s="141">
        <f t="shared" si="109"/>
        <v>342170317.00001383</v>
      </c>
      <c r="AC150" s="141">
        <f t="shared" si="110"/>
        <v>101817.50195215397</v>
      </c>
      <c r="AD150" s="141"/>
      <c r="AE150" s="141"/>
      <c r="AF150" s="141">
        <f t="shared" si="111"/>
        <v>483622539</v>
      </c>
      <c r="AG150" s="141">
        <f t="shared" si="112"/>
        <v>726591897.00000179</v>
      </c>
      <c r="AH150" s="141">
        <f t="shared" si="159"/>
        <v>0</v>
      </c>
      <c r="AI150" s="141"/>
      <c r="AJ150" s="141"/>
      <c r="AK150" s="141">
        <f t="shared" si="113"/>
        <v>18917185</v>
      </c>
      <c r="AL150" s="141">
        <f t="shared" si="114"/>
        <v>21580834</v>
      </c>
      <c r="AM150" s="141">
        <f t="shared" si="160"/>
        <v>0</v>
      </c>
      <c r="AN150" s="141"/>
      <c r="AO150" s="141">
        <v>95410.068484999996</v>
      </c>
      <c r="AP150" s="141">
        <f t="shared" si="116"/>
        <v>44655639</v>
      </c>
      <c r="AQ150" s="141">
        <f t="shared" si="117"/>
        <v>45294790.000002876</v>
      </c>
      <c r="AR150" s="141">
        <f t="shared" si="161"/>
        <v>94063.744974447749</v>
      </c>
      <c r="AS150" s="141"/>
      <c r="AT150" s="141"/>
      <c r="AU150" s="141">
        <f t="shared" si="118"/>
        <v>12442934</v>
      </c>
      <c r="AV150" s="141">
        <f t="shared" si="119"/>
        <v>11889881.000002848</v>
      </c>
      <c r="AW150" s="141">
        <f t="shared" si="162"/>
        <v>0</v>
      </c>
      <c r="AX150" s="141"/>
      <c r="AY150" s="141"/>
      <c r="AZ150" s="141">
        <f t="shared" si="120"/>
        <v>877162802</v>
      </c>
      <c r="BA150" s="141">
        <f t="shared" si="121"/>
        <v>834431461.9999969</v>
      </c>
      <c r="BB150" s="141">
        <f t="shared" si="163"/>
        <v>0</v>
      </c>
      <c r="BC150" s="141"/>
      <c r="BD150" s="141"/>
      <c r="BE150" s="141">
        <f t="shared" si="122"/>
        <v>9386434</v>
      </c>
      <c r="BF150" s="141">
        <f t="shared" si="123"/>
        <v>9386434</v>
      </c>
      <c r="BG150" s="141">
        <f t="shared" si="164"/>
        <v>0</v>
      </c>
      <c r="BH150" s="141"/>
      <c r="BI150" s="141"/>
      <c r="BJ150" s="141">
        <f t="shared" si="124"/>
        <v>2191103</v>
      </c>
      <c r="BK150" s="141">
        <f t="shared" si="125"/>
        <v>2191101</v>
      </c>
      <c r="BL150" s="141">
        <f t="shared" si="165"/>
        <v>0</v>
      </c>
      <c r="BM150" s="141"/>
      <c r="BN150" s="141"/>
      <c r="BO150" s="141">
        <f t="shared" si="126"/>
        <v>236120000</v>
      </c>
      <c r="BP150" s="141">
        <f t="shared" si="127"/>
        <v>183638092</v>
      </c>
      <c r="BQ150" s="141">
        <f t="shared" si="166"/>
        <v>0</v>
      </c>
      <c r="BR150" s="141"/>
      <c r="BS150" s="141"/>
      <c r="BT150" s="141">
        <f t="shared" si="128"/>
        <v>132130000</v>
      </c>
      <c r="BU150" s="141">
        <f t="shared" si="129"/>
        <v>119177778</v>
      </c>
      <c r="BV150" s="141">
        <f t="shared" si="167"/>
        <v>0</v>
      </c>
      <c r="BW150" s="141"/>
      <c r="BX150" s="141"/>
      <c r="BY150" s="141">
        <f t="shared" si="130"/>
        <v>10351044</v>
      </c>
      <c r="BZ150" s="141">
        <f t="shared" si="131"/>
        <v>10000069</v>
      </c>
      <c r="CA150" s="141">
        <f t="shared" si="168"/>
        <v>0</v>
      </c>
      <c r="CB150" s="141"/>
      <c r="CC150" s="141"/>
      <c r="CD150" s="141">
        <f t="shared" si="132"/>
        <v>1842000</v>
      </c>
      <c r="CE150" s="141">
        <f t="shared" si="133"/>
        <v>1874207.2309440002</v>
      </c>
      <c r="CF150" s="141">
        <f t="shared" si="169"/>
        <v>0</v>
      </c>
      <c r="CG150" s="141"/>
      <c r="CH150" s="141">
        <v>693.23</v>
      </c>
      <c r="CI150" s="141">
        <f t="shared" si="151"/>
        <v>246401</v>
      </c>
      <c r="CJ150" s="141">
        <f t="shared" si="152"/>
        <v>225992.98000000117</v>
      </c>
      <c r="CK150" s="141">
        <f t="shared" si="170"/>
        <v>755.83128834355432</v>
      </c>
      <c r="CL150" s="141"/>
      <c r="CM150" s="141"/>
      <c r="CN150" s="141"/>
      <c r="CO150" s="141">
        <f t="shared" si="134"/>
        <v>0</v>
      </c>
      <c r="CP150" s="141">
        <f t="shared" si="135"/>
        <v>435000431</v>
      </c>
      <c r="CQ150" s="141">
        <f t="shared" si="154"/>
        <v>435000431.00000006</v>
      </c>
      <c r="CR150" s="141">
        <f t="shared" si="155"/>
        <v>0</v>
      </c>
      <c r="CS150" s="141"/>
      <c r="CT150" s="141"/>
      <c r="CU150" s="141"/>
      <c r="CV150" s="141">
        <f t="shared" si="136"/>
        <v>718018.75909204141</v>
      </c>
    </row>
    <row r="151" spans="1:100" s="14" customFormat="1" ht="13.2" x14ac:dyDescent="0.25">
      <c r="A151" s="4" t="s">
        <v>739</v>
      </c>
      <c r="B151" s="4" t="s">
        <v>740</v>
      </c>
      <c r="C151" s="4" t="s">
        <v>348</v>
      </c>
      <c r="D151" s="4" t="s">
        <v>348</v>
      </c>
      <c r="E151" s="4"/>
      <c r="F151" s="141"/>
      <c r="G151" s="141">
        <f>'[6]Control Totals'!$I$3</f>
        <v>129600000</v>
      </c>
      <c r="H151" s="141">
        <v>129600000.00000101</v>
      </c>
      <c r="I151" s="141">
        <f t="shared" si="156"/>
        <v>0</v>
      </c>
      <c r="J151" s="141"/>
      <c r="K151" s="141"/>
      <c r="L151" s="141">
        <f t="shared" si="104"/>
        <v>1567610394</v>
      </c>
      <c r="M151" s="141">
        <v>5258012077.9999981</v>
      </c>
      <c r="N151" s="141">
        <f t="shared" si="157"/>
        <v>0</v>
      </c>
      <c r="O151" s="141"/>
      <c r="P151" s="141">
        <v>2338190.0758520002</v>
      </c>
      <c r="Q151" s="141">
        <f t="shared" si="139"/>
        <v>341463106</v>
      </c>
      <c r="R151" s="141">
        <v>1276518313.0000019</v>
      </c>
      <c r="S151" s="141">
        <f t="shared" si="158"/>
        <v>625455.69271343341</v>
      </c>
      <c r="T151" s="141"/>
      <c r="U151" s="141"/>
      <c r="V151" s="141">
        <f t="shared" si="105"/>
        <v>339987334</v>
      </c>
      <c r="W151" s="141">
        <f t="shared" si="106"/>
        <v>523996799.00000209</v>
      </c>
      <c r="X151" s="141">
        <f t="shared" si="107"/>
        <v>0</v>
      </c>
      <c r="Y151" s="141"/>
      <c r="Z151" s="141">
        <v>196955.74716699999</v>
      </c>
      <c r="AA151" s="141">
        <f t="shared" si="108"/>
        <v>335233765</v>
      </c>
      <c r="AB151" s="141">
        <f t="shared" si="109"/>
        <v>342170317.00001383</v>
      </c>
      <c r="AC151" s="141">
        <f t="shared" si="110"/>
        <v>192963.01689774808</v>
      </c>
      <c r="AD151" s="141"/>
      <c r="AE151" s="141"/>
      <c r="AF151" s="141">
        <f t="shared" si="111"/>
        <v>483622539</v>
      </c>
      <c r="AG151" s="141">
        <f t="shared" si="112"/>
        <v>726591897.00000179</v>
      </c>
      <c r="AH151" s="141">
        <f t="shared" si="159"/>
        <v>0</v>
      </c>
      <c r="AI151" s="141"/>
      <c r="AJ151" s="141"/>
      <c r="AK151" s="141">
        <f t="shared" si="113"/>
        <v>18917185</v>
      </c>
      <c r="AL151" s="141">
        <f t="shared" si="114"/>
        <v>21580834</v>
      </c>
      <c r="AM151" s="141">
        <f t="shared" si="160"/>
        <v>0</v>
      </c>
      <c r="AN151" s="141"/>
      <c r="AO151" s="141">
        <v>45883.617681999996</v>
      </c>
      <c r="AP151" s="141">
        <f t="shared" si="116"/>
        <v>44655639</v>
      </c>
      <c r="AQ151" s="141">
        <f t="shared" si="117"/>
        <v>45294790.000002876</v>
      </c>
      <c r="AR151" s="141">
        <f t="shared" si="161"/>
        <v>45236.157783738003</v>
      </c>
      <c r="AS151" s="141"/>
      <c r="AT151" s="141"/>
      <c r="AU151" s="141">
        <f t="shared" si="118"/>
        <v>12442934</v>
      </c>
      <c r="AV151" s="141">
        <f t="shared" si="119"/>
        <v>11889881.000002848</v>
      </c>
      <c r="AW151" s="141">
        <f t="shared" si="162"/>
        <v>0</v>
      </c>
      <c r="AX151" s="141"/>
      <c r="AY151" s="141"/>
      <c r="AZ151" s="141">
        <f t="shared" si="120"/>
        <v>877162802</v>
      </c>
      <c r="BA151" s="141">
        <f t="shared" si="121"/>
        <v>834431461.9999969</v>
      </c>
      <c r="BB151" s="141">
        <f t="shared" si="163"/>
        <v>0</v>
      </c>
      <c r="BC151" s="141"/>
      <c r="BD151" s="141"/>
      <c r="BE151" s="141">
        <f t="shared" si="122"/>
        <v>9386434</v>
      </c>
      <c r="BF151" s="141">
        <f t="shared" si="123"/>
        <v>9386434</v>
      </c>
      <c r="BG151" s="141">
        <f t="shared" si="164"/>
        <v>0</v>
      </c>
      <c r="BH151" s="141"/>
      <c r="BI151" s="141"/>
      <c r="BJ151" s="141">
        <f t="shared" si="124"/>
        <v>2191103</v>
      </c>
      <c r="BK151" s="141">
        <f t="shared" si="125"/>
        <v>2191101</v>
      </c>
      <c r="BL151" s="141">
        <f t="shared" si="165"/>
        <v>0</v>
      </c>
      <c r="BM151" s="141"/>
      <c r="BN151" s="141"/>
      <c r="BO151" s="141">
        <f t="shared" si="126"/>
        <v>236120000</v>
      </c>
      <c r="BP151" s="141">
        <f t="shared" si="127"/>
        <v>183638092</v>
      </c>
      <c r="BQ151" s="141">
        <f t="shared" si="166"/>
        <v>0</v>
      </c>
      <c r="BR151" s="141"/>
      <c r="BS151" s="141"/>
      <c r="BT151" s="141">
        <f t="shared" si="128"/>
        <v>132130000</v>
      </c>
      <c r="BU151" s="141">
        <f t="shared" si="129"/>
        <v>119177778</v>
      </c>
      <c r="BV151" s="141">
        <f t="shared" si="167"/>
        <v>0</v>
      </c>
      <c r="BW151" s="141"/>
      <c r="BX151" s="141"/>
      <c r="BY151" s="141">
        <f t="shared" si="130"/>
        <v>10351044</v>
      </c>
      <c r="BZ151" s="141">
        <f t="shared" si="131"/>
        <v>10000069</v>
      </c>
      <c r="CA151" s="141">
        <f t="shared" si="168"/>
        <v>0</v>
      </c>
      <c r="CB151" s="141"/>
      <c r="CC151" s="141"/>
      <c r="CD151" s="141">
        <f t="shared" si="132"/>
        <v>1842000</v>
      </c>
      <c r="CE151" s="141">
        <f t="shared" si="133"/>
        <v>1874207.2309440002</v>
      </c>
      <c r="CF151" s="141">
        <f t="shared" si="169"/>
        <v>0</v>
      </c>
      <c r="CG151" s="141"/>
      <c r="CH151" s="141">
        <v>693.23</v>
      </c>
      <c r="CI151" s="141">
        <f t="shared" si="151"/>
        <v>246401</v>
      </c>
      <c r="CJ151" s="141">
        <f t="shared" si="152"/>
        <v>225992.98000000117</v>
      </c>
      <c r="CK151" s="141">
        <f t="shared" si="170"/>
        <v>755.83128834355432</v>
      </c>
      <c r="CL151" s="141"/>
      <c r="CM151" s="141">
        <v>139980</v>
      </c>
      <c r="CN151" s="141">
        <v>277646</v>
      </c>
      <c r="CO151" s="141">
        <f t="shared" si="134"/>
        <v>417626</v>
      </c>
      <c r="CP151" s="141">
        <f t="shared" si="135"/>
        <v>435000431</v>
      </c>
      <c r="CQ151" s="141">
        <f t="shared" si="154"/>
        <v>435000431.00000006</v>
      </c>
      <c r="CR151" s="141">
        <f t="shared" si="155"/>
        <v>417625.99999999994</v>
      </c>
      <c r="CS151" s="141"/>
      <c r="CT151" s="141"/>
      <c r="CU151" s="141"/>
      <c r="CV151" s="141">
        <f t="shared" si="136"/>
        <v>1282036.698683263</v>
      </c>
    </row>
    <row r="152" spans="1:100" s="14" customFormat="1" ht="13.2" x14ac:dyDescent="0.25">
      <c r="A152" s="4" t="s">
        <v>153</v>
      </c>
      <c r="B152" s="4" t="s">
        <v>154</v>
      </c>
      <c r="C152" s="4"/>
      <c r="D152" s="4" t="s">
        <v>136</v>
      </c>
      <c r="E152" s="4"/>
      <c r="F152" s="141">
        <v>363977.894937</v>
      </c>
      <c r="G152" s="141">
        <f>'[6]Control Totals'!$I$3</f>
        <v>129600000</v>
      </c>
      <c r="H152" s="141">
        <v>129600000.00000101</v>
      </c>
      <c r="I152" s="141">
        <f t="shared" si="156"/>
        <v>363977.89493699715</v>
      </c>
      <c r="J152" s="141"/>
      <c r="K152" s="141">
        <v>17706811.150814001</v>
      </c>
      <c r="L152" s="141">
        <f t="shared" si="104"/>
        <v>1567610394</v>
      </c>
      <c r="M152" s="141">
        <v>5258012077.9999981</v>
      </c>
      <c r="N152" s="141">
        <f t="shared" si="157"/>
        <v>5279063.7968958924</v>
      </c>
      <c r="O152" s="141"/>
      <c r="P152" s="141">
        <v>5812925.8870569998</v>
      </c>
      <c r="Q152" s="141">
        <f t="shared" si="139"/>
        <v>341463106</v>
      </c>
      <c r="R152" s="141">
        <v>1276518313.0000019</v>
      </c>
      <c r="S152" s="141">
        <f t="shared" si="158"/>
        <v>1554932.4346765445</v>
      </c>
      <c r="T152" s="141"/>
      <c r="U152" s="141"/>
      <c r="V152" s="141">
        <f t="shared" si="105"/>
        <v>339987334</v>
      </c>
      <c r="W152" s="141">
        <f t="shared" si="106"/>
        <v>523996799.00000209</v>
      </c>
      <c r="X152" s="141">
        <f t="shared" si="107"/>
        <v>0</v>
      </c>
      <c r="Y152" s="141"/>
      <c r="Z152" s="141">
        <v>1490782.5284200001</v>
      </c>
      <c r="AA152" s="141">
        <f t="shared" si="108"/>
        <v>335233765</v>
      </c>
      <c r="AB152" s="141">
        <f t="shared" si="109"/>
        <v>342170317.00001383</v>
      </c>
      <c r="AC152" s="141">
        <f t="shared" si="110"/>
        <v>1460561.0567863372</v>
      </c>
      <c r="AD152" s="141"/>
      <c r="AE152" s="141">
        <v>2679974.6596619999</v>
      </c>
      <c r="AF152" s="141">
        <f t="shared" si="111"/>
        <v>483622539</v>
      </c>
      <c r="AG152" s="141">
        <f t="shared" si="112"/>
        <v>726591897.00000179</v>
      </c>
      <c r="AH152" s="141">
        <f t="shared" si="159"/>
        <v>1783802.0967654611</v>
      </c>
      <c r="AI152" s="141"/>
      <c r="AJ152" s="141"/>
      <c r="AK152" s="141">
        <f t="shared" si="113"/>
        <v>18917185</v>
      </c>
      <c r="AL152" s="141">
        <f t="shared" si="114"/>
        <v>21580834</v>
      </c>
      <c r="AM152" s="141">
        <f t="shared" si="160"/>
        <v>0</v>
      </c>
      <c r="AN152" s="141"/>
      <c r="AO152" s="141">
        <v>281495.201818</v>
      </c>
      <c r="AP152" s="141">
        <f t="shared" si="116"/>
        <v>44655639</v>
      </c>
      <c r="AQ152" s="141">
        <f t="shared" si="117"/>
        <v>45294790.000002876</v>
      </c>
      <c r="AR152" s="141">
        <f t="shared" si="161"/>
        <v>277523.04652733688</v>
      </c>
      <c r="AS152" s="141"/>
      <c r="AT152" s="141">
        <v>70433.390304999994</v>
      </c>
      <c r="AU152" s="141">
        <f t="shared" si="118"/>
        <v>12442934</v>
      </c>
      <c r="AV152" s="141">
        <f t="shared" si="119"/>
        <v>11889881.000002848</v>
      </c>
      <c r="AW152" s="141">
        <f t="shared" si="162"/>
        <v>73709.570933564843</v>
      </c>
      <c r="AX152" s="141"/>
      <c r="AY152" s="141">
        <v>2672024.1862010001</v>
      </c>
      <c r="AZ152" s="141">
        <f t="shared" si="120"/>
        <v>877162802</v>
      </c>
      <c r="BA152" s="141">
        <f t="shared" si="121"/>
        <v>834431461.9999969</v>
      </c>
      <c r="BB152" s="141">
        <f t="shared" si="163"/>
        <v>2808858.8804671029</v>
      </c>
      <c r="BC152" s="141"/>
      <c r="BD152" s="141"/>
      <c r="BE152" s="141">
        <f t="shared" si="122"/>
        <v>9386434</v>
      </c>
      <c r="BF152" s="141">
        <f t="shared" si="123"/>
        <v>9386434</v>
      </c>
      <c r="BG152" s="141">
        <f t="shared" si="164"/>
        <v>0</v>
      </c>
      <c r="BH152" s="141"/>
      <c r="BI152" s="141"/>
      <c r="BJ152" s="141">
        <f t="shared" si="124"/>
        <v>2191103</v>
      </c>
      <c r="BK152" s="141">
        <f t="shared" si="125"/>
        <v>2191101</v>
      </c>
      <c r="BL152" s="141">
        <f t="shared" si="165"/>
        <v>0</v>
      </c>
      <c r="BM152" s="141"/>
      <c r="BN152" s="141">
        <v>742073</v>
      </c>
      <c r="BO152" s="141">
        <f t="shared" si="126"/>
        <v>236120000</v>
      </c>
      <c r="BP152" s="141">
        <f t="shared" si="127"/>
        <v>183638092</v>
      </c>
      <c r="BQ152" s="141">
        <f t="shared" si="166"/>
        <v>954149.95250549656</v>
      </c>
      <c r="BR152" s="141"/>
      <c r="BS152" s="141">
        <v>508431</v>
      </c>
      <c r="BT152" s="141">
        <f t="shared" si="128"/>
        <v>132130000</v>
      </c>
      <c r="BU152" s="141">
        <f t="shared" si="129"/>
        <v>119177778</v>
      </c>
      <c r="BV152" s="141">
        <f t="shared" si="167"/>
        <v>563687.20039401983</v>
      </c>
      <c r="BW152" s="141"/>
      <c r="BX152" s="141">
        <v>33951</v>
      </c>
      <c r="BY152" s="141">
        <f t="shared" si="130"/>
        <v>10351044</v>
      </c>
      <c r="BZ152" s="141">
        <f t="shared" si="131"/>
        <v>10000069</v>
      </c>
      <c r="CA152" s="141">
        <f t="shared" si="168"/>
        <v>35142.587000549698</v>
      </c>
      <c r="CB152" s="141"/>
      <c r="CC152" s="141">
        <v>9232.5479369999994</v>
      </c>
      <c r="CD152" s="141">
        <f t="shared" si="132"/>
        <v>1842000</v>
      </c>
      <c r="CE152" s="141">
        <f t="shared" si="133"/>
        <v>1874207.2309440002</v>
      </c>
      <c r="CF152" s="141">
        <f t="shared" si="169"/>
        <v>9073.8916269084311</v>
      </c>
      <c r="CG152" s="141"/>
      <c r="CH152" s="141">
        <v>693.23</v>
      </c>
      <c r="CI152" s="141">
        <f t="shared" si="151"/>
        <v>246401</v>
      </c>
      <c r="CJ152" s="141">
        <f t="shared" si="152"/>
        <v>225992.98000000117</v>
      </c>
      <c r="CK152" s="141">
        <f t="shared" si="170"/>
        <v>755.83128834355432</v>
      </c>
      <c r="CL152" s="141"/>
      <c r="CM152" s="141"/>
      <c r="CN152" s="141">
        <v>1049890</v>
      </c>
      <c r="CO152" s="141">
        <f t="shared" si="134"/>
        <v>1049890</v>
      </c>
      <c r="CP152" s="141">
        <f t="shared" si="135"/>
        <v>435000431</v>
      </c>
      <c r="CQ152" s="141">
        <f t="shared" si="154"/>
        <v>435000431.00000006</v>
      </c>
      <c r="CR152" s="141">
        <f t="shared" si="155"/>
        <v>1049889.9999999998</v>
      </c>
      <c r="CS152" s="141"/>
      <c r="CT152" s="141"/>
      <c r="CU152" s="141"/>
      <c r="CV152" s="141">
        <f t="shared" si="136"/>
        <v>16215128.240804553</v>
      </c>
    </row>
    <row r="153" spans="1:100" s="14" customFormat="1" ht="13.2" x14ac:dyDescent="0.25">
      <c r="A153" s="4" t="s">
        <v>475</v>
      </c>
      <c r="B153" s="4" t="s">
        <v>476</v>
      </c>
      <c r="C153" s="4" t="s">
        <v>348</v>
      </c>
      <c r="D153" s="4" t="s">
        <v>348</v>
      </c>
      <c r="E153" s="4"/>
      <c r="F153" s="141"/>
      <c r="G153" s="141">
        <f>'[6]Control Totals'!$I$3</f>
        <v>129600000</v>
      </c>
      <c r="H153" s="141">
        <v>129600000.00000101</v>
      </c>
      <c r="I153" s="141">
        <f t="shared" si="156"/>
        <v>0</v>
      </c>
      <c r="J153" s="141"/>
      <c r="K153" s="141"/>
      <c r="L153" s="141">
        <f t="shared" si="104"/>
        <v>1567610394</v>
      </c>
      <c r="M153" s="141">
        <v>5258012077.9999981</v>
      </c>
      <c r="N153" s="141">
        <f t="shared" si="157"/>
        <v>0</v>
      </c>
      <c r="O153" s="141"/>
      <c r="P153" s="141">
        <v>813338.90361499996</v>
      </c>
      <c r="Q153" s="141">
        <f t="shared" si="139"/>
        <v>341463106</v>
      </c>
      <c r="R153" s="141">
        <v>1276518313.0000019</v>
      </c>
      <c r="S153" s="141">
        <f t="shared" si="158"/>
        <v>217564.62514534415</v>
      </c>
      <c r="T153" s="141"/>
      <c r="U153" s="141"/>
      <c r="V153" s="141">
        <f t="shared" si="105"/>
        <v>339987334</v>
      </c>
      <c r="W153" s="141">
        <f t="shared" si="106"/>
        <v>523996799.00000209</v>
      </c>
      <c r="X153" s="141">
        <f t="shared" si="107"/>
        <v>0</v>
      </c>
      <c r="Y153" s="141"/>
      <c r="Z153" s="141">
        <v>83112.087853000005</v>
      </c>
      <c r="AA153" s="141">
        <f t="shared" si="108"/>
        <v>335233765</v>
      </c>
      <c r="AB153" s="141">
        <f t="shared" si="109"/>
        <v>342170317.00001383</v>
      </c>
      <c r="AC153" s="141">
        <f t="shared" si="110"/>
        <v>81427.22130970475</v>
      </c>
      <c r="AD153" s="141"/>
      <c r="AE153" s="141"/>
      <c r="AF153" s="141">
        <f t="shared" si="111"/>
        <v>483622539</v>
      </c>
      <c r="AG153" s="141">
        <f t="shared" si="112"/>
        <v>726591897.00000179</v>
      </c>
      <c r="AH153" s="141">
        <f t="shared" si="159"/>
        <v>0</v>
      </c>
      <c r="AI153" s="141"/>
      <c r="AJ153" s="141"/>
      <c r="AK153" s="141">
        <f t="shared" si="113"/>
        <v>18917185</v>
      </c>
      <c r="AL153" s="141">
        <f t="shared" si="114"/>
        <v>21580834</v>
      </c>
      <c r="AM153" s="141">
        <f t="shared" si="160"/>
        <v>0</v>
      </c>
      <c r="AN153" s="141"/>
      <c r="AO153" s="141">
        <v>100927.53954</v>
      </c>
      <c r="AP153" s="141">
        <f t="shared" si="116"/>
        <v>44655639</v>
      </c>
      <c r="AQ153" s="141">
        <f t="shared" si="117"/>
        <v>45294790.000002876</v>
      </c>
      <c r="AR153" s="141">
        <f t="shared" si="161"/>
        <v>99503.359456047372</v>
      </c>
      <c r="AS153" s="141"/>
      <c r="AT153" s="141"/>
      <c r="AU153" s="141">
        <f t="shared" si="118"/>
        <v>12442934</v>
      </c>
      <c r="AV153" s="141">
        <f t="shared" si="119"/>
        <v>11889881.000002848</v>
      </c>
      <c r="AW153" s="141">
        <f t="shared" si="162"/>
        <v>0</v>
      </c>
      <c r="AX153" s="141"/>
      <c r="AY153" s="141"/>
      <c r="AZ153" s="141">
        <f t="shared" si="120"/>
        <v>877162802</v>
      </c>
      <c r="BA153" s="141">
        <f t="shared" si="121"/>
        <v>834431461.9999969</v>
      </c>
      <c r="BB153" s="141">
        <f t="shared" si="163"/>
        <v>0</v>
      </c>
      <c r="BC153" s="141"/>
      <c r="BD153" s="141"/>
      <c r="BE153" s="141">
        <f t="shared" si="122"/>
        <v>9386434</v>
      </c>
      <c r="BF153" s="141">
        <f t="shared" si="123"/>
        <v>9386434</v>
      </c>
      <c r="BG153" s="141">
        <f t="shared" si="164"/>
        <v>0</v>
      </c>
      <c r="BH153" s="141"/>
      <c r="BI153" s="141"/>
      <c r="BJ153" s="141">
        <f t="shared" si="124"/>
        <v>2191103</v>
      </c>
      <c r="BK153" s="141">
        <f t="shared" si="125"/>
        <v>2191101</v>
      </c>
      <c r="BL153" s="141">
        <f t="shared" si="165"/>
        <v>0</v>
      </c>
      <c r="BM153" s="141"/>
      <c r="BN153" s="141"/>
      <c r="BO153" s="141">
        <f t="shared" si="126"/>
        <v>236120000</v>
      </c>
      <c r="BP153" s="141">
        <f t="shared" si="127"/>
        <v>183638092</v>
      </c>
      <c r="BQ153" s="141">
        <f t="shared" si="166"/>
        <v>0</v>
      </c>
      <c r="BR153" s="141"/>
      <c r="BS153" s="141"/>
      <c r="BT153" s="141">
        <f t="shared" si="128"/>
        <v>132130000</v>
      </c>
      <c r="BU153" s="141">
        <f t="shared" si="129"/>
        <v>119177778</v>
      </c>
      <c r="BV153" s="141">
        <f t="shared" si="167"/>
        <v>0</v>
      </c>
      <c r="BW153" s="141"/>
      <c r="BX153" s="141"/>
      <c r="BY153" s="141">
        <f t="shared" si="130"/>
        <v>10351044</v>
      </c>
      <c r="BZ153" s="141">
        <f t="shared" si="131"/>
        <v>10000069</v>
      </c>
      <c r="CA153" s="141">
        <f t="shared" si="168"/>
        <v>0</v>
      </c>
      <c r="CB153" s="141"/>
      <c r="CC153" s="141"/>
      <c r="CD153" s="141">
        <f t="shared" si="132"/>
        <v>1842000</v>
      </c>
      <c r="CE153" s="141">
        <f t="shared" si="133"/>
        <v>1874207.2309440002</v>
      </c>
      <c r="CF153" s="141">
        <f t="shared" si="169"/>
        <v>0</v>
      </c>
      <c r="CG153" s="141"/>
      <c r="CH153" s="141">
        <v>693.23</v>
      </c>
      <c r="CI153" s="141">
        <f t="shared" si="151"/>
        <v>246401</v>
      </c>
      <c r="CJ153" s="141">
        <f t="shared" si="152"/>
        <v>225992.98000000117</v>
      </c>
      <c r="CK153" s="141">
        <f t="shared" si="170"/>
        <v>755.83128834355432</v>
      </c>
      <c r="CL153" s="141"/>
      <c r="CM153" s="141">
        <v>59333</v>
      </c>
      <c r="CN153" s="141">
        <v>117866</v>
      </c>
      <c r="CO153" s="141">
        <f t="shared" si="134"/>
        <v>177199</v>
      </c>
      <c r="CP153" s="141">
        <f t="shared" si="135"/>
        <v>435000431</v>
      </c>
      <c r="CQ153" s="141">
        <f t="shared" si="154"/>
        <v>435000431.00000006</v>
      </c>
      <c r="CR153" s="141">
        <f t="shared" si="155"/>
        <v>177198.99999999997</v>
      </c>
      <c r="CS153" s="141"/>
      <c r="CT153" s="141"/>
      <c r="CU153" s="141"/>
      <c r="CV153" s="141">
        <f t="shared" si="136"/>
        <v>576450.03719943971</v>
      </c>
    </row>
    <row r="154" spans="1:100" s="14" customFormat="1" ht="13.2" x14ac:dyDescent="0.25">
      <c r="A154" s="4" t="s">
        <v>210</v>
      </c>
      <c r="B154" s="4" t="s">
        <v>211</v>
      </c>
      <c r="C154" s="4"/>
      <c r="D154" s="4" t="s">
        <v>203</v>
      </c>
      <c r="E154" s="4"/>
      <c r="F154" s="141">
        <v>478384.17769600003</v>
      </c>
      <c r="G154" s="141">
        <f>'[6]Control Totals'!$I$3</f>
        <v>129600000</v>
      </c>
      <c r="H154" s="141">
        <v>129600000.00000101</v>
      </c>
      <c r="I154" s="141">
        <f t="shared" si="156"/>
        <v>478384.17769599624</v>
      </c>
      <c r="J154" s="141"/>
      <c r="K154" s="141">
        <v>14517685.741183</v>
      </c>
      <c r="L154" s="141">
        <f t="shared" si="104"/>
        <v>1567610394</v>
      </c>
      <c r="M154" s="141">
        <v>5258012077.9999981</v>
      </c>
      <c r="N154" s="141">
        <f t="shared" si="157"/>
        <v>4328266.0304121254</v>
      </c>
      <c r="O154" s="141"/>
      <c r="P154" s="141">
        <v>2892227.198198</v>
      </c>
      <c r="Q154" s="141">
        <f t="shared" si="139"/>
        <v>341463106</v>
      </c>
      <c r="R154" s="141">
        <v>1276518313.0000019</v>
      </c>
      <c r="S154" s="141">
        <f t="shared" si="158"/>
        <v>773658.21727491752</v>
      </c>
      <c r="T154" s="141"/>
      <c r="U154" s="141"/>
      <c r="V154" s="141">
        <f t="shared" si="105"/>
        <v>339987334</v>
      </c>
      <c r="W154" s="141">
        <f t="shared" si="106"/>
        <v>523996799.00000209</v>
      </c>
      <c r="X154" s="141">
        <f t="shared" si="107"/>
        <v>0</v>
      </c>
      <c r="Y154" s="141"/>
      <c r="Z154" s="141">
        <v>571902.71730300004</v>
      </c>
      <c r="AA154" s="141">
        <f t="shared" si="108"/>
        <v>335233765</v>
      </c>
      <c r="AB154" s="141">
        <f t="shared" si="109"/>
        <v>342170317.00001383</v>
      </c>
      <c r="AC154" s="141">
        <f t="shared" si="110"/>
        <v>560308.97950510297</v>
      </c>
      <c r="AD154" s="141"/>
      <c r="AE154" s="141">
        <v>2174869.3416499998</v>
      </c>
      <c r="AF154" s="141">
        <f t="shared" si="111"/>
        <v>483622539</v>
      </c>
      <c r="AG154" s="141">
        <f t="shared" si="112"/>
        <v>726591897.00000179</v>
      </c>
      <c r="AH154" s="141">
        <f t="shared" si="159"/>
        <v>1447601.9308016433</v>
      </c>
      <c r="AI154" s="141"/>
      <c r="AJ154" s="141"/>
      <c r="AK154" s="141">
        <f t="shared" si="113"/>
        <v>18917185</v>
      </c>
      <c r="AL154" s="141">
        <f t="shared" si="114"/>
        <v>21580834</v>
      </c>
      <c r="AM154" s="141">
        <f t="shared" si="160"/>
        <v>0</v>
      </c>
      <c r="AN154" s="141"/>
      <c r="AO154" s="141">
        <v>41813.315022000003</v>
      </c>
      <c r="AP154" s="141">
        <f t="shared" si="116"/>
        <v>44655639</v>
      </c>
      <c r="AQ154" s="141">
        <f t="shared" si="117"/>
        <v>45294790.000002876</v>
      </c>
      <c r="AR154" s="141">
        <f t="shared" si="161"/>
        <v>41223.290824741445</v>
      </c>
      <c r="AS154" s="141"/>
      <c r="AT154" s="141">
        <v>65224.490057000003</v>
      </c>
      <c r="AU154" s="141">
        <f t="shared" si="118"/>
        <v>12442934</v>
      </c>
      <c r="AV154" s="141">
        <f t="shared" si="119"/>
        <v>11889881.000002848</v>
      </c>
      <c r="AW154" s="141">
        <f t="shared" si="162"/>
        <v>68258.380799834151</v>
      </c>
      <c r="AX154" s="141"/>
      <c r="AY154" s="141">
        <v>1220418.376835</v>
      </c>
      <c r="AZ154" s="141">
        <f t="shared" si="120"/>
        <v>877162802</v>
      </c>
      <c r="BA154" s="141">
        <f t="shared" si="121"/>
        <v>834431461.9999969</v>
      </c>
      <c r="BB154" s="141">
        <f t="shared" si="163"/>
        <v>1282916.1552358682</v>
      </c>
      <c r="BC154" s="141"/>
      <c r="BD154" s="141"/>
      <c r="BE154" s="141">
        <f t="shared" si="122"/>
        <v>9386434</v>
      </c>
      <c r="BF154" s="141">
        <f t="shared" si="123"/>
        <v>9386434</v>
      </c>
      <c r="BG154" s="141">
        <f t="shared" si="164"/>
        <v>0</v>
      </c>
      <c r="BH154" s="141"/>
      <c r="BI154" s="141"/>
      <c r="BJ154" s="141">
        <f t="shared" si="124"/>
        <v>2191103</v>
      </c>
      <c r="BK154" s="141">
        <f t="shared" si="125"/>
        <v>2191101</v>
      </c>
      <c r="BL154" s="141">
        <f t="shared" si="165"/>
        <v>0</v>
      </c>
      <c r="BM154" s="141"/>
      <c r="BN154" s="141">
        <v>383440</v>
      </c>
      <c r="BO154" s="141">
        <f t="shared" si="126"/>
        <v>236120000</v>
      </c>
      <c r="BP154" s="141">
        <f t="shared" si="127"/>
        <v>183638092</v>
      </c>
      <c r="BQ154" s="141">
        <f t="shared" si="166"/>
        <v>493023.27101067902</v>
      </c>
      <c r="BR154" s="141"/>
      <c r="BS154" s="141">
        <v>221261</v>
      </c>
      <c r="BT154" s="141">
        <f t="shared" si="128"/>
        <v>132130000</v>
      </c>
      <c r="BU154" s="141">
        <f t="shared" si="129"/>
        <v>119177778</v>
      </c>
      <c r="BV154" s="141">
        <f t="shared" si="167"/>
        <v>245307.61036675813</v>
      </c>
      <c r="BW154" s="141"/>
      <c r="BX154" s="141">
        <v>12191</v>
      </c>
      <c r="BY154" s="141">
        <f t="shared" si="130"/>
        <v>10351044</v>
      </c>
      <c r="BZ154" s="141">
        <f t="shared" si="131"/>
        <v>10000069</v>
      </c>
      <c r="CA154" s="141">
        <f t="shared" si="168"/>
        <v>12618.870670192375</v>
      </c>
      <c r="CB154" s="141"/>
      <c r="CC154" s="141">
        <v>9232.5479369999994</v>
      </c>
      <c r="CD154" s="141">
        <f t="shared" si="132"/>
        <v>1842000</v>
      </c>
      <c r="CE154" s="141">
        <f t="shared" si="133"/>
        <v>1874207.2309440002</v>
      </c>
      <c r="CF154" s="141">
        <f t="shared" si="169"/>
        <v>9073.8916269084311</v>
      </c>
      <c r="CG154" s="141"/>
      <c r="CH154" s="141">
        <v>693.23</v>
      </c>
      <c r="CI154" s="141">
        <f t="shared" si="151"/>
        <v>246401</v>
      </c>
      <c r="CJ154" s="141">
        <f t="shared" si="152"/>
        <v>225992.98000000117</v>
      </c>
      <c r="CK154" s="141">
        <f t="shared" si="170"/>
        <v>755.83128834355432</v>
      </c>
      <c r="CL154" s="141"/>
      <c r="CM154" s="141">
        <v>409334.00000000873</v>
      </c>
      <c r="CN154" s="141">
        <v>815934</v>
      </c>
      <c r="CO154" s="141">
        <f t="shared" si="134"/>
        <v>1225268.0000000088</v>
      </c>
      <c r="CP154" s="141">
        <f t="shared" si="135"/>
        <v>435000431</v>
      </c>
      <c r="CQ154" s="141">
        <f t="shared" si="154"/>
        <v>435000431.00000006</v>
      </c>
      <c r="CR154" s="141">
        <f t="shared" si="155"/>
        <v>1225268.0000000086</v>
      </c>
      <c r="CS154" s="141"/>
      <c r="CT154" s="141"/>
      <c r="CU154" s="141"/>
      <c r="CV154" s="141">
        <f t="shared" si="136"/>
        <v>10966664.637513118</v>
      </c>
    </row>
    <row r="155" spans="1:100" s="14" customFormat="1" ht="13.2" x14ac:dyDescent="0.25">
      <c r="A155" s="4" t="s">
        <v>421</v>
      </c>
      <c r="B155" s="4" t="s">
        <v>422</v>
      </c>
      <c r="C155" s="4" t="s">
        <v>348</v>
      </c>
      <c r="D155" s="4" t="s">
        <v>348</v>
      </c>
      <c r="E155" s="4"/>
      <c r="F155" s="141"/>
      <c r="G155" s="141">
        <f>'[6]Control Totals'!$I$3</f>
        <v>129600000</v>
      </c>
      <c r="H155" s="141">
        <v>129600000.00000101</v>
      </c>
      <c r="I155" s="141">
        <f t="shared" si="156"/>
        <v>0</v>
      </c>
      <c r="J155" s="141"/>
      <c r="K155" s="141"/>
      <c r="L155" s="141">
        <f t="shared" si="104"/>
        <v>1567610394</v>
      </c>
      <c r="M155" s="141">
        <v>5258012077.9999981</v>
      </c>
      <c r="N155" s="141">
        <f t="shared" si="157"/>
        <v>0</v>
      </c>
      <c r="O155" s="141"/>
      <c r="P155" s="141">
        <v>2408157.9336899999</v>
      </c>
      <c r="Q155" s="141">
        <f t="shared" si="139"/>
        <v>341463106</v>
      </c>
      <c r="R155" s="141">
        <v>1276518313.0000019</v>
      </c>
      <c r="S155" s="141">
        <f t="shared" si="158"/>
        <v>644171.79088000138</v>
      </c>
      <c r="T155" s="141"/>
      <c r="U155" s="141"/>
      <c r="V155" s="141">
        <f t="shared" si="105"/>
        <v>339987334</v>
      </c>
      <c r="W155" s="141">
        <f t="shared" si="106"/>
        <v>523996799.00000209</v>
      </c>
      <c r="X155" s="141">
        <f t="shared" si="107"/>
        <v>0</v>
      </c>
      <c r="Y155" s="141"/>
      <c r="Z155" s="141">
        <v>100173.58554</v>
      </c>
      <c r="AA155" s="141">
        <f t="shared" si="108"/>
        <v>335233765</v>
      </c>
      <c r="AB155" s="141">
        <f t="shared" si="109"/>
        <v>342170317.00001383</v>
      </c>
      <c r="AC155" s="141">
        <f t="shared" si="110"/>
        <v>98142.844559256162</v>
      </c>
      <c r="AD155" s="141"/>
      <c r="AE155" s="141"/>
      <c r="AF155" s="141">
        <f t="shared" si="111"/>
        <v>483622539</v>
      </c>
      <c r="AG155" s="141">
        <f t="shared" si="112"/>
        <v>726591897.00000179</v>
      </c>
      <c r="AH155" s="141">
        <f t="shared" si="159"/>
        <v>0</v>
      </c>
      <c r="AI155" s="141"/>
      <c r="AJ155" s="141"/>
      <c r="AK155" s="141">
        <f t="shared" si="113"/>
        <v>18917185</v>
      </c>
      <c r="AL155" s="141">
        <f t="shared" si="114"/>
        <v>21580834</v>
      </c>
      <c r="AM155" s="141">
        <f t="shared" si="160"/>
        <v>0</v>
      </c>
      <c r="AN155" s="141"/>
      <c r="AO155" s="141">
        <v>104699.46279999999</v>
      </c>
      <c r="AP155" s="141">
        <f t="shared" si="116"/>
        <v>44655639</v>
      </c>
      <c r="AQ155" s="141">
        <f t="shared" si="117"/>
        <v>45294790.000002876</v>
      </c>
      <c r="AR155" s="141">
        <f t="shared" si="161"/>
        <v>103222.05742184547</v>
      </c>
      <c r="AS155" s="141"/>
      <c r="AT155" s="141"/>
      <c r="AU155" s="141">
        <f t="shared" si="118"/>
        <v>12442934</v>
      </c>
      <c r="AV155" s="141">
        <f t="shared" si="119"/>
        <v>11889881.000002848</v>
      </c>
      <c r="AW155" s="141">
        <f t="shared" si="162"/>
        <v>0</v>
      </c>
      <c r="AX155" s="141"/>
      <c r="AY155" s="141"/>
      <c r="AZ155" s="141">
        <f t="shared" si="120"/>
        <v>877162802</v>
      </c>
      <c r="BA155" s="141">
        <f t="shared" si="121"/>
        <v>834431461.9999969</v>
      </c>
      <c r="BB155" s="141">
        <f t="shared" si="163"/>
        <v>0</v>
      </c>
      <c r="BC155" s="141"/>
      <c r="BD155" s="141">
        <v>974522</v>
      </c>
      <c r="BE155" s="141">
        <f t="shared" si="122"/>
        <v>9386434</v>
      </c>
      <c r="BF155" s="141">
        <f t="shared" si="123"/>
        <v>9386434</v>
      </c>
      <c r="BG155" s="141">
        <f t="shared" si="164"/>
        <v>974522</v>
      </c>
      <c r="BH155" s="141"/>
      <c r="BI155" s="141">
        <v>102472</v>
      </c>
      <c r="BJ155" s="141">
        <f t="shared" si="124"/>
        <v>2191103</v>
      </c>
      <c r="BK155" s="141">
        <f t="shared" si="125"/>
        <v>2191101</v>
      </c>
      <c r="BL155" s="141">
        <f t="shared" si="165"/>
        <v>102472.09353471154</v>
      </c>
      <c r="BM155" s="141"/>
      <c r="BN155" s="141"/>
      <c r="BO155" s="141">
        <f t="shared" si="126"/>
        <v>236120000</v>
      </c>
      <c r="BP155" s="141">
        <f t="shared" si="127"/>
        <v>183638092</v>
      </c>
      <c r="BQ155" s="141">
        <f t="shared" si="166"/>
        <v>0</v>
      </c>
      <c r="BR155" s="141"/>
      <c r="BS155" s="141"/>
      <c r="BT155" s="141">
        <f t="shared" si="128"/>
        <v>132130000</v>
      </c>
      <c r="BU155" s="141">
        <f t="shared" si="129"/>
        <v>119177778</v>
      </c>
      <c r="BV155" s="141">
        <f t="shared" si="167"/>
        <v>0</v>
      </c>
      <c r="BW155" s="141"/>
      <c r="BX155" s="141"/>
      <c r="BY155" s="141">
        <f t="shared" si="130"/>
        <v>10351044</v>
      </c>
      <c r="BZ155" s="141">
        <f t="shared" si="131"/>
        <v>10000069</v>
      </c>
      <c r="CA155" s="141">
        <f t="shared" si="168"/>
        <v>0</v>
      </c>
      <c r="CB155" s="141"/>
      <c r="CC155" s="141"/>
      <c r="CD155" s="141">
        <f t="shared" si="132"/>
        <v>1842000</v>
      </c>
      <c r="CE155" s="141">
        <f t="shared" si="133"/>
        <v>1874207.2309440002</v>
      </c>
      <c r="CF155" s="141">
        <f t="shared" si="169"/>
        <v>0</v>
      </c>
      <c r="CG155" s="141"/>
      <c r="CH155" s="141">
        <v>693.23</v>
      </c>
      <c r="CI155" s="141">
        <f t="shared" si="151"/>
        <v>246401</v>
      </c>
      <c r="CJ155" s="141">
        <f t="shared" si="152"/>
        <v>225992.98000000117</v>
      </c>
      <c r="CK155" s="141">
        <f t="shared" si="170"/>
        <v>755.83128834355432</v>
      </c>
      <c r="CL155" s="141"/>
      <c r="CM155" s="141"/>
      <c r="CN155" s="141">
        <v>139681</v>
      </c>
      <c r="CO155" s="141">
        <f t="shared" si="134"/>
        <v>139681</v>
      </c>
      <c r="CP155" s="141">
        <f t="shared" si="135"/>
        <v>435000431</v>
      </c>
      <c r="CQ155" s="141">
        <f t="shared" si="154"/>
        <v>435000431.00000006</v>
      </c>
      <c r="CR155" s="141">
        <f t="shared" si="155"/>
        <v>139680.99999999997</v>
      </c>
      <c r="CS155" s="141"/>
      <c r="CT155" s="141"/>
      <c r="CU155" s="141"/>
      <c r="CV155" s="141">
        <f t="shared" si="136"/>
        <v>2062967.617684158</v>
      </c>
    </row>
    <row r="156" spans="1:100" s="14" customFormat="1" ht="13.2" x14ac:dyDescent="0.25">
      <c r="A156" s="4" t="s">
        <v>477</v>
      </c>
      <c r="B156" s="4" t="s">
        <v>478</v>
      </c>
      <c r="C156" s="4" t="s">
        <v>348</v>
      </c>
      <c r="D156" s="4" t="s">
        <v>348</v>
      </c>
      <c r="E156" s="4"/>
      <c r="F156" s="141"/>
      <c r="G156" s="141">
        <f>'[6]Control Totals'!$I$3</f>
        <v>129600000</v>
      </c>
      <c r="H156" s="141">
        <v>129600000.00000101</v>
      </c>
      <c r="I156" s="141">
        <f t="shared" si="156"/>
        <v>0</v>
      </c>
      <c r="J156" s="141"/>
      <c r="K156" s="141"/>
      <c r="L156" s="141">
        <f t="shared" si="104"/>
        <v>1567610394</v>
      </c>
      <c r="M156" s="141">
        <v>5258012077.9999981</v>
      </c>
      <c r="N156" s="141">
        <f t="shared" si="157"/>
        <v>0</v>
      </c>
      <c r="O156" s="141"/>
      <c r="P156" s="141">
        <v>2112919.8186730002</v>
      </c>
      <c r="Q156" s="141">
        <f t="shared" si="139"/>
        <v>341463106</v>
      </c>
      <c r="R156" s="141">
        <v>1276518313.0000019</v>
      </c>
      <c r="S156" s="141">
        <f t="shared" si="158"/>
        <v>565196.87705650518</v>
      </c>
      <c r="T156" s="141"/>
      <c r="U156" s="141"/>
      <c r="V156" s="141">
        <f t="shared" si="105"/>
        <v>339987334</v>
      </c>
      <c r="W156" s="141">
        <f t="shared" si="106"/>
        <v>523996799.00000209</v>
      </c>
      <c r="X156" s="141">
        <f t="shared" si="107"/>
        <v>0</v>
      </c>
      <c r="Y156" s="141"/>
      <c r="Z156" s="141">
        <v>119300.732005</v>
      </c>
      <c r="AA156" s="141">
        <f t="shared" si="108"/>
        <v>335233765</v>
      </c>
      <c r="AB156" s="141">
        <f t="shared" si="109"/>
        <v>342170317.00001383</v>
      </c>
      <c r="AC156" s="141">
        <f t="shared" si="110"/>
        <v>116882.24129999719</v>
      </c>
      <c r="AD156" s="141"/>
      <c r="AE156" s="141"/>
      <c r="AF156" s="141">
        <f t="shared" si="111"/>
        <v>483622539</v>
      </c>
      <c r="AG156" s="141">
        <f t="shared" si="112"/>
        <v>726591897.00000179</v>
      </c>
      <c r="AH156" s="141">
        <f t="shared" si="159"/>
        <v>0</v>
      </c>
      <c r="AI156" s="141"/>
      <c r="AJ156" s="141"/>
      <c r="AK156" s="141">
        <f t="shared" si="113"/>
        <v>18917185</v>
      </c>
      <c r="AL156" s="141">
        <f t="shared" si="114"/>
        <v>21580834</v>
      </c>
      <c r="AM156" s="141">
        <f t="shared" si="160"/>
        <v>0</v>
      </c>
      <c r="AN156" s="141"/>
      <c r="AO156" s="141">
        <v>56788.903467999997</v>
      </c>
      <c r="AP156" s="141">
        <f t="shared" si="116"/>
        <v>44655639</v>
      </c>
      <c r="AQ156" s="141">
        <f t="shared" si="117"/>
        <v>45294790.000002876</v>
      </c>
      <c r="AR156" s="141">
        <f t="shared" si="161"/>
        <v>55987.55999250013</v>
      </c>
      <c r="AS156" s="141"/>
      <c r="AT156" s="141"/>
      <c r="AU156" s="141">
        <f t="shared" si="118"/>
        <v>12442934</v>
      </c>
      <c r="AV156" s="141">
        <f t="shared" si="119"/>
        <v>11889881.000002848</v>
      </c>
      <c r="AW156" s="141">
        <f t="shared" si="162"/>
        <v>0</v>
      </c>
      <c r="AX156" s="141"/>
      <c r="AY156" s="141"/>
      <c r="AZ156" s="141">
        <f t="shared" si="120"/>
        <v>877162802</v>
      </c>
      <c r="BA156" s="141">
        <f t="shared" si="121"/>
        <v>834431461.9999969</v>
      </c>
      <c r="BB156" s="141">
        <f t="shared" si="163"/>
        <v>0</v>
      </c>
      <c r="BC156" s="141"/>
      <c r="BD156" s="141"/>
      <c r="BE156" s="141">
        <f t="shared" si="122"/>
        <v>9386434</v>
      </c>
      <c r="BF156" s="141">
        <f t="shared" si="123"/>
        <v>9386434</v>
      </c>
      <c r="BG156" s="141">
        <f t="shared" si="164"/>
        <v>0</v>
      </c>
      <c r="BH156" s="141"/>
      <c r="BI156" s="141"/>
      <c r="BJ156" s="141">
        <f t="shared" si="124"/>
        <v>2191103</v>
      </c>
      <c r="BK156" s="141">
        <f t="shared" si="125"/>
        <v>2191101</v>
      </c>
      <c r="BL156" s="141">
        <f t="shared" si="165"/>
        <v>0</v>
      </c>
      <c r="BM156" s="141"/>
      <c r="BN156" s="141"/>
      <c r="BO156" s="141">
        <f t="shared" si="126"/>
        <v>236120000</v>
      </c>
      <c r="BP156" s="141">
        <f t="shared" si="127"/>
        <v>183638092</v>
      </c>
      <c r="BQ156" s="141">
        <f t="shared" si="166"/>
        <v>0</v>
      </c>
      <c r="BR156" s="141"/>
      <c r="BS156" s="141"/>
      <c r="BT156" s="141">
        <f t="shared" si="128"/>
        <v>132130000</v>
      </c>
      <c r="BU156" s="141">
        <f t="shared" si="129"/>
        <v>119177778</v>
      </c>
      <c r="BV156" s="141">
        <f t="shared" si="167"/>
        <v>0</v>
      </c>
      <c r="BW156" s="141"/>
      <c r="BX156" s="141"/>
      <c r="BY156" s="141">
        <f t="shared" si="130"/>
        <v>10351044</v>
      </c>
      <c r="BZ156" s="141">
        <f t="shared" si="131"/>
        <v>10000069</v>
      </c>
      <c r="CA156" s="141">
        <f t="shared" si="168"/>
        <v>0</v>
      </c>
      <c r="CB156" s="141"/>
      <c r="CC156" s="141"/>
      <c r="CD156" s="141">
        <f t="shared" si="132"/>
        <v>1842000</v>
      </c>
      <c r="CE156" s="141">
        <f t="shared" si="133"/>
        <v>1874207.2309440002</v>
      </c>
      <c r="CF156" s="141">
        <f t="shared" si="169"/>
        <v>0</v>
      </c>
      <c r="CG156" s="141"/>
      <c r="CH156" s="141">
        <v>693.23</v>
      </c>
      <c r="CI156" s="141">
        <f t="shared" si="151"/>
        <v>246401</v>
      </c>
      <c r="CJ156" s="141">
        <f t="shared" si="152"/>
        <v>225992.98000000117</v>
      </c>
      <c r="CK156" s="141">
        <f t="shared" si="170"/>
        <v>755.83128834355432</v>
      </c>
      <c r="CL156" s="141"/>
      <c r="CM156" s="141">
        <v>85802</v>
      </c>
      <c r="CN156" s="141">
        <v>167961</v>
      </c>
      <c r="CO156" s="141">
        <f t="shared" si="134"/>
        <v>253763</v>
      </c>
      <c r="CP156" s="141">
        <f t="shared" si="135"/>
        <v>435000431</v>
      </c>
      <c r="CQ156" s="141">
        <f t="shared" si="154"/>
        <v>435000431.00000006</v>
      </c>
      <c r="CR156" s="141">
        <f t="shared" si="155"/>
        <v>253762.99999999994</v>
      </c>
      <c r="CS156" s="141"/>
      <c r="CT156" s="141"/>
      <c r="CU156" s="141"/>
      <c r="CV156" s="141">
        <f t="shared" si="136"/>
        <v>992585.50963734603</v>
      </c>
    </row>
    <row r="157" spans="1:100" s="14" customFormat="1" ht="13.2" x14ac:dyDescent="0.25">
      <c r="A157" s="4" t="s">
        <v>155</v>
      </c>
      <c r="B157" s="4" t="s">
        <v>156</v>
      </c>
      <c r="C157" s="4"/>
      <c r="D157" s="4" t="s">
        <v>136</v>
      </c>
      <c r="E157" s="4"/>
      <c r="F157" s="141">
        <v>543012.71961000003</v>
      </c>
      <c r="G157" s="141">
        <f>'[6]Control Totals'!$I$3</f>
        <v>129600000</v>
      </c>
      <c r="H157" s="141">
        <v>129600000.00000101</v>
      </c>
      <c r="I157" s="141">
        <f t="shared" si="156"/>
        <v>543012.71960999572</v>
      </c>
      <c r="J157" s="141"/>
      <c r="K157" s="141">
        <v>14545784.771165</v>
      </c>
      <c r="L157" s="141">
        <f t="shared" si="104"/>
        <v>1567610394</v>
      </c>
      <c r="M157" s="141">
        <v>5258012077.9999981</v>
      </c>
      <c r="N157" s="141">
        <f t="shared" si="157"/>
        <v>4336643.4039912783</v>
      </c>
      <c r="O157" s="141"/>
      <c r="P157" s="141">
        <v>3999144.3944179998</v>
      </c>
      <c r="Q157" s="141">
        <f t="shared" si="139"/>
        <v>341463106</v>
      </c>
      <c r="R157" s="141">
        <v>1276518313.0000019</v>
      </c>
      <c r="S157" s="141">
        <f t="shared" si="158"/>
        <v>1069753.7609556073</v>
      </c>
      <c r="T157" s="141"/>
      <c r="U157" s="141"/>
      <c r="V157" s="141">
        <f t="shared" si="105"/>
        <v>339987334</v>
      </c>
      <c r="W157" s="141">
        <f t="shared" si="106"/>
        <v>523996799.00000209</v>
      </c>
      <c r="X157" s="141">
        <f t="shared" si="107"/>
        <v>0</v>
      </c>
      <c r="Y157" s="141"/>
      <c r="Z157" s="141">
        <v>1545598.342071</v>
      </c>
      <c r="AA157" s="141">
        <f t="shared" si="108"/>
        <v>335233765</v>
      </c>
      <c r="AB157" s="141">
        <f t="shared" si="109"/>
        <v>342170317.00001383</v>
      </c>
      <c r="AC157" s="141">
        <f t="shared" si="110"/>
        <v>1514265.6321945025</v>
      </c>
      <c r="AD157" s="141"/>
      <c r="AE157" s="141">
        <v>2825765.8405670002</v>
      </c>
      <c r="AF157" s="141">
        <f t="shared" si="111"/>
        <v>483622539</v>
      </c>
      <c r="AG157" s="141">
        <f t="shared" si="112"/>
        <v>726591897.00000179</v>
      </c>
      <c r="AH157" s="141">
        <f t="shared" si="159"/>
        <v>1880841.3031813353</v>
      </c>
      <c r="AI157" s="141"/>
      <c r="AJ157" s="141"/>
      <c r="AK157" s="141">
        <f t="shared" si="113"/>
        <v>18917185</v>
      </c>
      <c r="AL157" s="141">
        <f t="shared" si="114"/>
        <v>21580834</v>
      </c>
      <c r="AM157" s="141">
        <f t="shared" si="160"/>
        <v>0</v>
      </c>
      <c r="AN157" s="141"/>
      <c r="AO157" s="141">
        <v>226473.92735300001</v>
      </c>
      <c r="AP157" s="141">
        <f t="shared" si="116"/>
        <v>44655639</v>
      </c>
      <c r="AQ157" s="141">
        <f t="shared" si="117"/>
        <v>45294790.000002876</v>
      </c>
      <c r="AR157" s="141">
        <f t="shared" si="161"/>
        <v>223278.17267255575</v>
      </c>
      <c r="AS157" s="141"/>
      <c r="AT157" s="141">
        <v>74736.394857000007</v>
      </c>
      <c r="AU157" s="141">
        <f t="shared" si="118"/>
        <v>12442934</v>
      </c>
      <c r="AV157" s="141">
        <f t="shared" si="119"/>
        <v>11889881.000002848</v>
      </c>
      <c r="AW157" s="141">
        <f t="shared" si="162"/>
        <v>78212.727999831768</v>
      </c>
      <c r="AX157" s="141"/>
      <c r="AY157" s="141">
        <v>4619944.7976799998</v>
      </c>
      <c r="AZ157" s="141">
        <f t="shared" si="120"/>
        <v>877162802</v>
      </c>
      <c r="BA157" s="141">
        <f t="shared" si="121"/>
        <v>834431461.9999969</v>
      </c>
      <c r="BB157" s="141">
        <f t="shared" si="163"/>
        <v>4856532.7511803806</v>
      </c>
      <c r="BC157" s="141"/>
      <c r="BD157" s="141"/>
      <c r="BE157" s="141">
        <f t="shared" si="122"/>
        <v>9386434</v>
      </c>
      <c r="BF157" s="141">
        <f t="shared" si="123"/>
        <v>9386434</v>
      </c>
      <c r="BG157" s="141">
        <f t="shared" si="164"/>
        <v>0</v>
      </c>
      <c r="BH157" s="141"/>
      <c r="BI157" s="141"/>
      <c r="BJ157" s="141">
        <f t="shared" si="124"/>
        <v>2191103</v>
      </c>
      <c r="BK157" s="141">
        <f t="shared" si="125"/>
        <v>2191101</v>
      </c>
      <c r="BL157" s="141">
        <f t="shared" si="165"/>
        <v>0</v>
      </c>
      <c r="BM157" s="141"/>
      <c r="BN157" s="141">
        <v>769506</v>
      </c>
      <c r="BO157" s="141">
        <f t="shared" si="126"/>
        <v>236120000</v>
      </c>
      <c r="BP157" s="141">
        <f t="shared" si="127"/>
        <v>183638092</v>
      </c>
      <c r="BQ157" s="141">
        <f t="shared" si="166"/>
        <v>989423.02624228969</v>
      </c>
      <c r="BR157" s="141"/>
      <c r="BS157" s="141">
        <v>688970</v>
      </c>
      <c r="BT157" s="141">
        <f t="shared" si="128"/>
        <v>132130000</v>
      </c>
      <c r="BU157" s="141">
        <f t="shared" si="129"/>
        <v>119177778</v>
      </c>
      <c r="BV157" s="141">
        <f t="shared" si="167"/>
        <v>763847.1502631976</v>
      </c>
      <c r="BW157" s="141"/>
      <c r="BX157" s="141">
        <v>51685</v>
      </c>
      <c r="BY157" s="141">
        <f t="shared" si="130"/>
        <v>10351044</v>
      </c>
      <c r="BZ157" s="141">
        <f t="shared" si="131"/>
        <v>10000069</v>
      </c>
      <c r="CA157" s="141">
        <f t="shared" si="168"/>
        <v>53499.001770887779</v>
      </c>
      <c r="CB157" s="141"/>
      <c r="CC157" s="141">
        <v>9232.5479369999994</v>
      </c>
      <c r="CD157" s="141">
        <f t="shared" si="132"/>
        <v>1842000</v>
      </c>
      <c r="CE157" s="141">
        <f t="shared" si="133"/>
        <v>1874207.2309440002</v>
      </c>
      <c r="CF157" s="141">
        <f t="shared" si="169"/>
        <v>9073.8916269084311</v>
      </c>
      <c r="CG157" s="141"/>
      <c r="CH157" s="141">
        <v>693.23</v>
      </c>
      <c r="CI157" s="141">
        <f t="shared" si="151"/>
        <v>246401</v>
      </c>
      <c r="CJ157" s="141">
        <f t="shared" si="152"/>
        <v>225992.98000000117</v>
      </c>
      <c r="CK157" s="141">
        <f t="shared" si="170"/>
        <v>755.83128834355432</v>
      </c>
      <c r="CL157" s="141"/>
      <c r="CM157" s="141"/>
      <c r="CN157" s="141">
        <v>2180682</v>
      </c>
      <c r="CO157" s="141">
        <f t="shared" si="134"/>
        <v>2180682</v>
      </c>
      <c r="CP157" s="141">
        <f t="shared" si="135"/>
        <v>435000431</v>
      </c>
      <c r="CQ157" s="141">
        <f t="shared" si="154"/>
        <v>435000431.00000006</v>
      </c>
      <c r="CR157" s="141">
        <f t="shared" si="155"/>
        <v>2180681.9999999995</v>
      </c>
      <c r="CS157" s="141"/>
      <c r="CT157" s="141"/>
      <c r="CU157" s="141"/>
      <c r="CV157" s="141">
        <f t="shared" si="136"/>
        <v>18499821.372977111</v>
      </c>
    </row>
    <row r="158" spans="1:100" s="14" customFormat="1" ht="13.2" x14ac:dyDescent="0.25">
      <c r="A158" s="4" t="s">
        <v>799</v>
      </c>
      <c r="B158" s="4" t="s">
        <v>800</v>
      </c>
      <c r="C158" s="4" t="s">
        <v>764</v>
      </c>
      <c r="D158" s="4" t="s">
        <v>764</v>
      </c>
      <c r="E158" s="4"/>
      <c r="F158" s="141"/>
      <c r="G158" s="141">
        <f>'[6]Control Totals'!$I$3</f>
        <v>129600000</v>
      </c>
      <c r="H158" s="141">
        <v>129600000.00000101</v>
      </c>
      <c r="I158" s="141">
        <f t="shared" si="156"/>
        <v>0</v>
      </c>
      <c r="J158" s="141"/>
      <c r="K158" s="141"/>
      <c r="L158" s="141">
        <f t="shared" si="104"/>
        <v>1567610394</v>
      </c>
      <c r="M158" s="141">
        <v>5258012077.9999981</v>
      </c>
      <c r="N158" s="141">
        <f t="shared" si="157"/>
        <v>0</v>
      </c>
      <c r="O158" s="141"/>
      <c r="P158" s="141"/>
      <c r="Q158" s="141">
        <f t="shared" si="139"/>
        <v>341463106</v>
      </c>
      <c r="R158" s="141">
        <v>1276518313.0000019</v>
      </c>
      <c r="S158" s="141">
        <f t="shared" si="158"/>
        <v>0</v>
      </c>
      <c r="T158" s="141"/>
      <c r="U158" s="141">
        <v>5025649.8833330004</v>
      </c>
      <c r="V158" s="141">
        <f t="shared" si="105"/>
        <v>339987334</v>
      </c>
      <c r="W158" s="141">
        <f t="shared" si="106"/>
        <v>523996799.00000209</v>
      </c>
      <c r="X158" s="141">
        <f t="shared" si="107"/>
        <v>3260816.3040549243</v>
      </c>
      <c r="Y158" s="141"/>
      <c r="Z158" s="141">
        <v>299239.96211099997</v>
      </c>
      <c r="AA158" s="141">
        <f t="shared" si="108"/>
        <v>335233765</v>
      </c>
      <c r="AB158" s="141">
        <f t="shared" si="109"/>
        <v>342170317.00001383</v>
      </c>
      <c r="AC158" s="141">
        <f t="shared" si="110"/>
        <v>293173.70371704042</v>
      </c>
      <c r="AD158" s="141"/>
      <c r="AE158" s="141"/>
      <c r="AF158" s="141">
        <f t="shared" si="111"/>
        <v>483622539</v>
      </c>
      <c r="AG158" s="141">
        <f t="shared" si="112"/>
        <v>726591897.00000179</v>
      </c>
      <c r="AH158" s="141">
        <f t="shared" si="159"/>
        <v>0</v>
      </c>
      <c r="AI158" s="141"/>
      <c r="AJ158" s="141"/>
      <c r="AK158" s="141">
        <f t="shared" si="113"/>
        <v>18917185</v>
      </c>
      <c r="AL158" s="141">
        <f t="shared" si="114"/>
        <v>21580834</v>
      </c>
      <c r="AM158" s="141">
        <f t="shared" si="160"/>
        <v>0</v>
      </c>
      <c r="AN158" s="141"/>
      <c r="AO158" s="141"/>
      <c r="AP158" s="141">
        <f t="shared" si="116"/>
        <v>44655639</v>
      </c>
      <c r="AQ158" s="141">
        <f t="shared" si="117"/>
        <v>45294790.000002876</v>
      </c>
      <c r="AR158" s="141">
        <f t="shared" si="161"/>
        <v>0</v>
      </c>
      <c r="AS158" s="141"/>
      <c r="AT158" s="141"/>
      <c r="AU158" s="141">
        <f t="shared" si="118"/>
        <v>12442934</v>
      </c>
      <c r="AV158" s="141">
        <f t="shared" si="119"/>
        <v>11889881.000002848</v>
      </c>
      <c r="AW158" s="141">
        <f t="shared" si="162"/>
        <v>0</v>
      </c>
      <c r="AX158" s="141"/>
      <c r="AY158" s="141"/>
      <c r="AZ158" s="141">
        <f t="shared" si="120"/>
        <v>877162802</v>
      </c>
      <c r="BA158" s="141">
        <f t="shared" si="121"/>
        <v>834431461.9999969</v>
      </c>
      <c r="BB158" s="141">
        <f t="shared" si="163"/>
        <v>0</v>
      </c>
      <c r="BC158" s="141"/>
      <c r="BD158" s="141"/>
      <c r="BE158" s="141">
        <f t="shared" si="122"/>
        <v>9386434</v>
      </c>
      <c r="BF158" s="141">
        <f t="shared" si="123"/>
        <v>9386434</v>
      </c>
      <c r="BG158" s="141">
        <f t="shared" si="164"/>
        <v>0</v>
      </c>
      <c r="BH158" s="141"/>
      <c r="BI158" s="141"/>
      <c r="BJ158" s="141">
        <f t="shared" si="124"/>
        <v>2191103</v>
      </c>
      <c r="BK158" s="141">
        <f t="shared" si="125"/>
        <v>2191101</v>
      </c>
      <c r="BL158" s="141">
        <f t="shared" si="165"/>
        <v>0</v>
      </c>
      <c r="BM158" s="141"/>
      <c r="BN158" s="141"/>
      <c r="BO158" s="141">
        <f t="shared" si="126"/>
        <v>236120000</v>
      </c>
      <c r="BP158" s="141">
        <f t="shared" si="127"/>
        <v>183638092</v>
      </c>
      <c r="BQ158" s="141">
        <f t="shared" si="166"/>
        <v>0</v>
      </c>
      <c r="BR158" s="141"/>
      <c r="BS158" s="141"/>
      <c r="BT158" s="141">
        <f t="shared" si="128"/>
        <v>132130000</v>
      </c>
      <c r="BU158" s="141">
        <f t="shared" si="129"/>
        <v>119177778</v>
      </c>
      <c r="BV158" s="141">
        <f t="shared" si="167"/>
        <v>0</v>
      </c>
      <c r="BW158" s="141"/>
      <c r="BX158" s="141"/>
      <c r="BY158" s="141">
        <f t="shared" si="130"/>
        <v>10351044</v>
      </c>
      <c r="BZ158" s="141">
        <f t="shared" si="131"/>
        <v>10000069</v>
      </c>
      <c r="CA158" s="141">
        <f t="shared" si="168"/>
        <v>0</v>
      </c>
      <c r="CB158" s="141"/>
      <c r="CC158" s="141"/>
      <c r="CD158" s="141">
        <f t="shared" si="132"/>
        <v>1842000</v>
      </c>
      <c r="CE158" s="141">
        <f t="shared" si="133"/>
        <v>1874207.2309440002</v>
      </c>
      <c r="CF158" s="141">
        <f t="shared" si="169"/>
        <v>0</v>
      </c>
      <c r="CG158" s="141"/>
      <c r="CH158" s="141"/>
      <c r="CI158" s="141">
        <f t="shared" si="151"/>
        <v>246401</v>
      </c>
      <c r="CJ158" s="141">
        <f t="shared" si="152"/>
        <v>225992.98000000117</v>
      </c>
      <c r="CK158" s="141">
        <f t="shared" si="170"/>
        <v>0</v>
      </c>
      <c r="CL158" s="141"/>
      <c r="CM158" s="141"/>
      <c r="CN158" s="141">
        <v>209645</v>
      </c>
      <c r="CO158" s="141">
        <f t="shared" si="134"/>
        <v>209645</v>
      </c>
      <c r="CP158" s="141">
        <f t="shared" si="135"/>
        <v>435000431</v>
      </c>
      <c r="CQ158" s="141">
        <f t="shared" si="154"/>
        <v>435000431.00000006</v>
      </c>
      <c r="CR158" s="141">
        <f t="shared" si="155"/>
        <v>209644.99999999997</v>
      </c>
      <c r="CS158" s="141"/>
      <c r="CT158" s="141"/>
      <c r="CU158" s="141"/>
      <c r="CV158" s="141">
        <f t="shared" si="136"/>
        <v>3763635.0077719647</v>
      </c>
    </row>
    <row r="159" spans="1:100" s="14" customFormat="1" ht="13.2" x14ac:dyDescent="0.25">
      <c r="A159" s="4" t="s">
        <v>280</v>
      </c>
      <c r="B159" s="4" t="s">
        <v>281</v>
      </c>
      <c r="C159" s="4"/>
      <c r="D159" s="4" t="s">
        <v>203</v>
      </c>
      <c r="E159" s="4"/>
      <c r="F159" s="141">
        <v>275270.63581200002</v>
      </c>
      <c r="G159" s="141">
        <f>'[6]Control Totals'!$I$3</f>
        <v>129600000</v>
      </c>
      <c r="H159" s="141">
        <v>129600000.00000101</v>
      </c>
      <c r="I159" s="141">
        <f t="shared" si="156"/>
        <v>275270.63581199787</v>
      </c>
      <c r="J159" s="141"/>
      <c r="K159" s="141">
        <v>15790279.62834</v>
      </c>
      <c r="L159" s="141">
        <f t="shared" si="104"/>
        <v>1567610394</v>
      </c>
      <c r="M159" s="141">
        <v>5258012077.9999981</v>
      </c>
      <c r="N159" s="141">
        <f t="shared" si="157"/>
        <v>4707673.9464180917</v>
      </c>
      <c r="O159" s="141"/>
      <c r="P159" s="141">
        <v>3697381.755235</v>
      </c>
      <c r="Q159" s="141">
        <f t="shared" si="139"/>
        <v>341463106</v>
      </c>
      <c r="R159" s="141">
        <v>1276518313.0000019</v>
      </c>
      <c r="S159" s="141">
        <f t="shared" si="158"/>
        <v>989033.56524762453</v>
      </c>
      <c r="T159" s="141"/>
      <c r="U159" s="141"/>
      <c r="V159" s="141">
        <f t="shared" si="105"/>
        <v>339987334</v>
      </c>
      <c r="W159" s="141">
        <f t="shared" si="106"/>
        <v>523996799.00000209</v>
      </c>
      <c r="X159" s="141">
        <f t="shared" si="107"/>
        <v>0</v>
      </c>
      <c r="Y159" s="141"/>
      <c r="Z159" s="141">
        <v>1241619.8439460001</v>
      </c>
      <c r="AA159" s="141">
        <f t="shared" si="108"/>
        <v>335233765</v>
      </c>
      <c r="AB159" s="141">
        <f t="shared" si="109"/>
        <v>342170317.00001383</v>
      </c>
      <c r="AC159" s="141">
        <f t="shared" si="110"/>
        <v>1216449.4531087957</v>
      </c>
      <c r="AD159" s="141"/>
      <c r="AE159" s="141">
        <v>2241224.1225749999</v>
      </c>
      <c r="AF159" s="141">
        <f t="shared" si="111"/>
        <v>483622539</v>
      </c>
      <c r="AG159" s="141">
        <f t="shared" si="112"/>
        <v>726591897.00000179</v>
      </c>
      <c r="AH159" s="141">
        <f t="shared" si="159"/>
        <v>1491767.9444308006</v>
      </c>
      <c r="AI159" s="141"/>
      <c r="AJ159" s="141"/>
      <c r="AK159" s="141">
        <f t="shared" si="113"/>
        <v>18917185</v>
      </c>
      <c r="AL159" s="141">
        <f t="shared" si="114"/>
        <v>21580834</v>
      </c>
      <c r="AM159" s="141">
        <f t="shared" si="160"/>
        <v>0</v>
      </c>
      <c r="AN159" s="141"/>
      <c r="AO159" s="141">
        <v>116521.967993</v>
      </c>
      <c r="AP159" s="141">
        <f t="shared" si="116"/>
        <v>44655639</v>
      </c>
      <c r="AQ159" s="141">
        <f t="shared" si="117"/>
        <v>45294790.000002876</v>
      </c>
      <c r="AR159" s="141">
        <f t="shared" si="161"/>
        <v>114877.73623113456</v>
      </c>
      <c r="AS159" s="141"/>
      <c r="AT159" s="141">
        <v>73490.788276000007</v>
      </c>
      <c r="AU159" s="141">
        <f t="shared" si="118"/>
        <v>12442934</v>
      </c>
      <c r="AV159" s="141">
        <f t="shared" si="119"/>
        <v>11889881.000002848</v>
      </c>
      <c r="AW159" s="141">
        <f t="shared" si="162"/>
        <v>76909.182533115585</v>
      </c>
      <c r="AX159" s="141"/>
      <c r="AY159" s="141">
        <v>2269416.4746889998</v>
      </c>
      <c r="AZ159" s="141">
        <f t="shared" si="120"/>
        <v>877162802</v>
      </c>
      <c r="BA159" s="141">
        <f t="shared" si="121"/>
        <v>834431461.9999969</v>
      </c>
      <c r="BB159" s="141">
        <f t="shared" si="163"/>
        <v>2385633.5774683105</v>
      </c>
      <c r="BC159" s="141"/>
      <c r="BD159" s="141"/>
      <c r="BE159" s="141">
        <f t="shared" si="122"/>
        <v>9386434</v>
      </c>
      <c r="BF159" s="141">
        <f t="shared" si="123"/>
        <v>9386434</v>
      </c>
      <c r="BG159" s="141">
        <f t="shared" si="164"/>
        <v>0</v>
      </c>
      <c r="BH159" s="141"/>
      <c r="BI159" s="141"/>
      <c r="BJ159" s="141">
        <f t="shared" si="124"/>
        <v>2191103</v>
      </c>
      <c r="BK159" s="141">
        <f t="shared" si="125"/>
        <v>2191101</v>
      </c>
      <c r="BL159" s="141">
        <f t="shared" si="165"/>
        <v>0</v>
      </c>
      <c r="BM159" s="141"/>
      <c r="BN159" s="141">
        <v>673810</v>
      </c>
      <c r="BO159" s="141">
        <f t="shared" si="126"/>
        <v>236120000</v>
      </c>
      <c r="BP159" s="141">
        <f t="shared" si="127"/>
        <v>183638092</v>
      </c>
      <c r="BQ159" s="141">
        <f t="shared" si="166"/>
        <v>866378.07802969334</v>
      </c>
      <c r="BR159" s="141"/>
      <c r="BS159" s="141">
        <v>487256</v>
      </c>
      <c r="BT159" s="141">
        <f t="shared" si="128"/>
        <v>132130000</v>
      </c>
      <c r="BU159" s="141">
        <f t="shared" si="129"/>
        <v>119177778</v>
      </c>
      <c r="BV159" s="141">
        <f t="shared" si="167"/>
        <v>540210.90475440805</v>
      </c>
      <c r="BW159" s="141"/>
      <c r="BX159" s="141">
        <v>46491</v>
      </c>
      <c r="BY159" s="141">
        <f t="shared" si="130"/>
        <v>10351044</v>
      </c>
      <c r="BZ159" s="141">
        <f t="shared" si="131"/>
        <v>10000069</v>
      </c>
      <c r="CA159" s="141">
        <f t="shared" si="168"/>
        <v>48122.706613724367</v>
      </c>
      <c r="CB159" s="141"/>
      <c r="CC159" s="141">
        <v>13848.821900000001</v>
      </c>
      <c r="CD159" s="141">
        <f t="shared" si="132"/>
        <v>1842000</v>
      </c>
      <c r="CE159" s="141">
        <f t="shared" si="133"/>
        <v>1874207.2309440002</v>
      </c>
      <c r="CF159" s="141">
        <f t="shared" si="169"/>
        <v>13610.837434957162</v>
      </c>
      <c r="CG159" s="141"/>
      <c r="CH159" s="141">
        <v>693.23</v>
      </c>
      <c r="CI159" s="141">
        <f t="shared" si="151"/>
        <v>246401</v>
      </c>
      <c r="CJ159" s="141">
        <f t="shared" si="152"/>
        <v>225992.98000000117</v>
      </c>
      <c r="CK159" s="141">
        <f t="shared" si="170"/>
        <v>755.83128834355432</v>
      </c>
      <c r="CL159" s="141"/>
      <c r="CM159" s="141"/>
      <c r="CN159" s="141"/>
      <c r="CO159" s="141">
        <f t="shared" si="134"/>
        <v>0</v>
      </c>
      <c r="CP159" s="141">
        <f t="shared" si="135"/>
        <v>435000431</v>
      </c>
      <c r="CQ159" s="141">
        <f t="shared" si="154"/>
        <v>435000431.00000006</v>
      </c>
      <c r="CR159" s="141">
        <f t="shared" si="155"/>
        <v>0</v>
      </c>
      <c r="CS159" s="141"/>
      <c r="CT159" s="141"/>
      <c r="CU159" s="141"/>
      <c r="CV159" s="141">
        <f t="shared" si="136"/>
        <v>12726694.399370998</v>
      </c>
    </row>
    <row r="160" spans="1:100" s="14" customFormat="1" ht="13.2" x14ac:dyDescent="0.25">
      <c r="A160" s="4" t="s">
        <v>180</v>
      </c>
      <c r="B160" s="4" t="s">
        <v>181</v>
      </c>
      <c r="C160" s="4"/>
      <c r="D160" s="4" t="s">
        <v>177</v>
      </c>
      <c r="E160" s="4"/>
      <c r="F160" s="141">
        <v>1586565.3496439999</v>
      </c>
      <c r="G160" s="141">
        <f>'[6]Control Totals'!$I$3</f>
        <v>129600000</v>
      </c>
      <c r="H160" s="141">
        <v>129600000.00000101</v>
      </c>
      <c r="I160" s="141">
        <f t="shared" si="156"/>
        <v>1586565.3496439876</v>
      </c>
      <c r="J160" s="141"/>
      <c r="K160" s="141">
        <v>56608274.147753</v>
      </c>
      <c r="L160" s="141">
        <f t="shared" si="104"/>
        <v>1567610394</v>
      </c>
      <c r="M160" s="141">
        <v>5258012077.9999981</v>
      </c>
      <c r="N160" s="141">
        <f t="shared" si="157"/>
        <v>16877047.375321589</v>
      </c>
      <c r="O160" s="141"/>
      <c r="P160" s="141"/>
      <c r="Q160" s="141">
        <f t="shared" si="139"/>
        <v>341463106</v>
      </c>
      <c r="R160" s="141">
        <v>1276518313.0000019</v>
      </c>
      <c r="S160" s="141">
        <f t="shared" si="158"/>
        <v>0</v>
      </c>
      <c r="T160" s="141"/>
      <c r="U160" s="141">
        <v>8332745.2910289997</v>
      </c>
      <c r="V160" s="141">
        <f t="shared" si="105"/>
        <v>339987334</v>
      </c>
      <c r="W160" s="141">
        <f t="shared" si="106"/>
        <v>523996799.00000209</v>
      </c>
      <c r="X160" s="141">
        <f t="shared" si="107"/>
        <v>5406574.7382513927</v>
      </c>
      <c r="Y160" s="141"/>
      <c r="Z160" s="141">
        <v>7246822.9904190004</v>
      </c>
      <c r="AA160" s="141">
        <f t="shared" si="108"/>
        <v>335233765</v>
      </c>
      <c r="AB160" s="141">
        <f t="shared" si="109"/>
        <v>342170317.00001383</v>
      </c>
      <c r="AC160" s="141">
        <f t="shared" si="110"/>
        <v>7099913.7992633721</v>
      </c>
      <c r="AD160" s="141"/>
      <c r="AE160" s="141">
        <v>11596694.415289</v>
      </c>
      <c r="AF160" s="141">
        <f t="shared" si="111"/>
        <v>483622539</v>
      </c>
      <c r="AG160" s="141">
        <f t="shared" si="112"/>
        <v>726591897.00000179</v>
      </c>
      <c r="AH160" s="141">
        <f t="shared" si="159"/>
        <v>7718807.2428079555</v>
      </c>
      <c r="AI160" s="141"/>
      <c r="AJ160" s="141"/>
      <c r="AK160" s="141">
        <f t="shared" si="113"/>
        <v>18917185</v>
      </c>
      <c r="AL160" s="141">
        <f t="shared" si="114"/>
        <v>21580834</v>
      </c>
      <c r="AM160" s="141">
        <f t="shared" si="160"/>
        <v>0</v>
      </c>
      <c r="AN160" s="141"/>
      <c r="AO160" s="141"/>
      <c r="AP160" s="141">
        <f t="shared" si="116"/>
        <v>44655639</v>
      </c>
      <c r="AQ160" s="141">
        <f t="shared" si="117"/>
        <v>45294790.000002876</v>
      </c>
      <c r="AR160" s="141">
        <f t="shared" si="161"/>
        <v>0</v>
      </c>
      <c r="AS160" s="141"/>
      <c r="AT160" s="141">
        <v>117313.492533</v>
      </c>
      <c r="AU160" s="141">
        <f t="shared" si="118"/>
        <v>12442934</v>
      </c>
      <c r="AV160" s="141">
        <f t="shared" si="119"/>
        <v>11889881.000002848</v>
      </c>
      <c r="AW160" s="141">
        <f t="shared" si="162"/>
        <v>122770.28213295509</v>
      </c>
      <c r="AX160" s="141"/>
      <c r="AY160" s="141">
        <v>23296105.575741999</v>
      </c>
      <c r="AZ160" s="141">
        <f t="shared" si="120"/>
        <v>877162802</v>
      </c>
      <c r="BA160" s="141">
        <f t="shared" si="121"/>
        <v>834431461.9999969</v>
      </c>
      <c r="BB160" s="141">
        <f t="shared" si="163"/>
        <v>24489102.069003422</v>
      </c>
      <c r="BC160" s="141"/>
      <c r="BD160" s="141"/>
      <c r="BE160" s="141">
        <f t="shared" si="122"/>
        <v>9386434</v>
      </c>
      <c r="BF160" s="141">
        <f t="shared" si="123"/>
        <v>9386434</v>
      </c>
      <c r="BG160" s="141">
        <f t="shared" si="164"/>
        <v>0</v>
      </c>
      <c r="BH160" s="141"/>
      <c r="BI160" s="141"/>
      <c r="BJ160" s="141">
        <f t="shared" si="124"/>
        <v>2191103</v>
      </c>
      <c r="BK160" s="141">
        <f t="shared" si="125"/>
        <v>2191101</v>
      </c>
      <c r="BL160" s="141">
        <f t="shared" si="165"/>
        <v>0</v>
      </c>
      <c r="BM160" s="141"/>
      <c r="BN160" s="141">
        <v>3163482</v>
      </c>
      <c r="BO160" s="141">
        <f t="shared" si="126"/>
        <v>236120000</v>
      </c>
      <c r="BP160" s="141">
        <f t="shared" si="127"/>
        <v>183638092</v>
      </c>
      <c r="BQ160" s="141">
        <f t="shared" si="166"/>
        <v>4067573.1364057078</v>
      </c>
      <c r="BR160" s="141"/>
      <c r="BS160" s="141">
        <v>2349992</v>
      </c>
      <c r="BT160" s="141">
        <f t="shared" si="128"/>
        <v>132130000</v>
      </c>
      <c r="BU160" s="141">
        <f t="shared" si="129"/>
        <v>119177778</v>
      </c>
      <c r="BV160" s="141">
        <f t="shared" si="167"/>
        <v>2605388.7576256036</v>
      </c>
      <c r="BW160" s="141"/>
      <c r="BX160" s="141">
        <v>227277</v>
      </c>
      <c r="BY160" s="141">
        <f t="shared" si="130"/>
        <v>10351044</v>
      </c>
      <c r="BZ160" s="141">
        <f t="shared" si="131"/>
        <v>10000069</v>
      </c>
      <c r="CA160" s="141">
        <f t="shared" si="168"/>
        <v>235253.79946758368</v>
      </c>
      <c r="CB160" s="141"/>
      <c r="CC160" s="141">
        <v>18465.095870000001</v>
      </c>
      <c r="CD160" s="141">
        <f t="shared" si="132"/>
        <v>1842000</v>
      </c>
      <c r="CE160" s="141">
        <f t="shared" si="133"/>
        <v>1874207.2309440002</v>
      </c>
      <c r="CF160" s="141">
        <f t="shared" si="169"/>
        <v>18147.783249885604</v>
      </c>
      <c r="CG160" s="141"/>
      <c r="CH160" s="141"/>
      <c r="CI160" s="141">
        <f t="shared" si="151"/>
        <v>246401</v>
      </c>
      <c r="CJ160" s="141">
        <f t="shared" si="152"/>
        <v>225992.98000000117</v>
      </c>
      <c r="CK160" s="141">
        <f t="shared" si="170"/>
        <v>0</v>
      </c>
      <c r="CL160" s="141"/>
      <c r="CM160" s="141"/>
      <c r="CN160" s="141">
        <v>10184972</v>
      </c>
      <c r="CO160" s="141">
        <f t="shared" si="134"/>
        <v>10184972</v>
      </c>
      <c r="CP160" s="141">
        <f t="shared" si="135"/>
        <v>435000431</v>
      </c>
      <c r="CQ160" s="141">
        <f t="shared" si="154"/>
        <v>435000431.00000006</v>
      </c>
      <c r="CR160" s="141">
        <f t="shared" si="155"/>
        <v>10184971.999999998</v>
      </c>
      <c r="CS160" s="141"/>
      <c r="CT160" s="141"/>
      <c r="CU160" s="141"/>
      <c r="CV160" s="141">
        <f t="shared" si="136"/>
        <v>80412116.333173454</v>
      </c>
    </row>
    <row r="161" spans="1:100" s="14" customFormat="1" ht="13.2" x14ac:dyDescent="0.25">
      <c r="A161" s="4" t="s">
        <v>503</v>
      </c>
      <c r="B161" s="4" t="s">
        <v>504</v>
      </c>
      <c r="C161" s="4" t="s">
        <v>348</v>
      </c>
      <c r="D161" s="4" t="s">
        <v>348</v>
      </c>
      <c r="E161" s="4"/>
      <c r="F161" s="141"/>
      <c r="G161" s="141">
        <f>'[6]Control Totals'!$I$3</f>
        <v>129600000</v>
      </c>
      <c r="H161" s="141">
        <v>129600000.00000101</v>
      </c>
      <c r="I161" s="141">
        <f t="shared" si="156"/>
        <v>0</v>
      </c>
      <c r="J161" s="141"/>
      <c r="K161" s="141"/>
      <c r="L161" s="141">
        <f t="shared" si="104"/>
        <v>1567610394</v>
      </c>
      <c r="M161" s="141">
        <v>5258012077.9999981</v>
      </c>
      <c r="N161" s="141">
        <f t="shared" si="157"/>
        <v>0</v>
      </c>
      <c r="O161" s="141"/>
      <c r="P161" s="141">
        <v>1722679.3945289999</v>
      </c>
      <c r="Q161" s="141">
        <f t="shared" si="139"/>
        <v>341463106</v>
      </c>
      <c r="R161" s="141">
        <v>1276518313.0000019</v>
      </c>
      <c r="S161" s="141">
        <f t="shared" si="158"/>
        <v>460809.25804788736</v>
      </c>
      <c r="T161" s="141"/>
      <c r="U161" s="141"/>
      <c r="V161" s="141">
        <f t="shared" si="105"/>
        <v>339987334</v>
      </c>
      <c r="W161" s="141">
        <f t="shared" si="106"/>
        <v>523996799.00000209</v>
      </c>
      <c r="X161" s="141">
        <f t="shared" si="107"/>
        <v>0</v>
      </c>
      <c r="Y161" s="141"/>
      <c r="Z161" s="141">
        <v>94946.029381</v>
      </c>
      <c r="AA161" s="141">
        <f t="shared" si="108"/>
        <v>335233765</v>
      </c>
      <c r="AB161" s="141">
        <f t="shared" si="109"/>
        <v>342170317.00001383</v>
      </c>
      <c r="AC161" s="141">
        <f t="shared" si="110"/>
        <v>93021.262569634186</v>
      </c>
      <c r="AD161" s="141"/>
      <c r="AE161" s="141"/>
      <c r="AF161" s="141">
        <f t="shared" si="111"/>
        <v>483622539</v>
      </c>
      <c r="AG161" s="141">
        <f t="shared" si="112"/>
        <v>726591897.00000179</v>
      </c>
      <c r="AH161" s="141">
        <f t="shared" si="159"/>
        <v>0</v>
      </c>
      <c r="AI161" s="141"/>
      <c r="AJ161" s="141"/>
      <c r="AK161" s="141">
        <f t="shared" si="113"/>
        <v>18917185</v>
      </c>
      <c r="AL161" s="141">
        <f t="shared" si="114"/>
        <v>21580834</v>
      </c>
      <c r="AM161" s="141">
        <f t="shared" si="160"/>
        <v>0</v>
      </c>
      <c r="AN161" s="141"/>
      <c r="AO161" s="141">
        <v>40237.056488000002</v>
      </c>
      <c r="AP161" s="141">
        <f t="shared" si="116"/>
        <v>44655639</v>
      </c>
      <c r="AQ161" s="141">
        <f t="shared" si="117"/>
        <v>45294790.000002876</v>
      </c>
      <c r="AR161" s="141">
        <f t="shared" si="161"/>
        <v>39669.274743312017</v>
      </c>
      <c r="AS161" s="141"/>
      <c r="AT161" s="141"/>
      <c r="AU161" s="141">
        <f t="shared" si="118"/>
        <v>12442934</v>
      </c>
      <c r="AV161" s="141">
        <f t="shared" si="119"/>
        <v>11889881.000002848</v>
      </c>
      <c r="AW161" s="141">
        <f t="shared" si="162"/>
        <v>0</v>
      </c>
      <c r="AX161" s="141"/>
      <c r="AY161" s="141"/>
      <c r="AZ161" s="141">
        <f t="shared" si="120"/>
        <v>877162802</v>
      </c>
      <c r="BA161" s="141">
        <f t="shared" si="121"/>
        <v>834431461.9999969</v>
      </c>
      <c r="BB161" s="141">
        <f t="shared" si="163"/>
        <v>0</v>
      </c>
      <c r="BC161" s="141"/>
      <c r="BD161" s="141"/>
      <c r="BE161" s="141">
        <f t="shared" si="122"/>
        <v>9386434</v>
      </c>
      <c r="BF161" s="141">
        <f t="shared" si="123"/>
        <v>9386434</v>
      </c>
      <c r="BG161" s="141">
        <f t="shared" si="164"/>
        <v>0</v>
      </c>
      <c r="BH161" s="141"/>
      <c r="BI161" s="141"/>
      <c r="BJ161" s="141">
        <f t="shared" si="124"/>
        <v>2191103</v>
      </c>
      <c r="BK161" s="141">
        <f t="shared" si="125"/>
        <v>2191101</v>
      </c>
      <c r="BL161" s="141">
        <f t="shared" si="165"/>
        <v>0</v>
      </c>
      <c r="BM161" s="141"/>
      <c r="BN161" s="141"/>
      <c r="BO161" s="141">
        <f t="shared" si="126"/>
        <v>236120000</v>
      </c>
      <c r="BP161" s="141">
        <f t="shared" si="127"/>
        <v>183638092</v>
      </c>
      <c r="BQ161" s="141">
        <f t="shared" si="166"/>
        <v>0</v>
      </c>
      <c r="BR161" s="141"/>
      <c r="BS161" s="141"/>
      <c r="BT161" s="141">
        <f t="shared" si="128"/>
        <v>132130000</v>
      </c>
      <c r="BU161" s="141">
        <f t="shared" si="129"/>
        <v>119177778</v>
      </c>
      <c r="BV161" s="141">
        <f t="shared" si="167"/>
        <v>0</v>
      </c>
      <c r="BW161" s="141"/>
      <c r="BX161" s="141"/>
      <c r="BY161" s="141">
        <f t="shared" si="130"/>
        <v>10351044</v>
      </c>
      <c r="BZ161" s="141">
        <f t="shared" si="131"/>
        <v>10000069</v>
      </c>
      <c r="CA161" s="141">
        <f t="shared" si="168"/>
        <v>0</v>
      </c>
      <c r="CB161" s="141"/>
      <c r="CC161" s="141"/>
      <c r="CD161" s="141">
        <f t="shared" si="132"/>
        <v>1842000</v>
      </c>
      <c r="CE161" s="141">
        <f t="shared" si="133"/>
        <v>1874207.2309440002</v>
      </c>
      <c r="CF161" s="141">
        <f t="shared" si="169"/>
        <v>0</v>
      </c>
      <c r="CG161" s="141"/>
      <c r="CH161" s="141">
        <v>693.23</v>
      </c>
      <c r="CI161" s="141">
        <f t="shared" si="151"/>
        <v>246401</v>
      </c>
      <c r="CJ161" s="141">
        <f t="shared" si="152"/>
        <v>225992.98000000117</v>
      </c>
      <c r="CK161" s="141">
        <f t="shared" si="170"/>
        <v>755.83128834355432</v>
      </c>
      <c r="CL161" s="141"/>
      <c r="CM161" s="141">
        <v>67894</v>
      </c>
      <c r="CN161" s="141">
        <v>131853</v>
      </c>
      <c r="CO161" s="141">
        <f t="shared" si="134"/>
        <v>199747</v>
      </c>
      <c r="CP161" s="141">
        <f t="shared" si="135"/>
        <v>435000431</v>
      </c>
      <c r="CQ161" s="141">
        <f t="shared" si="154"/>
        <v>435000431.00000006</v>
      </c>
      <c r="CR161" s="141">
        <f t="shared" si="155"/>
        <v>199746.99999999997</v>
      </c>
      <c r="CS161" s="141"/>
      <c r="CT161" s="141"/>
      <c r="CU161" s="141"/>
      <c r="CV161" s="141">
        <f t="shared" si="136"/>
        <v>794002.62664917717</v>
      </c>
    </row>
    <row r="162" spans="1:100" s="14" customFormat="1" ht="13.2" x14ac:dyDescent="0.25">
      <c r="A162" s="4" t="s">
        <v>383</v>
      </c>
      <c r="B162" s="4" t="s">
        <v>384</v>
      </c>
      <c r="C162" s="4" t="s">
        <v>348</v>
      </c>
      <c r="D162" s="4" t="s">
        <v>348</v>
      </c>
      <c r="E162" s="4"/>
      <c r="F162" s="141"/>
      <c r="G162" s="141">
        <f>'[6]Control Totals'!$I$3</f>
        <v>129600000</v>
      </c>
      <c r="H162" s="141">
        <v>129600000.00000101</v>
      </c>
      <c r="I162" s="141">
        <f t="shared" si="156"/>
        <v>0</v>
      </c>
      <c r="J162" s="141"/>
      <c r="K162" s="141"/>
      <c r="L162" s="141">
        <f t="shared" si="104"/>
        <v>1567610394</v>
      </c>
      <c r="M162" s="141">
        <v>5258012077.9999981</v>
      </c>
      <c r="N162" s="141">
        <f t="shared" si="157"/>
        <v>0</v>
      </c>
      <c r="O162" s="141"/>
      <c r="P162" s="141">
        <v>1478819.289538</v>
      </c>
      <c r="Q162" s="141">
        <f t="shared" si="139"/>
        <v>341463106</v>
      </c>
      <c r="R162" s="141">
        <v>1276518313.0000019</v>
      </c>
      <c r="S162" s="141">
        <f t="shared" si="158"/>
        <v>395577.73881960596</v>
      </c>
      <c r="T162" s="141"/>
      <c r="U162" s="141"/>
      <c r="V162" s="141">
        <f t="shared" si="105"/>
        <v>339987334</v>
      </c>
      <c r="W162" s="141">
        <f t="shared" si="106"/>
        <v>523996799.00000209</v>
      </c>
      <c r="X162" s="141">
        <f t="shared" si="107"/>
        <v>0</v>
      </c>
      <c r="Y162" s="141"/>
      <c r="Z162" s="141">
        <v>80464.574303000001</v>
      </c>
      <c r="AA162" s="141">
        <f t="shared" si="108"/>
        <v>335233765</v>
      </c>
      <c r="AB162" s="141">
        <f t="shared" si="109"/>
        <v>342170317.00001383</v>
      </c>
      <c r="AC162" s="141">
        <f t="shared" si="110"/>
        <v>78833.378737279112</v>
      </c>
      <c r="AD162" s="141"/>
      <c r="AE162" s="141"/>
      <c r="AF162" s="141">
        <f t="shared" si="111"/>
        <v>483622539</v>
      </c>
      <c r="AG162" s="141">
        <f t="shared" si="112"/>
        <v>726591897.00000179</v>
      </c>
      <c r="AH162" s="141">
        <f t="shared" si="159"/>
        <v>0</v>
      </c>
      <c r="AI162" s="141"/>
      <c r="AJ162" s="141"/>
      <c r="AK162" s="141">
        <f t="shared" si="113"/>
        <v>18917185</v>
      </c>
      <c r="AL162" s="141">
        <f t="shared" si="114"/>
        <v>21580834</v>
      </c>
      <c r="AM162" s="141">
        <f t="shared" si="160"/>
        <v>0</v>
      </c>
      <c r="AN162" s="141"/>
      <c r="AO162" s="141">
        <v>73172.027373000004</v>
      </c>
      <c r="AP162" s="141">
        <f t="shared" si="116"/>
        <v>44655639</v>
      </c>
      <c r="AQ162" s="141">
        <f t="shared" si="117"/>
        <v>45294790.000002876</v>
      </c>
      <c r="AR162" s="141">
        <f t="shared" si="161"/>
        <v>72139.503003912789</v>
      </c>
      <c r="AS162" s="141"/>
      <c r="AT162" s="141"/>
      <c r="AU162" s="141">
        <f t="shared" si="118"/>
        <v>12442934</v>
      </c>
      <c r="AV162" s="141">
        <f t="shared" si="119"/>
        <v>11889881.000002848</v>
      </c>
      <c r="AW162" s="141">
        <f t="shared" si="162"/>
        <v>0</v>
      </c>
      <c r="AX162" s="141"/>
      <c r="AY162" s="141"/>
      <c r="AZ162" s="141">
        <f t="shared" si="120"/>
        <v>877162802</v>
      </c>
      <c r="BA162" s="141">
        <f t="shared" si="121"/>
        <v>834431461.9999969</v>
      </c>
      <c r="BB162" s="141">
        <f t="shared" si="163"/>
        <v>0</v>
      </c>
      <c r="BC162" s="141"/>
      <c r="BD162" s="141"/>
      <c r="BE162" s="141">
        <f t="shared" si="122"/>
        <v>9386434</v>
      </c>
      <c r="BF162" s="141">
        <f t="shared" si="123"/>
        <v>9386434</v>
      </c>
      <c r="BG162" s="141">
        <f t="shared" si="164"/>
        <v>0</v>
      </c>
      <c r="BH162" s="141"/>
      <c r="BI162" s="141"/>
      <c r="BJ162" s="141">
        <f t="shared" si="124"/>
        <v>2191103</v>
      </c>
      <c r="BK162" s="141">
        <f t="shared" si="125"/>
        <v>2191101</v>
      </c>
      <c r="BL162" s="141">
        <f t="shared" si="165"/>
        <v>0</v>
      </c>
      <c r="BM162" s="141"/>
      <c r="BN162" s="141"/>
      <c r="BO162" s="141">
        <f t="shared" si="126"/>
        <v>236120000</v>
      </c>
      <c r="BP162" s="141">
        <f t="shared" si="127"/>
        <v>183638092</v>
      </c>
      <c r="BQ162" s="141">
        <f t="shared" si="166"/>
        <v>0</v>
      </c>
      <c r="BR162" s="141"/>
      <c r="BS162" s="141"/>
      <c r="BT162" s="141">
        <f t="shared" si="128"/>
        <v>132130000</v>
      </c>
      <c r="BU162" s="141">
        <f t="shared" si="129"/>
        <v>119177778</v>
      </c>
      <c r="BV162" s="141">
        <f t="shared" si="167"/>
        <v>0</v>
      </c>
      <c r="BW162" s="141"/>
      <c r="BX162" s="141"/>
      <c r="BY162" s="141">
        <f t="shared" si="130"/>
        <v>10351044</v>
      </c>
      <c r="BZ162" s="141">
        <f t="shared" si="131"/>
        <v>10000069</v>
      </c>
      <c r="CA162" s="141">
        <f t="shared" si="168"/>
        <v>0</v>
      </c>
      <c r="CB162" s="141"/>
      <c r="CC162" s="141"/>
      <c r="CD162" s="141">
        <f t="shared" si="132"/>
        <v>1842000</v>
      </c>
      <c r="CE162" s="141">
        <f t="shared" si="133"/>
        <v>1874207.2309440002</v>
      </c>
      <c r="CF162" s="141">
        <f t="shared" si="169"/>
        <v>0</v>
      </c>
      <c r="CG162" s="141"/>
      <c r="CH162" s="141">
        <v>693.23</v>
      </c>
      <c r="CI162" s="141">
        <f t="shared" si="151"/>
        <v>246401</v>
      </c>
      <c r="CJ162" s="141">
        <f t="shared" si="152"/>
        <v>225992.98000000117</v>
      </c>
      <c r="CK162" s="141">
        <f t="shared" si="170"/>
        <v>755.83128834355432</v>
      </c>
      <c r="CL162" s="141"/>
      <c r="CM162" s="141">
        <v>59089</v>
      </c>
      <c r="CN162" s="141">
        <v>115795</v>
      </c>
      <c r="CO162" s="141">
        <f t="shared" si="134"/>
        <v>174884</v>
      </c>
      <c r="CP162" s="141">
        <f t="shared" si="135"/>
        <v>435000431</v>
      </c>
      <c r="CQ162" s="141">
        <f t="shared" si="154"/>
        <v>435000431.00000006</v>
      </c>
      <c r="CR162" s="141">
        <f t="shared" si="155"/>
        <v>174883.99999999997</v>
      </c>
      <c r="CS162" s="141"/>
      <c r="CT162" s="141"/>
      <c r="CU162" s="141"/>
      <c r="CV162" s="141">
        <f t="shared" si="136"/>
        <v>722190.45184914139</v>
      </c>
    </row>
    <row r="163" spans="1:100" s="14" customFormat="1" ht="13.2" x14ac:dyDescent="0.25">
      <c r="A163" s="4" t="s">
        <v>157</v>
      </c>
      <c r="B163" s="4" t="s">
        <v>158</v>
      </c>
      <c r="C163" s="4"/>
      <c r="D163" s="4" t="s">
        <v>136</v>
      </c>
      <c r="E163" s="4"/>
      <c r="F163" s="141">
        <v>637429.45067399996</v>
      </c>
      <c r="G163" s="141">
        <f>'[6]Control Totals'!$I$3</f>
        <v>129600000</v>
      </c>
      <c r="H163" s="141">
        <v>129600000.00000101</v>
      </c>
      <c r="I163" s="141">
        <f t="shared" si="156"/>
        <v>637429.45067399507</v>
      </c>
      <c r="J163" s="141"/>
      <c r="K163" s="141">
        <v>21068871.400892001</v>
      </c>
      <c r="L163" s="141">
        <f t="shared" si="104"/>
        <v>1567610394</v>
      </c>
      <c r="M163" s="141">
        <v>5258012077.9999981</v>
      </c>
      <c r="N163" s="141">
        <f t="shared" si="157"/>
        <v>6281419.9183906196</v>
      </c>
      <c r="O163" s="141"/>
      <c r="P163" s="141">
        <v>6269201.5076749995</v>
      </c>
      <c r="Q163" s="141">
        <f t="shared" si="139"/>
        <v>341463106</v>
      </c>
      <c r="R163" s="141">
        <v>1276518313.0000019</v>
      </c>
      <c r="S163" s="141">
        <f t="shared" si="158"/>
        <v>1676984.1820127377</v>
      </c>
      <c r="T163" s="141"/>
      <c r="U163" s="141"/>
      <c r="V163" s="141">
        <f t="shared" si="105"/>
        <v>339987334</v>
      </c>
      <c r="W163" s="141">
        <f t="shared" si="106"/>
        <v>523996799.00000209</v>
      </c>
      <c r="X163" s="141">
        <f t="shared" si="107"/>
        <v>0</v>
      </c>
      <c r="Y163" s="141"/>
      <c r="Z163" s="141">
        <v>1590346.568801</v>
      </c>
      <c r="AA163" s="141">
        <f t="shared" si="108"/>
        <v>335233765</v>
      </c>
      <c r="AB163" s="141">
        <f t="shared" si="109"/>
        <v>342170317.00001383</v>
      </c>
      <c r="AC163" s="141">
        <f t="shared" si="110"/>
        <v>1558106.7130202565</v>
      </c>
      <c r="AD163" s="141"/>
      <c r="AE163" s="141">
        <v>3759106.1919809999</v>
      </c>
      <c r="AF163" s="141">
        <f t="shared" si="111"/>
        <v>483622539</v>
      </c>
      <c r="AG163" s="141">
        <f t="shared" si="112"/>
        <v>726591897.00000179</v>
      </c>
      <c r="AH163" s="141">
        <f t="shared" si="159"/>
        <v>2502076.4592100428</v>
      </c>
      <c r="AI163" s="141"/>
      <c r="AJ163" s="141"/>
      <c r="AK163" s="141">
        <f t="shared" si="113"/>
        <v>18917185</v>
      </c>
      <c r="AL163" s="141">
        <f t="shared" si="114"/>
        <v>21580834</v>
      </c>
      <c r="AM163" s="141">
        <f t="shared" si="160"/>
        <v>0</v>
      </c>
      <c r="AN163" s="141"/>
      <c r="AO163" s="141">
        <v>259819.948416</v>
      </c>
      <c r="AP163" s="141">
        <f t="shared" si="116"/>
        <v>44655639</v>
      </c>
      <c r="AQ163" s="141">
        <f t="shared" si="117"/>
        <v>45294790.000002876</v>
      </c>
      <c r="AR163" s="141">
        <f t="shared" si="161"/>
        <v>256153.65081641357</v>
      </c>
      <c r="AS163" s="141"/>
      <c r="AT163" s="141">
        <v>71622.378404999996</v>
      </c>
      <c r="AU163" s="141">
        <f t="shared" si="118"/>
        <v>12442934</v>
      </c>
      <c r="AV163" s="141">
        <f t="shared" si="119"/>
        <v>11889881.000002848</v>
      </c>
      <c r="AW163" s="141">
        <f t="shared" si="162"/>
        <v>74953.864333564547</v>
      </c>
      <c r="AX163" s="141"/>
      <c r="AY163" s="141">
        <v>3594687.1131469999</v>
      </c>
      <c r="AZ163" s="141">
        <f t="shared" si="120"/>
        <v>877162802</v>
      </c>
      <c r="BA163" s="141">
        <f t="shared" si="121"/>
        <v>834431461.9999969</v>
      </c>
      <c r="BB163" s="141">
        <f t="shared" si="163"/>
        <v>3778771.4918176532</v>
      </c>
      <c r="BC163" s="141"/>
      <c r="BD163" s="141"/>
      <c r="BE163" s="141">
        <f t="shared" si="122"/>
        <v>9386434</v>
      </c>
      <c r="BF163" s="141">
        <f t="shared" si="123"/>
        <v>9386434</v>
      </c>
      <c r="BG163" s="141">
        <f t="shared" si="164"/>
        <v>0</v>
      </c>
      <c r="BH163" s="141"/>
      <c r="BI163" s="141"/>
      <c r="BJ163" s="141">
        <f t="shared" si="124"/>
        <v>2191103</v>
      </c>
      <c r="BK163" s="141">
        <f t="shared" si="125"/>
        <v>2191101</v>
      </c>
      <c r="BL163" s="141">
        <f t="shared" si="165"/>
        <v>0</v>
      </c>
      <c r="BM163" s="141"/>
      <c r="BN163" s="141">
        <v>796612</v>
      </c>
      <c r="BO163" s="141">
        <f t="shared" si="126"/>
        <v>236120000</v>
      </c>
      <c r="BP163" s="141">
        <f t="shared" si="127"/>
        <v>183638092</v>
      </c>
      <c r="BQ163" s="141">
        <f t="shared" si="166"/>
        <v>1024275.6466888144</v>
      </c>
      <c r="BR163" s="141"/>
      <c r="BS163" s="141">
        <v>555102</v>
      </c>
      <c r="BT163" s="141">
        <f t="shared" si="128"/>
        <v>132130000</v>
      </c>
      <c r="BU163" s="141">
        <f t="shared" si="129"/>
        <v>119177778</v>
      </c>
      <c r="BV163" s="141">
        <f t="shared" si="167"/>
        <v>615430.39726751752</v>
      </c>
      <c r="BW163" s="141"/>
      <c r="BX163" s="141">
        <v>38611</v>
      </c>
      <c r="BY163" s="141">
        <f t="shared" si="130"/>
        <v>10351044</v>
      </c>
      <c r="BZ163" s="141">
        <f t="shared" si="131"/>
        <v>10000069</v>
      </c>
      <c r="CA163" s="141">
        <f t="shared" si="168"/>
        <v>39966.140222032467</v>
      </c>
      <c r="CB163" s="141"/>
      <c r="CC163" s="141">
        <v>13848.821900000001</v>
      </c>
      <c r="CD163" s="141">
        <f t="shared" si="132"/>
        <v>1842000</v>
      </c>
      <c r="CE163" s="141">
        <f t="shared" si="133"/>
        <v>1874207.2309440002</v>
      </c>
      <c r="CF163" s="141">
        <f t="shared" si="169"/>
        <v>13610.837434957162</v>
      </c>
      <c r="CG163" s="141"/>
      <c r="CH163" s="141">
        <v>693.23</v>
      </c>
      <c r="CI163" s="141">
        <f t="shared" si="151"/>
        <v>246401</v>
      </c>
      <c r="CJ163" s="141">
        <f t="shared" si="152"/>
        <v>225992.98000000117</v>
      </c>
      <c r="CK163" s="141">
        <f t="shared" si="170"/>
        <v>755.83128834355432</v>
      </c>
      <c r="CL163" s="141"/>
      <c r="CM163" s="141">
        <v>1149301</v>
      </c>
      <c r="CN163" s="141">
        <v>2256682</v>
      </c>
      <c r="CO163" s="141">
        <f t="shared" si="134"/>
        <v>3405983</v>
      </c>
      <c r="CP163" s="141">
        <f t="shared" si="135"/>
        <v>435000431</v>
      </c>
      <c r="CQ163" s="141">
        <f t="shared" si="154"/>
        <v>435000431.00000006</v>
      </c>
      <c r="CR163" s="141">
        <f t="shared" si="155"/>
        <v>3405983</v>
      </c>
      <c r="CS163" s="141"/>
      <c r="CT163" s="141"/>
      <c r="CU163" s="141"/>
      <c r="CV163" s="141">
        <f t="shared" si="136"/>
        <v>21865917.583176948</v>
      </c>
    </row>
    <row r="164" spans="1:100" s="14" customFormat="1" ht="13.2" x14ac:dyDescent="0.25">
      <c r="A164" s="4" t="s">
        <v>571</v>
      </c>
      <c r="B164" s="4" t="s">
        <v>572</v>
      </c>
      <c r="C164" s="4" t="s">
        <v>348</v>
      </c>
      <c r="D164" s="4" t="s">
        <v>348</v>
      </c>
      <c r="E164" s="4"/>
      <c r="F164" s="141"/>
      <c r="G164" s="141">
        <f>'[6]Control Totals'!$I$3</f>
        <v>129600000</v>
      </c>
      <c r="H164" s="141">
        <v>129600000.00000101</v>
      </c>
      <c r="I164" s="141">
        <f t="shared" si="156"/>
        <v>0</v>
      </c>
      <c r="J164" s="141"/>
      <c r="K164" s="141"/>
      <c r="L164" s="141">
        <f t="shared" si="104"/>
        <v>1567610394</v>
      </c>
      <c r="M164" s="141">
        <v>5258012077.9999981</v>
      </c>
      <c r="N164" s="141">
        <f t="shared" si="157"/>
        <v>0</v>
      </c>
      <c r="O164" s="141"/>
      <c r="P164" s="141">
        <v>1665338.3395539999</v>
      </c>
      <c r="Q164" s="141">
        <f t="shared" si="139"/>
        <v>341463106</v>
      </c>
      <c r="R164" s="141">
        <v>1276518313.0000019</v>
      </c>
      <c r="S164" s="141">
        <f t="shared" si="158"/>
        <v>445470.77482075308</v>
      </c>
      <c r="T164" s="141"/>
      <c r="U164" s="141"/>
      <c r="V164" s="141">
        <f t="shared" si="105"/>
        <v>339987334</v>
      </c>
      <c r="W164" s="141">
        <f t="shared" si="106"/>
        <v>523996799.00000209</v>
      </c>
      <c r="X164" s="141">
        <f t="shared" si="107"/>
        <v>0</v>
      </c>
      <c r="Y164" s="141"/>
      <c r="Z164" s="141">
        <v>60501.249522999999</v>
      </c>
      <c r="AA164" s="141">
        <f t="shared" si="108"/>
        <v>335233765</v>
      </c>
      <c r="AB164" s="141">
        <f t="shared" si="109"/>
        <v>342170317.00001383</v>
      </c>
      <c r="AC164" s="141">
        <f t="shared" si="110"/>
        <v>59274.754872436599</v>
      </c>
      <c r="AD164" s="141"/>
      <c r="AE164" s="141"/>
      <c r="AF164" s="141">
        <f t="shared" si="111"/>
        <v>483622539</v>
      </c>
      <c r="AG164" s="141">
        <f t="shared" si="112"/>
        <v>726591897.00000179</v>
      </c>
      <c r="AH164" s="141">
        <f t="shared" si="159"/>
        <v>0</v>
      </c>
      <c r="AI164" s="141"/>
      <c r="AJ164" s="141"/>
      <c r="AK164" s="141">
        <f t="shared" si="113"/>
        <v>18917185</v>
      </c>
      <c r="AL164" s="141">
        <f t="shared" si="114"/>
        <v>21580834</v>
      </c>
      <c r="AM164" s="141">
        <f t="shared" si="160"/>
        <v>0</v>
      </c>
      <c r="AN164" s="141"/>
      <c r="AO164" s="141">
        <v>28309.240919</v>
      </c>
      <c r="AP164" s="141">
        <f t="shared" si="116"/>
        <v>44655639</v>
      </c>
      <c r="AQ164" s="141">
        <f t="shared" si="117"/>
        <v>45294790.000002876</v>
      </c>
      <c r="AR164" s="141">
        <f t="shared" si="161"/>
        <v>27909.771583946233</v>
      </c>
      <c r="AS164" s="141"/>
      <c r="AT164" s="141"/>
      <c r="AU164" s="141">
        <f t="shared" si="118"/>
        <v>12442934</v>
      </c>
      <c r="AV164" s="141">
        <f t="shared" si="119"/>
        <v>11889881.000002848</v>
      </c>
      <c r="AW164" s="141">
        <f t="shared" si="162"/>
        <v>0</v>
      </c>
      <c r="AX164" s="141"/>
      <c r="AY164" s="141"/>
      <c r="AZ164" s="141">
        <f t="shared" si="120"/>
        <v>877162802</v>
      </c>
      <c r="BA164" s="141">
        <f t="shared" si="121"/>
        <v>834431461.9999969</v>
      </c>
      <c r="BB164" s="141">
        <f t="shared" si="163"/>
        <v>0</v>
      </c>
      <c r="BC164" s="141"/>
      <c r="BD164" s="141"/>
      <c r="BE164" s="141">
        <f t="shared" si="122"/>
        <v>9386434</v>
      </c>
      <c r="BF164" s="141">
        <f t="shared" si="123"/>
        <v>9386434</v>
      </c>
      <c r="BG164" s="141">
        <f t="shared" si="164"/>
        <v>0</v>
      </c>
      <c r="BH164" s="141"/>
      <c r="BI164" s="141"/>
      <c r="BJ164" s="141">
        <f t="shared" si="124"/>
        <v>2191103</v>
      </c>
      <c r="BK164" s="141">
        <f t="shared" si="125"/>
        <v>2191101</v>
      </c>
      <c r="BL164" s="141">
        <f t="shared" si="165"/>
        <v>0</v>
      </c>
      <c r="BM164" s="141"/>
      <c r="BN164" s="141"/>
      <c r="BO164" s="141">
        <f t="shared" si="126"/>
        <v>236120000</v>
      </c>
      <c r="BP164" s="141">
        <f t="shared" si="127"/>
        <v>183638092</v>
      </c>
      <c r="BQ164" s="141">
        <f t="shared" si="166"/>
        <v>0</v>
      </c>
      <c r="BR164" s="141"/>
      <c r="BS164" s="141"/>
      <c r="BT164" s="141">
        <f t="shared" si="128"/>
        <v>132130000</v>
      </c>
      <c r="BU164" s="141">
        <f t="shared" si="129"/>
        <v>119177778</v>
      </c>
      <c r="BV164" s="141">
        <f t="shared" si="167"/>
        <v>0</v>
      </c>
      <c r="BW164" s="141"/>
      <c r="BX164" s="141"/>
      <c r="BY164" s="141">
        <f t="shared" si="130"/>
        <v>10351044</v>
      </c>
      <c r="BZ164" s="141">
        <f t="shared" si="131"/>
        <v>10000069</v>
      </c>
      <c r="CA164" s="141">
        <f t="shared" si="168"/>
        <v>0</v>
      </c>
      <c r="CB164" s="141"/>
      <c r="CC164" s="141"/>
      <c r="CD164" s="141">
        <f t="shared" si="132"/>
        <v>1842000</v>
      </c>
      <c r="CE164" s="141">
        <f t="shared" si="133"/>
        <v>1874207.2309440002</v>
      </c>
      <c r="CF164" s="141">
        <f t="shared" si="169"/>
        <v>0</v>
      </c>
      <c r="CG164" s="141"/>
      <c r="CH164" s="141">
        <v>693.23</v>
      </c>
      <c r="CI164" s="141">
        <f t="shared" si="151"/>
        <v>246401</v>
      </c>
      <c r="CJ164" s="141">
        <f t="shared" si="152"/>
        <v>225992.98000000117</v>
      </c>
      <c r="CK164" s="141">
        <f t="shared" si="170"/>
        <v>755.83128834355432</v>
      </c>
      <c r="CL164" s="141"/>
      <c r="CM164" s="141">
        <v>43439</v>
      </c>
      <c r="CN164" s="141">
        <v>84399</v>
      </c>
      <c r="CO164" s="141">
        <f t="shared" si="134"/>
        <v>127838</v>
      </c>
      <c r="CP164" s="141">
        <f t="shared" si="135"/>
        <v>435000431</v>
      </c>
      <c r="CQ164" s="141">
        <f t="shared" si="154"/>
        <v>435000431.00000006</v>
      </c>
      <c r="CR164" s="141">
        <f t="shared" si="155"/>
        <v>127837.99999999999</v>
      </c>
      <c r="CS164" s="141"/>
      <c r="CT164" s="141"/>
      <c r="CU164" s="141"/>
      <c r="CV164" s="141">
        <f t="shared" si="136"/>
        <v>661249.13256547938</v>
      </c>
    </row>
    <row r="165" spans="1:100" s="14" customFormat="1" ht="13.2" x14ac:dyDescent="0.25">
      <c r="A165" s="4" t="s">
        <v>733</v>
      </c>
      <c r="B165" s="4" t="s">
        <v>734</v>
      </c>
      <c r="C165" s="4" t="s">
        <v>348</v>
      </c>
      <c r="D165" s="4" t="s">
        <v>348</v>
      </c>
      <c r="E165" s="4"/>
      <c r="F165" s="141"/>
      <c r="G165" s="141">
        <f>'[6]Control Totals'!$I$3</f>
        <v>129600000</v>
      </c>
      <c r="H165" s="141">
        <v>129600000.00000101</v>
      </c>
      <c r="I165" s="141">
        <f t="shared" si="156"/>
        <v>0</v>
      </c>
      <c r="J165" s="141"/>
      <c r="K165" s="141"/>
      <c r="L165" s="141">
        <f t="shared" si="104"/>
        <v>1567610394</v>
      </c>
      <c r="M165" s="141">
        <v>5258012077.9999981</v>
      </c>
      <c r="N165" s="141">
        <f t="shared" si="157"/>
        <v>0</v>
      </c>
      <c r="O165" s="141"/>
      <c r="P165" s="141">
        <v>1258790.2748130001</v>
      </c>
      <c r="Q165" s="141">
        <f t="shared" si="139"/>
        <v>341463106</v>
      </c>
      <c r="R165" s="141">
        <v>1276518313.0000019</v>
      </c>
      <c r="S165" s="141">
        <f t="shared" si="158"/>
        <v>336720.93276129913</v>
      </c>
      <c r="T165" s="141"/>
      <c r="U165" s="141"/>
      <c r="V165" s="141">
        <f t="shared" si="105"/>
        <v>339987334</v>
      </c>
      <c r="W165" s="141">
        <f t="shared" si="106"/>
        <v>523996799.00000209</v>
      </c>
      <c r="X165" s="141">
        <f t="shared" si="107"/>
        <v>0</v>
      </c>
      <c r="Y165" s="141"/>
      <c r="Z165" s="141">
        <v>117166.458938</v>
      </c>
      <c r="AA165" s="141">
        <f t="shared" si="108"/>
        <v>335233765</v>
      </c>
      <c r="AB165" s="141">
        <f t="shared" si="109"/>
        <v>342170317.00001383</v>
      </c>
      <c r="AC165" s="141">
        <f t="shared" si="110"/>
        <v>114791.23468650279</v>
      </c>
      <c r="AD165" s="141"/>
      <c r="AE165" s="141"/>
      <c r="AF165" s="141">
        <f t="shared" si="111"/>
        <v>483622539</v>
      </c>
      <c r="AG165" s="141">
        <f t="shared" si="112"/>
        <v>726591897.00000179</v>
      </c>
      <c r="AH165" s="141">
        <f t="shared" si="159"/>
        <v>0</v>
      </c>
      <c r="AI165" s="141"/>
      <c r="AJ165" s="141"/>
      <c r="AK165" s="141">
        <f t="shared" si="113"/>
        <v>18917185</v>
      </c>
      <c r="AL165" s="141">
        <f t="shared" si="114"/>
        <v>21580834</v>
      </c>
      <c r="AM165" s="141">
        <f t="shared" si="160"/>
        <v>0</v>
      </c>
      <c r="AN165" s="141"/>
      <c r="AO165" s="141">
        <v>59941.420536999998</v>
      </c>
      <c r="AP165" s="141">
        <f t="shared" si="116"/>
        <v>44655639</v>
      </c>
      <c r="AQ165" s="141">
        <f t="shared" si="117"/>
        <v>45294790.000002876</v>
      </c>
      <c r="AR165" s="141">
        <f t="shared" si="161"/>
        <v>59095.592156344872</v>
      </c>
      <c r="AS165" s="141"/>
      <c r="AT165" s="141"/>
      <c r="AU165" s="141">
        <f t="shared" si="118"/>
        <v>12442934</v>
      </c>
      <c r="AV165" s="141">
        <f t="shared" si="119"/>
        <v>11889881.000002848</v>
      </c>
      <c r="AW165" s="141">
        <f t="shared" si="162"/>
        <v>0</v>
      </c>
      <c r="AX165" s="141"/>
      <c r="AY165" s="141"/>
      <c r="AZ165" s="141">
        <f t="shared" si="120"/>
        <v>877162802</v>
      </c>
      <c r="BA165" s="141">
        <f t="shared" si="121"/>
        <v>834431461.9999969</v>
      </c>
      <c r="BB165" s="141">
        <f t="shared" si="163"/>
        <v>0</v>
      </c>
      <c r="BC165" s="141"/>
      <c r="BD165" s="141"/>
      <c r="BE165" s="141">
        <f t="shared" si="122"/>
        <v>9386434</v>
      </c>
      <c r="BF165" s="141">
        <f t="shared" si="123"/>
        <v>9386434</v>
      </c>
      <c r="BG165" s="141">
        <f t="shared" si="164"/>
        <v>0</v>
      </c>
      <c r="BH165" s="141"/>
      <c r="BI165" s="141"/>
      <c r="BJ165" s="141">
        <f t="shared" si="124"/>
        <v>2191103</v>
      </c>
      <c r="BK165" s="141">
        <f t="shared" si="125"/>
        <v>2191101</v>
      </c>
      <c r="BL165" s="141">
        <f t="shared" si="165"/>
        <v>0</v>
      </c>
      <c r="BM165" s="141"/>
      <c r="BN165" s="141"/>
      <c r="BO165" s="141">
        <f t="shared" si="126"/>
        <v>236120000</v>
      </c>
      <c r="BP165" s="141">
        <f t="shared" si="127"/>
        <v>183638092</v>
      </c>
      <c r="BQ165" s="141">
        <f t="shared" si="166"/>
        <v>0</v>
      </c>
      <c r="BR165" s="141"/>
      <c r="BS165" s="141"/>
      <c r="BT165" s="141">
        <f t="shared" si="128"/>
        <v>132130000</v>
      </c>
      <c r="BU165" s="141">
        <f t="shared" si="129"/>
        <v>119177778</v>
      </c>
      <c r="BV165" s="141">
        <f t="shared" si="167"/>
        <v>0</v>
      </c>
      <c r="BW165" s="141"/>
      <c r="BX165" s="141"/>
      <c r="BY165" s="141">
        <f t="shared" si="130"/>
        <v>10351044</v>
      </c>
      <c r="BZ165" s="141">
        <f t="shared" si="131"/>
        <v>10000069</v>
      </c>
      <c r="CA165" s="141">
        <f t="shared" si="168"/>
        <v>0</v>
      </c>
      <c r="CB165" s="141"/>
      <c r="CC165" s="141"/>
      <c r="CD165" s="141">
        <f t="shared" si="132"/>
        <v>1842000</v>
      </c>
      <c r="CE165" s="141">
        <f t="shared" si="133"/>
        <v>1874207.2309440002</v>
      </c>
      <c r="CF165" s="141">
        <f t="shared" si="169"/>
        <v>0</v>
      </c>
      <c r="CG165" s="141"/>
      <c r="CH165" s="141">
        <v>693.23</v>
      </c>
      <c r="CI165" s="141">
        <f t="shared" si="151"/>
        <v>246401</v>
      </c>
      <c r="CJ165" s="141">
        <f t="shared" si="152"/>
        <v>225992.98000000117</v>
      </c>
      <c r="CK165" s="141">
        <f t="shared" si="170"/>
        <v>755.83128834355432</v>
      </c>
      <c r="CL165" s="141"/>
      <c r="CM165" s="141">
        <v>85463</v>
      </c>
      <c r="CN165" s="141">
        <v>164829</v>
      </c>
      <c r="CO165" s="141">
        <f t="shared" si="134"/>
        <v>250292</v>
      </c>
      <c r="CP165" s="141">
        <f t="shared" si="135"/>
        <v>435000431</v>
      </c>
      <c r="CQ165" s="141">
        <f t="shared" si="154"/>
        <v>435000431.00000006</v>
      </c>
      <c r="CR165" s="141">
        <f t="shared" si="155"/>
        <v>250291.99999999997</v>
      </c>
      <c r="CS165" s="141"/>
      <c r="CT165" s="141"/>
      <c r="CU165" s="141"/>
      <c r="CV165" s="141">
        <f t="shared" si="136"/>
        <v>761655.59089249023</v>
      </c>
    </row>
    <row r="166" spans="1:100" s="14" customFormat="1" ht="13.2" x14ac:dyDescent="0.25">
      <c r="A166" s="4" t="s">
        <v>159</v>
      </c>
      <c r="B166" s="4" t="s">
        <v>160</v>
      </c>
      <c r="C166" s="4"/>
      <c r="D166" s="4" t="s">
        <v>136</v>
      </c>
      <c r="E166" s="4"/>
      <c r="F166" s="141">
        <v>538383.70293100004</v>
      </c>
      <c r="G166" s="141">
        <f>'[6]Control Totals'!$I$3</f>
        <v>129600000</v>
      </c>
      <c r="H166" s="141">
        <v>129600000.00000101</v>
      </c>
      <c r="I166" s="141">
        <f t="shared" si="156"/>
        <v>538383.70293099585</v>
      </c>
      <c r="J166" s="141"/>
      <c r="K166" s="141">
        <v>21599366.721400999</v>
      </c>
      <c r="L166" s="141">
        <f t="shared" si="104"/>
        <v>1567610394</v>
      </c>
      <c r="M166" s="141">
        <v>5258012077.9999981</v>
      </c>
      <c r="N166" s="141">
        <f t="shared" si="157"/>
        <v>6439580.4486560021</v>
      </c>
      <c r="O166" s="141"/>
      <c r="P166" s="141">
        <v>7154072.1763019999</v>
      </c>
      <c r="Q166" s="141">
        <f t="shared" si="139"/>
        <v>341463106</v>
      </c>
      <c r="R166" s="141">
        <v>1276518313.0000019</v>
      </c>
      <c r="S166" s="141">
        <f t="shared" si="158"/>
        <v>1913683.243703106</v>
      </c>
      <c r="T166" s="141"/>
      <c r="U166" s="141"/>
      <c r="V166" s="141">
        <f t="shared" si="105"/>
        <v>339987334</v>
      </c>
      <c r="W166" s="141">
        <f t="shared" si="106"/>
        <v>523996799.00000209</v>
      </c>
      <c r="X166" s="141">
        <f t="shared" si="107"/>
        <v>0</v>
      </c>
      <c r="Y166" s="141"/>
      <c r="Z166" s="141">
        <v>1365418.0619399999</v>
      </c>
      <c r="AA166" s="141">
        <f t="shared" si="108"/>
        <v>335233765</v>
      </c>
      <c r="AB166" s="141">
        <f t="shared" si="109"/>
        <v>342170317.00001383</v>
      </c>
      <c r="AC166" s="141">
        <f t="shared" si="110"/>
        <v>1337738.0063716364</v>
      </c>
      <c r="AD166" s="141"/>
      <c r="AE166" s="141">
        <v>3985674.385884</v>
      </c>
      <c r="AF166" s="141">
        <f t="shared" si="111"/>
        <v>483622539</v>
      </c>
      <c r="AG166" s="141">
        <f t="shared" si="112"/>
        <v>726591897.00000179</v>
      </c>
      <c r="AH166" s="141">
        <f t="shared" si="159"/>
        <v>2652881.1759216203</v>
      </c>
      <c r="AI166" s="141"/>
      <c r="AJ166" s="141"/>
      <c r="AK166" s="141">
        <f t="shared" si="113"/>
        <v>18917185</v>
      </c>
      <c r="AL166" s="141">
        <f t="shared" si="114"/>
        <v>21580834</v>
      </c>
      <c r="AM166" s="141">
        <f t="shared" si="160"/>
        <v>0</v>
      </c>
      <c r="AN166" s="141"/>
      <c r="AO166" s="141">
        <v>293599.66704999999</v>
      </c>
      <c r="AP166" s="141">
        <f t="shared" si="116"/>
        <v>44655639</v>
      </c>
      <c r="AQ166" s="141">
        <f t="shared" si="117"/>
        <v>45294790.000002876</v>
      </c>
      <c r="AR166" s="141">
        <f t="shared" si="161"/>
        <v>289456.70666105667</v>
      </c>
      <c r="AS166" s="141"/>
      <c r="AT166" s="141">
        <v>73887.117643000005</v>
      </c>
      <c r="AU166" s="141">
        <f t="shared" si="118"/>
        <v>12442934</v>
      </c>
      <c r="AV166" s="141">
        <f t="shared" si="119"/>
        <v>11889881.000002848</v>
      </c>
      <c r="AW166" s="141">
        <f t="shared" si="162"/>
        <v>77323.947000130982</v>
      </c>
      <c r="AX166" s="141"/>
      <c r="AY166" s="141">
        <v>3670832.6888350002</v>
      </c>
      <c r="AZ166" s="141">
        <f t="shared" si="120"/>
        <v>877162802</v>
      </c>
      <c r="BA166" s="141">
        <f t="shared" si="121"/>
        <v>834431461.9999969</v>
      </c>
      <c r="BB166" s="141">
        <f t="shared" si="163"/>
        <v>3858816.4920029282</v>
      </c>
      <c r="BC166" s="141"/>
      <c r="BD166" s="141"/>
      <c r="BE166" s="141">
        <f t="shared" si="122"/>
        <v>9386434</v>
      </c>
      <c r="BF166" s="141">
        <f t="shared" si="123"/>
        <v>9386434</v>
      </c>
      <c r="BG166" s="141">
        <f t="shared" si="164"/>
        <v>0</v>
      </c>
      <c r="BH166" s="141"/>
      <c r="BI166" s="141"/>
      <c r="BJ166" s="141">
        <f t="shared" si="124"/>
        <v>2191103</v>
      </c>
      <c r="BK166" s="141">
        <f t="shared" si="125"/>
        <v>2191101</v>
      </c>
      <c r="BL166" s="141">
        <f t="shared" si="165"/>
        <v>0</v>
      </c>
      <c r="BM166" s="141"/>
      <c r="BN166" s="141">
        <v>764656</v>
      </c>
      <c r="BO166" s="141">
        <f t="shared" si="126"/>
        <v>236120000</v>
      </c>
      <c r="BP166" s="141">
        <f t="shared" si="127"/>
        <v>183638092</v>
      </c>
      <c r="BQ166" s="141">
        <f t="shared" si="166"/>
        <v>983186.94533158175</v>
      </c>
      <c r="BR166" s="141"/>
      <c r="BS166" s="141">
        <v>392743</v>
      </c>
      <c r="BT166" s="141">
        <f t="shared" si="128"/>
        <v>132130000</v>
      </c>
      <c r="BU166" s="141">
        <f t="shared" si="129"/>
        <v>119177778</v>
      </c>
      <c r="BV166" s="141">
        <f t="shared" si="167"/>
        <v>435426.24691324588</v>
      </c>
      <c r="BW166" s="141"/>
      <c r="BX166" s="141">
        <v>48193</v>
      </c>
      <c r="BY166" s="141">
        <f t="shared" si="130"/>
        <v>10351044</v>
      </c>
      <c r="BZ166" s="141">
        <f t="shared" si="131"/>
        <v>10000069</v>
      </c>
      <c r="CA166" s="141">
        <f t="shared" si="168"/>
        <v>49884.442146549191</v>
      </c>
      <c r="CB166" s="141"/>
      <c r="CC166" s="141">
        <v>13848.821900000001</v>
      </c>
      <c r="CD166" s="141">
        <f t="shared" si="132"/>
        <v>1842000</v>
      </c>
      <c r="CE166" s="141">
        <f t="shared" si="133"/>
        <v>1874207.2309440002</v>
      </c>
      <c r="CF166" s="141">
        <f t="shared" si="169"/>
        <v>13610.837434957162</v>
      </c>
      <c r="CG166" s="141"/>
      <c r="CH166" s="141">
        <v>693.23</v>
      </c>
      <c r="CI166" s="141">
        <f t="shared" si="151"/>
        <v>246401</v>
      </c>
      <c r="CJ166" s="141">
        <f t="shared" si="152"/>
        <v>225992.98000000117</v>
      </c>
      <c r="CK166" s="141">
        <f t="shared" si="170"/>
        <v>755.83128834355432</v>
      </c>
      <c r="CL166" s="141"/>
      <c r="CM166" s="141">
        <v>997148</v>
      </c>
      <c r="CN166" s="141">
        <v>1955657</v>
      </c>
      <c r="CO166" s="141">
        <f t="shared" si="134"/>
        <v>2952805</v>
      </c>
      <c r="CP166" s="141">
        <f t="shared" si="135"/>
        <v>435000431</v>
      </c>
      <c r="CQ166" s="141">
        <f t="shared" si="154"/>
        <v>435000431.00000006</v>
      </c>
      <c r="CR166" s="141">
        <f t="shared" si="155"/>
        <v>2952804.9999999995</v>
      </c>
      <c r="CS166" s="141"/>
      <c r="CT166" s="141"/>
      <c r="CU166" s="141"/>
      <c r="CV166" s="141">
        <f t="shared" si="136"/>
        <v>21543533.026362155</v>
      </c>
    </row>
    <row r="167" spans="1:100" s="14" customFormat="1" ht="13.2" x14ac:dyDescent="0.25">
      <c r="A167" s="4" t="s">
        <v>771</v>
      </c>
      <c r="B167" s="4" t="s">
        <v>772</v>
      </c>
      <c r="C167" s="4" t="s">
        <v>764</v>
      </c>
      <c r="D167" s="4" t="s">
        <v>764</v>
      </c>
      <c r="E167" s="4"/>
      <c r="F167" s="141"/>
      <c r="G167" s="141">
        <f>'[6]Control Totals'!$I$3</f>
        <v>129600000</v>
      </c>
      <c r="H167" s="141">
        <v>129600000.00000101</v>
      </c>
      <c r="I167" s="141">
        <f t="shared" si="156"/>
        <v>0</v>
      </c>
      <c r="J167" s="141"/>
      <c r="K167" s="141"/>
      <c r="L167" s="141">
        <f t="shared" si="104"/>
        <v>1567610394</v>
      </c>
      <c r="M167" s="141">
        <v>5258012077.9999981</v>
      </c>
      <c r="N167" s="141">
        <f t="shared" si="157"/>
        <v>0</v>
      </c>
      <c r="O167" s="141"/>
      <c r="P167" s="141"/>
      <c r="Q167" s="141">
        <f t="shared" si="139"/>
        <v>341463106</v>
      </c>
      <c r="R167" s="141">
        <v>1276518313.0000019</v>
      </c>
      <c r="S167" s="141">
        <f t="shared" si="158"/>
        <v>0</v>
      </c>
      <c r="T167" s="141"/>
      <c r="U167" s="141">
        <v>11574899.057432</v>
      </c>
      <c r="V167" s="141">
        <f t="shared" si="105"/>
        <v>339987334</v>
      </c>
      <c r="W167" s="141">
        <f t="shared" si="106"/>
        <v>523996799.00000209</v>
      </c>
      <c r="X167" s="141">
        <f t="shared" si="107"/>
        <v>7510196.7786169676</v>
      </c>
      <c r="Y167" s="141"/>
      <c r="Z167" s="141">
        <v>323761.32372400002</v>
      </c>
      <c r="AA167" s="141">
        <f t="shared" si="108"/>
        <v>335233765</v>
      </c>
      <c r="AB167" s="141">
        <f t="shared" si="109"/>
        <v>342170317.00001383</v>
      </c>
      <c r="AC167" s="141">
        <f t="shared" si="110"/>
        <v>317197.9628886861</v>
      </c>
      <c r="AD167" s="141"/>
      <c r="AE167" s="141"/>
      <c r="AF167" s="141">
        <f t="shared" si="111"/>
        <v>483622539</v>
      </c>
      <c r="AG167" s="141">
        <f t="shared" si="112"/>
        <v>726591897.00000179</v>
      </c>
      <c r="AH167" s="141">
        <f t="shared" si="159"/>
        <v>0</v>
      </c>
      <c r="AI167" s="141"/>
      <c r="AJ167" s="141"/>
      <c r="AK167" s="141">
        <f t="shared" si="113"/>
        <v>18917185</v>
      </c>
      <c r="AL167" s="141">
        <f t="shared" si="114"/>
        <v>21580834</v>
      </c>
      <c r="AM167" s="141">
        <f t="shared" si="160"/>
        <v>0</v>
      </c>
      <c r="AN167" s="141"/>
      <c r="AO167" s="141"/>
      <c r="AP167" s="141">
        <f t="shared" si="116"/>
        <v>44655639</v>
      </c>
      <c r="AQ167" s="141">
        <f t="shared" si="117"/>
        <v>45294790.000002876</v>
      </c>
      <c r="AR167" s="141">
        <f t="shared" si="161"/>
        <v>0</v>
      </c>
      <c r="AS167" s="141"/>
      <c r="AT167" s="141"/>
      <c r="AU167" s="141">
        <f t="shared" si="118"/>
        <v>12442934</v>
      </c>
      <c r="AV167" s="141">
        <f t="shared" si="119"/>
        <v>11889881.000002848</v>
      </c>
      <c r="AW167" s="141">
        <f t="shared" si="162"/>
        <v>0</v>
      </c>
      <c r="AX167" s="141"/>
      <c r="AY167" s="141"/>
      <c r="AZ167" s="141">
        <f t="shared" si="120"/>
        <v>877162802</v>
      </c>
      <c r="BA167" s="141">
        <f t="shared" si="121"/>
        <v>834431461.9999969</v>
      </c>
      <c r="BB167" s="141">
        <f t="shared" si="163"/>
        <v>0</v>
      </c>
      <c r="BC167" s="141"/>
      <c r="BD167" s="141"/>
      <c r="BE167" s="141">
        <f t="shared" si="122"/>
        <v>9386434</v>
      </c>
      <c r="BF167" s="141">
        <f t="shared" si="123"/>
        <v>9386434</v>
      </c>
      <c r="BG167" s="141">
        <f t="shared" si="164"/>
        <v>0</v>
      </c>
      <c r="BH167" s="141"/>
      <c r="BI167" s="141"/>
      <c r="BJ167" s="141">
        <f t="shared" si="124"/>
        <v>2191103</v>
      </c>
      <c r="BK167" s="141">
        <f t="shared" si="125"/>
        <v>2191101</v>
      </c>
      <c r="BL167" s="141">
        <f t="shared" si="165"/>
        <v>0</v>
      </c>
      <c r="BM167" s="141"/>
      <c r="BN167" s="141"/>
      <c r="BO167" s="141">
        <f t="shared" si="126"/>
        <v>236120000</v>
      </c>
      <c r="BP167" s="141">
        <f t="shared" si="127"/>
        <v>183638092</v>
      </c>
      <c r="BQ167" s="141">
        <f t="shared" si="166"/>
        <v>0</v>
      </c>
      <c r="BR167" s="141"/>
      <c r="BS167" s="141"/>
      <c r="BT167" s="141">
        <f t="shared" si="128"/>
        <v>132130000</v>
      </c>
      <c r="BU167" s="141">
        <f t="shared" si="129"/>
        <v>119177778</v>
      </c>
      <c r="BV167" s="141">
        <f t="shared" si="167"/>
        <v>0</v>
      </c>
      <c r="BW167" s="141"/>
      <c r="BX167" s="141"/>
      <c r="BY167" s="141">
        <f t="shared" si="130"/>
        <v>10351044</v>
      </c>
      <c r="BZ167" s="141">
        <f t="shared" si="131"/>
        <v>10000069</v>
      </c>
      <c r="CA167" s="141">
        <f t="shared" si="168"/>
        <v>0</v>
      </c>
      <c r="CB167" s="141"/>
      <c r="CC167" s="141"/>
      <c r="CD167" s="141">
        <f t="shared" si="132"/>
        <v>1842000</v>
      </c>
      <c r="CE167" s="141">
        <f t="shared" si="133"/>
        <v>1874207.2309440002</v>
      </c>
      <c r="CF167" s="141">
        <f t="shared" si="169"/>
        <v>0</v>
      </c>
      <c r="CG167" s="141"/>
      <c r="CH167" s="141"/>
      <c r="CI167" s="141">
        <f t="shared" si="151"/>
        <v>246401</v>
      </c>
      <c r="CJ167" s="141">
        <f t="shared" si="152"/>
        <v>225992.98000000117</v>
      </c>
      <c r="CK167" s="141">
        <f t="shared" si="170"/>
        <v>0</v>
      </c>
      <c r="CL167" s="141"/>
      <c r="CM167" s="141">
        <v>227614</v>
      </c>
      <c r="CN167" s="141">
        <v>446896</v>
      </c>
      <c r="CO167" s="141">
        <f t="shared" si="134"/>
        <v>674510</v>
      </c>
      <c r="CP167" s="141">
        <f t="shared" si="135"/>
        <v>435000431</v>
      </c>
      <c r="CQ167" s="141">
        <f t="shared" si="154"/>
        <v>435000431.00000006</v>
      </c>
      <c r="CR167" s="141">
        <f t="shared" si="155"/>
        <v>674509.99999999988</v>
      </c>
      <c r="CS167" s="141"/>
      <c r="CT167" s="141"/>
      <c r="CU167" s="141"/>
      <c r="CV167" s="141">
        <f t="shared" si="136"/>
        <v>8501904.7415056527</v>
      </c>
    </row>
    <row r="168" spans="1:100" s="14" customFormat="1" ht="13.2" x14ac:dyDescent="0.25">
      <c r="A168" s="4" t="s">
        <v>745</v>
      </c>
      <c r="B168" s="4" t="s">
        <v>746</v>
      </c>
      <c r="C168" s="4" t="s">
        <v>348</v>
      </c>
      <c r="D168" s="4" t="s">
        <v>348</v>
      </c>
      <c r="E168" s="4"/>
      <c r="F168" s="141"/>
      <c r="G168" s="141">
        <f>'[6]Control Totals'!$I$3</f>
        <v>129600000</v>
      </c>
      <c r="H168" s="141">
        <v>129600000.00000101</v>
      </c>
      <c r="I168" s="141">
        <f t="shared" si="156"/>
        <v>0</v>
      </c>
      <c r="J168" s="141"/>
      <c r="K168" s="141"/>
      <c r="L168" s="141">
        <f t="shared" si="104"/>
        <v>1567610394</v>
      </c>
      <c r="M168" s="141">
        <v>5258012077.9999981</v>
      </c>
      <c r="N168" s="141">
        <f t="shared" si="157"/>
        <v>0</v>
      </c>
      <c r="O168" s="141"/>
      <c r="P168" s="141">
        <v>2938336.6622580001</v>
      </c>
      <c r="Q168" s="141">
        <f t="shared" si="139"/>
        <v>341463106</v>
      </c>
      <c r="R168" s="141">
        <v>1276518313.0000019</v>
      </c>
      <c r="S168" s="141">
        <f t="shared" si="158"/>
        <v>785992.29870060482</v>
      </c>
      <c r="T168" s="141"/>
      <c r="U168" s="141"/>
      <c r="V168" s="141">
        <f t="shared" si="105"/>
        <v>339987334</v>
      </c>
      <c r="W168" s="141">
        <f t="shared" si="106"/>
        <v>523996799.00000209</v>
      </c>
      <c r="X168" s="141">
        <f t="shared" si="107"/>
        <v>0</v>
      </c>
      <c r="Y168" s="141"/>
      <c r="Z168" s="141">
        <v>106442.039534</v>
      </c>
      <c r="AA168" s="141">
        <f t="shared" si="108"/>
        <v>335233765</v>
      </c>
      <c r="AB168" s="141">
        <f t="shared" si="109"/>
        <v>342170317.00001383</v>
      </c>
      <c r="AC168" s="141">
        <f t="shared" si="110"/>
        <v>104284.22307379813</v>
      </c>
      <c r="AD168" s="141"/>
      <c r="AE168" s="141"/>
      <c r="AF168" s="141">
        <f t="shared" si="111"/>
        <v>483622539</v>
      </c>
      <c r="AG168" s="141">
        <f t="shared" si="112"/>
        <v>726591897.00000179</v>
      </c>
      <c r="AH168" s="141">
        <f t="shared" si="159"/>
        <v>0</v>
      </c>
      <c r="AI168" s="141"/>
      <c r="AJ168" s="141"/>
      <c r="AK168" s="141">
        <f t="shared" si="113"/>
        <v>18917185</v>
      </c>
      <c r="AL168" s="141">
        <f t="shared" si="114"/>
        <v>21580834</v>
      </c>
      <c r="AM168" s="141">
        <f t="shared" si="160"/>
        <v>0</v>
      </c>
      <c r="AN168" s="141"/>
      <c r="AO168" s="141">
        <v>48118.915345000001</v>
      </c>
      <c r="AP168" s="141">
        <f t="shared" si="116"/>
        <v>44655639</v>
      </c>
      <c r="AQ168" s="141">
        <f t="shared" si="117"/>
        <v>45294790.000002876</v>
      </c>
      <c r="AR168" s="141">
        <f t="shared" si="161"/>
        <v>47439.913348041657</v>
      </c>
      <c r="AS168" s="141"/>
      <c r="AT168" s="141"/>
      <c r="AU168" s="141">
        <f t="shared" si="118"/>
        <v>12442934</v>
      </c>
      <c r="AV168" s="141">
        <f t="shared" si="119"/>
        <v>11889881.000002848</v>
      </c>
      <c r="AW168" s="141">
        <f t="shared" si="162"/>
        <v>0</v>
      </c>
      <c r="AX168" s="141"/>
      <c r="AY168" s="141"/>
      <c r="AZ168" s="141">
        <f t="shared" si="120"/>
        <v>877162802</v>
      </c>
      <c r="BA168" s="141">
        <f t="shared" si="121"/>
        <v>834431461.9999969</v>
      </c>
      <c r="BB168" s="141">
        <f t="shared" si="163"/>
        <v>0</v>
      </c>
      <c r="BC168" s="141"/>
      <c r="BD168" s="141"/>
      <c r="BE168" s="141">
        <f t="shared" si="122"/>
        <v>9386434</v>
      </c>
      <c r="BF168" s="141">
        <f t="shared" si="123"/>
        <v>9386434</v>
      </c>
      <c r="BG168" s="141">
        <f t="shared" si="164"/>
        <v>0</v>
      </c>
      <c r="BH168" s="141"/>
      <c r="BI168" s="141"/>
      <c r="BJ168" s="141">
        <f t="shared" si="124"/>
        <v>2191103</v>
      </c>
      <c r="BK168" s="141">
        <f t="shared" si="125"/>
        <v>2191101</v>
      </c>
      <c r="BL168" s="141">
        <f t="shared" si="165"/>
        <v>0</v>
      </c>
      <c r="BM168" s="141"/>
      <c r="BN168" s="141"/>
      <c r="BO168" s="141">
        <f t="shared" si="126"/>
        <v>236120000</v>
      </c>
      <c r="BP168" s="141">
        <f t="shared" si="127"/>
        <v>183638092</v>
      </c>
      <c r="BQ168" s="141">
        <f t="shared" si="166"/>
        <v>0</v>
      </c>
      <c r="BR168" s="141"/>
      <c r="BS168" s="141"/>
      <c r="BT168" s="141">
        <f t="shared" si="128"/>
        <v>132130000</v>
      </c>
      <c r="BU168" s="141">
        <f t="shared" si="129"/>
        <v>119177778</v>
      </c>
      <c r="BV168" s="141">
        <f t="shared" si="167"/>
        <v>0</v>
      </c>
      <c r="BW168" s="141"/>
      <c r="BX168" s="141"/>
      <c r="BY168" s="141">
        <f t="shared" si="130"/>
        <v>10351044</v>
      </c>
      <c r="BZ168" s="141">
        <f t="shared" si="131"/>
        <v>10000069</v>
      </c>
      <c r="CA168" s="141">
        <f t="shared" si="168"/>
        <v>0</v>
      </c>
      <c r="CB168" s="141"/>
      <c r="CC168" s="141"/>
      <c r="CD168" s="141">
        <f t="shared" si="132"/>
        <v>1842000</v>
      </c>
      <c r="CE168" s="141">
        <f t="shared" si="133"/>
        <v>1874207.2309440002</v>
      </c>
      <c r="CF168" s="141">
        <f t="shared" si="169"/>
        <v>0</v>
      </c>
      <c r="CG168" s="141"/>
      <c r="CH168" s="141">
        <v>693.23</v>
      </c>
      <c r="CI168" s="141">
        <f t="shared" si="151"/>
        <v>246401</v>
      </c>
      <c r="CJ168" s="141">
        <f t="shared" si="152"/>
        <v>225992.98000000117</v>
      </c>
      <c r="CK168" s="141">
        <f t="shared" si="170"/>
        <v>755.83128834355432</v>
      </c>
      <c r="CL168" s="141"/>
      <c r="CM168" s="141">
        <v>83094</v>
      </c>
      <c r="CN168" s="141">
        <v>82291</v>
      </c>
      <c r="CO168" s="141">
        <f t="shared" si="134"/>
        <v>165385</v>
      </c>
      <c r="CP168" s="141">
        <f t="shared" si="135"/>
        <v>435000431</v>
      </c>
      <c r="CQ168" s="141">
        <f t="shared" si="154"/>
        <v>435000431.00000006</v>
      </c>
      <c r="CR168" s="141">
        <f t="shared" si="155"/>
        <v>165384.99999999997</v>
      </c>
      <c r="CS168" s="141"/>
      <c r="CT168" s="141"/>
      <c r="CU168" s="141"/>
      <c r="CV168" s="141">
        <f t="shared" si="136"/>
        <v>1103857.2664107881</v>
      </c>
    </row>
    <row r="169" spans="1:100" s="14" customFormat="1" ht="13.2" x14ac:dyDescent="0.25">
      <c r="A169" s="4" t="s">
        <v>547</v>
      </c>
      <c r="B169" s="4" t="s">
        <v>548</v>
      </c>
      <c r="C169" s="4" t="s">
        <v>348</v>
      </c>
      <c r="D169" s="4" t="s">
        <v>348</v>
      </c>
      <c r="E169" s="4"/>
      <c r="F169" s="141"/>
      <c r="G169" s="141">
        <f>'[6]Control Totals'!$I$3</f>
        <v>129600000</v>
      </c>
      <c r="H169" s="141">
        <v>129600000.00000101</v>
      </c>
      <c r="I169" s="141">
        <f t="shared" si="156"/>
        <v>0</v>
      </c>
      <c r="J169" s="141"/>
      <c r="K169" s="141"/>
      <c r="L169" s="141">
        <f t="shared" si="104"/>
        <v>1567610394</v>
      </c>
      <c r="M169" s="141">
        <v>5258012077.9999981</v>
      </c>
      <c r="N169" s="141">
        <f t="shared" si="157"/>
        <v>0</v>
      </c>
      <c r="O169" s="141"/>
      <c r="P169" s="141">
        <v>2312430.1719030002</v>
      </c>
      <c r="Q169" s="141">
        <f t="shared" si="139"/>
        <v>341463106</v>
      </c>
      <c r="R169" s="141">
        <v>1276518313.0000019</v>
      </c>
      <c r="S169" s="141">
        <f t="shared" si="158"/>
        <v>618565.03025829385</v>
      </c>
      <c r="T169" s="141"/>
      <c r="U169" s="141"/>
      <c r="V169" s="141">
        <f t="shared" si="105"/>
        <v>339987334</v>
      </c>
      <c r="W169" s="141">
        <f t="shared" si="106"/>
        <v>523996799.00000209</v>
      </c>
      <c r="X169" s="141">
        <f t="shared" si="107"/>
        <v>0</v>
      </c>
      <c r="Y169" s="141"/>
      <c r="Z169" s="141">
        <v>78145.765333000003</v>
      </c>
      <c r="AA169" s="141">
        <f t="shared" si="108"/>
        <v>335233765</v>
      </c>
      <c r="AB169" s="141">
        <f t="shared" si="109"/>
        <v>342170317.00001383</v>
      </c>
      <c r="AC169" s="141">
        <f t="shared" si="110"/>
        <v>76561.577173238577</v>
      </c>
      <c r="AD169" s="141"/>
      <c r="AE169" s="141"/>
      <c r="AF169" s="141">
        <f t="shared" si="111"/>
        <v>483622539</v>
      </c>
      <c r="AG169" s="141">
        <f t="shared" si="112"/>
        <v>726591897.00000179</v>
      </c>
      <c r="AH169" s="141">
        <f t="shared" si="159"/>
        <v>0</v>
      </c>
      <c r="AI169" s="141"/>
      <c r="AJ169" s="141"/>
      <c r="AK169" s="141">
        <f t="shared" si="113"/>
        <v>18917185</v>
      </c>
      <c r="AL169" s="141">
        <f t="shared" si="114"/>
        <v>21580834</v>
      </c>
      <c r="AM169" s="141">
        <f t="shared" si="160"/>
        <v>0</v>
      </c>
      <c r="AN169" s="141"/>
      <c r="AO169" s="141">
        <v>35338.991624000002</v>
      </c>
      <c r="AP169" s="141">
        <f t="shared" si="116"/>
        <v>44655639</v>
      </c>
      <c r="AQ169" s="141">
        <f t="shared" si="117"/>
        <v>45294790.000002876</v>
      </c>
      <c r="AR169" s="141">
        <f t="shared" si="161"/>
        <v>34840.326063665772</v>
      </c>
      <c r="AS169" s="141"/>
      <c r="AT169" s="141"/>
      <c r="AU169" s="141">
        <f t="shared" si="118"/>
        <v>12442934</v>
      </c>
      <c r="AV169" s="141">
        <f t="shared" si="119"/>
        <v>11889881.000002848</v>
      </c>
      <c r="AW169" s="141">
        <f t="shared" si="162"/>
        <v>0</v>
      </c>
      <c r="AX169" s="141"/>
      <c r="AY169" s="141"/>
      <c r="AZ169" s="141">
        <f t="shared" si="120"/>
        <v>877162802</v>
      </c>
      <c r="BA169" s="141">
        <f t="shared" si="121"/>
        <v>834431461.9999969</v>
      </c>
      <c r="BB169" s="141">
        <f t="shared" si="163"/>
        <v>0</v>
      </c>
      <c r="BC169" s="141"/>
      <c r="BD169" s="141">
        <v>1272186</v>
      </c>
      <c r="BE169" s="141">
        <f t="shared" si="122"/>
        <v>9386434</v>
      </c>
      <c r="BF169" s="141">
        <f t="shared" si="123"/>
        <v>9386434</v>
      </c>
      <c r="BG169" s="141">
        <f t="shared" si="164"/>
        <v>1272186</v>
      </c>
      <c r="BH169" s="141"/>
      <c r="BI169" s="141">
        <v>223435</v>
      </c>
      <c r="BJ169" s="141">
        <f t="shared" si="124"/>
        <v>2191103</v>
      </c>
      <c r="BK169" s="141">
        <f t="shared" si="125"/>
        <v>2191101</v>
      </c>
      <c r="BL169" s="141">
        <f t="shared" si="165"/>
        <v>223435.2039476957</v>
      </c>
      <c r="BM169" s="141"/>
      <c r="BN169" s="141"/>
      <c r="BO169" s="141">
        <f t="shared" si="126"/>
        <v>236120000</v>
      </c>
      <c r="BP169" s="141">
        <f t="shared" si="127"/>
        <v>183638092</v>
      </c>
      <c r="BQ169" s="141">
        <f t="shared" si="166"/>
        <v>0</v>
      </c>
      <c r="BR169" s="141"/>
      <c r="BS169" s="141"/>
      <c r="BT169" s="141">
        <f t="shared" si="128"/>
        <v>132130000</v>
      </c>
      <c r="BU169" s="141">
        <f t="shared" si="129"/>
        <v>119177778</v>
      </c>
      <c r="BV169" s="141">
        <f t="shared" si="167"/>
        <v>0</v>
      </c>
      <c r="BW169" s="141"/>
      <c r="BX169" s="141"/>
      <c r="BY169" s="141">
        <f t="shared" si="130"/>
        <v>10351044</v>
      </c>
      <c r="BZ169" s="141">
        <f t="shared" si="131"/>
        <v>10000069</v>
      </c>
      <c r="CA169" s="141">
        <f t="shared" si="168"/>
        <v>0</v>
      </c>
      <c r="CB169" s="141"/>
      <c r="CC169" s="141"/>
      <c r="CD169" s="141">
        <f t="shared" si="132"/>
        <v>1842000</v>
      </c>
      <c r="CE169" s="141">
        <f t="shared" si="133"/>
        <v>1874207.2309440002</v>
      </c>
      <c r="CF169" s="141">
        <f t="shared" si="169"/>
        <v>0</v>
      </c>
      <c r="CG169" s="141"/>
      <c r="CH169" s="141">
        <v>693.23</v>
      </c>
      <c r="CI169" s="141">
        <f t="shared" si="151"/>
        <v>246401</v>
      </c>
      <c r="CJ169" s="141">
        <f t="shared" si="152"/>
        <v>225992.98000000117</v>
      </c>
      <c r="CK169" s="141">
        <f t="shared" si="170"/>
        <v>755.83128834355432</v>
      </c>
      <c r="CL169" s="141"/>
      <c r="CM169" s="141">
        <v>53270</v>
      </c>
      <c r="CN169" s="141">
        <v>106814</v>
      </c>
      <c r="CO169" s="141">
        <f t="shared" si="134"/>
        <v>160084</v>
      </c>
      <c r="CP169" s="141">
        <f t="shared" si="135"/>
        <v>435000431</v>
      </c>
      <c r="CQ169" s="141">
        <f t="shared" si="154"/>
        <v>435000431.00000006</v>
      </c>
      <c r="CR169" s="141">
        <f t="shared" si="155"/>
        <v>160083.99999999997</v>
      </c>
      <c r="CS169" s="141"/>
      <c r="CT169" s="141"/>
      <c r="CU169" s="141"/>
      <c r="CV169" s="141">
        <f t="shared" si="136"/>
        <v>2386427.968731238</v>
      </c>
    </row>
    <row r="170" spans="1:100" s="14" customFormat="1" ht="13.2" x14ac:dyDescent="0.25">
      <c r="A170" s="4" t="s">
        <v>683</v>
      </c>
      <c r="B170" s="4" t="s">
        <v>684</v>
      </c>
      <c r="C170" s="4" t="s">
        <v>348</v>
      </c>
      <c r="D170" s="4" t="s">
        <v>348</v>
      </c>
      <c r="E170" s="4"/>
      <c r="F170" s="141"/>
      <c r="G170" s="141">
        <f>'[6]Control Totals'!$I$3</f>
        <v>129600000</v>
      </c>
      <c r="H170" s="141">
        <v>129600000.00000101</v>
      </c>
      <c r="I170" s="141">
        <f t="shared" si="156"/>
        <v>0</v>
      </c>
      <c r="J170" s="141"/>
      <c r="K170" s="141"/>
      <c r="L170" s="141">
        <f t="shared" si="104"/>
        <v>1567610394</v>
      </c>
      <c r="M170" s="141">
        <v>5258012077.9999981</v>
      </c>
      <c r="N170" s="141">
        <f t="shared" si="157"/>
        <v>0</v>
      </c>
      <c r="O170" s="141"/>
      <c r="P170" s="141">
        <v>2734748.1580610001</v>
      </c>
      <c r="Q170" s="141">
        <f t="shared" si="139"/>
        <v>341463106</v>
      </c>
      <c r="R170" s="141">
        <v>1276518313.0000019</v>
      </c>
      <c r="S170" s="141">
        <f t="shared" si="158"/>
        <v>731533.25782274664</v>
      </c>
      <c r="T170" s="141"/>
      <c r="U170" s="141"/>
      <c r="V170" s="141">
        <f t="shared" si="105"/>
        <v>339987334</v>
      </c>
      <c r="W170" s="141">
        <f t="shared" si="106"/>
        <v>523996799.00000209</v>
      </c>
      <c r="X170" s="141">
        <f t="shared" si="107"/>
        <v>0</v>
      </c>
      <c r="Y170" s="141"/>
      <c r="Z170" s="141">
        <v>186630.96333</v>
      </c>
      <c r="AA170" s="141">
        <f t="shared" si="108"/>
        <v>335233765</v>
      </c>
      <c r="AB170" s="141">
        <f t="shared" si="109"/>
        <v>342170317.00001383</v>
      </c>
      <c r="AC170" s="141">
        <f t="shared" si="110"/>
        <v>182847.53935184362</v>
      </c>
      <c r="AD170" s="141"/>
      <c r="AE170" s="141"/>
      <c r="AF170" s="141">
        <f t="shared" si="111"/>
        <v>483622539</v>
      </c>
      <c r="AG170" s="141">
        <f t="shared" si="112"/>
        <v>726591897.00000179</v>
      </c>
      <c r="AH170" s="141">
        <f t="shared" si="159"/>
        <v>0</v>
      </c>
      <c r="AI170" s="141"/>
      <c r="AJ170" s="141"/>
      <c r="AK170" s="141">
        <f t="shared" si="113"/>
        <v>18917185</v>
      </c>
      <c r="AL170" s="141">
        <f t="shared" si="114"/>
        <v>21580834</v>
      </c>
      <c r="AM170" s="141">
        <f t="shared" si="160"/>
        <v>0</v>
      </c>
      <c r="AN170" s="141"/>
      <c r="AO170" s="141">
        <v>71764.491915000006</v>
      </c>
      <c r="AP170" s="141">
        <f t="shared" si="116"/>
        <v>44655639</v>
      </c>
      <c r="AQ170" s="141">
        <f t="shared" si="117"/>
        <v>45294790.000002876</v>
      </c>
      <c r="AR170" s="141">
        <f t="shared" si="161"/>
        <v>70751.829161244706</v>
      </c>
      <c r="AS170" s="141"/>
      <c r="AT170" s="141"/>
      <c r="AU170" s="141">
        <f t="shared" si="118"/>
        <v>12442934</v>
      </c>
      <c r="AV170" s="141">
        <f t="shared" si="119"/>
        <v>11889881.000002848</v>
      </c>
      <c r="AW170" s="141">
        <f t="shared" si="162"/>
        <v>0</v>
      </c>
      <c r="AX170" s="141"/>
      <c r="AY170" s="141"/>
      <c r="AZ170" s="141">
        <f t="shared" si="120"/>
        <v>877162802</v>
      </c>
      <c r="BA170" s="141">
        <f t="shared" si="121"/>
        <v>834431461.9999969</v>
      </c>
      <c r="BB170" s="141">
        <f t="shared" si="163"/>
        <v>0</v>
      </c>
      <c r="BC170" s="141"/>
      <c r="BD170" s="141"/>
      <c r="BE170" s="141">
        <f t="shared" si="122"/>
        <v>9386434</v>
      </c>
      <c r="BF170" s="141">
        <f t="shared" si="123"/>
        <v>9386434</v>
      </c>
      <c r="BG170" s="141">
        <f t="shared" si="164"/>
        <v>0</v>
      </c>
      <c r="BH170" s="141"/>
      <c r="BI170" s="141"/>
      <c r="BJ170" s="141">
        <f t="shared" si="124"/>
        <v>2191103</v>
      </c>
      <c r="BK170" s="141">
        <f t="shared" si="125"/>
        <v>2191101</v>
      </c>
      <c r="BL170" s="141">
        <f t="shared" si="165"/>
        <v>0</v>
      </c>
      <c r="BM170" s="141"/>
      <c r="BN170" s="141"/>
      <c r="BO170" s="141">
        <f t="shared" si="126"/>
        <v>236120000</v>
      </c>
      <c r="BP170" s="141">
        <f t="shared" si="127"/>
        <v>183638092</v>
      </c>
      <c r="BQ170" s="141">
        <f t="shared" si="166"/>
        <v>0</v>
      </c>
      <c r="BR170" s="141"/>
      <c r="BS170" s="141"/>
      <c r="BT170" s="141">
        <f t="shared" si="128"/>
        <v>132130000</v>
      </c>
      <c r="BU170" s="141">
        <f t="shared" si="129"/>
        <v>119177778</v>
      </c>
      <c r="BV170" s="141">
        <f t="shared" si="167"/>
        <v>0</v>
      </c>
      <c r="BW170" s="141"/>
      <c r="BX170" s="141"/>
      <c r="BY170" s="141">
        <f t="shared" si="130"/>
        <v>10351044</v>
      </c>
      <c r="BZ170" s="141">
        <f t="shared" si="131"/>
        <v>10000069</v>
      </c>
      <c r="CA170" s="141">
        <f t="shared" si="168"/>
        <v>0</v>
      </c>
      <c r="CB170" s="141"/>
      <c r="CC170" s="141"/>
      <c r="CD170" s="141">
        <f t="shared" si="132"/>
        <v>1842000</v>
      </c>
      <c r="CE170" s="141">
        <f t="shared" si="133"/>
        <v>1874207.2309440002</v>
      </c>
      <c r="CF170" s="141">
        <f t="shared" si="169"/>
        <v>0</v>
      </c>
      <c r="CG170" s="141"/>
      <c r="CH170" s="141">
        <v>693.23</v>
      </c>
      <c r="CI170" s="141">
        <f t="shared" si="151"/>
        <v>246401</v>
      </c>
      <c r="CJ170" s="141">
        <f t="shared" si="152"/>
        <v>225992.98000000117</v>
      </c>
      <c r="CK170" s="141">
        <f t="shared" si="170"/>
        <v>755.83128834355432</v>
      </c>
      <c r="CL170" s="141"/>
      <c r="CM170" s="141"/>
      <c r="CN170" s="141"/>
      <c r="CO170" s="141">
        <f t="shared" si="134"/>
        <v>0</v>
      </c>
      <c r="CP170" s="141">
        <f t="shared" si="135"/>
        <v>435000431</v>
      </c>
      <c r="CQ170" s="141">
        <f t="shared" si="154"/>
        <v>435000431.00000006</v>
      </c>
      <c r="CR170" s="141">
        <f t="shared" si="155"/>
        <v>0</v>
      </c>
      <c r="CS170" s="141"/>
      <c r="CT170" s="141"/>
      <c r="CU170" s="141"/>
      <c r="CV170" s="141">
        <f t="shared" si="136"/>
        <v>985888.4576241785</v>
      </c>
    </row>
    <row r="171" spans="1:100" s="14" customFormat="1" ht="13.2" x14ac:dyDescent="0.25">
      <c r="A171" s="4" t="s">
        <v>343</v>
      </c>
      <c r="B171" s="4" t="s">
        <v>344</v>
      </c>
      <c r="C171" s="4" t="s">
        <v>345</v>
      </c>
      <c r="D171" s="4" t="s">
        <v>345</v>
      </c>
      <c r="E171" s="4"/>
      <c r="F171" s="141"/>
      <c r="G171" s="141">
        <f>'[6]Control Totals'!$I$3</f>
        <v>129600000</v>
      </c>
      <c r="H171" s="141">
        <v>129600000.00000101</v>
      </c>
      <c r="I171" s="141">
        <f t="shared" si="156"/>
        <v>0</v>
      </c>
      <c r="J171" s="141"/>
      <c r="K171" s="141"/>
      <c r="L171" s="141">
        <f t="shared" si="104"/>
        <v>1567610394</v>
      </c>
      <c r="M171" s="141">
        <v>5258012077.9999981</v>
      </c>
      <c r="N171" s="141">
        <f t="shared" si="157"/>
        <v>0</v>
      </c>
      <c r="O171" s="141"/>
      <c r="P171" s="141"/>
      <c r="Q171" s="141">
        <f t="shared" si="139"/>
        <v>341463106</v>
      </c>
      <c r="R171" s="141">
        <v>1276518313.0000019</v>
      </c>
      <c r="S171" s="141">
        <f t="shared" si="158"/>
        <v>0</v>
      </c>
      <c r="T171" s="141"/>
      <c r="U171" s="141"/>
      <c r="V171" s="141">
        <f t="shared" si="105"/>
        <v>339987334</v>
      </c>
      <c r="W171" s="141">
        <f t="shared" si="106"/>
        <v>523996799.00000209</v>
      </c>
      <c r="X171" s="141">
        <f t="shared" si="107"/>
        <v>0</v>
      </c>
      <c r="Y171" s="141"/>
      <c r="Z171" s="141">
        <v>17638.749062999999</v>
      </c>
      <c r="AA171" s="141">
        <f t="shared" si="108"/>
        <v>335233765</v>
      </c>
      <c r="AB171" s="141">
        <f t="shared" si="109"/>
        <v>342170317.00001383</v>
      </c>
      <c r="AC171" s="141">
        <f t="shared" si="110"/>
        <v>17281.172458566805</v>
      </c>
      <c r="AD171" s="141"/>
      <c r="AE171" s="146">
        <v>201342.12665529133</v>
      </c>
      <c r="AF171" s="141">
        <f t="shared" si="111"/>
        <v>483622539</v>
      </c>
      <c r="AG171" s="141">
        <f t="shared" si="112"/>
        <v>726591897.00000179</v>
      </c>
      <c r="AH171" s="141">
        <f t="shared" si="159"/>
        <v>134014.14315619782</v>
      </c>
      <c r="AI171" s="141"/>
      <c r="AJ171" s="141"/>
      <c r="AK171" s="141">
        <f t="shared" si="113"/>
        <v>18917185</v>
      </c>
      <c r="AL171" s="141">
        <f t="shared" si="114"/>
        <v>21580834</v>
      </c>
      <c r="AM171" s="141">
        <f t="shared" si="160"/>
        <v>0</v>
      </c>
      <c r="AN171" s="141"/>
      <c r="AO171" s="147">
        <v>28309.240918876858</v>
      </c>
      <c r="AP171" s="141">
        <f t="shared" si="116"/>
        <v>44655639</v>
      </c>
      <c r="AQ171" s="141">
        <f t="shared" si="117"/>
        <v>45294790.000002876</v>
      </c>
      <c r="AR171" s="141">
        <f t="shared" si="161"/>
        <v>27909.77158382483</v>
      </c>
      <c r="AS171" s="141"/>
      <c r="AT171" s="147">
        <v>63072.987780848671</v>
      </c>
      <c r="AU171" s="141">
        <f t="shared" si="118"/>
        <v>12442934</v>
      </c>
      <c r="AV171" s="141">
        <f t="shared" si="119"/>
        <v>11889881.000002848</v>
      </c>
      <c r="AW171" s="141">
        <f t="shared" si="162"/>
        <v>66006.80226654232</v>
      </c>
      <c r="AX171" s="141"/>
      <c r="AY171" s="147">
        <v>7362.5818438563219</v>
      </c>
      <c r="AZ171" s="141">
        <f t="shared" si="120"/>
        <v>877162802</v>
      </c>
      <c r="BA171" s="141">
        <f t="shared" si="121"/>
        <v>834431461.9999969</v>
      </c>
      <c r="BB171" s="141">
        <f t="shared" si="163"/>
        <v>7739.6205850533506</v>
      </c>
      <c r="BC171" s="141"/>
      <c r="BD171" s="141"/>
      <c r="BE171" s="141">
        <f t="shared" si="122"/>
        <v>9386434</v>
      </c>
      <c r="BF171" s="141">
        <f t="shared" si="123"/>
        <v>9386434</v>
      </c>
      <c r="BG171" s="141">
        <f t="shared" si="164"/>
        <v>0</v>
      </c>
      <c r="BH171" s="141"/>
      <c r="BI171" s="141"/>
      <c r="BJ171" s="141">
        <f t="shared" si="124"/>
        <v>2191103</v>
      </c>
      <c r="BK171" s="141">
        <f t="shared" si="125"/>
        <v>2191101</v>
      </c>
      <c r="BL171" s="141">
        <f t="shared" si="165"/>
        <v>0</v>
      </c>
      <c r="BM171" s="141"/>
      <c r="BN171" s="141">
        <v>9688</v>
      </c>
      <c r="BO171" s="141">
        <f t="shared" si="126"/>
        <v>236120000</v>
      </c>
      <c r="BP171" s="141">
        <f t="shared" si="127"/>
        <v>183638092</v>
      </c>
      <c r="BQ171" s="141">
        <f t="shared" si="166"/>
        <v>12456.732342873613</v>
      </c>
      <c r="BR171" s="141"/>
      <c r="BS171" s="141">
        <v>6575</v>
      </c>
      <c r="BT171" s="141">
        <f t="shared" si="128"/>
        <v>132130000</v>
      </c>
      <c r="BU171" s="141">
        <f t="shared" si="129"/>
        <v>119177778</v>
      </c>
      <c r="BV171" s="141">
        <f t="shared" si="167"/>
        <v>7289.5699565736149</v>
      </c>
      <c r="BW171" s="141"/>
      <c r="BX171" s="141">
        <v>3361</v>
      </c>
      <c r="BY171" s="141">
        <f t="shared" si="130"/>
        <v>10351044</v>
      </c>
      <c r="BZ171" s="141">
        <f t="shared" si="131"/>
        <v>10000069</v>
      </c>
      <c r="CA171" s="141">
        <f t="shared" si="168"/>
        <v>3478.9618835630035</v>
      </c>
      <c r="CB171" s="141"/>
      <c r="CC171" s="141">
        <v>9232.5479369999994</v>
      </c>
      <c r="CD171" s="141">
        <f t="shared" si="132"/>
        <v>1842000</v>
      </c>
      <c r="CE171" s="141">
        <f t="shared" si="133"/>
        <v>1874207.2309440002</v>
      </c>
      <c r="CF171" s="141">
        <f t="shared" si="169"/>
        <v>9073.8916269084311</v>
      </c>
      <c r="CG171" s="141"/>
      <c r="CH171" s="141">
        <v>693.23</v>
      </c>
      <c r="CI171" s="141">
        <f t="shared" si="151"/>
        <v>246401</v>
      </c>
      <c r="CJ171" s="141">
        <f t="shared" si="152"/>
        <v>225992.98000000117</v>
      </c>
      <c r="CK171" s="141">
        <f>(CH171/CJ171)*CI171</f>
        <v>755.83128834355432</v>
      </c>
      <c r="CL171" s="141"/>
      <c r="CM171" s="141"/>
      <c r="CN171" s="141">
        <v>13914</v>
      </c>
      <c r="CO171" s="141">
        <f t="shared" si="134"/>
        <v>13914</v>
      </c>
      <c r="CP171" s="141">
        <f t="shared" si="135"/>
        <v>435000431</v>
      </c>
      <c r="CQ171" s="141">
        <f t="shared" si="154"/>
        <v>435000431.00000006</v>
      </c>
      <c r="CR171" s="141">
        <f>(CO171/CQ171)*CP171</f>
        <v>13913.999999999996</v>
      </c>
      <c r="CS171" s="141"/>
      <c r="CT171" s="141">
        <v>1862447</v>
      </c>
      <c r="CU171" s="141"/>
      <c r="CV171" s="141">
        <f>CT171</f>
        <v>1862447</v>
      </c>
    </row>
    <row r="172" spans="1:100" s="14" customFormat="1" ht="13.2" x14ac:dyDescent="0.25">
      <c r="A172" s="4" t="s">
        <v>198</v>
      </c>
      <c r="B172" s="4" t="s">
        <v>199</v>
      </c>
      <c r="C172" s="4"/>
      <c r="D172" s="4" t="s">
        <v>200</v>
      </c>
      <c r="E172" s="4"/>
      <c r="F172" s="141">
        <v>309417.53959300002</v>
      </c>
      <c r="G172" s="141">
        <f>'[6]Control Totals'!$I$3</f>
        <v>129600000</v>
      </c>
      <c r="H172" s="141">
        <v>129600000.00000101</v>
      </c>
      <c r="I172" s="141">
        <f t="shared" si="156"/>
        <v>309417.53959299764</v>
      </c>
      <c r="J172" s="141"/>
      <c r="K172" s="141">
        <v>16986123.497497</v>
      </c>
      <c r="L172" s="141">
        <f t="shared" si="104"/>
        <v>1567610394</v>
      </c>
      <c r="M172" s="141">
        <v>5258012077.9999981</v>
      </c>
      <c r="N172" s="141">
        <f t="shared" si="157"/>
        <v>5064199.8065878041</v>
      </c>
      <c r="O172" s="141"/>
      <c r="P172" s="141">
        <v>2736697.6670019999</v>
      </c>
      <c r="Q172" s="141">
        <f t="shared" si="139"/>
        <v>341463106</v>
      </c>
      <c r="R172" s="141">
        <v>1276518313.0000019</v>
      </c>
      <c r="S172" s="141">
        <f t="shared" si="158"/>
        <v>732054.74299956649</v>
      </c>
      <c r="T172" s="141"/>
      <c r="U172" s="141">
        <v>1659906.1276829999</v>
      </c>
      <c r="V172" s="141">
        <f t="shared" si="105"/>
        <v>339987334</v>
      </c>
      <c r="W172" s="141">
        <f t="shared" si="106"/>
        <v>523996799.00000209</v>
      </c>
      <c r="X172" s="141">
        <f t="shared" si="107"/>
        <v>1077004.783460909</v>
      </c>
      <c r="Y172" s="141"/>
      <c r="Z172" s="141">
        <v>1030955.9624740001</v>
      </c>
      <c r="AA172" s="141">
        <f t="shared" si="108"/>
        <v>335233765</v>
      </c>
      <c r="AB172" s="141">
        <f t="shared" si="109"/>
        <v>342170317.00001383</v>
      </c>
      <c r="AC172" s="141">
        <f t="shared" si="110"/>
        <v>1010056.1962227243</v>
      </c>
      <c r="AD172" s="141"/>
      <c r="AE172" s="141">
        <v>1657764.978164</v>
      </c>
      <c r="AF172" s="141">
        <f t="shared" si="111"/>
        <v>483622539</v>
      </c>
      <c r="AG172" s="141">
        <f t="shared" si="112"/>
        <v>726591897.00000179</v>
      </c>
      <c r="AH172" s="141">
        <f t="shared" si="159"/>
        <v>1103415.1510843937</v>
      </c>
      <c r="AI172" s="141"/>
      <c r="AJ172" s="141"/>
      <c r="AK172" s="141">
        <f t="shared" si="113"/>
        <v>18917185</v>
      </c>
      <c r="AL172" s="141">
        <f t="shared" si="114"/>
        <v>21580834</v>
      </c>
      <c r="AM172" s="141">
        <f t="shared" si="160"/>
        <v>0</v>
      </c>
      <c r="AN172" s="141"/>
      <c r="AO172" s="141">
        <v>69230.814851999996</v>
      </c>
      <c r="AP172" s="141">
        <f t="shared" si="116"/>
        <v>44655639</v>
      </c>
      <c r="AQ172" s="141">
        <f t="shared" si="117"/>
        <v>45294790.000002876</v>
      </c>
      <c r="AR172" s="141">
        <f t="shared" si="161"/>
        <v>68253.904603742587</v>
      </c>
      <c r="AS172" s="141"/>
      <c r="AT172" s="141">
        <v>67942.177142999994</v>
      </c>
      <c r="AU172" s="141">
        <f t="shared" si="118"/>
        <v>12442934</v>
      </c>
      <c r="AV172" s="141">
        <f t="shared" si="119"/>
        <v>11889881.000002848</v>
      </c>
      <c r="AW172" s="141">
        <f t="shared" si="162"/>
        <v>71102.480000132462</v>
      </c>
      <c r="AX172" s="141"/>
      <c r="AY172" s="141">
        <v>932459.02962299995</v>
      </c>
      <c r="AZ172" s="141">
        <f t="shared" si="120"/>
        <v>877162802</v>
      </c>
      <c r="BA172" s="141">
        <f t="shared" si="121"/>
        <v>834431461.9999969</v>
      </c>
      <c r="BB172" s="141">
        <f t="shared" si="163"/>
        <v>980210.37367633998</v>
      </c>
      <c r="BC172" s="141"/>
      <c r="BD172" s="141"/>
      <c r="BE172" s="141">
        <f t="shared" si="122"/>
        <v>9386434</v>
      </c>
      <c r="BF172" s="141">
        <f t="shared" si="123"/>
        <v>9386434</v>
      </c>
      <c r="BG172" s="141">
        <f t="shared" si="164"/>
        <v>0</v>
      </c>
      <c r="BH172" s="141"/>
      <c r="BI172" s="141"/>
      <c r="BJ172" s="141">
        <f t="shared" si="124"/>
        <v>2191103</v>
      </c>
      <c r="BK172" s="141">
        <f t="shared" si="125"/>
        <v>2191101</v>
      </c>
      <c r="BL172" s="141">
        <f t="shared" si="165"/>
        <v>0</v>
      </c>
      <c r="BM172" s="141"/>
      <c r="BN172" s="141">
        <v>586431</v>
      </c>
      <c r="BO172" s="141">
        <f t="shared" si="126"/>
        <v>236120000</v>
      </c>
      <c r="BP172" s="141">
        <f t="shared" si="127"/>
        <v>183638092</v>
      </c>
      <c r="BQ172" s="141">
        <f t="shared" si="166"/>
        <v>754027.04423655197</v>
      </c>
      <c r="BR172" s="141"/>
      <c r="BS172" s="141">
        <v>485219</v>
      </c>
      <c r="BT172" s="141">
        <f t="shared" si="128"/>
        <v>132130000</v>
      </c>
      <c r="BU172" s="141">
        <f t="shared" si="129"/>
        <v>119177778</v>
      </c>
      <c r="BV172" s="141">
        <f t="shared" si="167"/>
        <v>537952.52391767199</v>
      </c>
      <c r="BW172" s="141"/>
      <c r="BX172" s="141">
        <v>23610</v>
      </c>
      <c r="BY172" s="141">
        <f t="shared" si="130"/>
        <v>10351044</v>
      </c>
      <c r="BZ172" s="141">
        <f t="shared" si="131"/>
        <v>10000069</v>
      </c>
      <c r="CA172" s="141">
        <f t="shared" si="168"/>
        <v>24438.646257340824</v>
      </c>
      <c r="CB172" s="141"/>
      <c r="CC172" s="141">
        <v>9232.5479369999994</v>
      </c>
      <c r="CD172" s="141">
        <f t="shared" si="132"/>
        <v>1842000</v>
      </c>
      <c r="CE172" s="141">
        <f t="shared" si="133"/>
        <v>1874207.2309440002</v>
      </c>
      <c r="CF172" s="141">
        <f t="shared" si="169"/>
        <v>9073.8916269084311</v>
      </c>
      <c r="CG172" s="141"/>
      <c r="CH172" s="141">
        <v>693.23</v>
      </c>
      <c r="CI172" s="141">
        <f t="shared" si="151"/>
        <v>246401</v>
      </c>
      <c r="CJ172" s="141">
        <f t="shared" si="152"/>
        <v>225992.98000000117</v>
      </c>
      <c r="CK172" s="141">
        <f t="shared" si="170"/>
        <v>755.83128834355432</v>
      </c>
      <c r="CL172" s="141"/>
      <c r="CM172" s="141"/>
      <c r="CN172" s="141">
        <v>724777</v>
      </c>
      <c r="CO172" s="141">
        <f t="shared" si="134"/>
        <v>724777</v>
      </c>
      <c r="CP172" s="141">
        <f t="shared" si="135"/>
        <v>435000431</v>
      </c>
      <c r="CQ172" s="141">
        <f t="shared" si="154"/>
        <v>435000431.00000006</v>
      </c>
      <c r="CR172" s="141">
        <f t="shared" si="155"/>
        <v>724776.99999999988</v>
      </c>
      <c r="CS172" s="141"/>
      <c r="CT172" s="141"/>
      <c r="CU172" s="141"/>
      <c r="CV172" s="141">
        <f t="shared" ref="CV172:CV235" si="171">SUM(I172,N172,S172,X172,AC172,AH172,AM172,AR172,AW172,BG172,BL172,BQ172,BV172,CA172,CF172,CK172, BB172, CR172)</f>
        <v>12466739.915555425</v>
      </c>
    </row>
    <row r="173" spans="1:100" s="14" customFormat="1" ht="13.2" x14ac:dyDescent="0.25">
      <c r="A173" s="4" t="s">
        <v>118</v>
      </c>
      <c r="B173" s="4" t="s">
        <v>119</v>
      </c>
      <c r="C173" s="4"/>
      <c r="D173" s="4" t="s">
        <v>109</v>
      </c>
      <c r="E173" s="4"/>
      <c r="F173" s="141">
        <v>1087154.0820319999</v>
      </c>
      <c r="G173" s="141">
        <f>'[6]Control Totals'!$I$3</f>
        <v>129600000</v>
      </c>
      <c r="H173" s="141">
        <v>129600000.00000101</v>
      </c>
      <c r="I173" s="141">
        <f t="shared" si="156"/>
        <v>1087154.0820319913</v>
      </c>
      <c r="J173" s="141"/>
      <c r="K173" s="141">
        <v>39502124.251696996</v>
      </c>
      <c r="L173" s="141">
        <f t="shared" si="104"/>
        <v>1567610394</v>
      </c>
      <c r="M173" s="141">
        <v>5258012077.9999981</v>
      </c>
      <c r="N173" s="141">
        <f t="shared" si="157"/>
        <v>11777063.202485802</v>
      </c>
      <c r="O173" s="141"/>
      <c r="P173" s="141">
        <v>13822117.207139</v>
      </c>
      <c r="Q173" s="141">
        <f t="shared" si="139"/>
        <v>341463106</v>
      </c>
      <c r="R173" s="141">
        <v>1276518313.0000019</v>
      </c>
      <c r="S173" s="141">
        <f t="shared" si="158"/>
        <v>3697356.3363565481</v>
      </c>
      <c r="T173" s="141"/>
      <c r="U173" s="141"/>
      <c r="V173" s="141">
        <f t="shared" si="105"/>
        <v>339987334</v>
      </c>
      <c r="W173" s="141">
        <f t="shared" si="106"/>
        <v>523996799.00000209</v>
      </c>
      <c r="X173" s="141">
        <f t="shared" si="107"/>
        <v>0</v>
      </c>
      <c r="Y173" s="141"/>
      <c r="Z173" s="141">
        <v>1219868.25092</v>
      </c>
      <c r="AA173" s="141">
        <f t="shared" si="108"/>
        <v>335233765</v>
      </c>
      <c r="AB173" s="141">
        <f t="shared" si="109"/>
        <v>342170317.00001383</v>
      </c>
      <c r="AC173" s="141">
        <f t="shared" si="110"/>
        <v>1195138.8131655494</v>
      </c>
      <c r="AD173" s="141"/>
      <c r="AE173" s="141">
        <v>4384170.3631109996</v>
      </c>
      <c r="AF173" s="141">
        <f t="shared" si="111"/>
        <v>483622539</v>
      </c>
      <c r="AG173" s="141">
        <f t="shared" si="112"/>
        <v>726591897.00000179</v>
      </c>
      <c r="AH173" s="141">
        <f t="shared" si="159"/>
        <v>2918121.7285392988</v>
      </c>
      <c r="AI173" s="141"/>
      <c r="AJ173" s="141"/>
      <c r="AK173" s="141">
        <f t="shared" si="113"/>
        <v>18917185</v>
      </c>
      <c r="AL173" s="141">
        <f t="shared" si="114"/>
        <v>21580834</v>
      </c>
      <c r="AM173" s="141">
        <f t="shared" si="160"/>
        <v>0</v>
      </c>
      <c r="AN173" s="141"/>
      <c r="AO173" s="141">
        <v>492616.46163500001</v>
      </c>
      <c r="AP173" s="141">
        <f t="shared" si="116"/>
        <v>44655639</v>
      </c>
      <c r="AQ173" s="141">
        <f t="shared" si="117"/>
        <v>45294790.000002876</v>
      </c>
      <c r="AR173" s="141">
        <f t="shared" si="161"/>
        <v>485665.19187369046</v>
      </c>
      <c r="AS173" s="141"/>
      <c r="AT173" s="141">
        <v>75755.527514000001</v>
      </c>
      <c r="AU173" s="141">
        <f t="shared" si="118"/>
        <v>12442934</v>
      </c>
      <c r="AV173" s="141">
        <f t="shared" si="119"/>
        <v>11889881.000002848</v>
      </c>
      <c r="AW173" s="141">
        <f t="shared" si="162"/>
        <v>79279.265199682006</v>
      </c>
      <c r="AX173" s="141"/>
      <c r="AY173" s="141">
        <v>4195920.9215080002</v>
      </c>
      <c r="AZ173" s="141">
        <f t="shared" si="120"/>
        <v>877162802</v>
      </c>
      <c r="BA173" s="141">
        <f t="shared" si="121"/>
        <v>834431461.9999969</v>
      </c>
      <c r="BB173" s="141">
        <f t="shared" si="163"/>
        <v>4410794.559038803</v>
      </c>
      <c r="BC173" s="141"/>
      <c r="BD173" s="141"/>
      <c r="BE173" s="141">
        <f t="shared" si="122"/>
        <v>9386434</v>
      </c>
      <c r="BF173" s="141">
        <f t="shared" si="123"/>
        <v>9386434</v>
      </c>
      <c r="BG173" s="141">
        <f t="shared" si="164"/>
        <v>0</v>
      </c>
      <c r="BH173" s="141"/>
      <c r="BI173" s="141"/>
      <c r="BJ173" s="141">
        <f t="shared" si="124"/>
        <v>2191103</v>
      </c>
      <c r="BK173" s="141">
        <f t="shared" si="125"/>
        <v>2191101</v>
      </c>
      <c r="BL173" s="141">
        <f t="shared" si="165"/>
        <v>0</v>
      </c>
      <c r="BM173" s="141"/>
      <c r="BN173" s="141">
        <v>983910</v>
      </c>
      <c r="BO173" s="141">
        <f t="shared" si="126"/>
        <v>236120000</v>
      </c>
      <c r="BP173" s="141">
        <f t="shared" si="127"/>
        <v>183638092</v>
      </c>
      <c r="BQ173" s="141">
        <f t="shared" si="166"/>
        <v>1265101.5193514426</v>
      </c>
      <c r="BR173" s="141"/>
      <c r="BS173" s="141">
        <v>291703</v>
      </c>
      <c r="BT173" s="141">
        <f t="shared" si="128"/>
        <v>132130000</v>
      </c>
      <c r="BU173" s="141">
        <f t="shared" si="129"/>
        <v>119177778</v>
      </c>
      <c r="BV173" s="141">
        <f t="shared" si="167"/>
        <v>323405.23574789253</v>
      </c>
      <c r="BW173" s="141"/>
      <c r="BX173" s="141">
        <v>55798</v>
      </c>
      <c r="BY173" s="141">
        <f t="shared" si="130"/>
        <v>10351044</v>
      </c>
      <c r="BZ173" s="141">
        <f t="shared" si="131"/>
        <v>10000069</v>
      </c>
      <c r="CA173" s="141">
        <f t="shared" si="168"/>
        <v>57756.356792338127</v>
      </c>
      <c r="CB173" s="141"/>
      <c r="CC173" s="141">
        <v>9232.5479369999994</v>
      </c>
      <c r="CD173" s="141">
        <f t="shared" si="132"/>
        <v>1842000</v>
      </c>
      <c r="CE173" s="141">
        <f t="shared" si="133"/>
        <v>1874207.2309440002</v>
      </c>
      <c r="CF173" s="141">
        <f t="shared" si="169"/>
        <v>9073.8916269084311</v>
      </c>
      <c r="CG173" s="141"/>
      <c r="CH173" s="141">
        <v>693.23</v>
      </c>
      <c r="CI173" s="141">
        <f t="shared" si="151"/>
        <v>246401</v>
      </c>
      <c r="CJ173" s="141">
        <f t="shared" si="152"/>
        <v>225992.98000000117</v>
      </c>
      <c r="CK173" s="141">
        <f t="shared" si="170"/>
        <v>755.83128834355432</v>
      </c>
      <c r="CL173" s="141"/>
      <c r="CM173" s="141"/>
      <c r="CN173" s="141">
        <v>1726389</v>
      </c>
      <c r="CO173" s="141">
        <f t="shared" si="134"/>
        <v>1726389</v>
      </c>
      <c r="CP173" s="141">
        <f t="shared" si="135"/>
        <v>435000431</v>
      </c>
      <c r="CQ173" s="141">
        <f t="shared" si="154"/>
        <v>435000431.00000006</v>
      </c>
      <c r="CR173" s="141">
        <f t="shared" si="155"/>
        <v>1726388.9999999998</v>
      </c>
      <c r="CS173" s="141"/>
      <c r="CT173" s="141"/>
      <c r="CU173" s="141"/>
      <c r="CV173" s="141">
        <f t="shared" si="171"/>
        <v>29033055.013498295</v>
      </c>
    </row>
    <row r="174" spans="1:100" s="14" customFormat="1" ht="13.2" x14ac:dyDescent="0.25">
      <c r="A174" s="4" t="s">
        <v>120</v>
      </c>
      <c r="B174" s="4" t="s">
        <v>121</v>
      </c>
      <c r="C174" s="4"/>
      <c r="D174" s="4" t="s">
        <v>109</v>
      </c>
      <c r="E174" s="4"/>
      <c r="F174" s="141">
        <v>374786.96511400002</v>
      </c>
      <c r="G174" s="141">
        <f>'[6]Control Totals'!$I$3</f>
        <v>129600000</v>
      </c>
      <c r="H174" s="141">
        <v>129600000.00000101</v>
      </c>
      <c r="I174" s="141">
        <f t="shared" si="156"/>
        <v>374786.96511399711</v>
      </c>
      <c r="J174" s="141"/>
      <c r="K174" s="141">
        <v>17776557.735236999</v>
      </c>
      <c r="L174" s="141">
        <f t="shared" si="104"/>
        <v>1567610394</v>
      </c>
      <c r="M174" s="141">
        <v>5258012077.9999981</v>
      </c>
      <c r="N174" s="141">
        <f t="shared" si="157"/>
        <v>5299857.8667963697</v>
      </c>
      <c r="O174" s="141"/>
      <c r="P174" s="141">
        <v>14490803.322791001</v>
      </c>
      <c r="Q174" s="141">
        <f t="shared" si="139"/>
        <v>341463106</v>
      </c>
      <c r="R174" s="141">
        <v>1276518313.0000019</v>
      </c>
      <c r="S174" s="141">
        <f t="shared" si="158"/>
        <v>3876226.9688138259</v>
      </c>
      <c r="T174" s="141"/>
      <c r="U174" s="141"/>
      <c r="V174" s="141">
        <f t="shared" si="105"/>
        <v>339987334</v>
      </c>
      <c r="W174" s="141">
        <f t="shared" si="106"/>
        <v>523996799.00000209</v>
      </c>
      <c r="X174" s="141">
        <f t="shared" si="107"/>
        <v>0</v>
      </c>
      <c r="Y174" s="141"/>
      <c r="Z174" s="141">
        <v>1122930.3871239999</v>
      </c>
      <c r="AA174" s="141">
        <f t="shared" si="108"/>
        <v>335233765</v>
      </c>
      <c r="AB174" s="141">
        <f t="shared" si="109"/>
        <v>342170317.00001383</v>
      </c>
      <c r="AC174" s="141">
        <f t="shared" si="110"/>
        <v>1100166.0950867075</v>
      </c>
      <c r="AD174" s="141"/>
      <c r="AE174" s="141">
        <v>2309862.699085</v>
      </c>
      <c r="AF174" s="141">
        <f t="shared" si="111"/>
        <v>483622539</v>
      </c>
      <c r="AG174" s="141">
        <f t="shared" si="112"/>
        <v>726591897.00000179</v>
      </c>
      <c r="AH174" s="141">
        <f t="shared" si="159"/>
        <v>1537454.0617439309</v>
      </c>
      <c r="AI174" s="141"/>
      <c r="AJ174" s="141"/>
      <c r="AK174" s="141">
        <f t="shared" si="113"/>
        <v>18917185</v>
      </c>
      <c r="AL174" s="141">
        <f t="shared" si="114"/>
        <v>21580834</v>
      </c>
      <c r="AM174" s="141">
        <f t="shared" si="160"/>
        <v>0</v>
      </c>
      <c r="AN174" s="141"/>
      <c r="AO174" s="141">
        <v>1238578.5482890001</v>
      </c>
      <c r="AP174" s="141">
        <f t="shared" si="116"/>
        <v>44655639</v>
      </c>
      <c r="AQ174" s="141">
        <f t="shared" si="117"/>
        <v>45294790.000002876</v>
      </c>
      <c r="AR174" s="141">
        <f t="shared" si="161"/>
        <v>1221101.0698037045</v>
      </c>
      <c r="AS174" s="141"/>
      <c r="AT174" s="141">
        <v>74453.302452000004</v>
      </c>
      <c r="AU174" s="141">
        <f t="shared" si="118"/>
        <v>12442934</v>
      </c>
      <c r="AV174" s="141">
        <f t="shared" si="119"/>
        <v>11889881.000002848</v>
      </c>
      <c r="AW174" s="141">
        <f t="shared" si="162"/>
        <v>77916.467666249329</v>
      </c>
      <c r="AX174" s="141"/>
      <c r="AY174" s="141">
        <v>2266358.0351550002</v>
      </c>
      <c r="AZ174" s="141">
        <f t="shared" si="120"/>
        <v>877162802</v>
      </c>
      <c r="BA174" s="141">
        <f t="shared" si="121"/>
        <v>834431461.9999969</v>
      </c>
      <c r="BB174" s="141">
        <f t="shared" si="163"/>
        <v>2382418.5148615381</v>
      </c>
      <c r="BC174" s="141"/>
      <c r="BD174" s="141"/>
      <c r="BE174" s="141">
        <f t="shared" si="122"/>
        <v>9386434</v>
      </c>
      <c r="BF174" s="141">
        <f t="shared" si="123"/>
        <v>9386434</v>
      </c>
      <c r="BG174" s="141">
        <f t="shared" si="164"/>
        <v>0</v>
      </c>
      <c r="BH174" s="141"/>
      <c r="BI174" s="141"/>
      <c r="BJ174" s="141">
        <f t="shared" si="124"/>
        <v>2191103</v>
      </c>
      <c r="BK174" s="141">
        <f t="shared" si="125"/>
        <v>2191101</v>
      </c>
      <c r="BL174" s="141">
        <f t="shared" si="165"/>
        <v>0</v>
      </c>
      <c r="BM174" s="141"/>
      <c r="BN174" s="141">
        <v>663245</v>
      </c>
      <c r="BO174" s="141">
        <f t="shared" si="126"/>
        <v>236120000</v>
      </c>
      <c r="BP174" s="141">
        <f t="shared" si="127"/>
        <v>183638092</v>
      </c>
      <c r="BQ174" s="141">
        <f t="shared" si="166"/>
        <v>852793.70796337829</v>
      </c>
      <c r="BR174" s="141"/>
      <c r="BS174" s="141">
        <v>293039</v>
      </c>
      <c r="BT174" s="141">
        <f t="shared" si="128"/>
        <v>132130000</v>
      </c>
      <c r="BU174" s="141">
        <f t="shared" si="129"/>
        <v>119177778</v>
      </c>
      <c r="BV174" s="141">
        <f t="shared" si="167"/>
        <v>324886.43201587466</v>
      </c>
      <c r="BW174" s="141"/>
      <c r="BX174" s="141">
        <v>50341</v>
      </c>
      <c r="BY174" s="141">
        <f t="shared" si="130"/>
        <v>10351044</v>
      </c>
      <c r="BZ174" s="141">
        <f t="shared" si="131"/>
        <v>10000069</v>
      </c>
      <c r="CA174" s="141">
        <f t="shared" si="168"/>
        <v>52107.831056365707</v>
      </c>
      <c r="CB174" s="141"/>
      <c r="CC174" s="141">
        <v>9232.5479369999994</v>
      </c>
      <c r="CD174" s="141">
        <f t="shared" si="132"/>
        <v>1842000</v>
      </c>
      <c r="CE174" s="141">
        <f t="shared" si="133"/>
        <v>1874207.2309440002</v>
      </c>
      <c r="CF174" s="141">
        <f t="shared" si="169"/>
        <v>9073.8916269084311</v>
      </c>
      <c r="CG174" s="141"/>
      <c r="CH174" s="141">
        <v>693.23</v>
      </c>
      <c r="CI174" s="141">
        <f t="shared" si="151"/>
        <v>246401</v>
      </c>
      <c r="CJ174" s="141">
        <f t="shared" si="152"/>
        <v>225992.98000000117</v>
      </c>
      <c r="CK174" s="141">
        <f t="shared" si="170"/>
        <v>755.83128834355432</v>
      </c>
      <c r="CL174" s="141"/>
      <c r="CM174" s="141">
        <v>810721</v>
      </c>
      <c r="CN174" s="141">
        <v>1608861</v>
      </c>
      <c r="CO174" s="141">
        <f t="shared" si="134"/>
        <v>2419582</v>
      </c>
      <c r="CP174" s="141">
        <f t="shared" si="135"/>
        <v>435000431</v>
      </c>
      <c r="CQ174" s="141">
        <f t="shared" si="154"/>
        <v>435000431.00000006</v>
      </c>
      <c r="CR174" s="141">
        <f t="shared" si="155"/>
        <v>2419581.9999999995</v>
      </c>
      <c r="CS174" s="141"/>
      <c r="CT174" s="141"/>
      <c r="CU174" s="141"/>
      <c r="CV174" s="141">
        <f t="shared" si="171"/>
        <v>19529127.703837194</v>
      </c>
    </row>
    <row r="175" spans="1:100" s="14" customFormat="1" ht="13.2" x14ac:dyDescent="0.25">
      <c r="A175" s="4" t="s">
        <v>335</v>
      </c>
      <c r="B175" s="4" t="s">
        <v>336</v>
      </c>
      <c r="C175" s="4" t="s">
        <v>312</v>
      </c>
      <c r="D175" s="4" t="s">
        <v>312</v>
      </c>
      <c r="E175" s="4"/>
      <c r="F175" s="141">
        <v>2573874.8246780001</v>
      </c>
      <c r="G175" s="141">
        <f>'[6]Control Totals'!$I$3</f>
        <v>129600000</v>
      </c>
      <c r="H175" s="141">
        <v>129600000.00000101</v>
      </c>
      <c r="I175" s="141">
        <f t="shared" si="156"/>
        <v>2573874.82467798</v>
      </c>
      <c r="J175" s="141"/>
      <c r="K175" s="141">
        <v>105284623.036158</v>
      </c>
      <c r="L175" s="141">
        <f t="shared" si="104"/>
        <v>1567610394</v>
      </c>
      <c r="M175" s="141">
        <v>5258012077.9999981</v>
      </c>
      <c r="N175" s="141">
        <f t="shared" si="157"/>
        <v>31389290.658044998</v>
      </c>
      <c r="O175" s="141"/>
      <c r="P175" s="141"/>
      <c r="Q175" s="141">
        <f t="shared" si="139"/>
        <v>341463106</v>
      </c>
      <c r="R175" s="141">
        <v>1276518313.0000019</v>
      </c>
      <c r="S175" s="141">
        <f t="shared" si="158"/>
        <v>0</v>
      </c>
      <c r="T175" s="141"/>
      <c r="U175" s="141"/>
      <c r="V175" s="141">
        <f t="shared" si="105"/>
        <v>339987334</v>
      </c>
      <c r="W175" s="141">
        <f t="shared" si="106"/>
        <v>523996799.00000209</v>
      </c>
      <c r="X175" s="141">
        <f t="shared" si="107"/>
        <v>0</v>
      </c>
      <c r="Y175" s="141"/>
      <c r="Z175" s="141">
        <v>8270796.5756209996</v>
      </c>
      <c r="AA175" s="141">
        <f t="shared" si="108"/>
        <v>335233765</v>
      </c>
      <c r="AB175" s="141">
        <f t="shared" si="109"/>
        <v>342170317.00001383</v>
      </c>
      <c r="AC175" s="141">
        <f t="shared" si="110"/>
        <v>8103129.1665034257</v>
      </c>
      <c r="AD175" s="141"/>
      <c r="AE175" s="141">
        <v>17335369.489470001</v>
      </c>
      <c r="AF175" s="141">
        <f t="shared" si="111"/>
        <v>483622539</v>
      </c>
      <c r="AG175" s="141">
        <f t="shared" si="112"/>
        <v>726591897.00000179</v>
      </c>
      <c r="AH175" s="141">
        <f t="shared" si="159"/>
        <v>11538492.848070662</v>
      </c>
      <c r="AI175" s="141"/>
      <c r="AJ175" s="141"/>
      <c r="AK175" s="141">
        <f t="shared" si="113"/>
        <v>18917185</v>
      </c>
      <c r="AL175" s="141">
        <f t="shared" si="114"/>
        <v>21580834</v>
      </c>
      <c r="AM175" s="141">
        <f t="shared" si="160"/>
        <v>0</v>
      </c>
      <c r="AN175" s="141"/>
      <c r="AO175" s="141"/>
      <c r="AP175" s="141">
        <f t="shared" si="116"/>
        <v>44655639</v>
      </c>
      <c r="AQ175" s="141">
        <f t="shared" si="117"/>
        <v>45294790.000002876</v>
      </c>
      <c r="AR175" s="141">
        <f t="shared" si="161"/>
        <v>0</v>
      </c>
      <c r="AS175" s="141"/>
      <c r="AT175" s="141">
        <v>147264.66895699999</v>
      </c>
      <c r="AU175" s="141">
        <f t="shared" si="118"/>
        <v>12442934</v>
      </c>
      <c r="AV175" s="141">
        <f t="shared" si="119"/>
        <v>11889881.000002848</v>
      </c>
      <c r="AW175" s="141">
        <f t="shared" si="162"/>
        <v>154114.62539981358</v>
      </c>
      <c r="AX175" s="141"/>
      <c r="AY175" s="141">
        <v>21617255.582651999</v>
      </c>
      <c r="AZ175" s="141">
        <f t="shared" si="120"/>
        <v>877162802</v>
      </c>
      <c r="BA175" s="141">
        <f t="shared" si="121"/>
        <v>834431461.9999969</v>
      </c>
      <c r="BB175" s="141">
        <f t="shared" si="163"/>
        <v>22724277.956850626</v>
      </c>
      <c r="BC175" s="141"/>
      <c r="BD175" s="141"/>
      <c r="BE175" s="141">
        <f t="shared" si="122"/>
        <v>9386434</v>
      </c>
      <c r="BF175" s="141">
        <f t="shared" si="123"/>
        <v>9386434</v>
      </c>
      <c r="BG175" s="141">
        <f t="shared" si="164"/>
        <v>0</v>
      </c>
      <c r="BH175" s="141"/>
      <c r="BI175" s="141"/>
      <c r="BJ175" s="141">
        <f t="shared" si="124"/>
        <v>2191103</v>
      </c>
      <c r="BK175" s="141">
        <f t="shared" si="125"/>
        <v>2191101</v>
      </c>
      <c r="BL175" s="141">
        <f t="shared" si="165"/>
        <v>0</v>
      </c>
      <c r="BM175" s="141"/>
      <c r="BN175" s="141">
        <v>4716769</v>
      </c>
      <c r="BO175" s="141">
        <f t="shared" si="126"/>
        <v>236120000</v>
      </c>
      <c r="BP175" s="141">
        <f t="shared" si="127"/>
        <v>183638092</v>
      </c>
      <c r="BQ175" s="141">
        <f t="shared" si="166"/>
        <v>6064773.8394058244</v>
      </c>
      <c r="BR175" s="141"/>
      <c r="BS175" s="141">
        <v>3408417</v>
      </c>
      <c r="BT175" s="141">
        <f t="shared" si="128"/>
        <v>132130000</v>
      </c>
      <c r="BU175" s="141">
        <f t="shared" si="129"/>
        <v>119177778</v>
      </c>
      <c r="BV175" s="141">
        <f t="shared" si="167"/>
        <v>3778843.2186577599</v>
      </c>
      <c r="BW175" s="141"/>
      <c r="BX175" s="141">
        <v>326667</v>
      </c>
      <c r="BY175" s="141">
        <f t="shared" si="130"/>
        <v>10351044</v>
      </c>
      <c r="BZ175" s="141">
        <f t="shared" si="131"/>
        <v>10000069</v>
      </c>
      <c r="CA175" s="141">
        <f t="shared" si="168"/>
        <v>338132.11592320009</v>
      </c>
      <c r="CB175" s="141"/>
      <c r="CC175" s="141">
        <v>18465.095870000001</v>
      </c>
      <c r="CD175" s="141">
        <f t="shared" si="132"/>
        <v>1842000</v>
      </c>
      <c r="CE175" s="141">
        <f t="shared" si="133"/>
        <v>1874207.2309440002</v>
      </c>
      <c r="CF175" s="141">
        <f t="shared" si="169"/>
        <v>18147.783249885604</v>
      </c>
      <c r="CG175" s="141"/>
      <c r="CH175" s="141"/>
      <c r="CI175" s="141">
        <f t="shared" si="151"/>
        <v>246401</v>
      </c>
      <c r="CJ175" s="141">
        <f t="shared" si="152"/>
        <v>225992.98000000117</v>
      </c>
      <c r="CK175" s="141">
        <f t="shared" si="170"/>
        <v>0</v>
      </c>
      <c r="CL175" s="141"/>
      <c r="CM175" s="141"/>
      <c r="CN175" s="141">
        <v>5775872</v>
      </c>
      <c r="CO175" s="141">
        <f t="shared" si="134"/>
        <v>5775872</v>
      </c>
      <c r="CP175" s="141">
        <f t="shared" si="135"/>
        <v>435000431</v>
      </c>
      <c r="CQ175" s="141">
        <f t="shared" si="154"/>
        <v>435000431.00000006</v>
      </c>
      <c r="CR175" s="141">
        <f t="shared" si="155"/>
        <v>5775871.9999999991</v>
      </c>
      <c r="CS175" s="141"/>
      <c r="CT175" s="141"/>
      <c r="CU175" s="141"/>
      <c r="CV175" s="141">
        <f t="shared" si="171"/>
        <v>92458949.036784172</v>
      </c>
    </row>
    <row r="176" spans="1:100" s="14" customFormat="1" ht="13.2" x14ac:dyDescent="0.25">
      <c r="A176" s="4" t="s">
        <v>801</v>
      </c>
      <c r="B176" s="4" t="s">
        <v>802</v>
      </c>
      <c r="C176" s="4" t="s">
        <v>764</v>
      </c>
      <c r="D176" s="4" t="s">
        <v>764</v>
      </c>
      <c r="E176" s="4"/>
      <c r="F176" s="141"/>
      <c r="G176" s="141">
        <f>'[6]Control Totals'!$I$3</f>
        <v>129600000</v>
      </c>
      <c r="H176" s="141">
        <v>129600000.00000101</v>
      </c>
      <c r="I176" s="141">
        <f t="shared" si="156"/>
        <v>0</v>
      </c>
      <c r="J176" s="141"/>
      <c r="K176" s="141"/>
      <c r="L176" s="141">
        <f t="shared" si="104"/>
        <v>1567610394</v>
      </c>
      <c r="M176" s="141">
        <v>5258012077.9999981</v>
      </c>
      <c r="N176" s="141">
        <f t="shared" si="157"/>
        <v>0</v>
      </c>
      <c r="O176" s="141"/>
      <c r="P176" s="141"/>
      <c r="Q176" s="141">
        <f t="shared" si="139"/>
        <v>341463106</v>
      </c>
      <c r="R176" s="141">
        <v>1276518313.0000019</v>
      </c>
      <c r="S176" s="141">
        <f t="shared" si="158"/>
        <v>0</v>
      </c>
      <c r="T176" s="141"/>
      <c r="U176" s="141">
        <v>13304269.658492999</v>
      </c>
      <c r="V176" s="141">
        <f t="shared" si="105"/>
        <v>339987334</v>
      </c>
      <c r="W176" s="141">
        <f t="shared" si="106"/>
        <v>523996799.00000209</v>
      </c>
      <c r="X176" s="141">
        <f t="shared" si="107"/>
        <v>8632272.5265505053</v>
      </c>
      <c r="Y176" s="141"/>
      <c r="Z176" s="141">
        <v>622612.60708700004</v>
      </c>
      <c r="AA176" s="141">
        <f t="shared" si="108"/>
        <v>335233765</v>
      </c>
      <c r="AB176" s="141">
        <f t="shared" si="109"/>
        <v>342170317.00001383</v>
      </c>
      <c r="AC176" s="141">
        <f t="shared" si="110"/>
        <v>609990.86723887944</v>
      </c>
      <c r="AD176" s="141"/>
      <c r="AE176" s="141"/>
      <c r="AF176" s="141">
        <f t="shared" si="111"/>
        <v>483622539</v>
      </c>
      <c r="AG176" s="141">
        <f t="shared" si="112"/>
        <v>726591897.00000179</v>
      </c>
      <c r="AH176" s="141">
        <f t="shared" si="159"/>
        <v>0</v>
      </c>
      <c r="AI176" s="141"/>
      <c r="AJ176" s="141"/>
      <c r="AK176" s="141">
        <f t="shared" si="113"/>
        <v>18917185</v>
      </c>
      <c r="AL176" s="141">
        <f t="shared" si="114"/>
        <v>21580834</v>
      </c>
      <c r="AM176" s="141">
        <f t="shared" si="160"/>
        <v>0</v>
      </c>
      <c r="AN176" s="141"/>
      <c r="AO176" s="141"/>
      <c r="AP176" s="141">
        <f t="shared" si="116"/>
        <v>44655639</v>
      </c>
      <c r="AQ176" s="141">
        <f t="shared" si="117"/>
        <v>45294790.000002876</v>
      </c>
      <c r="AR176" s="141">
        <f t="shared" si="161"/>
        <v>0</v>
      </c>
      <c r="AS176" s="141"/>
      <c r="AT176" s="141"/>
      <c r="AU176" s="141">
        <f t="shared" si="118"/>
        <v>12442934</v>
      </c>
      <c r="AV176" s="141">
        <f t="shared" si="119"/>
        <v>11889881.000002848</v>
      </c>
      <c r="AW176" s="141">
        <f t="shared" si="162"/>
        <v>0</v>
      </c>
      <c r="AX176" s="141"/>
      <c r="AY176" s="141"/>
      <c r="AZ176" s="141">
        <f t="shared" si="120"/>
        <v>877162802</v>
      </c>
      <c r="BA176" s="141">
        <f t="shared" si="121"/>
        <v>834431461.9999969</v>
      </c>
      <c r="BB176" s="141">
        <f t="shared" si="163"/>
        <v>0</v>
      </c>
      <c r="BC176" s="141"/>
      <c r="BD176" s="141"/>
      <c r="BE176" s="141">
        <f t="shared" si="122"/>
        <v>9386434</v>
      </c>
      <c r="BF176" s="141">
        <f t="shared" si="123"/>
        <v>9386434</v>
      </c>
      <c r="BG176" s="141">
        <f t="shared" si="164"/>
        <v>0</v>
      </c>
      <c r="BH176" s="141"/>
      <c r="BI176" s="141"/>
      <c r="BJ176" s="141">
        <f t="shared" si="124"/>
        <v>2191103</v>
      </c>
      <c r="BK176" s="141">
        <f t="shared" si="125"/>
        <v>2191101</v>
      </c>
      <c r="BL176" s="141">
        <f t="shared" si="165"/>
        <v>0</v>
      </c>
      <c r="BM176" s="141"/>
      <c r="BN176" s="141"/>
      <c r="BO176" s="141">
        <f t="shared" si="126"/>
        <v>236120000</v>
      </c>
      <c r="BP176" s="141">
        <f t="shared" si="127"/>
        <v>183638092</v>
      </c>
      <c r="BQ176" s="141">
        <f t="shared" si="166"/>
        <v>0</v>
      </c>
      <c r="BR176" s="141"/>
      <c r="BS176" s="141"/>
      <c r="BT176" s="141">
        <f t="shared" si="128"/>
        <v>132130000</v>
      </c>
      <c r="BU176" s="141">
        <f t="shared" si="129"/>
        <v>119177778</v>
      </c>
      <c r="BV176" s="141">
        <f t="shared" si="167"/>
        <v>0</v>
      </c>
      <c r="BW176" s="141"/>
      <c r="BX176" s="141"/>
      <c r="BY176" s="141">
        <f t="shared" si="130"/>
        <v>10351044</v>
      </c>
      <c r="BZ176" s="141">
        <f t="shared" si="131"/>
        <v>10000069</v>
      </c>
      <c r="CA176" s="141">
        <f t="shared" si="168"/>
        <v>0</v>
      </c>
      <c r="CB176" s="141"/>
      <c r="CC176" s="141"/>
      <c r="CD176" s="141">
        <f t="shared" si="132"/>
        <v>1842000</v>
      </c>
      <c r="CE176" s="141">
        <f t="shared" si="133"/>
        <v>1874207.2309440002</v>
      </c>
      <c r="CF176" s="141">
        <f t="shared" si="169"/>
        <v>0</v>
      </c>
      <c r="CG176" s="141"/>
      <c r="CH176" s="141"/>
      <c r="CI176" s="141">
        <f t="shared" si="151"/>
        <v>246401</v>
      </c>
      <c r="CJ176" s="141">
        <f t="shared" si="152"/>
        <v>225992.98000000117</v>
      </c>
      <c r="CK176" s="141">
        <f t="shared" si="170"/>
        <v>0</v>
      </c>
      <c r="CL176" s="141"/>
      <c r="CM176" s="141"/>
      <c r="CN176" s="141">
        <v>434433</v>
      </c>
      <c r="CO176" s="141">
        <f t="shared" si="134"/>
        <v>434433</v>
      </c>
      <c r="CP176" s="141">
        <f t="shared" si="135"/>
        <v>435000431</v>
      </c>
      <c r="CQ176" s="141">
        <f t="shared" si="154"/>
        <v>435000431.00000006</v>
      </c>
      <c r="CR176" s="141">
        <f t="shared" si="155"/>
        <v>434432.99999999994</v>
      </c>
      <c r="CS176" s="141"/>
      <c r="CT176" s="141"/>
      <c r="CU176" s="141"/>
      <c r="CV176" s="141">
        <f t="shared" si="171"/>
        <v>9676696.3937893845</v>
      </c>
    </row>
    <row r="177" spans="1:100" s="14" customFormat="1" ht="13.2" x14ac:dyDescent="0.25">
      <c r="A177" s="4" t="s">
        <v>613</v>
      </c>
      <c r="B177" s="4" t="s">
        <v>614</v>
      </c>
      <c r="C177" s="4" t="s">
        <v>348</v>
      </c>
      <c r="D177" s="4" t="s">
        <v>348</v>
      </c>
      <c r="E177" s="4"/>
      <c r="F177" s="141"/>
      <c r="G177" s="141">
        <f>'[6]Control Totals'!$I$3</f>
        <v>129600000</v>
      </c>
      <c r="H177" s="141">
        <v>129600000.00000101</v>
      </c>
      <c r="I177" s="141">
        <f t="shared" si="156"/>
        <v>0</v>
      </c>
      <c r="J177" s="141"/>
      <c r="K177" s="141"/>
      <c r="L177" s="141">
        <f t="shared" si="104"/>
        <v>1567610394</v>
      </c>
      <c r="M177" s="141">
        <v>5258012077.9999981</v>
      </c>
      <c r="N177" s="141">
        <f t="shared" si="157"/>
        <v>0</v>
      </c>
      <c r="O177" s="141"/>
      <c r="P177" s="141">
        <v>1580861.526541</v>
      </c>
      <c r="Q177" s="141">
        <f t="shared" si="139"/>
        <v>341463106</v>
      </c>
      <c r="R177" s="141">
        <v>1276518313.0000019</v>
      </c>
      <c r="S177" s="141">
        <f t="shared" si="158"/>
        <v>422873.59414372186</v>
      </c>
      <c r="T177" s="141"/>
      <c r="U177" s="141"/>
      <c r="V177" s="141">
        <f t="shared" si="105"/>
        <v>339987334</v>
      </c>
      <c r="W177" s="141">
        <f t="shared" si="106"/>
        <v>523996799.00000209</v>
      </c>
      <c r="X177" s="141">
        <f t="shared" si="107"/>
        <v>0</v>
      </c>
      <c r="Y177" s="141"/>
      <c r="Z177" s="141">
        <v>92104.176456999994</v>
      </c>
      <c r="AA177" s="141">
        <f t="shared" si="108"/>
        <v>335233765</v>
      </c>
      <c r="AB177" s="141">
        <f t="shared" si="109"/>
        <v>342170317.00001383</v>
      </c>
      <c r="AC177" s="141">
        <f t="shared" si="110"/>
        <v>90237.020313784902</v>
      </c>
      <c r="AD177" s="141"/>
      <c r="AE177" s="141"/>
      <c r="AF177" s="141">
        <f t="shared" si="111"/>
        <v>483622539</v>
      </c>
      <c r="AG177" s="141">
        <f t="shared" si="112"/>
        <v>726591897.00000179</v>
      </c>
      <c r="AH177" s="141">
        <f t="shared" si="159"/>
        <v>0</v>
      </c>
      <c r="AI177" s="141"/>
      <c r="AJ177" s="141"/>
      <c r="AK177" s="141">
        <f t="shared" si="113"/>
        <v>18917185</v>
      </c>
      <c r="AL177" s="141">
        <f t="shared" si="114"/>
        <v>21580834</v>
      </c>
      <c r="AM177" s="141">
        <f t="shared" si="160"/>
        <v>0</v>
      </c>
      <c r="AN177" s="141"/>
      <c r="AO177" s="141">
        <v>63882.633057999999</v>
      </c>
      <c r="AP177" s="141">
        <f t="shared" si="116"/>
        <v>44655639</v>
      </c>
      <c r="AQ177" s="141">
        <f t="shared" si="117"/>
        <v>45294790.000002876</v>
      </c>
      <c r="AR177" s="141">
        <f t="shared" si="161"/>
        <v>62981.190556515059</v>
      </c>
      <c r="AS177" s="141"/>
      <c r="AT177" s="141"/>
      <c r="AU177" s="141">
        <f t="shared" si="118"/>
        <v>12442934</v>
      </c>
      <c r="AV177" s="141">
        <f t="shared" si="119"/>
        <v>11889881.000002848</v>
      </c>
      <c r="AW177" s="141">
        <f t="shared" si="162"/>
        <v>0</v>
      </c>
      <c r="AX177" s="141"/>
      <c r="AY177" s="141"/>
      <c r="AZ177" s="141">
        <f t="shared" si="120"/>
        <v>877162802</v>
      </c>
      <c r="BA177" s="141">
        <f t="shared" si="121"/>
        <v>834431461.9999969</v>
      </c>
      <c r="BB177" s="141">
        <f t="shared" si="163"/>
        <v>0</v>
      </c>
      <c r="BC177" s="141"/>
      <c r="BD177" s="141"/>
      <c r="BE177" s="141">
        <f t="shared" si="122"/>
        <v>9386434</v>
      </c>
      <c r="BF177" s="141">
        <f t="shared" si="123"/>
        <v>9386434</v>
      </c>
      <c r="BG177" s="141">
        <f t="shared" si="164"/>
        <v>0</v>
      </c>
      <c r="BH177" s="141"/>
      <c r="BI177" s="141"/>
      <c r="BJ177" s="141">
        <f t="shared" si="124"/>
        <v>2191103</v>
      </c>
      <c r="BK177" s="141">
        <f t="shared" si="125"/>
        <v>2191101</v>
      </c>
      <c r="BL177" s="141">
        <f t="shared" si="165"/>
        <v>0</v>
      </c>
      <c r="BM177" s="141"/>
      <c r="BN177" s="141"/>
      <c r="BO177" s="141">
        <f t="shared" si="126"/>
        <v>236120000</v>
      </c>
      <c r="BP177" s="141">
        <f t="shared" si="127"/>
        <v>183638092</v>
      </c>
      <c r="BQ177" s="141">
        <f t="shared" si="166"/>
        <v>0</v>
      </c>
      <c r="BR177" s="141"/>
      <c r="BS177" s="141"/>
      <c r="BT177" s="141">
        <f t="shared" si="128"/>
        <v>132130000</v>
      </c>
      <c r="BU177" s="141">
        <f t="shared" si="129"/>
        <v>119177778</v>
      </c>
      <c r="BV177" s="141">
        <f t="shared" si="167"/>
        <v>0</v>
      </c>
      <c r="BW177" s="141"/>
      <c r="BX177" s="141"/>
      <c r="BY177" s="141">
        <f t="shared" si="130"/>
        <v>10351044</v>
      </c>
      <c r="BZ177" s="141">
        <f t="shared" si="131"/>
        <v>10000069</v>
      </c>
      <c r="CA177" s="141">
        <f t="shared" si="168"/>
        <v>0</v>
      </c>
      <c r="CB177" s="141"/>
      <c r="CC177" s="141"/>
      <c r="CD177" s="141">
        <f t="shared" si="132"/>
        <v>1842000</v>
      </c>
      <c r="CE177" s="141">
        <f t="shared" si="133"/>
        <v>1874207.2309440002</v>
      </c>
      <c r="CF177" s="141">
        <f t="shared" si="169"/>
        <v>0</v>
      </c>
      <c r="CG177" s="141"/>
      <c r="CH177" s="141">
        <v>693.23</v>
      </c>
      <c r="CI177" s="141">
        <f t="shared" si="151"/>
        <v>246401</v>
      </c>
      <c r="CJ177" s="141">
        <f t="shared" si="152"/>
        <v>225992.98000000117</v>
      </c>
      <c r="CK177" s="141">
        <f t="shared" si="170"/>
        <v>755.83128834355432</v>
      </c>
      <c r="CL177" s="141"/>
      <c r="CM177" s="141">
        <v>66903</v>
      </c>
      <c r="CN177" s="141">
        <v>130106</v>
      </c>
      <c r="CO177" s="141">
        <f t="shared" si="134"/>
        <v>197009</v>
      </c>
      <c r="CP177" s="141">
        <f t="shared" si="135"/>
        <v>435000431</v>
      </c>
      <c r="CQ177" s="141">
        <f t="shared" si="154"/>
        <v>435000431.00000006</v>
      </c>
      <c r="CR177" s="141">
        <f t="shared" si="155"/>
        <v>197008.99999999997</v>
      </c>
      <c r="CS177" s="141"/>
      <c r="CT177" s="141"/>
      <c r="CU177" s="141"/>
      <c r="CV177" s="141">
        <f t="shared" si="171"/>
        <v>773856.63630236534</v>
      </c>
    </row>
    <row r="178" spans="1:100" s="14" customFormat="1" ht="13.2" x14ac:dyDescent="0.25">
      <c r="A178" s="4" t="s">
        <v>605</v>
      </c>
      <c r="B178" s="4" t="s">
        <v>606</v>
      </c>
      <c r="C178" s="4" t="s">
        <v>348</v>
      </c>
      <c r="D178" s="4" t="s">
        <v>348</v>
      </c>
      <c r="E178" s="4"/>
      <c r="F178" s="141"/>
      <c r="G178" s="141">
        <f>'[6]Control Totals'!$I$3</f>
        <v>129600000</v>
      </c>
      <c r="H178" s="141">
        <v>129600000.00000101</v>
      </c>
      <c r="I178" s="141">
        <f t="shared" si="156"/>
        <v>0</v>
      </c>
      <c r="J178" s="141"/>
      <c r="K178" s="141"/>
      <c r="L178" s="141">
        <f t="shared" si="104"/>
        <v>1567610394</v>
      </c>
      <c r="M178" s="141">
        <v>5258012077.9999981</v>
      </c>
      <c r="N178" s="141">
        <f t="shared" si="157"/>
        <v>0</v>
      </c>
      <c r="O178" s="141"/>
      <c r="P178" s="141">
        <v>3531862.4582739999</v>
      </c>
      <c r="Q178" s="141">
        <f t="shared" si="139"/>
        <v>341463106</v>
      </c>
      <c r="R178" s="141">
        <v>1276518313.0000019</v>
      </c>
      <c r="S178" s="141">
        <f t="shared" si="158"/>
        <v>944757.87200636393</v>
      </c>
      <c r="T178" s="141"/>
      <c r="U178" s="141"/>
      <c r="V178" s="141">
        <f t="shared" si="105"/>
        <v>339987334</v>
      </c>
      <c r="W178" s="141">
        <f t="shared" si="106"/>
        <v>523996799.00000209</v>
      </c>
      <c r="X178" s="141">
        <f t="shared" si="107"/>
        <v>0</v>
      </c>
      <c r="Y178" s="141"/>
      <c r="Z178" s="141">
        <v>90791.088164000001</v>
      </c>
      <c r="AA178" s="141">
        <f t="shared" si="108"/>
        <v>335233765</v>
      </c>
      <c r="AB178" s="141">
        <f t="shared" si="109"/>
        <v>342170317.00001383</v>
      </c>
      <c r="AC178" s="141">
        <f t="shared" si="110"/>
        <v>88950.551235756153</v>
      </c>
      <c r="AD178" s="141"/>
      <c r="AE178" s="141"/>
      <c r="AF178" s="141">
        <f t="shared" si="111"/>
        <v>483622539</v>
      </c>
      <c r="AG178" s="141">
        <f t="shared" si="112"/>
        <v>726591897.00000179</v>
      </c>
      <c r="AH178" s="141">
        <f t="shared" si="159"/>
        <v>0</v>
      </c>
      <c r="AI178" s="141"/>
      <c r="AJ178" s="141"/>
      <c r="AK178" s="141">
        <f t="shared" si="113"/>
        <v>18917185</v>
      </c>
      <c r="AL178" s="141">
        <f t="shared" si="114"/>
        <v>21580834</v>
      </c>
      <c r="AM178" s="141">
        <f t="shared" si="160"/>
        <v>0</v>
      </c>
      <c r="AN178" s="141"/>
      <c r="AO178" s="141">
        <v>71764.491915000006</v>
      </c>
      <c r="AP178" s="141">
        <f t="shared" si="116"/>
        <v>44655639</v>
      </c>
      <c r="AQ178" s="141">
        <f t="shared" si="117"/>
        <v>45294790.000002876</v>
      </c>
      <c r="AR178" s="141">
        <f t="shared" si="161"/>
        <v>70751.829161244706</v>
      </c>
      <c r="AS178" s="141"/>
      <c r="AT178" s="141"/>
      <c r="AU178" s="141">
        <f t="shared" si="118"/>
        <v>12442934</v>
      </c>
      <c r="AV178" s="141">
        <f t="shared" si="119"/>
        <v>11889881.000002848</v>
      </c>
      <c r="AW178" s="141">
        <f t="shared" si="162"/>
        <v>0</v>
      </c>
      <c r="AX178" s="141"/>
      <c r="AY178" s="141"/>
      <c r="AZ178" s="141">
        <f t="shared" si="120"/>
        <v>877162802</v>
      </c>
      <c r="BA178" s="141">
        <f t="shared" si="121"/>
        <v>834431461.9999969</v>
      </c>
      <c r="BB178" s="141">
        <f t="shared" si="163"/>
        <v>0</v>
      </c>
      <c r="BC178" s="141"/>
      <c r="BD178" s="141"/>
      <c r="BE178" s="141">
        <f t="shared" si="122"/>
        <v>9386434</v>
      </c>
      <c r="BF178" s="141">
        <f t="shared" si="123"/>
        <v>9386434</v>
      </c>
      <c r="BG178" s="141">
        <f t="shared" si="164"/>
        <v>0</v>
      </c>
      <c r="BH178" s="141"/>
      <c r="BI178" s="141"/>
      <c r="BJ178" s="141">
        <f t="shared" si="124"/>
        <v>2191103</v>
      </c>
      <c r="BK178" s="141">
        <f t="shared" si="125"/>
        <v>2191101</v>
      </c>
      <c r="BL178" s="141">
        <f t="shared" si="165"/>
        <v>0</v>
      </c>
      <c r="BM178" s="141"/>
      <c r="BN178" s="141"/>
      <c r="BO178" s="141">
        <f t="shared" si="126"/>
        <v>236120000</v>
      </c>
      <c r="BP178" s="141">
        <f t="shared" si="127"/>
        <v>183638092</v>
      </c>
      <c r="BQ178" s="141">
        <f t="shared" si="166"/>
        <v>0</v>
      </c>
      <c r="BR178" s="141"/>
      <c r="BS178" s="141"/>
      <c r="BT178" s="141">
        <f t="shared" si="128"/>
        <v>132130000</v>
      </c>
      <c r="BU178" s="141">
        <f t="shared" si="129"/>
        <v>119177778</v>
      </c>
      <c r="BV178" s="141">
        <f t="shared" si="167"/>
        <v>0</v>
      </c>
      <c r="BW178" s="141"/>
      <c r="BX178" s="141"/>
      <c r="BY178" s="141">
        <f t="shared" si="130"/>
        <v>10351044</v>
      </c>
      <c r="BZ178" s="141">
        <f t="shared" si="131"/>
        <v>10000069</v>
      </c>
      <c r="CA178" s="141">
        <f t="shared" si="168"/>
        <v>0</v>
      </c>
      <c r="CB178" s="141"/>
      <c r="CC178" s="141"/>
      <c r="CD178" s="141">
        <f t="shared" si="132"/>
        <v>1842000</v>
      </c>
      <c r="CE178" s="141">
        <f t="shared" si="133"/>
        <v>1874207.2309440002</v>
      </c>
      <c r="CF178" s="141">
        <f t="shared" si="169"/>
        <v>0</v>
      </c>
      <c r="CG178" s="141"/>
      <c r="CH178" s="141">
        <v>693.23</v>
      </c>
      <c r="CI178" s="141">
        <f t="shared" si="151"/>
        <v>246401</v>
      </c>
      <c r="CJ178" s="141">
        <f t="shared" si="152"/>
        <v>225992.98000000117</v>
      </c>
      <c r="CK178" s="141">
        <f t="shared" si="170"/>
        <v>755.83128834355432</v>
      </c>
      <c r="CL178" s="141"/>
      <c r="CM178" s="141">
        <v>65500</v>
      </c>
      <c r="CN178" s="141">
        <v>130094</v>
      </c>
      <c r="CO178" s="141">
        <f t="shared" si="134"/>
        <v>195594</v>
      </c>
      <c r="CP178" s="141">
        <f t="shared" si="135"/>
        <v>435000431</v>
      </c>
      <c r="CQ178" s="141">
        <f t="shared" si="154"/>
        <v>435000431.00000006</v>
      </c>
      <c r="CR178" s="141">
        <f t="shared" si="155"/>
        <v>195593.99999999997</v>
      </c>
      <c r="CS178" s="141"/>
      <c r="CT178" s="141"/>
      <c r="CU178" s="141"/>
      <c r="CV178" s="141">
        <f t="shared" si="171"/>
        <v>1300810.0836917083</v>
      </c>
    </row>
    <row r="179" spans="1:100" s="14" customFormat="1" ht="13.2" x14ac:dyDescent="0.25">
      <c r="A179" s="4" t="s">
        <v>220</v>
      </c>
      <c r="B179" s="4" t="s">
        <v>221</v>
      </c>
      <c r="C179" s="4"/>
      <c r="D179" s="4" t="s">
        <v>203</v>
      </c>
      <c r="E179" s="4"/>
      <c r="F179" s="141">
        <v>1331516.92105</v>
      </c>
      <c r="G179" s="141">
        <f>'[6]Control Totals'!$I$3</f>
        <v>129600000</v>
      </c>
      <c r="H179" s="141">
        <v>129600000.00000101</v>
      </c>
      <c r="I179" s="141">
        <f t="shared" si="156"/>
        <v>1331516.9210499898</v>
      </c>
      <c r="J179" s="141"/>
      <c r="K179" s="141">
        <v>43066152.399573997</v>
      </c>
      <c r="L179" s="141">
        <f t="shared" si="104"/>
        <v>1567610394</v>
      </c>
      <c r="M179" s="141">
        <v>5258012077.9999981</v>
      </c>
      <c r="N179" s="141">
        <f t="shared" si="157"/>
        <v>12839633.521123353</v>
      </c>
      <c r="O179" s="141"/>
      <c r="P179" s="141">
        <v>8022765.6613180004</v>
      </c>
      <c r="Q179" s="141">
        <f t="shared" si="139"/>
        <v>341463106</v>
      </c>
      <c r="R179" s="141">
        <v>1276518313.0000019</v>
      </c>
      <c r="S179" s="141">
        <f t="shared" si="158"/>
        <v>2146054.9790199399</v>
      </c>
      <c r="T179" s="141"/>
      <c r="U179" s="141"/>
      <c r="V179" s="141">
        <f t="shared" si="105"/>
        <v>339987334</v>
      </c>
      <c r="W179" s="141">
        <f t="shared" si="106"/>
        <v>523996799.00000209</v>
      </c>
      <c r="X179" s="141">
        <f t="shared" si="107"/>
        <v>0</v>
      </c>
      <c r="Y179" s="141"/>
      <c r="Z179" s="141">
        <v>1112120.619864</v>
      </c>
      <c r="AA179" s="141">
        <f t="shared" si="108"/>
        <v>335233765</v>
      </c>
      <c r="AB179" s="141">
        <f t="shared" si="109"/>
        <v>342170317.00001383</v>
      </c>
      <c r="AC179" s="141">
        <f t="shared" si="110"/>
        <v>1089575.4658085303</v>
      </c>
      <c r="AD179" s="141"/>
      <c r="AE179" s="141">
        <v>4532418.6624980001</v>
      </c>
      <c r="AF179" s="141">
        <f t="shared" si="111"/>
        <v>483622539</v>
      </c>
      <c r="AG179" s="141">
        <f t="shared" si="112"/>
        <v>726591897.00000179</v>
      </c>
      <c r="AH179" s="141">
        <f t="shared" si="159"/>
        <v>3016796.4030684223</v>
      </c>
      <c r="AI179" s="141"/>
      <c r="AJ179" s="141"/>
      <c r="AK179" s="141">
        <f t="shared" si="113"/>
        <v>18917185</v>
      </c>
      <c r="AL179" s="141">
        <f t="shared" si="114"/>
        <v>21580834</v>
      </c>
      <c r="AM179" s="141">
        <f t="shared" si="160"/>
        <v>0</v>
      </c>
      <c r="AN179" s="141"/>
      <c r="AO179" s="141">
        <v>37421.985570999997</v>
      </c>
      <c r="AP179" s="141">
        <f t="shared" si="116"/>
        <v>44655639</v>
      </c>
      <c r="AQ179" s="141">
        <f t="shared" si="117"/>
        <v>45294790.000002876</v>
      </c>
      <c r="AR179" s="141">
        <f t="shared" si="161"/>
        <v>36893.927056989967</v>
      </c>
      <c r="AS179" s="141"/>
      <c r="AT179" s="141">
        <v>109669.997605</v>
      </c>
      <c r="AU179" s="141">
        <f t="shared" si="118"/>
        <v>12442934</v>
      </c>
      <c r="AV179" s="141">
        <f t="shared" si="119"/>
        <v>11889881.000002848</v>
      </c>
      <c r="AW179" s="141">
        <f t="shared" si="162"/>
        <v>114771.253133555</v>
      </c>
      <c r="AX179" s="141"/>
      <c r="AY179" s="141">
        <v>4515940.1337259999</v>
      </c>
      <c r="AZ179" s="141">
        <f t="shared" si="120"/>
        <v>877162802</v>
      </c>
      <c r="BA179" s="141">
        <f t="shared" si="121"/>
        <v>834431461.9999969</v>
      </c>
      <c r="BB179" s="141">
        <f t="shared" si="163"/>
        <v>4747201.9953190209</v>
      </c>
      <c r="BC179" s="141"/>
      <c r="BD179" s="141"/>
      <c r="BE179" s="141">
        <f t="shared" si="122"/>
        <v>9386434</v>
      </c>
      <c r="BF179" s="141">
        <f t="shared" si="123"/>
        <v>9386434</v>
      </c>
      <c r="BG179" s="141">
        <f t="shared" si="164"/>
        <v>0</v>
      </c>
      <c r="BH179" s="141"/>
      <c r="BI179" s="141"/>
      <c r="BJ179" s="141">
        <f t="shared" si="124"/>
        <v>2191103</v>
      </c>
      <c r="BK179" s="141">
        <f t="shared" si="125"/>
        <v>2191101</v>
      </c>
      <c r="BL179" s="141">
        <f t="shared" si="165"/>
        <v>0</v>
      </c>
      <c r="BM179" s="141"/>
      <c r="BN179" s="141">
        <v>1111732</v>
      </c>
      <c r="BO179" s="141">
        <f t="shared" si="126"/>
        <v>236120000</v>
      </c>
      <c r="BP179" s="141">
        <f t="shared" si="127"/>
        <v>183638092</v>
      </c>
      <c r="BQ179" s="141">
        <f t="shared" si="166"/>
        <v>1429453.753200616</v>
      </c>
      <c r="BR179" s="141"/>
      <c r="BS179" s="141">
        <v>469458</v>
      </c>
      <c r="BT179" s="141">
        <f t="shared" si="128"/>
        <v>132130000</v>
      </c>
      <c r="BU179" s="141">
        <f t="shared" si="129"/>
        <v>119177778</v>
      </c>
      <c r="BV179" s="141">
        <f t="shared" si="167"/>
        <v>520478.62093888008</v>
      </c>
      <c r="BW179" s="141"/>
      <c r="BX179" s="141">
        <v>195636</v>
      </c>
      <c r="BY179" s="141">
        <f t="shared" si="130"/>
        <v>10351044</v>
      </c>
      <c r="BZ179" s="141">
        <f t="shared" si="131"/>
        <v>10000069</v>
      </c>
      <c r="CA179" s="141">
        <f t="shared" si="168"/>
        <v>202502.28713261877</v>
      </c>
      <c r="CB179" s="141"/>
      <c r="CC179" s="141">
        <v>9232.5479369999994</v>
      </c>
      <c r="CD179" s="141">
        <f t="shared" si="132"/>
        <v>1842000</v>
      </c>
      <c r="CE179" s="141">
        <f t="shared" si="133"/>
        <v>1874207.2309440002</v>
      </c>
      <c r="CF179" s="141">
        <f t="shared" si="169"/>
        <v>9073.8916269084311</v>
      </c>
      <c r="CG179" s="141"/>
      <c r="CH179" s="141">
        <v>693.23</v>
      </c>
      <c r="CI179" s="141">
        <f t="shared" si="151"/>
        <v>246401</v>
      </c>
      <c r="CJ179" s="141">
        <f t="shared" si="152"/>
        <v>225992.98000000117</v>
      </c>
      <c r="CK179" s="141">
        <f t="shared" si="170"/>
        <v>755.83128834355432</v>
      </c>
      <c r="CL179" s="141"/>
      <c r="CM179" s="141"/>
      <c r="CN179" s="141"/>
      <c r="CO179" s="141">
        <f t="shared" si="134"/>
        <v>0</v>
      </c>
      <c r="CP179" s="141">
        <f t="shared" si="135"/>
        <v>435000431</v>
      </c>
      <c r="CQ179" s="141">
        <f t="shared" si="154"/>
        <v>435000431.00000006</v>
      </c>
      <c r="CR179" s="141">
        <f t="shared" si="155"/>
        <v>0</v>
      </c>
      <c r="CS179" s="141"/>
      <c r="CT179" s="141"/>
      <c r="CU179" s="141"/>
      <c r="CV179" s="141">
        <f t="shared" si="171"/>
        <v>27484708.849767167</v>
      </c>
    </row>
    <row r="180" spans="1:100" s="14" customFormat="1" ht="13.2" x14ac:dyDescent="0.25">
      <c r="A180" s="4" t="s">
        <v>161</v>
      </c>
      <c r="B180" s="4" t="s">
        <v>162</v>
      </c>
      <c r="C180" s="4"/>
      <c r="D180" s="4" t="s">
        <v>136</v>
      </c>
      <c r="E180" s="4"/>
      <c r="F180" s="141">
        <v>220006.29045500001</v>
      </c>
      <c r="G180" s="141">
        <f>'[6]Control Totals'!$I$3</f>
        <v>129600000</v>
      </c>
      <c r="H180" s="141">
        <v>129600000.00000101</v>
      </c>
      <c r="I180" s="141">
        <f t="shared" si="156"/>
        <v>220006.29045499829</v>
      </c>
      <c r="J180" s="141"/>
      <c r="K180" s="141">
        <v>8285690.5922889998</v>
      </c>
      <c r="L180" s="141">
        <f t="shared" si="104"/>
        <v>1567610394</v>
      </c>
      <c r="M180" s="141">
        <v>5258012077.9999981</v>
      </c>
      <c r="N180" s="141">
        <f t="shared" si="157"/>
        <v>2470274.7923091128</v>
      </c>
      <c r="O180" s="141"/>
      <c r="P180" s="141">
        <v>3822314.3645540001</v>
      </c>
      <c r="Q180" s="141">
        <f t="shared" si="139"/>
        <v>341463106</v>
      </c>
      <c r="R180" s="141">
        <v>1276518313.0000019</v>
      </c>
      <c r="S180" s="141">
        <f t="shared" si="158"/>
        <v>1022452.4957747498</v>
      </c>
      <c r="T180" s="141"/>
      <c r="U180" s="141"/>
      <c r="V180" s="141">
        <f t="shared" si="105"/>
        <v>339987334</v>
      </c>
      <c r="W180" s="141">
        <f t="shared" si="106"/>
        <v>523996799.00000209</v>
      </c>
      <c r="X180" s="141">
        <f t="shared" si="107"/>
        <v>0</v>
      </c>
      <c r="Y180" s="141"/>
      <c r="Z180" s="141">
        <v>1225778.0132500001</v>
      </c>
      <c r="AA180" s="141">
        <f t="shared" si="108"/>
        <v>335233765</v>
      </c>
      <c r="AB180" s="141">
        <f t="shared" si="109"/>
        <v>342170317.00001383</v>
      </c>
      <c r="AC180" s="141">
        <f t="shared" si="110"/>
        <v>1200928.7714924752</v>
      </c>
      <c r="AD180" s="141"/>
      <c r="AE180" s="141">
        <v>1758172.6588659999</v>
      </c>
      <c r="AF180" s="141">
        <f t="shared" si="111"/>
        <v>483622539</v>
      </c>
      <c r="AG180" s="141">
        <f t="shared" si="112"/>
        <v>726591897.00000179</v>
      </c>
      <c r="AH180" s="141">
        <f t="shared" si="159"/>
        <v>1170246.9141094119</v>
      </c>
      <c r="AI180" s="141"/>
      <c r="AJ180" s="141"/>
      <c r="AK180" s="141">
        <f t="shared" si="113"/>
        <v>18917185</v>
      </c>
      <c r="AL180" s="141">
        <f t="shared" si="114"/>
        <v>21580834</v>
      </c>
      <c r="AM180" s="141">
        <f t="shared" si="160"/>
        <v>0</v>
      </c>
      <c r="AN180" s="141"/>
      <c r="AO180" s="141">
        <v>226473.92735300001</v>
      </c>
      <c r="AP180" s="141">
        <f t="shared" si="116"/>
        <v>44655639</v>
      </c>
      <c r="AQ180" s="141">
        <f t="shared" si="117"/>
        <v>45294790.000002876</v>
      </c>
      <c r="AR180" s="141">
        <f t="shared" si="161"/>
        <v>223278.17267255575</v>
      </c>
      <c r="AS180" s="141"/>
      <c r="AT180" s="141">
        <v>68225.269547999997</v>
      </c>
      <c r="AU180" s="141">
        <f t="shared" si="118"/>
        <v>12442934</v>
      </c>
      <c r="AV180" s="141">
        <f t="shared" si="119"/>
        <v>11889881.000002848</v>
      </c>
      <c r="AW180" s="141">
        <f t="shared" si="162"/>
        <v>71398.740333714901</v>
      </c>
      <c r="AX180" s="141"/>
      <c r="AY180" s="141">
        <v>2145299.2335700002</v>
      </c>
      <c r="AZ180" s="141">
        <f t="shared" si="120"/>
        <v>877162802</v>
      </c>
      <c r="BA180" s="141">
        <f t="shared" si="121"/>
        <v>834431461.9999969</v>
      </c>
      <c r="BB180" s="141">
        <f t="shared" si="163"/>
        <v>2255160.2768385559</v>
      </c>
      <c r="BC180" s="141"/>
      <c r="BD180" s="141"/>
      <c r="BE180" s="141">
        <f t="shared" si="122"/>
        <v>9386434</v>
      </c>
      <c r="BF180" s="141">
        <f t="shared" si="123"/>
        <v>9386434</v>
      </c>
      <c r="BG180" s="141">
        <f t="shared" si="164"/>
        <v>0</v>
      </c>
      <c r="BH180" s="141"/>
      <c r="BI180" s="141"/>
      <c r="BJ180" s="141">
        <f t="shared" si="124"/>
        <v>2191103</v>
      </c>
      <c r="BK180" s="141">
        <f t="shared" si="125"/>
        <v>2191101</v>
      </c>
      <c r="BL180" s="141">
        <f t="shared" si="165"/>
        <v>0</v>
      </c>
      <c r="BM180" s="141"/>
      <c r="BN180" s="141">
        <v>438574</v>
      </c>
      <c r="BO180" s="141">
        <f t="shared" si="126"/>
        <v>236120000</v>
      </c>
      <c r="BP180" s="141">
        <f t="shared" si="127"/>
        <v>183638092</v>
      </c>
      <c r="BQ180" s="141">
        <f t="shared" si="166"/>
        <v>563914.01017170225</v>
      </c>
      <c r="BR180" s="141"/>
      <c r="BS180" s="141">
        <v>338541</v>
      </c>
      <c r="BT180" s="141">
        <f t="shared" si="128"/>
        <v>132130000</v>
      </c>
      <c r="BU180" s="141">
        <f t="shared" si="129"/>
        <v>119177778</v>
      </c>
      <c r="BV180" s="141">
        <f t="shared" si="167"/>
        <v>375333.58215488796</v>
      </c>
      <c r="BW180" s="141"/>
      <c r="BX180" s="141">
        <v>24708</v>
      </c>
      <c r="BY180" s="141">
        <f t="shared" si="130"/>
        <v>10351044</v>
      </c>
      <c r="BZ180" s="141">
        <f t="shared" si="131"/>
        <v>10000069</v>
      </c>
      <c r="CA180" s="141">
        <f t="shared" si="168"/>
        <v>25575.183046436978</v>
      </c>
      <c r="CB180" s="141"/>
      <c r="CC180" s="141">
        <v>9232.5479369999994</v>
      </c>
      <c r="CD180" s="141">
        <f t="shared" si="132"/>
        <v>1842000</v>
      </c>
      <c r="CE180" s="141">
        <f t="shared" si="133"/>
        <v>1874207.2309440002</v>
      </c>
      <c r="CF180" s="141">
        <f t="shared" si="169"/>
        <v>9073.8916269084311</v>
      </c>
      <c r="CG180" s="141"/>
      <c r="CH180" s="141">
        <v>693.23</v>
      </c>
      <c r="CI180" s="141">
        <f t="shared" si="151"/>
        <v>246401</v>
      </c>
      <c r="CJ180" s="141">
        <f t="shared" si="152"/>
        <v>225992.98000000117</v>
      </c>
      <c r="CK180" s="141">
        <f t="shared" si="170"/>
        <v>755.83128834355432</v>
      </c>
      <c r="CL180" s="141"/>
      <c r="CM180" s="141">
        <v>907573.99999999988</v>
      </c>
      <c r="CN180" s="141">
        <v>892015</v>
      </c>
      <c r="CO180" s="141">
        <f t="shared" si="134"/>
        <v>1799589</v>
      </c>
      <c r="CP180" s="141">
        <f t="shared" si="135"/>
        <v>435000431</v>
      </c>
      <c r="CQ180" s="141">
        <f t="shared" si="154"/>
        <v>435000431.00000006</v>
      </c>
      <c r="CR180" s="141">
        <f t="shared" si="155"/>
        <v>1799589</v>
      </c>
      <c r="CS180" s="141"/>
      <c r="CT180" s="141"/>
      <c r="CU180" s="141"/>
      <c r="CV180" s="141">
        <f t="shared" si="171"/>
        <v>11407987.952273853</v>
      </c>
    </row>
    <row r="181" spans="1:100" s="14" customFormat="1" ht="13.2" x14ac:dyDescent="0.25">
      <c r="A181" s="4" t="s">
        <v>101</v>
      </c>
      <c r="B181" s="4" t="s">
        <v>102</v>
      </c>
      <c r="C181" s="4"/>
      <c r="D181" s="4" t="s">
        <v>36</v>
      </c>
      <c r="E181" s="4"/>
      <c r="F181" s="141">
        <v>1005739.707675</v>
      </c>
      <c r="G181" s="141">
        <f>'[6]Control Totals'!$I$3</f>
        <v>129600000</v>
      </c>
      <c r="H181" s="141">
        <v>129600000.00000101</v>
      </c>
      <c r="I181" s="141">
        <f t="shared" si="156"/>
        <v>1005739.7076749922</v>
      </c>
      <c r="J181" s="141"/>
      <c r="K181" s="141">
        <v>43951122.622744001</v>
      </c>
      <c r="L181" s="141">
        <f t="shared" si="104"/>
        <v>1567610394</v>
      </c>
      <c r="M181" s="141">
        <v>5258012077.9999981</v>
      </c>
      <c r="N181" s="141">
        <f t="shared" si="157"/>
        <v>13103476.300417516</v>
      </c>
      <c r="O181" s="141"/>
      <c r="P181" s="141">
        <v>8036054.3400590001</v>
      </c>
      <c r="Q181" s="141">
        <f t="shared" si="139"/>
        <v>341463106</v>
      </c>
      <c r="R181" s="141">
        <v>1276518313.0000019</v>
      </c>
      <c r="S181" s="141">
        <f t="shared" si="158"/>
        <v>2149609.6428828295</v>
      </c>
      <c r="T181" s="141"/>
      <c r="U181" s="141"/>
      <c r="V181" s="141">
        <f t="shared" si="105"/>
        <v>339987334</v>
      </c>
      <c r="W181" s="141">
        <f t="shared" si="106"/>
        <v>523996799.00000209</v>
      </c>
      <c r="X181" s="141">
        <f t="shared" si="107"/>
        <v>0</v>
      </c>
      <c r="Y181" s="141"/>
      <c r="Z181" s="141">
        <v>2241653.3556329999</v>
      </c>
      <c r="AA181" s="141">
        <f t="shared" si="108"/>
        <v>335233765</v>
      </c>
      <c r="AB181" s="141">
        <f t="shared" si="109"/>
        <v>342170317.00001383</v>
      </c>
      <c r="AC181" s="141">
        <f t="shared" si="110"/>
        <v>2196210.0652749026</v>
      </c>
      <c r="AD181" s="141"/>
      <c r="AE181" s="141">
        <v>6410602.6615549996</v>
      </c>
      <c r="AF181" s="141">
        <f t="shared" si="111"/>
        <v>483622539</v>
      </c>
      <c r="AG181" s="141">
        <f t="shared" si="112"/>
        <v>726591897.00000179</v>
      </c>
      <c r="AH181" s="141">
        <f t="shared" si="159"/>
        <v>4266923.3561537759</v>
      </c>
      <c r="AI181" s="141"/>
      <c r="AJ181" s="141"/>
      <c r="AK181" s="141">
        <f t="shared" si="113"/>
        <v>18917185</v>
      </c>
      <c r="AL181" s="141">
        <f t="shared" si="114"/>
        <v>21580834</v>
      </c>
      <c r="AM181" s="141">
        <f t="shared" si="160"/>
        <v>0</v>
      </c>
      <c r="AN181" s="141"/>
      <c r="AO181" s="141">
        <v>74128.879715999996</v>
      </c>
      <c r="AP181" s="141">
        <f t="shared" si="116"/>
        <v>44655639</v>
      </c>
      <c r="AQ181" s="141">
        <f t="shared" si="117"/>
        <v>45294790.000002876</v>
      </c>
      <c r="AR181" s="141">
        <f t="shared" si="161"/>
        <v>73082.853283388846</v>
      </c>
      <c r="AS181" s="141"/>
      <c r="AT181" s="141">
        <v>78359.977637999997</v>
      </c>
      <c r="AU181" s="141">
        <f t="shared" si="118"/>
        <v>12442934</v>
      </c>
      <c r="AV181" s="141">
        <f t="shared" si="119"/>
        <v>11889881.000002848</v>
      </c>
      <c r="AW181" s="141">
        <f t="shared" si="162"/>
        <v>82004.860266547345</v>
      </c>
      <c r="AX181" s="141"/>
      <c r="AY181" s="141">
        <v>1158668.3763319999</v>
      </c>
      <c r="AZ181" s="141">
        <f t="shared" si="120"/>
        <v>877162802</v>
      </c>
      <c r="BA181" s="141">
        <f t="shared" si="121"/>
        <v>834431461.9999969</v>
      </c>
      <c r="BB181" s="141">
        <f t="shared" si="163"/>
        <v>1218003.9294493564</v>
      </c>
      <c r="BC181" s="141"/>
      <c r="BD181" s="141"/>
      <c r="BE181" s="141">
        <f t="shared" si="122"/>
        <v>9386434</v>
      </c>
      <c r="BF181" s="141">
        <f t="shared" si="123"/>
        <v>9386434</v>
      </c>
      <c r="BG181" s="141">
        <f t="shared" si="164"/>
        <v>0</v>
      </c>
      <c r="BH181" s="141"/>
      <c r="BI181" s="141"/>
      <c r="BJ181" s="141">
        <f t="shared" si="124"/>
        <v>2191103</v>
      </c>
      <c r="BK181" s="141">
        <f t="shared" si="125"/>
        <v>2191101</v>
      </c>
      <c r="BL181" s="141">
        <f t="shared" si="165"/>
        <v>0</v>
      </c>
      <c r="BM181" s="141"/>
      <c r="BN181" s="141">
        <v>1423106</v>
      </c>
      <c r="BO181" s="141">
        <f t="shared" si="126"/>
        <v>236120000</v>
      </c>
      <c r="BP181" s="141">
        <f t="shared" si="127"/>
        <v>183638092</v>
      </c>
      <c r="BQ181" s="141">
        <f t="shared" si="166"/>
        <v>1829815.2908275696</v>
      </c>
      <c r="BR181" s="141"/>
      <c r="BS181" s="141">
        <v>848901</v>
      </c>
      <c r="BT181" s="141">
        <f t="shared" si="128"/>
        <v>132130000</v>
      </c>
      <c r="BU181" s="141">
        <f t="shared" si="129"/>
        <v>119177778</v>
      </c>
      <c r="BV181" s="141">
        <f t="shared" si="167"/>
        <v>941159.42596278316</v>
      </c>
      <c r="BW181" s="141"/>
      <c r="BX181" s="141">
        <v>66577</v>
      </c>
      <c r="BY181" s="141">
        <f t="shared" si="130"/>
        <v>10351044</v>
      </c>
      <c r="BZ181" s="141">
        <f t="shared" si="131"/>
        <v>10000069</v>
      </c>
      <c r="CA181" s="141">
        <f t="shared" si="168"/>
        <v>68913.670134476066</v>
      </c>
      <c r="CB181" s="141"/>
      <c r="CC181" s="141">
        <v>13848.821900000001</v>
      </c>
      <c r="CD181" s="141">
        <f t="shared" si="132"/>
        <v>1842000</v>
      </c>
      <c r="CE181" s="141">
        <f t="shared" si="133"/>
        <v>1874207.2309440002</v>
      </c>
      <c r="CF181" s="141">
        <f t="shared" si="169"/>
        <v>13610.837434957162</v>
      </c>
      <c r="CG181" s="141"/>
      <c r="CH181" s="141">
        <v>693.23</v>
      </c>
      <c r="CI181" s="141">
        <f t="shared" si="151"/>
        <v>246401</v>
      </c>
      <c r="CJ181" s="141">
        <f t="shared" si="152"/>
        <v>225992.98000000117</v>
      </c>
      <c r="CK181" s="141">
        <f t="shared" si="170"/>
        <v>755.83128834355432</v>
      </c>
      <c r="CL181" s="141"/>
      <c r="CM181" s="141"/>
      <c r="CN181" s="141">
        <v>1598869</v>
      </c>
      <c r="CO181" s="141">
        <f t="shared" si="134"/>
        <v>1598869</v>
      </c>
      <c r="CP181" s="141">
        <f t="shared" si="135"/>
        <v>435000431</v>
      </c>
      <c r="CQ181" s="141">
        <f t="shared" si="154"/>
        <v>435000431.00000006</v>
      </c>
      <c r="CR181" s="141">
        <f t="shared" si="155"/>
        <v>1598868.9999999998</v>
      </c>
      <c r="CS181" s="141"/>
      <c r="CT181" s="141"/>
      <c r="CU181" s="141"/>
      <c r="CV181" s="141">
        <f t="shared" si="171"/>
        <v>28548174.771051444</v>
      </c>
    </row>
    <row r="182" spans="1:100" s="14" customFormat="1" ht="13.2" x14ac:dyDescent="0.25">
      <c r="A182" s="4" t="s">
        <v>55</v>
      </c>
      <c r="B182" s="4" t="s">
        <v>56</v>
      </c>
      <c r="C182" s="4"/>
      <c r="D182" s="4" t="s">
        <v>36</v>
      </c>
      <c r="E182" s="4"/>
      <c r="F182" s="141">
        <v>937601.00379600003</v>
      </c>
      <c r="G182" s="141">
        <f>'[6]Control Totals'!$I$3</f>
        <v>129600000</v>
      </c>
      <c r="H182" s="141">
        <v>129600000.00000101</v>
      </c>
      <c r="I182" s="141">
        <f t="shared" si="156"/>
        <v>937601.0037959927</v>
      </c>
      <c r="J182" s="141"/>
      <c r="K182" s="141">
        <v>34066990.616834</v>
      </c>
      <c r="L182" s="141">
        <f t="shared" si="104"/>
        <v>1567610394</v>
      </c>
      <c r="M182" s="141">
        <v>5258012077.9999981</v>
      </c>
      <c r="N182" s="141">
        <f t="shared" si="157"/>
        <v>10156646.236454209</v>
      </c>
      <c r="O182" s="141"/>
      <c r="P182" s="141">
        <v>4877036.9835369997</v>
      </c>
      <c r="Q182" s="141">
        <f t="shared" si="139"/>
        <v>341463106</v>
      </c>
      <c r="R182" s="141">
        <v>1276518313.0000019</v>
      </c>
      <c r="S182" s="141">
        <f t="shared" si="158"/>
        <v>1304586.2166768713</v>
      </c>
      <c r="T182" s="141"/>
      <c r="U182" s="141"/>
      <c r="V182" s="141">
        <f t="shared" si="105"/>
        <v>339987334</v>
      </c>
      <c r="W182" s="141">
        <f t="shared" si="106"/>
        <v>523996799.00000209</v>
      </c>
      <c r="X182" s="141">
        <f t="shared" si="107"/>
        <v>0</v>
      </c>
      <c r="Y182" s="141"/>
      <c r="Z182" s="141">
        <v>756918.99147200002</v>
      </c>
      <c r="AA182" s="141">
        <f t="shared" si="108"/>
        <v>335233765</v>
      </c>
      <c r="AB182" s="141">
        <f t="shared" si="109"/>
        <v>342170317.00001383</v>
      </c>
      <c r="AC182" s="141">
        <f t="shared" si="110"/>
        <v>741574.56303011579</v>
      </c>
      <c r="AD182" s="141"/>
      <c r="AE182" s="141">
        <v>3461797.8973849998</v>
      </c>
      <c r="AF182" s="141">
        <f t="shared" si="111"/>
        <v>483622539</v>
      </c>
      <c r="AG182" s="141">
        <f t="shared" si="112"/>
        <v>726591897.00000179</v>
      </c>
      <c r="AH182" s="141">
        <f t="shared" si="159"/>
        <v>2304186.8420921722</v>
      </c>
      <c r="AI182" s="141"/>
      <c r="AJ182" s="141"/>
      <c r="AK182" s="141">
        <f t="shared" si="113"/>
        <v>18917185</v>
      </c>
      <c r="AL182" s="141">
        <f t="shared" si="114"/>
        <v>21580834</v>
      </c>
      <c r="AM182" s="141">
        <f t="shared" si="160"/>
        <v>0</v>
      </c>
      <c r="AN182" s="141"/>
      <c r="AO182" s="141">
        <v>32355.197630999999</v>
      </c>
      <c r="AP182" s="141">
        <f t="shared" si="116"/>
        <v>44655639</v>
      </c>
      <c r="AQ182" s="141">
        <f t="shared" si="117"/>
        <v>45294790.000002876</v>
      </c>
      <c r="AR182" s="141">
        <f t="shared" si="161"/>
        <v>31898.636138582373</v>
      </c>
      <c r="AS182" s="141"/>
      <c r="AT182" s="141">
        <v>64998.016132999997</v>
      </c>
      <c r="AU182" s="141">
        <f t="shared" si="118"/>
        <v>12442934</v>
      </c>
      <c r="AV182" s="141">
        <f t="shared" si="119"/>
        <v>11889881.000002848</v>
      </c>
      <c r="AW182" s="141">
        <f t="shared" si="162"/>
        <v>68021.372532968206</v>
      </c>
      <c r="AX182" s="141"/>
      <c r="AY182" s="141">
        <v>4199668.071064</v>
      </c>
      <c r="AZ182" s="141">
        <f t="shared" si="120"/>
        <v>877162802</v>
      </c>
      <c r="BA182" s="141">
        <f t="shared" si="121"/>
        <v>834431461.9999969</v>
      </c>
      <c r="BB182" s="141">
        <f t="shared" si="163"/>
        <v>4414733.600594325</v>
      </c>
      <c r="BC182" s="141"/>
      <c r="BD182" s="141"/>
      <c r="BE182" s="141">
        <f t="shared" si="122"/>
        <v>9386434</v>
      </c>
      <c r="BF182" s="141">
        <f t="shared" si="123"/>
        <v>9386434</v>
      </c>
      <c r="BG182" s="141">
        <f t="shared" si="164"/>
        <v>0</v>
      </c>
      <c r="BH182" s="141"/>
      <c r="BI182" s="141"/>
      <c r="BJ182" s="141">
        <f t="shared" si="124"/>
        <v>2191103</v>
      </c>
      <c r="BK182" s="141">
        <f t="shared" si="125"/>
        <v>2191101</v>
      </c>
      <c r="BL182" s="141">
        <f t="shared" si="165"/>
        <v>0</v>
      </c>
      <c r="BM182" s="141"/>
      <c r="BN182" s="141">
        <v>747602</v>
      </c>
      <c r="BO182" s="141">
        <f t="shared" si="126"/>
        <v>236120000</v>
      </c>
      <c r="BP182" s="141">
        <f t="shared" si="127"/>
        <v>183638092</v>
      </c>
      <c r="BQ182" s="141">
        <f t="shared" si="166"/>
        <v>961259.08474370348</v>
      </c>
      <c r="BR182" s="141"/>
      <c r="BS182" s="141">
        <v>386527</v>
      </c>
      <c r="BT182" s="141">
        <f t="shared" si="128"/>
        <v>132130000</v>
      </c>
      <c r="BU182" s="141">
        <f t="shared" si="129"/>
        <v>119177778</v>
      </c>
      <c r="BV182" s="141">
        <f t="shared" si="167"/>
        <v>428534.69301970041</v>
      </c>
      <c r="BW182" s="141"/>
      <c r="BX182" s="141">
        <v>11415</v>
      </c>
      <c r="BY182" s="141">
        <f t="shared" si="130"/>
        <v>10351044</v>
      </c>
      <c r="BZ182" s="141">
        <f t="shared" si="131"/>
        <v>10000069</v>
      </c>
      <c r="CA182" s="141">
        <f t="shared" si="168"/>
        <v>11815.635198117134</v>
      </c>
      <c r="CB182" s="141"/>
      <c r="CC182" s="141">
        <v>9232.5479369999994</v>
      </c>
      <c r="CD182" s="141">
        <f t="shared" si="132"/>
        <v>1842000</v>
      </c>
      <c r="CE182" s="141">
        <f t="shared" si="133"/>
        <v>1874207.2309440002</v>
      </c>
      <c r="CF182" s="141">
        <f t="shared" si="169"/>
        <v>9073.8916269084311</v>
      </c>
      <c r="CG182" s="141"/>
      <c r="CH182" s="141">
        <v>693.23</v>
      </c>
      <c r="CI182" s="141">
        <f t="shared" si="151"/>
        <v>246401</v>
      </c>
      <c r="CJ182" s="141">
        <f t="shared" si="152"/>
        <v>225992.98000000117</v>
      </c>
      <c r="CK182" s="141">
        <f t="shared" si="170"/>
        <v>755.83128834355432</v>
      </c>
      <c r="CL182" s="141"/>
      <c r="CM182" s="141">
        <v>539815</v>
      </c>
      <c r="CN182" s="141">
        <v>1045964</v>
      </c>
      <c r="CO182" s="141">
        <f t="shared" si="134"/>
        <v>1585779</v>
      </c>
      <c r="CP182" s="141">
        <f t="shared" si="135"/>
        <v>435000431</v>
      </c>
      <c r="CQ182" s="141">
        <f t="shared" si="154"/>
        <v>435000431.00000006</v>
      </c>
      <c r="CR182" s="141">
        <f t="shared" si="155"/>
        <v>1585778.9999999998</v>
      </c>
      <c r="CS182" s="141"/>
      <c r="CT182" s="141"/>
      <c r="CU182" s="141"/>
      <c r="CV182" s="141">
        <f t="shared" si="171"/>
        <v>22956466.60719201</v>
      </c>
    </row>
    <row r="183" spans="1:100" s="14" customFormat="1" ht="13.2" x14ac:dyDescent="0.25">
      <c r="A183" s="4" t="s">
        <v>122</v>
      </c>
      <c r="B183" s="4" t="s">
        <v>123</v>
      </c>
      <c r="C183" s="4"/>
      <c r="D183" s="4" t="s">
        <v>109</v>
      </c>
      <c r="E183" s="4"/>
      <c r="F183" s="141">
        <v>1427785.8611300001</v>
      </c>
      <c r="G183" s="141">
        <f>'[6]Control Totals'!$I$3</f>
        <v>129600000</v>
      </c>
      <c r="H183" s="141">
        <v>129600000.00000101</v>
      </c>
      <c r="I183" s="141">
        <f t="shared" si="156"/>
        <v>1427785.8611299891</v>
      </c>
      <c r="J183" s="141"/>
      <c r="K183" s="141">
        <v>52736056.644956999</v>
      </c>
      <c r="L183" s="141">
        <f t="shared" si="104"/>
        <v>1567610394</v>
      </c>
      <c r="M183" s="141">
        <v>5258012077.9999981</v>
      </c>
      <c r="N183" s="141">
        <f t="shared" si="157"/>
        <v>15722594.263543908</v>
      </c>
      <c r="O183" s="141"/>
      <c r="P183" s="141">
        <v>16626043.078670001</v>
      </c>
      <c r="Q183" s="141">
        <f t="shared" si="139"/>
        <v>341463106</v>
      </c>
      <c r="R183" s="141">
        <v>1276518313.0000019</v>
      </c>
      <c r="S183" s="141">
        <f t="shared" si="158"/>
        <v>4447394.3321582824</v>
      </c>
      <c r="T183" s="141"/>
      <c r="U183" s="141"/>
      <c r="V183" s="141">
        <f t="shared" si="105"/>
        <v>339987334</v>
      </c>
      <c r="W183" s="141">
        <f t="shared" si="106"/>
        <v>523996799.00000209</v>
      </c>
      <c r="X183" s="141">
        <f t="shared" si="107"/>
        <v>0</v>
      </c>
      <c r="Y183" s="141"/>
      <c r="Z183" s="141">
        <v>1420139.8776149999</v>
      </c>
      <c r="AA183" s="141">
        <f t="shared" si="108"/>
        <v>335233765</v>
      </c>
      <c r="AB183" s="141">
        <f t="shared" si="109"/>
        <v>342170317.00001383</v>
      </c>
      <c r="AC183" s="141">
        <f t="shared" si="110"/>
        <v>1391350.4893514663</v>
      </c>
      <c r="AD183" s="141"/>
      <c r="AE183" s="141">
        <v>6162699.2650220003</v>
      </c>
      <c r="AF183" s="141">
        <f t="shared" si="111"/>
        <v>483622539</v>
      </c>
      <c r="AG183" s="141">
        <f t="shared" si="112"/>
        <v>726591897.00000179</v>
      </c>
      <c r="AH183" s="141">
        <f t="shared" si="159"/>
        <v>4101917.8412931934</v>
      </c>
      <c r="AI183" s="141"/>
      <c r="AJ183" s="141"/>
      <c r="AK183" s="141">
        <f t="shared" si="113"/>
        <v>18917185</v>
      </c>
      <c r="AL183" s="141">
        <f t="shared" si="114"/>
        <v>21580834</v>
      </c>
      <c r="AM183" s="141">
        <f t="shared" si="160"/>
        <v>0</v>
      </c>
      <c r="AN183" s="141"/>
      <c r="AO183" s="141">
        <v>1576372.903707</v>
      </c>
      <c r="AP183" s="141">
        <f t="shared" si="116"/>
        <v>44655639</v>
      </c>
      <c r="AQ183" s="141">
        <f t="shared" si="117"/>
        <v>45294790.000002876</v>
      </c>
      <c r="AR183" s="141">
        <f t="shared" si="161"/>
        <v>1554128.8372750392</v>
      </c>
      <c r="AS183" s="141"/>
      <c r="AT183" s="141">
        <v>84984.339909999995</v>
      </c>
      <c r="AU183" s="141">
        <f t="shared" si="118"/>
        <v>12442934</v>
      </c>
      <c r="AV183" s="141">
        <f t="shared" si="119"/>
        <v>11889881.000002848</v>
      </c>
      <c r="AW183" s="141">
        <f t="shared" si="162"/>
        <v>88937.3520671437</v>
      </c>
      <c r="AX183" s="141"/>
      <c r="AY183" s="141">
        <v>5111315.7722730003</v>
      </c>
      <c r="AZ183" s="141">
        <f t="shared" si="120"/>
        <v>877162802</v>
      </c>
      <c r="BA183" s="141">
        <f t="shared" si="121"/>
        <v>834431461.9999969</v>
      </c>
      <c r="BB183" s="141">
        <f t="shared" si="163"/>
        <v>5373066.8951140232</v>
      </c>
      <c r="BC183" s="141"/>
      <c r="BD183" s="141"/>
      <c r="BE183" s="141">
        <f t="shared" si="122"/>
        <v>9386434</v>
      </c>
      <c r="BF183" s="141">
        <f t="shared" si="123"/>
        <v>9386434</v>
      </c>
      <c r="BG183" s="141">
        <f t="shared" si="164"/>
        <v>0</v>
      </c>
      <c r="BH183" s="141"/>
      <c r="BI183" s="141"/>
      <c r="BJ183" s="141">
        <f t="shared" si="124"/>
        <v>2191103</v>
      </c>
      <c r="BK183" s="141">
        <f t="shared" si="125"/>
        <v>2191101</v>
      </c>
      <c r="BL183" s="141">
        <f t="shared" si="165"/>
        <v>0</v>
      </c>
      <c r="BM183" s="141"/>
      <c r="BN183" s="141">
        <v>1154561</v>
      </c>
      <c r="BO183" s="141">
        <f t="shared" si="126"/>
        <v>236120000</v>
      </c>
      <c r="BP183" s="141">
        <f t="shared" si="127"/>
        <v>183638092</v>
      </c>
      <c r="BQ183" s="141">
        <f t="shared" si="166"/>
        <v>1484522.8479067404</v>
      </c>
      <c r="BR183" s="141"/>
      <c r="BS183" s="141">
        <v>391280</v>
      </c>
      <c r="BT183" s="141">
        <f t="shared" si="128"/>
        <v>132130000</v>
      </c>
      <c r="BU183" s="141">
        <f t="shared" si="129"/>
        <v>119177778</v>
      </c>
      <c r="BV183" s="141">
        <f t="shared" si="167"/>
        <v>433804.24830541818</v>
      </c>
      <c r="BW183" s="141"/>
      <c r="BX183" s="141">
        <v>93917</v>
      </c>
      <c r="BY183" s="141">
        <f t="shared" si="130"/>
        <v>10351044</v>
      </c>
      <c r="BZ183" s="141">
        <f t="shared" si="131"/>
        <v>10000069</v>
      </c>
      <c r="CA183" s="141">
        <f t="shared" si="168"/>
        <v>97213.229163518758</v>
      </c>
      <c r="CB183" s="141"/>
      <c r="CC183" s="141">
        <v>9232.5479369999994</v>
      </c>
      <c r="CD183" s="141">
        <f t="shared" si="132"/>
        <v>1842000</v>
      </c>
      <c r="CE183" s="141">
        <f t="shared" si="133"/>
        <v>1874207.2309440002</v>
      </c>
      <c r="CF183" s="141">
        <f t="shared" si="169"/>
        <v>9073.8916269084311</v>
      </c>
      <c r="CG183" s="141"/>
      <c r="CH183" s="141">
        <v>693.23</v>
      </c>
      <c r="CI183" s="141">
        <f t="shared" si="151"/>
        <v>246401</v>
      </c>
      <c r="CJ183" s="141">
        <f t="shared" si="152"/>
        <v>225992.98000000117</v>
      </c>
      <c r="CK183" s="141">
        <f t="shared" si="170"/>
        <v>755.83128834355432</v>
      </c>
      <c r="CL183" s="141"/>
      <c r="CM183" s="141"/>
      <c r="CN183" s="141">
        <v>2034816</v>
      </c>
      <c r="CO183" s="141">
        <f t="shared" si="134"/>
        <v>2034816</v>
      </c>
      <c r="CP183" s="141">
        <f t="shared" si="135"/>
        <v>435000431</v>
      </c>
      <c r="CQ183" s="141">
        <f t="shared" si="154"/>
        <v>435000431.00000006</v>
      </c>
      <c r="CR183" s="141">
        <f t="shared" si="155"/>
        <v>2034815.9999999995</v>
      </c>
      <c r="CS183" s="141"/>
      <c r="CT183" s="141"/>
      <c r="CU183" s="141"/>
      <c r="CV183" s="141">
        <f t="shared" si="171"/>
        <v>38167361.920223981</v>
      </c>
    </row>
    <row r="184" spans="1:100" s="14" customFormat="1" ht="13.2" x14ac:dyDescent="0.25">
      <c r="A184" s="4" t="s">
        <v>337</v>
      </c>
      <c r="B184" s="4" t="s">
        <v>338</v>
      </c>
      <c r="C184" s="4" t="s">
        <v>312</v>
      </c>
      <c r="D184" s="4" t="s">
        <v>312</v>
      </c>
      <c r="E184" s="4"/>
      <c r="F184" s="141">
        <v>2639486.6938180001</v>
      </c>
      <c r="G184" s="141">
        <f>'[6]Control Totals'!$I$3</f>
        <v>129600000</v>
      </c>
      <c r="H184" s="141">
        <v>129600000.00000101</v>
      </c>
      <c r="I184" s="141">
        <f t="shared" si="156"/>
        <v>2639486.6938179797</v>
      </c>
      <c r="J184" s="141"/>
      <c r="K184" s="141">
        <v>110073515.943849</v>
      </c>
      <c r="L184" s="141">
        <f t="shared" si="104"/>
        <v>1567610394</v>
      </c>
      <c r="M184" s="141">
        <v>5258012077.9999981</v>
      </c>
      <c r="N184" s="141">
        <f t="shared" si="157"/>
        <v>32817039.051636517</v>
      </c>
      <c r="O184" s="141"/>
      <c r="P184" s="141"/>
      <c r="Q184" s="141">
        <f t="shared" si="139"/>
        <v>341463106</v>
      </c>
      <c r="R184" s="141">
        <v>1276518313.0000019</v>
      </c>
      <c r="S184" s="141">
        <f t="shared" si="158"/>
        <v>0</v>
      </c>
      <c r="T184" s="141"/>
      <c r="U184" s="141"/>
      <c r="V184" s="141">
        <f t="shared" si="105"/>
        <v>339987334</v>
      </c>
      <c r="W184" s="141">
        <f t="shared" si="106"/>
        <v>523996799.00000209</v>
      </c>
      <c r="X184" s="141">
        <f t="shared" si="107"/>
        <v>0</v>
      </c>
      <c r="Y184" s="141"/>
      <c r="Z184" s="141">
        <v>6123281.3281129999</v>
      </c>
      <c r="AA184" s="141">
        <f t="shared" si="108"/>
        <v>335233765</v>
      </c>
      <c r="AB184" s="141">
        <f t="shared" si="109"/>
        <v>342170317.00001383</v>
      </c>
      <c r="AC184" s="141">
        <f t="shared" si="110"/>
        <v>5999148.8208997343</v>
      </c>
      <c r="AD184" s="141"/>
      <c r="AE184" s="141">
        <v>14814271.757052001</v>
      </c>
      <c r="AF184" s="141">
        <f t="shared" si="111"/>
        <v>483622539</v>
      </c>
      <c r="AG184" s="141">
        <f t="shared" si="112"/>
        <v>726591897.00000179</v>
      </c>
      <c r="AH184" s="141">
        <f t="shared" si="159"/>
        <v>9860439.8840157483</v>
      </c>
      <c r="AI184" s="141"/>
      <c r="AJ184" s="141"/>
      <c r="AK184" s="141">
        <f t="shared" si="113"/>
        <v>18917185</v>
      </c>
      <c r="AL184" s="141">
        <f t="shared" si="114"/>
        <v>21580834</v>
      </c>
      <c r="AM184" s="141">
        <f t="shared" si="160"/>
        <v>0</v>
      </c>
      <c r="AN184" s="141"/>
      <c r="AO184" s="141"/>
      <c r="AP184" s="141">
        <f t="shared" si="116"/>
        <v>44655639</v>
      </c>
      <c r="AQ184" s="141">
        <f t="shared" si="117"/>
        <v>45294790.000002876</v>
      </c>
      <c r="AR184" s="141">
        <f t="shared" si="161"/>
        <v>0</v>
      </c>
      <c r="AS184" s="141"/>
      <c r="AT184" s="141">
        <v>113293.580386</v>
      </c>
      <c r="AU184" s="141">
        <f t="shared" si="118"/>
        <v>12442934</v>
      </c>
      <c r="AV184" s="141">
        <f t="shared" si="119"/>
        <v>11889881.000002848</v>
      </c>
      <c r="AW184" s="141">
        <f t="shared" si="162"/>
        <v>118563.38540027061</v>
      </c>
      <c r="AX184" s="141"/>
      <c r="AY184" s="141">
        <v>20918571.668758001</v>
      </c>
      <c r="AZ184" s="141">
        <f t="shared" si="120"/>
        <v>877162802</v>
      </c>
      <c r="BA184" s="141">
        <f t="shared" si="121"/>
        <v>834431461.9999969</v>
      </c>
      <c r="BB184" s="141">
        <f t="shared" si="163"/>
        <v>21989814.351949319</v>
      </c>
      <c r="BC184" s="141"/>
      <c r="BD184" s="141"/>
      <c r="BE184" s="141">
        <f t="shared" si="122"/>
        <v>9386434</v>
      </c>
      <c r="BF184" s="141">
        <f t="shared" si="123"/>
        <v>9386434</v>
      </c>
      <c r="BG184" s="141">
        <f t="shared" si="164"/>
        <v>0</v>
      </c>
      <c r="BH184" s="141"/>
      <c r="BI184" s="141"/>
      <c r="BJ184" s="141">
        <f t="shared" si="124"/>
        <v>2191103</v>
      </c>
      <c r="BK184" s="141">
        <f t="shared" si="125"/>
        <v>2191101</v>
      </c>
      <c r="BL184" s="141">
        <f t="shared" si="165"/>
        <v>0</v>
      </c>
      <c r="BM184" s="141"/>
      <c r="BN184" s="141">
        <v>4222263</v>
      </c>
      <c r="BO184" s="141">
        <f t="shared" si="126"/>
        <v>236120000</v>
      </c>
      <c r="BP184" s="141">
        <f t="shared" si="127"/>
        <v>183638092</v>
      </c>
      <c r="BQ184" s="141">
        <f t="shared" si="166"/>
        <v>5428943.0297500584</v>
      </c>
      <c r="BR184" s="141"/>
      <c r="BS184" s="141">
        <v>3076344</v>
      </c>
      <c r="BT184" s="141">
        <f t="shared" si="128"/>
        <v>132130000</v>
      </c>
      <c r="BU184" s="141">
        <f t="shared" si="129"/>
        <v>119177778</v>
      </c>
      <c r="BV184" s="141">
        <f t="shared" si="167"/>
        <v>3410680.5777164265</v>
      </c>
      <c r="BW184" s="141"/>
      <c r="BX184" s="141">
        <v>210752</v>
      </c>
      <c r="BY184" s="141">
        <f t="shared" si="130"/>
        <v>10351044</v>
      </c>
      <c r="BZ184" s="141">
        <f t="shared" si="131"/>
        <v>10000069</v>
      </c>
      <c r="CA184" s="141">
        <f t="shared" si="168"/>
        <v>218148.81728196074</v>
      </c>
      <c r="CB184" s="141"/>
      <c r="CC184" s="141">
        <v>18465.095870000001</v>
      </c>
      <c r="CD184" s="141">
        <f t="shared" si="132"/>
        <v>1842000</v>
      </c>
      <c r="CE184" s="141">
        <f t="shared" si="133"/>
        <v>1874207.2309440002</v>
      </c>
      <c r="CF184" s="141">
        <f t="shared" si="169"/>
        <v>18147.783249885604</v>
      </c>
      <c r="CG184" s="141"/>
      <c r="CH184" s="141"/>
      <c r="CI184" s="141">
        <f t="shared" si="151"/>
        <v>246401</v>
      </c>
      <c r="CJ184" s="141">
        <f t="shared" si="152"/>
        <v>225992.98000000117</v>
      </c>
      <c r="CK184" s="141">
        <f t="shared" si="170"/>
        <v>0</v>
      </c>
      <c r="CL184" s="141"/>
      <c r="CM184" s="141"/>
      <c r="CN184" s="141">
        <v>4280969</v>
      </c>
      <c r="CO184" s="141">
        <f t="shared" si="134"/>
        <v>4280969</v>
      </c>
      <c r="CP184" s="141">
        <f t="shared" si="135"/>
        <v>435000431</v>
      </c>
      <c r="CQ184" s="141">
        <f t="shared" si="154"/>
        <v>435000431.00000006</v>
      </c>
      <c r="CR184" s="141">
        <f t="shared" si="155"/>
        <v>4280968.9999999991</v>
      </c>
      <c r="CS184" s="141"/>
      <c r="CT184" s="141"/>
      <c r="CU184" s="141"/>
      <c r="CV184" s="141">
        <f t="shared" si="171"/>
        <v>86781381.395717889</v>
      </c>
    </row>
    <row r="185" spans="1:100" s="14" customFormat="1" ht="13.2" x14ac:dyDescent="0.25">
      <c r="A185" s="4" t="s">
        <v>803</v>
      </c>
      <c r="B185" s="4" t="s">
        <v>804</v>
      </c>
      <c r="C185" s="4" t="s">
        <v>764</v>
      </c>
      <c r="D185" s="4" t="s">
        <v>764</v>
      </c>
      <c r="E185" s="4"/>
      <c r="F185" s="141"/>
      <c r="G185" s="141">
        <f>'[6]Control Totals'!$I$3</f>
        <v>129600000</v>
      </c>
      <c r="H185" s="141">
        <v>129600000.00000101</v>
      </c>
      <c r="I185" s="141">
        <f t="shared" si="156"/>
        <v>0</v>
      </c>
      <c r="J185" s="141"/>
      <c r="K185" s="141"/>
      <c r="L185" s="141">
        <f t="shared" si="104"/>
        <v>1567610394</v>
      </c>
      <c r="M185" s="141">
        <v>5258012077.9999981</v>
      </c>
      <c r="N185" s="141">
        <f t="shared" si="157"/>
        <v>0</v>
      </c>
      <c r="O185" s="141"/>
      <c r="P185" s="141"/>
      <c r="Q185" s="141">
        <f t="shared" si="139"/>
        <v>341463106</v>
      </c>
      <c r="R185" s="141">
        <v>1276518313.0000019</v>
      </c>
      <c r="S185" s="141">
        <f t="shared" si="158"/>
        <v>0</v>
      </c>
      <c r="T185" s="141"/>
      <c r="U185" s="141">
        <v>14174843.172919</v>
      </c>
      <c r="V185" s="141">
        <f t="shared" si="105"/>
        <v>339987334</v>
      </c>
      <c r="W185" s="141">
        <f t="shared" si="106"/>
        <v>523996799.00000209</v>
      </c>
      <c r="X185" s="141">
        <f t="shared" si="107"/>
        <v>9197130.8783296831</v>
      </c>
      <c r="Y185" s="141"/>
      <c r="Z185" s="141">
        <v>430139.92904100002</v>
      </c>
      <c r="AA185" s="141">
        <f t="shared" si="108"/>
        <v>335233765</v>
      </c>
      <c r="AB185" s="141">
        <f t="shared" si="109"/>
        <v>342170317.00001383</v>
      </c>
      <c r="AC185" s="141">
        <f t="shared" si="110"/>
        <v>421420.03769789723</v>
      </c>
      <c r="AD185" s="141"/>
      <c r="AE185" s="141"/>
      <c r="AF185" s="141">
        <f t="shared" si="111"/>
        <v>483622539</v>
      </c>
      <c r="AG185" s="141">
        <f t="shared" si="112"/>
        <v>726591897.00000179</v>
      </c>
      <c r="AH185" s="141">
        <f t="shared" si="159"/>
        <v>0</v>
      </c>
      <c r="AI185" s="141"/>
      <c r="AJ185" s="141"/>
      <c r="AK185" s="141">
        <f t="shared" si="113"/>
        <v>18917185</v>
      </c>
      <c r="AL185" s="141">
        <f t="shared" si="114"/>
        <v>21580834</v>
      </c>
      <c r="AM185" s="141">
        <f t="shared" si="160"/>
        <v>0</v>
      </c>
      <c r="AN185" s="141"/>
      <c r="AO185" s="141"/>
      <c r="AP185" s="141">
        <f t="shared" si="116"/>
        <v>44655639</v>
      </c>
      <c r="AQ185" s="141">
        <f t="shared" si="117"/>
        <v>45294790.000002876</v>
      </c>
      <c r="AR185" s="141">
        <f t="shared" si="161"/>
        <v>0</v>
      </c>
      <c r="AS185" s="141"/>
      <c r="AT185" s="141"/>
      <c r="AU185" s="141">
        <f t="shared" si="118"/>
        <v>12442934</v>
      </c>
      <c r="AV185" s="141">
        <f t="shared" si="119"/>
        <v>11889881.000002848</v>
      </c>
      <c r="AW185" s="141">
        <f t="shared" si="162"/>
        <v>0</v>
      </c>
      <c r="AX185" s="141"/>
      <c r="AY185" s="141"/>
      <c r="AZ185" s="141">
        <f t="shared" si="120"/>
        <v>877162802</v>
      </c>
      <c r="BA185" s="141">
        <f t="shared" si="121"/>
        <v>834431461.9999969</v>
      </c>
      <c r="BB185" s="141">
        <f t="shared" si="163"/>
        <v>0</v>
      </c>
      <c r="BC185" s="141"/>
      <c r="BD185" s="141"/>
      <c r="BE185" s="141">
        <f t="shared" si="122"/>
        <v>9386434</v>
      </c>
      <c r="BF185" s="141">
        <f t="shared" si="123"/>
        <v>9386434</v>
      </c>
      <c r="BG185" s="141">
        <f t="shared" si="164"/>
        <v>0</v>
      </c>
      <c r="BH185" s="141"/>
      <c r="BI185" s="141"/>
      <c r="BJ185" s="141">
        <f t="shared" si="124"/>
        <v>2191103</v>
      </c>
      <c r="BK185" s="141">
        <f t="shared" si="125"/>
        <v>2191101</v>
      </c>
      <c r="BL185" s="141">
        <f t="shared" si="165"/>
        <v>0</v>
      </c>
      <c r="BM185" s="141"/>
      <c r="BN185" s="141"/>
      <c r="BO185" s="141">
        <f t="shared" si="126"/>
        <v>236120000</v>
      </c>
      <c r="BP185" s="141">
        <f t="shared" si="127"/>
        <v>183638092</v>
      </c>
      <c r="BQ185" s="141">
        <f t="shared" si="166"/>
        <v>0</v>
      </c>
      <c r="BR185" s="141"/>
      <c r="BS185" s="141"/>
      <c r="BT185" s="141">
        <f t="shared" si="128"/>
        <v>132130000</v>
      </c>
      <c r="BU185" s="141">
        <f t="shared" si="129"/>
        <v>119177778</v>
      </c>
      <c r="BV185" s="141">
        <f t="shared" si="167"/>
        <v>0</v>
      </c>
      <c r="BW185" s="141"/>
      <c r="BX185" s="141"/>
      <c r="BY185" s="141">
        <f t="shared" si="130"/>
        <v>10351044</v>
      </c>
      <c r="BZ185" s="141">
        <f t="shared" si="131"/>
        <v>10000069</v>
      </c>
      <c r="CA185" s="141">
        <f t="shared" si="168"/>
        <v>0</v>
      </c>
      <c r="CB185" s="141"/>
      <c r="CC185" s="141"/>
      <c r="CD185" s="141">
        <f t="shared" si="132"/>
        <v>1842000</v>
      </c>
      <c r="CE185" s="141">
        <f t="shared" si="133"/>
        <v>1874207.2309440002</v>
      </c>
      <c r="CF185" s="141">
        <f t="shared" si="169"/>
        <v>0</v>
      </c>
      <c r="CG185" s="141"/>
      <c r="CH185" s="141"/>
      <c r="CI185" s="141">
        <f t="shared" si="151"/>
        <v>246401</v>
      </c>
      <c r="CJ185" s="141">
        <f t="shared" si="152"/>
        <v>225992.98000000117</v>
      </c>
      <c r="CK185" s="141">
        <f t="shared" si="170"/>
        <v>0</v>
      </c>
      <c r="CL185" s="141"/>
      <c r="CM185" s="141"/>
      <c r="CN185" s="141">
        <v>604418</v>
      </c>
      <c r="CO185" s="141">
        <f t="shared" si="134"/>
        <v>604418</v>
      </c>
      <c r="CP185" s="141">
        <f t="shared" si="135"/>
        <v>435000431</v>
      </c>
      <c r="CQ185" s="141">
        <f t="shared" si="154"/>
        <v>435000431.00000006</v>
      </c>
      <c r="CR185" s="141">
        <f t="shared" si="155"/>
        <v>604417.99999999988</v>
      </c>
      <c r="CS185" s="141"/>
      <c r="CT185" s="141"/>
      <c r="CU185" s="141"/>
      <c r="CV185" s="141">
        <f t="shared" si="171"/>
        <v>10222968.916027579</v>
      </c>
    </row>
    <row r="186" spans="1:100" s="14" customFormat="1" ht="13.2" x14ac:dyDescent="0.25">
      <c r="A186" s="4" t="s">
        <v>549</v>
      </c>
      <c r="B186" s="4" t="s">
        <v>550</v>
      </c>
      <c r="C186" s="4" t="s">
        <v>348</v>
      </c>
      <c r="D186" s="4" t="s">
        <v>348</v>
      </c>
      <c r="E186" s="4"/>
      <c r="F186" s="141"/>
      <c r="G186" s="141">
        <f>'[6]Control Totals'!$I$3</f>
        <v>129600000</v>
      </c>
      <c r="H186" s="141">
        <v>129600000.00000101</v>
      </c>
      <c r="I186" s="141">
        <f t="shared" si="156"/>
        <v>0</v>
      </c>
      <c r="J186" s="141"/>
      <c r="K186" s="141"/>
      <c r="L186" s="141">
        <f t="shared" si="104"/>
        <v>1567610394</v>
      </c>
      <c r="M186" s="141">
        <v>5258012077.9999981</v>
      </c>
      <c r="N186" s="141">
        <f t="shared" si="157"/>
        <v>0</v>
      </c>
      <c r="O186" s="141"/>
      <c r="P186" s="141">
        <v>3688197.7826009998</v>
      </c>
      <c r="Q186" s="141">
        <f t="shared" si="139"/>
        <v>341463106</v>
      </c>
      <c r="R186" s="141">
        <v>1276518313.0000019</v>
      </c>
      <c r="S186" s="141">
        <f t="shared" si="158"/>
        <v>986576.89244544995</v>
      </c>
      <c r="T186" s="141"/>
      <c r="U186" s="141"/>
      <c r="V186" s="141">
        <f t="shared" si="105"/>
        <v>339987334</v>
      </c>
      <c r="W186" s="141">
        <f t="shared" si="106"/>
        <v>523996799.00000209</v>
      </c>
      <c r="X186" s="141">
        <f t="shared" si="107"/>
        <v>0</v>
      </c>
      <c r="Y186" s="141"/>
      <c r="Z186" s="141">
        <v>120428.13104399999</v>
      </c>
      <c r="AA186" s="141">
        <f t="shared" si="108"/>
        <v>335233765</v>
      </c>
      <c r="AB186" s="141">
        <f t="shared" si="109"/>
        <v>342170317.00001383</v>
      </c>
      <c r="AC186" s="141">
        <f t="shared" si="110"/>
        <v>117986.78545746523</v>
      </c>
      <c r="AD186" s="141"/>
      <c r="AE186" s="141"/>
      <c r="AF186" s="141">
        <f t="shared" si="111"/>
        <v>483622539</v>
      </c>
      <c r="AG186" s="141">
        <f t="shared" si="112"/>
        <v>726591897.00000179</v>
      </c>
      <c r="AH186" s="141">
        <f t="shared" si="159"/>
        <v>0</v>
      </c>
      <c r="AI186" s="141"/>
      <c r="AJ186" s="141"/>
      <c r="AK186" s="141">
        <f t="shared" si="113"/>
        <v>18917185</v>
      </c>
      <c r="AL186" s="141">
        <f t="shared" si="114"/>
        <v>21580834</v>
      </c>
      <c r="AM186" s="141">
        <f t="shared" si="160"/>
        <v>0</v>
      </c>
      <c r="AN186" s="141"/>
      <c r="AO186" s="141">
        <v>52847.690948000003</v>
      </c>
      <c r="AP186" s="141">
        <f t="shared" si="116"/>
        <v>44655639</v>
      </c>
      <c r="AQ186" s="141">
        <f t="shared" si="117"/>
        <v>45294790.000002876</v>
      </c>
      <c r="AR186" s="141">
        <f t="shared" si="161"/>
        <v>52101.961593315835</v>
      </c>
      <c r="AS186" s="141"/>
      <c r="AT186" s="141"/>
      <c r="AU186" s="141">
        <f t="shared" si="118"/>
        <v>12442934</v>
      </c>
      <c r="AV186" s="141">
        <f t="shared" si="119"/>
        <v>11889881.000002848</v>
      </c>
      <c r="AW186" s="141">
        <f t="shared" si="162"/>
        <v>0</v>
      </c>
      <c r="AX186" s="141"/>
      <c r="AY186" s="141"/>
      <c r="AZ186" s="141">
        <f t="shared" si="120"/>
        <v>877162802</v>
      </c>
      <c r="BA186" s="141">
        <f t="shared" si="121"/>
        <v>834431461.9999969</v>
      </c>
      <c r="BB186" s="141">
        <f t="shared" si="163"/>
        <v>0</v>
      </c>
      <c r="BC186" s="141"/>
      <c r="BD186" s="141"/>
      <c r="BE186" s="141">
        <f t="shared" si="122"/>
        <v>9386434</v>
      </c>
      <c r="BF186" s="141">
        <f t="shared" si="123"/>
        <v>9386434</v>
      </c>
      <c r="BG186" s="141">
        <f t="shared" si="164"/>
        <v>0</v>
      </c>
      <c r="BH186" s="141"/>
      <c r="BI186" s="141">
        <v>84328</v>
      </c>
      <c r="BJ186" s="141">
        <f t="shared" si="124"/>
        <v>2191103</v>
      </c>
      <c r="BK186" s="141">
        <f t="shared" si="125"/>
        <v>2191101</v>
      </c>
      <c r="BL186" s="141">
        <f t="shared" si="165"/>
        <v>84328.076973174684</v>
      </c>
      <c r="BM186" s="141"/>
      <c r="BN186" s="141"/>
      <c r="BO186" s="141">
        <f t="shared" si="126"/>
        <v>236120000</v>
      </c>
      <c r="BP186" s="141">
        <f t="shared" si="127"/>
        <v>183638092</v>
      </c>
      <c r="BQ186" s="141">
        <f t="shared" si="166"/>
        <v>0</v>
      </c>
      <c r="BR186" s="141"/>
      <c r="BS186" s="141"/>
      <c r="BT186" s="141">
        <f t="shared" si="128"/>
        <v>132130000</v>
      </c>
      <c r="BU186" s="141">
        <f t="shared" si="129"/>
        <v>119177778</v>
      </c>
      <c r="BV186" s="141">
        <f t="shared" si="167"/>
        <v>0</v>
      </c>
      <c r="BW186" s="141"/>
      <c r="BX186" s="141"/>
      <c r="BY186" s="141">
        <f t="shared" si="130"/>
        <v>10351044</v>
      </c>
      <c r="BZ186" s="141">
        <f t="shared" si="131"/>
        <v>10000069</v>
      </c>
      <c r="CA186" s="141">
        <f t="shared" si="168"/>
        <v>0</v>
      </c>
      <c r="CB186" s="141"/>
      <c r="CC186" s="141"/>
      <c r="CD186" s="141">
        <f t="shared" si="132"/>
        <v>1842000</v>
      </c>
      <c r="CE186" s="141">
        <f t="shared" si="133"/>
        <v>1874207.2309440002</v>
      </c>
      <c r="CF186" s="141">
        <f t="shared" si="169"/>
        <v>0</v>
      </c>
      <c r="CG186" s="141"/>
      <c r="CH186" s="141">
        <v>693.23</v>
      </c>
      <c r="CI186" s="141">
        <f t="shared" si="151"/>
        <v>246401</v>
      </c>
      <c r="CJ186" s="141">
        <f t="shared" si="152"/>
        <v>225992.98000000117</v>
      </c>
      <c r="CK186" s="141">
        <f t="shared" si="170"/>
        <v>755.83128834355432</v>
      </c>
      <c r="CL186" s="141"/>
      <c r="CM186" s="141"/>
      <c r="CN186" s="141"/>
      <c r="CO186" s="141">
        <f t="shared" si="134"/>
        <v>0</v>
      </c>
      <c r="CP186" s="141">
        <f t="shared" si="135"/>
        <v>435000431</v>
      </c>
      <c r="CQ186" s="141">
        <f t="shared" si="154"/>
        <v>435000431.00000006</v>
      </c>
      <c r="CR186" s="141">
        <f t="shared" si="155"/>
        <v>0</v>
      </c>
      <c r="CS186" s="141"/>
      <c r="CT186" s="141"/>
      <c r="CU186" s="141"/>
      <c r="CV186" s="141">
        <f t="shared" si="171"/>
        <v>1241749.5477577494</v>
      </c>
    </row>
    <row r="187" spans="1:100" s="14" customFormat="1" ht="13.2" x14ac:dyDescent="0.25">
      <c r="A187" s="4" t="s">
        <v>103</v>
      </c>
      <c r="B187" s="4" t="s">
        <v>104</v>
      </c>
      <c r="C187" s="4"/>
      <c r="D187" s="4" t="s">
        <v>36</v>
      </c>
      <c r="E187" s="4"/>
      <c r="F187" s="141">
        <v>2593902.7758280002</v>
      </c>
      <c r="G187" s="141">
        <f>'[6]Control Totals'!$I$3</f>
        <v>129600000</v>
      </c>
      <c r="H187" s="141">
        <v>129600000.00000101</v>
      </c>
      <c r="I187" s="141">
        <f t="shared" si="156"/>
        <v>2593902.7758279801</v>
      </c>
      <c r="J187" s="141"/>
      <c r="K187" s="141">
        <v>81232751.750401005</v>
      </c>
      <c r="L187" s="141">
        <f t="shared" si="104"/>
        <v>1567610394</v>
      </c>
      <c r="M187" s="141">
        <v>5258012077.9999981</v>
      </c>
      <c r="N187" s="141">
        <f t="shared" si="157"/>
        <v>24218526.714679476</v>
      </c>
      <c r="O187" s="141"/>
      <c r="P187" s="141">
        <v>17275263.354591999</v>
      </c>
      <c r="Q187" s="141">
        <f t="shared" si="139"/>
        <v>341463106</v>
      </c>
      <c r="R187" s="141">
        <v>1276518313.0000019</v>
      </c>
      <c r="S187" s="141">
        <f t="shared" si="158"/>
        <v>4621057.9370097565</v>
      </c>
      <c r="T187" s="141"/>
      <c r="U187" s="141"/>
      <c r="V187" s="141">
        <f t="shared" si="105"/>
        <v>339987334</v>
      </c>
      <c r="W187" s="141">
        <f t="shared" si="106"/>
        <v>523996799.00000209</v>
      </c>
      <c r="X187" s="141">
        <f t="shared" si="107"/>
        <v>0</v>
      </c>
      <c r="Y187" s="141"/>
      <c r="Z187" s="141">
        <v>3858935.823018</v>
      </c>
      <c r="AA187" s="141">
        <f t="shared" si="108"/>
        <v>335233765</v>
      </c>
      <c r="AB187" s="141">
        <f t="shared" si="109"/>
        <v>342170317.00001383</v>
      </c>
      <c r="AC187" s="141">
        <f t="shared" si="110"/>
        <v>3780706.6264127335</v>
      </c>
      <c r="AD187" s="141"/>
      <c r="AE187" s="141">
        <v>9788437.7302129995</v>
      </c>
      <c r="AF187" s="141">
        <f t="shared" si="111"/>
        <v>483622539</v>
      </c>
      <c r="AG187" s="141">
        <f t="shared" si="112"/>
        <v>726591897.00000179</v>
      </c>
      <c r="AH187" s="141">
        <f t="shared" si="159"/>
        <v>6515224.195968423</v>
      </c>
      <c r="AI187" s="141"/>
      <c r="AJ187" s="141"/>
      <c r="AK187" s="141">
        <f t="shared" si="113"/>
        <v>18917185</v>
      </c>
      <c r="AL187" s="141">
        <f t="shared" si="114"/>
        <v>21580834</v>
      </c>
      <c r="AM187" s="141">
        <f t="shared" si="160"/>
        <v>0</v>
      </c>
      <c r="AN187" s="141"/>
      <c r="AO187" s="141">
        <v>495431.53255200002</v>
      </c>
      <c r="AP187" s="141">
        <f t="shared" si="116"/>
        <v>44655639</v>
      </c>
      <c r="AQ187" s="141">
        <f t="shared" si="117"/>
        <v>45294790.000002876</v>
      </c>
      <c r="AR187" s="141">
        <f t="shared" si="161"/>
        <v>488440.53956001246</v>
      </c>
      <c r="AS187" s="141"/>
      <c r="AT187" s="141">
        <v>82436.508266999997</v>
      </c>
      <c r="AU187" s="141">
        <f t="shared" si="118"/>
        <v>12442934</v>
      </c>
      <c r="AV187" s="141">
        <f t="shared" si="119"/>
        <v>11889881.000002848</v>
      </c>
      <c r="AW187" s="141">
        <f t="shared" si="162"/>
        <v>86271.00906699484</v>
      </c>
      <c r="AX187" s="141"/>
      <c r="AY187" s="141">
        <v>6215243.5150300004</v>
      </c>
      <c r="AZ187" s="141">
        <f t="shared" si="120"/>
        <v>877162802</v>
      </c>
      <c r="BA187" s="141">
        <f t="shared" si="121"/>
        <v>834431461.9999969</v>
      </c>
      <c r="BB187" s="141">
        <f t="shared" si="163"/>
        <v>6533526.916265849</v>
      </c>
      <c r="BC187" s="141"/>
      <c r="BD187" s="141"/>
      <c r="BE187" s="141">
        <f t="shared" si="122"/>
        <v>9386434</v>
      </c>
      <c r="BF187" s="141">
        <f t="shared" si="123"/>
        <v>9386434</v>
      </c>
      <c r="BG187" s="141">
        <f t="shared" si="164"/>
        <v>0</v>
      </c>
      <c r="BH187" s="141"/>
      <c r="BI187" s="141"/>
      <c r="BJ187" s="141">
        <f t="shared" si="124"/>
        <v>2191103</v>
      </c>
      <c r="BK187" s="141">
        <f t="shared" si="125"/>
        <v>2191101</v>
      </c>
      <c r="BL187" s="141">
        <f t="shared" si="165"/>
        <v>0</v>
      </c>
      <c r="BM187" s="141"/>
      <c r="BN187" s="141">
        <v>2533233</v>
      </c>
      <c r="BO187" s="141">
        <f t="shared" si="126"/>
        <v>236120000</v>
      </c>
      <c r="BP187" s="141">
        <f t="shared" si="127"/>
        <v>183638092</v>
      </c>
      <c r="BQ187" s="141">
        <f t="shared" si="166"/>
        <v>3257205.3512731986</v>
      </c>
      <c r="BR187" s="141"/>
      <c r="BS187" s="141">
        <v>1428970</v>
      </c>
      <c r="BT187" s="141">
        <f t="shared" si="128"/>
        <v>132130000</v>
      </c>
      <c r="BU187" s="141">
        <f t="shared" si="129"/>
        <v>119177778</v>
      </c>
      <c r="BV187" s="141">
        <f t="shared" si="167"/>
        <v>1584270.232828137</v>
      </c>
      <c r="BW187" s="141"/>
      <c r="BX187" s="141">
        <v>83235</v>
      </c>
      <c r="BY187" s="141">
        <f t="shared" si="130"/>
        <v>10351044</v>
      </c>
      <c r="BZ187" s="141">
        <f t="shared" si="131"/>
        <v>10000069</v>
      </c>
      <c r="CA187" s="141">
        <f t="shared" si="168"/>
        <v>86156.320255390237</v>
      </c>
      <c r="CB187" s="141"/>
      <c r="CC187" s="141">
        <v>18465.095870000001</v>
      </c>
      <c r="CD187" s="141">
        <f t="shared" si="132"/>
        <v>1842000</v>
      </c>
      <c r="CE187" s="141">
        <f t="shared" si="133"/>
        <v>1874207.2309440002</v>
      </c>
      <c r="CF187" s="141">
        <f t="shared" si="169"/>
        <v>18147.783249885604</v>
      </c>
      <c r="CG187" s="141"/>
      <c r="CH187" s="141">
        <v>693.23</v>
      </c>
      <c r="CI187" s="141">
        <f t="shared" si="151"/>
        <v>246401</v>
      </c>
      <c r="CJ187" s="141">
        <f t="shared" si="152"/>
        <v>225992.98000000117</v>
      </c>
      <c r="CK187" s="141">
        <f t="shared" si="170"/>
        <v>755.83128834355432</v>
      </c>
      <c r="CL187" s="141"/>
      <c r="CM187" s="141"/>
      <c r="CN187" s="141">
        <v>2765723</v>
      </c>
      <c r="CO187" s="141">
        <f t="shared" si="134"/>
        <v>2765723</v>
      </c>
      <c r="CP187" s="141">
        <f t="shared" si="135"/>
        <v>435000431</v>
      </c>
      <c r="CQ187" s="141">
        <f t="shared" si="154"/>
        <v>435000431.00000006</v>
      </c>
      <c r="CR187" s="141">
        <f t="shared" si="155"/>
        <v>2765722.9999999995</v>
      </c>
      <c r="CS187" s="141"/>
      <c r="CT187" s="141"/>
      <c r="CU187" s="141"/>
      <c r="CV187" s="141">
        <f t="shared" si="171"/>
        <v>56549915.233686194</v>
      </c>
    </row>
    <row r="188" spans="1:100" s="14" customFormat="1" ht="13.2" x14ac:dyDescent="0.25">
      <c r="A188" s="4" t="s">
        <v>246</v>
      </c>
      <c r="B188" s="4" t="s">
        <v>247</v>
      </c>
      <c r="C188" s="4"/>
      <c r="D188" s="4" t="s">
        <v>203</v>
      </c>
      <c r="E188" s="4"/>
      <c r="F188" s="141">
        <v>1444154.570077</v>
      </c>
      <c r="G188" s="141">
        <f>'[6]Control Totals'!$I$3</f>
        <v>129600000</v>
      </c>
      <c r="H188" s="141">
        <v>129600000.00000101</v>
      </c>
      <c r="I188" s="141">
        <f t="shared" si="156"/>
        <v>1444154.5700769885</v>
      </c>
      <c r="J188" s="141"/>
      <c r="K188" s="141">
        <v>51688692.652748004</v>
      </c>
      <c r="L188" s="141">
        <f t="shared" si="104"/>
        <v>1567610394</v>
      </c>
      <c r="M188" s="141">
        <v>5258012077.9999981</v>
      </c>
      <c r="N188" s="141">
        <f t="shared" si="157"/>
        <v>15410335.817551015</v>
      </c>
      <c r="O188" s="141"/>
      <c r="P188" s="141">
        <v>11187663.25856</v>
      </c>
      <c r="Q188" s="141">
        <f t="shared" si="139"/>
        <v>341463106</v>
      </c>
      <c r="R188" s="141">
        <v>1276518313.0000019</v>
      </c>
      <c r="S188" s="141">
        <f t="shared" si="158"/>
        <v>2992651.3440861017</v>
      </c>
      <c r="T188" s="141"/>
      <c r="U188" s="141"/>
      <c r="V188" s="141">
        <f t="shared" si="105"/>
        <v>339987334</v>
      </c>
      <c r="W188" s="141">
        <f t="shared" si="106"/>
        <v>523996799.00000209</v>
      </c>
      <c r="X188" s="141">
        <f t="shared" si="107"/>
        <v>0</v>
      </c>
      <c r="Y188" s="141"/>
      <c r="Z188" s="141">
        <v>1350716.893801</v>
      </c>
      <c r="AA188" s="141">
        <f t="shared" si="108"/>
        <v>335233765</v>
      </c>
      <c r="AB188" s="141">
        <f t="shared" si="109"/>
        <v>342170317.00001383</v>
      </c>
      <c r="AC188" s="141">
        <f t="shared" si="110"/>
        <v>1323334.8635498269</v>
      </c>
      <c r="AD188" s="141"/>
      <c r="AE188" s="141">
        <v>5801002.7394610001</v>
      </c>
      <c r="AF188" s="141">
        <f t="shared" si="111"/>
        <v>483622539</v>
      </c>
      <c r="AG188" s="141">
        <f t="shared" si="112"/>
        <v>726591897.00000179</v>
      </c>
      <c r="AH188" s="141">
        <f t="shared" si="159"/>
        <v>3861171.1542443442</v>
      </c>
      <c r="AI188" s="141"/>
      <c r="AJ188" s="141"/>
      <c r="AK188" s="141">
        <f t="shared" si="113"/>
        <v>18917185</v>
      </c>
      <c r="AL188" s="141">
        <f t="shared" si="114"/>
        <v>21580834</v>
      </c>
      <c r="AM188" s="141">
        <f t="shared" si="160"/>
        <v>0</v>
      </c>
      <c r="AN188" s="141"/>
      <c r="AO188" s="141">
        <v>305405.186698</v>
      </c>
      <c r="AP188" s="141">
        <f t="shared" si="116"/>
        <v>44655639</v>
      </c>
      <c r="AQ188" s="141">
        <f t="shared" si="117"/>
        <v>45294790.000002876</v>
      </c>
      <c r="AR188" s="141">
        <f t="shared" si="161"/>
        <v>301095.63960695313</v>
      </c>
      <c r="AS188" s="141"/>
      <c r="AT188" s="141">
        <v>78076.885232999994</v>
      </c>
      <c r="AU188" s="141">
        <f t="shared" si="118"/>
        <v>12442934</v>
      </c>
      <c r="AV188" s="141">
        <f t="shared" si="119"/>
        <v>11889881.000002848</v>
      </c>
      <c r="AW188" s="141">
        <f t="shared" si="162"/>
        <v>81708.59993296492</v>
      </c>
      <c r="AX188" s="141"/>
      <c r="AY188" s="141">
        <v>6304983.7304060003</v>
      </c>
      <c r="AZ188" s="141">
        <f t="shared" si="120"/>
        <v>877162802</v>
      </c>
      <c r="BA188" s="141">
        <f t="shared" si="121"/>
        <v>834431461.9999969</v>
      </c>
      <c r="BB188" s="141">
        <f t="shared" si="163"/>
        <v>6627862.7393454639</v>
      </c>
      <c r="BC188" s="141"/>
      <c r="BD188" s="141"/>
      <c r="BE188" s="141">
        <f t="shared" si="122"/>
        <v>9386434</v>
      </c>
      <c r="BF188" s="141">
        <f t="shared" si="123"/>
        <v>9386434</v>
      </c>
      <c r="BG188" s="141">
        <f t="shared" si="164"/>
        <v>0</v>
      </c>
      <c r="BH188" s="141"/>
      <c r="BI188" s="141"/>
      <c r="BJ188" s="141">
        <f t="shared" si="124"/>
        <v>2191103</v>
      </c>
      <c r="BK188" s="141">
        <f t="shared" si="125"/>
        <v>2191101</v>
      </c>
      <c r="BL188" s="141">
        <f t="shared" si="165"/>
        <v>0</v>
      </c>
      <c r="BM188" s="141"/>
      <c r="BN188" s="141">
        <v>1204160</v>
      </c>
      <c r="BO188" s="141">
        <f t="shared" si="126"/>
        <v>236120000</v>
      </c>
      <c r="BP188" s="141">
        <f t="shared" si="127"/>
        <v>183638092</v>
      </c>
      <c r="BQ188" s="141">
        <f t="shared" si="166"/>
        <v>1548296.7400902859</v>
      </c>
      <c r="BR188" s="141"/>
      <c r="BS188" s="141">
        <v>567722</v>
      </c>
      <c r="BT188" s="141">
        <f t="shared" si="128"/>
        <v>132130000</v>
      </c>
      <c r="BU188" s="141">
        <f t="shared" si="129"/>
        <v>119177778</v>
      </c>
      <c r="BV188" s="141">
        <f t="shared" si="167"/>
        <v>629421.93686477351</v>
      </c>
      <c r="BW188" s="141"/>
      <c r="BX188" s="141">
        <v>65343</v>
      </c>
      <c r="BY188" s="141">
        <f t="shared" si="130"/>
        <v>10351044</v>
      </c>
      <c r="BZ188" s="141">
        <f t="shared" si="131"/>
        <v>10000069</v>
      </c>
      <c r="CA188" s="141">
        <f t="shared" si="168"/>
        <v>67636.360118315177</v>
      </c>
      <c r="CB188" s="141"/>
      <c r="CC188" s="141">
        <v>13848.821900000001</v>
      </c>
      <c r="CD188" s="141">
        <f t="shared" si="132"/>
        <v>1842000</v>
      </c>
      <c r="CE188" s="141">
        <f t="shared" si="133"/>
        <v>1874207.2309440002</v>
      </c>
      <c r="CF188" s="141">
        <f t="shared" si="169"/>
        <v>13610.837434957162</v>
      </c>
      <c r="CG188" s="141"/>
      <c r="CH188" s="141">
        <v>693.23</v>
      </c>
      <c r="CI188" s="141">
        <f t="shared" si="151"/>
        <v>246401</v>
      </c>
      <c r="CJ188" s="141">
        <f t="shared" si="152"/>
        <v>225992.98000000117</v>
      </c>
      <c r="CK188" s="141">
        <f t="shared" si="170"/>
        <v>755.83128834355432</v>
      </c>
      <c r="CL188" s="141"/>
      <c r="CM188" s="141"/>
      <c r="CN188" s="141"/>
      <c r="CO188" s="141">
        <f t="shared" si="134"/>
        <v>0</v>
      </c>
      <c r="CP188" s="141">
        <f t="shared" si="135"/>
        <v>435000431</v>
      </c>
      <c r="CQ188" s="141">
        <f t="shared" si="154"/>
        <v>435000431.00000006</v>
      </c>
      <c r="CR188" s="141">
        <f t="shared" si="155"/>
        <v>0</v>
      </c>
      <c r="CS188" s="141"/>
      <c r="CT188" s="141"/>
      <c r="CU188" s="141"/>
      <c r="CV188" s="141">
        <f t="shared" si="171"/>
        <v>34302036.43419034</v>
      </c>
    </row>
    <row r="189" spans="1:100" s="14" customFormat="1" ht="13.2" x14ac:dyDescent="0.25">
      <c r="A189" s="4" t="s">
        <v>325</v>
      </c>
      <c r="B189" s="4" t="s">
        <v>326</v>
      </c>
      <c r="C189" s="4" t="s">
        <v>312</v>
      </c>
      <c r="D189" s="4" t="s">
        <v>312</v>
      </c>
      <c r="E189" s="4"/>
      <c r="F189" s="141">
        <v>797071.04460400005</v>
      </c>
      <c r="G189" s="141">
        <f>'[6]Control Totals'!$I$3</f>
        <v>129600000</v>
      </c>
      <c r="H189" s="141">
        <v>129600000.00000101</v>
      </c>
      <c r="I189" s="141">
        <f t="shared" si="156"/>
        <v>797071.04460399377</v>
      </c>
      <c r="J189" s="141"/>
      <c r="K189" s="141">
        <v>34074452.269905001</v>
      </c>
      <c r="L189" s="141">
        <f t="shared" si="104"/>
        <v>1567610394</v>
      </c>
      <c r="M189" s="141">
        <v>5258012077.9999981</v>
      </c>
      <c r="N189" s="141">
        <f t="shared" si="157"/>
        <v>10158870.834788524</v>
      </c>
      <c r="O189" s="141"/>
      <c r="P189" s="141"/>
      <c r="Q189" s="141">
        <f t="shared" si="139"/>
        <v>341463106</v>
      </c>
      <c r="R189" s="141">
        <v>1276518313.0000019</v>
      </c>
      <c r="S189" s="141">
        <f t="shared" si="158"/>
        <v>0</v>
      </c>
      <c r="T189" s="141"/>
      <c r="U189" s="141"/>
      <c r="V189" s="141">
        <f t="shared" si="105"/>
        <v>339987334</v>
      </c>
      <c r="W189" s="141">
        <f t="shared" si="106"/>
        <v>523996799.00000209</v>
      </c>
      <c r="X189" s="141">
        <f t="shared" si="107"/>
        <v>0</v>
      </c>
      <c r="Y189" s="141"/>
      <c r="Z189" s="141">
        <v>3443051.2925720001</v>
      </c>
      <c r="AA189" s="141">
        <f t="shared" si="108"/>
        <v>335233765</v>
      </c>
      <c r="AB189" s="141">
        <f t="shared" si="109"/>
        <v>342170317.00001383</v>
      </c>
      <c r="AC189" s="141">
        <f t="shared" si="110"/>
        <v>3373252.9987309845</v>
      </c>
      <c r="AD189" s="141"/>
      <c r="AE189" s="141">
        <v>6291305.6450089999</v>
      </c>
      <c r="AF189" s="141">
        <f t="shared" si="111"/>
        <v>483622539</v>
      </c>
      <c r="AG189" s="141">
        <f t="shared" si="112"/>
        <v>726591897.00000179</v>
      </c>
      <c r="AH189" s="141">
        <f t="shared" si="159"/>
        <v>4187518.7739181151</v>
      </c>
      <c r="AI189" s="141"/>
      <c r="AJ189" s="141"/>
      <c r="AK189" s="141">
        <f t="shared" si="113"/>
        <v>18917185</v>
      </c>
      <c r="AL189" s="141">
        <f t="shared" si="114"/>
        <v>21580834</v>
      </c>
      <c r="AM189" s="141">
        <f t="shared" si="160"/>
        <v>0</v>
      </c>
      <c r="AN189" s="141"/>
      <c r="AO189" s="141"/>
      <c r="AP189" s="141">
        <f t="shared" si="116"/>
        <v>44655639</v>
      </c>
      <c r="AQ189" s="141">
        <f t="shared" si="117"/>
        <v>45294790.000002876</v>
      </c>
      <c r="AR189" s="141">
        <f t="shared" si="161"/>
        <v>0</v>
      </c>
      <c r="AS189" s="141"/>
      <c r="AT189" s="141">
        <v>86682.894337999998</v>
      </c>
      <c r="AU189" s="141">
        <f t="shared" si="118"/>
        <v>12442934</v>
      </c>
      <c r="AV189" s="141">
        <f t="shared" si="119"/>
        <v>11889881.000002848</v>
      </c>
      <c r="AW189" s="141">
        <f t="shared" si="162"/>
        <v>90714.914066545272</v>
      </c>
      <c r="AX189" s="141"/>
      <c r="AY189" s="141">
        <v>6660648.1162379999</v>
      </c>
      <c r="AZ189" s="141">
        <f t="shared" si="120"/>
        <v>877162802</v>
      </c>
      <c r="BA189" s="141">
        <f t="shared" si="121"/>
        <v>834431461.9999969</v>
      </c>
      <c r="BB189" s="141">
        <f t="shared" si="163"/>
        <v>7001740.7430586154</v>
      </c>
      <c r="BC189" s="141"/>
      <c r="BD189" s="141"/>
      <c r="BE189" s="141">
        <f t="shared" si="122"/>
        <v>9386434</v>
      </c>
      <c r="BF189" s="141">
        <f t="shared" si="123"/>
        <v>9386434</v>
      </c>
      <c r="BG189" s="141">
        <f t="shared" si="164"/>
        <v>0</v>
      </c>
      <c r="BH189" s="141"/>
      <c r="BI189" s="141"/>
      <c r="BJ189" s="141">
        <f t="shared" si="124"/>
        <v>2191103</v>
      </c>
      <c r="BK189" s="141">
        <f t="shared" si="125"/>
        <v>2191101</v>
      </c>
      <c r="BL189" s="141">
        <f t="shared" si="165"/>
        <v>0</v>
      </c>
      <c r="BM189" s="141"/>
      <c r="BN189" s="141">
        <v>1847283</v>
      </c>
      <c r="BO189" s="141">
        <f t="shared" si="126"/>
        <v>236120000</v>
      </c>
      <c r="BP189" s="141">
        <f t="shared" si="127"/>
        <v>183638092</v>
      </c>
      <c r="BQ189" s="141">
        <f t="shared" si="166"/>
        <v>2375217.7841185587</v>
      </c>
      <c r="BR189" s="141"/>
      <c r="BS189" s="141">
        <v>1507209</v>
      </c>
      <c r="BT189" s="141">
        <f t="shared" si="128"/>
        <v>132130000</v>
      </c>
      <c r="BU189" s="141">
        <f t="shared" si="129"/>
        <v>119177778</v>
      </c>
      <c r="BV189" s="141">
        <f t="shared" si="167"/>
        <v>1671012.2349319183</v>
      </c>
      <c r="BW189" s="141"/>
      <c r="BX189" s="141">
        <v>100930</v>
      </c>
      <c r="BY189" s="141">
        <f t="shared" si="130"/>
        <v>10351044</v>
      </c>
      <c r="BZ189" s="141">
        <f t="shared" si="131"/>
        <v>10000069</v>
      </c>
      <c r="CA189" s="141">
        <f t="shared" si="168"/>
        <v>104472.366232673</v>
      </c>
      <c r="CB189" s="141"/>
      <c r="CC189" s="141">
        <v>18465.095870000001</v>
      </c>
      <c r="CD189" s="141">
        <f t="shared" si="132"/>
        <v>1842000</v>
      </c>
      <c r="CE189" s="141">
        <f t="shared" si="133"/>
        <v>1874207.2309440002</v>
      </c>
      <c r="CF189" s="141">
        <f t="shared" si="169"/>
        <v>18147.783249885604</v>
      </c>
      <c r="CG189" s="141"/>
      <c r="CH189" s="141"/>
      <c r="CI189" s="141">
        <f t="shared" si="151"/>
        <v>246401</v>
      </c>
      <c r="CJ189" s="141">
        <f t="shared" si="152"/>
        <v>225992.98000000117</v>
      </c>
      <c r="CK189" s="141">
        <f t="shared" si="170"/>
        <v>0</v>
      </c>
      <c r="CL189" s="141"/>
      <c r="CM189" s="141"/>
      <c r="CN189" s="141">
        <v>4880225</v>
      </c>
      <c r="CO189" s="141">
        <f t="shared" si="134"/>
        <v>4880225</v>
      </c>
      <c r="CP189" s="141">
        <f t="shared" si="135"/>
        <v>435000431</v>
      </c>
      <c r="CQ189" s="141">
        <f t="shared" si="154"/>
        <v>435000431.00000006</v>
      </c>
      <c r="CR189" s="141">
        <f t="shared" si="155"/>
        <v>4880225</v>
      </c>
      <c r="CS189" s="141"/>
      <c r="CT189" s="141"/>
      <c r="CU189" s="141"/>
      <c r="CV189" s="141">
        <f t="shared" si="171"/>
        <v>34658244.477699816</v>
      </c>
    </row>
    <row r="190" spans="1:100" s="14" customFormat="1" ht="13.2" x14ac:dyDescent="0.25">
      <c r="A190" s="4" t="s">
        <v>787</v>
      </c>
      <c r="B190" s="4" t="s">
        <v>788</v>
      </c>
      <c r="C190" s="4" t="s">
        <v>764</v>
      </c>
      <c r="D190" s="4" t="s">
        <v>764</v>
      </c>
      <c r="E190" s="4"/>
      <c r="F190" s="141"/>
      <c r="G190" s="141">
        <f>'[6]Control Totals'!$I$3</f>
        <v>129600000</v>
      </c>
      <c r="H190" s="141">
        <v>129600000.00000101</v>
      </c>
      <c r="I190" s="141">
        <f t="shared" si="156"/>
        <v>0</v>
      </c>
      <c r="J190" s="141"/>
      <c r="K190" s="141"/>
      <c r="L190" s="141">
        <f t="shared" si="104"/>
        <v>1567610394</v>
      </c>
      <c r="M190" s="141">
        <v>5258012077.9999981</v>
      </c>
      <c r="N190" s="141">
        <f t="shared" si="157"/>
        <v>0</v>
      </c>
      <c r="O190" s="141"/>
      <c r="P190" s="141"/>
      <c r="Q190" s="141">
        <f t="shared" si="139"/>
        <v>341463106</v>
      </c>
      <c r="R190" s="141">
        <v>1276518313.0000019</v>
      </c>
      <c r="S190" s="141">
        <f t="shared" si="158"/>
        <v>0</v>
      </c>
      <c r="T190" s="141"/>
      <c r="U190" s="141">
        <v>8141859.9803680005</v>
      </c>
      <c r="V190" s="141">
        <f t="shared" si="105"/>
        <v>339987334</v>
      </c>
      <c r="W190" s="141">
        <f t="shared" si="106"/>
        <v>523996799.00000209</v>
      </c>
      <c r="X190" s="141">
        <f t="shared" si="107"/>
        <v>5282721.7147305468</v>
      </c>
      <c r="Y190" s="141"/>
      <c r="Z190" s="141">
        <v>244888.94826899999</v>
      </c>
      <c r="AA190" s="141">
        <f t="shared" si="108"/>
        <v>335233765</v>
      </c>
      <c r="AB190" s="141">
        <f t="shared" si="109"/>
        <v>342170317.00001383</v>
      </c>
      <c r="AC190" s="141">
        <f t="shared" si="110"/>
        <v>239924.50559381451</v>
      </c>
      <c r="AD190" s="141"/>
      <c r="AE190" s="141"/>
      <c r="AF190" s="141">
        <f t="shared" si="111"/>
        <v>483622539</v>
      </c>
      <c r="AG190" s="141">
        <f t="shared" si="112"/>
        <v>726591897.00000179</v>
      </c>
      <c r="AH190" s="141">
        <f t="shared" si="159"/>
        <v>0</v>
      </c>
      <c r="AI190" s="141"/>
      <c r="AJ190" s="141"/>
      <c r="AK190" s="141">
        <f t="shared" si="113"/>
        <v>18917185</v>
      </c>
      <c r="AL190" s="141">
        <f t="shared" si="114"/>
        <v>21580834</v>
      </c>
      <c r="AM190" s="141">
        <f t="shared" si="160"/>
        <v>0</v>
      </c>
      <c r="AN190" s="141"/>
      <c r="AO190" s="141"/>
      <c r="AP190" s="141">
        <f t="shared" si="116"/>
        <v>44655639</v>
      </c>
      <c r="AQ190" s="141">
        <f t="shared" si="117"/>
        <v>45294790.000002876</v>
      </c>
      <c r="AR190" s="141">
        <f t="shared" si="161"/>
        <v>0</v>
      </c>
      <c r="AS190" s="141"/>
      <c r="AT190" s="141"/>
      <c r="AU190" s="141">
        <f t="shared" si="118"/>
        <v>12442934</v>
      </c>
      <c r="AV190" s="141">
        <f t="shared" si="119"/>
        <v>11889881.000002848</v>
      </c>
      <c r="AW190" s="141">
        <f t="shared" si="162"/>
        <v>0</v>
      </c>
      <c r="AX190" s="141"/>
      <c r="AY190" s="141"/>
      <c r="AZ190" s="141">
        <f t="shared" si="120"/>
        <v>877162802</v>
      </c>
      <c r="BA190" s="141">
        <f t="shared" si="121"/>
        <v>834431461.9999969</v>
      </c>
      <c r="BB190" s="141">
        <f t="shared" si="163"/>
        <v>0</v>
      </c>
      <c r="BC190" s="141"/>
      <c r="BD190" s="141"/>
      <c r="BE190" s="141">
        <f t="shared" si="122"/>
        <v>9386434</v>
      </c>
      <c r="BF190" s="141">
        <f t="shared" si="123"/>
        <v>9386434</v>
      </c>
      <c r="BG190" s="141">
        <f t="shared" si="164"/>
        <v>0</v>
      </c>
      <c r="BH190" s="141"/>
      <c r="BI190" s="141"/>
      <c r="BJ190" s="141">
        <f t="shared" si="124"/>
        <v>2191103</v>
      </c>
      <c r="BK190" s="141">
        <f t="shared" si="125"/>
        <v>2191101</v>
      </c>
      <c r="BL190" s="141">
        <f t="shared" si="165"/>
        <v>0</v>
      </c>
      <c r="BM190" s="141"/>
      <c r="BN190" s="141"/>
      <c r="BO190" s="141">
        <f t="shared" si="126"/>
        <v>236120000</v>
      </c>
      <c r="BP190" s="141">
        <f t="shared" si="127"/>
        <v>183638092</v>
      </c>
      <c r="BQ190" s="141">
        <f t="shared" si="166"/>
        <v>0</v>
      </c>
      <c r="BR190" s="141"/>
      <c r="BS190" s="141"/>
      <c r="BT190" s="141">
        <f t="shared" si="128"/>
        <v>132130000</v>
      </c>
      <c r="BU190" s="141">
        <f t="shared" si="129"/>
        <v>119177778</v>
      </c>
      <c r="BV190" s="141">
        <f t="shared" si="167"/>
        <v>0</v>
      </c>
      <c r="BW190" s="141"/>
      <c r="BX190" s="141"/>
      <c r="BY190" s="141">
        <f t="shared" si="130"/>
        <v>10351044</v>
      </c>
      <c r="BZ190" s="141">
        <f t="shared" si="131"/>
        <v>10000069</v>
      </c>
      <c r="CA190" s="141">
        <f t="shared" si="168"/>
        <v>0</v>
      </c>
      <c r="CB190" s="141"/>
      <c r="CC190" s="141"/>
      <c r="CD190" s="141">
        <f t="shared" si="132"/>
        <v>1842000</v>
      </c>
      <c r="CE190" s="141">
        <f t="shared" si="133"/>
        <v>1874207.2309440002</v>
      </c>
      <c r="CF190" s="141">
        <f t="shared" si="169"/>
        <v>0</v>
      </c>
      <c r="CG190" s="141"/>
      <c r="CH190" s="141"/>
      <c r="CI190" s="141">
        <f t="shared" si="151"/>
        <v>246401</v>
      </c>
      <c r="CJ190" s="141">
        <f t="shared" si="152"/>
        <v>225992.98000000117</v>
      </c>
      <c r="CK190" s="141">
        <f t="shared" si="170"/>
        <v>0</v>
      </c>
      <c r="CL190" s="141"/>
      <c r="CM190" s="141"/>
      <c r="CN190" s="141"/>
      <c r="CO190" s="141">
        <f t="shared" si="134"/>
        <v>0</v>
      </c>
      <c r="CP190" s="141">
        <f t="shared" si="135"/>
        <v>435000431</v>
      </c>
      <c r="CQ190" s="141">
        <f t="shared" si="154"/>
        <v>435000431.00000006</v>
      </c>
      <c r="CR190" s="141">
        <f t="shared" si="155"/>
        <v>0</v>
      </c>
      <c r="CS190" s="141"/>
      <c r="CT190" s="141"/>
      <c r="CU190" s="141"/>
      <c r="CV190" s="141">
        <f t="shared" si="171"/>
        <v>5522646.2203243617</v>
      </c>
    </row>
    <row r="191" spans="1:100" s="14" customFormat="1" ht="13.2" x14ac:dyDescent="0.25">
      <c r="A191" s="4" t="s">
        <v>423</v>
      </c>
      <c r="B191" s="4" t="s">
        <v>424</v>
      </c>
      <c r="C191" s="4" t="s">
        <v>348</v>
      </c>
      <c r="D191" s="4" t="s">
        <v>348</v>
      </c>
      <c r="E191" s="4"/>
      <c r="F191" s="141"/>
      <c r="G191" s="141">
        <f>'[6]Control Totals'!$I$3</f>
        <v>129600000</v>
      </c>
      <c r="H191" s="141">
        <v>129600000.00000101</v>
      </c>
      <c r="I191" s="141">
        <f t="shared" si="156"/>
        <v>0</v>
      </c>
      <c r="J191" s="141"/>
      <c r="K191" s="141"/>
      <c r="L191" s="141">
        <f t="shared" si="104"/>
        <v>1567610394</v>
      </c>
      <c r="M191" s="141">
        <v>5258012077.9999981</v>
      </c>
      <c r="N191" s="141">
        <f t="shared" si="157"/>
        <v>0</v>
      </c>
      <c r="O191" s="141"/>
      <c r="P191" s="141">
        <v>1393271.700674</v>
      </c>
      <c r="Q191" s="141">
        <f t="shared" si="139"/>
        <v>341463106</v>
      </c>
      <c r="R191" s="141">
        <v>1276518313.0000019</v>
      </c>
      <c r="S191" s="141">
        <f t="shared" si="158"/>
        <v>372694.13025181222</v>
      </c>
      <c r="T191" s="141"/>
      <c r="U191" s="141"/>
      <c r="V191" s="141">
        <f t="shared" si="105"/>
        <v>339987334</v>
      </c>
      <c r="W191" s="141">
        <f t="shared" si="106"/>
        <v>523996799.00000209</v>
      </c>
      <c r="X191" s="141">
        <f t="shared" si="107"/>
        <v>0</v>
      </c>
      <c r="Y191" s="141"/>
      <c r="Z191" s="141">
        <v>106846.86517400001</v>
      </c>
      <c r="AA191" s="141">
        <f t="shared" si="108"/>
        <v>335233765</v>
      </c>
      <c r="AB191" s="141">
        <f t="shared" si="109"/>
        <v>342170317.00001383</v>
      </c>
      <c r="AC191" s="141">
        <f t="shared" si="110"/>
        <v>104680.84199929579</v>
      </c>
      <c r="AD191" s="141"/>
      <c r="AE191" s="141"/>
      <c r="AF191" s="141">
        <f t="shared" si="111"/>
        <v>483622539</v>
      </c>
      <c r="AG191" s="141">
        <f t="shared" si="112"/>
        <v>726591897.00000179</v>
      </c>
      <c r="AH191" s="141">
        <f t="shared" si="159"/>
        <v>0</v>
      </c>
      <c r="AI191" s="141"/>
      <c r="AJ191" s="141"/>
      <c r="AK191" s="141">
        <f t="shared" si="113"/>
        <v>18917185</v>
      </c>
      <c r="AL191" s="141">
        <f t="shared" si="114"/>
        <v>21580834</v>
      </c>
      <c r="AM191" s="141">
        <f t="shared" si="160"/>
        <v>0</v>
      </c>
      <c r="AN191" s="141"/>
      <c r="AO191" s="141">
        <v>53467.097138999998</v>
      </c>
      <c r="AP191" s="141">
        <f t="shared" si="116"/>
        <v>44655639</v>
      </c>
      <c r="AQ191" s="141">
        <f t="shared" si="117"/>
        <v>45294790.000002876</v>
      </c>
      <c r="AR191" s="141">
        <f t="shared" si="161"/>
        <v>52712.627395269192</v>
      </c>
      <c r="AS191" s="141"/>
      <c r="AT191" s="141"/>
      <c r="AU191" s="141">
        <f t="shared" si="118"/>
        <v>12442934</v>
      </c>
      <c r="AV191" s="141">
        <f t="shared" si="119"/>
        <v>11889881.000002848</v>
      </c>
      <c r="AW191" s="141">
        <f t="shared" si="162"/>
        <v>0</v>
      </c>
      <c r="AX191" s="141"/>
      <c r="AY191" s="141"/>
      <c r="AZ191" s="141">
        <f t="shared" si="120"/>
        <v>877162802</v>
      </c>
      <c r="BA191" s="141">
        <f t="shared" si="121"/>
        <v>834431461.9999969</v>
      </c>
      <c r="BB191" s="141">
        <f t="shared" si="163"/>
        <v>0</v>
      </c>
      <c r="BC191" s="141"/>
      <c r="BD191" s="141"/>
      <c r="BE191" s="141">
        <f t="shared" si="122"/>
        <v>9386434</v>
      </c>
      <c r="BF191" s="141">
        <f t="shared" si="123"/>
        <v>9386434</v>
      </c>
      <c r="BG191" s="141">
        <f t="shared" si="164"/>
        <v>0</v>
      </c>
      <c r="BH191" s="141"/>
      <c r="BI191" s="141"/>
      <c r="BJ191" s="141">
        <f t="shared" si="124"/>
        <v>2191103</v>
      </c>
      <c r="BK191" s="141">
        <f t="shared" si="125"/>
        <v>2191101</v>
      </c>
      <c r="BL191" s="141">
        <f t="shared" si="165"/>
        <v>0</v>
      </c>
      <c r="BM191" s="141"/>
      <c r="BN191" s="141"/>
      <c r="BO191" s="141">
        <f t="shared" si="126"/>
        <v>236120000</v>
      </c>
      <c r="BP191" s="141">
        <f t="shared" si="127"/>
        <v>183638092</v>
      </c>
      <c r="BQ191" s="141">
        <f t="shared" si="166"/>
        <v>0</v>
      </c>
      <c r="BR191" s="141"/>
      <c r="BS191" s="141"/>
      <c r="BT191" s="141">
        <f t="shared" si="128"/>
        <v>132130000</v>
      </c>
      <c r="BU191" s="141">
        <f t="shared" si="129"/>
        <v>119177778</v>
      </c>
      <c r="BV191" s="141">
        <f t="shared" si="167"/>
        <v>0</v>
      </c>
      <c r="BW191" s="141"/>
      <c r="BX191" s="141"/>
      <c r="BY191" s="141">
        <f t="shared" si="130"/>
        <v>10351044</v>
      </c>
      <c r="BZ191" s="141">
        <f t="shared" si="131"/>
        <v>10000069</v>
      </c>
      <c r="CA191" s="141">
        <f t="shared" si="168"/>
        <v>0</v>
      </c>
      <c r="CB191" s="141"/>
      <c r="CC191" s="141"/>
      <c r="CD191" s="141">
        <f t="shared" si="132"/>
        <v>1842000</v>
      </c>
      <c r="CE191" s="141">
        <f t="shared" si="133"/>
        <v>1874207.2309440002</v>
      </c>
      <c r="CF191" s="141">
        <f t="shared" si="169"/>
        <v>0</v>
      </c>
      <c r="CG191" s="141"/>
      <c r="CH191" s="141">
        <v>693.23</v>
      </c>
      <c r="CI191" s="141">
        <f t="shared" si="151"/>
        <v>246401</v>
      </c>
      <c r="CJ191" s="141">
        <f t="shared" si="152"/>
        <v>225992.98000000117</v>
      </c>
      <c r="CK191" s="141">
        <f t="shared" si="170"/>
        <v>755.83128834355432</v>
      </c>
      <c r="CL191" s="141"/>
      <c r="CM191" s="141">
        <v>76084</v>
      </c>
      <c r="CN191" s="141">
        <v>150374</v>
      </c>
      <c r="CO191" s="141">
        <f t="shared" si="134"/>
        <v>226458</v>
      </c>
      <c r="CP191" s="141">
        <f t="shared" si="135"/>
        <v>435000431</v>
      </c>
      <c r="CQ191" s="141">
        <f t="shared" si="154"/>
        <v>435000431.00000006</v>
      </c>
      <c r="CR191" s="141">
        <f t="shared" si="155"/>
        <v>226457.99999999994</v>
      </c>
      <c r="CS191" s="141"/>
      <c r="CT191" s="141"/>
      <c r="CU191" s="141"/>
      <c r="CV191" s="141">
        <f t="shared" si="171"/>
        <v>757301.43093472067</v>
      </c>
    </row>
    <row r="192" spans="1:100" s="14" customFormat="1" ht="13.2" x14ac:dyDescent="0.25">
      <c r="A192" s="4" t="s">
        <v>124</v>
      </c>
      <c r="B192" s="4" t="s">
        <v>125</v>
      </c>
      <c r="C192" s="4"/>
      <c r="D192" s="4" t="s">
        <v>109</v>
      </c>
      <c r="E192" s="4"/>
      <c r="F192" s="141">
        <v>1375929.2791909999</v>
      </c>
      <c r="G192" s="141">
        <f>'[6]Control Totals'!$I$3</f>
        <v>129600000</v>
      </c>
      <c r="H192" s="141">
        <v>129600000.00000101</v>
      </c>
      <c r="I192" s="141">
        <f t="shared" si="156"/>
        <v>1375929.2791909892</v>
      </c>
      <c r="J192" s="141"/>
      <c r="K192" s="141">
        <v>47962464.308812</v>
      </c>
      <c r="L192" s="141">
        <f t="shared" si="104"/>
        <v>1567610394</v>
      </c>
      <c r="M192" s="141">
        <v>5258012077.9999981</v>
      </c>
      <c r="N192" s="141">
        <f t="shared" si="157"/>
        <v>14299407.543572353</v>
      </c>
      <c r="O192" s="141"/>
      <c r="P192" s="141">
        <v>11488209.7677</v>
      </c>
      <c r="Q192" s="141">
        <f t="shared" si="139"/>
        <v>341463106</v>
      </c>
      <c r="R192" s="141">
        <v>1276518313.0000019</v>
      </c>
      <c r="S192" s="141">
        <f t="shared" si="158"/>
        <v>3073046.2302881</v>
      </c>
      <c r="T192" s="141"/>
      <c r="U192" s="141"/>
      <c r="V192" s="141">
        <f t="shared" si="105"/>
        <v>339987334</v>
      </c>
      <c r="W192" s="141">
        <f t="shared" si="106"/>
        <v>523996799.00000209</v>
      </c>
      <c r="X192" s="141">
        <f t="shared" si="107"/>
        <v>0</v>
      </c>
      <c r="Y192" s="141"/>
      <c r="Z192" s="141">
        <v>1329425.487186</v>
      </c>
      <c r="AA192" s="141">
        <f t="shared" si="108"/>
        <v>335233765</v>
      </c>
      <c r="AB192" s="141">
        <f t="shared" si="109"/>
        <v>342170317.00001383</v>
      </c>
      <c r="AC192" s="141">
        <f t="shared" si="110"/>
        <v>1302475.0810173403</v>
      </c>
      <c r="AD192" s="141"/>
      <c r="AE192" s="141">
        <v>5534927.4923649998</v>
      </c>
      <c r="AF192" s="141">
        <f t="shared" si="111"/>
        <v>483622539</v>
      </c>
      <c r="AG192" s="141">
        <f t="shared" si="112"/>
        <v>726591897.00000179</v>
      </c>
      <c r="AH192" s="141">
        <f t="shared" si="159"/>
        <v>3684070.3813112541</v>
      </c>
      <c r="AI192" s="141"/>
      <c r="AJ192" s="141"/>
      <c r="AK192" s="141">
        <f t="shared" si="113"/>
        <v>18917185</v>
      </c>
      <c r="AL192" s="141">
        <f t="shared" si="114"/>
        <v>21580834</v>
      </c>
      <c r="AM192" s="141">
        <f t="shared" si="160"/>
        <v>0</v>
      </c>
      <c r="AN192" s="141"/>
      <c r="AO192" s="141">
        <v>281495.201818</v>
      </c>
      <c r="AP192" s="141">
        <f t="shared" si="116"/>
        <v>44655639</v>
      </c>
      <c r="AQ192" s="141">
        <f t="shared" si="117"/>
        <v>45294790.000002876</v>
      </c>
      <c r="AR192" s="141">
        <f t="shared" si="161"/>
        <v>277523.04652733688</v>
      </c>
      <c r="AS192" s="141"/>
      <c r="AT192" s="141">
        <v>81247.520166999995</v>
      </c>
      <c r="AU192" s="141">
        <f t="shared" si="118"/>
        <v>12442934</v>
      </c>
      <c r="AV192" s="141">
        <f t="shared" si="119"/>
        <v>11889881.000002848</v>
      </c>
      <c r="AW192" s="141">
        <f t="shared" si="162"/>
        <v>85026.715666995136</v>
      </c>
      <c r="AX192" s="141"/>
      <c r="AY192" s="141">
        <v>4782169.6756069995</v>
      </c>
      <c r="AZ192" s="141">
        <f t="shared" si="120"/>
        <v>877162802</v>
      </c>
      <c r="BA192" s="141">
        <f t="shared" si="121"/>
        <v>834431461.9999969</v>
      </c>
      <c r="BB192" s="141">
        <f t="shared" si="163"/>
        <v>5027065.185486597</v>
      </c>
      <c r="BC192" s="141"/>
      <c r="BD192" s="141"/>
      <c r="BE192" s="141">
        <f t="shared" si="122"/>
        <v>9386434</v>
      </c>
      <c r="BF192" s="141">
        <f t="shared" si="123"/>
        <v>9386434</v>
      </c>
      <c r="BG192" s="141">
        <f t="shared" si="164"/>
        <v>0</v>
      </c>
      <c r="BH192" s="141"/>
      <c r="BI192" s="141"/>
      <c r="BJ192" s="141">
        <f t="shared" si="124"/>
        <v>2191103</v>
      </c>
      <c r="BK192" s="141">
        <f t="shared" si="125"/>
        <v>2191101</v>
      </c>
      <c r="BL192" s="141">
        <f t="shared" si="165"/>
        <v>0</v>
      </c>
      <c r="BM192" s="141"/>
      <c r="BN192" s="141">
        <v>1046648</v>
      </c>
      <c r="BO192" s="141">
        <f t="shared" si="126"/>
        <v>236120000</v>
      </c>
      <c r="BP192" s="141">
        <f t="shared" si="127"/>
        <v>183638092</v>
      </c>
      <c r="BQ192" s="141">
        <f t="shared" si="166"/>
        <v>1345769.4047485529</v>
      </c>
      <c r="BR192" s="141"/>
      <c r="BS192" s="141">
        <v>444933</v>
      </c>
      <c r="BT192" s="141">
        <f t="shared" si="128"/>
        <v>132130000</v>
      </c>
      <c r="BU192" s="141">
        <f t="shared" si="129"/>
        <v>119177778</v>
      </c>
      <c r="BV192" s="141">
        <f t="shared" si="167"/>
        <v>493288.24783090013</v>
      </c>
      <c r="BW192" s="141"/>
      <c r="BX192" s="141">
        <v>78407</v>
      </c>
      <c r="BY192" s="141">
        <f t="shared" si="130"/>
        <v>10351044</v>
      </c>
      <c r="BZ192" s="141">
        <f t="shared" si="131"/>
        <v>10000069</v>
      </c>
      <c r="CA192" s="141">
        <f t="shared" si="168"/>
        <v>81158.870694592202</v>
      </c>
      <c r="CB192" s="141"/>
      <c r="CC192" s="141">
        <v>9232.5479369999994</v>
      </c>
      <c r="CD192" s="141">
        <f t="shared" si="132"/>
        <v>1842000</v>
      </c>
      <c r="CE192" s="141">
        <f t="shared" si="133"/>
        <v>1874207.2309440002</v>
      </c>
      <c r="CF192" s="141">
        <f t="shared" si="169"/>
        <v>9073.8916269084311</v>
      </c>
      <c r="CG192" s="141"/>
      <c r="CH192" s="141">
        <v>693.23</v>
      </c>
      <c r="CI192" s="141">
        <f t="shared" si="151"/>
        <v>246401</v>
      </c>
      <c r="CJ192" s="141">
        <f t="shared" si="152"/>
        <v>225992.98000000117</v>
      </c>
      <c r="CK192" s="141">
        <f t="shared" si="170"/>
        <v>755.83128834355432</v>
      </c>
      <c r="CL192" s="141"/>
      <c r="CM192" s="141">
        <v>993954.00000000012</v>
      </c>
      <c r="CN192" s="141">
        <v>968432</v>
      </c>
      <c r="CO192" s="141">
        <f t="shared" si="134"/>
        <v>1962386</v>
      </c>
      <c r="CP192" s="141">
        <f t="shared" si="135"/>
        <v>435000431</v>
      </c>
      <c r="CQ192" s="141">
        <f t="shared" si="154"/>
        <v>435000431.00000006</v>
      </c>
      <c r="CR192" s="141">
        <f t="shared" si="155"/>
        <v>1962385.9999999995</v>
      </c>
      <c r="CS192" s="141"/>
      <c r="CT192" s="141"/>
      <c r="CU192" s="141"/>
      <c r="CV192" s="141">
        <f t="shared" si="171"/>
        <v>33016975.709250264</v>
      </c>
    </row>
    <row r="193" spans="1:100" s="14" customFormat="1" ht="13.2" x14ac:dyDescent="0.25">
      <c r="A193" s="4" t="s">
        <v>667</v>
      </c>
      <c r="B193" s="4" t="s">
        <v>668</v>
      </c>
      <c r="C193" s="4" t="s">
        <v>348</v>
      </c>
      <c r="D193" s="4" t="s">
        <v>348</v>
      </c>
      <c r="E193" s="4"/>
      <c r="F193" s="141"/>
      <c r="G193" s="141">
        <f>'[6]Control Totals'!$I$3</f>
        <v>129600000</v>
      </c>
      <c r="H193" s="141">
        <v>129600000.00000101</v>
      </c>
      <c r="I193" s="141">
        <f t="shared" si="156"/>
        <v>0</v>
      </c>
      <c r="J193" s="141"/>
      <c r="K193" s="141"/>
      <c r="L193" s="141">
        <f t="shared" si="104"/>
        <v>1567610394</v>
      </c>
      <c r="M193" s="141">
        <v>5258012077.9999981</v>
      </c>
      <c r="N193" s="141">
        <f t="shared" si="157"/>
        <v>0</v>
      </c>
      <c r="O193" s="141"/>
      <c r="P193" s="141">
        <v>1332461.4890670001</v>
      </c>
      <c r="Q193" s="141">
        <f t="shared" si="139"/>
        <v>341463106</v>
      </c>
      <c r="R193" s="141">
        <v>1276518313.0000019</v>
      </c>
      <c r="S193" s="141">
        <f t="shared" si="158"/>
        <v>356427.66268892708</v>
      </c>
      <c r="T193" s="141"/>
      <c r="U193" s="141"/>
      <c r="V193" s="141">
        <f t="shared" si="105"/>
        <v>339987334</v>
      </c>
      <c r="W193" s="141">
        <f t="shared" si="106"/>
        <v>523996799.00000209</v>
      </c>
      <c r="X193" s="141">
        <f t="shared" si="107"/>
        <v>0</v>
      </c>
      <c r="Y193" s="141"/>
      <c r="Z193" s="141">
        <v>77698.265765000004</v>
      </c>
      <c r="AA193" s="141">
        <f t="shared" si="108"/>
        <v>335233765</v>
      </c>
      <c r="AB193" s="141">
        <f t="shared" si="109"/>
        <v>342170317.00001383</v>
      </c>
      <c r="AC193" s="141">
        <f t="shared" si="110"/>
        <v>76123.149415004635</v>
      </c>
      <c r="AD193" s="141"/>
      <c r="AE193" s="141"/>
      <c r="AF193" s="141">
        <f t="shared" si="111"/>
        <v>483622539</v>
      </c>
      <c r="AG193" s="141">
        <f t="shared" si="112"/>
        <v>726591897.00000179</v>
      </c>
      <c r="AH193" s="141">
        <f t="shared" si="159"/>
        <v>0</v>
      </c>
      <c r="AI193" s="141"/>
      <c r="AJ193" s="141"/>
      <c r="AK193" s="141">
        <f t="shared" si="113"/>
        <v>18917185</v>
      </c>
      <c r="AL193" s="141">
        <f t="shared" si="114"/>
        <v>21580834</v>
      </c>
      <c r="AM193" s="141">
        <f t="shared" si="160"/>
        <v>0</v>
      </c>
      <c r="AN193" s="141"/>
      <c r="AO193" s="141">
        <v>40237.056488000002</v>
      </c>
      <c r="AP193" s="141">
        <f t="shared" si="116"/>
        <v>44655639</v>
      </c>
      <c r="AQ193" s="141">
        <f t="shared" si="117"/>
        <v>45294790.000002876</v>
      </c>
      <c r="AR193" s="141">
        <f t="shared" si="161"/>
        <v>39669.274743312017</v>
      </c>
      <c r="AS193" s="141"/>
      <c r="AT193" s="141"/>
      <c r="AU193" s="141">
        <f t="shared" si="118"/>
        <v>12442934</v>
      </c>
      <c r="AV193" s="141">
        <f t="shared" si="119"/>
        <v>11889881.000002848</v>
      </c>
      <c r="AW193" s="141">
        <f t="shared" si="162"/>
        <v>0</v>
      </c>
      <c r="AX193" s="141"/>
      <c r="AY193" s="141"/>
      <c r="AZ193" s="141">
        <f t="shared" si="120"/>
        <v>877162802</v>
      </c>
      <c r="BA193" s="141">
        <f t="shared" si="121"/>
        <v>834431461.9999969</v>
      </c>
      <c r="BB193" s="141">
        <f t="shared" si="163"/>
        <v>0</v>
      </c>
      <c r="BC193" s="141"/>
      <c r="BD193" s="141"/>
      <c r="BE193" s="141">
        <f t="shared" si="122"/>
        <v>9386434</v>
      </c>
      <c r="BF193" s="141">
        <f t="shared" si="123"/>
        <v>9386434</v>
      </c>
      <c r="BG193" s="141">
        <f t="shared" si="164"/>
        <v>0</v>
      </c>
      <c r="BH193" s="141"/>
      <c r="BI193" s="141"/>
      <c r="BJ193" s="141">
        <f t="shared" si="124"/>
        <v>2191103</v>
      </c>
      <c r="BK193" s="141">
        <f t="shared" si="125"/>
        <v>2191101</v>
      </c>
      <c r="BL193" s="141">
        <f t="shared" si="165"/>
        <v>0</v>
      </c>
      <c r="BM193" s="141"/>
      <c r="BN193" s="141"/>
      <c r="BO193" s="141">
        <f t="shared" si="126"/>
        <v>236120000</v>
      </c>
      <c r="BP193" s="141">
        <f t="shared" si="127"/>
        <v>183638092</v>
      </c>
      <c r="BQ193" s="141">
        <f t="shared" si="166"/>
        <v>0</v>
      </c>
      <c r="BR193" s="141"/>
      <c r="BS193" s="141"/>
      <c r="BT193" s="141">
        <f t="shared" si="128"/>
        <v>132130000</v>
      </c>
      <c r="BU193" s="141">
        <f t="shared" si="129"/>
        <v>119177778</v>
      </c>
      <c r="BV193" s="141">
        <f t="shared" si="167"/>
        <v>0</v>
      </c>
      <c r="BW193" s="141"/>
      <c r="BX193" s="141"/>
      <c r="BY193" s="141">
        <f t="shared" si="130"/>
        <v>10351044</v>
      </c>
      <c r="BZ193" s="141">
        <f t="shared" si="131"/>
        <v>10000069</v>
      </c>
      <c r="CA193" s="141">
        <f t="shared" si="168"/>
        <v>0</v>
      </c>
      <c r="CB193" s="141"/>
      <c r="CC193" s="141"/>
      <c r="CD193" s="141">
        <f t="shared" si="132"/>
        <v>1842000</v>
      </c>
      <c r="CE193" s="141">
        <f t="shared" si="133"/>
        <v>1874207.2309440002</v>
      </c>
      <c r="CF193" s="141">
        <f t="shared" si="169"/>
        <v>0</v>
      </c>
      <c r="CG193" s="141"/>
      <c r="CH193" s="141">
        <v>693.23</v>
      </c>
      <c r="CI193" s="141">
        <f t="shared" si="151"/>
        <v>246401</v>
      </c>
      <c r="CJ193" s="141">
        <f t="shared" si="152"/>
        <v>225992.98000000117</v>
      </c>
      <c r="CK193" s="141">
        <f t="shared" si="170"/>
        <v>755.83128834355432</v>
      </c>
      <c r="CL193" s="141"/>
      <c r="CM193" s="141"/>
      <c r="CN193" s="141"/>
      <c r="CO193" s="141">
        <f t="shared" si="134"/>
        <v>0</v>
      </c>
      <c r="CP193" s="141">
        <f t="shared" si="135"/>
        <v>435000431</v>
      </c>
      <c r="CQ193" s="141">
        <f t="shared" si="154"/>
        <v>435000431.00000006</v>
      </c>
      <c r="CR193" s="141">
        <f t="shared" si="155"/>
        <v>0</v>
      </c>
      <c r="CS193" s="141"/>
      <c r="CT193" s="141"/>
      <c r="CU193" s="141"/>
      <c r="CV193" s="141">
        <f t="shared" si="171"/>
        <v>472975.9181355873</v>
      </c>
    </row>
    <row r="194" spans="1:100" s="14" customFormat="1" ht="13.2" x14ac:dyDescent="0.25">
      <c r="A194" s="4" t="s">
        <v>583</v>
      </c>
      <c r="B194" s="4" t="s">
        <v>584</v>
      </c>
      <c r="C194" s="4" t="s">
        <v>348</v>
      </c>
      <c r="D194" s="4" t="s">
        <v>348</v>
      </c>
      <c r="E194" s="4"/>
      <c r="F194" s="141"/>
      <c r="G194" s="141">
        <f>'[6]Control Totals'!$I$3</f>
        <v>129600000</v>
      </c>
      <c r="H194" s="141">
        <v>129600000.00000101</v>
      </c>
      <c r="I194" s="141">
        <f t="shared" si="156"/>
        <v>0</v>
      </c>
      <c r="J194" s="141"/>
      <c r="K194" s="141"/>
      <c r="L194" s="141">
        <f t="shared" si="104"/>
        <v>1567610394</v>
      </c>
      <c r="M194" s="141">
        <v>5258012077.9999981</v>
      </c>
      <c r="N194" s="141">
        <f t="shared" si="157"/>
        <v>0</v>
      </c>
      <c r="O194" s="141"/>
      <c r="P194" s="141">
        <v>2431953.6065210002</v>
      </c>
      <c r="Q194" s="141">
        <f t="shared" si="139"/>
        <v>341463106</v>
      </c>
      <c r="R194" s="141">
        <v>1276518313.0000019</v>
      </c>
      <c r="S194" s="141">
        <f t="shared" si="158"/>
        <v>650537.03003989835</v>
      </c>
      <c r="T194" s="141"/>
      <c r="U194" s="141"/>
      <c r="V194" s="141">
        <f t="shared" si="105"/>
        <v>339987334</v>
      </c>
      <c r="W194" s="141">
        <f t="shared" si="106"/>
        <v>523996799.00000209</v>
      </c>
      <c r="X194" s="141">
        <f t="shared" si="107"/>
        <v>0</v>
      </c>
      <c r="Y194" s="141"/>
      <c r="Z194" s="141">
        <v>90452.580115000004</v>
      </c>
      <c r="AA194" s="141">
        <f t="shared" si="108"/>
        <v>335233765</v>
      </c>
      <c r="AB194" s="141">
        <f t="shared" si="109"/>
        <v>342170317.00001383</v>
      </c>
      <c r="AC194" s="141">
        <f t="shared" si="110"/>
        <v>88618.905496452979</v>
      </c>
      <c r="AD194" s="141"/>
      <c r="AE194" s="141"/>
      <c r="AF194" s="141">
        <f t="shared" si="111"/>
        <v>483622539</v>
      </c>
      <c r="AG194" s="141">
        <f t="shared" si="112"/>
        <v>726591897.00000179</v>
      </c>
      <c r="AH194" s="141">
        <f t="shared" si="159"/>
        <v>0</v>
      </c>
      <c r="AI194" s="141"/>
      <c r="AJ194" s="141"/>
      <c r="AK194" s="141">
        <f t="shared" si="113"/>
        <v>18917185</v>
      </c>
      <c r="AL194" s="141">
        <f t="shared" si="114"/>
        <v>21580834</v>
      </c>
      <c r="AM194" s="141">
        <f t="shared" si="160"/>
        <v>0</v>
      </c>
      <c r="AN194" s="141"/>
      <c r="AO194" s="141">
        <v>62925.214529999997</v>
      </c>
      <c r="AP194" s="141">
        <f t="shared" si="116"/>
        <v>44655639</v>
      </c>
      <c r="AQ194" s="141">
        <f t="shared" si="117"/>
        <v>45294790.000002876</v>
      </c>
      <c r="AR194" s="141">
        <f t="shared" si="161"/>
        <v>62037.28208142826</v>
      </c>
      <c r="AS194" s="141"/>
      <c r="AT194" s="141"/>
      <c r="AU194" s="141">
        <f t="shared" si="118"/>
        <v>12442934</v>
      </c>
      <c r="AV194" s="141">
        <f t="shared" si="119"/>
        <v>11889881.000002848</v>
      </c>
      <c r="AW194" s="141">
        <f t="shared" si="162"/>
        <v>0</v>
      </c>
      <c r="AX194" s="141"/>
      <c r="AY194" s="141"/>
      <c r="AZ194" s="141">
        <f t="shared" si="120"/>
        <v>877162802</v>
      </c>
      <c r="BA194" s="141">
        <f t="shared" si="121"/>
        <v>834431461.9999969</v>
      </c>
      <c r="BB194" s="141">
        <f t="shared" si="163"/>
        <v>0</v>
      </c>
      <c r="BC194" s="141"/>
      <c r="BD194" s="141"/>
      <c r="BE194" s="141">
        <f t="shared" si="122"/>
        <v>9386434</v>
      </c>
      <c r="BF194" s="141">
        <f t="shared" si="123"/>
        <v>9386434</v>
      </c>
      <c r="BG194" s="141">
        <f t="shared" si="164"/>
        <v>0</v>
      </c>
      <c r="BH194" s="141"/>
      <c r="BI194" s="141"/>
      <c r="BJ194" s="141">
        <f t="shared" si="124"/>
        <v>2191103</v>
      </c>
      <c r="BK194" s="141">
        <f t="shared" si="125"/>
        <v>2191101</v>
      </c>
      <c r="BL194" s="141">
        <f t="shared" si="165"/>
        <v>0</v>
      </c>
      <c r="BM194" s="141"/>
      <c r="BN194" s="141"/>
      <c r="BO194" s="141">
        <f t="shared" si="126"/>
        <v>236120000</v>
      </c>
      <c r="BP194" s="141">
        <f t="shared" si="127"/>
        <v>183638092</v>
      </c>
      <c r="BQ194" s="141">
        <f t="shared" si="166"/>
        <v>0</v>
      </c>
      <c r="BR194" s="141"/>
      <c r="BS194" s="141"/>
      <c r="BT194" s="141">
        <f t="shared" si="128"/>
        <v>132130000</v>
      </c>
      <c r="BU194" s="141">
        <f t="shared" si="129"/>
        <v>119177778</v>
      </c>
      <c r="BV194" s="141">
        <f t="shared" si="167"/>
        <v>0</v>
      </c>
      <c r="BW194" s="141"/>
      <c r="BX194" s="141"/>
      <c r="BY194" s="141">
        <f t="shared" si="130"/>
        <v>10351044</v>
      </c>
      <c r="BZ194" s="141">
        <f t="shared" si="131"/>
        <v>10000069</v>
      </c>
      <c r="CA194" s="141">
        <f t="shared" si="168"/>
        <v>0</v>
      </c>
      <c r="CB194" s="141"/>
      <c r="CC194" s="141"/>
      <c r="CD194" s="141">
        <f t="shared" si="132"/>
        <v>1842000</v>
      </c>
      <c r="CE194" s="141">
        <f t="shared" si="133"/>
        <v>1874207.2309440002</v>
      </c>
      <c r="CF194" s="141">
        <f t="shared" si="169"/>
        <v>0</v>
      </c>
      <c r="CG194" s="141"/>
      <c r="CH194" s="141">
        <v>693.23</v>
      </c>
      <c r="CI194" s="141">
        <f t="shared" si="151"/>
        <v>246401</v>
      </c>
      <c r="CJ194" s="141">
        <f t="shared" si="152"/>
        <v>225992.98000000117</v>
      </c>
      <c r="CK194" s="141">
        <f t="shared" si="170"/>
        <v>755.83128834355432</v>
      </c>
      <c r="CL194" s="141"/>
      <c r="CM194" s="141"/>
      <c r="CN194" s="141"/>
      <c r="CO194" s="141">
        <f t="shared" si="134"/>
        <v>0</v>
      </c>
      <c r="CP194" s="141">
        <f t="shared" si="135"/>
        <v>435000431</v>
      </c>
      <c r="CQ194" s="141">
        <f t="shared" si="154"/>
        <v>435000431.00000006</v>
      </c>
      <c r="CR194" s="141">
        <f t="shared" si="155"/>
        <v>0</v>
      </c>
      <c r="CS194" s="141"/>
      <c r="CT194" s="141"/>
      <c r="CU194" s="141"/>
      <c r="CV194" s="141">
        <f t="shared" si="171"/>
        <v>801949.04890612303</v>
      </c>
    </row>
    <row r="195" spans="1:100" s="14" customFormat="1" ht="13.2" x14ac:dyDescent="0.25">
      <c r="A195" s="4" t="s">
        <v>182</v>
      </c>
      <c r="B195" s="4" t="s">
        <v>183</v>
      </c>
      <c r="C195" s="4"/>
      <c r="D195" s="4" t="s">
        <v>177</v>
      </c>
      <c r="E195" s="4"/>
      <c r="F195" s="141">
        <v>1336627.8132450001</v>
      </c>
      <c r="G195" s="141">
        <f>'[6]Control Totals'!$I$3</f>
        <v>129600000</v>
      </c>
      <c r="H195" s="141">
        <v>129600000.00000101</v>
      </c>
      <c r="I195" s="141">
        <f t="shared" si="156"/>
        <v>1336627.8132449896</v>
      </c>
      <c r="J195" s="141"/>
      <c r="K195" s="141">
        <v>65533423.233223997</v>
      </c>
      <c r="L195" s="141">
        <f t="shared" si="104"/>
        <v>1567610394</v>
      </c>
      <c r="M195" s="141">
        <v>5258012077.9999981</v>
      </c>
      <c r="N195" s="141">
        <f t="shared" si="157"/>
        <v>19537968.702019222</v>
      </c>
      <c r="O195" s="141"/>
      <c r="P195" s="141"/>
      <c r="Q195" s="141">
        <f t="shared" si="139"/>
        <v>341463106</v>
      </c>
      <c r="R195" s="141">
        <v>1276518313.0000019</v>
      </c>
      <c r="S195" s="141">
        <f t="shared" si="158"/>
        <v>0</v>
      </c>
      <c r="T195" s="141"/>
      <c r="U195" s="141">
        <v>5832077.0137839997</v>
      </c>
      <c r="V195" s="141">
        <f t="shared" si="105"/>
        <v>339987334</v>
      </c>
      <c r="W195" s="141">
        <f t="shared" si="106"/>
        <v>523996799.00000209</v>
      </c>
      <c r="X195" s="141">
        <f t="shared" si="107"/>
        <v>3784054.2525892328</v>
      </c>
      <c r="Y195" s="141"/>
      <c r="Z195" s="141">
        <v>3629015.619949</v>
      </c>
      <c r="AA195" s="141">
        <f t="shared" si="108"/>
        <v>335233765</v>
      </c>
      <c r="AB195" s="141">
        <f t="shared" si="109"/>
        <v>342170317.00001383</v>
      </c>
      <c r="AC195" s="141">
        <f t="shared" si="110"/>
        <v>3555447.4163206364</v>
      </c>
      <c r="AD195" s="141"/>
      <c r="AE195" s="141">
        <v>8327899.9722520001</v>
      </c>
      <c r="AF195" s="141">
        <f t="shared" si="111"/>
        <v>483622539</v>
      </c>
      <c r="AG195" s="141">
        <f t="shared" si="112"/>
        <v>726591897.00000179</v>
      </c>
      <c r="AH195" s="141">
        <f t="shared" si="159"/>
        <v>5543084.28947224</v>
      </c>
      <c r="AI195" s="141"/>
      <c r="AJ195" s="141"/>
      <c r="AK195" s="141">
        <f t="shared" si="113"/>
        <v>18917185</v>
      </c>
      <c r="AL195" s="141">
        <f t="shared" si="114"/>
        <v>21580834</v>
      </c>
      <c r="AM195" s="141">
        <f t="shared" si="160"/>
        <v>0</v>
      </c>
      <c r="AN195" s="141"/>
      <c r="AO195" s="141"/>
      <c r="AP195" s="141">
        <f t="shared" si="116"/>
        <v>44655639</v>
      </c>
      <c r="AQ195" s="141">
        <f t="shared" si="117"/>
        <v>45294790.000002876</v>
      </c>
      <c r="AR195" s="141">
        <f t="shared" si="161"/>
        <v>0</v>
      </c>
      <c r="AS195" s="141"/>
      <c r="AT195" s="141">
        <v>135091.69555199999</v>
      </c>
      <c r="AU195" s="141">
        <f t="shared" si="118"/>
        <v>12442934</v>
      </c>
      <c r="AV195" s="141">
        <f t="shared" si="119"/>
        <v>11889881.000002848</v>
      </c>
      <c r="AW195" s="141">
        <f t="shared" si="162"/>
        <v>141375.43106623413</v>
      </c>
      <c r="AX195" s="141"/>
      <c r="AY195" s="141">
        <v>3603836.4426899999</v>
      </c>
      <c r="AZ195" s="141">
        <f t="shared" si="120"/>
        <v>877162802</v>
      </c>
      <c r="BA195" s="141">
        <f t="shared" si="121"/>
        <v>834431461.9999969</v>
      </c>
      <c r="BB195" s="141">
        <f t="shared" si="163"/>
        <v>3788389.3596759951</v>
      </c>
      <c r="BC195" s="141"/>
      <c r="BD195" s="141"/>
      <c r="BE195" s="141">
        <f t="shared" si="122"/>
        <v>9386434</v>
      </c>
      <c r="BF195" s="141">
        <f t="shared" si="123"/>
        <v>9386434</v>
      </c>
      <c r="BG195" s="141">
        <f t="shared" si="164"/>
        <v>0</v>
      </c>
      <c r="BH195" s="141"/>
      <c r="BI195" s="141"/>
      <c r="BJ195" s="141">
        <f t="shared" si="124"/>
        <v>2191103</v>
      </c>
      <c r="BK195" s="141">
        <f t="shared" si="125"/>
        <v>2191101</v>
      </c>
      <c r="BL195" s="141">
        <f t="shared" si="165"/>
        <v>0</v>
      </c>
      <c r="BM195" s="141"/>
      <c r="BN195" s="141">
        <v>2577015</v>
      </c>
      <c r="BO195" s="141">
        <f t="shared" si="126"/>
        <v>236120000</v>
      </c>
      <c r="BP195" s="141">
        <f t="shared" si="127"/>
        <v>183638092</v>
      </c>
      <c r="BQ195" s="141">
        <f t="shared" si="166"/>
        <v>3313499.8037335305</v>
      </c>
      <c r="BR195" s="141"/>
      <c r="BS195" s="141">
        <v>1690325</v>
      </c>
      <c r="BT195" s="141">
        <f t="shared" si="128"/>
        <v>132130000</v>
      </c>
      <c r="BU195" s="141">
        <f t="shared" si="129"/>
        <v>119177778</v>
      </c>
      <c r="BV195" s="141">
        <f t="shared" si="167"/>
        <v>1874029.2527521364</v>
      </c>
      <c r="BW195" s="141"/>
      <c r="BX195" s="141">
        <v>300513</v>
      </c>
      <c r="BY195" s="141">
        <f t="shared" si="130"/>
        <v>10351044</v>
      </c>
      <c r="BZ195" s="141">
        <f t="shared" si="131"/>
        <v>10000069</v>
      </c>
      <c r="CA195" s="141">
        <f t="shared" si="168"/>
        <v>311060.1822419425</v>
      </c>
      <c r="CB195" s="141"/>
      <c r="CC195" s="141">
        <v>18465.095870000001</v>
      </c>
      <c r="CD195" s="141">
        <f t="shared" si="132"/>
        <v>1842000</v>
      </c>
      <c r="CE195" s="141">
        <f t="shared" si="133"/>
        <v>1874207.2309440002</v>
      </c>
      <c r="CF195" s="141">
        <f t="shared" si="169"/>
        <v>18147.783249885604</v>
      </c>
      <c r="CG195" s="141"/>
      <c r="CH195" s="141"/>
      <c r="CI195" s="141">
        <f t="shared" si="151"/>
        <v>246401</v>
      </c>
      <c r="CJ195" s="141">
        <f t="shared" si="152"/>
        <v>225992.98000000117</v>
      </c>
      <c r="CK195" s="141">
        <f t="shared" si="170"/>
        <v>0</v>
      </c>
      <c r="CL195" s="141"/>
      <c r="CM195" s="141"/>
      <c r="CN195" s="141">
        <v>5131135</v>
      </c>
      <c r="CO195" s="141">
        <f t="shared" si="134"/>
        <v>5131135</v>
      </c>
      <c r="CP195" s="141">
        <f t="shared" si="135"/>
        <v>435000431</v>
      </c>
      <c r="CQ195" s="141">
        <f t="shared" si="154"/>
        <v>435000431.00000006</v>
      </c>
      <c r="CR195" s="141">
        <f t="shared" si="155"/>
        <v>5131134.9999999991</v>
      </c>
      <c r="CS195" s="141"/>
      <c r="CT195" s="141"/>
      <c r="CU195" s="141"/>
      <c r="CV195" s="141">
        <f t="shared" si="171"/>
        <v>48334819.286366045</v>
      </c>
    </row>
    <row r="196" spans="1:100" s="14" customFormat="1" ht="13.2" x14ac:dyDescent="0.25">
      <c r="A196" s="4" t="s">
        <v>57</v>
      </c>
      <c r="B196" s="4" t="s">
        <v>58</v>
      </c>
      <c r="C196" s="4"/>
      <c r="D196" s="4" t="s">
        <v>36</v>
      </c>
      <c r="E196" s="4"/>
      <c r="F196" s="141">
        <v>3176177.8089979999</v>
      </c>
      <c r="G196" s="141">
        <f>'[6]Control Totals'!$I$3</f>
        <v>129600000</v>
      </c>
      <c r="H196" s="141">
        <v>129600000.00000101</v>
      </c>
      <c r="I196" s="141">
        <f t="shared" si="156"/>
        <v>3176177.8089979752</v>
      </c>
      <c r="J196" s="141"/>
      <c r="K196" s="141">
        <v>94015568.893002003</v>
      </c>
      <c r="L196" s="141">
        <f t="shared" ref="L196:L259" si="172">$K$391</f>
        <v>1567610394</v>
      </c>
      <c r="M196" s="141">
        <v>5258012077.9999981</v>
      </c>
      <c r="N196" s="141">
        <f t="shared" si="157"/>
        <v>28029563.418300893</v>
      </c>
      <c r="O196" s="141"/>
      <c r="P196" s="141">
        <v>17622720.811590999</v>
      </c>
      <c r="Q196" s="141">
        <f t="shared" si="139"/>
        <v>341463106</v>
      </c>
      <c r="R196" s="141">
        <v>1276518313.0000019</v>
      </c>
      <c r="S196" s="141">
        <f t="shared" si="158"/>
        <v>4714001.2980735786</v>
      </c>
      <c r="T196" s="141"/>
      <c r="U196" s="141"/>
      <c r="V196" s="141">
        <f t="shared" ref="V196:V259" si="173">$U$391</f>
        <v>339987334</v>
      </c>
      <c r="W196" s="141">
        <f t="shared" ref="W196:W259" si="174">$U$390</f>
        <v>523996799.00000209</v>
      </c>
      <c r="X196" s="141">
        <f t="shared" ref="X196:X259" si="175">(U196/W196)*V196</f>
        <v>0</v>
      </c>
      <c r="Y196" s="141"/>
      <c r="Z196" s="141">
        <v>2346015.3295229999</v>
      </c>
      <c r="AA196" s="141">
        <f t="shared" ref="AA196:AA259" si="176">$Z$391</f>
        <v>335233765</v>
      </c>
      <c r="AB196" s="141">
        <f t="shared" ref="AB196:AB259" si="177">$Z$390</f>
        <v>342170317.00001383</v>
      </c>
      <c r="AC196" s="141">
        <f t="shared" ref="AC196:AC259" si="178">(Z196/AB196)*AA196</f>
        <v>2298456.390253393</v>
      </c>
      <c r="AD196" s="141"/>
      <c r="AE196" s="141">
        <v>8485182.3881289996</v>
      </c>
      <c r="AF196" s="141">
        <f t="shared" ref="AF196:AF259" si="179">$AE$391</f>
        <v>483622539</v>
      </c>
      <c r="AG196" s="141">
        <f t="shared" ref="AG196:AG259" si="180">$AE$390</f>
        <v>726591897.00000179</v>
      </c>
      <c r="AH196" s="141">
        <f t="shared" si="159"/>
        <v>5647772.1088940529</v>
      </c>
      <c r="AI196" s="141"/>
      <c r="AJ196" s="141"/>
      <c r="AK196" s="141">
        <f t="shared" ref="AK196:AK259" si="181">$AJ$391</f>
        <v>18917185</v>
      </c>
      <c r="AL196" s="141">
        <f t="shared" ref="AL196:AL259" si="182">$AJ$390</f>
        <v>21580834</v>
      </c>
      <c r="AM196" s="141">
        <f t="shared" si="160"/>
        <v>0</v>
      </c>
      <c r="AN196" s="141"/>
      <c r="AO196" s="141">
        <v>295569.99021800002</v>
      </c>
      <c r="AP196" s="141">
        <f t="shared" ref="AP196:AP259" si="183">$AO$391</f>
        <v>44655639</v>
      </c>
      <c r="AQ196" s="141">
        <f t="shared" ref="AQ196:AQ259" si="184">$AO$390</f>
        <v>45294790.000002876</v>
      </c>
      <c r="AR196" s="141">
        <f t="shared" si="161"/>
        <v>291399.2267633364</v>
      </c>
      <c r="AS196" s="141"/>
      <c r="AT196" s="141">
        <v>73094.458910000001</v>
      </c>
      <c r="AU196" s="141">
        <f t="shared" ref="AU196:AU259" si="185">$AT$391</f>
        <v>12442934</v>
      </c>
      <c r="AV196" s="141">
        <f t="shared" ref="AV196:AV259" si="186">$AT$390</f>
        <v>11889881.000002848</v>
      </c>
      <c r="AW196" s="141">
        <f t="shared" si="162"/>
        <v>76494.418067146689</v>
      </c>
      <c r="AX196" s="141"/>
      <c r="AY196" s="141">
        <v>9372147.9087259993</v>
      </c>
      <c r="AZ196" s="141">
        <f t="shared" ref="AZ196:AZ259" si="187">$AY$391</f>
        <v>877162802</v>
      </c>
      <c r="BA196" s="141">
        <f t="shared" ref="BA196:BA259" si="188">$AY$390</f>
        <v>834431461.9999969</v>
      </c>
      <c r="BB196" s="141">
        <f t="shared" si="163"/>
        <v>9852096.78057006</v>
      </c>
      <c r="BC196" s="141"/>
      <c r="BD196" s="141"/>
      <c r="BE196" s="141">
        <f t="shared" ref="BE196:BE259" si="189">$BD$391</f>
        <v>9386434</v>
      </c>
      <c r="BF196" s="141">
        <f t="shared" ref="BF196:BF259" si="190">$BD$390</f>
        <v>9386434</v>
      </c>
      <c r="BG196" s="141">
        <f t="shared" si="164"/>
        <v>0</v>
      </c>
      <c r="BH196" s="141"/>
      <c r="BI196" s="141"/>
      <c r="BJ196" s="141">
        <f t="shared" ref="BJ196:BJ259" si="191">$BI$391</f>
        <v>2191103</v>
      </c>
      <c r="BK196" s="141">
        <f t="shared" ref="BK196:BK259" si="192">$BI$390</f>
        <v>2191101</v>
      </c>
      <c r="BL196" s="141">
        <f t="shared" si="165"/>
        <v>0</v>
      </c>
      <c r="BM196" s="141"/>
      <c r="BN196" s="141">
        <v>2262656</v>
      </c>
      <c r="BO196" s="141">
        <f t="shared" ref="BO196:BO259" si="193">$BN$391</f>
        <v>236120000</v>
      </c>
      <c r="BP196" s="141">
        <f t="shared" ref="BP196:BP259" si="194">$BN$390</f>
        <v>183638092</v>
      </c>
      <c r="BQ196" s="141">
        <f t="shared" si="166"/>
        <v>2909300.183319265</v>
      </c>
      <c r="BR196" s="141"/>
      <c r="BS196" s="141">
        <v>1076693</v>
      </c>
      <c r="BT196" s="141">
        <f t="shared" ref="BT196:BT259" si="195">$BS$391</f>
        <v>132130000</v>
      </c>
      <c r="BU196" s="141">
        <f t="shared" ref="BU196:BU259" si="196">$BS$390</f>
        <v>119177778</v>
      </c>
      <c r="BV196" s="141">
        <f t="shared" si="167"/>
        <v>1193707.8243730974</v>
      </c>
      <c r="BW196" s="141"/>
      <c r="BX196" s="141">
        <v>44732</v>
      </c>
      <c r="BY196" s="141">
        <f t="shared" ref="BY196:BY259" si="197">$BX$391</f>
        <v>10351044</v>
      </c>
      <c r="BZ196" s="141">
        <f t="shared" ref="BZ196:BZ259" si="198">$BX$390</f>
        <v>10000069</v>
      </c>
      <c r="CA196" s="141">
        <f t="shared" si="168"/>
        <v>46301.970537203291</v>
      </c>
      <c r="CB196" s="141"/>
      <c r="CC196" s="141">
        <v>18465.095870000001</v>
      </c>
      <c r="CD196" s="141">
        <f t="shared" ref="CD196:CD259" si="199">$CC$391</f>
        <v>1842000</v>
      </c>
      <c r="CE196" s="141">
        <f t="shared" ref="CE196:CE259" si="200">$CC$390</f>
        <v>1874207.2309440002</v>
      </c>
      <c r="CF196" s="141">
        <f t="shared" si="169"/>
        <v>18147.783249885604</v>
      </c>
      <c r="CG196" s="141"/>
      <c r="CH196" s="141">
        <v>693.23</v>
      </c>
      <c r="CI196" s="141">
        <f t="shared" si="151"/>
        <v>246401</v>
      </c>
      <c r="CJ196" s="141">
        <f t="shared" si="152"/>
        <v>225992.98000000117</v>
      </c>
      <c r="CK196" s="141">
        <f t="shared" si="170"/>
        <v>755.83128834355432</v>
      </c>
      <c r="CL196" s="141"/>
      <c r="CM196" s="141"/>
      <c r="CN196" s="141"/>
      <c r="CO196" s="141">
        <f t="shared" ref="CO196:CO259" si="201">CN196+CM196</f>
        <v>0</v>
      </c>
      <c r="CP196" s="141">
        <f t="shared" ref="CP196:CP259" si="202">$CO$391</f>
        <v>435000431</v>
      </c>
      <c r="CQ196" s="141">
        <f t="shared" si="154"/>
        <v>435000431.00000006</v>
      </c>
      <c r="CR196" s="141">
        <f t="shared" si="155"/>
        <v>0</v>
      </c>
      <c r="CS196" s="141"/>
      <c r="CT196" s="141"/>
      <c r="CU196" s="141"/>
      <c r="CV196" s="141">
        <f t="shared" si="171"/>
        <v>58254175.042688228</v>
      </c>
    </row>
    <row r="197" spans="1:100" s="14" customFormat="1" ht="13.2" x14ac:dyDescent="0.25">
      <c r="A197" s="4" t="s">
        <v>228</v>
      </c>
      <c r="B197" s="4" t="s">
        <v>229</v>
      </c>
      <c r="C197" s="4"/>
      <c r="D197" s="4" t="s">
        <v>203</v>
      </c>
      <c r="E197" s="4"/>
      <c r="F197" s="141">
        <v>458884.030822</v>
      </c>
      <c r="G197" s="141">
        <f>'[6]Control Totals'!$I$3</f>
        <v>129600000</v>
      </c>
      <c r="H197" s="141">
        <v>129600000.00000101</v>
      </c>
      <c r="I197" s="141">
        <f t="shared" si="156"/>
        <v>458884.03082199645</v>
      </c>
      <c r="J197" s="141"/>
      <c r="K197" s="141">
        <v>24494166.857303001</v>
      </c>
      <c r="L197" s="141">
        <f t="shared" si="172"/>
        <v>1567610394</v>
      </c>
      <c r="M197" s="141">
        <v>5258012077.9999981</v>
      </c>
      <c r="N197" s="141">
        <f t="shared" si="157"/>
        <v>7302628.8240257846</v>
      </c>
      <c r="O197" s="141"/>
      <c r="P197" s="141">
        <v>5631357.8704089997</v>
      </c>
      <c r="Q197" s="141">
        <f t="shared" ref="Q197:Q260" si="203">$P$391</f>
        <v>341463106</v>
      </c>
      <c r="R197" s="141">
        <v>1276518313.0000019</v>
      </c>
      <c r="S197" s="141">
        <f t="shared" si="158"/>
        <v>1506363.7786036208</v>
      </c>
      <c r="T197" s="141"/>
      <c r="U197" s="141"/>
      <c r="V197" s="141">
        <f t="shared" si="173"/>
        <v>339987334</v>
      </c>
      <c r="W197" s="141">
        <f t="shared" si="174"/>
        <v>523996799.00000209</v>
      </c>
      <c r="X197" s="141">
        <f t="shared" si="175"/>
        <v>0</v>
      </c>
      <c r="Y197" s="141"/>
      <c r="Z197" s="141">
        <v>907483.56568700005</v>
      </c>
      <c r="AA197" s="141">
        <f t="shared" si="176"/>
        <v>335233765</v>
      </c>
      <c r="AB197" s="141">
        <f t="shared" si="177"/>
        <v>342170317.00001383</v>
      </c>
      <c r="AC197" s="141">
        <f t="shared" si="178"/>
        <v>889086.8590476407</v>
      </c>
      <c r="AD197" s="141"/>
      <c r="AE197" s="141">
        <v>3726152.6422120002</v>
      </c>
      <c r="AF197" s="141">
        <f t="shared" si="179"/>
        <v>483622539</v>
      </c>
      <c r="AG197" s="141">
        <f t="shared" si="180"/>
        <v>726591897.00000179</v>
      </c>
      <c r="AH197" s="141">
        <f t="shared" si="159"/>
        <v>2480142.4416767498</v>
      </c>
      <c r="AI197" s="141"/>
      <c r="AJ197" s="141"/>
      <c r="AK197" s="141">
        <f t="shared" si="181"/>
        <v>18917185</v>
      </c>
      <c r="AL197" s="141">
        <f t="shared" si="182"/>
        <v>21580834</v>
      </c>
      <c r="AM197" s="141">
        <f t="shared" si="160"/>
        <v>0</v>
      </c>
      <c r="AN197" s="141"/>
      <c r="AO197" s="141">
        <v>95410.068484999996</v>
      </c>
      <c r="AP197" s="141">
        <f t="shared" si="183"/>
        <v>44655639</v>
      </c>
      <c r="AQ197" s="141">
        <f t="shared" si="184"/>
        <v>45294790.000002876</v>
      </c>
      <c r="AR197" s="141">
        <f t="shared" si="161"/>
        <v>94063.744974447749</v>
      </c>
      <c r="AS197" s="141"/>
      <c r="AT197" s="141">
        <v>70490.008786000006</v>
      </c>
      <c r="AU197" s="141">
        <f t="shared" si="185"/>
        <v>12442934</v>
      </c>
      <c r="AV197" s="141">
        <f t="shared" si="186"/>
        <v>11889881.000002848</v>
      </c>
      <c r="AW197" s="141">
        <f t="shared" si="162"/>
        <v>73768.823000281336</v>
      </c>
      <c r="AX197" s="141"/>
      <c r="AY197" s="141">
        <v>2048036.367382</v>
      </c>
      <c r="AZ197" s="141">
        <f t="shared" si="187"/>
        <v>877162802</v>
      </c>
      <c r="BA197" s="141">
        <f t="shared" si="188"/>
        <v>834431461.9999969</v>
      </c>
      <c r="BB197" s="141">
        <f t="shared" si="163"/>
        <v>2152916.5670537758</v>
      </c>
      <c r="BC197" s="141"/>
      <c r="BD197" s="141"/>
      <c r="BE197" s="141">
        <f t="shared" si="189"/>
        <v>9386434</v>
      </c>
      <c r="BF197" s="141">
        <f t="shared" si="190"/>
        <v>9386434</v>
      </c>
      <c r="BG197" s="141">
        <f t="shared" si="164"/>
        <v>0</v>
      </c>
      <c r="BH197" s="141"/>
      <c r="BI197" s="141"/>
      <c r="BJ197" s="141">
        <f t="shared" si="191"/>
        <v>2191103</v>
      </c>
      <c r="BK197" s="141">
        <f t="shared" si="192"/>
        <v>2191101</v>
      </c>
      <c r="BL197" s="141">
        <f t="shared" si="165"/>
        <v>0</v>
      </c>
      <c r="BM197" s="141"/>
      <c r="BN197" s="141">
        <v>603041</v>
      </c>
      <c r="BO197" s="141">
        <f t="shared" si="193"/>
        <v>236120000</v>
      </c>
      <c r="BP197" s="141">
        <f t="shared" si="194"/>
        <v>183638092</v>
      </c>
      <c r="BQ197" s="141">
        <f t="shared" si="166"/>
        <v>775384.01411837805</v>
      </c>
      <c r="BR197" s="141"/>
      <c r="BS197" s="141">
        <v>338411</v>
      </c>
      <c r="BT197" s="141">
        <f t="shared" si="195"/>
        <v>132130000</v>
      </c>
      <c r="BU197" s="141">
        <f t="shared" si="196"/>
        <v>119177778</v>
      </c>
      <c r="BV197" s="141">
        <f t="shared" si="167"/>
        <v>375189.45377551846</v>
      </c>
      <c r="BW197" s="141"/>
      <c r="BX197" s="141">
        <v>34021</v>
      </c>
      <c r="BY197" s="141">
        <f t="shared" si="197"/>
        <v>10351044</v>
      </c>
      <c r="BZ197" s="141">
        <f t="shared" si="198"/>
        <v>10000069</v>
      </c>
      <c r="CA197" s="141">
        <f t="shared" si="168"/>
        <v>35215.043808597722</v>
      </c>
      <c r="CB197" s="141"/>
      <c r="CC197" s="141">
        <v>9232.5479369999994</v>
      </c>
      <c r="CD197" s="141">
        <f t="shared" si="199"/>
        <v>1842000</v>
      </c>
      <c r="CE197" s="141">
        <f t="shared" si="200"/>
        <v>1874207.2309440002</v>
      </c>
      <c r="CF197" s="141">
        <f t="shared" si="169"/>
        <v>9073.8916269084311</v>
      </c>
      <c r="CG197" s="141"/>
      <c r="CH197" s="141">
        <v>693.23</v>
      </c>
      <c r="CI197" s="141">
        <f t="shared" ref="CI197:CI260" si="204">$CH$391</f>
        <v>246401</v>
      </c>
      <c r="CJ197" s="141">
        <f t="shared" ref="CJ197:CJ260" si="205">$CH$390</f>
        <v>225992.98000000117</v>
      </c>
      <c r="CK197" s="141">
        <f t="shared" si="170"/>
        <v>755.83128834355432</v>
      </c>
      <c r="CL197" s="141"/>
      <c r="CM197" s="141"/>
      <c r="CN197" s="141"/>
      <c r="CO197" s="141">
        <f t="shared" si="201"/>
        <v>0</v>
      </c>
      <c r="CP197" s="141">
        <f t="shared" si="202"/>
        <v>435000431</v>
      </c>
      <c r="CQ197" s="141">
        <f t="shared" ref="CQ197:CQ260" si="206">$CO$390</f>
        <v>435000431.00000006</v>
      </c>
      <c r="CR197" s="141">
        <f t="shared" ref="CR197:CR260" si="207">(CO197/CQ197)*CP197</f>
        <v>0</v>
      </c>
      <c r="CS197" s="141"/>
      <c r="CT197" s="141"/>
      <c r="CU197" s="141"/>
      <c r="CV197" s="141">
        <f t="shared" si="171"/>
        <v>16153473.303822044</v>
      </c>
    </row>
    <row r="198" spans="1:100" s="14" customFormat="1" ht="13.2" x14ac:dyDescent="0.25">
      <c r="A198" s="4" t="s">
        <v>527</v>
      </c>
      <c r="B198" s="4" t="s">
        <v>528</v>
      </c>
      <c r="C198" s="4" t="s">
        <v>348</v>
      </c>
      <c r="D198" s="4" t="s">
        <v>348</v>
      </c>
      <c r="E198" s="4"/>
      <c r="F198" s="141"/>
      <c r="G198" s="141">
        <f>'[6]Control Totals'!$I$3</f>
        <v>129600000</v>
      </c>
      <c r="H198" s="141">
        <v>129600000.00000101</v>
      </c>
      <c r="I198" s="141">
        <f t="shared" si="156"/>
        <v>0</v>
      </c>
      <c r="J198" s="141"/>
      <c r="K198" s="141"/>
      <c r="L198" s="141">
        <f t="shared" si="172"/>
        <v>1567610394</v>
      </c>
      <c r="M198" s="141">
        <v>5258012077.9999981</v>
      </c>
      <c r="N198" s="141">
        <f t="shared" si="157"/>
        <v>0</v>
      </c>
      <c r="O198" s="141"/>
      <c r="P198" s="141">
        <v>2015940.280638</v>
      </c>
      <c r="Q198" s="141">
        <f t="shared" si="203"/>
        <v>341463106</v>
      </c>
      <c r="R198" s="141">
        <v>1276518313.0000019</v>
      </c>
      <c r="S198" s="141">
        <f t="shared" si="158"/>
        <v>539255.27172375319</v>
      </c>
      <c r="T198" s="141"/>
      <c r="U198" s="141"/>
      <c r="V198" s="141">
        <f t="shared" si="173"/>
        <v>339987334</v>
      </c>
      <c r="W198" s="141">
        <f t="shared" si="174"/>
        <v>523996799.00000209</v>
      </c>
      <c r="X198" s="141">
        <f t="shared" si="175"/>
        <v>0</v>
      </c>
      <c r="Y198" s="141"/>
      <c r="Z198" s="141">
        <v>193341.726819</v>
      </c>
      <c r="AA198" s="141">
        <f t="shared" si="176"/>
        <v>335233765</v>
      </c>
      <c r="AB198" s="141">
        <f t="shared" si="177"/>
        <v>342170317.00001383</v>
      </c>
      <c r="AC198" s="141">
        <f t="shared" si="178"/>
        <v>189422.26076592211</v>
      </c>
      <c r="AD198" s="141"/>
      <c r="AE198" s="141"/>
      <c r="AF198" s="141">
        <f t="shared" si="179"/>
        <v>483622539</v>
      </c>
      <c r="AG198" s="141">
        <f t="shared" si="180"/>
        <v>726591897.00000179</v>
      </c>
      <c r="AH198" s="141">
        <f t="shared" si="159"/>
        <v>0</v>
      </c>
      <c r="AI198" s="141"/>
      <c r="AJ198" s="141"/>
      <c r="AK198" s="141">
        <f t="shared" si="181"/>
        <v>18917185</v>
      </c>
      <c r="AL198" s="141">
        <f t="shared" si="182"/>
        <v>21580834</v>
      </c>
      <c r="AM198" s="141">
        <f t="shared" si="160"/>
        <v>0</v>
      </c>
      <c r="AN198" s="141"/>
      <c r="AO198" s="141">
        <v>57408.309659999999</v>
      </c>
      <c r="AP198" s="141">
        <f t="shared" si="183"/>
        <v>44655639</v>
      </c>
      <c r="AQ198" s="141">
        <f t="shared" si="184"/>
        <v>45294790.000002876</v>
      </c>
      <c r="AR198" s="141">
        <f t="shared" si="161"/>
        <v>56598.225795439379</v>
      </c>
      <c r="AS198" s="141"/>
      <c r="AT198" s="141"/>
      <c r="AU198" s="141">
        <f t="shared" si="185"/>
        <v>12442934</v>
      </c>
      <c r="AV198" s="141">
        <f t="shared" si="186"/>
        <v>11889881.000002848</v>
      </c>
      <c r="AW198" s="141">
        <f t="shared" si="162"/>
        <v>0</v>
      </c>
      <c r="AX198" s="141"/>
      <c r="AY198" s="141"/>
      <c r="AZ198" s="141">
        <f t="shared" si="187"/>
        <v>877162802</v>
      </c>
      <c r="BA198" s="141">
        <f t="shared" si="188"/>
        <v>834431461.9999969</v>
      </c>
      <c r="BB198" s="141">
        <f t="shared" si="163"/>
        <v>0</v>
      </c>
      <c r="BC198" s="141"/>
      <c r="BD198" s="141"/>
      <c r="BE198" s="141">
        <f t="shared" si="189"/>
        <v>9386434</v>
      </c>
      <c r="BF198" s="141">
        <f t="shared" si="190"/>
        <v>9386434</v>
      </c>
      <c r="BG198" s="141">
        <f t="shared" si="164"/>
        <v>0</v>
      </c>
      <c r="BH198" s="141"/>
      <c r="BI198" s="141"/>
      <c r="BJ198" s="141">
        <f t="shared" si="191"/>
        <v>2191103</v>
      </c>
      <c r="BK198" s="141">
        <f t="shared" si="192"/>
        <v>2191101</v>
      </c>
      <c r="BL198" s="141">
        <f t="shared" si="165"/>
        <v>0</v>
      </c>
      <c r="BM198" s="141"/>
      <c r="BN198" s="141"/>
      <c r="BO198" s="141">
        <f t="shared" si="193"/>
        <v>236120000</v>
      </c>
      <c r="BP198" s="141">
        <f t="shared" si="194"/>
        <v>183638092</v>
      </c>
      <c r="BQ198" s="141">
        <f t="shared" si="166"/>
        <v>0</v>
      </c>
      <c r="BR198" s="141"/>
      <c r="BS198" s="141"/>
      <c r="BT198" s="141">
        <f t="shared" si="195"/>
        <v>132130000</v>
      </c>
      <c r="BU198" s="141">
        <f t="shared" si="196"/>
        <v>119177778</v>
      </c>
      <c r="BV198" s="141">
        <f t="shared" si="167"/>
        <v>0</v>
      </c>
      <c r="BW198" s="141"/>
      <c r="BX198" s="141"/>
      <c r="BY198" s="141">
        <f t="shared" si="197"/>
        <v>10351044</v>
      </c>
      <c r="BZ198" s="141">
        <f t="shared" si="198"/>
        <v>10000069</v>
      </c>
      <c r="CA198" s="141">
        <f t="shared" si="168"/>
        <v>0</v>
      </c>
      <c r="CB198" s="141"/>
      <c r="CC198" s="141"/>
      <c r="CD198" s="141">
        <f t="shared" si="199"/>
        <v>1842000</v>
      </c>
      <c r="CE198" s="141">
        <f t="shared" si="200"/>
        <v>1874207.2309440002</v>
      </c>
      <c r="CF198" s="141">
        <f t="shared" si="169"/>
        <v>0</v>
      </c>
      <c r="CG198" s="141"/>
      <c r="CH198" s="141">
        <v>693.23</v>
      </c>
      <c r="CI198" s="141">
        <f t="shared" si="204"/>
        <v>246401</v>
      </c>
      <c r="CJ198" s="141">
        <f t="shared" si="205"/>
        <v>225992.98000000117</v>
      </c>
      <c r="CK198" s="141">
        <f t="shared" si="170"/>
        <v>755.83128834355432</v>
      </c>
      <c r="CL198" s="141"/>
      <c r="CM198" s="141"/>
      <c r="CN198" s="141"/>
      <c r="CO198" s="141">
        <f t="shared" si="201"/>
        <v>0</v>
      </c>
      <c r="CP198" s="141">
        <f t="shared" si="202"/>
        <v>435000431</v>
      </c>
      <c r="CQ198" s="141">
        <f t="shared" si="206"/>
        <v>435000431.00000006</v>
      </c>
      <c r="CR198" s="141">
        <f t="shared" si="207"/>
        <v>0</v>
      </c>
      <c r="CS198" s="141"/>
      <c r="CT198" s="141"/>
      <c r="CU198" s="141"/>
      <c r="CV198" s="141">
        <f t="shared" si="171"/>
        <v>786031.58957345819</v>
      </c>
    </row>
    <row r="199" spans="1:100" s="14" customFormat="1" ht="13.2" x14ac:dyDescent="0.25">
      <c r="A199" s="4" t="s">
        <v>445</v>
      </c>
      <c r="B199" s="4" t="s">
        <v>446</v>
      </c>
      <c r="C199" s="4" t="s">
        <v>348</v>
      </c>
      <c r="D199" s="4" t="s">
        <v>348</v>
      </c>
      <c r="E199" s="4"/>
      <c r="F199" s="141"/>
      <c r="G199" s="141">
        <f>'[6]Control Totals'!$I$3</f>
        <v>129600000</v>
      </c>
      <c r="H199" s="141">
        <v>129600000.00000101</v>
      </c>
      <c r="I199" s="141">
        <f t="shared" si="156"/>
        <v>0</v>
      </c>
      <c r="J199" s="141"/>
      <c r="K199" s="141"/>
      <c r="L199" s="141">
        <f t="shared" si="172"/>
        <v>1567610394</v>
      </c>
      <c r="M199" s="141">
        <v>5258012077.9999981</v>
      </c>
      <c r="N199" s="141">
        <f t="shared" si="157"/>
        <v>0</v>
      </c>
      <c r="O199" s="141"/>
      <c r="P199" s="141">
        <v>958421.29396399995</v>
      </c>
      <c r="Q199" s="141">
        <f t="shared" si="203"/>
        <v>341463106</v>
      </c>
      <c r="R199" s="141">
        <v>1276518313.0000019</v>
      </c>
      <c r="S199" s="141">
        <f t="shared" si="158"/>
        <v>256373.53460630373</v>
      </c>
      <c r="T199" s="141"/>
      <c r="U199" s="141"/>
      <c r="V199" s="141">
        <f t="shared" si="173"/>
        <v>339987334</v>
      </c>
      <c r="W199" s="141">
        <f t="shared" si="174"/>
        <v>523996799.00000209</v>
      </c>
      <c r="X199" s="141">
        <f t="shared" si="175"/>
        <v>0</v>
      </c>
      <c r="Y199" s="141"/>
      <c r="Z199" s="141">
        <v>60925.105428000003</v>
      </c>
      <c r="AA199" s="141">
        <f t="shared" si="176"/>
        <v>335233765</v>
      </c>
      <c r="AB199" s="141">
        <f t="shared" si="177"/>
        <v>342170317.00001383</v>
      </c>
      <c r="AC199" s="141">
        <f t="shared" si="178"/>
        <v>59690.018277212374</v>
      </c>
      <c r="AD199" s="141"/>
      <c r="AE199" s="141"/>
      <c r="AF199" s="141">
        <f t="shared" si="179"/>
        <v>483622539</v>
      </c>
      <c r="AG199" s="141">
        <f t="shared" si="180"/>
        <v>726591897.00000179</v>
      </c>
      <c r="AH199" s="141">
        <f t="shared" si="159"/>
        <v>0</v>
      </c>
      <c r="AI199" s="141"/>
      <c r="AJ199" s="141"/>
      <c r="AK199" s="141">
        <f t="shared" si="181"/>
        <v>18917185</v>
      </c>
      <c r="AL199" s="141">
        <f t="shared" si="182"/>
        <v>21580834</v>
      </c>
      <c r="AM199" s="141">
        <f t="shared" si="160"/>
        <v>0</v>
      </c>
      <c r="AN199" s="141"/>
      <c r="AO199" s="141">
        <v>36295.843967000001</v>
      </c>
      <c r="AP199" s="141">
        <f t="shared" si="183"/>
        <v>44655639</v>
      </c>
      <c r="AQ199" s="141">
        <f t="shared" si="184"/>
        <v>45294790.000002876</v>
      </c>
      <c r="AR199" s="141">
        <f t="shared" si="161"/>
        <v>35783.676343141822</v>
      </c>
      <c r="AS199" s="141"/>
      <c r="AT199" s="141"/>
      <c r="AU199" s="141">
        <f t="shared" si="185"/>
        <v>12442934</v>
      </c>
      <c r="AV199" s="141">
        <f t="shared" si="186"/>
        <v>11889881.000002848</v>
      </c>
      <c r="AW199" s="141">
        <f t="shared" si="162"/>
        <v>0</v>
      </c>
      <c r="AX199" s="141"/>
      <c r="AY199" s="141"/>
      <c r="AZ199" s="141">
        <f t="shared" si="187"/>
        <v>877162802</v>
      </c>
      <c r="BA199" s="141">
        <f t="shared" si="188"/>
        <v>834431461.9999969</v>
      </c>
      <c r="BB199" s="141">
        <f t="shared" si="163"/>
        <v>0</v>
      </c>
      <c r="BC199" s="141"/>
      <c r="BD199" s="141"/>
      <c r="BE199" s="141">
        <f t="shared" si="189"/>
        <v>9386434</v>
      </c>
      <c r="BF199" s="141">
        <f t="shared" si="190"/>
        <v>9386434</v>
      </c>
      <c r="BG199" s="141">
        <f t="shared" si="164"/>
        <v>0</v>
      </c>
      <c r="BH199" s="141"/>
      <c r="BI199" s="141"/>
      <c r="BJ199" s="141">
        <f t="shared" si="191"/>
        <v>2191103</v>
      </c>
      <c r="BK199" s="141">
        <f t="shared" si="192"/>
        <v>2191101</v>
      </c>
      <c r="BL199" s="141">
        <f t="shared" si="165"/>
        <v>0</v>
      </c>
      <c r="BM199" s="141"/>
      <c r="BN199" s="141"/>
      <c r="BO199" s="141">
        <f t="shared" si="193"/>
        <v>236120000</v>
      </c>
      <c r="BP199" s="141">
        <f t="shared" si="194"/>
        <v>183638092</v>
      </c>
      <c r="BQ199" s="141">
        <f t="shared" si="166"/>
        <v>0</v>
      </c>
      <c r="BR199" s="141"/>
      <c r="BS199" s="141"/>
      <c r="BT199" s="141">
        <f t="shared" si="195"/>
        <v>132130000</v>
      </c>
      <c r="BU199" s="141">
        <f t="shared" si="196"/>
        <v>119177778</v>
      </c>
      <c r="BV199" s="141">
        <f t="shared" si="167"/>
        <v>0</v>
      </c>
      <c r="BW199" s="141"/>
      <c r="BX199" s="141"/>
      <c r="BY199" s="141">
        <f t="shared" si="197"/>
        <v>10351044</v>
      </c>
      <c r="BZ199" s="141">
        <f t="shared" si="198"/>
        <v>10000069</v>
      </c>
      <c r="CA199" s="141">
        <f t="shared" si="168"/>
        <v>0</v>
      </c>
      <c r="CB199" s="141"/>
      <c r="CC199" s="141"/>
      <c r="CD199" s="141">
        <f t="shared" si="199"/>
        <v>1842000</v>
      </c>
      <c r="CE199" s="141">
        <f t="shared" si="200"/>
        <v>1874207.2309440002</v>
      </c>
      <c r="CF199" s="141">
        <f t="shared" si="169"/>
        <v>0</v>
      </c>
      <c r="CG199" s="141"/>
      <c r="CH199" s="141">
        <v>693.23</v>
      </c>
      <c r="CI199" s="141">
        <f t="shared" si="204"/>
        <v>246401</v>
      </c>
      <c r="CJ199" s="141">
        <f t="shared" si="205"/>
        <v>225992.98000000117</v>
      </c>
      <c r="CK199" s="141">
        <f t="shared" si="170"/>
        <v>755.83128834355432</v>
      </c>
      <c r="CL199" s="141"/>
      <c r="CM199" s="141"/>
      <c r="CN199" s="141"/>
      <c r="CO199" s="141">
        <f t="shared" si="201"/>
        <v>0</v>
      </c>
      <c r="CP199" s="141">
        <f t="shared" si="202"/>
        <v>435000431</v>
      </c>
      <c r="CQ199" s="141">
        <f t="shared" si="206"/>
        <v>435000431.00000006</v>
      </c>
      <c r="CR199" s="141">
        <f t="shared" si="207"/>
        <v>0</v>
      </c>
      <c r="CS199" s="141"/>
      <c r="CT199" s="141"/>
      <c r="CU199" s="141"/>
      <c r="CV199" s="141">
        <f t="shared" si="171"/>
        <v>352603.06051500147</v>
      </c>
    </row>
    <row r="200" spans="1:100" s="14" customFormat="1" ht="13.2" x14ac:dyDescent="0.25">
      <c r="A200" s="4" t="s">
        <v>747</v>
      </c>
      <c r="B200" s="4" t="s">
        <v>748</v>
      </c>
      <c r="C200" s="4" t="s">
        <v>348</v>
      </c>
      <c r="D200" s="4" t="s">
        <v>348</v>
      </c>
      <c r="E200" s="4"/>
      <c r="F200" s="141"/>
      <c r="G200" s="141">
        <f>'[6]Control Totals'!$I$3</f>
        <v>129600000</v>
      </c>
      <c r="H200" s="141">
        <v>129600000.00000101</v>
      </c>
      <c r="I200" s="141">
        <f t="shared" si="156"/>
        <v>0</v>
      </c>
      <c r="J200" s="141"/>
      <c r="K200" s="141"/>
      <c r="L200" s="141">
        <f t="shared" si="172"/>
        <v>1567610394</v>
      </c>
      <c r="M200" s="141">
        <v>5258012077.9999981</v>
      </c>
      <c r="N200" s="141">
        <f t="shared" si="157"/>
        <v>0</v>
      </c>
      <c r="O200" s="141"/>
      <c r="P200" s="141">
        <v>1143423.3994750001</v>
      </c>
      <c r="Q200" s="141">
        <f t="shared" si="203"/>
        <v>341463106</v>
      </c>
      <c r="R200" s="141">
        <v>1276518313.0000019</v>
      </c>
      <c r="S200" s="141">
        <f t="shared" si="158"/>
        <v>305860.79453903745</v>
      </c>
      <c r="T200" s="141"/>
      <c r="U200" s="141"/>
      <c r="V200" s="141">
        <f t="shared" si="173"/>
        <v>339987334</v>
      </c>
      <c r="W200" s="141">
        <f t="shared" si="174"/>
        <v>523996799.00000209</v>
      </c>
      <c r="X200" s="141">
        <f t="shared" si="175"/>
        <v>0</v>
      </c>
      <c r="Y200" s="141"/>
      <c r="Z200" s="141">
        <v>58244.144744999998</v>
      </c>
      <c r="AA200" s="141">
        <f t="shared" si="176"/>
        <v>335233765</v>
      </c>
      <c r="AB200" s="141">
        <f t="shared" si="177"/>
        <v>342170317.00001383</v>
      </c>
      <c r="AC200" s="141">
        <f t="shared" si="178"/>
        <v>57063.406619430774</v>
      </c>
      <c r="AD200" s="141"/>
      <c r="AE200" s="141"/>
      <c r="AF200" s="141">
        <f t="shared" si="179"/>
        <v>483622539</v>
      </c>
      <c r="AG200" s="141">
        <f t="shared" si="180"/>
        <v>726591897.00000179</v>
      </c>
      <c r="AH200" s="141">
        <f t="shared" si="159"/>
        <v>0</v>
      </c>
      <c r="AI200" s="141"/>
      <c r="AJ200" s="141"/>
      <c r="AK200" s="141">
        <f t="shared" si="181"/>
        <v>18917185</v>
      </c>
      <c r="AL200" s="141">
        <f t="shared" si="182"/>
        <v>21580834</v>
      </c>
      <c r="AM200" s="141">
        <f t="shared" si="160"/>
        <v>0</v>
      </c>
      <c r="AN200" s="141"/>
      <c r="AO200" s="141">
        <v>57577.032736000001</v>
      </c>
      <c r="AP200" s="141">
        <f t="shared" si="183"/>
        <v>44655639</v>
      </c>
      <c r="AQ200" s="141">
        <f t="shared" si="184"/>
        <v>45294790.000002876</v>
      </c>
      <c r="AR200" s="141">
        <f t="shared" si="161"/>
        <v>56764.568034200733</v>
      </c>
      <c r="AS200" s="141"/>
      <c r="AT200" s="141"/>
      <c r="AU200" s="141">
        <f t="shared" si="185"/>
        <v>12442934</v>
      </c>
      <c r="AV200" s="141">
        <f t="shared" si="186"/>
        <v>11889881.000002848</v>
      </c>
      <c r="AW200" s="141">
        <f t="shared" si="162"/>
        <v>0</v>
      </c>
      <c r="AX200" s="141"/>
      <c r="AY200" s="141"/>
      <c r="AZ200" s="141">
        <f t="shared" si="187"/>
        <v>877162802</v>
      </c>
      <c r="BA200" s="141">
        <f t="shared" si="188"/>
        <v>834431461.9999969</v>
      </c>
      <c r="BB200" s="141">
        <f t="shared" si="163"/>
        <v>0</v>
      </c>
      <c r="BC200" s="141"/>
      <c r="BD200" s="141"/>
      <c r="BE200" s="141">
        <f t="shared" si="189"/>
        <v>9386434</v>
      </c>
      <c r="BF200" s="141">
        <f t="shared" si="190"/>
        <v>9386434</v>
      </c>
      <c r="BG200" s="141">
        <f t="shared" si="164"/>
        <v>0</v>
      </c>
      <c r="BH200" s="141"/>
      <c r="BI200" s="141"/>
      <c r="BJ200" s="141">
        <f t="shared" si="191"/>
        <v>2191103</v>
      </c>
      <c r="BK200" s="141">
        <f t="shared" si="192"/>
        <v>2191101</v>
      </c>
      <c r="BL200" s="141">
        <f t="shared" si="165"/>
        <v>0</v>
      </c>
      <c r="BM200" s="141"/>
      <c r="BN200" s="141"/>
      <c r="BO200" s="141">
        <f t="shared" si="193"/>
        <v>236120000</v>
      </c>
      <c r="BP200" s="141">
        <f t="shared" si="194"/>
        <v>183638092</v>
      </c>
      <c r="BQ200" s="141">
        <f t="shared" si="166"/>
        <v>0</v>
      </c>
      <c r="BR200" s="141"/>
      <c r="BS200" s="141"/>
      <c r="BT200" s="141">
        <f t="shared" si="195"/>
        <v>132130000</v>
      </c>
      <c r="BU200" s="141">
        <f t="shared" si="196"/>
        <v>119177778</v>
      </c>
      <c r="BV200" s="141">
        <f t="shared" si="167"/>
        <v>0</v>
      </c>
      <c r="BW200" s="141"/>
      <c r="BX200" s="141"/>
      <c r="BY200" s="141">
        <f t="shared" si="197"/>
        <v>10351044</v>
      </c>
      <c r="BZ200" s="141">
        <f t="shared" si="198"/>
        <v>10000069</v>
      </c>
      <c r="CA200" s="141">
        <f t="shared" si="168"/>
        <v>0</v>
      </c>
      <c r="CB200" s="141"/>
      <c r="CC200" s="141"/>
      <c r="CD200" s="141">
        <f t="shared" si="199"/>
        <v>1842000</v>
      </c>
      <c r="CE200" s="141">
        <f t="shared" si="200"/>
        <v>1874207.2309440002</v>
      </c>
      <c r="CF200" s="141">
        <f t="shared" si="169"/>
        <v>0</v>
      </c>
      <c r="CG200" s="141"/>
      <c r="CH200" s="141">
        <v>693.23</v>
      </c>
      <c r="CI200" s="141">
        <f t="shared" si="204"/>
        <v>246401</v>
      </c>
      <c r="CJ200" s="141">
        <f t="shared" si="205"/>
        <v>225992.98000000117</v>
      </c>
      <c r="CK200" s="141">
        <f t="shared" si="170"/>
        <v>755.83128834355432</v>
      </c>
      <c r="CL200" s="141"/>
      <c r="CM200" s="141">
        <v>43660</v>
      </c>
      <c r="CN200" s="141"/>
      <c r="CO200" s="141">
        <f t="shared" si="201"/>
        <v>43660</v>
      </c>
      <c r="CP200" s="141">
        <f t="shared" si="202"/>
        <v>435000431</v>
      </c>
      <c r="CQ200" s="141">
        <f t="shared" si="206"/>
        <v>435000431.00000006</v>
      </c>
      <c r="CR200" s="141">
        <f t="shared" si="207"/>
        <v>43659.999999999993</v>
      </c>
      <c r="CS200" s="141"/>
      <c r="CT200" s="141"/>
      <c r="CU200" s="141"/>
      <c r="CV200" s="141">
        <f t="shared" si="171"/>
        <v>464104.60048101249</v>
      </c>
    </row>
    <row r="201" spans="1:100" s="14" customFormat="1" ht="13.2" x14ac:dyDescent="0.25">
      <c r="A201" s="4" t="s">
        <v>39</v>
      </c>
      <c r="B201" s="4" t="s">
        <v>40</v>
      </c>
      <c r="C201" s="4"/>
      <c r="D201" s="4" t="s">
        <v>36</v>
      </c>
      <c r="E201" s="4"/>
      <c r="F201" s="141">
        <v>2446328.3989309999</v>
      </c>
      <c r="G201" s="141">
        <f>'[6]Control Totals'!$I$3</f>
        <v>129600000</v>
      </c>
      <c r="H201" s="141">
        <v>129600000.00000101</v>
      </c>
      <c r="I201" s="141">
        <f t="shared" si="156"/>
        <v>2446328.3989309808</v>
      </c>
      <c r="J201" s="141"/>
      <c r="K201" s="141">
        <v>94674195.147995993</v>
      </c>
      <c r="L201" s="141">
        <f t="shared" si="172"/>
        <v>1567610394</v>
      </c>
      <c r="M201" s="141">
        <v>5258012077.9999981</v>
      </c>
      <c r="N201" s="141">
        <f t="shared" si="157"/>
        <v>28225924.580613513</v>
      </c>
      <c r="O201" s="141"/>
      <c r="P201" s="141">
        <v>18580962.810800001</v>
      </c>
      <c r="Q201" s="141">
        <f t="shared" si="203"/>
        <v>341463106</v>
      </c>
      <c r="R201" s="141">
        <v>1276518313.0000019</v>
      </c>
      <c r="S201" s="141">
        <f t="shared" si="158"/>
        <v>4970326.8721114295</v>
      </c>
      <c r="T201" s="141"/>
      <c r="U201" s="141"/>
      <c r="V201" s="141">
        <f t="shared" si="173"/>
        <v>339987334</v>
      </c>
      <c r="W201" s="141">
        <f t="shared" si="174"/>
        <v>523996799.00000209</v>
      </c>
      <c r="X201" s="141">
        <f t="shared" si="175"/>
        <v>0</v>
      </c>
      <c r="Y201" s="141"/>
      <c r="Z201" s="141">
        <v>2019620.332442</v>
      </c>
      <c r="AA201" s="141">
        <f t="shared" si="176"/>
        <v>335233765</v>
      </c>
      <c r="AB201" s="141">
        <f t="shared" si="177"/>
        <v>342170317.00001383</v>
      </c>
      <c r="AC201" s="141">
        <f t="shared" si="178"/>
        <v>1978678.1444138414</v>
      </c>
      <c r="AD201" s="141"/>
      <c r="AE201" s="141">
        <v>9353865.2953760009</v>
      </c>
      <c r="AF201" s="141">
        <f t="shared" si="179"/>
        <v>483622539</v>
      </c>
      <c r="AG201" s="141">
        <f t="shared" si="180"/>
        <v>726591897.00000179</v>
      </c>
      <c r="AH201" s="141">
        <f t="shared" si="159"/>
        <v>6225971.0055832285</v>
      </c>
      <c r="AI201" s="141"/>
      <c r="AJ201" s="141"/>
      <c r="AK201" s="141">
        <f t="shared" si="181"/>
        <v>18917185</v>
      </c>
      <c r="AL201" s="141">
        <f t="shared" si="182"/>
        <v>21580834</v>
      </c>
      <c r="AM201" s="141">
        <f t="shared" si="160"/>
        <v>0</v>
      </c>
      <c r="AN201" s="141"/>
      <c r="AO201" s="141">
        <v>680919.90708699997</v>
      </c>
      <c r="AP201" s="141">
        <f t="shared" si="183"/>
        <v>44655639</v>
      </c>
      <c r="AQ201" s="141">
        <f t="shared" si="184"/>
        <v>45294790.000002876</v>
      </c>
      <c r="AR201" s="141">
        <f t="shared" si="161"/>
        <v>671311.50312847644</v>
      </c>
      <c r="AS201" s="141"/>
      <c r="AT201" s="141">
        <v>75755.527514000001</v>
      </c>
      <c r="AU201" s="141">
        <f t="shared" si="185"/>
        <v>12442934</v>
      </c>
      <c r="AV201" s="141">
        <f t="shared" si="186"/>
        <v>11889881.000002848</v>
      </c>
      <c r="AW201" s="141">
        <f t="shared" si="162"/>
        <v>79279.265199682006</v>
      </c>
      <c r="AX201" s="141"/>
      <c r="AY201" s="141">
        <v>9002076.1345000006</v>
      </c>
      <c r="AZ201" s="141">
        <f t="shared" si="187"/>
        <v>877162802</v>
      </c>
      <c r="BA201" s="141">
        <f t="shared" si="188"/>
        <v>834431461.9999969</v>
      </c>
      <c r="BB201" s="141">
        <f t="shared" si="163"/>
        <v>9463073.5842932276</v>
      </c>
      <c r="BC201" s="141"/>
      <c r="BD201" s="141"/>
      <c r="BE201" s="141">
        <f t="shared" si="189"/>
        <v>9386434</v>
      </c>
      <c r="BF201" s="141">
        <f t="shared" si="190"/>
        <v>9386434</v>
      </c>
      <c r="BG201" s="141">
        <f t="shared" si="164"/>
        <v>0</v>
      </c>
      <c r="BH201" s="141"/>
      <c r="BI201" s="141"/>
      <c r="BJ201" s="141">
        <f t="shared" si="191"/>
        <v>2191103</v>
      </c>
      <c r="BK201" s="141">
        <f t="shared" si="192"/>
        <v>2191101</v>
      </c>
      <c r="BL201" s="141">
        <f t="shared" si="165"/>
        <v>0</v>
      </c>
      <c r="BM201" s="141"/>
      <c r="BN201" s="141">
        <v>2039951</v>
      </c>
      <c r="BO201" s="141">
        <f t="shared" si="193"/>
        <v>236120000</v>
      </c>
      <c r="BP201" s="141">
        <f t="shared" si="194"/>
        <v>183638092</v>
      </c>
      <c r="BQ201" s="141">
        <f t="shared" si="166"/>
        <v>2622948.3484287127</v>
      </c>
      <c r="BR201" s="141"/>
      <c r="BS201" s="141">
        <v>775655</v>
      </c>
      <c r="BT201" s="141">
        <f t="shared" si="195"/>
        <v>132130000</v>
      </c>
      <c r="BU201" s="141">
        <f t="shared" si="196"/>
        <v>119177778</v>
      </c>
      <c r="BV201" s="141">
        <f t="shared" si="167"/>
        <v>859953.0623066324</v>
      </c>
      <c r="BW201" s="141"/>
      <c r="BX201" s="141">
        <v>55750</v>
      </c>
      <c r="BY201" s="141">
        <f t="shared" si="197"/>
        <v>10351044</v>
      </c>
      <c r="BZ201" s="141">
        <f t="shared" si="198"/>
        <v>10000069</v>
      </c>
      <c r="CA201" s="141">
        <f t="shared" si="168"/>
        <v>57706.672123962344</v>
      </c>
      <c r="CB201" s="141"/>
      <c r="CC201" s="141">
        <v>13848.821900000001</v>
      </c>
      <c r="CD201" s="141">
        <f t="shared" si="199"/>
        <v>1842000</v>
      </c>
      <c r="CE201" s="141">
        <f t="shared" si="200"/>
        <v>1874207.2309440002</v>
      </c>
      <c r="CF201" s="141">
        <f t="shared" si="169"/>
        <v>13610.837434957162</v>
      </c>
      <c r="CG201" s="141"/>
      <c r="CH201" s="141">
        <v>693.23</v>
      </c>
      <c r="CI201" s="141">
        <f t="shared" si="204"/>
        <v>246401</v>
      </c>
      <c r="CJ201" s="141">
        <f t="shared" si="205"/>
        <v>225992.98000000117</v>
      </c>
      <c r="CK201" s="141">
        <f t="shared" si="170"/>
        <v>755.83128834355432</v>
      </c>
      <c r="CL201" s="141"/>
      <c r="CM201" s="141">
        <v>1531990</v>
      </c>
      <c r="CN201" s="141">
        <v>1524478</v>
      </c>
      <c r="CO201" s="141">
        <f t="shared" si="201"/>
        <v>3056468</v>
      </c>
      <c r="CP201" s="141">
        <f t="shared" si="202"/>
        <v>435000431</v>
      </c>
      <c r="CQ201" s="141">
        <f t="shared" si="206"/>
        <v>435000431.00000006</v>
      </c>
      <c r="CR201" s="141">
        <f t="shared" si="207"/>
        <v>3056467.9999999995</v>
      </c>
      <c r="CS201" s="141"/>
      <c r="CT201" s="141"/>
      <c r="CU201" s="141"/>
      <c r="CV201" s="141">
        <f t="shared" si="171"/>
        <v>60672336.105856985</v>
      </c>
    </row>
    <row r="202" spans="1:100" s="14" customFormat="1" ht="13.2" x14ac:dyDescent="0.25">
      <c r="A202" s="4" t="s">
        <v>637</v>
      </c>
      <c r="B202" s="4" t="s">
        <v>638</v>
      </c>
      <c r="C202" s="4" t="s">
        <v>348</v>
      </c>
      <c r="D202" s="4" t="s">
        <v>348</v>
      </c>
      <c r="E202" s="4"/>
      <c r="F202" s="141"/>
      <c r="G202" s="141">
        <f>'[6]Control Totals'!$I$3</f>
        <v>129600000</v>
      </c>
      <c r="H202" s="141">
        <v>129600000.00000101</v>
      </c>
      <c r="I202" s="141">
        <f t="shared" si="156"/>
        <v>0</v>
      </c>
      <c r="J202" s="141"/>
      <c r="K202" s="141"/>
      <c r="L202" s="141">
        <f t="shared" si="172"/>
        <v>1567610394</v>
      </c>
      <c r="M202" s="141">
        <v>5258012077.9999981</v>
      </c>
      <c r="N202" s="141">
        <f t="shared" si="157"/>
        <v>0</v>
      </c>
      <c r="O202" s="141"/>
      <c r="P202" s="141">
        <v>2374289.610378</v>
      </c>
      <c r="Q202" s="141">
        <f t="shared" si="203"/>
        <v>341463106</v>
      </c>
      <c r="R202" s="141">
        <v>1276518313.0000019</v>
      </c>
      <c r="S202" s="141">
        <f t="shared" si="158"/>
        <v>635112.16145255603</v>
      </c>
      <c r="T202" s="141"/>
      <c r="U202" s="141"/>
      <c r="V202" s="141">
        <f t="shared" si="173"/>
        <v>339987334</v>
      </c>
      <c r="W202" s="141">
        <f t="shared" si="174"/>
        <v>523996799.00000209</v>
      </c>
      <c r="X202" s="141">
        <f t="shared" si="175"/>
        <v>0</v>
      </c>
      <c r="Y202" s="141"/>
      <c r="Z202" s="141">
        <v>84203.733061000006</v>
      </c>
      <c r="AA202" s="141">
        <f t="shared" si="176"/>
        <v>335233765</v>
      </c>
      <c r="AB202" s="141">
        <f t="shared" si="177"/>
        <v>342170317.00001383</v>
      </c>
      <c r="AC202" s="141">
        <f t="shared" si="178"/>
        <v>82496.736445706556</v>
      </c>
      <c r="AD202" s="141"/>
      <c r="AE202" s="141"/>
      <c r="AF202" s="141">
        <f t="shared" si="179"/>
        <v>483622539</v>
      </c>
      <c r="AG202" s="141">
        <f t="shared" si="180"/>
        <v>726591897.00000179</v>
      </c>
      <c r="AH202" s="141">
        <f t="shared" si="159"/>
        <v>0</v>
      </c>
      <c r="AI202" s="141"/>
      <c r="AJ202" s="141"/>
      <c r="AK202" s="141">
        <f t="shared" si="181"/>
        <v>18917185</v>
      </c>
      <c r="AL202" s="141">
        <f t="shared" si="182"/>
        <v>21580834</v>
      </c>
      <c r="AM202" s="141">
        <f t="shared" si="160"/>
        <v>0</v>
      </c>
      <c r="AN202" s="141"/>
      <c r="AO202" s="141">
        <v>75705.138250999997</v>
      </c>
      <c r="AP202" s="141">
        <f t="shared" si="183"/>
        <v>44655639</v>
      </c>
      <c r="AQ202" s="141">
        <f t="shared" si="184"/>
        <v>45294790.000002876</v>
      </c>
      <c r="AR202" s="141">
        <f t="shared" si="161"/>
        <v>74636.869365804159</v>
      </c>
      <c r="AS202" s="141"/>
      <c r="AT202" s="141"/>
      <c r="AU202" s="141">
        <f t="shared" si="185"/>
        <v>12442934</v>
      </c>
      <c r="AV202" s="141">
        <f t="shared" si="186"/>
        <v>11889881.000002848</v>
      </c>
      <c r="AW202" s="141">
        <f t="shared" si="162"/>
        <v>0</v>
      </c>
      <c r="AX202" s="141"/>
      <c r="AY202" s="141"/>
      <c r="AZ202" s="141">
        <f t="shared" si="187"/>
        <v>877162802</v>
      </c>
      <c r="BA202" s="141">
        <f t="shared" si="188"/>
        <v>834431461.9999969</v>
      </c>
      <c r="BB202" s="141">
        <f t="shared" si="163"/>
        <v>0</v>
      </c>
      <c r="BC202" s="141"/>
      <c r="BD202" s="141"/>
      <c r="BE202" s="141">
        <f t="shared" si="189"/>
        <v>9386434</v>
      </c>
      <c r="BF202" s="141">
        <f t="shared" si="190"/>
        <v>9386434</v>
      </c>
      <c r="BG202" s="141">
        <f t="shared" si="164"/>
        <v>0</v>
      </c>
      <c r="BH202" s="141"/>
      <c r="BI202" s="141"/>
      <c r="BJ202" s="141">
        <f t="shared" si="191"/>
        <v>2191103</v>
      </c>
      <c r="BK202" s="141">
        <f t="shared" si="192"/>
        <v>2191101</v>
      </c>
      <c r="BL202" s="141">
        <f t="shared" si="165"/>
        <v>0</v>
      </c>
      <c r="BM202" s="141"/>
      <c r="BN202" s="141"/>
      <c r="BO202" s="141">
        <f t="shared" si="193"/>
        <v>236120000</v>
      </c>
      <c r="BP202" s="141">
        <f t="shared" si="194"/>
        <v>183638092</v>
      </c>
      <c r="BQ202" s="141">
        <f t="shared" si="166"/>
        <v>0</v>
      </c>
      <c r="BR202" s="141"/>
      <c r="BS202" s="141"/>
      <c r="BT202" s="141">
        <f t="shared" si="195"/>
        <v>132130000</v>
      </c>
      <c r="BU202" s="141">
        <f t="shared" si="196"/>
        <v>119177778</v>
      </c>
      <c r="BV202" s="141">
        <f t="shared" si="167"/>
        <v>0</v>
      </c>
      <c r="BW202" s="141"/>
      <c r="BX202" s="141"/>
      <c r="BY202" s="141">
        <f t="shared" si="197"/>
        <v>10351044</v>
      </c>
      <c r="BZ202" s="141">
        <f t="shared" si="198"/>
        <v>10000069</v>
      </c>
      <c r="CA202" s="141">
        <f t="shared" si="168"/>
        <v>0</v>
      </c>
      <c r="CB202" s="141"/>
      <c r="CC202" s="141"/>
      <c r="CD202" s="141">
        <f t="shared" si="199"/>
        <v>1842000</v>
      </c>
      <c r="CE202" s="141">
        <f t="shared" si="200"/>
        <v>1874207.2309440002</v>
      </c>
      <c r="CF202" s="141">
        <f t="shared" si="169"/>
        <v>0</v>
      </c>
      <c r="CG202" s="141"/>
      <c r="CH202" s="141">
        <v>693.23</v>
      </c>
      <c r="CI202" s="141">
        <f t="shared" si="204"/>
        <v>246401</v>
      </c>
      <c r="CJ202" s="141">
        <f t="shared" si="205"/>
        <v>225992.98000000117</v>
      </c>
      <c r="CK202" s="141">
        <f t="shared" si="170"/>
        <v>755.83128834355432</v>
      </c>
      <c r="CL202" s="141"/>
      <c r="CM202" s="141">
        <v>60745</v>
      </c>
      <c r="CN202" s="141">
        <v>117319</v>
      </c>
      <c r="CO202" s="141">
        <f t="shared" si="201"/>
        <v>178064</v>
      </c>
      <c r="CP202" s="141">
        <f t="shared" si="202"/>
        <v>435000431</v>
      </c>
      <c r="CQ202" s="141">
        <f t="shared" si="206"/>
        <v>435000431.00000006</v>
      </c>
      <c r="CR202" s="141">
        <f t="shared" si="207"/>
        <v>178063.99999999997</v>
      </c>
      <c r="CS202" s="141"/>
      <c r="CT202" s="141"/>
      <c r="CU202" s="141"/>
      <c r="CV202" s="141">
        <f t="shared" si="171"/>
        <v>971065.59855241026</v>
      </c>
    </row>
    <row r="203" spans="1:100" s="14" customFormat="1" ht="13.2" x14ac:dyDescent="0.25">
      <c r="A203" s="4" t="s">
        <v>282</v>
      </c>
      <c r="B203" s="4" t="s">
        <v>283</v>
      </c>
      <c r="C203" s="4"/>
      <c r="D203" s="4" t="s">
        <v>203</v>
      </c>
      <c r="E203" s="4"/>
      <c r="F203" s="141">
        <v>596106.36635200004</v>
      </c>
      <c r="G203" s="141">
        <f>'[6]Control Totals'!$I$3</f>
        <v>129600000</v>
      </c>
      <c r="H203" s="141">
        <v>129600000.00000101</v>
      </c>
      <c r="I203" s="141">
        <f t="shared" si="156"/>
        <v>596106.36635199527</v>
      </c>
      <c r="J203" s="141"/>
      <c r="K203" s="141">
        <v>21984570.931329999</v>
      </c>
      <c r="L203" s="141">
        <f t="shared" si="172"/>
        <v>1567610394</v>
      </c>
      <c r="M203" s="141">
        <v>5258012077.9999981</v>
      </c>
      <c r="N203" s="141">
        <f t="shared" si="157"/>
        <v>6554424.2554672919</v>
      </c>
      <c r="O203" s="141"/>
      <c r="P203" s="141">
        <v>5428394.609255</v>
      </c>
      <c r="Q203" s="141">
        <f t="shared" si="203"/>
        <v>341463106</v>
      </c>
      <c r="R203" s="141">
        <v>1276518313.0000019</v>
      </c>
      <c r="S203" s="141">
        <f t="shared" si="158"/>
        <v>1452071.9875249183</v>
      </c>
      <c r="T203" s="141"/>
      <c r="U203" s="141"/>
      <c r="V203" s="141">
        <f t="shared" si="173"/>
        <v>339987334</v>
      </c>
      <c r="W203" s="141">
        <f t="shared" si="174"/>
        <v>523996799.00000209</v>
      </c>
      <c r="X203" s="141">
        <f t="shared" si="175"/>
        <v>0</v>
      </c>
      <c r="Y203" s="141"/>
      <c r="Z203" s="141">
        <v>1420391.8844590001</v>
      </c>
      <c r="AA203" s="141">
        <f t="shared" si="176"/>
        <v>335233765</v>
      </c>
      <c r="AB203" s="141">
        <f t="shared" si="177"/>
        <v>342170317.00001383</v>
      </c>
      <c r="AC203" s="141">
        <f t="shared" si="178"/>
        <v>1391597.387457242</v>
      </c>
      <c r="AD203" s="141"/>
      <c r="AE203" s="141">
        <v>3544317.5763030001</v>
      </c>
      <c r="AF203" s="141">
        <f t="shared" si="179"/>
        <v>483622539</v>
      </c>
      <c r="AG203" s="141">
        <f t="shared" si="180"/>
        <v>726591897.00000179</v>
      </c>
      <c r="AH203" s="141">
        <f t="shared" si="159"/>
        <v>2359112.2779531614</v>
      </c>
      <c r="AI203" s="141"/>
      <c r="AJ203" s="141"/>
      <c r="AK203" s="141">
        <f t="shared" si="181"/>
        <v>18917185</v>
      </c>
      <c r="AL203" s="141">
        <f t="shared" si="182"/>
        <v>21580834</v>
      </c>
      <c r="AM203" s="141">
        <f t="shared" si="160"/>
        <v>0</v>
      </c>
      <c r="AN203" s="141"/>
      <c r="AO203" s="141">
        <v>84994.532565999994</v>
      </c>
      <c r="AP203" s="141">
        <f t="shared" si="183"/>
        <v>44655639</v>
      </c>
      <c r="AQ203" s="141">
        <f t="shared" si="184"/>
        <v>45294790.000002876</v>
      </c>
      <c r="AR203" s="141">
        <f t="shared" si="161"/>
        <v>83795.181813201882</v>
      </c>
      <c r="AS203" s="141"/>
      <c r="AT203" s="141">
        <v>74679.776375999994</v>
      </c>
      <c r="AU203" s="141">
        <f t="shared" si="185"/>
        <v>12442934</v>
      </c>
      <c r="AV203" s="141">
        <f t="shared" si="186"/>
        <v>11889881.000002848</v>
      </c>
      <c r="AW203" s="141">
        <f t="shared" si="162"/>
        <v>78153.475933115275</v>
      </c>
      <c r="AX203" s="141"/>
      <c r="AY203" s="141">
        <v>5650326.4611539999</v>
      </c>
      <c r="AZ203" s="141">
        <f t="shared" si="187"/>
        <v>877162802</v>
      </c>
      <c r="BA203" s="141">
        <f t="shared" si="188"/>
        <v>834431461.9999969</v>
      </c>
      <c r="BB203" s="141">
        <f t="shared" si="163"/>
        <v>5939680.3890894102</v>
      </c>
      <c r="BC203" s="141"/>
      <c r="BD203" s="141"/>
      <c r="BE203" s="141">
        <f t="shared" si="189"/>
        <v>9386434</v>
      </c>
      <c r="BF203" s="141">
        <f t="shared" si="190"/>
        <v>9386434</v>
      </c>
      <c r="BG203" s="141">
        <f t="shared" si="164"/>
        <v>0</v>
      </c>
      <c r="BH203" s="141"/>
      <c r="BI203" s="141"/>
      <c r="BJ203" s="141">
        <f t="shared" si="191"/>
        <v>2191103</v>
      </c>
      <c r="BK203" s="141">
        <f t="shared" si="192"/>
        <v>2191101</v>
      </c>
      <c r="BL203" s="141">
        <f t="shared" si="165"/>
        <v>0</v>
      </c>
      <c r="BM203" s="141"/>
      <c r="BN203" s="141">
        <v>763531</v>
      </c>
      <c r="BO203" s="141">
        <f t="shared" si="193"/>
        <v>236120000</v>
      </c>
      <c r="BP203" s="141">
        <f t="shared" si="194"/>
        <v>183638092</v>
      </c>
      <c r="BQ203" s="141">
        <f t="shared" si="166"/>
        <v>981740.43171827332</v>
      </c>
      <c r="BR203" s="141"/>
      <c r="BS203" s="141">
        <v>519996</v>
      </c>
      <c r="BT203" s="141">
        <f t="shared" si="195"/>
        <v>132130000</v>
      </c>
      <c r="BU203" s="141">
        <f t="shared" si="196"/>
        <v>119177778</v>
      </c>
      <c r="BV203" s="141">
        <f t="shared" si="167"/>
        <v>576509.08275870024</v>
      </c>
      <c r="BW203" s="141"/>
      <c r="BX203" s="141">
        <v>51190</v>
      </c>
      <c r="BY203" s="141">
        <f t="shared" si="197"/>
        <v>10351044</v>
      </c>
      <c r="BZ203" s="141">
        <f t="shared" si="198"/>
        <v>10000069</v>
      </c>
      <c r="CA203" s="141">
        <f t="shared" si="168"/>
        <v>52986.628628262464</v>
      </c>
      <c r="CB203" s="141"/>
      <c r="CC203" s="141">
        <v>9232.5479369999994</v>
      </c>
      <c r="CD203" s="141">
        <f t="shared" si="199"/>
        <v>1842000</v>
      </c>
      <c r="CE203" s="141">
        <f t="shared" si="200"/>
        <v>1874207.2309440002</v>
      </c>
      <c r="CF203" s="141">
        <f t="shared" si="169"/>
        <v>9073.8916269084311</v>
      </c>
      <c r="CG203" s="141"/>
      <c r="CH203" s="141">
        <v>693.23</v>
      </c>
      <c r="CI203" s="141">
        <f t="shared" si="204"/>
        <v>246401</v>
      </c>
      <c r="CJ203" s="141">
        <f t="shared" si="205"/>
        <v>225992.98000000117</v>
      </c>
      <c r="CK203" s="141">
        <f t="shared" si="170"/>
        <v>755.83128834355432</v>
      </c>
      <c r="CL203" s="141"/>
      <c r="CM203" s="141"/>
      <c r="CN203" s="141"/>
      <c r="CO203" s="141">
        <f t="shared" si="201"/>
        <v>0</v>
      </c>
      <c r="CP203" s="141">
        <f t="shared" si="202"/>
        <v>435000431</v>
      </c>
      <c r="CQ203" s="141">
        <f t="shared" si="206"/>
        <v>435000431.00000006</v>
      </c>
      <c r="CR203" s="141">
        <f t="shared" si="207"/>
        <v>0</v>
      </c>
      <c r="CS203" s="141"/>
      <c r="CT203" s="141"/>
      <c r="CU203" s="141"/>
      <c r="CV203" s="141">
        <f t="shared" si="171"/>
        <v>20076007.187610827</v>
      </c>
    </row>
    <row r="204" spans="1:100" s="14" customFormat="1" ht="13.2" x14ac:dyDescent="0.25">
      <c r="A204" s="4" t="s">
        <v>573</v>
      </c>
      <c r="B204" s="4" t="s">
        <v>574</v>
      </c>
      <c r="C204" s="4" t="s">
        <v>348</v>
      </c>
      <c r="D204" s="4" t="s">
        <v>348</v>
      </c>
      <c r="E204" s="4"/>
      <c r="F204" s="141"/>
      <c r="G204" s="141">
        <f>'[6]Control Totals'!$I$3</f>
        <v>129600000</v>
      </c>
      <c r="H204" s="141">
        <v>129600000.00000101</v>
      </c>
      <c r="I204" s="141">
        <f t="shared" ref="I204:I205" si="208">(F204/H204)*G204</f>
        <v>0</v>
      </c>
      <c r="J204" s="141"/>
      <c r="K204" s="141"/>
      <c r="L204" s="141">
        <f t="shared" si="172"/>
        <v>1567610394</v>
      </c>
      <c r="M204" s="141">
        <v>5258012077.9999981</v>
      </c>
      <c r="N204" s="141">
        <f t="shared" ref="N204:N205" si="209">(K204/M204)*L204</f>
        <v>0</v>
      </c>
      <c r="O204" s="141"/>
      <c r="P204" s="141">
        <v>827841.82776699995</v>
      </c>
      <c r="Q204" s="141">
        <f t="shared" si="203"/>
        <v>341463106</v>
      </c>
      <c r="R204" s="141">
        <v>1276518313.0000019</v>
      </c>
      <c r="S204" s="141">
        <f t="shared" ref="S204:S205" si="210">(P204/R204)*Q204</f>
        <v>221444.09438334196</v>
      </c>
      <c r="T204" s="141"/>
      <c r="U204" s="141"/>
      <c r="V204" s="141">
        <f t="shared" si="173"/>
        <v>339987334</v>
      </c>
      <c r="W204" s="141">
        <f t="shared" si="174"/>
        <v>523996799.00000209</v>
      </c>
      <c r="X204" s="141">
        <f t="shared" si="175"/>
        <v>0</v>
      </c>
      <c r="Y204" s="141"/>
      <c r="Z204" s="141">
        <v>48538.709537000002</v>
      </c>
      <c r="AA204" s="141">
        <f t="shared" si="176"/>
        <v>335233765</v>
      </c>
      <c r="AB204" s="141">
        <f t="shared" si="177"/>
        <v>342170317.00001383</v>
      </c>
      <c r="AC204" s="141">
        <f t="shared" si="178"/>
        <v>47554.722130760572</v>
      </c>
      <c r="AD204" s="141"/>
      <c r="AE204" s="141"/>
      <c r="AF204" s="141">
        <f t="shared" si="179"/>
        <v>483622539</v>
      </c>
      <c r="AG204" s="141">
        <f t="shared" si="180"/>
        <v>726591897.00000179</v>
      </c>
      <c r="AH204" s="141">
        <f t="shared" ref="AH204:AH205" si="211">(AE204/AG204)*AF204</f>
        <v>0</v>
      </c>
      <c r="AI204" s="141"/>
      <c r="AJ204" s="141"/>
      <c r="AK204" s="141">
        <f t="shared" si="181"/>
        <v>18917185</v>
      </c>
      <c r="AL204" s="141">
        <f t="shared" si="182"/>
        <v>21580834</v>
      </c>
      <c r="AM204" s="141">
        <f t="shared" ref="AM204:AM205" si="212">(AJ204/AL204)*AK204</f>
        <v>0</v>
      </c>
      <c r="AN204" s="141"/>
      <c r="AO204" s="141">
        <v>40237.056488000002</v>
      </c>
      <c r="AP204" s="141">
        <f t="shared" si="183"/>
        <v>44655639</v>
      </c>
      <c r="AQ204" s="141">
        <f t="shared" si="184"/>
        <v>45294790.000002876</v>
      </c>
      <c r="AR204" s="141">
        <f t="shared" ref="AR204:AR205" si="213">(AO204/AQ204)*AP204</f>
        <v>39669.274743312017</v>
      </c>
      <c r="AS204" s="141"/>
      <c r="AT204" s="141"/>
      <c r="AU204" s="141">
        <f t="shared" si="185"/>
        <v>12442934</v>
      </c>
      <c r="AV204" s="141">
        <f t="shared" si="186"/>
        <v>11889881.000002848</v>
      </c>
      <c r="AW204" s="141">
        <f t="shared" ref="AW204:AW205" si="214">(AT204/AV204)*AU204</f>
        <v>0</v>
      </c>
      <c r="AX204" s="141"/>
      <c r="AY204" s="141"/>
      <c r="AZ204" s="141">
        <f t="shared" si="187"/>
        <v>877162802</v>
      </c>
      <c r="BA204" s="141">
        <f t="shared" si="188"/>
        <v>834431461.9999969</v>
      </c>
      <c r="BB204" s="141">
        <f t="shared" ref="BB204:BB205" si="215">(AY204/BA204)*AZ204</f>
        <v>0</v>
      </c>
      <c r="BC204" s="141"/>
      <c r="BD204" s="141"/>
      <c r="BE204" s="141">
        <f t="shared" si="189"/>
        <v>9386434</v>
      </c>
      <c r="BF204" s="141">
        <f t="shared" si="190"/>
        <v>9386434</v>
      </c>
      <c r="BG204" s="141">
        <f t="shared" ref="BG204:BG205" si="216">(BD204/BF204)*BE204</f>
        <v>0</v>
      </c>
      <c r="BH204" s="141"/>
      <c r="BI204" s="141"/>
      <c r="BJ204" s="141">
        <f t="shared" si="191"/>
        <v>2191103</v>
      </c>
      <c r="BK204" s="141">
        <f t="shared" si="192"/>
        <v>2191101</v>
      </c>
      <c r="BL204" s="141">
        <f t="shared" ref="BL204:BL205" si="217">(BI204/BK204)*BJ204</f>
        <v>0</v>
      </c>
      <c r="BM204" s="141"/>
      <c r="BN204" s="141"/>
      <c r="BO204" s="141">
        <f t="shared" si="193"/>
        <v>236120000</v>
      </c>
      <c r="BP204" s="141">
        <f t="shared" si="194"/>
        <v>183638092</v>
      </c>
      <c r="BQ204" s="141">
        <f t="shared" ref="BQ204:BQ205" si="218">(BN204/BP204)*BO204</f>
        <v>0</v>
      </c>
      <c r="BR204" s="141"/>
      <c r="BS204" s="141"/>
      <c r="BT204" s="141">
        <f t="shared" si="195"/>
        <v>132130000</v>
      </c>
      <c r="BU204" s="141">
        <f t="shared" si="196"/>
        <v>119177778</v>
      </c>
      <c r="BV204" s="141">
        <f t="shared" ref="BV204:BV205" si="219">(BS204/BU204)*BT204</f>
        <v>0</v>
      </c>
      <c r="BW204" s="141"/>
      <c r="BX204" s="141"/>
      <c r="BY204" s="141">
        <f t="shared" si="197"/>
        <v>10351044</v>
      </c>
      <c r="BZ204" s="141">
        <f t="shared" si="198"/>
        <v>10000069</v>
      </c>
      <c r="CA204" s="141">
        <f t="shared" ref="CA204:CA205" si="220">(BX204/BZ204)*BY204</f>
        <v>0</v>
      </c>
      <c r="CB204" s="141"/>
      <c r="CC204" s="141"/>
      <c r="CD204" s="141">
        <f t="shared" si="199"/>
        <v>1842000</v>
      </c>
      <c r="CE204" s="141">
        <f t="shared" si="200"/>
        <v>1874207.2309440002</v>
      </c>
      <c r="CF204" s="141">
        <f t="shared" ref="CF204:CF205" si="221">(CC204/CE204)*CD204</f>
        <v>0</v>
      </c>
      <c r="CG204" s="141"/>
      <c r="CH204" s="141">
        <v>693.23</v>
      </c>
      <c r="CI204" s="141">
        <f t="shared" si="204"/>
        <v>246401</v>
      </c>
      <c r="CJ204" s="141">
        <f t="shared" si="205"/>
        <v>225992.98000000117</v>
      </c>
      <c r="CK204" s="141">
        <f t="shared" ref="CK204:CK205" si="222">(CH204/CJ204)*CI204</f>
        <v>755.83128834355432</v>
      </c>
      <c r="CL204" s="141"/>
      <c r="CM204" s="141"/>
      <c r="CN204" s="141">
        <v>68307</v>
      </c>
      <c r="CO204" s="141">
        <f t="shared" si="201"/>
        <v>68307</v>
      </c>
      <c r="CP204" s="141">
        <f t="shared" si="202"/>
        <v>435000431</v>
      </c>
      <c r="CQ204" s="141">
        <f t="shared" si="206"/>
        <v>435000431.00000006</v>
      </c>
      <c r="CR204" s="141">
        <f t="shared" si="207"/>
        <v>68306.999999999985</v>
      </c>
      <c r="CS204" s="141"/>
      <c r="CT204" s="141"/>
      <c r="CU204" s="141"/>
      <c r="CV204" s="141">
        <f t="shared" si="171"/>
        <v>377730.92254575808</v>
      </c>
    </row>
    <row r="205" spans="1:100" s="14" customFormat="1" ht="13.2" x14ac:dyDescent="0.25">
      <c r="A205" s="4" t="s">
        <v>653</v>
      </c>
      <c r="B205" s="4" t="s">
        <v>654</v>
      </c>
      <c r="C205" s="4" t="s">
        <v>348</v>
      </c>
      <c r="D205" s="4" t="s">
        <v>348</v>
      </c>
      <c r="E205" s="4"/>
      <c r="F205" s="141"/>
      <c r="G205" s="141">
        <f>'[6]Control Totals'!$I$3</f>
        <v>129600000</v>
      </c>
      <c r="H205" s="141">
        <v>129600000.00000101</v>
      </c>
      <c r="I205" s="141">
        <f t="shared" si="208"/>
        <v>0</v>
      </c>
      <c r="J205" s="141"/>
      <c r="K205" s="141"/>
      <c r="L205" s="141">
        <f t="shared" si="172"/>
        <v>1567610394</v>
      </c>
      <c r="M205" s="141">
        <v>5258012077.9999981</v>
      </c>
      <c r="N205" s="141">
        <f t="shared" si="209"/>
        <v>0</v>
      </c>
      <c r="O205" s="141"/>
      <c r="P205" s="141">
        <v>1808175.0474390001</v>
      </c>
      <c r="Q205" s="141">
        <f t="shared" si="203"/>
        <v>341463106</v>
      </c>
      <c r="R205" s="141">
        <v>1276518313.0000019</v>
      </c>
      <c r="S205" s="141">
        <f t="shared" si="210"/>
        <v>483678.97397349548</v>
      </c>
      <c r="T205" s="141"/>
      <c r="U205" s="141"/>
      <c r="V205" s="141">
        <f t="shared" si="173"/>
        <v>339987334</v>
      </c>
      <c r="W205" s="141">
        <f t="shared" si="174"/>
        <v>523996799.00000209</v>
      </c>
      <c r="X205" s="141">
        <f t="shared" si="175"/>
        <v>0</v>
      </c>
      <c r="Y205" s="141"/>
      <c r="Z205" s="141">
        <v>86619.423381000001</v>
      </c>
      <c r="AA205" s="141">
        <f t="shared" si="176"/>
        <v>335233765</v>
      </c>
      <c r="AB205" s="141">
        <f t="shared" si="177"/>
        <v>342170317.00001383</v>
      </c>
      <c r="AC205" s="141">
        <f t="shared" si="178"/>
        <v>84863.455359690037</v>
      </c>
      <c r="AD205" s="141"/>
      <c r="AE205" s="141"/>
      <c r="AF205" s="141">
        <f t="shared" si="179"/>
        <v>483622539</v>
      </c>
      <c r="AG205" s="141">
        <f t="shared" si="180"/>
        <v>726591897.00000179</v>
      </c>
      <c r="AH205" s="141">
        <f t="shared" si="211"/>
        <v>0</v>
      </c>
      <c r="AI205" s="141"/>
      <c r="AJ205" s="141"/>
      <c r="AK205" s="141">
        <f t="shared" si="181"/>
        <v>18917185</v>
      </c>
      <c r="AL205" s="141">
        <f t="shared" si="182"/>
        <v>21580834</v>
      </c>
      <c r="AM205" s="141">
        <f t="shared" si="212"/>
        <v>0</v>
      </c>
      <c r="AN205" s="141"/>
      <c r="AO205" s="141">
        <v>115114.43253400001</v>
      </c>
      <c r="AP205" s="141">
        <f t="shared" si="183"/>
        <v>44655639</v>
      </c>
      <c r="AQ205" s="141">
        <f t="shared" si="184"/>
        <v>45294790.000002876</v>
      </c>
      <c r="AR205" s="141">
        <f t="shared" si="213"/>
        <v>113490.06238748062</v>
      </c>
      <c r="AS205" s="141"/>
      <c r="AT205" s="141"/>
      <c r="AU205" s="141">
        <f t="shared" si="185"/>
        <v>12442934</v>
      </c>
      <c r="AV205" s="141">
        <f t="shared" si="186"/>
        <v>11889881.000002848</v>
      </c>
      <c r="AW205" s="141">
        <f t="shared" si="214"/>
        <v>0</v>
      </c>
      <c r="AX205" s="141"/>
      <c r="AY205" s="141"/>
      <c r="AZ205" s="141">
        <f t="shared" si="187"/>
        <v>877162802</v>
      </c>
      <c r="BA205" s="141">
        <f t="shared" si="188"/>
        <v>834431461.9999969</v>
      </c>
      <c r="BB205" s="141">
        <f t="shared" si="215"/>
        <v>0</v>
      </c>
      <c r="BC205" s="141"/>
      <c r="BD205" s="141"/>
      <c r="BE205" s="141">
        <f t="shared" si="189"/>
        <v>9386434</v>
      </c>
      <c r="BF205" s="141">
        <f t="shared" si="190"/>
        <v>9386434</v>
      </c>
      <c r="BG205" s="141">
        <f t="shared" si="216"/>
        <v>0</v>
      </c>
      <c r="BH205" s="141"/>
      <c r="BI205" s="141"/>
      <c r="BJ205" s="141">
        <f t="shared" si="191"/>
        <v>2191103</v>
      </c>
      <c r="BK205" s="141">
        <f t="shared" si="192"/>
        <v>2191101</v>
      </c>
      <c r="BL205" s="141">
        <f t="shared" si="217"/>
        <v>0</v>
      </c>
      <c r="BM205" s="141"/>
      <c r="BN205" s="141"/>
      <c r="BO205" s="141">
        <f t="shared" si="193"/>
        <v>236120000</v>
      </c>
      <c r="BP205" s="141">
        <f t="shared" si="194"/>
        <v>183638092</v>
      </c>
      <c r="BQ205" s="141">
        <f t="shared" si="218"/>
        <v>0</v>
      </c>
      <c r="BR205" s="141"/>
      <c r="BS205" s="141"/>
      <c r="BT205" s="141">
        <f t="shared" si="195"/>
        <v>132130000</v>
      </c>
      <c r="BU205" s="141">
        <f t="shared" si="196"/>
        <v>119177778</v>
      </c>
      <c r="BV205" s="141">
        <f t="shared" si="219"/>
        <v>0</v>
      </c>
      <c r="BW205" s="141"/>
      <c r="BX205" s="141"/>
      <c r="BY205" s="141">
        <f t="shared" si="197"/>
        <v>10351044</v>
      </c>
      <c r="BZ205" s="141">
        <f t="shared" si="198"/>
        <v>10000069</v>
      </c>
      <c r="CA205" s="141">
        <f t="shared" si="220"/>
        <v>0</v>
      </c>
      <c r="CB205" s="141"/>
      <c r="CC205" s="141"/>
      <c r="CD205" s="141">
        <f t="shared" si="199"/>
        <v>1842000</v>
      </c>
      <c r="CE205" s="141">
        <f t="shared" si="200"/>
        <v>1874207.2309440002</v>
      </c>
      <c r="CF205" s="141">
        <f t="shared" si="221"/>
        <v>0</v>
      </c>
      <c r="CG205" s="141"/>
      <c r="CH205" s="141">
        <v>693.23</v>
      </c>
      <c r="CI205" s="141">
        <f t="shared" si="204"/>
        <v>246401</v>
      </c>
      <c r="CJ205" s="141">
        <f t="shared" si="205"/>
        <v>225992.98000000117</v>
      </c>
      <c r="CK205" s="141">
        <f t="shared" si="222"/>
        <v>755.83128834355432</v>
      </c>
      <c r="CL205" s="141"/>
      <c r="CM205" s="141">
        <v>61864</v>
      </c>
      <c r="CN205" s="141">
        <v>120525</v>
      </c>
      <c r="CO205" s="141">
        <f t="shared" si="201"/>
        <v>182389</v>
      </c>
      <c r="CP205" s="141">
        <f t="shared" si="202"/>
        <v>435000431</v>
      </c>
      <c r="CQ205" s="141">
        <f t="shared" si="206"/>
        <v>435000431.00000006</v>
      </c>
      <c r="CR205" s="141">
        <f t="shared" si="207"/>
        <v>182388.99999999997</v>
      </c>
      <c r="CS205" s="141"/>
      <c r="CT205" s="141"/>
      <c r="CU205" s="141"/>
      <c r="CV205" s="141">
        <f t="shared" si="171"/>
        <v>865177.32300900971</v>
      </c>
    </row>
    <row r="206" spans="1:100" s="14" customFormat="1" ht="13.2" x14ac:dyDescent="0.25">
      <c r="A206" s="4" t="s">
        <v>752</v>
      </c>
      <c r="B206" s="4" t="s">
        <v>753</v>
      </c>
      <c r="C206" s="4" t="s">
        <v>751</v>
      </c>
      <c r="D206" s="4" t="s">
        <v>751</v>
      </c>
      <c r="E206" s="4"/>
      <c r="F206" s="141"/>
      <c r="G206" s="141">
        <f>'[6]Control Totals'!$I$3</f>
        <v>129600000</v>
      </c>
      <c r="H206" s="141">
        <v>129600000.00000101</v>
      </c>
      <c r="I206" s="141"/>
      <c r="J206" s="141"/>
      <c r="K206" s="141"/>
      <c r="L206" s="141">
        <f t="shared" si="172"/>
        <v>1567610394</v>
      </c>
      <c r="M206" s="141">
        <v>5258012077.9999981</v>
      </c>
      <c r="N206" s="141"/>
      <c r="O206" s="141"/>
      <c r="P206" s="141"/>
      <c r="Q206" s="141">
        <f t="shared" si="203"/>
        <v>341463106</v>
      </c>
      <c r="R206" s="141">
        <v>1276518313.0000019</v>
      </c>
      <c r="S206" s="141"/>
      <c r="T206" s="141"/>
      <c r="U206" s="141">
        <v>18335845.180302002</v>
      </c>
      <c r="V206" s="141">
        <f t="shared" si="173"/>
        <v>339987334</v>
      </c>
      <c r="W206" s="141">
        <f t="shared" si="174"/>
        <v>523996799.00000209</v>
      </c>
      <c r="X206" s="141">
        <f t="shared" si="175"/>
        <v>11896933.59078631</v>
      </c>
      <c r="Y206" s="141"/>
      <c r="Z206" s="141">
        <v>392742.57471700001</v>
      </c>
      <c r="AA206" s="141">
        <f t="shared" si="176"/>
        <v>335233765</v>
      </c>
      <c r="AB206" s="141">
        <f t="shared" si="177"/>
        <v>342170317.00001383</v>
      </c>
      <c r="AC206" s="141">
        <f t="shared" si="178"/>
        <v>384780.81077432673</v>
      </c>
      <c r="AD206" s="141"/>
      <c r="AE206" s="141"/>
      <c r="AF206" s="141">
        <f t="shared" si="179"/>
        <v>483622539</v>
      </c>
      <c r="AG206" s="141">
        <f t="shared" si="180"/>
        <v>726591897.00000179</v>
      </c>
      <c r="AH206" s="141"/>
      <c r="AI206" s="141"/>
      <c r="AJ206" s="141"/>
      <c r="AK206" s="141">
        <f t="shared" si="181"/>
        <v>18917185</v>
      </c>
      <c r="AL206" s="141">
        <f t="shared" si="182"/>
        <v>21580834</v>
      </c>
      <c r="AM206" s="141"/>
      <c r="AN206" s="141"/>
      <c r="AO206" s="141"/>
      <c r="AP206" s="141">
        <f t="shared" si="183"/>
        <v>44655639</v>
      </c>
      <c r="AQ206" s="141">
        <f t="shared" si="184"/>
        <v>45294790.000002876</v>
      </c>
      <c r="AR206" s="141"/>
      <c r="AS206" s="141"/>
      <c r="AT206" s="141"/>
      <c r="AU206" s="141">
        <f t="shared" si="185"/>
        <v>12442934</v>
      </c>
      <c r="AV206" s="141">
        <f t="shared" si="186"/>
        <v>11889881.000002848</v>
      </c>
      <c r="AW206" s="141"/>
      <c r="AX206" s="141"/>
      <c r="AY206" s="141"/>
      <c r="AZ206" s="141">
        <f t="shared" si="187"/>
        <v>877162802</v>
      </c>
      <c r="BA206" s="141">
        <f t="shared" si="188"/>
        <v>834431461.9999969</v>
      </c>
      <c r="BB206" s="141"/>
      <c r="BC206" s="141"/>
      <c r="BD206" s="141"/>
      <c r="BE206" s="141">
        <f t="shared" si="189"/>
        <v>9386434</v>
      </c>
      <c r="BF206" s="141">
        <f t="shared" si="190"/>
        <v>9386434</v>
      </c>
      <c r="BG206" s="141"/>
      <c r="BH206" s="141"/>
      <c r="BI206" s="141"/>
      <c r="BJ206" s="141">
        <f t="shared" si="191"/>
        <v>2191103</v>
      </c>
      <c r="BK206" s="141">
        <f t="shared" si="192"/>
        <v>2191101</v>
      </c>
      <c r="BL206" s="141"/>
      <c r="BM206" s="141"/>
      <c r="BN206" s="141"/>
      <c r="BO206" s="141">
        <f t="shared" si="193"/>
        <v>236120000</v>
      </c>
      <c r="BP206" s="141">
        <f t="shared" si="194"/>
        <v>183638092</v>
      </c>
      <c r="BQ206" s="141"/>
      <c r="BR206" s="141"/>
      <c r="BS206" s="141"/>
      <c r="BT206" s="141">
        <f t="shared" si="195"/>
        <v>132130000</v>
      </c>
      <c r="BU206" s="141">
        <f t="shared" si="196"/>
        <v>119177778</v>
      </c>
      <c r="BV206" s="141"/>
      <c r="BW206" s="141"/>
      <c r="BX206" s="141"/>
      <c r="BY206" s="141">
        <f t="shared" si="197"/>
        <v>10351044</v>
      </c>
      <c r="BZ206" s="141">
        <f t="shared" si="198"/>
        <v>10000069</v>
      </c>
      <c r="CA206" s="141"/>
      <c r="CB206" s="141"/>
      <c r="CC206" s="141"/>
      <c r="CD206" s="141">
        <f t="shared" si="199"/>
        <v>1842000</v>
      </c>
      <c r="CE206" s="141">
        <f t="shared" si="200"/>
        <v>1874207.2309440002</v>
      </c>
      <c r="CF206" s="141"/>
      <c r="CG206" s="141"/>
      <c r="CH206" s="141"/>
      <c r="CI206" s="141">
        <f t="shared" si="204"/>
        <v>246401</v>
      </c>
      <c r="CJ206" s="141">
        <f t="shared" si="205"/>
        <v>225992.98000000117</v>
      </c>
      <c r="CK206" s="141"/>
      <c r="CL206" s="141"/>
      <c r="CM206" s="141"/>
      <c r="CN206" s="141"/>
      <c r="CO206" s="141">
        <f t="shared" si="201"/>
        <v>0</v>
      </c>
      <c r="CP206" s="141">
        <f t="shared" si="202"/>
        <v>435000431</v>
      </c>
      <c r="CQ206" s="141">
        <f t="shared" si="206"/>
        <v>435000431.00000006</v>
      </c>
      <c r="CR206" s="141">
        <f t="shared" si="207"/>
        <v>0</v>
      </c>
      <c r="CS206" s="141"/>
      <c r="CT206" s="141"/>
      <c r="CU206" s="141"/>
      <c r="CV206" s="141">
        <f t="shared" si="171"/>
        <v>12281714.401560636</v>
      </c>
    </row>
    <row r="207" spans="1:100" s="14" customFormat="1" ht="13.2" x14ac:dyDescent="0.25">
      <c r="A207" s="4" t="s">
        <v>163</v>
      </c>
      <c r="B207" s="4" t="s">
        <v>164</v>
      </c>
      <c r="C207" s="4"/>
      <c r="D207" s="4" t="s">
        <v>136</v>
      </c>
      <c r="E207" s="4"/>
      <c r="F207" s="141">
        <v>329766.23913300002</v>
      </c>
      <c r="G207" s="141">
        <f>'[6]Control Totals'!$I$3</f>
        <v>129600000</v>
      </c>
      <c r="H207" s="141">
        <v>129600000.00000101</v>
      </c>
      <c r="I207" s="141">
        <f t="shared" ref="I207:I270" si="223">(F207/H207)*G207</f>
        <v>329766.23913299741</v>
      </c>
      <c r="J207" s="141"/>
      <c r="K207" s="141">
        <v>14356336.659093</v>
      </c>
      <c r="L207" s="141">
        <f t="shared" si="172"/>
        <v>1567610394</v>
      </c>
      <c r="M207" s="141">
        <v>5258012077.9999981</v>
      </c>
      <c r="N207" s="141">
        <f t="shared" ref="N207:N270" si="224">(K207/M207)*L207</f>
        <v>4280161.8240325069</v>
      </c>
      <c r="O207" s="141"/>
      <c r="P207" s="141">
        <v>5857151.3336770004</v>
      </c>
      <c r="Q207" s="141">
        <f t="shared" si="203"/>
        <v>341463106</v>
      </c>
      <c r="R207" s="141">
        <v>1276518313.0000019</v>
      </c>
      <c r="S207" s="141">
        <f t="shared" ref="S207:S270" si="225">(P207/R207)*Q207</f>
        <v>1566762.549617561</v>
      </c>
      <c r="T207" s="141"/>
      <c r="U207" s="141"/>
      <c r="V207" s="141">
        <f t="shared" si="173"/>
        <v>339987334</v>
      </c>
      <c r="W207" s="141">
        <f t="shared" si="174"/>
        <v>523996799.00000209</v>
      </c>
      <c r="X207" s="141">
        <f t="shared" si="175"/>
        <v>0</v>
      </c>
      <c r="Y207" s="141"/>
      <c r="Z207" s="141">
        <v>1188294.157721</v>
      </c>
      <c r="AA207" s="141">
        <f t="shared" si="176"/>
        <v>335233765</v>
      </c>
      <c r="AB207" s="141">
        <f t="shared" si="177"/>
        <v>342170317.00001383</v>
      </c>
      <c r="AC207" s="141">
        <f t="shared" si="178"/>
        <v>1164204.7969353769</v>
      </c>
      <c r="AD207" s="141"/>
      <c r="AE207" s="141">
        <v>2631297.4014829998</v>
      </c>
      <c r="AF207" s="141">
        <f t="shared" si="179"/>
        <v>483622539</v>
      </c>
      <c r="AG207" s="141">
        <f t="shared" si="180"/>
        <v>726591897.00000179</v>
      </c>
      <c r="AH207" s="141">
        <f t="shared" ref="AH207:AH270" si="226">(AE207/AG207)*AF207</f>
        <v>1751402.3145916085</v>
      </c>
      <c r="AI207" s="141"/>
      <c r="AJ207" s="141"/>
      <c r="AK207" s="141">
        <f t="shared" si="181"/>
        <v>18917185</v>
      </c>
      <c r="AL207" s="141">
        <f t="shared" si="182"/>
        <v>21580834</v>
      </c>
      <c r="AM207" s="141">
        <f t="shared" ref="AM207:AM270" si="227">(AJ207/AL207)*AK207</f>
        <v>0</v>
      </c>
      <c r="AN207" s="141"/>
      <c r="AO207" s="141">
        <v>226473.92735300001</v>
      </c>
      <c r="AP207" s="141">
        <f t="shared" si="183"/>
        <v>44655639</v>
      </c>
      <c r="AQ207" s="141">
        <f t="shared" si="184"/>
        <v>45294790.000002876</v>
      </c>
      <c r="AR207" s="141">
        <f t="shared" ref="AR207:AR270" si="228">(AO207/AQ207)*AP207</f>
        <v>223278.17267255575</v>
      </c>
      <c r="AS207" s="141"/>
      <c r="AT207" s="141">
        <v>72131.944732999997</v>
      </c>
      <c r="AU207" s="141">
        <f t="shared" si="185"/>
        <v>12442934</v>
      </c>
      <c r="AV207" s="141">
        <f t="shared" si="186"/>
        <v>11889881.000002848</v>
      </c>
      <c r="AW207" s="141">
        <f t="shared" ref="AW207:AW270" si="229">(AT207/AV207)*AU207</f>
        <v>75487.1329329664</v>
      </c>
      <c r="AX207" s="141"/>
      <c r="AY207" s="141">
        <v>4131416.0809160001</v>
      </c>
      <c r="AZ207" s="141">
        <f t="shared" si="187"/>
        <v>877162802</v>
      </c>
      <c r="BA207" s="141">
        <f t="shared" si="188"/>
        <v>834431461.9999969</v>
      </c>
      <c r="BB207" s="141">
        <f t="shared" ref="BB207:BB270" si="230">(AY207/BA207)*AZ207</f>
        <v>4342986.4174562385</v>
      </c>
      <c r="BC207" s="141"/>
      <c r="BD207" s="141"/>
      <c r="BE207" s="141">
        <f t="shared" si="189"/>
        <v>9386434</v>
      </c>
      <c r="BF207" s="141">
        <f t="shared" si="190"/>
        <v>9386434</v>
      </c>
      <c r="BG207" s="141">
        <f t="shared" ref="BG207:BG270" si="231">(BD207/BF207)*BE207</f>
        <v>0</v>
      </c>
      <c r="BH207" s="141"/>
      <c r="BI207" s="141"/>
      <c r="BJ207" s="141">
        <f t="shared" si="191"/>
        <v>2191103</v>
      </c>
      <c r="BK207" s="141">
        <f t="shared" si="192"/>
        <v>2191101</v>
      </c>
      <c r="BL207" s="141">
        <f t="shared" ref="BL207:BL270" si="232">(BI207/BK207)*BJ207</f>
        <v>0</v>
      </c>
      <c r="BM207" s="141"/>
      <c r="BN207" s="141">
        <v>572269</v>
      </c>
      <c r="BO207" s="141">
        <f t="shared" si="193"/>
        <v>236120000</v>
      </c>
      <c r="BP207" s="141">
        <f t="shared" si="194"/>
        <v>183638092</v>
      </c>
      <c r="BQ207" s="141">
        <f t="shared" ref="BQ207:BQ270" si="233">(BN207/BP207)*BO207</f>
        <v>735817.68797728524</v>
      </c>
      <c r="BR207" s="141"/>
      <c r="BS207" s="141">
        <v>376378</v>
      </c>
      <c r="BT207" s="141">
        <f t="shared" si="195"/>
        <v>132130000</v>
      </c>
      <c r="BU207" s="141">
        <f t="shared" si="196"/>
        <v>119177778</v>
      </c>
      <c r="BV207" s="141">
        <f t="shared" ref="BV207:BV270" si="234">(BS207/BU207)*BT207</f>
        <v>417282.70131030638</v>
      </c>
      <c r="BW207" s="141"/>
      <c r="BX207" s="141">
        <v>40809</v>
      </c>
      <c r="BY207" s="141">
        <f t="shared" si="197"/>
        <v>10351044</v>
      </c>
      <c r="BZ207" s="141">
        <f t="shared" si="198"/>
        <v>10000069</v>
      </c>
      <c r="CA207" s="141">
        <f t="shared" ref="CA207:CA270" si="235">(BX207/BZ207)*BY207</f>
        <v>42241.283994740435</v>
      </c>
      <c r="CB207" s="141"/>
      <c r="CC207" s="141">
        <v>9232.5479369999994</v>
      </c>
      <c r="CD207" s="141">
        <f t="shared" si="199"/>
        <v>1842000</v>
      </c>
      <c r="CE207" s="141">
        <f t="shared" si="200"/>
        <v>1874207.2309440002</v>
      </c>
      <c r="CF207" s="141">
        <f t="shared" ref="CF207:CF270" si="236">(CC207/CE207)*CD207</f>
        <v>9073.8916269084311</v>
      </c>
      <c r="CG207" s="141"/>
      <c r="CH207" s="141">
        <v>693.23</v>
      </c>
      <c r="CI207" s="141">
        <f t="shared" si="204"/>
        <v>246401</v>
      </c>
      <c r="CJ207" s="141">
        <f t="shared" si="205"/>
        <v>225992.98000000117</v>
      </c>
      <c r="CK207" s="141">
        <f t="shared" ref="CK207:CK270" si="237">(CH207/CJ207)*CI207</f>
        <v>755.83128834355432</v>
      </c>
      <c r="CL207" s="141"/>
      <c r="CM207" s="141">
        <v>867310.00000000023</v>
      </c>
      <c r="CN207" s="141">
        <v>1700062</v>
      </c>
      <c r="CO207" s="141">
        <f t="shared" si="201"/>
        <v>2567372</v>
      </c>
      <c r="CP207" s="141">
        <f t="shared" si="202"/>
        <v>435000431</v>
      </c>
      <c r="CQ207" s="141">
        <f t="shared" si="206"/>
        <v>435000431.00000006</v>
      </c>
      <c r="CR207" s="141">
        <f t="shared" si="207"/>
        <v>2567371.9999999995</v>
      </c>
      <c r="CS207" s="141"/>
      <c r="CT207" s="141"/>
      <c r="CU207" s="141"/>
      <c r="CV207" s="141">
        <f t="shared" si="171"/>
        <v>17506592.843569394</v>
      </c>
    </row>
    <row r="208" spans="1:100" s="14" customFormat="1" ht="13.2" x14ac:dyDescent="0.25">
      <c r="A208" s="4" t="s">
        <v>401</v>
      </c>
      <c r="B208" s="4" t="s">
        <v>402</v>
      </c>
      <c r="C208" s="4" t="s">
        <v>348</v>
      </c>
      <c r="D208" s="4" t="s">
        <v>348</v>
      </c>
      <c r="E208" s="4"/>
      <c r="F208" s="141"/>
      <c r="G208" s="141">
        <f>'[6]Control Totals'!$I$3</f>
        <v>129600000</v>
      </c>
      <c r="H208" s="141">
        <v>129600000.00000101</v>
      </c>
      <c r="I208" s="141">
        <f t="shared" si="223"/>
        <v>0</v>
      </c>
      <c r="J208" s="141"/>
      <c r="K208" s="141"/>
      <c r="L208" s="141">
        <f t="shared" si="172"/>
        <v>1567610394</v>
      </c>
      <c r="M208" s="141">
        <v>5258012077.9999981</v>
      </c>
      <c r="N208" s="141">
        <f t="shared" si="224"/>
        <v>0</v>
      </c>
      <c r="O208" s="141"/>
      <c r="P208" s="141">
        <v>1401901.9829889999</v>
      </c>
      <c r="Q208" s="141">
        <f t="shared" si="203"/>
        <v>341463106</v>
      </c>
      <c r="R208" s="141">
        <v>1276518313.0000019</v>
      </c>
      <c r="S208" s="141">
        <f t="shared" si="225"/>
        <v>375002.69329781429</v>
      </c>
      <c r="T208" s="141"/>
      <c r="U208" s="141"/>
      <c r="V208" s="141">
        <f t="shared" si="173"/>
        <v>339987334</v>
      </c>
      <c r="W208" s="141">
        <f t="shared" si="174"/>
        <v>523996799.00000209</v>
      </c>
      <c r="X208" s="141">
        <f t="shared" si="175"/>
        <v>0</v>
      </c>
      <c r="Y208" s="141"/>
      <c r="Z208" s="141">
        <v>74269.357996000006</v>
      </c>
      <c r="AA208" s="141">
        <f t="shared" si="176"/>
        <v>335233765</v>
      </c>
      <c r="AB208" s="141">
        <f t="shared" si="177"/>
        <v>342170317.00001383</v>
      </c>
      <c r="AC208" s="141">
        <f t="shared" si="178"/>
        <v>72763.753219221908</v>
      </c>
      <c r="AD208" s="141"/>
      <c r="AE208" s="141"/>
      <c r="AF208" s="141">
        <f t="shared" si="179"/>
        <v>483622539</v>
      </c>
      <c r="AG208" s="141">
        <f t="shared" si="180"/>
        <v>726591897.00000179</v>
      </c>
      <c r="AH208" s="141">
        <f t="shared" si="226"/>
        <v>0</v>
      </c>
      <c r="AI208" s="141"/>
      <c r="AJ208" s="141"/>
      <c r="AK208" s="141">
        <f t="shared" si="181"/>
        <v>18917185</v>
      </c>
      <c r="AL208" s="141">
        <f t="shared" si="182"/>
        <v>21580834</v>
      </c>
      <c r="AM208" s="141">
        <f t="shared" si="227"/>
        <v>0</v>
      </c>
      <c r="AN208" s="141"/>
      <c r="AO208" s="141">
        <v>32355.197630999999</v>
      </c>
      <c r="AP208" s="141">
        <f t="shared" si="183"/>
        <v>44655639</v>
      </c>
      <c r="AQ208" s="141">
        <f t="shared" si="184"/>
        <v>45294790.000002876</v>
      </c>
      <c r="AR208" s="141">
        <f t="shared" si="228"/>
        <v>31898.636138582373</v>
      </c>
      <c r="AS208" s="141"/>
      <c r="AT208" s="141"/>
      <c r="AU208" s="141">
        <f t="shared" si="185"/>
        <v>12442934</v>
      </c>
      <c r="AV208" s="141">
        <f t="shared" si="186"/>
        <v>11889881.000002848</v>
      </c>
      <c r="AW208" s="141">
        <f t="shared" si="229"/>
        <v>0</v>
      </c>
      <c r="AX208" s="141"/>
      <c r="AY208" s="141"/>
      <c r="AZ208" s="141">
        <f t="shared" si="187"/>
        <v>877162802</v>
      </c>
      <c r="BA208" s="141">
        <f t="shared" si="188"/>
        <v>834431461.9999969</v>
      </c>
      <c r="BB208" s="141">
        <f t="shared" si="230"/>
        <v>0</v>
      </c>
      <c r="BC208" s="141"/>
      <c r="BD208" s="141"/>
      <c r="BE208" s="141">
        <f t="shared" si="189"/>
        <v>9386434</v>
      </c>
      <c r="BF208" s="141">
        <f t="shared" si="190"/>
        <v>9386434</v>
      </c>
      <c r="BG208" s="141">
        <f t="shared" si="231"/>
        <v>0</v>
      </c>
      <c r="BH208" s="141"/>
      <c r="BI208" s="141"/>
      <c r="BJ208" s="141">
        <f t="shared" si="191"/>
        <v>2191103</v>
      </c>
      <c r="BK208" s="141">
        <f t="shared" si="192"/>
        <v>2191101</v>
      </c>
      <c r="BL208" s="141">
        <f t="shared" si="232"/>
        <v>0</v>
      </c>
      <c r="BM208" s="141"/>
      <c r="BN208" s="141"/>
      <c r="BO208" s="141">
        <f t="shared" si="193"/>
        <v>236120000</v>
      </c>
      <c r="BP208" s="141">
        <f t="shared" si="194"/>
        <v>183638092</v>
      </c>
      <c r="BQ208" s="141">
        <f t="shared" si="233"/>
        <v>0</v>
      </c>
      <c r="BR208" s="141"/>
      <c r="BS208" s="141"/>
      <c r="BT208" s="141">
        <f t="shared" si="195"/>
        <v>132130000</v>
      </c>
      <c r="BU208" s="141">
        <f t="shared" si="196"/>
        <v>119177778</v>
      </c>
      <c r="BV208" s="141">
        <f t="shared" si="234"/>
        <v>0</v>
      </c>
      <c r="BW208" s="141"/>
      <c r="BX208" s="141"/>
      <c r="BY208" s="141">
        <f t="shared" si="197"/>
        <v>10351044</v>
      </c>
      <c r="BZ208" s="141">
        <f t="shared" si="198"/>
        <v>10000069</v>
      </c>
      <c r="CA208" s="141">
        <f t="shared" si="235"/>
        <v>0</v>
      </c>
      <c r="CB208" s="141"/>
      <c r="CC208" s="141"/>
      <c r="CD208" s="141">
        <f t="shared" si="199"/>
        <v>1842000</v>
      </c>
      <c r="CE208" s="141">
        <f t="shared" si="200"/>
        <v>1874207.2309440002</v>
      </c>
      <c r="CF208" s="141">
        <f t="shared" si="236"/>
        <v>0</v>
      </c>
      <c r="CG208" s="141"/>
      <c r="CH208" s="141">
        <v>693.23</v>
      </c>
      <c r="CI208" s="141">
        <f t="shared" si="204"/>
        <v>246401</v>
      </c>
      <c r="CJ208" s="141">
        <f t="shared" si="205"/>
        <v>225992.98000000117</v>
      </c>
      <c r="CK208" s="141">
        <f t="shared" si="237"/>
        <v>755.83128834355432</v>
      </c>
      <c r="CL208" s="141"/>
      <c r="CM208" s="141">
        <v>54171</v>
      </c>
      <c r="CN208" s="141">
        <v>107015</v>
      </c>
      <c r="CO208" s="141">
        <f t="shared" si="201"/>
        <v>161186</v>
      </c>
      <c r="CP208" s="141">
        <f t="shared" si="202"/>
        <v>435000431</v>
      </c>
      <c r="CQ208" s="141">
        <f t="shared" si="206"/>
        <v>435000431.00000006</v>
      </c>
      <c r="CR208" s="141">
        <f t="shared" si="207"/>
        <v>161185.99999999997</v>
      </c>
      <c r="CS208" s="141"/>
      <c r="CT208" s="141"/>
      <c r="CU208" s="141"/>
      <c r="CV208" s="141">
        <f t="shared" si="171"/>
        <v>641606.91394396208</v>
      </c>
    </row>
    <row r="209" spans="1:100" s="14" customFormat="1" ht="13.2" x14ac:dyDescent="0.25">
      <c r="A209" s="4" t="s">
        <v>685</v>
      </c>
      <c r="B209" s="4" t="s">
        <v>686</v>
      </c>
      <c r="C209" s="4" t="s">
        <v>348</v>
      </c>
      <c r="D209" s="4" t="s">
        <v>348</v>
      </c>
      <c r="E209" s="4"/>
      <c r="F209" s="141"/>
      <c r="G209" s="141">
        <f>'[6]Control Totals'!$I$3</f>
        <v>129600000</v>
      </c>
      <c r="H209" s="141">
        <v>129600000.00000101</v>
      </c>
      <c r="I209" s="141">
        <f t="shared" si="223"/>
        <v>0</v>
      </c>
      <c r="J209" s="141"/>
      <c r="K209" s="141"/>
      <c r="L209" s="141">
        <f t="shared" si="172"/>
        <v>1567610394</v>
      </c>
      <c r="M209" s="141">
        <v>5258012077.9999981</v>
      </c>
      <c r="N209" s="141">
        <f t="shared" si="224"/>
        <v>0</v>
      </c>
      <c r="O209" s="141"/>
      <c r="P209" s="141">
        <v>1440213.803321</v>
      </c>
      <c r="Q209" s="141">
        <f t="shared" si="203"/>
        <v>341463106</v>
      </c>
      <c r="R209" s="141">
        <v>1276518313.0000019</v>
      </c>
      <c r="S209" s="141">
        <f t="shared" si="225"/>
        <v>385250.93888414977</v>
      </c>
      <c r="T209" s="141"/>
      <c r="U209" s="141"/>
      <c r="V209" s="141">
        <f t="shared" si="173"/>
        <v>339987334</v>
      </c>
      <c r="W209" s="141">
        <f t="shared" si="174"/>
        <v>523996799.00000209</v>
      </c>
      <c r="X209" s="141">
        <f t="shared" si="175"/>
        <v>0</v>
      </c>
      <c r="Y209" s="141"/>
      <c r="Z209" s="141">
        <v>78009.093429</v>
      </c>
      <c r="AA209" s="141">
        <f t="shared" si="176"/>
        <v>335233765</v>
      </c>
      <c r="AB209" s="141">
        <f t="shared" si="177"/>
        <v>342170317.00001383</v>
      </c>
      <c r="AC209" s="141">
        <f t="shared" si="178"/>
        <v>76427.675912166786</v>
      </c>
      <c r="AD209" s="141"/>
      <c r="AE209" s="141"/>
      <c r="AF209" s="141">
        <f t="shared" si="179"/>
        <v>483622539</v>
      </c>
      <c r="AG209" s="141">
        <f t="shared" si="180"/>
        <v>726591897.00000179</v>
      </c>
      <c r="AH209" s="141">
        <f t="shared" si="226"/>
        <v>0</v>
      </c>
      <c r="AI209" s="141"/>
      <c r="AJ209" s="141"/>
      <c r="AK209" s="141">
        <f t="shared" si="181"/>
        <v>18917185</v>
      </c>
      <c r="AL209" s="141">
        <f t="shared" si="182"/>
        <v>21580834</v>
      </c>
      <c r="AM209" s="141">
        <f t="shared" si="227"/>
        <v>0</v>
      </c>
      <c r="AN209" s="141"/>
      <c r="AO209" s="141">
        <v>32355.197630999999</v>
      </c>
      <c r="AP209" s="141">
        <f t="shared" si="183"/>
        <v>44655639</v>
      </c>
      <c r="AQ209" s="141">
        <f t="shared" si="184"/>
        <v>45294790.000002876</v>
      </c>
      <c r="AR209" s="141">
        <f t="shared" si="228"/>
        <v>31898.636138582373</v>
      </c>
      <c r="AS209" s="141"/>
      <c r="AT209" s="141"/>
      <c r="AU209" s="141">
        <f t="shared" si="185"/>
        <v>12442934</v>
      </c>
      <c r="AV209" s="141">
        <f t="shared" si="186"/>
        <v>11889881.000002848</v>
      </c>
      <c r="AW209" s="141">
        <f t="shared" si="229"/>
        <v>0</v>
      </c>
      <c r="AX209" s="141"/>
      <c r="AY209" s="141"/>
      <c r="AZ209" s="141">
        <f t="shared" si="187"/>
        <v>877162802</v>
      </c>
      <c r="BA209" s="141">
        <f t="shared" si="188"/>
        <v>834431461.9999969</v>
      </c>
      <c r="BB209" s="141">
        <f t="shared" si="230"/>
        <v>0</v>
      </c>
      <c r="BC209" s="141"/>
      <c r="BD209" s="141"/>
      <c r="BE209" s="141">
        <f t="shared" si="189"/>
        <v>9386434</v>
      </c>
      <c r="BF209" s="141">
        <f t="shared" si="190"/>
        <v>9386434</v>
      </c>
      <c r="BG209" s="141">
        <f t="shared" si="231"/>
        <v>0</v>
      </c>
      <c r="BH209" s="141"/>
      <c r="BI209" s="141"/>
      <c r="BJ209" s="141">
        <f t="shared" si="191"/>
        <v>2191103</v>
      </c>
      <c r="BK209" s="141">
        <f t="shared" si="192"/>
        <v>2191101</v>
      </c>
      <c r="BL209" s="141">
        <f t="shared" si="232"/>
        <v>0</v>
      </c>
      <c r="BM209" s="141"/>
      <c r="BN209" s="141"/>
      <c r="BO209" s="141">
        <f t="shared" si="193"/>
        <v>236120000</v>
      </c>
      <c r="BP209" s="141">
        <f t="shared" si="194"/>
        <v>183638092</v>
      </c>
      <c r="BQ209" s="141">
        <f t="shared" si="233"/>
        <v>0</v>
      </c>
      <c r="BR209" s="141"/>
      <c r="BS209" s="141"/>
      <c r="BT209" s="141">
        <f t="shared" si="195"/>
        <v>132130000</v>
      </c>
      <c r="BU209" s="141">
        <f t="shared" si="196"/>
        <v>119177778</v>
      </c>
      <c r="BV209" s="141">
        <f t="shared" si="234"/>
        <v>0</v>
      </c>
      <c r="BW209" s="141"/>
      <c r="BX209" s="141"/>
      <c r="BY209" s="141">
        <f t="shared" si="197"/>
        <v>10351044</v>
      </c>
      <c r="BZ209" s="141">
        <f t="shared" si="198"/>
        <v>10000069</v>
      </c>
      <c r="CA209" s="141">
        <f t="shared" si="235"/>
        <v>0</v>
      </c>
      <c r="CB209" s="141"/>
      <c r="CC209" s="141"/>
      <c r="CD209" s="141">
        <f t="shared" si="199"/>
        <v>1842000</v>
      </c>
      <c r="CE209" s="141">
        <f t="shared" si="200"/>
        <v>1874207.2309440002</v>
      </c>
      <c r="CF209" s="141">
        <f t="shared" si="236"/>
        <v>0</v>
      </c>
      <c r="CG209" s="141"/>
      <c r="CH209" s="141">
        <v>693.23</v>
      </c>
      <c r="CI209" s="141">
        <f t="shared" si="204"/>
        <v>246401</v>
      </c>
      <c r="CJ209" s="141">
        <f t="shared" si="205"/>
        <v>225992.98000000117</v>
      </c>
      <c r="CK209" s="141">
        <f t="shared" si="237"/>
        <v>755.83128834355432</v>
      </c>
      <c r="CL209" s="141"/>
      <c r="CM209" s="141"/>
      <c r="CN209" s="141">
        <v>55615</v>
      </c>
      <c r="CO209" s="141">
        <f t="shared" si="201"/>
        <v>55615</v>
      </c>
      <c r="CP209" s="141">
        <f t="shared" si="202"/>
        <v>435000431</v>
      </c>
      <c r="CQ209" s="141">
        <f t="shared" si="206"/>
        <v>435000431.00000006</v>
      </c>
      <c r="CR209" s="141">
        <f t="shared" si="207"/>
        <v>55614.999999999993</v>
      </c>
      <c r="CS209" s="141"/>
      <c r="CT209" s="141"/>
      <c r="CU209" s="141"/>
      <c r="CV209" s="141">
        <f t="shared" si="171"/>
        <v>549948.08222324238</v>
      </c>
    </row>
    <row r="210" spans="1:100" s="14" customFormat="1" ht="13.2" x14ac:dyDescent="0.25">
      <c r="A210" s="4" t="s">
        <v>735</v>
      </c>
      <c r="B210" s="4" t="s">
        <v>736</v>
      </c>
      <c r="C210" s="4" t="s">
        <v>348</v>
      </c>
      <c r="D210" s="4" t="s">
        <v>348</v>
      </c>
      <c r="E210" s="4"/>
      <c r="F210" s="141"/>
      <c r="G210" s="141">
        <f>'[6]Control Totals'!$I$3</f>
        <v>129600000</v>
      </c>
      <c r="H210" s="141">
        <v>129600000.00000101</v>
      </c>
      <c r="I210" s="141">
        <f t="shared" si="223"/>
        <v>0</v>
      </c>
      <c r="J210" s="141"/>
      <c r="K210" s="141"/>
      <c r="L210" s="141">
        <f t="shared" si="172"/>
        <v>1567610394</v>
      </c>
      <c r="M210" s="141">
        <v>5258012077.9999981</v>
      </c>
      <c r="N210" s="141">
        <f t="shared" si="224"/>
        <v>0</v>
      </c>
      <c r="O210" s="141"/>
      <c r="P210" s="141">
        <v>1321030.179646</v>
      </c>
      <c r="Q210" s="141">
        <f t="shared" si="203"/>
        <v>341463106</v>
      </c>
      <c r="R210" s="141">
        <v>1276518313.0000019</v>
      </c>
      <c r="S210" s="141">
        <f t="shared" si="225"/>
        <v>353369.83705431607</v>
      </c>
      <c r="T210" s="141"/>
      <c r="U210" s="141"/>
      <c r="V210" s="141">
        <f t="shared" si="173"/>
        <v>339987334</v>
      </c>
      <c r="W210" s="141">
        <f t="shared" si="174"/>
        <v>523996799.00000209</v>
      </c>
      <c r="X210" s="141">
        <f t="shared" si="175"/>
        <v>0</v>
      </c>
      <c r="Y210" s="141"/>
      <c r="Z210" s="141">
        <v>123733.630427</v>
      </c>
      <c r="AA210" s="141">
        <f t="shared" si="176"/>
        <v>335233765</v>
      </c>
      <c r="AB210" s="141">
        <f t="shared" si="177"/>
        <v>342170317.00001383</v>
      </c>
      <c r="AC210" s="141">
        <f t="shared" si="178"/>
        <v>121225.27502921912</v>
      </c>
      <c r="AD210" s="141"/>
      <c r="AE210" s="141"/>
      <c r="AF210" s="141">
        <f t="shared" si="179"/>
        <v>483622539</v>
      </c>
      <c r="AG210" s="141">
        <f t="shared" si="180"/>
        <v>726591897.00000179</v>
      </c>
      <c r="AH210" s="141">
        <f t="shared" si="226"/>
        <v>0</v>
      </c>
      <c r="AI210" s="141"/>
      <c r="AJ210" s="141"/>
      <c r="AK210" s="141">
        <f t="shared" si="181"/>
        <v>18917185</v>
      </c>
      <c r="AL210" s="141">
        <f t="shared" si="182"/>
        <v>21580834</v>
      </c>
      <c r="AM210" s="141">
        <f t="shared" si="227"/>
        <v>0</v>
      </c>
      <c r="AN210" s="141"/>
      <c r="AO210" s="141">
        <v>48118.915345000001</v>
      </c>
      <c r="AP210" s="141">
        <f t="shared" si="183"/>
        <v>44655639</v>
      </c>
      <c r="AQ210" s="141">
        <f t="shared" si="184"/>
        <v>45294790.000002876</v>
      </c>
      <c r="AR210" s="141">
        <f t="shared" si="228"/>
        <v>47439.913348041657</v>
      </c>
      <c r="AS210" s="141"/>
      <c r="AT210" s="141"/>
      <c r="AU210" s="141">
        <f t="shared" si="185"/>
        <v>12442934</v>
      </c>
      <c r="AV210" s="141">
        <f t="shared" si="186"/>
        <v>11889881.000002848</v>
      </c>
      <c r="AW210" s="141">
        <f t="shared" si="229"/>
        <v>0</v>
      </c>
      <c r="AX210" s="141"/>
      <c r="AY210" s="141"/>
      <c r="AZ210" s="141">
        <f t="shared" si="187"/>
        <v>877162802</v>
      </c>
      <c r="BA210" s="141">
        <f t="shared" si="188"/>
        <v>834431461.9999969</v>
      </c>
      <c r="BB210" s="141">
        <f t="shared" si="230"/>
        <v>0</v>
      </c>
      <c r="BC210" s="141"/>
      <c r="BD210" s="141"/>
      <c r="BE210" s="141">
        <f t="shared" si="189"/>
        <v>9386434</v>
      </c>
      <c r="BF210" s="141">
        <f t="shared" si="190"/>
        <v>9386434</v>
      </c>
      <c r="BG210" s="141">
        <f t="shared" si="231"/>
        <v>0</v>
      </c>
      <c r="BH210" s="141"/>
      <c r="BI210" s="141"/>
      <c r="BJ210" s="141">
        <f t="shared" si="191"/>
        <v>2191103</v>
      </c>
      <c r="BK210" s="141">
        <f t="shared" si="192"/>
        <v>2191101</v>
      </c>
      <c r="BL210" s="141">
        <f t="shared" si="232"/>
        <v>0</v>
      </c>
      <c r="BM210" s="141"/>
      <c r="BN210" s="141"/>
      <c r="BO210" s="141">
        <f t="shared" si="193"/>
        <v>236120000</v>
      </c>
      <c r="BP210" s="141">
        <f t="shared" si="194"/>
        <v>183638092</v>
      </c>
      <c r="BQ210" s="141">
        <f t="shared" si="233"/>
        <v>0</v>
      </c>
      <c r="BR210" s="141"/>
      <c r="BS210" s="141"/>
      <c r="BT210" s="141">
        <f t="shared" si="195"/>
        <v>132130000</v>
      </c>
      <c r="BU210" s="141">
        <f t="shared" si="196"/>
        <v>119177778</v>
      </c>
      <c r="BV210" s="141">
        <f t="shared" si="234"/>
        <v>0</v>
      </c>
      <c r="BW210" s="141"/>
      <c r="BX210" s="141"/>
      <c r="BY210" s="141">
        <f t="shared" si="197"/>
        <v>10351044</v>
      </c>
      <c r="BZ210" s="141">
        <f t="shared" si="198"/>
        <v>10000069</v>
      </c>
      <c r="CA210" s="141">
        <f t="shared" si="235"/>
        <v>0</v>
      </c>
      <c r="CB210" s="141"/>
      <c r="CC210" s="141"/>
      <c r="CD210" s="141">
        <f t="shared" si="199"/>
        <v>1842000</v>
      </c>
      <c r="CE210" s="141">
        <f t="shared" si="200"/>
        <v>1874207.2309440002</v>
      </c>
      <c r="CF210" s="141">
        <f t="shared" si="236"/>
        <v>0</v>
      </c>
      <c r="CG210" s="141"/>
      <c r="CH210" s="141">
        <v>693.23</v>
      </c>
      <c r="CI210" s="141">
        <f t="shared" si="204"/>
        <v>246401</v>
      </c>
      <c r="CJ210" s="141">
        <f t="shared" si="205"/>
        <v>225992.98000000117</v>
      </c>
      <c r="CK210" s="141">
        <f t="shared" si="237"/>
        <v>755.83128834355432</v>
      </c>
      <c r="CL210" s="141"/>
      <c r="CM210" s="141">
        <v>90415</v>
      </c>
      <c r="CN210" s="141">
        <v>177044</v>
      </c>
      <c r="CO210" s="141">
        <f t="shared" si="201"/>
        <v>267459</v>
      </c>
      <c r="CP210" s="141">
        <f t="shared" si="202"/>
        <v>435000431</v>
      </c>
      <c r="CQ210" s="141">
        <f t="shared" si="206"/>
        <v>435000431.00000006</v>
      </c>
      <c r="CR210" s="141">
        <f t="shared" si="207"/>
        <v>267458.99999999994</v>
      </c>
      <c r="CS210" s="141"/>
      <c r="CT210" s="141"/>
      <c r="CU210" s="141"/>
      <c r="CV210" s="141">
        <f t="shared" si="171"/>
        <v>790249.8567199203</v>
      </c>
    </row>
    <row r="211" spans="1:100" s="14" customFormat="1" ht="13.2" x14ac:dyDescent="0.25">
      <c r="A211" s="4" t="s">
        <v>212</v>
      </c>
      <c r="B211" s="4" t="s">
        <v>213</v>
      </c>
      <c r="C211" s="4"/>
      <c r="D211" s="4" t="s">
        <v>203</v>
      </c>
      <c r="E211" s="4"/>
      <c r="F211" s="141">
        <v>857457.57611400005</v>
      </c>
      <c r="G211" s="141">
        <f>'[6]Control Totals'!$I$3</f>
        <v>129600000</v>
      </c>
      <c r="H211" s="141">
        <v>129600000.00000101</v>
      </c>
      <c r="I211" s="141">
        <f t="shared" si="223"/>
        <v>857457.57611399342</v>
      </c>
      <c r="J211" s="141"/>
      <c r="K211" s="141">
        <v>24749818.791629001</v>
      </c>
      <c r="L211" s="141">
        <f t="shared" si="172"/>
        <v>1567610394</v>
      </c>
      <c r="M211" s="141">
        <v>5258012077.9999981</v>
      </c>
      <c r="N211" s="141">
        <f t="shared" si="224"/>
        <v>7378848.2437514393</v>
      </c>
      <c r="O211" s="141"/>
      <c r="P211" s="141">
        <v>4314288.1931950003</v>
      </c>
      <c r="Q211" s="141">
        <f t="shared" si="203"/>
        <v>341463106</v>
      </c>
      <c r="R211" s="141">
        <v>1276518313.0000019</v>
      </c>
      <c r="S211" s="141">
        <f t="shared" si="225"/>
        <v>1154053.3587530996</v>
      </c>
      <c r="T211" s="141"/>
      <c r="U211" s="141"/>
      <c r="V211" s="141">
        <f t="shared" si="173"/>
        <v>339987334</v>
      </c>
      <c r="W211" s="141">
        <f t="shared" si="174"/>
        <v>523996799.00000209</v>
      </c>
      <c r="X211" s="141">
        <f t="shared" si="175"/>
        <v>0</v>
      </c>
      <c r="Y211" s="141"/>
      <c r="Z211" s="141">
        <v>722455.18134899996</v>
      </c>
      <c r="AA211" s="141">
        <f t="shared" si="176"/>
        <v>335233765</v>
      </c>
      <c r="AB211" s="141">
        <f t="shared" si="177"/>
        <v>342170317.00001383</v>
      </c>
      <c r="AC211" s="141">
        <f t="shared" si="178"/>
        <v>707809.41085364006</v>
      </c>
      <c r="AD211" s="141"/>
      <c r="AE211" s="141">
        <v>3228329.44233</v>
      </c>
      <c r="AF211" s="141">
        <f t="shared" si="179"/>
        <v>483622539</v>
      </c>
      <c r="AG211" s="141">
        <f t="shared" si="180"/>
        <v>726591897.00000179</v>
      </c>
      <c r="AH211" s="141">
        <f t="shared" si="226"/>
        <v>2148789.2833300959</v>
      </c>
      <c r="AI211" s="141"/>
      <c r="AJ211" s="141"/>
      <c r="AK211" s="141">
        <f t="shared" si="181"/>
        <v>18917185</v>
      </c>
      <c r="AL211" s="141">
        <f t="shared" si="182"/>
        <v>21580834</v>
      </c>
      <c r="AM211" s="141">
        <f t="shared" si="227"/>
        <v>0</v>
      </c>
      <c r="AN211" s="141"/>
      <c r="AO211" s="141">
        <v>67823.279393999997</v>
      </c>
      <c r="AP211" s="141">
        <f t="shared" si="183"/>
        <v>44655639</v>
      </c>
      <c r="AQ211" s="141">
        <f t="shared" si="184"/>
        <v>45294790.000002876</v>
      </c>
      <c r="AR211" s="141">
        <f t="shared" si="228"/>
        <v>66866.230761074519</v>
      </c>
      <c r="AS211" s="141"/>
      <c r="AT211" s="141">
        <v>65847.293348000007</v>
      </c>
      <c r="AU211" s="141">
        <f t="shared" si="185"/>
        <v>12442934</v>
      </c>
      <c r="AV211" s="141">
        <f t="shared" si="186"/>
        <v>11889881.000002848</v>
      </c>
      <c r="AW211" s="141">
        <f t="shared" si="229"/>
        <v>68910.153533715507</v>
      </c>
      <c r="AX211" s="141"/>
      <c r="AY211" s="141">
        <v>893282.88815799996</v>
      </c>
      <c r="AZ211" s="141">
        <f t="shared" si="187"/>
        <v>877162802</v>
      </c>
      <c r="BA211" s="141">
        <f t="shared" si="188"/>
        <v>834431461.9999969</v>
      </c>
      <c r="BB211" s="141">
        <f t="shared" si="230"/>
        <v>939028.01708515489</v>
      </c>
      <c r="BC211" s="141"/>
      <c r="BD211" s="141"/>
      <c r="BE211" s="141">
        <f t="shared" si="189"/>
        <v>9386434</v>
      </c>
      <c r="BF211" s="141">
        <f t="shared" si="190"/>
        <v>9386434</v>
      </c>
      <c r="BG211" s="141">
        <f t="shared" si="231"/>
        <v>0</v>
      </c>
      <c r="BH211" s="141"/>
      <c r="BI211" s="141"/>
      <c r="BJ211" s="141">
        <f t="shared" si="191"/>
        <v>2191103</v>
      </c>
      <c r="BK211" s="141">
        <f t="shared" si="192"/>
        <v>2191101</v>
      </c>
      <c r="BL211" s="141">
        <f t="shared" si="232"/>
        <v>0</v>
      </c>
      <c r="BM211" s="141"/>
      <c r="BN211" s="141">
        <v>579942</v>
      </c>
      <c r="BO211" s="141">
        <f t="shared" si="193"/>
        <v>236120000</v>
      </c>
      <c r="BP211" s="141">
        <f t="shared" si="194"/>
        <v>183638092</v>
      </c>
      <c r="BQ211" s="141">
        <f t="shared" si="233"/>
        <v>745683.55371498852</v>
      </c>
      <c r="BR211" s="141"/>
      <c r="BS211" s="141">
        <v>308626</v>
      </c>
      <c r="BT211" s="141">
        <f t="shared" si="195"/>
        <v>132130000</v>
      </c>
      <c r="BU211" s="141">
        <f t="shared" si="196"/>
        <v>119177778</v>
      </c>
      <c r="BV211" s="141">
        <f t="shared" si="234"/>
        <v>342167.42470227962</v>
      </c>
      <c r="BW211" s="141"/>
      <c r="BX211" s="141">
        <v>14797</v>
      </c>
      <c r="BY211" s="141">
        <f t="shared" si="197"/>
        <v>10351044</v>
      </c>
      <c r="BZ211" s="141">
        <f t="shared" si="198"/>
        <v>10000069</v>
      </c>
      <c r="CA211" s="141">
        <f t="shared" si="235"/>
        <v>15316.334124094545</v>
      </c>
      <c r="CB211" s="141"/>
      <c r="CC211" s="141">
        <v>9232.5479369999994</v>
      </c>
      <c r="CD211" s="141">
        <f t="shared" si="199"/>
        <v>1842000</v>
      </c>
      <c r="CE211" s="141">
        <f t="shared" si="200"/>
        <v>1874207.2309440002</v>
      </c>
      <c r="CF211" s="141">
        <f t="shared" si="236"/>
        <v>9073.8916269084311</v>
      </c>
      <c r="CG211" s="141"/>
      <c r="CH211" s="141">
        <v>693.23</v>
      </c>
      <c r="CI211" s="141">
        <f t="shared" si="204"/>
        <v>246401</v>
      </c>
      <c r="CJ211" s="141">
        <f t="shared" si="205"/>
        <v>225992.98000000117</v>
      </c>
      <c r="CK211" s="141">
        <f t="shared" si="237"/>
        <v>755.83128834355432</v>
      </c>
      <c r="CL211" s="141"/>
      <c r="CM211" s="141"/>
      <c r="CN211" s="141"/>
      <c r="CO211" s="141">
        <f t="shared" si="201"/>
        <v>0</v>
      </c>
      <c r="CP211" s="141">
        <f t="shared" si="202"/>
        <v>435000431</v>
      </c>
      <c r="CQ211" s="141">
        <f t="shared" si="206"/>
        <v>435000431.00000006</v>
      </c>
      <c r="CR211" s="141">
        <f t="shared" si="207"/>
        <v>0</v>
      </c>
      <c r="CS211" s="141"/>
      <c r="CT211" s="141"/>
      <c r="CU211" s="141"/>
      <c r="CV211" s="141">
        <f t="shared" si="171"/>
        <v>14434759.309638826</v>
      </c>
    </row>
    <row r="212" spans="1:100" s="14" customFormat="1" ht="13.2" x14ac:dyDescent="0.25">
      <c r="A212" s="4" t="s">
        <v>230</v>
      </c>
      <c r="B212" s="4" t="s">
        <v>231</v>
      </c>
      <c r="C212" s="4"/>
      <c r="D212" s="4" t="s">
        <v>203</v>
      </c>
      <c r="E212" s="4"/>
      <c r="F212" s="141">
        <v>671436.30938300001</v>
      </c>
      <c r="G212" s="141">
        <f>'[6]Control Totals'!$I$3</f>
        <v>129600000</v>
      </c>
      <c r="H212" s="141">
        <v>129600000.00000101</v>
      </c>
      <c r="I212" s="141">
        <f t="shared" si="223"/>
        <v>671436.30938299478</v>
      </c>
      <c r="J212" s="141"/>
      <c r="K212" s="141">
        <v>23106916.256358001</v>
      </c>
      <c r="L212" s="141">
        <f t="shared" si="172"/>
        <v>1567610394</v>
      </c>
      <c r="M212" s="141">
        <v>5258012077.9999981</v>
      </c>
      <c r="N212" s="141">
        <f t="shared" si="224"/>
        <v>6889037.4459794806</v>
      </c>
      <c r="O212" s="141"/>
      <c r="P212" s="141">
        <v>4983141.2320299996</v>
      </c>
      <c r="Q212" s="141">
        <f t="shared" si="203"/>
        <v>341463106</v>
      </c>
      <c r="R212" s="141">
        <v>1276518313.0000019</v>
      </c>
      <c r="S212" s="141">
        <f t="shared" si="225"/>
        <v>1332968.6424370378</v>
      </c>
      <c r="T212" s="141"/>
      <c r="U212" s="141"/>
      <c r="V212" s="141">
        <f t="shared" si="173"/>
        <v>339987334</v>
      </c>
      <c r="W212" s="141">
        <f t="shared" si="174"/>
        <v>523996799.00000209</v>
      </c>
      <c r="X212" s="141">
        <f t="shared" si="175"/>
        <v>0</v>
      </c>
      <c r="Y212" s="141"/>
      <c r="Z212" s="141">
        <v>1333658.856162</v>
      </c>
      <c r="AA212" s="141">
        <f t="shared" si="176"/>
        <v>335233765</v>
      </c>
      <c r="AB212" s="141">
        <f t="shared" si="177"/>
        <v>342170317.00001383</v>
      </c>
      <c r="AC212" s="141">
        <f t="shared" si="178"/>
        <v>1306622.6302054208</v>
      </c>
      <c r="AD212" s="141"/>
      <c r="AE212" s="141">
        <v>3515050.4231639998</v>
      </c>
      <c r="AF212" s="141">
        <f t="shared" si="179"/>
        <v>483622539</v>
      </c>
      <c r="AG212" s="141">
        <f t="shared" si="180"/>
        <v>726591897.00000179</v>
      </c>
      <c r="AH212" s="141">
        <f t="shared" si="226"/>
        <v>2339631.9410971818</v>
      </c>
      <c r="AI212" s="141"/>
      <c r="AJ212" s="141"/>
      <c r="AK212" s="141">
        <f t="shared" si="181"/>
        <v>18917185</v>
      </c>
      <c r="AL212" s="141">
        <f t="shared" si="182"/>
        <v>21580834</v>
      </c>
      <c r="AM212" s="141">
        <f t="shared" si="227"/>
        <v>0</v>
      </c>
      <c r="AN212" s="141"/>
      <c r="AO212" s="141">
        <v>197874.233622</v>
      </c>
      <c r="AP212" s="141">
        <f t="shared" si="183"/>
        <v>44655639</v>
      </c>
      <c r="AQ212" s="141">
        <f t="shared" si="184"/>
        <v>45294790.000002876</v>
      </c>
      <c r="AR212" s="141">
        <f t="shared" si="228"/>
        <v>195082.0468319896</v>
      </c>
      <c r="AS212" s="141"/>
      <c r="AT212" s="141">
        <v>68225.269547999997</v>
      </c>
      <c r="AU212" s="141">
        <f t="shared" si="185"/>
        <v>12442934</v>
      </c>
      <c r="AV212" s="141">
        <f t="shared" si="186"/>
        <v>11889881.000002848</v>
      </c>
      <c r="AW212" s="141">
        <f t="shared" si="229"/>
        <v>71398.740333714901</v>
      </c>
      <c r="AX212" s="141"/>
      <c r="AY212" s="141">
        <v>2198366.5262420001</v>
      </c>
      <c r="AZ212" s="141">
        <f t="shared" si="187"/>
        <v>877162802</v>
      </c>
      <c r="BA212" s="141">
        <f t="shared" si="188"/>
        <v>834431461.9999969</v>
      </c>
      <c r="BB212" s="141">
        <f t="shared" si="230"/>
        <v>2310945.1522352193</v>
      </c>
      <c r="BC212" s="141"/>
      <c r="BD212" s="141"/>
      <c r="BE212" s="141">
        <f t="shared" si="189"/>
        <v>9386434</v>
      </c>
      <c r="BF212" s="141">
        <f t="shared" si="190"/>
        <v>9386434</v>
      </c>
      <c r="BG212" s="141">
        <f t="shared" si="231"/>
        <v>0</v>
      </c>
      <c r="BH212" s="141"/>
      <c r="BI212" s="141"/>
      <c r="BJ212" s="141">
        <f t="shared" si="191"/>
        <v>2191103</v>
      </c>
      <c r="BK212" s="141">
        <f t="shared" si="192"/>
        <v>2191101</v>
      </c>
      <c r="BL212" s="141">
        <f t="shared" si="232"/>
        <v>0</v>
      </c>
      <c r="BM212" s="141"/>
      <c r="BN212" s="141">
        <v>694824</v>
      </c>
      <c r="BO212" s="141">
        <f t="shared" si="193"/>
        <v>236120000</v>
      </c>
      <c r="BP212" s="141">
        <f t="shared" si="194"/>
        <v>183638092</v>
      </c>
      <c r="BQ212" s="141">
        <f t="shared" si="233"/>
        <v>893397.66653641779</v>
      </c>
      <c r="BR212" s="141"/>
      <c r="BS212" s="141">
        <v>365560</v>
      </c>
      <c r="BT212" s="141">
        <f t="shared" si="195"/>
        <v>132130000</v>
      </c>
      <c r="BU212" s="141">
        <f t="shared" si="196"/>
        <v>119177778</v>
      </c>
      <c r="BV212" s="141">
        <f t="shared" si="234"/>
        <v>405289.00278708001</v>
      </c>
      <c r="BW212" s="141"/>
      <c r="BX212" s="141">
        <v>24667</v>
      </c>
      <c r="BY212" s="141">
        <f t="shared" si="197"/>
        <v>10351044</v>
      </c>
      <c r="BZ212" s="141">
        <f t="shared" si="198"/>
        <v>10000069</v>
      </c>
      <c r="CA212" s="141">
        <f t="shared" si="235"/>
        <v>25532.744058865996</v>
      </c>
      <c r="CB212" s="141"/>
      <c r="CC212" s="141">
        <v>9232.5479369999994</v>
      </c>
      <c r="CD212" s="141">
        <f t="shared" si="199"/>
        <v>1842000</v>
      </c>
      <c r="CE212" s="141">
        <f t="shared" si="200"/>
        <v>1874207.2309440002</v>
      </c>
      <c r="CF212" s="141">
        <f t="shared" si="236"/>
        <v>9073.8916269084311</v>
      </c>
      <c r="CG212" s="141"/>
      <c r="CH212" s="141">
        <v>693.23</v>
      </c>
      <c r="CI212" s="141">
        <f t="shared" si="204"/>
        <v>246401</v>
      </c>
      <c r="CJ212" s="141">
        <f t="shared" si="205"/>
        <v>225992.98000000117</v>
      </c>
      <c r="CK212" s="141">
        <f t="shared" si="237"/>
        <v>755.83128834355432</v>
      </c>
      <c r="CL212" s="141"/>
      <c r="CM212" s="141"/>
      <c r="CN212" s="141">
        <v>973814</v>
      </c>
      <c r="CO212" s="141">
        <f t="shared" si="201"/>
        <v>973814</v>
      </c>
      <c r="CP212" s="141">
        <f t="shared" si="202"/>
        <v>435000431</v>
      </c>
      <c r="CQ212" s="141">
        <f t="shared" si="206"/>
        <v>435000431.00000006</v>
      </c>
      <c r="CR212" s="141">
        <f t="shared" si="207"/>
        <v>973813.99999999988</v>
      </c>
      <c r="CS212" s="141"/>
      <c r="CT212" s="141"/>
      <c r="CU212" s="141"/>
      <c r="CV212" s="141">
        <f t="shared" si="171"/>
        <v>17424986.04480065</v>
      </c>
    </row>
    <row r="213" spans="1:100" s="14" customFormat="1" ht="13.2" x14ac:dyDescent="0.25">
      <c r="A213" s="4" t="s">
        <v>699</v>
      </c>
      <c r="B213" s="4" t="s">
        <v>700</v>
      </c>
      <c r="C213" s="4" t="s">
        <v>348</v>
      </c>
      <c r="D213" s="4" t="s">
        <v>348</v>
      </c>
      <c r="E213" s="4"/>
      <c r="F213" s="141"/>
      <c r="G213" s="141">
        <f>'[6]Control Totals'!$I$3</f>
        <v>129600000</v>
      </c>
      <c r="H213" s="141">
        <v>129600000.00000101</v>
      </c>
      <c r="I213" s="141">
        <f t="shared" si="223"/>
        <v>0</v>
      </c>
      <c r="J213" s="141"/>
      <c r="K213" s="141"/>
      <c r="L213" s="141">
        <f t="shared" si="172"/>
        <v>1567610394</v>
      </c>
      <c r="M213" s="141">
        <v>5258012077.9999981</v>
      </c>
      <c r="N213" s="141">
        <f t="shared" si="224"/>
        <v>0</v>
      </c>
      <c r="O213" s="141"/>
      <c r="P213" s="141">
        <v>785841.86201100005</v>
      </c>
      <c r="Q213" s="141">
        <f t="shared" si="203"/>
        <v>341463106</v>
      </c>
      <c r="R213" s="141">
        <v>1276518313.0000019</v>
      </c>
      <c r="S213" s="141">
        <f t="shared" si="225"/>
        <v>210209.28591025947</v>
      </c>
      <c r="T213" s="141"/>
      <c r="U213" s="141"/>
      <c r="V213" s="141">
        <f t="shared" si="173"/>
        <v>339987334</v>
      </c>
      <c r="W213" s="141">
        <f t="shared" si="174"/>
        <v>523996799.00000209</v>
      </c>
      <c r="X213" s="141">
        <f t="shared" si="175"/>
        <v>0</v>
      </c>
      <c r="Y213" s="141"/>
      <c r="Z213" s="141">
        <v>88851.154471999995</v>
      </c>
      <c r="AA213" s="141">
        <f t="shared" si="176"/>
        <v>335233765</v>
      </c>
      <c r="AB213" s="141">
        <f t="shared" si="177"/>
        <v>342170317.00001383</v>
      </c>
      <c r="AC213" s="141">
        <f t="shared" si="178"/>
        <v>87049.9443066651</v>
      </c>
      <c r="AD213" s="141"/>
      <c r="AE213" s="141"/>
      <c r="AF213" s="141">
        <f t="shared" si="179"/>
        <v>483622539</v>
      </c>
      <c r="AG213" s="141">
        <f t="shared" si="180"/>
        <v>726591897.00000179</v>
      </c>
      <c r="AH213" s="141">
        <f t="shared" si="226"/>
        <v>0</v>
      </c>
      <c r="AI213" s="141"/>
      <c r="AJ213" s="141"/>
      <c r="AK213" s="141">
        <f t="shared" si="181"/>
        <v>18917185</v>
      </c>
      <c r="AL213" s="141">
        <f t="shared" si="182"/>
        <v>21580834</v>
      </c>
      <c r="AM213" s="141">
        <f t="shared" si="227"/>
        <v>0</v>
      </c>
      <c r="AN213" s="141"/>
      <c r="AO213" s="141">
        <v>28309.240919</v>
      </c>
      <c r="AP213" s="141">
        <f t="shared" si="183"/>
        <v>44655639</v>
      </c>
      <c r="AQ213" s="141">
        <f t="shared" si="184"/>
        <v>45294790.000002876</v>
      </c>
      <c r="AR213" s="141">
        <f t="shared" si="228"/>
        <v>27909.771583946233</v>
      </c>
      <c r="AS213" s="141"/>
      <c r="AT213" s="141"/>
      <c r="AU213" s="141">
        <f t="shared" si="185"/>
        <v>12442934</v>
      </c>
      <c r="AV213" s="141">
        <f t="shared" si="186"/>
        <v>11889881.000002848</v>
      </c>
      <c r="AW213" s="141">
        <f t="shared" si="229"/>
        <v>0</v>
      </c>
      <c r="AX213" s="141"/>
      <c r="AY213" s="141"/>
      <c r="AZ213" s="141">
        <f t="shared" si="187"/>
        <v>877162802</v>
      </c>
      <c r="BA213" s="141">
        <f t="shared" si="188"/>
        <v>834431461.9999969</v>
      </c>
      <c r="BB213" s="141">
        <f t="shared" si="230"/>
        <v>0</v>
      </c>
      <c r="BC213" s="141"/>
      <c r="BD213" s="141"/>
      <c r="BE213" s="141">
        <f t="shared" si="189"/>
        <v>9386434</v>
      </c>
      <c r="BF213" s="141">
        <f t="shared" si="190"/>
        <v>9386434</v>
      </c>
      <c r="BG213" s="141">
        <f t="shared" si="231"/>
        <v>0</v>
      </c>
      <c r="BH213" s="141"/>
      <c r="BI213" s="141"/>
      <c r="BJ213" s="141">
        <f t="shared" si="191"/>
        <v>2191103</v>
      </c>
      <c r="BK213" s="141">
        <f t="shared" si="192"/>
        <v>2191101</v>
      </c>
      <c r="BL213" s="141">
        <f t="shared" si="232"/>
        <v>0</v>
      </c>
      <c r="BM213" s="141"/>
      <c r="BN213" s="141"/>
      <c r="BO213" s="141">
        <f t="shared" si="193"/>
        <v>236120000</v>
      </c>
      <c r="BP213" s="141">
        <f t="shared" si="194"/>
        <v>183638092</v>
      </c>
      <c r="BQ213" s="141">
        <f t="shared" si="233"/>
        <v>0</v>
      </c>
      <c r="BR213" s="141"/>
      <c r="BS213" s="141"/>
      <c r="BT213" s="141">
        <f t="shared" si="195"/>
        <v>132130000</v>
      </c>
      <c r="BU213" s="141">
        <f t="shared" si="196"/>
        <v>119177778</v>
      </c>
      <c r="BV213" s="141">
        <f t="shared" si="234"/>
        <v>0</v>
      </c>
      <c r="BW213" s="141"/>
      <c r="BX213" s="141"/>
      <c r="BY213" s="141">
        <f t="shared" si="197"/>
        <v>10351044</v>
      </c>
      <c r="BZ213" s="141">
        <f t="shared" si="198"/>
        <v>10000069</v>
      </c>
      <c r="CA213" s="141">
        <f t="shared" si="235"/>
        <v>0</v>
      </c>
      <c r="CB213" s="141"/>
      <c r="CC213" s="141"/>
      <c r="CD213" s="141">
        <f t="shared" si="199"/>
        <v>1842000</v>
      </c>
      <c r="CE213" s="141">
        <f t="shared" si="200"/>
        <v>1874207.2309440002</v>
      </c>
      <c r="CF213" s="141">
        <f t="shared" si="236"/>
        <v>0</v>
      </c>
      <c r="CG213" s="141"/>
      <c r="CH213" s="141">
        <v>693.23</v>
      </c>
      <c r="CI213" s="141">
        <f t="shared" si="204"/>
        <v>246401</v>
      </c>
      <c r="CJ213" s="141">
        <f t="shared" si="205"/>
        <v>225992.98000000117</v>
      </c>
      <c r="CK213" s="141">
        <f t="shared" si="237"/>
        <v>755.83128834355432</v>
      </c>
      <c r="CL213" s="141"/>
      <c r="CM213" s="141"/>
      <c r="CN213" s="141"/>
      <c r="CO213" s="141">
        <f t="shared" si="201"/>
        <v>0</v>
      </c>
      <c r="CP213" s="141">
        <f t="shared" si="202"/>
        <v>435000431</v>
      </c>
      <c r="CQ213" s="141">
        <f t="shared" si="206"/>
        <v>435000431.00000006</v>
      </c>
      <c r="CR213" s="141">
        <f t="shared" si="207"/>
        <v>0</v>
      </c>
      <c r="CS213" s="141"/>
      <c r="CT213" s="141"/>
      <c r="CU213" s="141"/>
      <c r="CV213" s="141">
        <f t="shared" si="171"/>
        <v>325924.83308921434</v>
      </c>
    </row>
    <row r="214" spans="1:100" s="14" customFormat="1" ht="13.2" x14ac:dyDescent="0.25">
      <c r="A214" s="4" t="s">
        <v>479</v>
      </c>
      <c r="B214" s="4" t="s">
        <v>480</v>
      </c>
      <c r="C214" s="4" t="s">
        <v>348</v>
      </c>
      <c r="D214" s="4" t="s">
        <v>348</v>
      </c>
      <c r="E214" s="4"/>
      <c r="F214" s="141"/>
      <c r="G214" s="141">
        <f>'[6]Control Totals'!$I$3</f>
        <v>129600000</v>
      </c>
      <c r="H214" s="141">
        <v>129600000.00000101</v>
      </c>
      <c r="I214" s="141">
        <f t="shared" si="223"/>
        <v>0</v>
      </c>
      <c r="J214" s="141"/>
      <c r="K214" s="141"/>
      <c r="L214" s="141">
        <f t="shared" si="172"/>
        <v>1567610394</v>
      </c>
      <c r="M214" s="141">
        <v>5258012077.9999981</v>
      </c>
      <c r="N214" s="141">
        <f t="shared" si="224"/>
        <v>0</v>
      </c>
      <c r="O214" s="141"/>
      <c r="P214" s="141">
        <v>2524182.813881</v>
      </c>
      <c r="Q214" s="141">
        <f t="shared" si="203"/>
        <v>341463106</v>
      </c>
      <c r="R214" s="141">
        <v>1276518313.0000019</v>
      </c>
      <c r="S214" s="141">
        <f t="shared" si="225"/>
        <v>675207.94254333968</v>
      </c>
      <c r="T214" s="141"/>
      <c r="U214" s="141"/>
      <c r="V214" s="141">
        <f t="shared" si="173"/>
        <v>339987334</v>
      </c>
      <c r="W214" s="141">
        <f t="shared" si="174"/>
        <v>523996799.00000209</v>
      </c>
      <c r="X214" s="141">
        <f t="shared" si="175"/>
        <v>0</v>
      </c>
      <c r="Y214" s="141"/>
      <c r="Z214" s="141">
        <v>164033.388519</v>
      </c>
      <c r="AA214" s="141">
        <f t="shared" si="176"/>
        <v>335233765</v>
      </c>
      <c r="AB214" s="141">
        <f t="shared" si="177"/>
        <v>342170317.00001383</v>
      </c>
      <c r="AC214" s="141">
        <f t="shared" si="178"/>
        <v>160708.06755259816</v>
      </c>
      <c r="AD214" s="141"/>
      <c r="AE214" s="141"/>
      <c r="AF214" s="141">
        <f t="shared" si="179"/>
        <v>483622539</v>
      </c>
      <c r="AG214" s="141">
        <f t="shared" si="180"/>
        <v>726591897.00000179</v>
      </c>
      <c r="AH214" s="141">
        <f t="shared" si="226"/>
        <v>0</v>
      </c>
      <c r="AI214" s="141"/>
      <c r="AJ214" s="141"/>
      <c r="AK214" s="141">
        <f t="shared" si="181"/>
        <v>18917185</v>
      </c>
      <c r="AL214" s="141">
        <f t="shared" si="182"/>
        <v>21580834</v>
      </c>
      <c r="AM214" s="141">
        <f t="shared" si="227"/>
        <v>0</v>
      </c>
      <c r="AN214" s="141"/>
      <c r="AO214" s="141">
        <v>44177.702824</v>
      </c>
      <c r="AP214" s="141">
        <f t="shared" si="183"/>
        <v>44655639</v>
      </c>
      <c r="AQ214" s="141">
        <f t="shared" si="184"/>
        <v>45294790.000002876</v>
      </c>
      <c r="AR214" s="141">
        <f t="shared" si="228"/>
        <v>43554.314947871469</v>
      </c>
      <c r="AS214" s="141"/>
      <c r="AT214" s="141"/>
      <c r="AU214" s="141">
        <f t="shared" si="185"/>
        <v>12442934</v>
      </c>
      <c r="AV214" s="141">
        <f t="shared" si="186"/>
        <v>11889881.000002848</v>
      </c>
      <c r="AW214" s="141">
        <f t="shared" si="229"/>
        <v>0</v>
      </c>
      <c r="AX214" s="141"/>
      <c r="AY214" s="141"/>
      <c r="AZ214" s="141">
        <f t="shared" si="187"/>
        <v>877162802</v>
      </c>
      <c r="BA214" s="141">
        <f t="shared" si="188"/>
        <v>834431461.9999969</v>
      </c>
      <c r="BB214" s="141">
        <f t="shared" si="230"/>
        <v>0</v>
      </c>
      <c r="BC214" s="141"/>
      <c r="BD214" s="141"/>
      <c r="BE214" s="141">
        <f t="shared" si="189"/>
        <v>9386434</v>
      </c>
      <c r="BF214" s="141">
        <f t="shared" si="190"/>
        <v>9386434</v>
      </c>
      <c r="BG214" s="141">
        <f t="shared" si="231"/>
        <v>0</v>
      </c>
      <c r="BH214" s="141"/>
      <c r="BI214" s="141"/>
      <c r="BJ214" s="141">
        <f t="shared" si="191"/>
        <v>2191103</v>
      </c>
      <c r="BK214" s="141">
        <f t="shared" si="192"/>
        <v>2191101</v>
      </c>
      <c r="BL214" s="141">
        <f t="shared" si="232"/>
        <v>0</v>
      </c>
      <c r="BM214" s="141"/>
      <c r="BN214" s="141"/>
      <c r="BO214" s="141">
        <f t="shared" si="193"/>
        <v>236120000</v>
      </c>
      <c r="BP214" s="141">
        <f t="shared" si="194"/>
        <v>183638092</v>
      </c>
      <c r="BQ214" s="141">
        <f t="shared" si="233"/>
        <v>0</v>
      </c>
      <c r="BR214" s="141"/>
      <c r="BS214" s="141"/>
      <c r="BT214" s="141">
        <f t="shared" si="195"/>
        <v>132130000</v>
      </c>
      <c r="BU214" s="141">
        <f t="shared" si="196"/>
        <v>119177778</v>
      </c>
      <c r="BV214" s="141">
        <f t="shared" si="234"/>
        <v>0</v>
      </c>
      <c r="BW214" s="141"/>
      <c r="BX214" s="141"/>
      <c r="BY214" s="141">
        <f t="shared" si="197"/>
        <v>10351044</v>
      </c>
      <c r="BZ214" s="141">
        <f t="shared" si="198"/>
        <v>10000069</v>
      </c>
      <c r="CA214" s="141">
        <f t="shared" si="235"/>
        <v>0</v>
      </c>
      <c r="CB214" s="141"/>
      <c r="CC214" s="141"/>
      <c r="CD214" s="141">
        <f t="shared" si="199"/>
        <v>1842000</v>
      </c>
      <c r="CE214" s="141">
        <f t="shared" si="200"/>
        <v>1874207.2309440002</v>
      </c>
      <c r="CF214" s="141">
        <f t="shared" si="236"/>
        <v>0</v>
      </c>
      <c r="CG214" s="141"/>
      <c r="CH214" s="141">
        <v>693.23</v>
      </c>
      <c r="CI214" s="141">
        <f t="shared" si="204"/>
        <v>246401</v>
      </c>
      <c r="CJ214" s="141">
        <f t="shared" si="205"/>
        <v>225992.98000000117</v>
      </c>
      <c r="CK214" s="141">
        <f t="shared" si="237"/>
        <v>755.83128834355432</v>
      </c>
      <c r="CL214" s="141"/>
      <c r="CM214" s="141">
        <v>116658</v>
      </c>
      <c r="CN214" s="141">
        <v>231965</v>
      </c>
      <c r="CO214" s="141">
        <f t="shared" si="201"/>
        <v>348623</v>
      </c>
      <c r="CP214" s="141">
        <f t="shared" si="202"/>
        <v>435000431</v>
      </c>
      <c r="CQ214" s="141">
        <f t="shared" si="206"/>
        <v>435000431.00000006</v>
      </c>
      <c r="CR214" s="141">
        <f t="shared" si="207"/>
        <v>348622.99999999994</v>
      </c>
      <c r="CS214" s="141"/>
      <c r="CT214" s="141"/>
      <c r="CU214" s="141"/>
      <c r="CV214" s="141">
        <f t="shared" si="171"/>
        <v>1228849.1563321529</v>
      </c>
    </row>
    <row r="215" spans="1:100" s="14" customFormat="1" ht="13.2" x14ac:dyDescent="0.25">
      <c r="A215" s="4" t="s">
        <v>639</v>
      </c>
      <c r="B215" s="4" t="s">
        <v>640</v>
      </c>
      <c r="C215" s="4" t="s">
        <v>348</v>
      </c>
      <c r="D215" s="4" t="s">
        <v>348</v>
      </c>
      <c r="E215" s="4"/>
      <c r="F215" s="141"/>
      <c r="G215" s="141">
        <f>'[6]Control Totals'!$I$3</f>
        <v>129600000</v>
      </c>
      <c r="H215" s="141">
        <v>129600000.00000101</v>
      </c>
      <c r="I215" s="141">
        <f t="shared" si="223"/>
        <v>0</v>
      </c>
      <c r="J215" s="141"/>
      <c r="K215" s="141"/>
      <c r="L215" s="141">
        <f t="shared" si="172"/>
        <v>1567610394</v>
      </c>
      <c r="M215" s="141">
        <v>5258012077.9999981</v>
      </c>
      <c r="N215" s="141">
        <f t="shared" si="224"/>
        <v>0</v>
      </c>
      <c r="O215" s="141"/>
      <c r="P215" s="141">
        <v>2350504.8436079999</v>
      </c>
      <c r="Q215" s="141">
        <f t="shared" si="203"/>
        <v>341463106</v>
      </c>
      <c r="R215" s="141">
        <v>1276518313.0000019</v>
      </c>
      <c r="S215" s="141">
        <f t="shared" si="225"/>
        <v>628749.83961662184</v>
      </c>
      <c r="T215" s="141"/>
      <c r="U215" s="141"/>
      <c r="V215" s="141">
        <f t="shared" si="173"/>
        <v>339987334</v>
      </c>
      <c r="W215" s="141">
        <f t="shared" si="174"/>
        <v>523996799.00000209</v>
      </c>
      <c r="X215" s="141">
        <f t="shared" si="175"/>
        <v>0</v>
      </c>
      <c r="Y215" s="141"/>
      <c r="Z215" s="141">
        <v>93386.700991000005</v>
      </c>
      <c r="AA215" s="141">
        <f t="shared" si="176"/>
        <v>335233765</v>
      </c>
      <c r="AB215" s="141">
        <f t="shared" si="177"/>
        <v>342170317.00001383</v>
      </c>
      <c r="AC215" s="141">
        <f t="shared" si="178"/>
        <v>91493.545228065166</v>
      </c>
      <c r="AD215" s="141"/>
      <c r="AE215" s="141"/>
      <c r="AF215" s="141">
        <f t="shared" si="179"/>
        <v>483622539</v>
      </c>
      <c r="AG215" s="141">
        <f t="shared" si="180"/>
        <v>726591897.00000179</v>
      </c>
      <c r="AH215" s="141">
        <f t="shared" si="226"/>
        <v>0</v>
      </c>
      <c r="AI215" s="141"/>
      <c r="AJ215" s="141"/>
      <c r="AK215" s="141">
        <f t="shared" si="181"/>
        <v>18917185</v>
      </c>
      <c r="AL215" s="141">
        <f t="shared" si="182"/>
        <v>21580834</v>
      </c>
      <c r="AM215" s="141">
        <f t="shared" si="227"/>
        <v>0</v>
      </c>
      <c r="AN215" s="141"/>
      <c r="AO215" s="141">
        <v>44177.702824</v>
      </c>
      <c r="AP215" s="141">
        <f t="shared" si="183"/>
        <v>44655639</v>
      </c>
      <c r="AQ215" s="141">
        <f t="shared" si="184"/>
        <v>45294790.000002876</v>
      </c>
      <c r="AR215" s="141">
        <f t="shared" si="228"/>
        <v>43554.314947871469</v>
      </c>
      <c r="AS215" s="141"/>
      <c r="AT215" s="141"/>
      <c r="AU215" s="141">
        <f t="shared" si="185"/>
        <v>12442934</v>
      </c>
      <c r="AV215" s="141">
        <f t="shared" si="186"/>
        <v>11889881.000002848</v>
      </c>
      <c r="AW215" s="141">
        <f t="shared" si="229"/>
        <v>0</v>
      </c>
      <c r="AX215" s="141"/>
      <c r="AY215" s="141"/>
      <c r="AZ215" s="141">
        <f t="shared" si="187"/>
        <v>877162802</v>
      </c>
      <c r="BA215" s="141">
        <f t="shared" si="188"/>
        <v>834431461.9999969</v>
      </c>
      <c r="BB215" s="141">
        <f t="shared" si="230"/>
        <v>0</v>
      </c>
      <c r="BC215" s="141"/>
      <c r="BD215" s="141"/>
      <c r="BE215" s="141">
        <f t="shared" si="189"/>
        <v>9386434</v>
      </c>
      <c r="BF215" s="141">
        <f t="shared" si="190"/>
        <v>9386434</v>
      </c>
      <c r="BG215" s="141">
        <f t="shared" si="231"/>
        <v>0</v>
      </c>
      <c r="BH215" s="141"/>
      <c r="BI215" s="141"/>
      <c r="BJ215" s="141">
        <f t="shared" si="191"/>
        <v>2191103</v>
      </c>
      <c r="BK215" s="141">
        <f t="shared" si="192"/>
        <v>2191101</v>
      </c>
      <c r="BL215" s="141">
        <f t="shared" si="232"/>
        <v>0</v>
      </c>
      <c r="BM215" s="141"/>
      <c r="BN215" s="141"/>
      <c r="BO215" s="141">
        <f t="shared" si="193"/>
        <v>236120000</v>
      </c>
      <c r="BP215" s="141">
        <f t="shared" si="194"/>
        <v>183638092</v>
      </c>
      <c r="BQ215" s="141">
        <f t="shared" si="233"/>
        <v>0</v>
      </c>
      <c r="BR215" s="141"/>
      <c r="BS215" s="141"/>
      <c r="BT215" s="141">
        <f t="shared" si="195"/>
        <v>132130000</v>
      </c>
      <c r="BU215" s="141">
        <f t="shared" si="196"/>
        <v>119177778</v>
      </c>
      <c r="BV215" s="141">
        <f t="shared" si="234"/>
        <v>0</v>
      </c>
      <c r="BW215" s="141"/>
      <c r="BX215" s="141"/>
      <c r="BY215" s="141">
        <f t="shared" si="197"/>
        <v>10351044</v>
      </c>
      <c r="BZ215" s="141">
        <f t="shared" si="198"/>
        <v>10000069</v>
      </c>
      <c r="CA215" s="141">
        <f t="shared" si="235"/>
        <v>0</v>
      </c>
      <c r="CB215" s="141"/>
      <c r="CC215" s="141"/>
      <c r="CD215" s="141">
        <f t="shared" si="199"/>
        <v>1842000</v>
      </c>
      <c r="CE215" s="141">
        <f t="shared" si="200"/>
        <v>1874207.2309440002</v>
      </c>
      <c r="CF215" s="141">
        <f t="shared" si="236"/>
        <v>0</v>
      </c>
      <c r="CG215" s="141"/>
      <c r="CH215" s="141">
        <v>693.23</v>
      </c>
      <c r="CI215" s="141">
        <f t="shared" si="204"/>
        <v>246401</v>
      </c>
      <c r="CJ215" s="141">
        <f t="shared" si="205"/>
        <v>225992.98000000117</v>
      </c>
      <c r="CK215" s="141">
        <f t="shared" si="237"/>
        <v>755.83128834355432</v>
      </c>
      <c r="CL215" s="141"/>
      <c r="CM215" s="141">
        <v>65187</v>
      </c>
      <c r="CN215" s="141">
        <v>128298</v>
      </c>
      <c r="CO215" s="141">
        <f t="shared" si="201"/>
        <v>193485</v>
      </c>
      <c r="CP215" s="141">
        <f t="shared" si="202"/>
        <v>435000431</v>
      </c>
      <c r="CQ215" s="141">
        <f t="shared" si="206"/>
        <v>435000431.00000006</v>
      </c>
      <c r="CR215" s="141">
        <f t="shared" si="207"/>
        <v>193484.99999999997</v>
      </c>
      <c r="CS215" s="141"/>
      <c r="CT215" s="141"/>
      <c r="CU215" s="141"/>
      <c r="CV215" s="141">
        <f t="shared" si="171"/>
        <v>958038.53108090209</v>
      </c>
    </row>
    <row r="216" spans="1:100" s="14" customFormat="1" ht="13.2" x14ac:dyDescent="0.25">
      <c r="A216" s="4" t="s">
        <v>75</v>
      </c>
      <c r="B216" s="4" t="s">
        <v>76</v>
      </c>
      <c r="C216" s="4"/>
      <c r="D216" s="4" t="s">
        <v>36</v>
      </c>
      <c r="E216" s="4"/>
      <c r="F216" s="141">
        <v>1135118.7662450001</v>
      </c>
      <c r="G216" s="141">
        <f>'[6]Control Totals'!$I$3</f>
        <v>129600000</v>
      </c>
      <c r="H216" s="141">
        <v>129600000.00000101</v>
      </c>
      <c r="I216" s="141">
        <f t="shared" si="223"/>
        <v>1135118.7662449912</v>
      </c>
      <c r="J216" s="141"/>
      <c r="K216" s="141">
        <v>47218981.440246001</v>
      </c>
      <c r="L216" s="141">
        <f t="shared" si="172"/>
        <v>1567610394</v>
      </c>
      <c r="M216" s="141">
        <v>5258012077.9999981</v>
      </c>
      <c r="N216" s="141">
        <f t="shared" si="224"/>
        <v>14077747.445566585</v>
      </c>
      <c r="O216" s="141"/>
      <c r="P216" s="141">
        <v>8787485.6074550003</v>
      </c>
      <c r="Q216" s="141">
        <f t="shared" si="203"/>
        <v>341463106</v>
      </c>
      <c r="R216" s="141">
        <v>1276518313.0000019</v>
      </c>
      <c r="S216" s="141">
        <f t="shared" si="225"/>
        <v>2350614.2441466693</v>
      </c>
      <c r="T216" s="141"/>
      <c r="U216" s="141"/>
      <c r="V216" s="141">
        <f t="shared" si="173"/>
        <v>339987334</v>
      </c>
      <c r="W216" s="141">
        <f t="shared" si="174"/>
        <v>523996799.00000209</v>
      </c>
      <c r="X216" s="141">
        <f t="shared" si="175"/>
        <v>0</v>
      </c>
      <c r="Y216" s="141"/>
      <c r="Z216" s="141">
        <v>1528084.7314180001</v>
      </c>
      <c r="AA216" s="141">
        <f t="shared" si="176"/>
        <v>335233765</v>
      </c>
      <c r="AB216" s="141">
        <f t="shared" si="177"/>
        <v>342170317.00001383</v>
      </c>
      <c r="AC216" s="141">
        <f t="shared" si="178"/>
        <v>1497107.0613125372</v>
      </c>
      <c r="AD216" s="141"/>
      <c r="AE216" s="141">
        <v>4505863.9642059999</v>
      </c>
      <c r="AF216" s="141">
        <f t="shared" si="179"/>
        <v>483622539</v>
      </c>
      <c r="AG216" s="141">
        <f t="shared" si="180"/>
        <v>726591897.00000179</v>
      </c>
      <c r="AH216" s="141">
        <f t="shared" si="226"/>
        <v>2999121.4872547709</v>
      </c>
      <c r="AI216" s="141"/>
      <c r="AJ216" s="141"/>
      <c r="AK216" s="141">
        <f t="shared" si="181"/>
        <v>18917185</v>
      </c>
      <c r="AL216" s="141">
        <f t="shared" si="182"/>
        <v>21580834</v>
      </c>
      <c r="AM216" s="141">
        <f t="shared" si="227"/>
        <v>0</v>
      </c>
      <c r="AN216" s="141"/>
      <c r="AO216" s="141">
        <v>229401.66904800001</v>
      </c>
      <c r="AP216" s="141">
        <f t="shared" si="183"/>
        <v>44655639</v>
      </c>
      <c r="AQ216" s="141">
        <f t="shared" si="184"/>
        <v>45294790.000002876</v>
      </c>
      <c r="AR216" s="141">
        <f t="shared" si="228"/>
        <v>226164.60124893641</v>
      </c>
      <c r="AS216" s="141"/>
      <c r="AT216" s="141">
        <v>67036.281447999994</v>
      </c>
      <c r="AU216" s="141">
        <f t="shared" si="185"/>
        <v>12442934</v>
      </c>
      <c r="AV216" s="141">
        <f t="shared" si="186"/>
        <v>11889881.000002848</v>
      </c>
      <c r="AW216" s="141">
        <f t="shared" si="229"/>
        <v>70154.446933715197</v>
      </c>
      <c r="AX216" s="141"/>
      <c r="AY216" s="141">
        <v>6941616.9976559998</v>
      </c>
      <c r="AZ216" s="141">
        <f t="shared" si="187"/>
        <v>877162802</v>
      </c>
      <c r="BA216" s="141">
        <f t="shared" si="188"/>
        <v>834431461.9999969</v>
      </c>
      <c r="BB216" s="141">
        <f t="shared" si="230"/>
        <v>7297098.07619261</v>
      </c>
      <c r="BC216" s="141"/>
      <c r="BD216" s="141"/>
      <c r="BE216" s="141">
        <f t="shared" si="189"/>
        <v>9386434</v>
      </c>
      <c r="BF216" s="141">
        <f t="shared" si="190"/>
        <v>9386434</v>
      </c>
      <c r="BG216" s="141">
        <f t="shared" si="231"/>
        <v>0</v>
      </c>
      <c r="BH216" s="141"/>
      <c r="BI216" s="141"/>
      <c r="BJ216" s="141">
        <f t="shared" si="191"/>
        <v>2191103</v>
      </c>
      <c r="BK216" s="141">
        <f t="shared" si="192"/>
        <v>2191101</v>
      </c>
      <c r="BL216" s="141">
        <f t="shared" si="232"/>
        <v>0</v>
      </c>
      <c r="BM216" s="141"/>
      <c r="BN216" s="141">
        <v>1148373</v>
      </c>
      <c r="BO216" s="141">
        <f t="shared" si="193"/>
        <v>236120000</v>
      </c>
      <c r="BP216" s="141">
        <f t="shared" si="194"/>
        <v>183638092</v>
      </c>
      <c r="BQ216" s="141">
        <f t="shared" si="233"/>
        <v>1476566.3801386044</v>
      </c>
      <c r="BR216" s="141"/>
      <c r="BS216" s="141">
        <v>591990</v>
      </c>
      <c r="BT216" s="141">
        <f t="shared" si="195"/>
        <v>132130000</v>
      </c>
      <c r="BU216" s="141">
        <f t="shared" si="196"/>
        <v>119177778</v>
      </c>
      <c r="BV216" s="141">
        <f t="shared" si="234"/>
        <v>656327.37925353833</v>
      </c>
      <c r="BW216" s="141"/>
      <c r="BX216" s="141">
        <v>19917</v>
      </c>
      <c r="BY216" s="141">
        <f t="shared" si="197"/>
        <v>10351044</v>
      </c>
      <c r="BZ216" s="141">
        <f t="shared" si="198"/>
        <v>10000069</v>
      </c>
      <c r="CA216" s="141">
        <f t="shared" si="235"/>
        <v>20616.03208417862</v>
      </c>
      <c r="CB216" s="141"/>
      <c r="CC216" s="141">
        <v>9232.5479369999994</v>
      </c>
      <c r="CD216" s="141">
        <f t="shared" si="199"/>
        <v>1842000</v>
      </c>
      <c r="CE216" s="141">
        <f t="shared" si="200"/>
        <v>1874207.2309440002</v>
      </c>
      <c r="CF216" s="141">
        <f t="shared" si="236"/>
        <v>9073.8916269084311</v>
      </c>
      <c r="CG216" s="141"/>
      <c r="CH216" s="141">
        <v>693.23</v>
      </c>
      <c r="CI216" s="141">
        <f t="shared" si="204"/>
        <v>246401</v>
      </c>
      <c r="CJ216" s="141">
        <f t="shared" si="205"/>
        <v>225992.98000000117</v>
      </c>
      <c r="CK216" s="141">
        <f t="shared" si="237"/>
        <v>755.83128834355432</v>
      </c>
      <c r="CL216" s="141"/>
      <c r="CM216" s="141"/>
      <c r="CN216" s="141">
        <v>2095365</v>
      </c>
      <c r="CO216" s="141">
        <f t="shared" si="201"/>
        <v>2095365</v>
      </c>
      <c r="CP216" s="141">
        <f t="shared" si="202"/>
        <v>435000431</v>
      </c>
      <c r="CQ216" s="141">
        <f t="shared" si="206"/>
        <v>435000431.00000006</v>
      </c>
      <c r="CR216" s="141">
        <f t="shared" si="207"/>
        <v>2095364.9999999998</v>
      </c>
      <c r="CS216" s="141"/>
      <c r="CT216" s="141"/>
      <c r="CU216" s="141"/>
      <c r="CV216" s="141">
        <f t="shared" si="171"/>
        <v>33911830.64329239</v>
      </c>
    </row>
    <row r="217" spans="1:100" s="14" customFormat="1" ht="13.2" x14ac:dyDescent="0.25">
      <c r="A217" s="4" t="s">
        <v>669</v>
      </c>
      <c r="B217" s="4" t="s">
        <v>670</v>
      </c>
      <c r="C217" s="4" t="s">
        <v>348</v>
      </c>
      <c r="D217" s="4" t="s">
        <v>348</v>
      </c>
      <c r="E217" s="4"/>
      <c r="F217" s="141"/>
      <c r="G217" s="141">
        <f>'[6]Control Totals'!$I$3</f>
        <v>129600000</v>
      </c>
      <c r="H217" s="141">
        <v>129600000.00000101</v>
      </c>
      <c r="I217" s="141">
        <f t="shared" si="223"/>
        <v>0</v>
      </c>
      <c r="J217" s="141"/>
      <c r="K217" s="141"/>
      <c r="L217" s="141">
        <f t="shared" si="172"/>
        <v>1567610394</v>
      </c>
      <c r="M217" s="141">
        <v>5258012077.9999981</v>
      </c>
      <c r="N217" s="141">
        <f t="shared" si="224"/>
        <v>0</v>
      </c>
      <c r="O217" s="141"/>
      <c r="P217" s="141">
        <v>2370955.8868809999</v>
      </c>
      <c r="Q217" s="141">
        <f t="shared" si="203"/>
        <v>341463106</v>
      </c>
      <c r="R217" s="141">
        <v>1276518313.0000019</v>
      </c>
      <c r="S217" s="141">
        <f t="shared" si="225"/>
        <v>634220.404892358</v>
      </c>
      <c r="T217" s="141"/>
      <c r="U217" s="141"/>
      <c r="V217" s="141">
        <f t="shared" si="173"/>
        <v>339987334</v>
      </c>
      <c r="W217" s="141">
        <f t="shared" si="174"/>
        <v>523996799.00000209</v>
      </c>
      <c r="X217" s="141">
        <f t="shared" si="175"/>
        <v>0</v>
      </c>
      <c r="Y217" s="141"/>
      <c r="Z217" s="141">
        <v>99636.124718999999</v>
      </c>
      <c r="AA217" s="141">
        <f t="shared" si="176"/>
        <v>335233765</v>
      </c>
      <c r="AB217" s="141">
        <f t="shared" si="177"/>
        <v>342170317.00001383</v>
      </c>
      <c r="AC217" s="141">
        <f t="shared" si="178"/>
        <v>97616.279262349301</v>
      </c>
      <c r="AD217" s="141"/>
      <c r="AE217" s="141"/>
      <c r="AF217" s="141">
        <f t="shared" si="179"/>
        <v>483622539</v>
      </c>
      <c r="AG217" s="141">
        <f t="shared" si="180"/>
        <v>726591897.00000179</v>
      </c>
      <c r="AH217" s="141">
        <f t="shared" si="226"/>
        <v>0</v>
      </c>
      <c r="AI217" s="141"/>
      <c r="AJ217" s="141"/>
      <c r="AK217" s="141">
        <f t="shared" si="181"/>
        <v>18917185</v>
      </c>
      <c r="AL217" s="141">
        <f t="shared" si="182"/>
        <v>21580834</v>
      </c>
      <c r="AM217" s="141">
        <f t="shared" si="227"/>
        <v>0</v>
      </c>
      <c r="AN217" s="141"/>
      <c r="AO217" s="141">
        <v>71764.491915000006</v>
      </c>
      <c r="AP217" s="141">
        <f t="shared" si="183"/>
        <v>44655639</v>
      </c>
      <c r="AQ217" s="141">
        <f t="shared" si="184"/>
        <v>45294790.000002876</v>
      </c>
      <c r="AR217" s="141">
        <f t="shared" si="228"/>
        <v>70751.829161244706</v>
      </c>
      <c r="AS217" s="141"/>
      <c r="AT217" s="141"/>
      <c r="AU217" s="141">
        <f t="shared" si="185"/>
        <v>12442934</v>
      </c>
      <c r="AV217" s="141">
        <f t="shared" si="186"/>
        <v>11889881.000002848</v>
      </c>
      <c r="AW217" s="141">
        <f t="shared" si="229"/>
        <v>0</v>
      </c>
      <c r="AX217" s="141"/>
      <c r="AY217" s="141"/>
      <c r="AZ217" s="141">
        <f t="shared" si="187"/>
        <v>877162802</v>
      </c>
      <c r="BA217" s="141">
        <f t="shared" si="188"/>
        <v>834431461.9999969</v>
      </c>
      <c r="BB217" s="141">
        <f t="shared" si="230"/>
        <v>0</v>
      </c>
      <c r="BC217" s="141"/>
      <c r="BD217" s="141"/>
      <c r="BE217" s="141">
        <f t="shared" si="189"/>
        <v>9386434</v>
      </c>
      <c r="BF217" s="141">
        <f t="shared" si="190"/>
        <v>9386434</v>
      </c>
      <c r="BG217" s="141">
        <f t="shared" si="231"/>
        <v>0</v>
      </c>
      <c r="BH217" s="141"/>
      <c r="BI217" s="141"/>
      <c r="BJ217" s="141">
        <f t="shared" si="191"/>
        <v>2191103</v>
      </c>
      <c r="BK217" s="141">
        <f t="shared" si="192"/>
        <v>2191101</v>
      </c>
      <c r="BL217" s="141">
        <f t="shared" si="232"/>
        <v>0</v>
      </c>
      <c r="BM217" s="141"/>
      <c r="BN217" s="141"/>
      <c r="BO217" s="141">
        <f t="shared" si="193"/>
        <v>236120000</v>
      </c>
      <c r="BP217" s="141">
        <f t="shared" si="194"/>
        <v>183638092</v>
      </c>
      <c r="BQ217" s="141">
        <f t="shared" si="233"/>
        <v>0</v>
      </c>
      <c r="BR217" s="141"/>
      <c r="BS217" s="141"/>
      <c r="BT217" s="141">
        <f t="shared" si="195"/>
        <v>132130000</v>
      </c>
      <c r="BU217" s="141">
        <f t="shared" si="196"/>
        <v>119177778</v>
      </c>
      <c r="BV217" s="141">
        <f t="shared" si="234"/>
        <v>0</v>
      </c>
      <c r="BW217" s="141"/>
      <c r="BX217" s="141"/>
      <c r="BY217" s="141">
        <f t="shared" si="197"/>
        <v>10351044</v>
      </c>
      <c r="BZ217" s="141">
        <f t="shared" si="198"/>
        <v>10000069</v>
      </c>
      <c r="CA217" s="141">
        <f t="shared" si="235"/>
        <v>0</v>
      </c>
      <c r="CB217" s="141"/>
      <c r="CC217" s="141"/>
      <c r="CD217" s="141">
        <f t="shared" si="199"/>
        <v>1842000</v>
      </c>
      <c r="CE217" s="141">
        <f t="shared" si="200"/>
        <v>1874207.2309440002</v>
      </c>
      <c r="CF217" s="141">
        <f t="shared" si="236"/>
        <v>0</v>
      </c>
      <c r="CG217" s="141"/>
      <c r="CH217" s="141">
        <v>693.23</v>
      </c>
      <c r="CI217" s="141">
        <f t="shared" si="204"/>
        <v>246401</v>
      </c>
      <c r="CJ217" s="141">
        <f t="shared" si="205"/>
        <v>225992.98000000117</v>
      </c>
      <c r="CK217" s="141">
        <f t="shared" si="237"/>
        <v>755.83128834355432</v>
      </c>
      <c r="CL217" s="141"/>
      <c r="CM217" s="141">
        <v>70497</v>
      </c>
      <c r="CN217" s="141">
        <v>139481</v>
      </c>
      <c r="CO217" s="141">
        <f t="shared" si="201"/>
        <v>209978</v>
      </c>
      <c r="CP217" s="141">
        <f t="shared" si="202"/>
        <v>435000431</v>
      </c>
      <c r="CQ217" s="141">
        <f t="shared" si="206"/>
        <v>435000431.00000006</v>
      </c>
      <c r="CR217" s="141">
        <f t="shared" si="207"/>
        <v>209977.99999999997</v>
      </c>
      <c r="CS217" s="141"/>
      <c r="CT217" s="141"/>
      <c r="CU217" s="141"/>
      <c r="CV217" s="141">
        <f t="shared" si="171"/>
        <v>1013322.3446042954</v>
      </c>
    </row>
    <row r="218" spans="1:100" s="14" customFormat="1" ht="13.2" x14ac:dyDescent="0.25">
      <c r="A218" s="4" t="s">
        <v>165</v>
      </c>
      <c r="B218" s="4" t="s">
        <v>166</v>
      </c>
      <c r="C218" s="4"/>
      <c r="D218" s="4" t="s">
        <v>136</v>
      </c>
      <c r="E218" s="4"/>
      <c r="F218" s="141">
        <v>953556.353902</v>
      </c>
      <c r="G218" s="141">
        <f>'[6]Control Totals'!$I$3</f>
        <v>129600000</v>
      </c>
      <c r="H218" s="141">
        <v>129600000.00000101</v>
      </c>
      <c r="I218" s="141">
        <f t="shared" si="223"/>
        <v>953556.35390199255</v>
      </c>
      <c r="J218" s="141"/>
      <c r="K218" s="141">
        <v>55211555.007068001</v>
      </c>
      <c r="L218" s="141">
        <f t="shared" si="172"/>
        <v>1567610394</v>
      </c>
      <c r="M218" s="141">
        <v>5258012077.9999981</v>
      </c>
      <c r="N218" s="141">
        <f t="shared" si="224"/>
        <v>16460633.070836123</v>
      </c>
      <c r="O218" s="141"/>
      <c r="P218" s="141">
        <v>15552588.123686999</v>
      </c>
      <c r="Q218" s="141">
        <f t="shared" si="203"/>
        <v>341463106</v>
      </c>
      <c r="R218" s="141">
        <v>1276518313.0000019</v>
      </c>
      <c r="S218" s="141">
        <f t="shared" si="225"/>
        <v>4160249.7927132105</v>
      </c>
      <c r="T218" s="141"/>
      <c r="U218" s="141"/>
      <c r="V218" s="141">
        <f t="shared" si="173"/>
        <v>339987334</v>
      </c>
      <c r="W218" s="141">
        <f t="shared" si="174"/>
        <v>523996799.00000209</v>
      </c>
      <c r="X218" s="141">
        <f t="shared" si="175"/>
        <v>0</v>
      </c>
      <c r="Y218" s="141"/>
      <c r="Z218" s="141">
        <v>1031231.612981</v>
      </c>
      <c r="AA218" s="141">
        <f t="shared" si="176"/>
        <v>335233765</v>
      </c>
      <c r="AB218" s="141">
        <f t="shared" si="177"/>
        <v>342170317.00001383</v>
      </c>
      <c r="AC218" s="141">
        <f t="shared" si="178"/>
        <v>1010326.2586819578</v>
      </c>
      <c r="AD218" s="141"/>
      <c r="AE218" s="141">
        <v>7024395.1000979999</v>
      </c>
      <c r="AF218" s="141">
        <f t="shared" si="179"/>
        <v>483622539</v>
      </c>
      <c r="AG218" s="141">
        <f t="shared" si="180"/>
        <v>726591897.00000179</v>
      </c>
      <c r="AH218" s="141">
        <f t="shared" si="226"/>
        <v>4675466.1141624954</v>
      </c>
      <c r="AI218" s="141"/>
      <c r="AJ218" s="141"/>
      <c r="AK218" s="141">
        <f t="shared" si="181"/>
        <v>18917185</v>
      </c>
      <c r="AL218" s="141">
        <f t="shared" si="182"/>
        <v>21580834</v>
      </c>
      <c r="AM218" s="141">
        <f t="shared" si="227"/>
        <v>0</v>
      </c>
      <c r="AN218" s="141"/>
      <c r="AO218" s="141">
        <v>394092.94283399999</v>
      </c>
      <c r="AP218" s="141">
        <f t="shared" si="183"/>
        <v>44655639</v>
      </c>
      <c r="AQ218" s="141">
        <f t="shared" si="184"/>
        <v>45294790.000002876</v>
      </c>
      <c r="AR218" s="141">
        <f t="shared" si="228"/>
        <v>388531.93022070796</v>
      </c>
      <c r="AS218" s="141"/>
      <c r="AT218" s="141">
        <v>83115.930038000006</v>
      </c>
      <c r="AU218" s="141">
        <f t="shared" si="185"/>
        <v>12442934</v>
      </c>
      <c r="AV218" s="141">
        <f t="shared" si="186"/>
        <v>11889881.000002848</v>
      </c>
      <c r="AW218" s="141">
        <f t="shared" si="229"/>
        <v>86982.033866546175</v>
      </c>
      <c r="AX218" s="141"/>
      <c r="AY218" s="141">
        <v>4083486.943033</v>
      </c>
      <c r="AZ218" s="141">
        <f t="shared" si="187"/>
        <v>877162802</v>
      </c>
      <c r="BA218" s="141">
        <f t="shared" si="188"/>
        <v>834431461.9999969</v>
      </c>
      <c r="BB218" s="141">
        <f t="shared" si="230"/>
        <v>4292602.8224008335</v>
      </c>
      <c r="BC218" s="141"/>
      <c r="BD218" s="141"/>
      <c r="BE218" s="141">
        <f t="shared" si="189"/>
        <v>9386434</v>
      </c>
      <c r="BF218" s="141">
        <f t="shared" si="190"/>
        <v>9386434</v>
      </c>
      <c r="BG218" s="141">
        <f t="shared" si="231"/>
        <v>0</v>
      </c>
      <c r="BH218" s="141"/>
      <c r="BI218" s="141"/>
      <c r="BJ218" s="141">
        <f t="shared" si="191"/>
        <v>2191103</v>
      </c>
      <c r="BK218" s="141">
        <f t="shared" si="192"/>
        <v>2191101</v>
      </c>
      <c r="BL218" s="141">
        <f t="shared" si="232"/>
        <v>0</v>
      </c>
      <c r="BM218" s="141"/>
      <c r="BN218" s="141">
        <v>1123567</v>
      </c>
      <c r="BO218" s="141">
        <f t="shared" si="193"/>
        <v>236120000</v>
      </c>
      <c r="BP218" s="141">
        <f t="shared" si="194"/>
        <v>183638092</v>
      </c>
      <c r="BQ218" s="141">
        <f t="shared" si="233"/>
        <v>1444671.0764126214</v>
      </c>
      <c r="BR218" s="141"/>
      <c r="BS218" s="141">
        <v>335515</v>
      </c>
      <c r="BT218" s="141">
        <f t="shared" si="195"/>
        <v>132130000</v>
      </c>
      <c r="BU218" s="141">
        <f t="shared" si="196"/>
        <v>119177778</v>
      </c>
      <c r="BV218" s="141">
        <f t="shared" si="234"/>
        <v>371978.71695510217</v>
      </c>
      <c r="BW218" s="141"/>
      <c r="BX218" s="141">
        <v>86183</v>
      </c>
      <c r="BY218" s="141">
        <f t="shared" si="197"/>
        <v>10351044</v>
      </c>
      <c r="BZ218" s="141">
        <f t="shared" si="198"/>
        <v>10000069</v>
      </c>
      <c r="CA218" s="141">
        <f t="shared" si="235"/>
        <v>89207.786971469905</v>
      </c>
      <c r="CB218" s="141"/>
      <c r="CC218" s="141">
        <v>9232.5479369999994</v>
      </c>
      <c r="CD218" s="141">
        <f t="shared" si="199"/>
        <v>1842000</v>
      </c>
      <c r="CE218" s="141">
        <f t="shared" si="200"/>
        <v>1874207.2309440002</v>
      </c>
      <c r="CF218" s="141">
        <f t="shared" si="236"/>
        <v>9073.8916269084311</v>
      </c>
      <c r="CG218" s="141"/>
      <c r="CH218" s="141">
        <v>693.23</v>
      </c>
      <c r="CI218" s="141">
        <f t="shared" si="204"/>
        <v>246401</v>
      </c>
      <c r="CJ218" s="141">
        <f t="shared" si="205"/>
        <v>225992.98000000117</v>
      </c>
      <c r="CK218" s="141">
        <f t="shared" si="237"/>
        <v>755.83128834355432</v>
      </c>
      <c r="CL218" s="141"/>
      <c r="CM218" s="141">
        <v>758419.99999999651</v>
      </c>
      <c r="CN218" s="141">
        <v>1480503</v>
      </c>
      <c r="CO218" s="141">
        <f t="shared" si="201"/>
        <v>2238922.9999999963</v>
      </c>
      <c r="CP218" s="141">
        <f t="shared" si="202"/>
        <v>435000431</v>
      </c>
      <c r="CQ218" s="141">
        <f t="shared" si="206"/>
        <v>435000431.00000006</v>
      </c>
      <c r="CR218" s="141">
        <f t="shared" si="207"/>
        <v>2238922.9999999958</v>
      </c>
      <c r="CS218" s="141"/>
      <c r="CT218" s="141"/>
      <c r="CU218" s="141"/>
      <c r="CV218" s="141">
        <f t="shared" si="171"/>
        <v>36182958.680038303</v>
      </c>
    </row>
    <row r="219" spans="1:100" s="14" customFormat="1" ht="13.2" x14ac:dyDescent="0.25">
      <c r="A219" s="4" t="s">
        <v>184</v>
      </c>
      <c r="B219" s="4" t="s">
        <v>185</v>
      </c>
      <c r="C219" s="4"/>
      <c r="D219" s="4" t="s">
        <v>177</v>
      </c>
      <c r="E219" s="4"/>
      <c r="F219" s="141">
        <v>1712606.6673320001</v>
      </c>
      <c r="G219" s="141">
        <f>'[6]Control Totals'!$I$3</f>
        <v>129600000</v>
      </c>
      <c r="H219" s="141">
        <v>129600000.00000101</v>
      </c>
      <c r="I219" s="141">
        <f t="shared" si="223"/>
        <v>1712606.6673319866</v>
      </c>
      <c r="J219" s="141"/>
      <c r="K219" s="141">
        <v>82275829.418510005</v>
      </c>
      <c r="L219" s="141">
        <f t="shared" si="172"/>
        <v>1567610394</v>
      </c>
      <c r="M219" s="141">
        <v>5258012077.9999981</v>
      </c>
      <c r="N219" s="141">
        <f t="shared" si="224"/>
        <v>24529507.246869296</v>
      </c>
      <c r="O219" s="141"/>
      <c r="P219" s="141"/>
      <c r="Q219" s="141">
        <f t="shared" si="203"/>
        <v>341463106</v>
      </c>
      <c r="R219" s="141">
        <v>1276518313.0000019</v>
      </c>
      <c r="S219" s="141">
        <f t="shared" si="225"/>
        <v>0</v>
      </c>
      <c r="T219" s="141"/>
      <c r="U219" s="141">
        <v>7052502.0341259995</v>
      </c>
      <c r="V219" s="141">
        <f t="shared" si="173"/>
        <v>339987334</v>
      </c>
      <c r="W219" s="141">
        <f t="shared" si="174"/>
        <v>523996799.00000209</v>
      </c>
      <c r="X219" s="141">
        <f t="shared" si="175"/>
        <v>4575908.4200284705</v>
      </c>
      <c r="Y219" s="141"/>
      <c r="Z219" s="141">
        <v>4932449.2250359999</v>
      </c>
      <c r="AA219" s="141">
        <f t="shared" si="176"/>
        <v>335233765</v>
      </c>
      <c r="AB219" s="141">
        <f t="shared" si="177"/>
        <v>342170317.00001383</v>
      </c>
      <c r="AC219" s="141">
        <f t="shared" si="178"/>
        <v>4832457.5283953799</v>
      </c>
      <c r="AD219" s="141"/>
      <c r="AE219" s="141">
        <v>10162829.289694</v>
      </c>
      <c r="AF219" s="141">
        <f t="shared" si="179"/>
        <v>483622539</v>
      </c>
      <c r="AG219" s="141">
        <f t="shared" si="180"/>
        <v>726591897.00000179</v>
      </c>
      <c r="AH219" s="141">
        <f t="shared" si="226"/>
        <v>6764420.7495275261</v>
      </c>
      <c r="AI219" s="141"/>
      <c r="AJ219" s="141"/>
      <c r="AK219" s="141">
        <f t="shared" si="181"/>
        <v>18917185</v>
      </c>
      <c r="AL219" s="141">
        <f t="shared" si="182"/>
        <v>21580834</v>
      </c>
      <c r="AM219" s="141">
        <f t="shared" si="227"/>
        <v>0</v>
      </c>
      <c r="AN219" s="141"/>
      <c r="AO219" s="141"/>
      <c r="AP219" s="141">
        <f t="shared" si="183"/>
        <v>44655639</v>
      </c>
      <c r="AQ219" s="141">
        <f t="shared" si="184"/>
        <v>45294790.000002876</v>
      </c>
      <c r="AR219" s="141">
        <f t="shared" si="228"/>
        <v>0</v>
      </c>
      <c r="AS219" s="141"/>
      <c r="AT219" s="141">
        <v>112444.30317100001</v>
      </c>
      <c r="AU219" s="141">
        <f t="shared" si="185"/>
        <v>12442934</v>
      </c>
      <c r="AV219" s="141">
        <f t="shared" si="186"/>
        <v>11889881.000002848</v>
      </c>
      <c r="AW219" s="141">
        <f t="shared" si="229"/>
        <v>117674.6043995233</v>
      </c>
      <c r="AX219" s="141"/>
      <c r="AY219" s="141">
        <v>24402290.822535001</v>
      </c>
      <c r="AZ219" s="141">
        <f t="shared" si="187"/>
        <v>877162802</v>
      </c>
      <c r="BA219" s="141">
        <f t="shared" si="188"/>
        <v>834431461.9999969</v>
      </c>
      <c r="BB219" s="141">
        <f t="shared" si="230"/>
        <v>25651935.201256547</v>
      </c>
      <c r="BC219" s="141"/>
      <c r="BD219" s="141"/>
      <c r="BE219" s="141">
        <f t="shared" si="189"/>
        <v>9386434</v>
      </c>
      <c r="BF219" s="141">
        <f t="shared" si="190"/>
        <v>9386434</v>
      </c>
      <c r="BG219" s="141">
        <f t="shared" si="231"/>
        <v>0</v>
      </c>
      <c r="BH219" s="141"/>
      <c r="BI219" s="141"/>
      <c r="BJ219" s="141">
        <f t="shared" si="191"/>
        <v>2191103</v>
      </c>
      <c r="BK219" s="141">
        <f t="shared" si="192"/>
        <v>2191101</v>
      </c>
      <c r="BL219" s="141">
        <f t="shared" si="232"/>
        <v>0</v>
      </c>
      <c r="BM219" s="141"/>
      <c r="BN219" s="141">
        <v>3197351</v>
      </c>
      <c r="BO219" s="141">
        <f t="shared" si="193"/>
        <v>236120000</v>
      </c>
      <c r="BP219" s="141">
        <f t="shared" si="194"/>
        <v>183638092</v>
      </c>
      <c r="BQ219" s="141">
        <f t="shared" si="233"/>
        <v>4111121.5538005042</v>
      </c>
      <c r="BR219" s="141"/>
      <c r="BS219" s="141">
        <v>2200698</v>
      </c>
      <c r="BT219" s="141">
        <f t="shared" si="195"/>
        <v>132130000</v>
      </c>
      <c r="BU219" s="141">
        <f t="shared" si="196"/>
        <v>119177778</v>
      </c>
      <c r="BV219" s="141">
        <f t="shared" si="234"/>
        <v>2439869.5093979686</v>
      </c>
      <c r="BW219" s="141"/>
      <c r="BX219" s="141">
        <v>207095</v>
      </c>
      <c r="BY219" s="141">
        <f t="shared" si="197"/>
        <v>10351044</v>
      </c>
      <c r="BZ219" s="141">
        <f t="shared" si="198"/>
        <v>10000069</v>
      </c>
      <c r="CA219" s="141">
        <f t="shared" si="235"/>
        <v>214363.46661008039</v>
      </c>
      <c r="CB219" s="141"/>
      <c r="CC219" s="141">
        <v>18465.095870000001</v>
      </c>
      <c r="CD219" s="141">
        <f t="shared" si="199"/>
        <v>1842000</v>
      </c>
      <c r="CE219" s="141">
        <f t="shared" si="200"/>
        <v>1874207.2309440002</v>
      </c>
      <c r="CF219" s="141">
        <f t="shared" si="236"/>
        <v>18147.783249885604</v>
      </c>
      <c r="CG219" s="141"/>
      <c r="CH219" s="141"/>
      <c r="CI219" s="141">
        <f t="shared" si="204"/>
        <v>246401</v>
      </c>
      <c r="CJ219" s="141">
        <f t="shared" si="205"/>
        <v>225992.98000000117</v>
      </c>
      <c r="CK219" s="141">
        <f t="shared" si="237"/>
        <v>0</v>
      </c>
      <c r="CL219" s="141"/>
      <c r="CM219" s="141">
        <v>3531379.999999986</v>
      </c>
      <c r="CN219" s="141">
        <v>7002726</v>
      </c>
      <c r="CO219" s="141">
        <f t="shared" si="201"/>
        <v>10534105.999999985</v>
      </c>
      <c r="CP219" s="141">
        <f t="shared" si="202"/>
        <v>435000431</v>
      </c>
      <c r="CQ219" s="141">
        <f t="shared" si="206"/>
        <v>435000431.00000006</v>
      </c>
      <c r="CR219" s="141">
        <f t="shared" si="207"/>
        <v>10534105.999999983</v>
      </c>
      <c r="CS219" s="141"/>
      <c r="CT219" s="141"/>
      <c r="CU219" s="141"/>
      <c r="CV219" s="141">
        <f t="shared" si="171"/>
        <v>85502118.730867147</v>
      </c>
    </row>
    <row r="220" spans="1:100" s="14" customFormat="1" ht="13.2" x14ac:dyDescent="0.25">
      <c r="A220" s="4" t="s">
        <v>395</v>
      </c>
      <c r="B220" s="4" t="s">
        <v>396</v>
      </c>
      <c r="C220" s="4" t="s">
        <v>348</v>
      </c>
      <c r="D220" s="4" t="s">
        <v>348</v>
      </c>
      <c r="E220" s="4"/>
      <c r="F220" s="141"/>
      <c r="G220" s="141">
        <f>'[6]Control Totals'!$I$3</f>
        <v>129600000</v>
      </c>
      <c r="H220" s="141">
        <v>129600000.00000101</v>
      </c>
      <c r="I220" s="141">
        <f t="shared" si="223"/>
        <v>0</v>
      </c>
      <c r="J220" s="141"/>
      <c r="K220" s="141"/>
      <c r="L220" s="141">
        <f t="shared" si="172"/>
        <v>1567610394</v>
      </c>
      <c r="M220" s="141">
        <v>5258012077.9999981</v>
      </c>
      <c r="N220" s="141">
        <f t="shared" si="224"/>
        <v>0</v>
      </c>
      <c r="O220" s="141"/>
      <c r="P220" s="141">
        <v>1891500.2392829999</v>
      </c>
      <c r="Q220" s="141">
        <f t="shared" si="203"/>
        <v>341463106</v>
      </c>
      <c r="R220" s="141">
        <v>1276518313.0000019</v>
      </c>
      <c r="S220" s="141">
        <f t="shared" si="225"/>
        <v>505968.10098823503</v>
      </c>
      <c r="T220" s="141"/>
      <c r="U220" s="141"/>
      <c r="V220" s="141">
        <f t="shared" si="173"/>
        <v>339987334</v>
      </c>
      <c r="W220" s="141">
        <f t="shared" si="174"/>
        <v>523996799.00000209</v>
      </c>
      <c r="X220" s="141">
        <f t="shared" si="175"/>
        <v>0</v>
      </c>
      <c r="Y220" s="141"/>
      <c r="Z220" s="141">
        <v>82588.467225</v>
      </c>
      <c r="AA220" s="141">
        <f t="shared" si="176"/>
        <v>335233765</v>
      </c>
      <c r="AB220" s="141">
        <f t="shared" si="177"/>
        <v>342170317.00001383</v>
      </c>
      <c r="AC220" s="141">
        <f t="shared" si="178"/>
        <v>80914.215634358305</v>
      </c>
      <c r="AD220" s="141"/>
      <c r="AE220" s="141"/>
      <c r="AF220" s="141">
        <f t="shared" si="179"/>
        <v>483622539</v>
      </c>
      <c r="AG220" s="141">
        <f t="shared" si="180"/>
        <v>726591897.00000179</v>
      </c>
      <c r="AH220" s="141">
        <f t="shared" si="226"/>
        <v>0</v>
      </c>
      <c r="AI220" s="141"/>
      <c r="AJ220" s="141"/>
      <c r="AK220" s="141">
        <f t="shared" si="181"/>
        <v>18917185</v>
      </c>
      <c r="AL220" s="141">
        <f t="shared" si="182"/>
        <v>21580834</v>
      </c>
      <c r="AM220" s="141">
        <f t="shared" si="227"/>
        <v>0</v>
      </c>
      <c r="AN220" s="141"/>
      <c r="AO220" s="141">
        <v>66866.427051000006</v>
      </c>
      <c r="AP220" s="141">
        <f t="shared" si="183"/>
        <v>44655639</v>
      </c>
      <c r="AQ220" s="141">
        <f t="shared" si="184"/>
        <v>45294790.000002876</v>
      </c>
      <c r="AR220" s="141">
        <f t="shared" si="228"/>
        <v>65922.880481598462</v>
      </c>
      <c r="AS220" s="141"/>
      <c r="AT220" s="141"/>
      <c r="AU220" s="141">
        <f t="shared" si="185"/>
        <v>12442934</v>
      </c>
      <c r="AV220" s="141">
        <f t="shared" si="186"/>
        <v>11889881.000002848</v>
      </c>
      <c r="AW220" s="141">
        <f t="shared" si="229"/>
        <v>0</v>
      </c>
      <c r="AX220" s="141"/>
      <c r="AY220" s="141"/>
      <c r="AZ220" s="141">
        <f t="shared" si="187"/>
        <v>877162802</v>
      </c>
      <c r="BA220" s="141">
        <f t="shared" si="188"/>
        <v>834431461.9999969</v>
      </c>
      <c r="BB220" s="141">
        <f t="shared" si="230"/>
        <v>0</v>
      </c>
      <c r="BC220" s="141"/>
      <c r="BD220" s="141"/>
      <c r="BE220" s="141">
        <f t="shared" si="189"/>
        <v>9386434</v>
      </c>
      <c r="BF220" s="141">
        <f t="shared" si="190"/>
        <v>9386434</v>
      </c>
      <c r="BG220" s="141">
        <f t="shared" si="231"/>
        <v>0</v>
      </c>
      <c r="BH220" s="141"/>
      <c r="BI220" s="141"/>
      <c r="BJ220" s="141">
        <f t="shared" si="191"/>
        <v>2191103</v>
      </c>
      <c r="BK220" s="141">
        <f t="shared" si="192"/>
        <v>2191101</v>
      </c>
      <c r="BL220" s="141">
        <f t="shared" si="232"/>
        <v>0</v>
      </c>
      <c r="BM220" s="141"/>
      <c r="BN220" s="141"/>
      <c r="BO220" s="141">
        <f t="shared" si="193"/>
        <v>236120000</v>
      </c>
      <c r="BP220" s="141">
        <f t="shared" si="194"/>
        <v>183638092</v>
      </c>
      <c r="BQ220" s="141">
        <f t="shared" si="233"/>
        <v>0</v>
      </c>
      <c r="BR220" s="141"/>
      <c r="BS220" s="141"/>
      <c r="BT220" s="141">
        <f t="shared" si="195"/>
        <v>132130000</v>
      </c>
      <c r="BU220" s="141">
        <f t="shared" si="196"/>
        <v>119177778</v>
      </c>
      <c r="BV220" s="141">
        <f t="shared" si="234"/>
        <v>0</v>
      </c>
      <c r="BW220" s="141"/>
      <c r="BX220" s="141"/>
      <c r="BY220" s="141">
        <f t="shared" si="197"/>
        <v>10351044</v>
      </c>
      <c r="BZ220" s="141">
        <f t="shared" si="198"/>
        <v>10000069</v>
      </c>
      <c r="CA220" s="141">
        <f t="shared" si="235"/>
        <v>0</v>
      </c>
      <c r="CB220" s="141"/>
      <c r="CC220" s="141"/>
      <c r="CD220" s="141">
        <f t="shared" si="199"/>
        <v>1842000</v>
      </c>
      <c r="CE220" s="141">
        <f t="shared" si="200"/>
        <v>1874207.2309440002</v>
      </c>
      <c r="CF220" s="141">
        <f t="shared" si="236"/>
        <v>0</v>
      </c>
      <c r="CG220" s="141"/>
      <c r="CH220" s="141">
        <v>693.23</v>
      </c>
      <c r="CI220" s="141">
        <f t="shared" si="204"/>
        <v>246401</v>
      </c>
      <c r="CJ220" s="141">
        <f t="shared" si="205"/>
        <v>225992.98000000117</v>
      </c>
      <c r="CK220" s="141">
        <f t="shared" si="237"/>
        <v>755.83128834355432</v>
      </c>
      <c r="CL220" s="141"/>
      <c r="CM220" s="141">
        <v>58174</v>
      </c>
      <c r="CN220" s="141">
        <v>115888</v>
      </c>
      <c r="CO220" s="141">
        <f t="shared" si="201"/>
        <v>174062</v>
      </c>
      <c r="CP220" s="141">
        <f t="shared" si="202"/>
        <v>435000431</v>
      </c>
      <c r="CQ220" s="141">
        <f t="shared" si="206"/>
        <v>435000431.00000006</v>
      </c>
      <c r="CR220" s="141">
        <f t="shared" si="207"/>
        <v>174061.99999999997</v>
      </c>
      <c r="CS220" s="141"/>
      <c r="CT220" s="141"/>
      <c r="CU220" s="141"/>
      <c r="CV220" s="141">
        <f t="shared" si="171"/>
        <v>827623.02839253529</v>
      </c>
    </row>
    <row r="221" spans="1:100" s="14" customFormat="1" ht="13.2" x14ac:dyDescent="0.25">
      <c r="A221" s="4" t="s">
        <v>409</v>
      </c>
      <c r="B221" s="4" t="s">
        <v>410</v>
      </c>
      <c r="C221" s="4" t="s">
        <v>348</v>
      </c>
      <c r="D221" s="4" t="s">
        <v>348</v>
      </c>
      <c r="E221" s="4"/>
      <c r="F221" s="141"/>
      <c r="G221" s="141">
        <f>'[6]Control Totals'!$I$3</f>
        <v>129600000</v>
      </c>
      <c r="H221" s="141">
        <v>129600000.00000101</v>
      </c>
      <c r="I221" s="141">
        <f t="shared" si="223"/>
        <v>0</v>
      </c>
      <c r="J221" s="141"/>
      <c r="K221" s="141"/>
      <c r="L221" s="141">
        <f t="shared" si="172"/>
        <v>1567610394</v>
      </c>
      <c r="M221" s="141">
        <v>5258012077.9999981</v>
      </c>
      <c r="N221" s="141">
        <f t="shared" si="224"/>
        <v>0</v>
      </c>
      <c r="O221" s="141"/>
      <c r="P221" s="141">
        <v>1056587.536879</v>
      </c>
      <c r="Q221" s="141">
        <f t="shared" si="203"/>
        <v>341463106</v>
      </c>
      <c r="R221" s="141">
        <v>1276518313.0000019</v>
      </c>
      <c r="S221" s="141">
        <f t="shared" si="225"/>
        <v>282632.57834170398</v>
      </c>
      <c r="T221" s="141"/>
      <c r="U221" s="141"/>
      <c r="V221" s="141">
        <f t="shared" si="173"/>
        <v>339987334</v>
      </c>
      <c r="W221" s="141">
        <f t="shared" si="174"/>
        <v>523996799.00000209</v>
      </c>
      <c r="X221" s="141">
        <f t="shared" si="175"/>
        <v>0</v>
      </c>
      <c r="Y221" s="141"/>
      <c r="Z221" s="141">
        <v>41099.029225999999</v>
      </c>
      <c r="AA221" s="141">
        <f t="shared" si="176"/>
        <v>335233765</v>
      </c>
      <c r="AB221" s="141">
        <f t="shared" si="177"/>
        <v>342170317.00001383</v>
      </c>
      <c r="AC221" s="141">
        <f t="shared" si="178"/>
        <v>40265.86065697937</v>
      </c>
      <c r="AD221" s="141"/>
      <c r="AE221" s="141"/>
      <c r="AF221" s="141">
        <f t="shared" si="179"/>
        <v>483622539</v>
      </c>
      <c r="AG221" s="141">
        <f t="shared" si="180"/>
        <v>726591897.00000179</v>
      </c>
      <c r="AH221" s="141">
        <f t="shared" si="226"/>
        <v>0</v>
      </c>
      <c r="AI221" s="141"/>
      <c r="AJ221" s="141"/>
      <c r="AK221" s="141">
        <f t="shared" si="181"/>
        <v>18917185</v>
      </c>
      <c r="AL221" s="141">
        <f t="shared" si="182"/>
        <v>21580834</v>
      </c>
      <c r="AM221" s="141">
        <f t="shared" si="227"/>
        <v>0</v>
      </c>
      <c r="AN221" s="141"/>
      <c r="AO221" s="141">
        <v>28309.240919</v>
      </c>
      <c r="AP221" s="141">
        <f t="shared" si="183"/>
        <v>44655639</v>
      </c>
      <c r="AQ221" s="141">
        <f t="shared" si="184"/>
        <v>45294790.000002876</v>
      </c>
      <c r="AR221" s="141">
        <f t="shared" si="228"/>
        <v>27909.771583946233</v>
      </c>
      <c r="AS221" s="141"/>
      <c r="AT221" s="141"/>
      <c r="AU221" s="141">
        <f t="shared" si="185"/>
        <v>12442934</v>
      </c>
      <c r="AV221" s="141">
        <f t="shared" si="186"/>
        <v>11889881.000002848</v>
      </c>
      <c r="AW221" s="141">
        <f t="shared" si="229"/>
        <v>0</v>
      </c>
      <c r="AX221" s="141"/>
      <c r="AY221" s="141"/>
      <c r="AZ221" s="141">
        <f t="shared" si="187"/>
        <v>877162802</v>
      </c>
      <c r="BA221" s="141">
        <f t="shared" si="188"/>
        <v>834431461.9999969</v>
      </c>
      <c r="BB221" s="141">
        <f t="shared" si="230"/>
        <v>0</v>
      </c>
      <c r="BC221" s="141"/>
      <c r="BD221" s="141"/>
      <c r="BE221" s="141">
        <f t="shared" si="189"/>
        <v>9386434</v>
      </c>
      <c r="BF221" s="141">
        <f t="shared" si="190"/>
        <v>9386434</v>
      </c>
      <c r="BG221" s="141">
        <f t="shared" si="231"/>
        <v>0</v>
      </c>
      <c r="BH221" s="141"/>
      <c r="BI221" s="141"/>
      <c r="BJ221" s="141">
        <f t="shared" si="191"/>
        <v>2191103</v>
      </c>
      <c r="BK221" s="141">
        <f t="shared" si="192"/>
        <v>2191101</v>
      </c>
      <c r="BL221" s="141">
        <f t="shared" si="232"/>
        <v>0</v>
      </c>
      <c r="BM221" s="141"/>
      <c r="BN221" s="141"/>
      <c r="BO221" s="141">
        <f t="shared" si="193"/>
        <v>236120000</v>
      </c>
      <c r="BP221" s="141">
        <f t="shared" si="194"/>
        <v>183638092</v>
      </c>
      <c r="BQ221" s="141">
        <f t="shared" si="233"/>
        <v>0</v>
      </c>
      <c r="BR221" s="141"/>
      <c r="BS221" s="141"/>
      <c r="BT221" s="141">
        <f t="shared" si="195"/>
        <v>132130000</v>
      </c>
      <c r="BU221" s="141">
        <f t="shared" si="196"/>
        <v>119177778</v>
      </c>
      <c r="BV221" s="141">
        <f t="shared" si="234"/>
        <v>0</v>
      </c>
      <c r="BW221" s="141"/>
      <c r="BX221" s="141"/>
      <c r="BY221" s="141">
        <f t="shared" si="197"/>
        <v>10351044</v>
      </c>
      <c r="BZ221" s="141">
        <f t="shared" si="198"/>
        <v>10000069</v>
      </c>
      <c r="CA221" s="141">
        <f t="shared" si="235"/>
        <v>0</v>
      </c>
      <c r="CB221" s="141"/>
      <c r="CC221" s="141"/>
      <c r="CD221" s="141">
        <f t="shared" si="199"/>
        <v>1842000</v>
      </c>
      <c r="CE221" s="141">
        <f t="shared" si="200"/>
        <v>1874207.2309440002</v>
      </c>
      <c r="CF221" s="141">
        <f t="shared" si="236"/>
        <v>0</v>
      </c>
      <c r="CG221" s="141"/>
      <c r="CH221" s="141">
        <v>693.23</v>
      </c>
      <c r="CI221" s="141">
        <f t="shared" si="204"/>
        <v>246401</v>
      </c>
      <c r="CJ221" s="141">
        <f t="shared" si="205"/>
        <v>225992.98000000117</v>
      </c>
      <c r="CK221" s="141">
        <f t="shared" si="237"/>
        <v>755.83128834355432</v>
      </c>
      <c r="CL221" s="141"/>
      <c r="CM221" s="141">
        <v>32015</v>
      </c>
      <c r="CN221" s="141"/>
      <c r="CO221" s="141">
        <f t="shared" si="201"/>
        <v>32015</v>
      </c>
      <c r="CP221" s="141">
        <f t="shared" si="202"/>
        <v>435000431</v>
      </c>
      <c r="CQ221" s="141">
        <f t="shared" si="206"/>
        <v>435000431.00000006</v>
      </c>
      <c r="CR221" s="141">
        <f t="shared" si="207"/>
        <v>32014.999999999993</v>
      </c>
      <c r="CS221" s="141"/>
      <c r="CT221" s="141"/>
      <c r="CU221" s="141"/>
      <c r="CV221" s="141">
        <f t="shared" si="171"/>
        <v>383579.04187097313</v>
      </c>
    </row>
    <row r="222" spans="1:100" s="14" customFormat="1" ht="13.2" x14ac:dyDescent="0.25">
      <c r="A222" s="4" t="s">
        <v>385</v>
      </c>
      <c r="B222" s="4" t="s">
        <v>386</v>
      </c>
      <c r="C222" s="4" t="s">
        <v>348</v>
      </c>
      <c r="D222" s="4" t="s">
        <v>348</v>
      </c>
      <c r="E222" s="4"/>
      <c r="F222" s="141"/>
      <c r="G222" s="141">
        <f>'[6]Control Totals'!$I$3</f>
        <v>129600000</v>
      </c>
      <c r="H222" s="141">
        <v>129600000.00000101</v>
      </c>
      <c r="I222" s="141">
        <f t="shared" si="223"/>
        <v>0</v>
      </c>
      <c r="J222" s="141"/>
      <c r="K222" s="141"/>
      <c r="L222" s="141">
        <f t="shared" si="172"/>
        <v>1567610394</v>
      </c>
      <c r="M222" s="141">
        <v>5258012077.9999981</v>
      </c>
      <c r="N222" s="141">
        <f t="shared" si="224"/>
        <v>0</v>
      </c>
      <c r="O222" s="141"/>
      <c r="P222" s="141">
        <v>1771450.6117370001</v>
      </c>
      <c r="Q222" s="141">
        <f t="shared" si="203"/>
        <v>341463106</v>
      </c>
      <c r="R222" s="141">
        <v>1276518313.0000019</v>
      </c>
      <c r="S222" s="141">
        <f t="shared" si="225"/>
        <v>473855.34688315529</v>
      </c>
      <c r="T222" s="141"/>
      <c r="U222" s="141"/>
      <c r="V222" s="141">
        <f t="shared" si="173"/>
        <v>339987334</v>
      </c>
      <c r="W222" s="141">
        <f t="shared" si="174"/>
        <v>523996799.00000209</v>
      </c>
      <c r="X222" s="141">
        <f t="shared" si="175"/>
        <v>0</v>
      </c>
      <c r="Y222" s="141"/>
      <c r="Z222" s="141">
        <v>81322.666257000004</v>
      </c>
      <c r="AA222" s="141">
        <f t="shared" si="176"/>
        <v>335233765</v>
      </c>
      <c r="AB222" s="141">
        <f t="shared" si="177"/>
        <v>342170317.00001383</v>
      </c>
      <c r="AC222" s="141">
        <f t="shared" si="178"/>
        <v>79674.075262266153</v>
      </c>
      <c r="AD222" s="141"/>
      <c r="AE222" s="141"/>
      <c r="AF222" s="141">
        <f t="shared" si="179"/>
        <v>483622539</v>
      </c>
      <c r="AG222" s="141">
        <f t="shared" si="180"/>
        <v>726591897.00000179</v>
      </c>
      <c r="AH222" s="141">
        <f t="shared" si="226"/>
        <v>0</v>
      </c>
      <c r="AI222" s="141"/>
      <c r="AJ222" s="141"/>
      <c r="AK222" s="141">
        <f t="shared" si="181"/>
        <v>18917185</v>
      </c>
      <c r="AL222" s="141">
        <f t="shared" si="182"/>
        <v>21580834</v>
      </c>
      <c r="AM222" s="141">
        <f t="shared" si="227"/>
        <v>0</v>
      </c>
      <c r="AN222" s="141"/>
      <c r="AO222" s="141">
        <v>59941.420536999998</v>
      </c>
      <c r="AP222" s="141">
        <f t="shared" si="183"/>
        <v>44655639</v>
      </c>
      <c r="AQ222" s="141">
        <f t="shared" si="184"/>
        <v>45294790.000002876</v>
      </c>
      <c r="AR222" s="141">
        <f t="shared" si="228"/>
        <v>59095.592156344872</v>
      </c>
      <c r="AS222" s="141"/>
      <c r="AT222" s="141"/>
      <c r="AU222" s="141">
        <f t="shared" si="185"/>
        <v>12442934</v>
      </c>
      <c r="AV222" s="141">
        <f t="shared" si="186"/>
        <v>11889881.000002848</v>
      </c>
      <c r="AW222" s="141">
        <f t="shared" si="229"/>
        <v>0</v>
      </c>
      <c r="AX222" s="141"/>
      <c r="AY222" s="141"/>
      <c r="AZ222" s="141">
        <f t="shared" si="187"/>
        <v>877162802</v>
      </c>
      <c r="BA222" s="141">
        <f t="shared" si="188"/>
        <v>834431461.9999969</v>
      </c>
      <c r="BB222" s="141">
        <f t="shared" si="230"/>
        <v>0</v>
      </c>
      <c r="BC222" s="141"/>
      <c r="BD222" s="141"/>
      <c r="BE222" s="141">
        <f t="shared" si="189"/>
        <v>9386434</v>
      </c>
      <c r="BF222" s="141">
        <f t="shared" si="190"/>
        <v>9386434</v>
      </c>
      <c r="BG222" s="141">
        <f t="shared" si="231"/>
        <v>0</v>
      </c>
      <c r="BH222" s="141"/>
      <c r="BI222" s="141"/>
      <c r="BJ222" s="141">
        <f t="shared" si="191"/>
        <v>2191103</v>
      </c>
      <c r="BK222" s="141">
        <f t="shared" si="192"/>
        <v>2191101</v>
      </c>
      <c r="BL222" s="141">
        <f t="shared" si="232"/>
        <v>0</v>
      </c>
      <c r="BM222" s="141"/>
      <c r="BN222" s="141"/>
      <c r="BO222" s="141">
        <f t="shared" si="193"/>
        <v>236120000</v>
      </c>
      <c r="BP222" s="141">
        <f t="shared" si="194"/>
        <v>183638092</v>
      </c>
      <c r="BQ222" s="141">
        <f t="shared" si="233"/>
        <v>0</v>
      </c>
      <c r="BR222" s="141"/>
      <c r="BS222" s="141"/>
      <c r="BT222" s="141">
        <f t="shared" si="195"/>
        <v>132130000</v>
      </c>
      <c r="BU222" s="141">
        <f t="shared" si="196"/>
        <v>119177778</v>
      </c>
      <c r="BV222" s="141">
        <f t="shared" si="234"/>
        <v>0</v>
      </c>
      <c r="BW222" s="141"/>
      <c r="BX222" s="141"/>
      <c r="BY222" s="141">
        <f t="shared" si="197"/>
        <v>10351044</v>
      </c>
      <c r="BZ222" s="141">
        <f t="shared" si="198"/>
        <v>10000069</v>
      </c>
      <c r="CA222" s="141">
        <f t="shared" si="235"/>
        <v>0</v>
      </c>
      <c r="CB222" s="141"/>
      <c r="CC222" s="141"/>
      <c r="CD222" s="141">
        <f t="shared" si="199"/>
        <v>1842000</v>
      </c>
      <c r="CE222" s="141">
        <f t="shared" si="200"/>
        <v>1874207.2309440002</v>
      </c>
      <c r="CF222" s="141">
        <f t="shared" si="236"/>
        <v>0</v>
      </c>
      <c r="CG222" s="141"/>
      <c r="CH222" s="141">
        <v>693.23</v>
      </c>
      <c r="CI222" s="141">
        <f t="shared" si="204"/>
        <v>246401</v>
      </c>
      <c r="CJ222" s="141">
        <f t="shared" si="205"/>
        <v>225992.98000000117</v>
      </c>
      <c r="CK222" s="141">
        <f t="shared" si="237"/>
        <v>755.83128834355432</v>
      </c>
      <c r="CL222" s="141"/>
      <c r="CM222" s="141">
        <v>58206</v>
      </c>
      <c r="CN222" s="141">
        <v>58038</v>
      </c>
      <c r="CO222" s="141">
        <f t="shared" si="201"/>
        <v>116244</v>
      </c>
      <c r="CP222" s="141">
        <f t="shared" si="202"/>
        <v>435000431</v>
      </c>
      <c r="CQ222" s="141">
        <f t="shared" si="206"/>
        <v>435000431.00000006</v>
      </c>
      <c r="CR222" s="141">
        <f t="shared" si="207"/>
        <v>116243.99999999999</v>
      </c>
      <c r="CS222" s="141"/>
      <c r="CT222" s="141"/>
      <c r="CU222" s="141"/>
      <c r="CV222" s="141">
        <f t="shared" si="171"/>
        <v>729624.84559010982</v>
      </c>
    </row>
    <row r="223" spans="1:100" s="14" customFormat="1" ht="13.2" x14ac:dyDescent="0.25">
      <c r="A223" s="4" t="s">
        <v>222</v>
      </c>
      <c r="B223" s="4" t="s">
        <v>223</v>
      </c>
      <c r="C223" s="4"/>
      <c r="D223" s="4" t="s">
        <v>203</v>
      </c>
      <c r="E223" s="4"/>
      <c r="F223" s="141">
        <v>626059.44727899996</v>
      </c>
      <c r="G223" s="141">
        <f>'[6]Control Totals'!$I$3</f>
        <v>129600000</v>
      </c>
      <c r="H223" s="141">
        <v>129600000.00000101</v>
      </c>
      <c r="I223" s="141">
        <f t="shared" si="223"/>
        <v>626059.44727899507</v>
      </c>
      <c r="J223" s="141"/>
      <c r="K223" s="141">
        <v>20236604.893330999</v>
      </c>
      <c r="L223" s="141">
        <f t="shared" si="172"/>
        <v>1567610394</v>
      </c>
      <c r="M223" s="141">
        <v>5258012077.9999981</v>
      </c>
      <c r="N223" s="141">
        <f t="shared" si="224"/>
        <v>6033290.0912855128</v>
      </c>
      <c r="O223" s="141"/>
      <c r="P223" s="141">
        <v>3879434.5150219998</v>
      </c>
      <c r="Q223" s="141">
        <f t="shared" si="203"/>
        <v>341463106</v>
      </c>
      <c r="R223" s="141">
        <v>1276518313.0000019</v>
      </c>
      <c r="S223" s="141">
        <f t="shared" si="225"/>
        <v>1037731.8880054436</v>
      </c>
      <c r="T223" s="141"/>
      <c r="U223" s="141"/>
      <c r="V223" s="141">
        <f t="shared" si="173"/>
        <v>339987334</v>
      </c>
      <c r="W223" s="141">
        <f t="shared" si="174"/>
        <v>523996799.00000209</v>
      </c>
      <c r="X223" s="141">
        <f t="shared" si="175"/>
        <v>0</v>
      </c>
      <c r="Y223" s="141"/>
      <c r="Z223" s="141">
        <v>856538.9693</v>
      </c>
      <c r="AA223" s="141">
        <f t="shared" si="176"/>
        <v>335233765</v>
      </c>
      <c r="AB223" s="141">
        <f t="shared" si="177"/>
        <v>342170317.00001383</v>
      </c>
      <c r="AC223" s="141">
        <f t="shared" si="178"/>
        <v>839175.0227347943</v>
      </c>
      <c r="AD223" s="141"/>
      <c r="AE223" s="141">
        <v>2953257.5886630001</v>
      </c>
      <c r="AF223" s="141">
        <f t="shared" si="179"/>
        <v>483622539</v>
      </c>
      <c r="AG223" s="141">
        <f t="shared" si="180"/>
        <v>726591897.00000179</v>
      </c>
      <c r="AH223" s="141">
        <f t="shared" si="226"/>
        <v>1965700.3322598494</v>
      </c>
      <c r="AI223" s="141"/>
      <c r="AJ223" s="141"/>
      <c r="AK223" s="141">
        <f t="shared" si="181"/>
        <v>18917185</v>
      </c>
      <c r="AL223" s="141">
        <f t="shared" si="182"/>
        <v>21580834</v>
      </c>
      <c r="AM223" s="141">
        <f t="shared" si="227"/>
        <v>0</v>
      </c>
      <c r="AN223" s="141"/>
      <c r="AO223" s="141">
        <v>40535.435887</v>
      </c>
      <c r="AP223" s="141">
        <f t="shared" si="183"/>
        <v>44655639</v>
      </c>
      <c r="AQ223" s="141">
        <f t="shared" si="184"/>
        <v>45294790.000002876</v>
      </c>
      <c r="AR223" s="141">
        <f t="shared" si="228"/>
        <v>39963.44373552459</v>
      </c>
      <c r="AS223" s="141"/>
      <c r="AT223" s="141">
        <v>80624.716876000006</v>
      </c>
      <c r="AU223" s="141">
        <f t="shared" si="185"/>
        <v>12442934</v>
      </c>
      <c r="AV223" s="141">
        <f t="shared" si="186"/>
        <v>11889881.000002848</v>
      </c>
      <c r="AW223" s="141">
        <f t="shared" si="229"/>
        <v>84374.942933113794</v>
      </c>
      <c r="AX223" s="141"/>
      <c r="AY223" s="141">
        <v>2170385.7619340001</v>
      </c>
      <c r="AZ223" s="141">
        <f t="shared" si="187"/>
        <v>877162802</v>
      </c>
      <c r="BA223" s="141">
        <f t="shared" si="188"/>
        <v>834431461.9999969</v>
      </c>
      <c r="BB223" s="141">
        <f t="shared" si="230"/>
        <v>2281531.4894717378</v>
      </c>
      <c r="BC223" s="141"/>
      <c r="BD223" s="141"/>
      <c r="BE223" s="141">
        <f t="shared" si="189"/>
        <v>9386434</v>
      </c>
      <c r="BF223" s="141">
        <f t="shared" si="190"/>
        <v>9386434</v>
      </c>
      <c r="BG223" s="141">
        <f t="shared" si="231"/>
        <v>0</v>
      </c>
      <c r="BH223" s="141"/>
      <c r="BI223" s="141"/>
      <c r="BJ223" s="141">
        <f t="shared" si="191"/>
        <v>2191103</v>
      </c>
      <c r="BK223" s="141">
        <f t="shared" si="192"/>
        <v>2191101</v>
      </c>
      <c r="BL223" s="141">
        <f t="shared" si="232"/>
        <v>0</v>
      </c>
      <c r="BM223" s="141"/>
      <c r="BN223" s="141">
        <v>596602</v>
      </c>
      <c r="BO223" s="141">
        <f t="shared" si="193"/>
        <v>236120000</v>
      </c>
      <c r="BP223" s="141">
        <f t="shared" si="194"/>
        <v>183638092</v>
      </c>
      <c r="BQ223" s="141">
        <f t="shared" si="233"/>
        <v>767104.81309073942</v>
      </c>
      <c r="BR223" s="141"/>
      <c r="BS223" s="141">
        <v>392112</v>
      </c>
      <c r="BT223" s="141">
        <f t="shared" si="195"/>
        <v>132130000</v>
      </c>
      <c r="BU223" s="141">
        <f t="shared" si="196"/>
        <v>119177778</v>
      </c>
      <c r="BV223" s="141">
        <f t="shared" si="234"/>
        <v>434726.66993338306</v>
      </c>
      <c r="BW223" s="141"/>
      <c r="BX223" s="141">
        <v>75858</v>
      </c>
      <c r="BY223" s="141">
        <f t="shared" si="197"/>
        <v>10351044</v>
      </c>
      <c r="BZ223" s="141">
        <f t="shared" si="198"/>
        <v>10000069</v>
      </c>
      <c r="CA223" s="141">
        <f t="shared" si="235"/>
        <v>78520.407784386291</v>
      </c>
      <c r="CB223" s="141"/>
      <c r="CC223" s="141">
        <v>9232.5479369999994</v>
      </c>
      <c r="CD223" s="141">
        <f t="shared" si="199"/>
        <v>1842000</v>
      </c>
      <c r="CE223" s="141">
        <f t="shared" si="200"/>
        <v>1874207.2309440002</v>
      </c>
      <c r="CF223" s="141">
        <f t="shared" si="236"/>
        <v>9073.8916269084311</v>
      </c>
      <c r="CG223" s="141"/>
      <c r="CH223" s="141">
        <v>693.23</v>
      </c>
      <c r="CI223" s="141">
        <f t="shared" si="204"/>
        <v>246401</v>
      </c>
      <c r="CJ223" s="141">
        <f t="shared" si="205"/>
        <v>225992.98000000117</v>
      </c>
      <c r="CK223" s="141">
        <f t="shared" si="237"/>
        <v>755.83128834355432</v>
      </c>
      <c r="CL223" s="141"/>
      <c r="CM223" s="141"/>
      <c r="CN223" s="141">
        <v>612351</v>
      </c>
      <c r="CO223" s="141">
        <f t="shared" si="201"/>
        <v>612351</v>
      </c>
      <c r="CP223" s="141">
        <f t="shared" si="202"/>
        <v>435000431</v>
      </c>
      <c r="CQ223" s="141">
        <f t="shared" si="206"/>
        <v>435000431.00000006</v>
      </c>
      <c r="CR223" s="141">
        <f t="shared" si="207"/>
        <v>612351</v>
      </c>
      <c r="CS223" s="141"/>
      <c r="CT223" s="141"/>
      <c r="CU223" s="141"/>
      <c r="CV223" s="141">
        <f t="shared" si="171"/>
        <v>14810359.27142873</v>
      </c>
    </row>
    <row r="224" spans="1:100" s="14" customFormat="1" ht="13.2" x14ac:dyDescent="0.25">
      <c r="A224" s="4" t="s">
        <v>505</v>
      </c>
      <c r="B224" s="4" t="s">
        <v>506</v>
      </c>
      <c r="C224" s="4" t="s">
        <v>348</v>
      </c>
      <c r="D224" s="4" t="s">
        <v>348</v>
      </c>
      <c r="E224" s="4"/>
      <c r="F224" s="141"/>
      <c r="G224" s="141">
        <f>'[6]Control Totals'!$I$3</f>
        <v>129600000</v>
      </c>
      <c r="H224" s="141">
        <v>129600000.00000101</v>
      </c>
      <c r="I224" s="141">
        <f t="shared" si="223"/>
        <v>0</v>
      </c>
      <c r="J224" s="141"/>
      <c r="K224" s="141"/>
      <c r="L224" s="141">
        <f t="shared" si="172"/>
        <v>1567610394</v>
      </c>
      <c r="M224" s="141">
        <v>5258012077.9999981</v>
      </c>
      <c r="N224" s="141">
        <f t="shared" si="224"/>
        <v>0</v>
      </c>
      <c r="O224" s="141"/>
      <c r="P224" s="141">
        <v>1694895.3043780001</v>
      </c>
      <c r="Q224" s="141">
        <f t="shared" si="203"/>
        <v>341463106</v>
      </c>
      <c r="R224" s="141">
        <v>1276518313.0000019</v>
      </c>
      <c r="S224" s="141">
        <f t="shared" si="225"/>
        <v>453377.1345728641</v>
      </c>
      <c r="T224" s="141"/>
      <c r="U224" s="141"/>
      <c r="V224" s="141">
        <f t="shared" si="173"/>
        <v>339987334</v>
      </c>
      <c r="W224" s="141">
        <f t="shared" si="174"/>
        <v>523996799.00000209</v>
      </c>
      <c r="X224" s="141">
        <f t="shared" si="175"/>
        <v>0</v>
      </c>
      <c r="Y224" s="141"/>
      <c r="Z224" s="141">
        <v>142510.15867400001</v>
      </c>
      <c r="AA224" s="141">
        <f t="shared" si="176"/>
        <v>335233765</v>
      </c>
      <c r="AB224" s="141">
        <f t="shared" si="177"/>
        <v>342170317.00001383</v>
      </c>
      <c r="AC224" s="141">
        <f t="shared" si="178"/>
        <v>139621.16136166919</v>
      </c>
      <c r="AD224" s="141"/>
      <c r="AE224" s="141"/>
      <c r="AF224" s="141">
        <f t="shared" si="179"/>
        <v>483622539</v>
      </c>
      <c r="AG224" s="141">
        <f t="shared" si="180"/>
        <v>726591897.00000179</v>
      </c>
      <c r="AH224" s="141">
        <f t="shared" si="226"/>
        <v>0</v>
      </c>
      <c r="AI224" s="141"/>
      <c r="AJ224" s="141"/>
      <c r="AK224" s="141">
        <f t="shared" si="181"/>
        <v>18917185</v>
      </c>
      <c r="AL224" s="141">
        <f t="shared" si="182"/>
        <v>21580834</v>
      </c>
      <c r="AM224" s="141">
        <f t="shared" si="227"/>
        <v>0</v>
      </c>
      <c r="AN224" s="141"/>
      <c r="AO224" s="141">
        <v>49695.173879000002</v>
      </c>
      <c r="AP224" s="141">
        <f t="shared" si="183"/>
        <v>44655639</v>
      </c>
      <c r="AQ224" s="141">
        <f t="shared" si="184"/>
        <v>45294790.000002876</v>
      </c>
      <c r="AR224" s="141">
        <f t="shared" si="228"/>
        <v>48993.929429471093</v>
      </c>
      <c r="AS224" s="141"/>
      <c r="AT224" s="141"/>
      <c r="AU224" s="141">
        <f t="shared" si="185"/>
        <v>12442934</v>
      </c>
      <c r="AV224" s="141">
        <f t="shared" si="186"/>
        <v>11889881.000002848</v>
      </c>
      <c r="AW224" s="141">
        <f t="shared" si="229"/>
        <v>0</v>
      </c>
      <c r="AX224" s="141"/>
      <c r="AY224" s="141"/>
      <c r="AZ224" s="141">
        <f t="shared" si="187"/>
        <v>877162802</v>
      </c>
      <c r="BA224" s="141">
        <f t="shared" si="188"/>
        <v>834431461.9999969</v>
      </c>
      <c r="BB224" s="141">
        <f t="shared" si="230"/>
        <v>0</v>
      </c>
      <c r="BC224" s="141"/>
      <c r="BD224" s="141"/>
      <c r="BE224" s="141">
        <f t="shared" si="189"/>
        <v>9386434</v>
      </c>
      <c r="BF224" s="141">
        <f t="shared" si="190"/>
        <v>9386434</v>
      </c>
      <c r="BG224" s="141">
        <f t="shared" si="231"/>
        <v>0</v>
      </c>
      <c r="BH224" s="141"/>
      <c r="BI224" s="141"/>
      <c r="BJ224" s="141">
        <f t="shared" si="191"/>
        <v>2191103</v>
      </c>
      <c r="BK224" s="141">
        <f t="shared" si="192"/>
        <v>2191101</v>
      </c>
      <c r="BL224" s="141">
        <f t="shared" si="232"/>
        <v>0</v>
      </c>
      <c r="BM224" s="141"/>
      <c r="BN224" s="141"/>
      <c r="BO224" s="141">
        <f t="shared" si="193"/>
        <v>236120000</v>
      </c>
      <c r="BP224" s="141">
        <f t="shared" si="194"/>
        <v>183638092</v>
      </c>
      <c r="BQ224" s="141">
        <f t="shared" si="233"/>
        <v>0</v>
      </c>
      <c r="BR224" s="141"/>
      <c r="BS224" s="141"/>
      <c r="BT224" s="141">
        <f t="shared" si="195"/>
        <v>132130000</v>
      </c>
      <c r="BU224" s="141">
        <f t="shared" si="196"/>
        <v>119177778</v>
      </c>
      <c r="BV224" s="141">
        <f t="shared" si="234"/>
        <v>0</v>
      </c>
      <c r="BW224" s="141"/>
      <c r="BX224" s="141"/>
      <c r="BY224" s="141">
        <f t="shared" si="197"/>
        <v>10351044</v>
      </c>
      <c r="BZ224" s="141">
        <f t="shared" si="198"/>
        <v>10000069</v>
      </c>
      <c r="CA224" s="141">
        <f t="shared" si="235"/>
        <v>0</v>
      </c>
      <c r="CB224" s="141"/>
      <c r="CC224" s="141"/>
      <c r="CD224" s="141">
        <f t="shared" si="199"/>
        <v>1842000</v>
      </c>
      <c r="CE224" s="141">
        <f t="shared" si="200"/>
        <v>1874207.2309440002</v>
      </c>
      <c r="CF224" s="141">
        <f t="shared" si="236"/>
        <v>0</v>
      </c>
      <c r="CG224" s="141"/>
      <c r="CH224" s="141">
        <v>693.23</v>
      </c>
      <c r="CI224" s="141">
        <f t="shared" si="204"/>
        <v>246401</v>
      </c>
      <c r="CJ224" s="141">
        <f t="shared" si="205"/>
        <v>225992.98000000117</v>
      </c>
      <c r="CK224" s="141">
        <f t="shared" si="237"/>
        <v>755.83128834355432</v>
      </c>
      <c r="CL224" s="141"/>
      <c r="CM224" s="141"/>
      <c r="CN224" s="141"/>
      <c r="CO224" s="141">
        <f t="shared" si="201"/>
        <v>0</v>
      </c>
      <c r="CP224" s="141">
        <f t="shared" si="202"/>
        <v>435000431</v>
      </c>
      <c r="CQ224" s="141">
        <f t="shared" si="206"/>
        <v>435000431.00000006</v>
      </c>
      <c r="CR224" s="141">
        <f t="shared" si="207"/>
        <v>0</v>
      </c>
      <c r="CS224" s="141"/>
      <c r="CT224" s="141"/>
      <c r="CU224" s="141"/>
      <c r="CV224" s="141">
        <f t="shared" si="171"/>
        <v>642748.05665234791</v>
      </c>
    </row>
    <row r="225" spans="1:100" s="14" customFormat="1" ht="13.2" x14ac:dyDescent="0.25">
      <c r="A225" s="4" t="s">
        <v>585</v>
      </c>
      <c r="B225" s="4" t="s">
        <v>586</v>
      </c>
      <c r="C225" s="4" t="s">
        <v>348</v>
      </c>
      <c r="D225" s="4" t="s">
        <v>348</v>
      </c>
      <c r="E225" s="4"/>
      <c r="F225" s="141"/>
      <c r="G225" s="141">
        <f>'[6]Control Totals'!$I$3</f>
        <v>129600000</v>
      </c>
      <c r="H225" s="141">
        <v>129600000.00000101</v>
      </c>
      <c r="I225" s="141">
        <f t="shared" si="223"/>
        <v>0</v>
      </c>
      <c r="J225" s="141"/>
      <c r="K225" s="141"/>
      <c r="L225" s="141">
        <f t="shared" si="172"/>
        <v>1567610394</v>
      </c>
      <c r="M225" s="141">
        <v>5258012077.9999981</v>
      </c>
      <c r="N225" s="141">
        <f t="shared" si="224"/>
        <v>0</v>
      </c>
      <c r="O225" s="141"/>
      <c r="P225" s="141">
        <v>1989252.921966</v>
      </c>
      <c r="Q225" s="141">
        <f t="shared" si="203"/>
        <v>341463106</v>
      </c>
      <c r="R225" s="141">
        <v>1276518313.0000019</v>
      </c>
      <c r="S225" s="141">
        <f t="shared" si="225"/>
        <v>532116.51915728138</v>
      </c>
      <c r="T225" s="141"/>
      <c r="U225" s="141"/>
      <c r="V225" s="141">
        <f t="shared" si="173"/>
        <v>339987334</v>
      </c>
      <c r="W225" s="141">
        <f t="shared" si="174"/>
        <v>523996799.00000209</v>
      </c>
      <c r="X225" s="141">
        <f t="shared" si="175"/>
        <v>0</v>
      </c>
      <c r="Y225" s="141"/>
      <c r="Z225" s="141">
        <v>73655.776115000001</v>
      </c>
      <c r="AA225" s="141">
        <f t="shared" si="176"/>
        <v>335233765</v>
      </c>
      <c r="AB225" s="141">
        <f t="shared" si="177"/>
        <v>342170317.00001383</v>
      </c>
      <c r="AC225" s="141">
        <f t="shared" si="178"/>
        <v>72162.610005202543</v>
      </c>
      <c r="AD225" s="141"/>
      <c r="AE225" s="141"/>
      <c r="AF225" s="141">
        <f t="shared" si="179"/>
        <v>483622539</v>
      </c>
      <c r="AG225" s="141">
        <f t="shared" si="180"/>
        <v>726591897.00000179</v>
      </c>
      <c r="AH225" s="141">
        <f t="shared" si="226"/>
        <v>0</v>
      </c>
      <c r="AI225" s="141"/>
      <c r="AJ225" s="141"/>
      <c r="AK225" s="141">
        <f t="shared" si="181"/>
        <v>18917185</v>
      </c>
      <c r="AL225" s="141">
        <f t="shared" si="182"/>
        <v>21580834</v>
      </c>
      <c r="AM225" s="141">
        <f t="shared" si="227"/>
        <v>0</v>
      </c>
      <c r="AN225" s="141"/>
      <c r="AO225" s="141">
        <v>44177.702824</v>
      </c>
      <c r="AP225" s="141">
        <f t="shared" si="183"/>
        <v>44655639</v>
      </c>
      <c r="AQ225" s="141">
        <f t="shared" si="184"/>
        <v>45294790.000002876</v>
      </c>
      <c r="AR225" s="141">
        <f t="shared" si="228"/>
        <v>43554.314947871469</v>
      </c>
      <c r="AS225" s="141"/>
      <c r="AT225" s="141"/>
      <c r="AU225" s="141">
        <f t="shared" si="185"/>
        <v>12442934</v>
      </c>
      <c r="AV225" s="141">
        <f t="shared" si="186"/>
        <v>11889881.000002848</v>
      </c>
      <c r="AW225" s="141">
        <f t="shared" si="229"/>
        <v>0</v>
      </c>
      <c r="AX225" s="141"/>
      <c r="AY225" s="141"/>
      <c r="AZ225" s="141">
        <f t="shared" si="187"/>
        <v>877162802</v>
      </c>
      <c r="BA225" s="141">
        <f t="shared" si="188"/>
        <v>834431461.9999969</v>
      </c>
      <c r="BB225" s="141">
        <f t="shared" si="230"/>
        <v>0</v>
      </c>
      <c r="BC225" s="141"/>
      <c r="BD225" s="141"/>
      <c r="BE225" s="141">
        <f t="shared" si="189"/>
        <v>9386434</v>
      </c>
      <c r="BF225" s="141">
        <f t="shared" si="190"/>
        <v>9386434</v>
      </c>
      <c r="BG225" s="141">
        <f t="shared" si="231"/>
        <v>0</v>
      </c>
      <c r="BH225" s="141"/>
      <c r="BI225" s="141"/>
      <c r="BJ225" s="141">
        <f t="shared" si="191"/>
        <v>2191103</v>
      </c>
      <c r="BK225" s="141">
        <f t="shared" si="192"/>
        <v>2191101</v>
      </c>
      <c r="BL225" s="141">
        <f t="shared" si="232"/>
        <v>0</v>
      </c>
      <c r="BM225" s="141"/>
      <c r="BN225" s="141"/>
      <c r="BO225" s="141">
        <f t="shared" si="193"/>
        <v>236120000</v>
      </c>
      <c r="BP225" s="141">
        <f t="shared" si="194"/>
        <v>183638092</v>
      </c>
      <c r="BQ225" s="141">
        <f t="shared" si="233"/>
        <v>0</v>
      </c>
      <c r="BR225" s="141"/>
      <c r="BS225" s="141"/>
      <c r="BT225" s="141">
        <f t="shared" si="195"/>
        <v>132130000</v>
      </c>
      <c r="BU225" s="141">
        <f t="shared" si="196"/>
        <v>119177778</v>
      </c>
      <c r="BV225" s="141">
        <f t="shared" si="234"/>
        <v>0</v>
      </c>
      <c r="BW225" s="141"/>
      <c r="BX225" s="141"/>
      <c r="BY225" s="141">
        <f t="shared" si="197"/>
        <v>10351044</v>
      </c>
      <c r="BZ225" s="141">
        <f t="shared" si="198"/>
        <v>10000069</v>
      </c>
      <c r="CA225" s="141">
        <f t="shared" si="235"/>
        <v>0</v>
      </c>
      <c r="CB225" s="141"/>
      <c r="CC225" s="141"/>
      <c r="CD225" s="141">
        <f t="shared" si="199"/>
        <v>1842000</v>
      </c>
      <c r="CE225" s="141">
        <f t="shared" si="200"/>
        <v>1874207.2309440002</v>
      </c>
      <c r="CF225" s="141">
        <f t="shared" si="236"/>
        <v>0</v>
      </c>
      <c r="CG225" s="141"/>
      <c r="CH225" s="141">
        <v>693.23</v>
      </c>
      <c r="CI225" s="141">
        <f t="shared" si="204"/>
        <v>246401</v>
      </c>
      <c r="CJ225" s="141">
        <f t="shared" si="205"/>
        <v>225992.98000000117</v>
      </c>
      <c r="CK225" s="141">
        <f t="shared" si="237"/>
        <v>755.83128834355432</v>
      </c>
      <c r="CL225" s="141"/>
      <c r="CM225" s="141"/>
      <c r="CN225" s="141"/>
      <c r="CO225" s="141">
        <f t="shared" si="201"/>
        <v>0</v>
      </c>
      <c r="CP225" s="141">
        <f t="shared" si="202"/>
        <v>435000431</v>
      </c>
      <c r="CQ225" s="141">
        <f t="shared" si="206"/>
        <v>435000431.00000006</v>
      </c>
      <c r="CR225" s="141">
        <f t="shared" si="207"/>
        <v>0</v>
      </c>
      <c r="CS225" s="141"/>
      <c r="CT225" s="141"/>
      <c r="CU225" s="141"/>
      <c r="CV225" s="141">
        <f t="shared" si="171"/>
        <v>648589.27539869898</v>
      </c>
    </row>
    <row r="226" spans="1:100" s="14" customFormat="1" ht="13.2" x14ac:dyDescent="0.25">
      <c r="A226" s="4" t="s">
        <v>224</v>
      </c>
      <c r="B226" s="4" t="s">
        <v>225</v>
      </c>
      <c r="C226" s="4"/>
      <c r="D226" s="4" t="s">
        <v>203</v>
      </c>
      <c r="E226" s="4"/>
      <c r="F226" s="141">
        <v>406766.18200099998</v>
      </c>
      <c r="G226" s="141">
        <f>'[6]Control Totals'!$I$3</f>
        <v>129600000</v>
      </c>
      <c r="H226" s="141">
        <v>129600000.00000101</v>
      </c>
      <c r="I226" s="141">
        <f t="shared" si="223"/>
        <v>406766.18200099678</v>
      </c>
      <c r="J226" s="141"/>
      <c r="K226" s="141">
        <v>16743722.057254</v>
      </c>
      <c r="L226" s="141">
        <f t="shared" si="172"/>
        <v>1567610394</v>
      </c>
      <c r="M226" s="141">
        <v>5258012077.9999981</v>
      </c>
      <c r="N226" s="141">
        <f t="shared" si="224"/>
        <v>4991930.8555834098</v>
      </c>
      <c r="O226" s="141"/>
      <c r="P226" s="141">
        <v>3780694.757863</v>
      </c>
      <c r="Q226" s="141">
        <f t="shared" si="203"/>
        <v>341463106</v>
      </c>
      <c r="R226" s="141">
        <v>1276518313.0000019</v>
      </c>
      <c r="S226" s="141">
        <f t="shared" si="225"/>
        <v>1011319.4317000103</v>
      </c>
      <c r="T226" s="141"/>
      <c r="U226" s="141"/>
      <c r="V226" s="141">
        <f t="shared" si="173"/>
        <v>339987334</v>
      </c>
      <c r="W226" s="141">
        <f t="shared" si="174"/>
        <v>523996799.00000209</v>
      </c>
      <c r="X226" s="141">
        <f t="shared" si="175"/>
        <v>0</v>
      </c>
      <c r="Y226" s="141"/>
      <c r="Z226" s="141">
        <v>955667.04360800004</v>
      </c>
      <c r="AA226" s="141">
        <f t="shared" si="176"/>
        <v>335233765</v>
      </c>
      <c r="AB226" s="141">
        <f t="shared" si="177"/>
        <v>342170317.00001383</v>
      </c>
      <c r="AC226" s="141">
        <f t="shared" si="178"/>
        <v>936293.55089593027</v>
      </c>
      <c r="AD226" s="141"/>
      <c r="AE226" s="141">
        <v>2341088.36081</v>
      </c>
      <c r="AF226" s="141">
        <f t="shared" si="179"/>
        <v>483622539</v>
      </c>
      <c r="AG226" s="141">
        <f t="shared" si="180"/>
        <v>726591897.00000179</v>
      </c>
      <c r="AH226" s="141">
        <f t="shared" si="226"/>
        <v>1558237.9899266583</v>
      </c>
      <c r="AI226" s="141"/>
      <c r="AJ226" s="141"/>
      <c r="AK226" s="141">
        <f t="shared" si="181"/>
        <v>18917185</v>
      </c>
      <c r="AL226" s="141">
        <f t="shared" si="182"/>
        <v>21580834</v>
      </c>
      <c r="AM226" s="141">
        <f t="shared" si="227"/>
        <v>0</v>
      </c>
      <c r="AN226" s="141"/>
      <c r="AO226" s="141">
        <v>63882.633057999999</v>
      </c>
      <c r="AP226" s="141">
        <f t="shared" si="183"/>
        <v>44655639</v>
      </c>
      <c r="AQ226" s="141">
        <f t="shared" si="184"/>
        <v>45294790.000002876</v>
      </c>
      <c r="AR226" s="141">
        <f t="shared" si="228"/>
        <v>62981.190556515059</v>
      </c>
      <c r="AS226" s="141"/>
      <c r="AT226" s="141">
        <v>74396.683971000006</v>
      </c>
      <c r="AU226" s="141">
        <f t="shared" si="185"/>
        <v>12442934</v>
      </c>
      <c r="AV226" s="141">
        <f t="shared" si="186"/>
        <v>11889881.000002848</v>
      </c>
      <c r="AW226" s="141">
        <f t="shared" si="229"/>
        <v>77857.21559953285</v>
      </c>
      <c r="AX226" s="141"/>
      <c r="AY226" s="141">
        <v>1104195.902577</v>
      </c>
      <c r="AZ226" s="141">
        <f t="shared" si="187"/>
        <v>877162802</v>
      </c>
      <c r="BA226" s="141">
        <f t="shared" si="188"/>
        <v>834431461.9999969</v>
      </c>
      <c r="BB226" s="141">
        <f t="shared" si="230"/>
        <v>1160741.9134698974</v>
      </c>
      <c r="BC226" s="141"/>
      <c r="BD226" s="141"/>
      <c r="BE226" s="141">
        <f t="shared" si="189"/>
        <v>9386434</v>
      </c>
      <c r="BF226" s="141">
        <f t="shared" si="190"/>
        <v>9386434</v>
      </c>
      <c r="BG226" s="141">
        <f t="shared" si="231"/>
        <v>0</v>
      </c>
      <c r="BH226" s="141"/>
      <c r="BI226" s="141"/>
      <c r="BJ226" s="141">
        <f t="shared" si="191"/>
        <v>2191103</v>
      </c>
      <c r="BK226" s="141">
        <f t="shared" si="192"/>
        <v>2191101</v>
      </c>
      <c r="BL226" s="141">
        <f t="shared" si="232"/>
        <v>0</v>
      </c>
      <c r="BM226" s="141"/>
      <c r="BN226" s="141">
        <v>582225</v>
      </c>
      <c r="BO226" s="141">
        <f t="shared" si="193"/>
        <v>236120000</v>
      </c>
      <c r="BP226" s="141">
        <f t="shared" si="194"/>
        <v>183638092</v>
      </c>
      <c r="BQ226" s="141">
        <f t="shared" si="233"/>
        <v>748619.01200759585</v>
      </c>
      <c r="BR226" s="141"/>
      <c r="BS226" s="141">
        <v>370954</v>
      </c>
      <c r="BT226" s="141">
        <f t="shared" si="195"/>
        <v>132130000</v>
      </c>
      <c r="BU226" s="141">
        <f t="shared" si="196"/>
        <v>119177778</v>
      </c>
      <c r="BV226" s="141">
        <f t="shared" si="234"/>
        <v>411269.22185107361</v>
      </c>
      <c r="BW226" s="141"/>
      <c r="BX226" s="141">
        <v>50123</v>
      </c>
      <c r="BY226" s="141">
        <f t="shared" si="197"/>
        <v>10351044</v>
      </c>
      <c r="BZ226" s="141">
        <f t="shared" si="198"/>
        <v>10000069</v>
      </c>
      <c r="CA226" s="141">
        <f t="shared" si="235"/>
        <v>51882.179854159003</v>
      </c>
      <c r="CB226" s="141"/>
      <c r="CC226" s="141">
        <v>9232.5479369999994</v>
      </c>
      <c r="CD226" s="141">
        <f t="shared" si="199"/>
        <v>1842000</v>
      </c>
      <c r="CE226" s="141">
        <f t="shared" si="200"/>
        <v>1874207.2309440002</v>
      </c>
      <c r="CF226" s="141">
        <f t="shared" si="236"/>
        <v>9073.8916269084311</v>
      </c>
      <c r="CG226" s="141"/>
      <c r="CH226" s="141">
        <v>693.23</v>
      </c>
      <c r="CI226" s="141">
        <f t="shared" si="204"/>
        <v>246401</v>
      </c>
      <c r="CJ226" s="141">
        <f t="shared" si="205"/>
        <v>225992.98000000117</v>
      </c>
      <c r="CK226" s="141">
        <f t="shared" si="237"/>
        <v>755.83128834355432</v>
      </c>
      <c r="CL226" s="141"/>
      <c r="CM226" s="141">
        <v>676332.00000001106</v>
      </c>
      <c r="CN226" s="141">
        <v>1343866</v>
      </c>
      <c r="CO226" s="141">
        <f t="shared" si="201"/>
        <v>2020198.0000000112</v>
      </c>
      <c r="CP226" s="141">
        <f t="shared" si="202"/>
        <v>435000431</v>
      </c>
      <c r="CQ226" s="141">
        <f t="shared" si="206"/>
        <v>435000431.00000006</v>
      </c>
      <c r="CR226" s="141">
        <f t="shared" si="207"/>
        <v>2020198.0000000112</v>
      </c>
      <c r="CS226" s="141"/>
      <c r="CT226" s="141"/>
      <c r="CU226" s="141"/>
      <c r="CV226" s="141">
        <f t="shared" si="171"/>
        <v>13447926.46636104</v>
      </c>
    </row>
    <row r="227" spans="1:100" s="14" customFormat="1" ht="13.2" x14ac:dyDescent="0.25">
      <c r="A227" s="4" t="s">
        <v>599</v>
      </c>
      <c r="B227" s="4" t="s">
        <v>600</v>
      </c>
      <c r="C227" s="4" t="s">
        <v>348</v>
      </c>
      <c r="D227" s="4" t="s">
        <v>348</v>
      </c>
      <c r="E227" s="4"/>
      <c r="F227" s="141"/>
      <c r="G227" s="141">
        <f>'[6]Control Totals'!$I$3</f>
        <v>129600000</v>
      </c>
      <c r="H227" s="141">
        <v>129600000.00000101</v>
      </c>
      <c r="I227" s="141">
        <f t="shared" si="223"/>
        <v>0</v>
      </c>
      <c r="J227" s="141"/>
      <c r="K227" s="141"/>
      <c r="L227" s="141">
        <f t="shared" si="172"/>
        <v>1567610394</v>
      </c>
      <c r="M227" s="141">
        <v>5258012077.9999981</v>
      </c>
      <c r="N227" s="141">
        <f t="shared" si="224"/>
        <v>0</v>
      </c>
      <c r="O227" s="141"/>
      <c r="P227" s="141">
        <v>2045486.4102</v>
      </c>
      <c r="Q227" s="141">
        <f t="shared" si="203"/>
        <v>341463106</v>
      </c>
      <c r="R227" s="141">
        <v>1276518313.0000019</v>
      </c>
      <c r="S227" s="141">
        <f t="shared" si="225"/>
        <v>547158.73309032666</v>
      </c>
      <c r="T227" s="141"/>
      <c r="U227" s="141"/>
      <c r="V227" s="141">
        <f t="shared" si="173"/>
        <v>339987334</v>
      </c>
      <c r="W227" s="141">
        <f t="shared" si="174"/>
        <v>523996799.00000209</v>
      </c>
      <c r="X227" s="141">
        <f t="shared" si="175"/>
        <v>0</v>
      </c>
      <c r="Y227" s="141"/>
      <c r="Z227" s="141">
        <v>82541.756573999999</v>
      </c>
      <c r="AA227" s="141">
        <f t="shared" si="176"/>
        <v>335233765</v>
      </c>
      <c r="AB227" s="141">
        <f t="shared" si="177"/>
        <v>342170317.00001383</v>
      </c>
      <c r="AC227" s="141">
        <f t="shared" si="178"/>
        <v>80868.451911959404</v>
      </c>
      <c r="AD227" s="141"/>
      <c r="AE227" s="141"/>
      <c r="AF227" s="141">
        <f t="shared" si="179"/>
        <v>483622539</v>
      </c>
      <c r="AG227" s="141">
        <f t="shared" si="180"/>
        <v>726591897.00000179</v>
      </c>
      <c r="AH227" s="141">
        <f t="shared" si="226"/>
        <v>0</v>
      </c>
      <c r="AI227" s="141"/>
      <c r="AJ227" s="141"/>
      <c r="AK227" s="141">
        <f t="shared" si="181"/>
        <v>18917185</v>
      </c>
      <c r="AL227" s="141">
        <f t="shared" si="182"/>
        <v>21580834</v>
      </c>
      <c r="AM227" s="141">
        <f t="shared" si="227"/>
        <v>0</v>
      </c>
      <c r="AN227" s="141"/>
      <c r="AO227" s="141">
        <v>67823.279393999997</v>
      </c>
      <c r="AP227" s="141">
        <f t="shared" si="183"/>
        <v>44655639</v>
      </c>
      <c r="AQ227" s="141">
        <f t="shared" si="184"/>
        <v>45294790.000002876</v>
      </c>
      <c r="AR227" s="141">
        <f t="shared" si="228"/>
        <v>66866.230761074519</v>
      </c>
      <c r="AS227" s="141"/>
      <c r="AT227" s="141"/>
      <c r="AU227" s="141">
        <f t="shared" si="185"/>
        <v>12442934</v>
      </c>
      <c r="AV227" s="141">
        <f t="shared" si="186"/>
        <v>11889881.000002848</v>
      </c>
      <c r="AW227" s="141">
        <f t="shared" si="229"/>
        <v>0</v>
      </c>
      <c r="AX227" s="141"/>
      <c r="AY227" s="141"/>
      <c r="AZ227" s="141">
        <f t="shared" si="187"/>
        <v>877162802</v>
      </c>
      <c r="BA227" s="141">
        <f t="shared" si="188"/>
        <v>834431461.9999969</v>
      </c>
      <c r="BB227" s="141">
        <f t="shared" si="230"/>
        <v>0</v>
      </c>
      <c r="BC227" s="141"/>
      <c r="BD227" s="141"/>
      <c r="BE227" s="141">
        <f t="shared" si="189"/>
        <v>9386434</v>
      </c>
      <c r="BF227" s="141">
        <f t="shared" si="190"/>
        <v>9386434</v>
      </c>
      <c r="BG227" s="141">
        <f t="shared" si="231"/>
        <v>0</v>
      </c>
      <c r="BH227" s="141"/>
      <c r="BI227" s="141"/>
      <c r="BJ227" s="141">
        <f t="shared" si="191"/>
        <v>2191103</v>
      </c>
      <c r="BK227" s="141">
        <f t="shared" si="192"/>
        <v>2191101</v>
      </c>
      <c r="BL227" s="141">
        <f t="shared" si="232"/>
        <v>0</v>
      </c>
      <c r="BM227" s="141"/>
      <c r="BN227" s="141"/>
      <c r="BO227" s="141">
        <f t="shared" si="193"/>
        <v>236120000</v>
      </c>
      <c r="BP227" s="141">
        <f t="shared" si="194"/>
        <v>183638092</v>
      </c>
      <c r="BQ227" s="141">
        <f t="shared" si="233"/>
        <v>0</v>
      </c>
      <c r="BR227" s="141"/>
      <c r="BS227" s="141"/>
      <c r="BT227" s="141">
        <f t="shared" si="195"/>
        <v>132130000</v>
      </c>
      <c r="BU227" s="141">
        <f t="shared" si="196"/>
        <v>119177778</v>
      </c>
      <c r="BV227" s="141">
        <f t="shared" si="234"/>
        <v>0</v>
      </c>
      <c r="BW227" s="141"/>
      <c r="BX227" s="141"/>
      <c r="BY227" s="141">
        <f t="shared" si="197"/>
        <v>10351044</v>
      </c>
      <c r="BZ227" s="141">
        <f t="shared" si="198"/>
        <v>10000069</v>
      </c>
      <c r="CA227" s="141">
        <f t="shared" si="235"/>
        <v>0</v>
      </c>
      <c r="CB227" s="141"/>
      <c r="CC227" s="141"/>
      <c r="CD227" s="141">
        <f t="shared" si="199"/>
        <v>1842000</v>
      </c>
      <c r="CE227" s="141">
        <f t="shared" si="200"/>
        <v>1874207.2309440002</v>
      </c>
      <c r="CF227" s="141">
        <f t="shared" si="236"/>
        <v>0</v>
      </c>
      <c r="CG227" s="141"/>
      <c r="CH227" s="141">
        <v>693.23</v>
      </c>
      <c r="CI227" s="141">
        <f t="shared" si="204"/>
        <v>246401</v>
      </c>
      <c r="CJ227" s="141">
        <f t="shared" si="205"/>
        <v>225992.98000000117</v>
      </c>
      <c r="CK227" s="141">
        <f t="shared" si="237"/>
        <v>755.83128834355432</v>
      </c>
      <c r="CL227" s="141"/>
      <c r="CM227" s="141">
        <v>58070</v>
      </c>
      <c r="CN227" s="141">
        <v>115508</v>
      </c>
      <c r="CO227" s="141">
        <f t="shared" si="201"/>
        <v>173578</v>
      </c>
      <c r="CP227" s="141">
        <f t="shared" si="202"/>
        <v>435000431</v>
      </c>
      <c r="CQ227" s="141">
        <f t="shared" si="206"/>
        <v>435000431.00000006</v>
      </c>
      <c r="CR227" s="141">
        <f t="shared" si="207"/>
        <v>173577.99999999997</v>
      </c>
      <c r="CS227" s="141"/>
      <c r="CT227" s="141"/>
      <c r="CU227" s="141"/>
      <c r="CV227" s="141">
        <f t="shared" si="171"/>
        <v>869227.24705170421</v>
      </c>
    </row>
    <row r="228" spans="1:100" s="14" customFormat="1" ht="13.2" x14ac:dyDescent="0.25">
      <c r="A228" s="4" t="s">
        <v>208</v>
      </c>
      <c r="B228" s="4" t="s">
        <v>209</v>
      </c>
      <c r="C228" s="4"/>
      <c r="D228" s="4" t="s">
        <v>203</v>
      </c>
      <c r="E228" s="4"/>
      <c r="F228" s="141">
        <v>377047.26245799998</v>
      </c>
      <c r="G228" s="141">
        <f>'[6]Control Totals'!$I$3</f>
        <v>129600000</v>
      </c>
      <c r="H228" s="141">
        <v>129600000.00000101</v>
      </c>
      <c r="I228" s="141">
        <f t="shared" si="223"/>
        <v>377047.26245799707</v>
      </c>
      <c r="J228" s="141"/>
      <c r="K228" s="141">
        <v>14838447.50917</v>
      </c>
      <c r="L228" s="141">
        <f t="shared" si="172"/>
        <v>1567610394</v>
      </c>
      <c r="M228" s="141">
        <v>5258012077.9999981</v>
      </c>
      <c r="N228" s="141">
        <f t="shared" si="224"/>
        <v>4423897.130918365</v>
      </c>
      <c r="O228" s="141"/>
      <c r="P228" s="141">
        <v>3141476.5671319999</v>
      </c>
      <c r="Q228" s="141">
        <f t="shared" si="203"/>
        <v>341463106</v>
      </c>
      <c r="R228" s="141">
        <v>1276518313.0000019</v>
      </c>
      <c r="S228" s="141">
        <f t="shared" si="225"/>
        <v>840331.34120740858</v>
      </c>
      <c r="T228" s="141"/>
      <c r="U228" s="141"/>
      <c r="V228" s="141">
        <f t="shared" si="173"/>
        <v>339987334</v>
      </c>
      <c r="W228" s="141">
        <f t="shared" si="174"/>
        <v>523996799.00000209</v>
      </c>
      <c r="X228" s="141">
        <f t="shared" si="175"/>
        <v>0</v>
      </c>
      <c r="Y228" s="141"/>
      <c r="Z228" s="141">
        <v>1300682.290091</v>
      </c>
      <c r="AA228" s="141">
        <f t="shared" si="176"/>
        <v>335233765</v>
      </c>
      <c r="AB228" s="141">
        <f t="shared" si="177"/>
        <v>342170317.00001383</v>
      </c>
      <c r="AC228" s="141">
        <f t="shared" si="178"/>
        <v>1274314.5723420845</v>
      </c>
      <c r="AD228" s="141"/>
      <c r="AE228" s="141">
        <v>2341280.3247099998</v>
      </c>
      <c r="AF228" s="141">
        <f t="shared" si="179"/>
        <v>483622539</v>
      </c>
      <c r="AG228" s="141">
        <f t="shared" si="180"/>
        <v>726591897.00000179</v>
      </c>
      <c r="AH228" s="141">
        <f t="shared" si="226"/>
        <v>1558365.761883788</v>
      </c>
      <c r="AI228" s="141"/>
      <c r="AJ228" s="141"/>
      <c r="AK228" s="141">
        <f t="shared" si="181"/>
        <v>18917185</v>
      </c>
      <c r="AL228" s="141">
        <f t="shared" si="182"/>
        <v>21580834</v>
      </c>
      <c r="AM228" s="141">
        <f t="shared" si="227"/>
        <v>0</v>
      </c>
      <c r="AN228" s="141"/>
      <c r="AO228" s="141">
        <v>32355.197630999999</v>
      </c>
      <c r="AP228" s="141">
        <f t="shared" si="183"/>
        <v>44655639</v>
      </c>
      <c r="AQ228" s="141">
        <f t="shared" si="184"/>
        <v>45294790.000002876</v>
      </c>
      <c r="AR228" s="141">
        <f t="shared" si="228"/>
        <v>31898.636138582373</v>
      </c>
      <c r="AS228" s="141"/>
      <c r="AT228" s="141">
        <v>81757.086494999996</v>
      </c>
      <c r="AU228" s="141">
        <f t="shared" si="185"/>
        <v>12442934</v>
      </c>
      <c r="AV228" s="141">
        <f t="shared" si="186"/>
        <v>11889881.000002848</v>
      </c>
      <c r="AW228" s="141">
        <f t="shared" si="229"/>
        <v>85559.984266397005</v>
      </c>
      <c r="AX228" s="141"/>
      <c r="AY228" s="141">
        <v>3615598.8538279999</v>
      </c>
      <c r="AZ228" s="141">
        <f t="shared" si="187"/>
        <v>877162802</v>
      </c>
      <c r="BA228" s="141">
        <f t="shared" si="188"/>
        <v>834431461.9999969</v>
      </c>
      <c r="BB228" s="141">
        <f t="shared" si="230"/>
        <v>3800754.1253661029</v>
      </c>
      <c r="BC228" s="141"/>
      <c r="BD228" s="141"/>
      <c r="BE228" s="141">
        <f t="shared" si="189"/>
        <v>9386434</v>
      </c>
      <c r="BF228" s="141">
        <f t="shared" si="190"/>
        <v>9386434</v>
      </c>
      <c r="BG228" s="141">
        <f t="shared" si="231"/>
        <v>0</v>
      </c>
      <c r="BH228" s="141"/>
      <c r="BI228" s="141"/>
      <c r="BJ228" s="141">
        <f t="shared" si="191"/>
        <v>2191103</v>
      </c>
      <c r="BK228" s="141">
        <f t="shared" si="192"/>
        <v>2191101</v>
      </c>
      <c r="BL228" s="141">
        <f t="shared" si="232"/>
        <v>0</v>
      </c>
      <c r="BM228" s="141"/>
      <c r="BN228" s="141">
        <v>706964</v>
      </c>
      <c r="BO228" s="141">
        <f t="shared" si="193"/>
        <v>236120000</v>
      </c>
      <c r="BP228" s="141">
        <f t="shared" si="194"/>
        <v>183638092</v>
      </c>
      <c r="BQ228" s="141">
        <f t="shared" si="233"/>
        <v>909007.15566136467</v>
      </c>
      <c r="BR228" s="141"/>
      <c r="BS228" s="141">
        <v>599891</v>
      </c>
      <c r="BT228" s="141">
        <f t="shared" si="195"/>
        <v>132130000</v>
      </c>
      <c r="BU228" s="141">
        <f t="shared" si="196"/>
        <v>119177778</v>
      </c>
      <c r="BV228" s="141">
        <f t="shared" si="234"/>
        <v>665087.05867968104</v>
      </c>
      <c r="BW228" s="141"/>
      <c r="BX228" s="141">
        <v>80648</v>
      </c>
      <c r="BY228" s="141">
        <f t="shared" si="197"/>
        <v>10351044</v>
      </c>
      <c r="BZ228" s="141">
        <f t="shared" si="198"/>
        <v>10000069</v>
      </c>
      <c r="CA228" s="141">
        <f t="shared" si="235"/>
        <v>83478.523649386814</v>
      </c>
      <c r="CB228" s="141"/>
      <c r="CC228" s="141">
        <v>9232.5479369999994</v>
      </c>
      <c r="CD228" s="141">
        <f t="shared" si="199"/>
        <v>1842000</v>
      </c>
      <c r="CE228" s="141">
        <f t="shared" si="200"/>
        <v>1874207.2309440002</v>
      </c>
      <c r="CF228" s="141">
        <f t="shared" si="236"/>
        <v>9073.8916269084311</v>
      </c>
      <c r="CG228" s="141"/>
      <c r="CH228" s="141">
        <v>693.23</v>
      </c>
      <c r="CI228" s="141">
        <f t="shared" si="204"/>
        <v>246401</v>
      </c>
      <c r="CJ228" s="141">
        <f t="shared" si="205"/>
        <v>225992.98000000117</v>
      </c>
      <c r="CK228" s="141">
        <f t="shared" si="237"/>
        <v>755.83128834355432</v>
      </c>
      <c r="CL228" s="141"/>
      <c r="CM228" s="141">
        <v>948561.00000000012</v>
      </c>
      <c r="CN228" s="141">
        <v>941863</v>
      </c>
      <c r="CO228" s="141">
        <f t="shared" si="201"/>
        <v>1890424</v>
      </c>
      <c r="CP228" s="141">
        <f t="shared" si="202"/>
        <v>435000431</v>
      </c>
      <c r="CQ228" s="141">
        <f t="shared" si="206"/>
        <v>435000431.00000006</v>
      </c>
      <c r="CR228" s="141">
        <f t="shared" si="207"/>
        <v>1890423.9999999998</v>
      </c>
      <c r="CS228" s="141"/>
      <c r="CT228" s="141"/>
      <c r="CU228" s="141"/>
      <c r="CV228" s="141">
        <f t="shared" si="171"/>
        <v>15949995.27548641</v>
      </c>
    </row>
    <row r="229" spans="1:100" s="14" customFormat="1" ht="13.2" x14ac:dyDescent="0.25">
      <c r="A229" s="4" t="s">
        <v>77</v>
      </c>
      <c r="B229" s="4" t="s">
        <v>78</v>
      </c>
      <c r="C229" s="4"/>
      <c r="D229" s="4" t="s">
        <v>36</v>
      </c>
      <c r="E229" s="4"/>
      <c r="F229" s="141">
        <v>644223.89545499999</v>
      </c>
      <c r="G229" s="141">
        <f>'[6]Control Totals'!$I$3</f>
        <v>129600000</v>
      </c>
      <c r="H229" s="141">
        <v>129600000.00000101</v>
      </c>
      <c r="I229" s="141">
        <f t="shared" si="223"/>
        <v>644223.89545499498</v>
      </c>
      <c r="J229" s="141"/>
      <c r="K229" s="141">
        <v>24712687.619858</v>
      </c>
      <c r="L229" s="141">
        <f t="shared" si="172"/>
        <v>1567610394</v>
      </c>
      <c r="M229" s="141">
        <v>5258012077.9999981</v>
      </c>
      <c r="N229" s="141">
        <f t="shared" si="224"/>
        <v>7367778.0503121428</v>
      </c>
      <c r="O229" s="141"/>
      <c r="P229" s="141">
        <v>4431926.7077820003</v>
      </c>
      <c r="Q229" s="141">
        <f t="shared" si="203"/>
        <v>341463106</v>
      </c>
      <c r="R229" s="141">
        <v>1276518313.0000019</v>
      </c>
      <c r="S229" s="141">
        <f t="shared" si="225"/>
        <v>1185521.15061086</v>
      </c>
      <c r="T229" s="141"/>
      <c r="U229" s="141"/>
      <c r="V229" s="141">
        <f t="shared" si="173"/>
        <v>339987334</v>
      </c>
      <c r="W229" s="141">
        <f t="shared" si="174"/>
        <v>523996799.00000209</v>
      </c>
      <c r="X229" s="141">
        <f t="shared" si="175"/>
        <v>0</v>
      </c>
      <c r="Y229" s="141"/>
      <c r="Z229" s="141">
        <v>1228190.243522</v>
      </c>
      <c r="AA229" s="141">
        <f t="shared" si="176"/>
        <v>335233765</v>
      </c>
      <c r="AB229" s="141">
        <f t="shared" si="177"/>
        <v>342170317.00001383</v>
      </c>
      <c r="AC229" s="141">
        <f t="shared" si="178"/>
        <v>1203292.1005013133</v>
      </c>
      <c r="AD229" s="141"/>
      <c r="AE229" s="141">
        <v>2715293.152063</v>
      </c>
      <c r="AF229" s="141">
        <f t="shared" si="179"/>
        <v>483622539</v>
      </c>
      <c r="AG229" s="141">
        <f t="shared" si="180"/>
        <v>726591897.00000179</v>
      </c>
      <c r="AH229" s="141">
        <f t="shared" si="226"/>
        <v>1807310.2297891686</v>
      </c>
      <c r="AI229" s="141"/>
      <c r="AJ229" s="141"/>
      <c r="AK229" s="141">
        <f t="shared" si="181"/>
        <v>18917185</v>
      </c>
      <c r="AL229" s="141">
        <f t="shared" si="182"/>
        <v>21580834</v>
      </c>
      <c r="AM229" s="141">
        <f t="shared" si="227"/>
        <v>0</v>
      </c>
      <c r="AN229" s="141"/>
      <c r="AO229" s="141">
        <v>96986.327019000004</v>
      </c>
      <c r="AP229" s="141">
        <f t="shared" si="183"/>
        <v>44655639</v>
      </c>
      <c r="AQ229" s="141">
        <f t="shared" si="184"/>
        <v>45294790.000002876</v>
      </c>
      <c r="AR229" s="141">
        <f t="shared" si="228"/>
        <v>95617.761055877185</v>
      </c>
      <c r="AS229" s="141"/>
      <c r="AT229" s="141">
        <v>65167.871575999998</v>
      </c>
      <c r="AU229" s="141">
        <f t="shared" si="185"/>
        <v>12442934</v>
      </c>
      <c r="AV229" s="141">
        <f t="shared" si="186"/>
        <v>11889881.000002848</v>
      </c>
      <c r="AW229" s="141">
        <f t="shared" si="229"/>
        <v>68199.128733117657</v>
      </c>
      <c r="AX229" s="141"/>
      <c r="AY229" s="141">
        <v>4214096.7232320001</v>
      </c>
      <c r="AZ229" s="141">
        <f t="shared" si="187"/>
        <v>877162802</v>
      </c>
      <c r="BA229" s="141">
        <f t="shared" si="188"/>
        <v>834431461.9999969</v>
      </c>
      <c r="BB229" s="141">
        <f t="shared" si="230"/>
        <v>4429901.1458525443</v>
      </c>
      <c r="BC229" s="141"/>
      <c r="BD229" s="141"/>
      <c r="BE229" s="141">
        <f t="shared" si="189"/>
        <v>9386434</v>
      </c>
      <c r="BF229" s="141">
        <f t="shared" si="190"/>
        <v>9386434</v>
      </c>
      <c r="BG229" s="141">
        <f t="shared" si="231"/>
        <v>0</v>
      </c>
      <c r="BH229" s="141"/>
      <c r="BI229" s="141"/>
      <c r="BJ229" s="141">
        <f t="shared" si="191"/>
        <v>2191103</v>
      </c>
      <c r="BK229" s="141">
        <f t="shared" si="192"/>
        <v>2191101</v>
      </c>
      <c r="BL229" s="141">
        <f t="shared" si="232"/>
        <v>0</v>
      </c>
      <c r="BM229" s="141"/>
      <c r="BN229" s="141">
        <v>788939</v>
      </c>
      <c r="BO229" s="141">
        <f t="shared" si="193"/>
        <v>236120000</v>
      </c>
      <c r="BP229" s="141">
        <f t="shared" si="194"/>
        <v>183638092</v>
      </c>
      <c r="BQ229" s="141">
        <f t="shared" si="233"/>
        <v>1014409.7809511112</v>
      </c>
      <c r="BR229" s="141"/>
      <c r="BS229" s="141">
        <v>501681</v>
      </c>
      <c r="BT229" s="141">
        <f t="shared" si="195"/>
        <v>132130000</v>
      </c>
      <c r="BU229" s="141">
        <f t="shared" si="196"/>
        <v>119177778</v>
      </c>
      <c r="BV229" s="141">
        <f t="shared" si="234"/>
        <v>556203.61146521801</v>
      </c>
      <c r="BW229" s="141"/>
      <c r="BX229" s="141">
        <v>12210</v>
      </c>
      <c r="BY229" s="141">
        <f t="shared" si="197"/>
        <v>10351044</v>
      </c>
      <c r="BZ229" s="141">
        <f t="shared" si="198"/>
        <v>10000069</v>
      </c>
      <c r="CA229" s="141">
        <f t="shared" si="235"/>
        <v>12638.537518091125</v>
      </c>
      <c r="CB229" s="141"/>
      <c r="CC229" s="141">
        <v>9232.5479369999994</v>
      </c>
      <c r="CD229" s="141">
        <f t="shared" si="199"/>
        <v>1842000</v>
      </c>
      <c r="CE229" s="141">
        <f t="shared" si="200"/>
        <v>1874207.2309440002</v>
      </c>
      <c r="CF229" s="141">
        <f t="shared" si="236"/>
        <v>9073.8916269084311</v>
      </c>
      <c r="CG229" s="141"/>
      <c r="CH229" s="141">
        <v>693.23</v>
      </c>
      <c r="CI229" s="141">
        <f t="shared" si="204"/>
        <v>246401</v>
      </c>
      <c r="CJ229" s="141">
        <f t="shared" si="205"/>
        <v>225992.98000000117</v>
      </c>
      <c r="CK229" s="141">
        <f t="shared" si="237"/>
        <v>755.83128834355432</v>
      </c>
      <c r="CL229" s="141"/>
      <c r="CM229" s="141">
        <v>873309</v>
      </c>
      <c r="CN229" s="141">
        <v>1723463</v>
      </c>
      <c r="CO229" s="141">
        <f t="shared" si="201"/>
        <v>2596772</v>
      </c>
      <c r="CP229" s="141">
        <f t="shared" si="202"/>
        <v>435000431</v>
      </c>
      <c r="CQ229" s="141">
        <f t="shared" si="206"/>
        <v>435000431.00000006</v>
      </c>
      <c r="CR229" s="141">
        <f t="shared" si="207"/>
        <v>2596771.9999999995</v>
      </c>
      <c r="CS229" s="141"/>
      <c r="CT229" s="141"/>
      <c r="CU229" s="141"/>
      <c r="CV229" s="141">
        <f t="shared" si="171"/>
        <v>20991697.11515969</v>
      </c>
    </row>
    <row r="230" spans="1:100" s="14" customFormat="1" ht="13.2" x14ac:dyDescent="0.25">
      <c r="A230" s="4" t="s">
        <v>715</v>
      </c>
      <c r="B230" s="4" t="s">
        <v>716</v>
      </c>
      <c r="C230" s="4" t="s">
        <v>348</v>
      </c>
      <c r="D230" s="4" t="s">
        <v>348</v>
      </c>
      <c r="E230" s="4"/>
      <c r="F230" s="141"/>
      <c r="G230" s="141">
        <f>'[6]Control Totals'!$I$3</f>
        <v>129600000</v>
      </c>
      <c r="H230" s="141">
        <v>129600000.00000101</v>
      </c>
      <c r="I230" s="141">
        <f t="shared" si="223"/>
        <v>0</v>
      </c>
      <c r="J230" s="141"/>
      <c r="K230" s="141"/>
      <c r="L230" s="141">
        <f t="shared" si="172"/>
        <v>1567610394</v>
      </c>
      <c r="M230" s="141">
        <v>5258012077.9999981</v>
      </c>
      <c r="N230" s="141">
        <f t="shared" si="224"/>
        <v>0</v>
      </c>
      <c r="O230" s="141"/>
      <c r="P230" s="141">
        <v>1215056.424877</v>
      </c>
      <c r="Q230" s="141">
        <f t="shared" si="203"/>
        <v>341463106</v>
      </c>
      <c r="R230" s="141">
        <v>1276518313.0000019</v>
      </c>
      <c r="S230" s="141">
        <f t="shared" si="225"/>
        <v>325022.31779870711</v>
      </c>
      <c r="T230" s="141"/>
      <c r="U230" s="141"/>
      <c r="V230" s="141">
        <f t="shared" si="173"/>
        <v>339987334</v>
      </c>
      <c r="W230" s="141">
        <f t="shared" si="174"/>
        <v>523996799.00000209</v>
      </c>
      <c r="X230" s="141">
        <f t="shared" si="175"/>
        <v>0</v>
      </c>
      <c r="Y230" s="141"/>
      <c r="Z230" s="141">
        <v>64441.091075999997</v>
      </c>
      <c r="AA230" s="141">
        <f t="shared" si="176"/>
        <v>335233765</v>
      </c>
      <c r="AB230" s="141">
        <f t="shared" si="177"/>
        <v>342170317.00001383</v>
      </c>
      <c r="AC230" s="141">
        <f t="shared" si="178"/>
        <v>63134.727090060558</v>
      </c>
      <c r="AD230" s="141"/>
      <c r="AE230" s="141"/>
      <c r="AF230" s="141">
        <f t="shared" si="179"/>
        <v>483622539</v>
      </c>
      <c r="AG230" s="141">
        <f t="shared" si="180"/>
        <v>726591897.00000179</v>
      </c>
      <c r="AH230" s="141">
        <f t="shared" si="226"/>
        <v>0</v>
      </c>
      <c r="AI230" s="141"/>
      <c r="AJ230" s="141"/>
      <c r="AK230" s="141">
        <f t="shared" si="181"/>
        <v>18917185</v>
      </c>
      <c r="AL230" s="141">
        <f t="shared" si="182"/>
        <v>21580834</v>
      </c>
      <c r="AM230" s="141">
        <f t="shared" si="227"/>
        <v>0</v>
      </c>
      <c r="AN230" s="141"/>
      <c r="AO230" s="141">
        <v>32355.197630999999</v>
      </c>
      <c r="AP230" s="141">
        <f t="shared" si="183"/>
        <v>44655639</v>
      </c>
      <c r="AQ230" s="141">
        <f t="shared" si="184"/>
        <v>45294790.000002876</v>
      </c>
      <c r="AR230" s="141">
        <f t="shared" si="228"/>
        <v>31898.636138582373</v>
      </c>
      <c r="AS230" s="141"/>
      <c r="AT230" s="141"/>
      <c r="AU230" s="141">
        <f t="shared" si="185"/>
        <v>12442934</v>
      </c>
      <c r="AV230" s="141">
        <f t="shared" si="186"/>
        <v>11889881.000002848</v>
      </c>
      <c r="AW230" s="141">
        <f t="shared" si="229"/>
        <v>0</v>
      </c>
      <c r="AX230" s="141"/>
      <c r="AY230" s="141"/>
      <c r="AZ230" s="141">
        <f t="shared" si="187"/>
        <v>877162802</v>
      </c>
      <c r="BA230" s="141">
        <f t="shared" si="188"/>
        <v>834431461.9999969</v>
      </c>
      <c r="BB230" s="141">
        <f t="shared" si="230"/>
        <v>0</v>
      </c>
      <c r="BC230" s="141"/>
      <c r="BD230" s="141"/>
      <c r="BE230" s="141">
        <f t="shared" si="189"/>
        <v>9386434</v>
      </c>
      <c r="BF230" s="141">
        <f t="shared" si="190"/>
        <v>9386434</v>
      </c>
      <c r="BG230" s="141">
        <f t="shared" si="231"/>
        <v>0</v>
      </c>
      <c r="BH230" s="141"/>
      <c r="BI230" s="141"/>
      <c r="BJ230" s="141">
        <f t="shared" si="191"/>
        <v>2191103</v>
      </c>
      <c r="BK230" s="141">
        <f t="shared" si="192"/>
        <v>2191101</v>
      </c>
      <c r="BL230" s="141">
        <f t="shared" si="232"/>
        <v>0</v>
      </c>
      <c r="BM230" s="141"/>
      <c r="BN230" s="141"/>
      <c r="BO230" s="141">
        <f t="shared" si="193"/>
        <v>236120000</v>
      </c>
      <c r="BP230" s="141">
        <f t="shared" si="194"/>
        <v>183638092</v>
      </c>
      <c r="BQ230" s="141">
        <f t="shared" si="233"/>
        <v>0</v>
      </c>
      <c r="BR230" s="141"/>
      <c r="BS230" s="141"/>
      <c r="BT230" s="141">
        <f t="shared" si="195"/>
        <v>132130000</v>
      </c>
      <c r="BU230" s="141">
        <f t="shared" si="196"/>
        <v>119177778</v>
      </c>
      <c r="BV230" s="141">
        <f t="shared" si="234"/>
        <v>0</v>
      </c>
      <c r="BW230" s="141"/>
      <c r="BX230" s="141"/>
      <c r="BY230" s="141">
        <f t="shared" si="197"/>
        <v>10351044</v>
      </c>
      <c r="BZ230" s="141">
        <f t="shared" si="198"/>
        <v>10000069</v>
      </c>
      <c r="CA230" s="141">
        <f t="shared" si="235"/>
        <v>0</v>
      </c>
      <c r="CB230" s="141"/>
      <c r="CC230" s="141"/>
      <c r="CD230" s="141">
        <f t="shared" si="199"/>
        <v>1842000</v>
      </c>
      <c r="CE230" s="141">
        <f t="shared" si="200"/>
        <v>1874207.2309440002</v>
      </c>
      <c r="CF230" s="141">
        <f t="shared" si="236"/>
        <v>0</v>
      </c>
      <c r="CG230" s="141"/>
      <c r="CH230" s="141">
        <v>693.23</v>
      </c>
      <c r="CI230" s="141">
        <f t="shared" si="204"/>
        <v>246401</v>
      </c>
      <c r="CJ230" s="141">
        <f t="shared" si="205"/>
        <v>225992.98000000117</v>
      </c>
      <c r="CK230" s="141">
        <f t="shared" si="237"/>
        <v>755.83128834355432</v>
      </c>
      <c r="CL230" s="141"/>
      <c r="CM230" s="141">
        <v>45999</v>
      </c>
      <c r="CN230" s="141">
        <v>90061</v>
      </c>
      <c r="CO230" s="141">
        <f t="shared" si="201"/>
        <v>136060</v>
      </c>
      <c r="CP230" s="141">
        <f t="shared" si="202"/>
        <v>435000431</v>
      </c>
      <c r="CQ230" s="141">
        <f t="shared" si="206"/>
        <v>435000431.00000006</v>
      </c>
      <c r="CR230" s="141">
        <f t="shared" si="207"/>
        <v>136059.99999999997</v>
      </c>
      <c r="CS230" s="141"/>
      <c r="CT230" s="141"/>
      <c r="CU230" s="141"/>
      <c r="CV230" s="141">
        <f t="shared" si="171"/>
        <v>556871.51231569354</v>
      </c>
    </row>
    <row r="231" spans="1:100" s="14" customFormat="1" ht="13.2" x14ac:dyDescent="0.25">
      <c r="A231" s="4" t="s">
        <v>575</v>
      </c>
      <c r="B231" s="4" t="s">
        <v>576</v>
      </c>
      <c r="C231" s="4" t="s">
        <v>348</v>
      </c>
      <c r="D231" s="4" t="s">
        <v>348</v>
      </c>
      <c r="E231" s="4"/>
      <c r="F231" s="141"/>
      <c r="G231" s="141">
        <f>'[6]Control Totals'!$I$3</f>
        <v>129600000</v>
      </c>
      <c r="H231" s="141">
        <v>129600000.00000101</v>
      </c>
      <c r="I231" s="141">
        <f t="shared" si="223"/>
        <v>0</v>
      </c>
      <c r="J231" s="141"/>
      <c r="K231" s="141"/>
      <c r="L231" s="141">
        <f t="shared" si="172"/>
        <v>1567610394</v>
      </c>
      <c r="M231" s="141">
        <v>5258012077.9999981</v>
      </c>
      <c r="N231" s="141">
        <f t="shared" si="224"/>
        <v>0</v>
      </c>
      <c r="O231" s="141"/>
      <c r="P231" s="141">
        <v>1525718.667138</v>
      </c>
      <c r="Q231" s="141">
        <f t="shared" si="203"/>
        <v>341463106</v>
      </c>
      <c r="R231" s="141">
        <v>1276518313.0000019</v>
      </c>
      <c r="S231" s="141">
        <f t="shared" si="225"/>
        <v>408123.1186873861</v>
      </c>
      <c r="T231" s="141"/>
      <c r="U231" s="141"/>
      <c r="V231" s="141">
        <f t="shared" si="173"/>
        <v>339987334</v>
      </c>
      <c r="W231" s="141">
        <f t="shared" si="174"/>
        <v>523996799.00000209</v>
      </c>
      <c r="X231" s="141">
        <f t="shared" si="175"/>
        <v>0</v>
      </c>
      <c r="Y231" s="141"/>
      <c r="Z231" s="141">
        <v>81658.290932999997</v>
      </c>
      <c r="AA231" s="141">
        <f t="shared" si="176"/>
        <v>335233765</v>
      </c>
      <c r="AB231" s="141">
        <f t="shared" si="177"/>
        <v>342170317.00001383</v>
      </c>
      <c r="AC231" s="141">
        <f t="shared" si="178"/>
        <v>80002.896080941602</v>
      </c>
      <c r="AD231" s="141"/>
      <c r="AE231" s="141"/>
      <c r="AF231" s="141">
        <f t="shared" si="179"/>
        <v>483622539</v>
      </c>
      <c r="AG231" s="141">
        <f t="shared" si="180"/>
        <v>726591897.00000179</v>
      </c>
      <c r="AH231" s="141">
        <f t="shared" si="226"/>
        <v>0</v>
      </c>
      <c r="AI231" s="141"/>
      <c r="AJ231" s="141"/>
      <c r="AK231" s="141">
        <f t="shared" si="181"/>
        <v>18917185</v>
      </c>
      <c r="AL231" s="141">
        <f t="shared" si="182"/>
        <v>21580834</v>
      </c>
      <c r="AM231" s="141">
        <f t="shared" si="227"/>
        <v>0</v>
      </c>
      <c r="AN231" s="141"/>
      <c r="AO231" s="141">
        <v>28309.240919</v>
      </c>
      <c r="AP231" s="141">
        <f t="shared" si="183"/>
        <v>44655639</v>
      </c>
      <c r="AQ231" s="141">
        <f t="shared" si="184"/>
        <v>45294790.000002876</v>
      </c>
      <c r="AR231" s="141">
        <f t="shared" si="228"/>
        <v>27909.771583946233</v>
      </c>
      <c r="AS231" s="141"/>
      <c r="AT231" s="141"/>
      <c r="AU231" s="141">
        <f t="shared" si="185"/>
        <v>12442934</v>
      </c>
      <c r="AV231" s="141">
        <f t="shared" si="186"/>
        <v>11889881.000002848</v>
      </c>
      <c r="AW231" s="141">
        <f t="shared" si="229"/>
        <v>0</v>
      </c>
      <c r="AX231" s="141"/>
      <c r="AY231" s="141"/>
      <c r="AZ231" s="141">
        <f t="shared" si="187"/>
        <v>877162802</v>
      </c>
      <c r="BA231" s="141">
        <f t="shared" si="188"/>
        <v>834431461.9999969</v>
      </c>
      <c r="BB231" s="141">
        <f t="shared" si="230"/>
        <v>0</v>
      </c>
      <c r="BC231" s="141"/>
      <c r="BD231" s="141"/>
      <c r="BE231" s="141">
        <f t="shared" si="189"/>
        <v>9386434</v>
      </c>
      <c r="BF231" s="141">
        <f t="shared" si="190"/>
        <v>9386434</v>
      </c>
      <c r="BG231" s="141">
        <f t="shared" si="231"/>
        <v>0</v>
      </c>
      <c r="BH231" s="141"/>
      <c r="BI231" s="141"/>
      <c r="BJ231" s="141">
        <f t="shared" si="191"/>
        <v>2191103</v>
      </c>
      <c r="BK231" s="141">
        <f t="shared" si="192"/>
        <v>2191101</v>
      </c>
      <c r="BL231" s="141">
        <f t="shared" si="232"/>
        <v>0</v>
      </c>
      <c r="BM231" s="141"/>
      <c r="BN231" s="141"/>
      <c r="BO231" s="141">
        <f t="shared" si="193"/>
        <v>236120000</v>
      </c>
      <c r="BP231" s="141">
        <f t="shared" si="194"/>
        <v>183638092</v>
      </c>
      <c r="BQ231" s="141">
        <f t="shared" si="233"/>
        <v>0</v>
      </c>
      <c r="BR231" s="141"/>
      <c r="BS231" s="141"/>
      <c r="BT231" s="141">
        <f t="shared" si="195"/>
        <v>132130000</v>
      </c>
      <c r="BU231" s="141">
        <f t="shared" si="196"/>
        <v>119177778</v>
      </c>
      <c r="BV231" s="141">
        <f t="shared" si="234"/>
        <v>0</v>
      </c>
      <c r="BW231" s="141"/>
      <c r="BX231" s="141"/>
      <c r="BY231" s="141">
        <f t="shared" si="197"/>
        <v>10351044</v>
      </c>
      <c r="BZ231" s="141">
        <f t="shared" si="198"/>
        <v>10000069</v>
      </c>
      <c r="CA231" s="141">
        <f t="shared" si="235"/>
        <v>0</v>
      </c>
      <c r="CB231" s="141"/>
      <c r="CC231" s="141"/>
      <c r="CD231" s="141">
        <f t="shared" si="199"/>
        <v>1842000</v>
      </c>
      <c r="CE231" s="141">
        <f t="shared" si="200"/>
        <v>1874207.2309440002</v>
      </c>
      <c r="CF231" s="141">
        <f t="shared" si="236"/>
        <v>0</v>
      </c>
      <c r="CG231" s="141"/>
      <c r="CH231" s="141">
        <v>693.23</v>
      </c>
      <c r="CI231" s="141">
        <f t="shared" si="204"/>
        <v>246401</v>
      </c>
      <c r="CJ231" s="141">
        <f t="shared" si="205"/>
        <v>225992.98000000117</v>
      </c>
      <c r="CK231" s="141">
        <f t="shared" si="237"/>
        <v>755.83128834355432</v>
      </c>
      <c r="CL231" s="141"/>
      <c r="CM231" s="141">
        <v>60188</v>
      </c>
      <c r="CN231" s="141">
        <v>113732</v>
      </c>
      <c r="CO231" s="141">
        <f t="shared" si="201"/>
        <v>173920</v>
      </c>
      <c r="CP231" s="141">
        <f t="shared" si="202"/>
        <v>435000431</v>
      </c>
      <c r="CQ231" s="141">
        <f t="shared" si="206"/>
        <v>435000431.00000006</v>
      </c>
      <c r="CR231" s="141">
        <f t="shared" si="207"/>
        <v>173919.99999999997</v>
      </c>
      <c r="CS231" s="141"/>
      <c r="CT231" s="141"/>
      <c r="CU231" s="141"/>
      <c r="CV231" s="141">
        <f t="shared" si="171"/>
        <v>690711.61764061742</v>
      </c>
    </row>
    <row r="232" spans="1:100" s="14" customFormat="1" ht="13.2" x14ac:dyDescent="0.25">
      <c r="A232" s="4" t="s">
        <v>313</v>
      </c>
      <c r="B232" s="4" t="s">
        <v>314</v>
      </c>
      <c r="C232" s="4" t="s">
        <v>312</v>
      </c>
      <c r="D232" s="4" t="s">
        <v>312</v>
      </c>
      <c r="E232" s="4"/>
      <c r="F232" s="141">
        <v>713029.69575299998</v>
      </c>
      <c r="G232" s="141">
        <f>'[6]Control Totals'!$I$3</f>
        <v>129600000</v>
      </c>
      <c r="H232" s="141">
        <v>129600000.00000101</v>
      </c>
      <c r="I232" s="141">
        <f t="shared" si="223"/>
        <v>713029.69575299439</v>
      </c>
      <c r="J232" s="141"/>
      <c r="K232" s="141">
        <v>38932311.221569002</v>
      </c>
      <c r="L232" s="141">
        <f t="shared" si="172"/>
        <v>1567610394</v>
      </c>
      <c r="M232" s="141">
        <v>5258012077.9999981</v>
      </c>
      <c r="N232" s="141">
        <f t="shared" si="224"/>
        <v>11607180.589929109</v>
      </c>
      <c r="O232" s="141"/>
      <c r="P232" s="141"/>
      <c r="Q232" s="141">
        <f t="shared" si="203"/>
        <v>341463106</v>
      </c>
      <c r="R232" s="141">
        <v>1276518313.0000019</v>
      </c>
      <c r="S232" s="141">
        <f t="shared" si="225"/>
        <v>0</v>
      </c>
      <c r="T232" s="141"/>
      <c r="U232" s="141"/>
      <c r="V232" s="141">
        <f t="shared" si="173"/>
        <v>339987334</v>
      </c>
      <c r="W232" s="141">
        <f t="shared" si="174"/>
        <v>523996799.00000209</v>
      </c>
      <c r="X232" s="141">
        <f t="shared" si="175"/>
        <v>0</v>
      </c>
      <c r="Y232" s="141"/>
      <c r="Z232" s="141">
        <v>3545883.9251560001</v>
      </c>
      <c r="AA232" s="141">
        <f t="shared" si="176"/>
        <v>335233765</v>
      </c>
      <c r="AB232" s="141">
        <f t="shared" si="177"/>
        <v>342170317.00001383</v>
      </c>
      <c r="AC232" s="141">
        <f t="shared" si="178"/>
        <v>3474000.985547136</v>
      </c>
      <c r="AD232" s="141"/>
      <c r="AE232" s="141">
        <v>6444288.0078410003</v>
      </c>
      <c r="AF232" s="141">
        <f t="shared" si="179"/>
        <v>483622539</v>
      </c>
      <c r="AG232" s="141">
        <f t="shared" si="180"/>
        <v>726591897.00000179</v>
      </c>
      <c r="AH232" s="141">
        <f t="shared" si="226"/>
        <v>4289344.4604424331</v>
      </c>
      <c r="AI232" s="141"/>
      <c r="AJ232" s="141"/>
      <c r="AK232" s="141">
        <f t="shared" si="181"/>
        <v>18917185</v>
      </c>
      <c r="AL232" s="141">
        <f t="shared" si="182"/>
        <v>21580834</v>
      </c>
      <c r="AM232" s="141">
        <f t="shared" si="227"/>
        <v>0</v>
      </c>
      <c r="AN232" s="141"/>
      <c r="AO232" s="141"/>
      <c r="AP232" s="141">
        <f t="shared" si="183"/>
        <v>44655639</v>
      </c>
      <c r="AQ232" s="141">
        <f t="shared" si="184"/>
        <v>45294790.000002876</v>
      </c>
      <c r="AR232" s="141">
        <f t="shared" si="228"/>
        <v>0</v>
      </c>
      <c r="AS232" s="141"/>
      <c r="AT232" s="141">
        <v>95175.666480999993</v>
      </c>
      <c r="AU232" s="141">
        <f t="shared" si="185"/>
        <v>12442934</v>
      </c>
      <c r="AV232" s="141">
        <f t="shared" si="186"/>
        <v>11889881.000002848</v>
      </c>
      <c r="AW232" s="141">
        <f t="shared" si="229"/>
        <v>99602.724066692637</v>
      </c>
      <c r="AX232" s="141"/>
      <c r="AY232" s="141">
        <v>5542197.8063110001</v>
      </c>
      <c r="AZ232" s="141">
        <f t="shared" si="187"/>
        <v>877162802</v>
      </c>
      <c r="BA232" s="141">
        <f t="shared" si="188"/>
        <v>834431461.9999969</v>
      </c>
      <c r="BB232" s="141">
        <f t="shared" si="230"/>
        <v>5826014.4522475209</v>
      </c>
      <c r="BC232" s="141"/>
      <c r="BD232" s="141"/>
      <c r="BE232" s="141">
        <f t="shared" si="189"/>
        <v>9386434</v>
      </c>
      <c r="BF232" s="141">
        <f t="shared" si="190"/>
        <v>9386434</v>
      </c>
      <c r="BG232" s="141">
        <f t="shared" si="231"/>
        <v>0</v>
      </c>
      <c r="BH232" s="141"/>
      <c r="BI232" s="141"/>
      <c r="BJ232" s="141">
        <f t="shared" si="191"/>
        <v>2191103</v>
      </c>
      <c r="BK232" s="141">
        <f t="shared" si="192"/>
        <v>2191101</v>
      </c>
      <c r="BL232" s="141">
        <f t="shared" si="232"/>
        <v>0</v>
      </c>
      <c r="BM232" s="141"/>
      <c r="BN232" s="141">
        <v>1854440</v>
      </c>
      <c r="BO232" s="141">
        <f t="shared" si="193"/>
        <v>236120000</v>
      </c>
      <c r="BP232" s="141">
        <f t="shared" si="194"/>
        <v>183638092</v>
      </c>
      <c r="BQ232" s="141">
        <f t="shared" si="233"/>
        <v>2384420.1822789577</v>
      </c>
      <c r="BR232" s="141"/>
      <c r="BS232" s="141">
        <v>1451376</v>
      </c>
      <c r="BT232" s="141">
        <f t="shared" si="195"/>
        <v>132130000</v>
      </c>
      <c r="BU232" s="141">
        <f t="shared" si="196"/>
        <v>119177778</v>
      </c>
      <c r="BV232" s="141">
        <f t="shared" si="234"/>
        <v>1609111.3133523937</v>
      </c>
      <c r="BW232" s="141"/>
      <c r="BX232" s="141">
        <v>135769</v>
      </c>
      <c r="BY232" s="141">
        <f t="shared" si="197"/>
        <v>10351044</v>
      </c>
      <c r="BZ232" s="141">
        <f t="shared" si="198"/>
        <v>10000069</v>
      </c>
      <c r="CA232" s="141">
        <f t="shared" si="235"/>
        <v>140534.11959817476</v>
      </c>
      <c r="CB232" s="141"/>
      <c r="CC232" s="141">
        <v>18465.095870000001</v>
      </c>
      <c r="CD232" s="141">
        <f t="shared" si="199"/>
        <v>1842000</v>
      </c>
      <c r="CE232" s="141">
        <f t="shared" si="200"/>
        <v>1874207.2309440002</v>
      </c>
      <c r="CF232" s="141">
        <f t="shared" si="236"/>
        <v>18147.783249885604</v>
      </c>
      <c r="CG232" s="141"/>
      <c r="CH232" s="141"/>
      <c r="CI232" s="141">
        <f t="shared" si="204"/>
        <v>246401</v>
      </c>
      <c r="CJ232" s="141">
        <f t="shared" si="205"/>
        <v>225992.98000000117</v>
      </c>
      <c r="CK232" s="141">
        <f t="shared" si="237"/>
        <v>0</v>
      </c>
      <c r="CL232" s="141"/>
      <c r="CM232" s="141"/>
      <c r="CN232" s="141">
        <v>2495488</v>
      </c>
      <c r="CO232" s="141">
        <f t="shared" si="201"/>
        <v>2495488</v>
      </c>
      <c r="CP232" s="141">
        <f t="shared" si="202"/>
        <v>435000431</v>
      </c>
      <c r="CQ232" s="141">
        <f t="shared" si="206"/>
        <v>435000431.00000006</v>
      </c>
      <c r="CR232" s="141">
        <f t="shared" si="207"/>
        <v>2495488</v>
      </c>
      <c r="CS232" s="141"/>
      <c r="CT232" s="141"/>
      <c r="CU232" s="141"/>
      <c r="CV232" s="141">
        <f t="shared" si="171"/>
        <v>32656874.306465305</v>
      </c>
    </row>
    <row r="233" spans="1:100" s="14" customFormat="1" ht="13.2" x14ac:dyDescent="0.25">
      <c r="A233" s="4" t="s">
        <v>773</v>
      </c>
      <c r="B233" s="4" t="s">
        <v>774</v>
      </c>
      <c r="C233" s="4" t="s">
        <v>764</v>
      </c>
      <c r="D233" s="4" t="s">
        <v>764</v>
      </c>
      <c r="E233" s="4"/>
      <c r="F233" s="141"/>
      <c r="G233" s="141">
        <f>'[6]Control Totals'!$I$3</f>
        <v>129600000</v>
      </c>
      <c r="H233" s="141">
        <v>129600000.00000101</v>
      </c>
      <c r="I233" s="141">
        <f t="shared" si="223"/>
        <v>0</v>
      </c>
      <c r="J233" s="141"/>
      <c r="K233" s="141"/>
      <c r="L233" s="141">
        <f t="shared" si="172"/>
        <v>1567610394</v>
      </c>
      <c r="M233" s="141">
        <v>5258012077.9999981</v>
      </c>
      <c r="N233" s="141">
        <f t="shared" si="224"/>
        <v>0</v>
      </c>
      <c r="O233" s="141"/>
      <c r="P233" s="141"/>
      <c r="Q233" s="141">
        <f t="shared" si="203"/>
        <v>341463106</v>
      </c>
      <c r="R233" s="141">
        <v>1276518313.0000019</v>
      </c>
      <c r="S233" s="141">
        <f t="shared" si="225"/>
        <v>0</v>
      </c>
      <c r="T233" s="141"/>
      <c r="U233" s="141">
        <v>5481768.069813</v>
      </c>
      <c r="V233" s="141">
        <f t="shared" si="173"/>
        <v>339987334</v>
      </c>
      <c r="W233" s="141">
        <f t="shared" si="174"/>
        <v>523996799.00000209</v>
      </c>
      <c r="X233" s="141">
        <f t="shared" si="175"/>
        <v>3556761.6352214403</v>
      </c>
      <c r="Y233" s="141"/>
      <c r="Z233" s="141">
        <v>268251.77040799998</v>
      </c>
      <c r="AA233" s="141">
        <f t="shared" si="176"/>
        <v>335233765</v>
      </c>
      <c r="AB233" s="141">
        <f t="shared" si="177"/>
        <v>342170317.00001383</v>
      </c>
      <c r="AC233" s="141">
        <f t="shared" si="178"/>
        <v>262813.7114587464</v>
      </c>
      <c r="AD233" s="141"/>
      <c r="AE233" s="141"/>
      <c r="AF233" s="141">
        <f t="shared" si="179"/>
        <v>483622539</v>
      </c>
      <c r="AG233" s="141">
        <f t="shared" si="180"/>
        <v>726591897.00000179</v>
      </c>
      <c r="AH233" s="141">
        <f t="shared" si="226"/>
        <v>0</v>
      </c>
      <c r="AI233" s="141"/>
      <c r="AJ233" s="141"/>
      <c r="AK233" s="141">
        <f t="shared" si="181"/>
        <v>18917185</v>
      </c>
      <c r="AL233" s="141">
        <f t="shared" si="182"/>
        <v>21580834</v>
      </c>
      <c r="AM233" s="141">
        <f t="shared" si="227"/>
        <v>0</v>
      </c>
      <c r="AN233" s="141"/>
      <c r="AO233" s="141"/>
      <c r="AP233" s="141">
        <f t="shared" si="183"/>
        <v>44655639</v>
      </c>
      <c r="AQ233" s="141">
        <f t="shared" si="184"/>
        <v>45294790.000002876</v>
      </c>
      <c r="AR233" s="141">
        <f t="shared" si="228"/>
        <v>0</v>
      </c>
      <c r="AS233" s="141"/>
      <c r="AT233" s="141"/>
      <c r="AU233" s="141">
        <f t="shared" si="185"/>
        <v>12442934</v>
      </c>
      <c r="AV233" s="141">
        <f t="shared" si="186"/>
        <v>11889881.000002848</v>
      </c>
      <c r="AW233" s="141">
        <f t="shared" si="229"/>
        <v>0</v>
      </c>
      <c r="AX233" s="141"/>
      <c r="AY233" s="141"/>
      <c r="AZ233" s="141">
        <f t="shared" si="187"/>
        <v>877162802</v>
      </c>
      <c r="BA233" s="141">
        <f t="shared" si="188"/>
        <v>834431461.9999969</v>
      </c>
      <c r="BB233" s="141">
        <f t="shared" si="230"/>
        <v>0</v>
      </c>
      <c r="BC233" s="141"/>
      <c r="BD233" s="141"/>
      <c r="BE233" s="141">
        <f t="shared" si="189"/>
        <v>9386434</v>
      </c>
      <c r="BF233" s="141">
        <f t="shared" si="190"/>
        <v>9386434</v>
      </c>
      <c r="BG233" s="141">
        <f t="shared" si="231"/>
        <v>0</v>
      </c>
      <c r="BH233" s="141"/>
      <c r="BI233" s="141"/>
      <c r="BJ233" s="141">
        <f t="shared" si="191"/>
        <v>2191103</v>
      </c>
      <c r="BK233" s="141">
        <f t="shared" si="192"/>
        <v>2191101</v>
      </c>
      <c r="BL233" s="141">
        <f t="shared" si="232"/>
        <v>0</v>
      </c>
      <c r="BM233" s="141"/>
      <c r="BN233" s="141"/>
      <c r="BO233" s="141">
        <f t="shared" si="193"/>
        <v>236120000</v>
      </c>
      <c r="BP233" s="141">
        <f t="shared" si="194"/>
        <v>183638092</v>
      </c>
      <c r="BQ233" s="141">
        <f t="shared" si="233"/>
        <v>0</v>
      </c>
      <c r="BR233" s="141"/>
      <c r="BS233" s="141"/>
      <c r="BT233" s="141">
        <f t="shared" si="195"/>
        <v>132130000</v>
      </c>
      <c r="BU233" s="141">
        <f t="shared" si="196"/>
        <v>119177778</v>
      </c>
      <c r="BV233" s="141">
        <f t="shared" si="234"/>
        <v>0</v>
      </c>
      <c r="BW233" s="141"/>
      <c r="BX233" s="141"/>
      <c r="BY233" s="141">
        <f t="shared" si="197"/>
        <v>10351044</v>
      </c>
      <c r="BZ233" s="141">
        <f t="shared" si="198"/>
        <v>10000069</v>
      </c>
      <c r="CA233" s="141">
        <f t="shared" si="235"/>
        <v>0</v>
      </c>
      <c r="CB233" s="141"/>
      <c r="CC233" s="141"/>
      <c r="CD233" s="141">
        <f t="shared" si="199"/>
        <v>1842000</v>
      </c>
      <c r="CE233" s="141">
        <f t="shared" si="200"/>
        <v>1874207.2309440002</v>
      </c>
      <c r="CF233" s="141">
        <f t="shared" si="236"/>
        <v>0</v>
      </c>
      <c r="CG233" s="141"/>
      <c r="CH233" s="141"/>
      <c r="CI233" s="141">
        <f t="shared" si="204"/>
        <v>246401</v>
      </c>
      <c r="CJ233" s="141">
        <f t="shared" si="205"/>
        <v>225992.98000000117</v>
      </c>
      <c r="CK233" s="141">
        <f t="shared" si="237"/>
        <v>0</v>
      </c>
      <c r="CL233" s="141"/>
      <c r="CM233" s="141"/>
      <c r="CN233" s="141">
        <v>188095</v>
      </c>
      <c r="CO233" s="141">
        <f t="shared" si="201"/>
        <v>188095</v>
      </c>
      <c r="CP233" s="141">
        <f t="shared" si="202"/>
        <v>435000431</v>
      </c>
      <c r="CQ233" s="141">
        <f t="shared" si="206"/>
        <v>435000431.00000006</v>
      </c>
      <c r="CR233" s="141">
        <f t="shared" si="207"/>
        <v>188094.99999999997</v>
      </c>
      <c r="CS233" s="141"/>
      <c r="CT233" s="141"/>
      <c r="CU233" s="141"/>
      <c r="CV233" s="141">
        <f t="shared" si="171"/>
        <v>4007670.3466801867</v>
      </c>
    </row>
    <row r="234" spans="1:100" s="14" customFormat="1" ht="13.2" x14ac:dyDescent="0.25">
      <c r="A234" s="4" t="s">
        <v>615</v>
      </c>
      <c r="B234" s="4" t="s">
        <v>616</v>
      </c>
      <c r="C234" s="4" t="s">
        <v>348</v>
      </c>
      <c r="D234" s="4" t="s">
        <v>348</v>
      </c>
      <c r="E234" s="4"/>
      <c r="F234" s="141"/>
      <c r="G234" s="141">
        <f>'[6]Control Totals'!$I$3</f>
        <v>129600000</v>
      </c>
      <c r="H234" s="141">
        <v>129600000.00000101</v>
      </c>
      <c r="I234" s="141">
        <f t="shared" si="223"/>
        <v>0</v>
      </c>
      <c r="J234" s="141"/>
      <c r="K234" s="141"/>
      <c r="L234" s="141">
        <f t="shared" si="172"/>
        <v>1567610394</v>
      </c>
      <c r="M234" s="141">
        <v>5258012077.9999981</v>
      </c>
      <c r="N234" s="141">
        <f t="shared" si="224"/>
        <v>0</v>
      </c>
      <c r="O234" s="141"/>
      <c r="P234" s="141">
        <v>4339950.1884329999</v>
      </c>
      <c r="Q234" s="141">
        <f t="shared" si="203"/>
        <v>341463106</v>
      </c>
      <c r="R234" s="141">
        <v>1276518313.0000019</v>
      </c>
      <c r="S234" s="141">
        <f t="shared" si="225"/>
        <v>1160917.8310531727</v>
      </c>
      <c r="T234" s="141"/>
      <c r="U234" s="141"/>
      <c r="V234" s="141">
        <f t="shared" si="173"/>
        <v>339987334</v>
      </c>
      <c r="W234" s="141">
        <f t="shared" si="174"/>
        <v>523996799.00000209</v>
      </c>
      <c r="X234" s="141">
        <f t="shared" si="175"/>
        <v>0</v>
      </c>
      <c r="Y234" s="141"/>
      <c r="Z234" s="141">
        <v>202201.75691699999</v>
      </c>
      <c r="AA234" s="141">
        <f t="shared" si="176"/>
        <v>335233765</v>
      </c>
      <c r="AB234" s="141">
        <f t="shared" si="177"/>
        <v>342170317.00001383</v>
      </c>
      <c r="AC234" s="141">
        <f t="shared" si="178"/>
        <v>198102.6783831105</v>
      </c>
      <c r="AD234" s="141"/>
      <c r="AE234" s="141"/>
      <c r="AF234" s="141">
        <f t="shared" si="179"/>
        <v>483622539</v>
      </c>
      <c r="AG234" s="141">
        <f t="shared" si="180"/>
        <v>726591897.00000179</v>
      </c>
      <c r="AH234" s="141">
        <f t="shared" si="226"/>
        <v>0</v>
      </c>
      <c r="AI234" s="141"/>
      <c r="AJ234" s="141"/>
      <c r="AK234" s="141">
        <f t="shared" si="181"/>
        <v>18917185</v>
      </c>
      <c r="AL234" s="141">
        <f t="shared" si="182"/>
        <v>21580834</v>
      </c>
      <c r="AM234" s="141">
        <f t="shared" si="227"/>
        <v>0</v>
      </c>
      <c r="AN234" s="141"/>
      <c r="AO234" s="141">
        <v>103291.927341</v>
      </c>
      <c r="AP234" s="141">
        <f t="shared" si="183"/>
        <v>44655639</v>
      </c>
      <c r="AQ234" s="141">
        <f t="shared" si="184"/>
        <v>45294790.000002876</v>
      </c>
      <c r="AR234" s="141">
        <f t="shared" si="228"/>
        <v>101834.38357819151</v>
      </c>
      <c r="AS234" s="141"/>
      <c r="AT234" s="141"/>
      <c r="AU234" s="141">
        <f t="shared" si="185"/>
        <v>12442934</v>
      </c>
      <c r="AV234" s="141">
        <f t="shared" si="186"/>
        <v>11889881.000002848</v>
      </c>
      <c r="AW234" s="141">
        <f t="shared" si="229"/>
        <v>0</v>
      </c>
      <c r="AX234" s="141"/>
      <c r="AY234" s="141"/>
      <c r="AZ234" s="141">
        <f t="shared" si="187"/>
        <v>877162802</v>
      </c>
      <c r="BA234" s="141">
        <f t="shared" si="188"/>
        <v>834431461.9999969</v>
      </c>
      <c r="BB234" s="141">
        <f t="shared" si="230"/>
        <v>0</v>
      </c>
      <c r="BC234" s="141"/>
      <c r="BD234" s="141"/>
      <c r="BE234" s="141">
        <f t="shared" si="189"/>
        <v>9386434</v>
      </c>
      <c r="BF234" s="141">
        <f t="shared" si="190"/>
        <v>9386434</v>
      </c>
      <c r="BG234" s="141">
        <f t="shared" si="231"/>
        <v>0</v>
      </c>
      <c r="BH234" s="141"/>
      <c r="BI234" s="141"/>
      <c r="BJ234" s="141">
        <f t="shared" si="191"/>
        <v>2191103</v>
      </c>
      <c r="BK234" s="141">
        <f t="shared" si="192"/>
        <v>2191101</v>
      </c>
      <c r="BL234" s="141">
        <f t="shared" si="232"/>
        <v>0</v>
      </c>
      <c r="BM234" s="141"/>
      <c r="BN234" s="141"/>
      <c r="BO234" s="141">
        <f t="shared" si="193"/>
        <v>236120000</v>
      </c>
      <c r="BP234" s="141">
        <f t="shared" si="194"/>
        <v>183638092</v>
      </c>
      <c r="BQ234" s="141">
        <f t="shared" si="233"/>
        <v>0</v>
      </c>
      <c r="BR234" s="141"/>
      <c r="BS234" s="141"/>
      <c r="BT234" s="141">
        <f t="shared" si="195"/>
        <v>132130000</v>
      </c>
      <c r="BU234" s="141">
        <f t="shared" si="196"/>
        <v>119177778</v>
      </c>
      <c r="BV234" s="141">
        <f t="shared" si="234"/>
        <v>0</v>
      </c>
      <c r="BW234" s="141"/>
      <c r="BX234" s="141"/>
      <c r="BY234" s="141">
        <f t="shared" si="197"/>
        <v>10351044</v>
      </c>
      <c r="BZ234" s="141">
        <f t="shared" si="198"/>
        <v>10000069</v>
      </c>
      <c r="CA234" s="141">
        <f t="shared" si="235"/>
        <v>0</v>
      </c>
      <c r="CB234" s="141"/>
      <c r="CC234" s="141"/>
      <c r="CD234" s="141">
        <f t="shared" si="199"/>
        <v>1842000</v>
      </c>
      <c r="CE234" s="141">
        <f t="shared" si="200"/>
        <v>1874207.2309440002</v>
      </c>
      <c r="CF234" s="141">
        <f t="shared" si="236"/>
        <v>0</v>
      </c>
      <c r="CG234" s="141"/>
      <c r="CH234" s="141">
        <v>693.23</v>
      </c>
      <c r="CI234" s="141">
        <f t="shared" si="204"/>
        <v>246401</v>
      </c>
      <c r="CJ234" s="141">
        <f t="shared" si="205"/>
        <v>225992.98000000117</v>
      </c>
      <c r="CK234" s="141">
        <f t="shared" si="237"/>
        <v>755.83128834355432</v>
      </c>
      <c r="CL234" s="141"/>
      <c r="CM234" s="141">
        <v>141456</v>
      </c>
      <c r="CN234" s="141">
        <v>298108</v>
      </c>
      <c r="CO234" s="141">
        <f t="shared" si="201"/>
        <v>439564</v>
      </c>
      <c r="CP234" s="141">
        <f t="shared" si="202"/>
        <v>435000431</v>
      </c>
      <c r="CQ234" s="141">
        <f t="shared" si="206"/>
        <v>435000431.00000006</v>
      </c>
      <c r="CR234" s="141">
        <f t="shared" si="207"/>
        <v>439563.99999999994</v>
      </c>
      <c r="CS234" s="141"/>
      <c r="CT234" s="141"/>
      <c r="CU234" s="141"/>
      <c r="CV234" s="141">
        <f t="shared" si="171"/>
        <v>1901174.7243028183</v>
      </c>
    </row>
    <row r="235" spans="1:100" s="14" customFormat="1" ht="13.2" x14ac:dyDescent="0.25">
      <c r="A235" s="4" t="s">
        <v>186</v>
      </c>
      <c r="B235" s="4" t="s">
        <v>187</v>
      </c>
      <c r="C235" s="4"/>
      <c r="D235" s="4" t="s">
        <v>177</v>
      </c>
      <c r="E235" s="4"/>
      <c r="F235" s="141">
        <v>1508548.9506079999</v>
      </c>
      <c r="G235" s="141">
        <f>'[6]Control Totals'!$I$3</f>
        <v>129600000</v>
      </c>
      <c r="H235" s="141">
        <v>129600000.00000101</v>
      </c>
      <c r="I235" s="141">
        <f t="shared" si="223"/>
        <v>1508548.9506079883</v>
      </c>
      <c r="J235" s="141"/>
      <c r="K235" s="141">
        <v>49202742.503631003</v>
      </c>
      <c r="L235" s="141">
        <f t="shared" si="172"/>
        <v>1567610394</v>
      </c>
      <c r="M235" s="141">
        <v>5258012077.9999981</v>
      </c>
      <c r="N235" s="141">
        <f t="shared" si="224"/>
        <v>14669180.940971885</v>
      </c>
      <c r="O235" s="141"/>
      <c r="P235" s="141"/>
      <c r="Q235" s="141">
        <f t="shared" si="203"/>
        <v>341463106</v>
      </c>
      <c r="R235" s="141">
        <v>1276518313.0000019</v>
      </c>
      <c r="S235" s="141">
        <f t="shared" si="225"/>
        <v>0</v>
      </c>
      <c r="T235" s="141"/>
      <c r="U235" s="141">
        <v>4798653.7610090002</v>
      </c>
      <c r="V235" s="141">
        <f t="shared" si="173"/>
        <v>339987334</v>
      </c>
      <c r="W235" s="141">
        <f t="shared" si="174"/>
        <v>523996799.00000209</v>
      </c>
      <c r="X235" s="141">
        <f t="shared" si="175"/>
        <v>3113533.3309441009</v>
      </c>
      <c r="Y235" s="141"/>
      <c r="Z235" s="141">
        <v>3472378.0844629998</v>
      </c>
      <c r="AA235" s="141">
        <f t="shared" si="176"/>
        <v>335233765</v>
      </c>
      <c r="AB235" s="141">
        <f t="shared" si="177"/>
        <v>342170317.00001383</v>
      </c>
      <c r="AC235" s="141">
        <f t="shared" si="178"/>
        <v>3401985.2714400482</v>
      </c>
      <c r="AD235" s="141"/>
      <c r="AE235" s="141">
        <v>8995849.7007720005</v>
      </c>
      <c r="AF235" s="141">
        <f t="shared" si="179"/>
        <v>483622539</v>
      </c>
      <c r="AG235" s="141">
        <f t="shared" si="180"/>
        <v>726591897.00000179</v>
      </c>
      <c r="AH235" s="141">
        <f t="shared" si="226"/>
        <v>5987674.3612373844</v>
      </c>
      <c r="AI235" s="141"/>
      <c r="AJ235" s="141"/>
      <c r="AK235" s="141">
        <f t="shared" si="181"/>
        <v>18917185</v>
      </c>
      <c r="AL235" s="141">
        <f t="shared" si="182"/>
        <v>21580834</v>
      </c>
      <c r="AM235" s="141">
        <f t="shared" si="227"/>
        <v>0</v>
      </c>
      <c r="AN235" s="141"/>
      <c r="AO235" s="141"/>
      <c r="AP235" s="141">
        <f t="shared" si="183"/>
        <v>44655639</v>
      </c>
      <c r="AQ235" s="141">
        <f t="shared" si="184"/>
        <v>45294790.000002876</v>
      </c>
      <c r="AR235" s="141">
        <f t="shared" si="228"/>
        <v>0</v>
      </c>
      <c r="AS235" s="141"/>
      <c r="AT235" s="141">
        <v>84871.102948</v>
      </c>
      <c r="AU235" s="141">
        <f t="shared" si="185"/>
        <v>12442934</v>
      </c>
      <c r="AV235" s="141">
        <f t="shared" si="186"/>
        <v>11889881.000002848</v>
      </c>
      <c r="AW235" s="141">
        <f t="shared" si="229"/>
        <v>88818.847933710727</v>
      </c>
      <c r="AX235" s="141"/>
      <c r="AY235" s="141">
        <v>7428078.9936929997</v>
      </c>
      <c r="AZ235" s="141">
        <f t="shared" si="187"/>
        <v>877162802</v>
      </c>
      <c r="BA235" s="141">
        <f t="shared" si="188"/>
        <v>834431461.9999969</v>
      </c>
      <c r="BB235" s="141">
        <f t="shared" si="230"/>
        <v>7808471.8521616766</v>
      </c>
      <c r="BC235" s="141"/>
      <c r="BD235" s="141"/>
      <c r="BE235" s="141">
        <f t="shared" si="189"/>
        <v>9386434</v>
      </c>
      <c r="BF235" s="141">
        <f t="shared" si="190"/>
        <v>9386434</v>
      </c>
      <c r="BG235" s="141">
        <f t="shared" si="231"/>
        <v>0</v>
      </c>
      <c r="BH235" s="141"/>
      <c r="BI235" s="141"/>
      <c r="BJ235" s="141">
        <f t="shared" si="191"/>
        <v>2191103</v>
      </c>
      <c r="BK235" s="141">
        <f t="shared" si="192"/>
        <v>2191101</v>
      </c>
      <c r="BL235" s="141">
        <f t="shared" si="232"/>
        <v>0</v>
      </c>
      <c r="BM235" s="141"/>
      <c r="BN235" s="141">
        <v>2079018</v>
      </c>
      <c r="BO235" s="141">
        <f t="shared" si="193"/>
        <v>236120000</v>
      </c>
      <c r="BP235" s="141">
        <f t="shared" si="194"/>
        <v>183638092</v>
      </c>
      <c r="BQ235" s="141">
        <f t="shared" si="233"/>
        <v>2673180.3016119339</v>
      </c>
      <c r="BR235" s="141"/>
      <c r="BS235" s="141">
        <v>1336855</v>
      </c>
      <c r="BT235" s="141">
        <f t="shared" si="195"/>
        <v>132130000</v>
      </c>
      <c r="BU235" s="141">
        <f t="shared" si="196"/>
        <v>119177778</v>
      </c>
      <c r="BV235" s="141">
        <f t="shared" si="234"/>
        <v>1482144.1892464214</v>
      </c>
      <c r="BW235" s="141"/>
      <c r="BX235" s="141">
        <v>93385</v>
      </c>
      <c r="BY235" s="141">
        <f t="shared" si="197"/>
        <v>10351044</v>
      </c>
      <c r="BZ235" s="141">
        <f t="shared" si="198"/>
        <v>10000069</v>
      </c>
      <c r="CA235" s="141">
        <f t="shared" si="235"/>
        <v>96662.557422353784</v>
      </c>
      <c r="CB235" s="141"/>
      <c r="CC235" s="141">
        <v>18465.095870000001</v>
      </c>
      <c r="CD235" s="141">
        <f t="shared" si="199"/>
        <v>1842000</v>
      </c>
      <c r="CE235" s="141">
        <f t="shared" si="200"/>
        <v>1874207.2309440002</v>
      </c>
      <c r="CF235" s="141">
        <f t="shared" si="236"/>
        <v>18147.783249885604</v>
      </c>
      <c r="CG235" s="141"/>
      <c r="CH235" s="141"/>
      <c r="CI235" s="141">
        <f t="shared" si="204"/>
        <v>246401</v>
      </c>
      <c r="CJ235" s="141">
        <f t="shared" si="205"/>
        <v>225992.98000000117</v>
      </c>
      <c r="CK235" s="141">
        <f t="shared" si="237"/>
        <v>0</v>
      </c>
      <c r="CL235" s="141"/>
      <c r="CM235" s="141"/>
      <c r="CN235" s="141">
        <v>2445350</v>
      </c>
      <c r="CO235" s="141">
        <f t="shared" si="201"/>
        <v>2445350</v>
      </c>
      <c r="CP235" s="141">
        <f t="shared" si="202"/>
        <v>435000431</v>
      </c>
      <c r="CQ235" s="141">
        <f t="shared" si="206"/>
        <v>435000431.00000006</v>
      </c>
      <c r="CR235" s="141">
        <f t="shared" si="207"/>
        <v>2445350</v>
      </c>
      <c r="CS235" s="141"/>
      <c r="CT235" s="141"/>
      <c r="CU235" s="141"/>
      <c r="CV235" s="141">
        <f t="shared" si="171"/>
        <v>43293698.386827387</v>
      </c>
    </row>
    <row r="236" spans="1:100" s="14" customFormat="1" ht="13.2" x14ac:dyDescent="0.25">
      <c r="A236" s="4" t="s">
        <v>296</v>
      </c>
      <c r="B236" s="4" t="s">
        <v>297</v>
      </c>
      <c r="C236" s="4"/>
      <c r="D236" s="4" t="s">
        <v>200</v>
      </c>
      <c r="E236" s="4"/>
      <c r="F236" s="141">
        <v>781763.96765400004</v>
      </c>
      <c r="G236" s="141">
        <f>'[6]Control Totals'!$I$3</f>
        <v>129600000</v>
      </c>
      <c r="H236" s="141">
        <v>129600000.00000101</v>
      </c>
      <c r="I236" s="141">
        <f t="shared" si="223"/>
        <v>781763.96765399398</v>
      </c>
      <c r="J236" s="141"/>
      <c r="K236" s="141">
        <v>32711412.781124</v>
      </c>
      <c r="L236" s="141">
        <f t="shared" si="172"/>
        <v>1567610394</v>
      </c>
      <c r="M236" s="141">
        <v>5258012077.9999981</v>
      </c>
      <c r="N236" s="141">
        <f t="shared" si="224"/>
        <v>9752497.6963574104</v>
      </c>
      <c r="O236" s="141"/>
      <c r="P236" s="141">
        <v>6359184.1358049996</v>
      </c>
      <c r="Q236" s="141">
        <f t="shared" si="203"/>
        <v>341463106</v>
      </c>
      <c r="R236" s="141">
        <v>1276518313.0000019</v>
      </c>
      <c r="S236" s="141">
        <f t="shared" si="225"/>
        <v>1701054.1443269509</v>
      </c>
      <c r="T236" s="141"/>
      <c r="U236" s="141">
        <v>3313737.854121</v>
      </c>
      <c r="V236" s="141">
        <f t="shared" si="173"/>
        <v>339987334</v>
      </c>
      <c r="W236" s="141">
        <f t="shared" si="174"/>
        <v>523996799.00000209</v>
      </c>
      <c r="X236" s="141">
        <f t="shared" si="175"/>
        <v>2150068.2842863612</v>
      </c>
      <c r="Y236" s="141"/>
      <c r="Z236" s="141">
        <v>2162229.10249</v>
      </c>
      <c r="AA236" s="141">
        <f t="shared" si="176"/>
        <v>335233765</v>
      </c>
      <c r="AB236" s="141">
        <f t="shared" si="177"/>
        <v>342170317.00001383</v>
      </c>
      <c r="AC236" s="141">
        <f t="shared" si="178"/>
        <v>2118395.9180780263</v>
      </c>
      <c r="AD236" s="141"/>
      <c r="AE236" s="141">
        <v>3877047.9547669999</v>
      </c>
      <c r="AF236" s="141">
        <f t="shared" si="179"/>
        <v>483622539</v>
      </c>
      <c r="AG236" s="141">
        <f t="shared" si="180"/>
        <v>726591897.00000179</v>
      </c>
      <c r="AH236" s="141">
        <f t="shared" si="226"/>
        <v>2580578.9789989484</v>
      </c>
      <c r="AI236" s="141"/>
      <c r="AJ236" s="141"/>
      <c r="AK236" s="141">
        <f t="shared" si="181"/>
        <v>18917185</v>
      </c>
      <c r="AL236" s="141">
        <f t="shared" si="182"/>
        <v>21580834</v>
      </c>
      <c r="AM236" s="141">
        <f t="shared" si="227"/>
        <v>0</v>
      </c>
      <c r="AN236" s="141"/>
      <c r="AO236" s="141">
        <v>197874.233622</v>
      </c>
      <c r="AP236" s="141">
        <f t="shared" si="183"/>
        <v>44655639</v>
      </c>
      <c r="AQ236" s="141">
        <f t="shared" si="184"/>
        <v>45294790.000002876</v>
      </c>
      <c r="AR236" s="141">
        <f t="shared" si="228"/>
        <v>195082.0468319896</v>
      </c>
      <c r="AS236" s="141"/>
      <c r="AT236" s="141">
        <v>73773.880680999995</v>
      </c>
      <c r="AU236" s="141">
        <f t="shared" si="185"/>
        <v>12442934</v>
      </c>
      <c r="AV236" s="141">
        <f t="shared" si="186"/>
        <v>11889881.000002848</v>
      </c>
      <c r="AW236" s="141">
        <f t="shared" si="229"/>
        <v>77205.442866697995</v>
      </c>
      <c r="AX236" s="141"/>
      <c r="AY236" s="141">
        <v>5532769.68506</v>
      </c>
      <c r="AZ236" s="141">
        <f t="shared" si="187"/>
        <v>877162802</v>
      </c>
      <c r="BA236" s="141">
        <f t="shared" si="188"/>
        <v>834431461.9999969</v>
      </c>
      <c r="BB236" s="141">
        <f t="shared" si="230"/>
        <v>5816103.515722787</v>
      </c>
      <c r="BC236" s="141"/>
      <c r="BD236" s="141"/>
      <c r="BE236" s="141">
        <f t="shared" si="189"/>
        <v>9386434</v>
      </c>
      <c r="BF236" s="141">
        <f t="shared" si="190"/>
        <v>9386434</v>
      </c>
      <c r="BG236" s="141">
        <f t="shared" si="231"/>
        <v>0</v>
      </c>
      <c r="BH236" s="141"/>
      <c r="BI236" s="141"/>
      <c r="BJ236" s="141">
        <f t="shared" si="191"/>
        <v>2191103</v>
      </c>
      <c r="BK236" s="141">
        <f t="shared" si="192"/>
        <v>2191101</v>
      </c>
      <c r="BL236" s="141">
        <f t="shared" si="232"/>
        <v>0</v>
      </c>
      <c r="BM236" s="141"/>
      <c r="BN236" s="141">
        <v>1164153</v>
      </c>
      <c r="BO236" s="141">
        <f t="shared" si="193"/>
        <v>236120000</v>
      </c>
      <c r="BP236" s="141">
        <f t="shared" si="194"/>
        <v>183638092</v>
      </c>
      <c r="BQ236" s="141">
        <f t="shared" si="233"/>
        <v>1496856.1444212785</v>
      </c>
      <c r="BR236" s="141"/>
      <c r="BS236" s="141">
        <v>718742</v>
      </c>
      <c r="BT236" s="141">
        <f t="shared" si="195"/>
        <v>132130000</v>
      </c>
      <c r="BU236" s="141">
        <f t="shared" si="196"/>
        <v>119177778</v>
      </c>
      <c r="BV236" s="141">
        <f t="shared" si="234"/>
        <v>796854.76649849943</v>
      </c>
      <c r="BW236" s="141"/>
      <c r="BX236" s="141">
        <v>47552</v>
      </c>
      <c r="BY236" s="141">
        <f t="shared" si="197"/>
        <v>10351044</v>
      </c>
      <c r="BZ236" s="141">
        <f t="shared" si="198"/>
        <v>10000069</v>
      </c>
      <c r="CA236" s="141">
        <f t="shared" si="235"/>
        <v>49220.944804280851</v>
      </c>
      <c r="CB236" s="141"/>
      <c r="CC236" s="141">
        <v>13848.821900000001</v>
      </c>
      <c r="CD236" s="141">
        <f t="shared" si="199"/>
        <v>1842000</v>
      </c>
      <c r="CE236" s="141">
        <f t="shared" si="200"/>
        <v>1874207.2309440002</v>
      </c>
      <c r="CF236" s="141">
        <f t="shared" si="236"/>
        <v>13610.837434957162</v>
      </c>
      <c r="CG236" s="141"/>
      <c r="CH236" s="141">
        <v>693.23</v>
      </c>
      <c r="CI236" s="141">
        <f t="shared" si="204"/>
        <v>246401</v>
      </c>
      <c r="CJ236" s="141">
        <f t="shared" si="205"/>
        <v>225992.98000000117</v>
      </c>
      <c r="CK236" s="141">
        <f t="shared" si="237"/>
        <v>755.83128834355432</v>
      </c>
      <c r="CL236" s="141"/>
      <c r="CM236" s="141"/>
      <c r="CN236" s="141">
        <v>1537664</v>
      </c>
      <c r="CO236" s="141">
        <f t="shared" si="201"/>
        <v>1537664</v>
      </c>
      <c r="CP236" s="141">
        <f t="shared" si="202"/>
        <v>435000431</v>
      </c>
      <c r="CQ236" s="141">
        <f t="shared" si="206"/>
        <v>435000431.00000006</v>
      </c>
      <c r="CR236" s="141">
        <f t="shared" si="207"/>
        <v>1537663.9999999998</v>
      </c>
      <c r="CS236" s="141"/>
      <c r="CT236" s="141"/>
      <c r="CU236" s="141"/>
      <c r="CV236" s="141">
        <f t="shared" ref="CV236:CV299" si="238">SUM(I236,N236,S236,X236,AC236,AH236,AM236,AR236,AW236,BG236,BL236,BQ236,BV236,CA236,CF236,CK236, BB236, CR236)</f>
        <v>29067712.519570529</v>
      </c>
    </row>
    <row r="237" spans="1:100" s="14" customFormat="1" ht="13.2" x14ac:dyDescent="0.25">
      <c r="A237" s="4" t="s">
        <v>601</v>
      </c>
      <c r="B237" s="4" t="s">
        <v>602</v>
      </c>
      <c r="C237" s="4" t="s">
        <v>348</v>
      </c>
      <c r="D237" s="4" t="s">
        <v>348</v>
      </c>
      <c r="E237" s="4"/>
      <c r="F237" s="141"/>
      <c r="G237" s="141">
        <f>'[6]Control Totals'!$I$3</f>
        <v>129600000</v>
      </c>
      <c r="H237" s="141">
        <v>129600000.00000101</v>
      </c>
      <c r="I237" s="141">
        <f t="shared" si="223"/>
        <v>0</v>
      </c>
      <c r="J237" s="141"/>
      <c r="K237" s="141"/>
      <c r="L237" s="141">
        <f t="shared" si="172"/>
        <v>1567610394</v>
      </c>
      <c r="M237" s="141">
        <v>5258012077.9999981</v>
      </c>
      <c r="N237" s="141">
        <f t="shared" si="224"/>
        <v>0</v>
      </c>
      <c r="O237" s="141"/>
      <c r="P237" s="141">
        <v>3773363.9602910001</v>
      </c>
      <c r="Q237" s="141">
        <f t="shared" si="203"/>
        <v>341463106</v>
      </c>
      <c r="R237" s="141">
        <v>1276518313.0000019</v>
      </c>
      <c r="S237" s="141">
        <f t="shared" si="225"/>
        <v>1009358.4751803116</v>
      </c>
      <c r="T237" s="141"/>
      <c r="U237" s="141"/>
      <c r="V237" s="141">
        <f t="shared" si="173"/>
        <v>339987334</v>
      </c>
      <c r="W237" s="141">
        <f t="shared" si="174"/>
        <v>523996799.00000209</v>
      </c>
      <c r="X237" s="141">
        <f t="shared" si="175"/>
        <v>0</v>
      </c>
      <c r="Y237" s="141"/>
      <c r="Z237" s="141">
        <v>132747.63266999999</v>
      </c>
      <c r="AA237" s="141">
        <f t="shared" si="176"/>
        <v>335233765</v>
      </c>
      <c r="AB237" s="141">
        <f t="shared" si="177"/>
        <v>342170317.00001383</v>
      </c>
      <c r="AC237" s="141">
        <f t="shared" si="178"/>
        <v>130056.54343418486</v>
      </c>
      <c r="AD237" s="141"/>
      <c r="AE237" s="141"/>
      <c r="AF237" s="141">
        <f t="shared" si="179"/>
        <v>483622539</v>
      </c>
      <c r="AG237" s="141">
        <f t="shared" si="180"/>
        <v>726591897.00000179</v>
      </c>
      <c r="AH237" s="141">
        <f t="shared" si="226"/>
        <v>0</v>
      </c>
      <c r="AI237" s="141"/>
      <c r="AJ237" s="141"/>
      <c r="AK237" s="141">
        <f t="shared" si="181"/>
        <v>18917185</v>
      </c>
      <c r="AL237" s="141">
        <f t="shared" si="182"/>
        <v>21580834</v>
      </c>
      <c r="AM237" s="141">
        <f t="shared" si="227"/>
        <v>0</v>
      </c>
      <c r="AN237" s="141"/>
      <c r="AO237" s="141">
        <v>189992.37476499999</v>
      </c>
      <c r="AP237" s="141">
        <f t="shared" si="183"/>
        <v>44655639</v>
      </c>
      <c r="AQ237" s="141">
        <f t="shared" si="184"/>
        <v>45294790.000002876</v>
      </c>
      <c r="AR237" s="141">
        <f t="shared" si="228"/>
        <v>187311.4082272599</v>
      </c>
      <c r="AS237" s="141"/>
      <c r="AT237" s="141"/>
      <c r="AU237" s="141">
        <f t="shared" si="185"/>
        <v>12442934</v>
      </c>
      <c r="AV237" s="141">
        <f t="shared" si="186"/>
        <v>11889881.000002848</v>
      </c>
      <c r="AW237" s="141">
        <f t="shared" si="229"/>
        <v>0</v>
      </c>
      <c r="AX237" s="141"/>
      <c r="AY237" s="141"/>
      <c r="AZ237" s="141">
        <f t="shared" si="187"/>
        <v>877162802</v>
      </c>
      <c r="BA237" s="141">
        <f t="shared" si="188"/>
        <v>834431461.9999969</v>
      </c>
      <c r="BB237" s="141">
        <f t="shared" si="230"/>
        <v>0</v>
      </c>
      <c r="BC237" s="141"/>
      <c r="BD237" s="141"/>
      <c r="BE237" s="141">
        <f t="shared" si="189"/>
        <v>9386434</v>
      </c>
      <c r="BF237" s="141">
        <f t="shared" si="190"/>
        <v>9386434</v>
      </c>
      <c r="BG237" s="141">
        <f t="shared" si="231"/>
        <v>0</v>
      </c>
      <c r="BH237" s="141"/>
      <c r="BI237" s="141"/>
      <c r="BJ237" s="141">
        <f t="shared" si="191"/>
        <v>2191103</v>
      </c>
      <c r="BK237" s="141">
        <f t="shared" si="192"/>
        <v>2191101</v>
      </c>
      <c r="BL237" s="141">
        <f t="shared" si="232"/>
        <v>0</v>
      </c>
      <c r="BM237" s="141"/>
      <c r="BN237" s="141"/>
      <c r="BO237" s="141">
        <f t="shared" si="193"/>
        <v>236120000</v>
      </c>
      <c r="BP237" s="141">
        <f t="shared" si="194"/>
        <v>183638092</v>
      </c>
      <c r="BQ237" s="141">
        <f t="shared" si="233"/>
        <v>0</v>
      </c>
      <c r="BR237" s="141"/>
      <c r="BS237" s="141"/>
      <c r="BT237" s="141">
        <f t="shared" si="195"/>
        <v>132130000</v>
      </c>
      <c r="BU237" s="141">
        <f t="shared" si="196"/>
        <v>119177778</v>
      </c>
      <c r="BV237" s="141">
        <f t="shared" si="234"/>
        <v>0</v>
      </c>
      <c r="BW237" s="141"/>
      <c r="BX237" s="141"/>
      <c r="BY237" s="141">
        <f t="shared" si="197"/>
        <v>10351044</v>
      </c>
      <c r="BZ237" s="141">
        <f t="shared" si="198"/>
        <v>10000069</v>
      </c>
      <c r="CA237" s="141">
        <f t="shared" si="235"/>
        <v>0</v>
      </c>
      <c r="CB237" s="141"/>
      <c r="CC237" s="141"/>
      <c r="CD237" s="141">
        <f t="shared" si="199"/>
        <v>1842000</v>
      </c>
      <c r="CE237" s="141">
        <f t="shared" si="200"/>
        <v>1874207.2309440002</v>
      </c>
      <c r="CF237" s="141">
        <f t="shared" si="236"/>
        <v>0</v>
      </c>
      <c r="CG237" s="141"/>
      <c r="CH237" s="141">
        <v>693.23</v>
      </c>
      <c r="CI237" s="141">
        <f t="shared" si="204"/>
        <v>246401</v>
      </c>
      <c r="CJ237" s="141">
        <f t="shared" si="205"/>
        <v>225992.98000000117</v>
      </c>
      <c r="CK237" s="141">
        <f t="shared" si="237"/>
        <v>755.83128834355432</v>
      </c>
      <c r="CL237" s="141"/>
      <c r="CM237" s="141"/>
      <c r="CN237" s="141"/>
      <c r="CO237" s="141">
        <f t="shared" si="201"/>
        <v>0</v>
      </c>
      <c r="CP237" s="141">
        <f t="shared" si="202"/>
        <v>435000431</v>
      </c>
      <c r="CQ237" s="141">
        <f t="shared" si="206"/>
        <v>435000431.00000006</v>
      </c>
      <c r="CR237" s="141">
        <f t="shared" si="207"/>
        <v>0</v>
      </c>
      <c r="CS237" s="141"/>
      <c r="CT237" s="141"/>
      <c r="CU237" s="141"/>
      <c r="CV237" s="141">
        <f t="shared" si="238"/>
        <v>1327482.2581301001</v>
      </c>
    </row>
    <row r="238" spans="1:100" s="14" customFormat="1" ht="13.2" x14ac:dyDescent="0.25">
      <c r="A238" s="4" t="s">
        <v>288</v>
      </c>
      <c r="B238" s="4" t="s">
        <v>289</v>
      </c>
      <c r="C238" s="4"/>
      <c r="D238" s="4" t="s">
        <v>203</v>
      </c>
      <c r="E238" s="4"/>
      <c r="F238" s="141">
        <v>1641841.7418879999</v>
      </c>
      <c r="G238" s="141">
        <f>'[6]Control Totals'!$I$3</f>
        <v>129600000</v>
      </c>
      <c r="H238" s="141">
        <v>129600000.00000101</v>
      </c>
      <c r="I238" s="141">
        <f t="shared" si="223"/>
        <v>1641841.7418879871</v>
      </c>
      <c r="J238" s="141"/>
      <c r="K238" s="141">
        <v>50547544.335790001</v>
      </c>
      <c r="L238" s="141">
        <f t="shared" si="172"/>
        <v>1567610394</v>
      </c>
      <c r="M238" s="141">
        <v>5258012077.9999981</v>
      </c>
      <c r="N238" s="141">
        <f t="shared" si="224"/>
        <v>15070116.750682797</v>
      </c>
      <c r="O238" s="141"/>
      <c r="P238" s="141">
        <v>10264723.969163001</v>
      </c>
      <c r="Q238" s="141">
        <f t="shared" si="203"/>
        <v>341463106</v>
      </c>
      <c r="R238" s="141">
        <v>1276518313.0000019</v>
      </c>
      <c r="S238" s="141">
        <f t="shared" si="225"/>
        <v>2745769.0916362442</v>
      </c>
      <c r="T238" s="141"/>
      <c r="U238" s="141"/>
      <c r="V238" s="141">
        <f t="shared" si="173"/>
        <v>339987334</v>
      </c>
      <c r="W238" s="141">
        <f t="shared" si="174"/>
        <v>523996799.00000209</v>
      </c>
      <c r="X238" s="141">
        <f t="shared" si="175"/>
        <v>0</v>
      </c>
      <c r="Y238" s="141"/>
      <c r="Z238" s="141">
        <v>1447846.790272</v>
      </c>
      <c r="AA238" s="141">
        <f t="shared" si="176"/>
        <v>335233765</v>
      </c>
      <c r="AB238" s="141">
        <f t="shared" si="177"/>
        <v>342170317.00001383</v>
      </c>
      <c r="AC238" s="141">
        <f t="shared" si="178"/>
        <v>1418495.7213750028</v>
      </c>
      <c r="AD238" s="141"/>
      <c r="AE238" s="141">
        <v>5350664.6326649999</v>
      </c>
      <c r="AF238" s="141">
        <f t="shared" si="179"/>
        <v>483622539</v>
      </c>
      <c r="AG238" s="141">
        <f t="shared" si="180"/>
        <v>726591897.00000179</v>
      </c>
      <c r="AH238" s="141">
        <f t="shared" si="226"/>
        <v>3561424.2681087088</v>
      </c>
      <c r="AI238" s="141"/>
      <c r="AJ238" s="141"/>
      <c r="AK238" s="141">
        <f t="shared" si="181"/>
        <v>18917185</v>
      </c>
      <c r="AL238" s="141">
        <f t="shared" si="182"/>
        <v>21580834</v>
      </c>
      <c r="AM238" s="141">
        <f t="shared" si="227"/>
        <v>0</v>
      </c>
      <c r="AN238" s="141"/>
      <c r="AO238" s="141">
        <v>315837.708162</v>
      </c>
      <c r="AP238" s="141">
        <f t="shared" si="183"/>
        <v>44655639</v>
      </c>
      <c r="AQ238" s="141">
        <f t="shared" si="184"/>
        <v>45294790.000002876</v>
      </c>
      <c r="AR238" s="141">
        <f t="shared" si="228"/>
        <v>311380.94863159163</v>
      </c>
      <c r="AS238" s="141"/>
      <c r="AT238" s="141">
        <v>75076.105742999993</v>
      </c>
      <c r="AU238" s="141">
        <f t="shared" si="185"/>
        <v>12442934</v>
      </c>
      <c r="AV238" s="141">
        <f t="shared" si="186"/>
        <v>11889881.000002848</v>
      </c>
      <c r="AW238" s="141">
        <f t="shared" si="229"/>
        <v>78568.240400130671</v>
      </c>
      <c r="AX238" s="141"/>
      <c r="AY238" s="141">
        <v>4148154.8058950002</v>
      </c>
      <c r="AZ238" s="141">
        <f t="shared" si="187"/>
        <v>877162802</v>
      </c>
      <c r="BA238" s="141">
        <f t="shared" si="188"/>
        <v>834431461.9999969</v>
      </c>
      <c r="BB238" s="141">
        <f t="shared" si="230"/>
        <v>4360582.3346443251</v>
      </c>
      <c r="BC238" s="141"/>
      <c r="BD238" s="141"/>
      <c r="BE238" s="141">
        <f t="shared" si="189"/>
        <v>9386434</v>
      </c>
      <c r="BF238" s="141">
        <f t="shared" si="190"/>
        <v>9386434</v>
      </c>
      <c r="BG238" s="141">
        <f t="shared" si="231"/>
        <v>0</v>
      </c>
      <c r="BH238" s="141"/>
      <c r="BI238" s="141"/>
      <c r="BJ238" s="141">
        <f t="shared" si="191"/>
        <v>2191103</v>
      </c>
      <c r="BK238" s="141">
        <f t="shared" si="192"/>
        <v>2191101</v>
      </c>
      <c r="BL238" s="141">
        <f t="shared" si="232"/>
        <v>0</v>
      </c>
      <c r="BM238" s="141"/>
      <c r="BN238" s="141">
        <v>1186018</v>
      </c>
      <c r="BO238" s="141">
        <f t="shared" si="193"/>
        <v>236120000</v>
      </c>
      <c r="BP238" s="141">
        <f t="shared" si="194"/>
        <v>183638092</v>
      </c>
      <c r="BQ238" s="141">
        <f t="shared" si="233"/>
        <v>1524969.9401146031</v>
      </c>
      <c r="BR238" s="141"/>
      <c r="BS238" s="141">
        <v>547050</v>
      </c>
      <c r="BT238" s="141">
        <f t="shared" si="195"/>
        <v>132130000</v>
      </c>
      <c r="BU238" s="141">
        <f t="shared" si="196"/>
        <v>119177778</v>
      </c>
      <c r="BV238" s="141">
        <f t="shared" si="234"/>
        <v>606503.30718533788</v>
      </c>
      <c r="BW238" s="141"/>
      <c r="BX238" s="141">
        <v>52990</v>
      </c>
      <c r="BY238" s="141">
        <f t="shared" si="197"/>
        <v>10351044</v>
      </c>
      <c r="BZ238" s="141">
        <f t="shared" si="198"/>
        <v>10000069</v>
      </c>
      <c r="CA238" s="141">
        <f t="shared" si="235"/>
        <v>54849.803692354522</v>
      </c>
      <c r="CB238" s="141"/>
      <c r="CC238" s="141">
        <v>9232.5479369999994</v>
      </c>
      <c r="CD238" s="141">
        <f t="shared" si="199"/>
        <v>1842000</v>
      </c>
      <c r="CE238" s="141">
        <f t="shared" si="200"/>
        <v>1874207.2309440002</v>
      </c>
      <c r="CF238" s="141">
        <f t="shared" si="236"/>
        <v>9073.8916269084311</v>
      </c>
      <c r="CG238" s="141"/>
      <c r="CH238" s="141">
        <v>693.23</v>
      </c>
      <c r="CI238" s="141">
        <f t="shared" si="204"/>
        <v>246401</v>
      </c>
      <c r="CJ238" s="141">
        <f t="shared" si="205"/>
        <v>225992.98000000117</v>
      </c>
      <c r="CK238" s="141">
        <f t="shared" si="237"/>
        <v>755.83128834355432</v>
      </c>
      <c r="CL238" s="141"/>
      <c r="CM238" s="141"/>
      <c r="CN238" s="141"/>
      <c r="CO238" s="141">
        <f t="shared" si="201"/>
        <v>0</v>
      </c>
      <c r="CP238" s="141">
        <f t="shared" si="202"/>
        <v>435000431</v>
      </c>
      <c r="CQ238" s="141">
        <f t="shared" si="206"/>
        <v>435000431.00000006</v>
      </c>
      <c r="CR238" s="141">
        <f t="shared" si="207"/>
        <v>0</v>
      </c>
      <c r="CS238" s="141"/>
      <c r="CT238" s="141"/>
      <c r="CU238" s="141"/>
      <c r="CV238" s="141">
        <f t="shared" si="238"/>
        <v>31384331.871274341</v>
      </c>
    </row>
    <row r="239" spans="1:100" s="14" customFormat="1" ht="13.2" x14ac:dyDescent="0.25">
      <c r="A239" s="4" t="s">
        <v>339</v>
      </c>
      <c r="B239" s="4" t="s">
        <v>340</v>
      </c>
      <c r="C239" s="4" t="s">
        <v>312</v>
      </c>
      <c r="D239" s="4" t="s">
        <v>312</v>
      </c>
      <c r="E239" s="4"/>
      <c r="F239" s="141">
        <v>1604215.546293</v>
      </c>
      <c r="G239" s="141">
        <f>'[6]Control Totals'!$I$3</f>
        <v>129600000</v>
      </c>
      <c r="H239" s="141">
        <v>129600000.00000101</v>
      </c>
      <c r="I239" s="141">
        <f t="shared" si="223"/>
        <v>1604215.5462929874</v>
      </c>
      <c r="J239" s="141"/>
      <c r="K239" s="141">
        <v>64960223.833270997</v>
      </c>
      <c r="L239" s="141">
        <f t="shared" si="172"/>
        <v>1567610394</v>
      </c>
      <c r="M239" s="141">
        <v>5258012077.9999981</v>
      </c>
      <c r="N239" s="141">
        <f t="shared" si="224"/>
        <v>19367076.485745985</v>
      </c>
      <c r="O239" s="141"/>
      <c r="P239" s="141"/>
      <c r="Q239" s="141">
        <f t="shared" si="203"/>
        <v>341463106</v>
      </c>
      <c r="R239" s="141">
        <v>1276518313.0000019</v>
      </c>
      <c r="S239" s="141">
        <f t="shared" si="225"/>
        <v>0</v>
      </c>
      <c r="T239" s="141"/>
      <c r="U239" s="141"/>
      <c r="V239" s="141">
        <f t="shared" si="173"/>
        <v>339987334</v>
      </c>
      <c r="W239" s="141">
        <f t="shared" si="174"/>
        <v>523996799.00000209</v>
      </c>
      <c r="X239" s="141">
        <f t="shared" si="175"/>
        <v>0</v>
      </c>
      <c r="Y239" s="141"/>
      <c r="Z239" s="141">
        <v>4428050.8948179996</v>
      </c>
      <c r="AA239" s="141">
        <f t="shared" si="176"/>
        <v>335233765</v>
      </c>
      <c r="AB239" s="141">
        <f t="shared" si="177"/>
        <v>342170317.00001383</v>
      </c>
      <c r="AC239" s="141">
        <f t="shared" si="178"/>
        <v>4338284.4721782133</v>
      </c>
      <c r="AD239" s="141"/>
      <c r="AE239" s="141">
        <v>9379632.2763270009</v>
      </c>
      <c r="AF239" s="141">
        <f t="shared" si="179"/>
        <v>483622539</v>
      </c>
      <c r="AG239" s="141">
        <f t="shared" si="180"/>
        <v>726591897.00000179</v>
      </c>
      <c r="AH239" s="141">
        <f t="shared" si="226"/>
        <v>6243121.6135123</v>
      </c>
      <c r="AI239" s="141"/>
      <c r="AJ239" s="141"/>
      <c r="AK239" s="141">
        <f t="shared" si="181"/>
        <v>18917185</v>
      </c>
      <c r="AL239" s="141">
        <f t="shared" si="182"/>
        <v>21580834</v>
      </c>
      <c r="AM239" s="141">
        <f t="shared" si="227"/>
        <v>0</v>
      </c>
      <c r="AN239" s="141"/>
      <c r="AO239" s="141"/>
      <c r="AP239" s="141">
        <f t="shared" si="183"/>
        <v>44655639</v>
      </c>
      <c r="AQ239" s="141">
        <f t="shared" si="184"/>
        <v>45294790.000002876</v>
      </c>
      <c r="AR239" s="141">
        <f t="shared" si="228"/>
        <v>0</v>
      </c>
      <c r="AS239" s="141"/>
      <c r="AT239" s="141">
        <v>99138.960147999998</v>
      </c>
      <c r="AU239" s="141">
        <f t="shared" si="185"/>
        <v>12442934</v>
      </c>
      <c r="AV239" s="141">
        <f t="shared" si="186"/>
        <v>11889881.000002848</v>
      </c>
      <c r="AW239" s="141">
        <f t="shared" si="229"/>
        <v>103750.36873370715</v>
      </c>
      <c r="AX239" s="141"/>
      <c r="AY239" s="141">
        <v>6736022.2894489998</v>
      </c>
      <c r="AZ239" s="141">
        <f t="shared" si="187"/>
        <v>877162802</v>
      </c>
      <c r="BA239" s="141">
        <f t="shared" si="188"/>
        <v>834431461.9999969</v>
      </c>
      <c r="BB239" s="141">
        <f t="shared" si="230"/>
        <v>7080974.8371491311</v>
      </c>
      <c r="BC239" s="141"/>
      <c r="BD239" s="141"/>
      <c r="BE239" s="141">
        <f t="shared" si="189"/>
        <v>9386434</v>
      </c>
      <c r="BF239" s="141">
        <f t="shared" si="190"/>
        <v>9386434</v>
      </c>
      <c r="BG239" s="141">
        <f t="shared" si="231"/>
        <v>0</v>
      </c>
      <c r="BH239" s="141"/>
      <c r="BI239" s="141"/>
      <c r="BJ239" s="141">
        <f t="shared" si="191"/>
        <v>2191103</v>
      </c>
      <c r="BK239" s="141">
        <f t="shared" si="192"/>
        <v>2191101</v>
      </c>
      <c r="BL239" s="141">
        <f t="shared" si="232"/>
        <v>0</v>
      </c>
      <c r="BM239" s="141"/>
      <c r="BN239" s="141">
        <v>2698769</v>
      </c>
      <c r="BO239" s="141">
        <f t="shared" si="193"/>
        <v>236120000</v>
      </c>
      <c r="BP239" s="141">
        <f t="shared" si="194"/>
        <v>183638092</v>
      </c>
      <c r="BQ239" s="141">
        <f t="shared" si="233"/>
        <v>3470049.8645999869</v>
      </c>
      <c r="BR239" s="141"/>
      <c r="BS239" s="141">
        <v>1870185</v>
      </c>
      <c r="BT239" s="141">
        <f t="shared" si="195"/>
        <v>132130000</v>
      </c>
      <c r="BU239" s="141">
        <f t="shared" si="196"/>
        <v>119177778</v>
      </c>
      <c r="BV239" s="141">
        <f t="shared" si="234"/>
        <v>2073436.4090090687</v>
      </c>
      <c r="BW239" s="141"/>
      <c r="BX239" s="141">
        <v>152120</v>
      </c>
      <c r="BY239" s="141">
        <f t="shared" si="197"/>
        <v>10351044</v>
      </c>
      <c r="BZ239" s="141">
        <f t="shared" si="198"/>
        <v>10000069</v>
      </c>
      <c r="CA239" s="141">
        <f t="shared" si="235"/>
        <v>157458.99486093546</v>
      </c>
      <c r="CB239" s="141"/>
      <c r="CC239" s="141">
        <v>18465.095870000001</v>
      </c>
      <c r="CD239" s="141">
        <f t="shared" si="199"/>
        <v>1842000</v>
      </c>
      <c r="CE239" s="141">
        <f t="shared" si="200"/>
        <v>1874207.2309440002</v>
      </c>
      <c r="CF239" s="141">
        <f t="shared" si="236"/>
        <v>18147.783249885604</v>
      </c>
      <c r="CG239" s="141"/>
      <c r="CH239" s="141"/>
      <c r="CI239" s="141">
        <f t="shared" si="204"/>
        <v>246401</v>
      </c>
      <c r="CJ239" s="141">
        <f t="shared" si="205"/>
        <v>225992.98000000117</v>
      </c>
      <c r="CK239" s="141">
        <f t="shared" si="237"/>
        <v>0</v>
      </c>
      <c r="CL239" s="141"/>
      <c r="CM239" s="141"/>
      <c r="CN239" s="141">
        <v>3123928</v>
      </c>
      <c r="CO239" s="141">
        <f t="shared" si="201"/>
        <v>3123928</v>
      </c>
      <c r="CP239" s="141">
        <f t="shared" si="202"/>
        <v>435000431</v>
      </c>
      <c r="CQ239" s="141">
        <f t="shared" si="206"/>
        <v>435000431.00000006</v>
      </c>
      <c r="CR239" s="141">
        <f t="shared" si="207"/>
        <v>3123927.9999999995</v>
      </c>
      <c r="CS239" s="141"/>
      <c r="CT239" s="141"/>
      <c r="CU239" s="141"/>
      <c r="CV239" s="141">
        <f t="shared" si="238"/>
        <v>47580444.375332192</v>
      </c>
    </row>
    <row r="240" spans="1:100" s="14" customFormat="1" ht="13.2" x14ac:dyDescent="0.25">
      <c r="A240" s="4" t="s">
        <v>805</v>
      </c>
      <c r="B240" s="4" t="s">
        <v>806</v>
      </c>
      <c r="C240" s="4" t="s">
        <v>764</v>
      </c>
      <c r="D240" s="4" t="s">
        <v>764</v>
      </c>
      <c r="E240" s="4"/>
      <c r="F240" s="141"/>
      <c r="G240" s="141">
        <f>'[6]Control Totals'!$I$3</f>
        <v>129600000</v>
      </c>
      <c r="H240" s="141">
        <v>129600000.00000101</v>
      </c>
      <c r="I240" s="141">
        <f t="shared" si="223"/>
        <v>0</v>
      </c>
      <c r="J240" s="141"/>
      <c r="K240" s="141"/>
      <c r="L240" s="141">
        <f t="shared" si="172"/>
        <v>1567610394</v>
      </c>
      <c r="M240" s="141">
        <v>5258012077.9999981</v>
      </c>
      <c r="N240" s="141">
        <f t="shared" si="224"/>
        <v>0</v>
      </c>
      <c r="O240" s="141"/>
      <c r="P240" s="141"/>
      <c r="Q240" s="141">
        <f t="shared" si="203"/>
        <v>341463106</v>
      </c>
      <c r="R240" s="141">
        <v>1276518313.0000019</v>
      </c>
      <c r="S240" s="141">
        <f t="shared" si="225"/>
        <v>0</v>
      </c>
      <c r="T240" s="141"/>
      <c r="U240" s="141">
        <v>9772121.7225250006</v>
      </c>
      <c r="V240" s="141">
        <f t="shared" si="173"/>
        <v>339987334</v>
      </c>
      <c r="W240" s="141">
        <f t="shared" si="174"/>
        <v>523996799.00000209</v>
      </c>
      <c r="X240" s="141">
        <f t="shared" si="175"/>
        <v>6340492.1906111669</v>
      </c>
      <c r="Y240" s="141"/>
      <c r="Z240" s="141">
        <v>334364.06476600002</v>
      </c>
      <c r="AA240" s="141">
        <f t="shared" si="176"/>
        <v>335233765</v>
      </c>
      <c r="AB240" s="141">
        <f t="shared" si="177"/>
        <v>342170317.00001383</v>
      </c>
      <c r="AC240" s="141">
        <f t="shared" si="178"/>
        <v>327585.76282993448</v>
      </c>
      <c r="AD240" s="141"/>
      <c r="AE240" s="141"/>
      <c r="AF240" s="141">
        <f t="shared" si="179"/>
        <v>483622539</v>
      </c>
      <c r="AG240" s="141">
        <f t="shared" si="180"/>
        <v>726591897.00000179</v>
      </c>
      <c r="AH240" s="141">
        <f t="shared" si="226"/>
        <v>0</v>
      </c>
      <c r="AI240" s="141"/>
      <c r="AJ240" s="141"/>
      <c r="AK240" s="141">
        <f t="shared" si="181"/>
        <v>18917185</v>
      </c>
      <c r="AL240" s="141">
        <f t="shared" si="182"/>
        <v>21580834</v>
      </c>
      <c r="AM240" s="141">
        <f t="shared" si="227"/>
        <v>0</v>
      </c>
      <c r="AN240" s="141"/>
      <c r="AO240" s="141"/>
      <c r="AP240" s="141">
        <f t="shared" si="183"/>
        <v>44655639</v>
      </c>
      <c r="AQ240" s="141">
        <f t="shared" si="184"/>
        <v>45294790.000002876</v>
      </c>
      <c r="AR240" s="141">
        <f t="shared" si="228"/>
        <v>0</v>
      </c>
      <c r="AS240" s="141"/>
      <c r="AT240" s="141"/>
      <c r="AU240" s="141">
        <f t="shared" si="185"/>
        <v>12442934</v>
      </c>
      <c r="AV240" s="141">
        <f t="shared" si="186"/>
        <v>11889881.000002848</v>
      </c>
      <c r="AW240" s="141">
        <f t="shared" si="229"/>
        <v>0</v>
      </c>
      <c r="AX240" s="141"/>
      <c r="AY240" s="141"/>
      <c r="AZ240" s="141">
        <f t="shared" si="187"/>
        <v>877162802</v>
      </c>
      <c r="BA240" s="141">
        <f t="shared" si="188"/>
        <v>834431461.9999969</v>
      </c>
      <c r="BB240" s="141">
        <f t="shared" si="230"/>
        <v>0</v>
      </c>
      <c r="BC240" s="141"/>
      <c r="BD240" s="141"/>
      <c r="BE240" s="141">
        <f t="shared" si="189"/>
        <v>9386434</v>
      </c>
      <c r="BF240" s="141">
        <f t="shared" si="190"/>
        <v>9386434</v>
      </c>
      <c r="BG240" s="141">
        <f t="shared" si="231"/>
        <v>0</v>
      </c>
      <c r="BH240" s="141"/>
      <c r="BI240" s="141"/>
      <c r="BJ240" s="141">
        <f t="shared" si="191"/>
        <v>2191103</v>
      </c>
      <c r="BK240" s="141">
        <f t="shared" si="192"/>
        <v>2191101</v>
      </c>
      <c r="BL240" s="141">
        <f t="shared" si="232"/>
        <v>0</v>
      </c>
      <c r="BM240" s="141"/>
      <c r="BN240" s="141"/>
      <c r="BO240" s="141">
        <f t="shared" si="193"/>
        <v>236120000</v>
      </c>
      <c r="BP240" s="141">
        <f t="shared" si="194"/>
        <v>183638092</v>
      </c>
      <c r="BQ240" s="141">
        <f t="shared" si="233"/>
        <v>0</v>
      </c>
      <c r="BR240" s="141"/>
      <c r="BS240" s="141"/>
      <c r="BT240" s="141">
        <f t="shared" si="195"/>
        <v>132130000</v>
      </c>
      <c r="BU240" s="141">
        <f t="shared" si="196"/>
        <v>119177778</v>
      </c>
      <c r="BV240" s="141">
        <f t="shared" si="234"/>
        <v>0</v>
      </c>
      <c r="BW240" s="141"/>
      <c r="BX240" s="141"/>
      <c r="BY240" s="141">
        <f t="shared" si="197"/>
        <v>10351044</v>
      </c>
      <c r="BZ240" s="141">
        <f t="shared" si="198"/>
        <v>10000069</v>
      </c>
      <c r="CA240" s="141">
        <f t="shared" si="235"/>
        <v>0</v>
      </c>
      <c r="CB240" s="141"/>
      <c r="CC240" s="141"/>
      <c r="CD240" s="141">
        <f t="shared" si="199"/>
        <v>1842000</v>
      </c>
      <c r="CE240" s="141">
        <f t="shared" si="200"/>
        <v>1874207.2309440002</v>
      </c>
      <c r="CF240" s="141">
        <f t="shared" si="236"/>
        <v>0</v>
      </c>
      <c r="CG240" s="141"/>
      <c r="CH240" s="141"/>
      <c r="CI240" s="141">
        <f t="shared" si="204"/>
        <v>246401</v>
      </c>
      <c r="CJ240" s="141">
        <f t="shared" si="205"/>
        <v>225992.98000000117</v>
      </c>
      <c r="CK240" s="141">
        <f t="shared" si="237"/>
        <v>0</v>
      </c>
      <c r="CL240" s="141"/>
      <c r="CM240" s="141"/>
      <c r="CN240" s="141">
        <v>235811</v>
      </c>
      <c r="CO240" s="141">
        <f t="shared" si="201"/>
        <v>235811</v>
      </c>
      <c r="CP240" s="141">
        <f t="shared" si="202"/>
        <v>435000431</v>
      </c>
      <c r="CQ240" s="141">
        <f t="shared" si="206"/>
        <v>435000431.00000006</v>
      </c>
      <c r="CR240" s="141">
        <f t="shared" si="207"/>
        <v>235810.99999999997</v>
      </c>
      <c r="CS240" s="141"/>
      <c r="CT240" s="141"/>
      <c r="CU240" s="141"/>
      <c r="CV240" s="141">
        <f t="shared" si="238"/>
        <v>6903888.9534411011</v>
      </c>
    </row>
    <row r="241" spans="1:100" s="14" customFormat="1" ht="13.2" x14ac:dyDescent="0.25">
      <c r="A241" s="4" t="s">
        <v>717</v>
      </c>
      <c r="B241" s="4" t="s">
        <v>718</v>
      </c>
      <c r="C241" s="4" t="s">
        <v>348</v>
      </c>
      <c r="D241" s="4" t="s">
        <v>348</v>
      </c>
      <c r="E241" s="4"/>
      <c r="F241" s="141"/>
      <c r="G241" s="141">
        <f>'[6]Control Totals'!$I$3</f>
        <v>129600000</v>
      </c>
      <c r="H241" s="141">
        <v>129600000.00000101</v>
      </c>
      <c r="I241" s="141">
        <f t="shared" si="223"/>
        <v>0</v>
      </c>
      <c r="J241" s="141"/>
      <c r="K241" s="141"/>
      <c r="L241" s="141">
        <f t="shared" si="172"/>
        <v>1567610394</v>
      </c>
      <c r="M241" s="141">
        <v>5258012077.9999981</v>
      </c>
      <c r="N241" s="141">
        <f t="shared" si="224"/>
        <v>0</v>
      </c>
      <c r="O241" s="141"/>
      <c r="P241" s="141">
        <v>2348038.61717</v>
      </c>
      <c r="Q241" s="141">
        <f t="shared" si="203"/>
        <v>341463106</v>
      </c>
      <c r="R241" s="141">
        <v>1276518313.0000019</v>
      </c>
      <c r="S241" s="141">
        <f t="shared" si="225"/>
        <v>628090.13475297624</v>
      </c>
      <c r="T241" s="141"/>
      <c r="U241" s="141"/>
      <c r="V241" s="141">
        <f t="shared" si="173"/>
        <v>339987334</v>
      </c>
      <c r="W241" s="141">
        <f t="shared" si="174"/>
        <v>523996799.00000209</v>
      </c>
      <c r="X241" s="141">
        <f t="shared" si="175"/>
        <v>0</v>
      </c>
      <c r="Y241" s="141"/>
      <c r="Z241" s="141">
        <v>115744.955802</v>
      </c>
      <c r="AA241" s="141">
        <f t="shared" si="176"/>
        <v>335233765</v>
      </c>
      <c r="AB241" s="141">
        <f t="shared" si="177"/>
        <v>342170317.00001383</v>
      </c>
      <c r="AC241" s="141">
        <f t="shared" si="178"/>
        <v>113398.54857504043</v>
      </c>
      <c r="AD241" s="141"/>
      <c r="AE241" s="141"/>
      <c r="AF241" s="141">
        <f t="shared" si="179"/>
        <v>483622539</v>
      </c>
      <c r="AG241" s="141">
        <f t="shared" si="180"/>
        <v>726591897.00000179</v>
      </c>
      <c r="AH241" s="141">
        <f t="shared" si="226"/>
        <v>0</v>
      </c>
      <c r="AI241" s="141"/>
      <c r="AJ241" s="141"/>
      <c r="AK241" s="141">
        <f t="shared" si="181"/>
        <v>18917185</v>
      </c>
      <c r="AL241" s="141">
        <f t="shared" si="182"/>
        <v>21580834</v>
      </c>
      <c r="AM241" s="141">
        <f t="shared" si="227"/>
        <v>0</v>
      </c>
      <c r="AN241" s="141"/>
      <c r="AO241" s="141">
        <v>44177.702824</v>
      </c>
      <c r="AP241" s="141">
        <f t="shared" si="183"/>
        <v>44655639</v>
      </c>
      <c r="AQ241" s="141">
        <f t="shared" si="184"/>
        <v>45294790.000002876</v>
      </c>
      <c r="AR241" s="141">
        <f t="shared" si="228"/>
        <v>43554.314947871469</v>
      </c>
      <c r="AS241" s="141"/>
      <c r="AT241" s="141"/>
      <c r="AU241" s="141">
        <f t="shared" si="185"/>
        <v>12442934</v>
      </c>
      <c r="AV241" s="141">
        <f t="shared" si="186"/>
        <v>11889881.000002848</v>
      </c>
      <c r="AW241" s="141">
        <f t="shared" si="229"/>
        <v>0</v>
      </c>
      <c r="AX241" s="141"/>
      <c r="AY241" s="141"/>
      <c r="AZ241" s="141">
        <f t="shared" si="187"/>
        <v>877162802</v>
      </c>
      <c r="BA241" s="141">
        <f t="shared" si="188"/>
        <v>834431461.9999969</v>
      </c>
      <c r="BB241" s="141">
        <f t="shared" si="230"/>
        <v>0</v>
      </c>
      <c r="BC241" s="141"/>
      <c r="BD241" s="141"/>
      <c r="BE241" s="141">
        <f t="shared" si="189"/>
        <v>9386434</v>
      </c>
      <c r="BF241" s="141">
        <f t="shared" si="190"/>
        <v>9386434</v>
      </c>
      <c r="BG241" s="141">
        <f t="shared" si="231"/>
        <v>0</v>
      </c>
      <c r="BH241" s="141"/>
      <c r="BI241" s="141"/>
      <c r="BJ241" s="141">
        <f t="shared" si="191"/>
        <v>2191103</v>
      </c>
      <c r="BK241" s="141">
        <f t="shared" si="192"/>
        <v>2191101</v>
      </c>
      <c r="BL241" s="141">
        <f t="shared" si="232"/>
        <v>0</v>
      </c>
      <c r="BM241" s="141"/>
      <c r="BN241" s="141"/>
      <c r="BO241" s="141">
        <f t="shared" si="193"/>
        <v>236120000</v>
      </c>
      <c r="BP241" s="141">
        <f t="shared" si="194"/>
        <v>183638092</v>
      </c>
      <c r="BQ241" s="141">
        <f t="shared" si="233"/>
        <v>0</v>
      </c>
      <c r="BR241" s="141"/>
      <c r="BS241" s="141"/>
      <c r="BT241" s="141">
        <f t="shared" si="195"/>
        <v>132130000</v>
      </c>
      <c r="BU241" s="141">
        <f t="shared" si="196"/>
        <v>119177778</v>
      </c>
      <c r="BV241" s="141">
        <f t="shared" si="234"/>
        <v>0</v>
      </c>
      <c r="BW241" s="141"/>
      <c r="BX241" s="141"/>
      <c r="BY241" s="141">
        <f t="shared" si="197"/>
        <v>10351044</v>
      </c>
      <c r="BZ241" s="141">
        <f t="shared" si="198"/>
        <v>10000069</v>
      </c>
      <c r="CA241" s="141">
        <f t="shared" si="235"/>
        <v>0</v>
      </c>
      <c r="CB241" s="141"/>
      <c r="CC241" s="141"/>
      <c r="CD241" s="141">
        <f t="shared" si="199"/>
        <v>1842000</v>
      </c>
      <c r="CE241" s="141">
        <f t="shared" si="200"/>
        <v>1874207.2309440002</v>
      </c>
      <c r="CF241" s="141">
        <f t="shared" si="236"/>
        <v>0</v>
      </c>
      <c r="CG241" s="141"/>
      <c r="CH241" s="141">
        <v>693.23</v>
      </c>
      <c r="CI241" s="141">
        <f t="shared" si="204"/>
        <v>246401</v>
      </c>
      <c r="CJ241" s="141">
        <f t="shared" si="205"/>
        <v>225992.98000000117</v>
      </c>
      <c r="CK241" s="141">
        <f t="shared" si="237"/>
        <v>755.83128834355432</v>
      </c>
      <c r="CL241" s="141"/>
      <c r="CM241" s="141"/>
      <c r="CN241" s="141">
        <v>80058</v>
      </c>
      <c r="CO241" s="141">
        <f t="shared" si="201"/>
        <v>80058</v>
      </c>
      <c r="CP241" s="141">
        <f t="shared" si="202"/>
        <v>435000431</v>
      </c>
      <c r="CQ241" s="141">
        <f t="shared" si="206"/>
        <v>435000431.00000006</v>
      </c>
      <c r="CR241" s="141">
        <f t="shared" si="207"/>
        <v>80057.999999999985</v>
      </c>
      <c r="CS241" s="141"/>
      <c r="CT241" s="141"/>
      <c r="CU241" s="141"/>
      <c r="CV241" s="141">
        <f t="shared" si="238"/>
        <v>865856.82956423168</v>
      </c>
    </row>
    <row r="242" spans="1:100" s="14" customFormat="1" ht="13.2" x14ac:dyDescent="0.25">
      <c r="A242" s="4" t="s">
        <v>577</v>
      </c>
      <c r="B242" s="4" t="s">
        <v>578</v>
      </c>
      <c r="C242" s="4" t="s">
        <v>348</v>
      </c>
      <c r="D242" s="4" t="s">
        <v>348</v>
      </c>
      <c r="E242" s="4"/>
      <c r="F242" s="141"/>
      <c r="G242" s="141">
        <f>'[6]Control Totals'!$I$3</f>
        <v>129600000</v>
      </c>
      <c r="H242" s="141">
        <v>129600000.00000101</v>
      </c>
      <c r="I242" s="141">
        <f t="shared" si="223"/>
        <v>0</v>
      </c>
      <c r="J242" s="141"/>
      <c r="K242" s="141"/>
      <c r="L242" s="141">
        <f t="shared" si="172"/>
        <v>1567610394</v>
      </c>
      <c r="M242" s="141">
        <v>5258012077.9999981</v>
      </c>
      <c r="N242" s="141">
        <f t="shared" si="224"/>
        <v>0</v>
      </c>
      <c r="O242" s="141"/>
      <c r="P242" s="141">
        <v>973568.08162700001</v>
      </c>
      <c r="Q242" s="141">
        <f t="shared" si="203"/>
        <v>341463106</v>
      </c>
      <c r="R242" s="141">
        <v>1276518313.0000019</v>
      </c>
      <c r="S242" s="141">
        <f t="shared" si="225"/>
        <v>260425.23453779586</v>
      </c>
      <c r="T242" s="141"/>
      <c r="U242" s="141"/>
      <c r="V242" s="141">
        <f t="shared" si="173"/>
        <v>339987334</v>
      </c>
      <c r="W242" s="141">
        <f t="shared" si="174"/>
        <v>523996799.00000209</v>
      </c>
      <c r="X242" s="141">
        <f t="shared" si="175"/>
        <v>0</v>
      </c>
      <c r="Y242" s="141"/>
      <c r="Z242" s="141">
        <v>52407.043426999997</v>
      </c>
      <c r="AA242" s="141">
        <f t="shared" si="176"/>
        <v>335233765</v>
      </c>
      <c r="AB242" s="141">
        <f t="shared" si="177"/>
        <v>342170317.00001383</v>
      </c>
      <c r="AC242" s="141">
        <f t="shared" si="178"/>
        <v>51344.636304472318</v>
      </c>
      <c r="AD242" s="141"/>
      <c r="AE242" s="141"/>
      <c r="AF242" s="141">
        <f t="shared" si="179"/>
        <v>483622539</v>
      </c>
      <c r="AG242" s="141">
        <f t="shared" si="180"/>
        <v>726591897.00000179</v>
      </c>
      <c r="AH242" s="141">
        <f t="shared" si="226"/>
        <v>0</v>
      </c>
      <c r="AI242" s="141"/>
      <c r="AJ242" s="141"/>
      <c r="AK242" s="141">
        <f t="shared" si="181"/>
        <v>18917185</v>
      </c>
      <c r="AL242" s="141">
        <f t="shared" si="182"/>
        <v>21580834</v>
      </c>
      <c r="AM242" s="141">
        <f t="shared" si="227"/>
        <v>0</v>
      </c>
      <c r="AN242" s="141"/>
      <c r="AO242" s="141">
        <v>28309.240919</v>
      </c>
      <c r="AP242" s="141">
        <f t="shared" si="183"/>
        <v>44655639</v>
      </c>
      <c r="AQ242" s="141">
        <f t="shared" si="184"/>
        <v>45294790.000002876</v>
      </c>
      <c r="AR242" s="141">
        <f t="shared" si="228"/>
        <v>27909.771583946233</v>
      </c>
      <c r="AS242" s="141"/>
      <c r="AT242" s="141"/>
      <c r="AU242" s="141">
        <f t="shared" si="185"/>
        <v>12442934</v>
      </c>
      <c r="AV242" s="141">
        <f t="shared" si="186"/>
        <v>11889881.000002848</v>
      </c>
      <c r="AW242" s="141">
        <f t="shared" si="229"/>
        <v>0</v>
      </c>
      <c r="AX242" s="141"/>
      <c r="AY242" s="141"/>
      <c r="AZ242" s="141">
        <f t="shared" si="187"/>
        <v>877162802</v>
      </c>
      <c r="BA242" s="141">
        <f t="shared" si="188"/>
        <v>834431461.9999969</v>
      </c>
      <c r="BB242" s="141">
        <f t="shared" si="230"/>
        <v>0</v>
      </c>
      <c r="BC242" s="141"/>
      <c r="BD242" s="141"/>
      <c r="BE242" s="141">
        <f t="shared" si="189"/>
        <v>9386434</v>
      </c>
      <c r="BF242" s="141">
        <f t="shared" si="190"/>
        <v>9386434</v>
      </c>
      <c r="BG242" s="141">
        <f t="shared" si="231"/>
        <v>0</v>
      </c>
      <c r="BH242" s="141"/>
      <c r="BI242" s="141"/>
      <c r="BJ242" s="141">
        <f t="shared" si="191"/>
        <v>2191103</v>
      </c>
      <c r="BK242" s="141">
        <f t="shared" si="192"/>
        <v>2191101</v>
      </c>
      <c r="BL242" s="141">
        <f t="shared" si="232"/>
        <v>0</v>
      </c>
      <c r="BM242" s="141"/>
      <c r="BN242" s="141"/>
      <c r="BO242" s="141">
        <f t="shared" si="193"/>
        <v>236120000</v>
      </c>
      <c r="BP242" s="141">
        <f t="shared" si="194"/>
        <v>183638092</v>
      </c>
      <c r="BQ242" s="141">
        <f t="shared" si="233"/>
        <v>0</v>
      </c>
      <c r="BR242" s="141"/>
      <c r="BS242" s="141"/>
      <c r="BT242" s="141">
        <f t="shared" si="195"/>
        <v>132130000</v>
      </c>
      <c r="BU242" s="141">
        <f t="shared" si="196"/>
        <v>119177778</v>
      </c>
      <c r="BV242" s="141">
        <f t="shared" si="234"/>
        <v>0</v>
      </c>
      <c r="BW242" s="141"/>
      <c r="BX242" s="141"/>
      <c r="BY242" s="141">
        <f t="shared" si="197"/>
        <v>10351044</v>
      </c>
      <c r="BZ242" s="141">
        <f t="shared" si="198"/>
        <v>10000069</v>
      </c>
      <c r="CA242" s="141">
        <f t="shared" si="235"/>
        <v>0</v>
      </c>
      <c r="CB242" s="141"/>
      <c r="CC242" s="141"/>
      <c r="CD242" s="141">
        <f t="shared" si="199"/>
        <v>1842000</v>
      </c>
      <c r="CE242" s="141">
        <f t="shared" si="200"/>
        <v>1874207.2309440002</v>
      </c>
      <c r="CF242" s="141">
        <f t="shared" si="236"/>
        <v>0</v>
      </c>
      <c r="CG242" s="141"/>
      <c r="CH242" s="141">
        <v>693.23</v>
      </c>
      <c r="CI242" s="141">
        <f t="shared" si="204"/>
        <v>246401</v>
      </c>
      <c r="CJ242" s="141">
        <f t="shared" si="205"/>
        <v>225992.98000000117</v>
      </c>
      <c r="CK242" s="141">
        <f t="shared" si="237"/>
        <v>755.83128834355432</v>
      </c>
      <c r="CL242" s="141"/>
      <c r="CM242" s="141">
        <v>37207</v>
      </c>
      <c r="CN242" s="141">
        <v>75573</v>
      </c>
      <c r="CO242" s="141">
        <f t="shared" si="201"/>
        <v>112780</v>
      </c>
      <c r="CP242" s="141">
        <f t="shared" si="202"/>
        <v>435000431</v>
      </c>
      <c r="CQ242" s="141">
        <f t="shared" si="206"/>
        <v>435000431.00000006</v>
      </c>
      <c r="CR242" s="141">
        <f t="shared" si="207"/>
        <v>112779.99999999999</v>
      </c>
      <c r="CS242" s="141"/>
      <c r="CT242" s="141"/>
      <c r="CU242" s="141"/>
      <c r="CV242" s="141">
        <f t="shared" si="238"/>
        <v>453215.47371455794</v>
      </c>
    </row>
    <row r="243" spans="1:100" s="14" customFormat="1" ht="13.2" x14ac:dyDescent="0.25">
      <c r="A243" s="4" t="s">
        <v>41</v>
      </c>
      <c r="B243" s="4" t="s">
        <v>42</v>
      </c>
      <c r="C243" s="4"/>
      <c r="D243" s="4" t="s">
        <v>36</v>
      </c>
      <c r="E243" s="4"/>
      <c r="F243" s="141">
        <v>769833.03104000003</v>
      </c>
      <c r="G243" s="141">
        <f>'[6]Control Totals'!$I$3</f>
        <v>129600000</v>
      </c>
      <c r="H243" s="141">
        <v>129600000.00000101</v>
      </c>
      <c r="I243" s="141">
        <f t="shared" si="223"/>
        <v>769833.03103999398</v>
      </c>
      <c r="J243" s="141"/>
      <c r="K243" s="141">
        <v>34034178.866775997</v>
      </c>
      <c r="L243" s="141">
        <f t="shared" si="172"/>
        <v>1567610394</v>
      </c>
      <c r="M243" s="141">
        <v>5258012077.9999981</v>
      </c>
      <c r="N243" s="141">
        <f t="shared" si="224"/>
        <v>10146863.824456437</v>
      </c>
      <c r="O243" s="141"/>
      <c r="P243" s="141">
        <v>6164882.3606049996</v>
      </c>
      <c r="Q243" s="141">
        <f t="shared" si="203"/>
        <v>341463106</v>
      </c>
      <c r="R243" s="141">
        <v>1276518313.0000019</v>
      </c>
      <c r="S243" s="141">
        <f t="shared" si="225"/>
        <v>1649079.2631321943</v>
      </c>
      <c r="T243" s="141"/>
      <c r="U243" s="141"/>
      <c r="V243" s="141">
        <f t="shared" si="173"/>
        <v>339987334</v>
      </c>
      <c r="W243" s="141">
        <f t="shared" si="174"/>
        <v>523996799.00000209</v>
      </c>
      <c r="X243" s="141">
        <f t="shared" si="175"/>
        <v>0</v>
      </c>
      <c r="Y243" s="141"/>
      <c r="Z243" s="141">
        <v>1222501.9242769999</v>
      </c>
      <c r="AA243" s="141">
        <f t="shared" si="176"/>
        <v>335233765</v>
      </c>
      <c r="AB243" s="141">
        <f t="shared" si="177"/>
        <v>342170317.00001383</v>
      </c>
      <c r="AC243" s="141">
        <f t="shared" si="178"/>
        <v>1197719.0961164145</v>
      </c>
      <c r="AD243" s="141"/>
      <c r="AE243" s="141">
        <v>4467477.4048809996</v>
      </c>
      <c r="AF243" s="141">
        <f t="shared" si="179"/>
        <v>483622539</v>
      </c>
      <c r="AG243" s="141">
        <f t="shared" si="180"/>
        <v>726591897.00000179</v>
      </c>
      <c r="AH243" s="141">
        <f t="shared" si="226"/>
        <v>2973571.2363355393</v>
      </c>
      <c r="AI243" s="141"/>
      <c r="AJ243" s="141"/>
      <c r="AK243" s="141">
        <f t="shared" si="181"/>
        <v>18917185</v>
      </c>
      <c r="AL243" s="141">
        <f t="shared" si="182"/>
        <v>21580834</v>
      </c>
      <c r="AM243" s="141">
        <f t="shared" si="227"/>
        <v>0</v>
      </c>
      <c r="AN243" s="141"/>
      <c r="AO243" s="141">
        <v>46373.367550000003</v>
      </c>
      <c r="AP243" s="141">
        <f t="shared" si="183"/>
        <v>44655639</v>
      </c>
      <c r="AQ243" s="141">
        <f t="shared" si="184"/>
        <v>45294790.000002876</v>
      </c>
      <c r="AR243" s="141">
        <f t="shared" si="228"/>
        <v>45718.996832240155</v>
      </c>
      <c r="AS243" s="141"/>
      <c r="AT243" s="141">
        <v>68508.361952000007</v>
      </c>
      <c r="AU243" s="141">
        <f t="shared" si="185"/>
        <v>12442934</v>
      </c>
      <c r="AV243" s="141">
        <f t="shared" si="186"/>
        <v>11889881.000002848</v>
      </c>
      <c r="AW243" s="141">
        <f t="shared" si="229"/>
        <v>71695.000666250824</v>
      </c>
      <c r="AX243" s="141"/>
      <c r="AY243" s="141">
        <v>3238658.2898499998</v>
      </c>
      <c r="AZ243" s="141">
        <f t="shared" si="187"/>
        <v>877162802</v>
      </c>
      <c r="BA243" s="141">
        <f t="shared" si="188"/>
        <v>834431461.9999969</v>
      </c>
      <c r="BB243" s="141">
        <f t="shared" si="230"/>
        <v>3404510.3877511327</v>
      </c>
      <c r="BC243" s="141"/>
      <c r="BD243" s="141"/>
      <c r="BE243" s="141">
        <f t="shared" si="189"/>
        <v>9386434</v>
      </c>
      <c r="BF243" s="141">
        <f t="shared" si="190"/>
        <v>9386434</v>
      </c>
      <c r="BG243" s="141">
        <f t="shared" si="231"/>
        <v>0</v>
      </c>
      <c r="BH243" s="141"/>
      <c r="BI243" s="141"/>
      <c r="BJ243" s="141">
        <f t="shared" si="191"/>
        <v>2191103</v>
      </c>
      <c r="BK243" s="141">
        <f t="shared" si="192"/>
        <v>2191101</v>
      </c>
      <c r="BL243" s="141">
        <f t="shared" si="232"/>
        <v>0</v>
      </c>
      <c r="BM243" s="141"/>
      <c r="BN243" s="141">
        <v>858778</v>
      </c>
      <c r="BO243" s="141">
        <f t="shared" si="193"/>
        <v>236120000</v>
      </c>
      <c r="BP243" s="141">
        <f t="shared" si="194"/>
        <v>183638092</v>
      </c>
      <c r="BQ243" s="141">
        <f t="shared" si="233"/>
        <v>1104208.0602754247</v>
      </c>
      <c r="BR243" s="141"/>
      <c r="BS243" s="141">
        <v>499488</v>
      </c>
      <c r="BT243" s="141">
        <f t="shared" si="195"/>
        <v>132130000</v>
      </c>
      <c r="BU243" s="141">
        <f t="shared" si="196"/>
        <v>119177778</v>
      </c>
      <c r="BV243" s="141">
        <f t="shared" si="234"/>
        <v>553772.27657323831</v>
      </c>
      <c r="BW243" s="141"/>
      <c r="BX243" s="141">
        <v>25916</v>
      </c>
      <c r="BY243" s="141">
        <f t="shared" si="197"/>
        <v>10351044</v>
      </c>
      <c r="BZ243" s="141">
        <f t="shared" si="198"/>
        <v>10000069</v>
      </c>
      <c r="CA243" s="141">
        <f t="shared" si="235"/>
        <v>26825.580533894317</v>
      </c>
      <c r="CB243" s="141"/>
      <c r="CC243" s="141">
        <v>9232.5479369999994</v>
      </c>
      <c r="CD243" s="141">
        <f t="shared" si="199"/>
        <v>1842000</v>
      </c>
      <c r="CE243" s="141">
        <f t="shared" si="200"/>
        <v>1874207.2309440002</v>
      </c>
      <c r="CF243" s="141">
        <f t="shared" si="236"/>
        <v>9073.8916269084311</v>
      </c>
      <c r="CG243" s="141"/>
      <c r="CH243" s="141">
        <v>693.23</v>
      </c>
      <c r="CI243" s="141">
        <f t="shared" si="204"/>
        <v>246401</v>
      </c>
      <c r="CJ243" s="141">
        <f t="shared" si="205"/>
        <v>225992.98000000117</v>
      </c>
      <c r="CK243" s="141">
        <f t="shared" si="237"/>
        <v>755.83128834355432</v>
      </c>
      <c r="CL243" s="141"/>
      <c r="CM243" s="141">
        <v>897935.00000000815</v>
      </c>
      <c r="CN243" s="141">
        <v>866269</v>
      </c>
      <c r="CO243" s="141">
        <f t="shared" si="201"/>
        <v>1764204.0000000081</v>
      </c>
      <c r="CP243" s="141">
        <f t="shared" si="202"/>
        <v>435000431</v>
      </c>
      <c r="CQ243" s="141">
        <f t="shared" si="206"/>
        <v>435000431.00000006</v>
      </c>
      <c r="CR243" s="141">
        <f t="shared" si="207"/>
        <v>1764204.0000000081</v>
      </c>
      <c r="CS243" s="141"/>
      <c r="CT243" s="141"/>
      <c r="CU243" s="141"/>
      <c r="CV243" s="141">
        <f t="shared" si="238"/>
        <v>23717830.47662802</v>
      </c>
    </row>
    <row r="244" spans="1:100" s="14" customFormat="1" ht="13.2" x14ac:dyDescent="0.25">
      <c r="A244" s="4" t="s">
        <v>645</v>
      </c>
      <c r="B244" s="4" t="s">
        <v>646</v>
      </c>
      <c r="C244" s="4" t="s">
        <v>348</v>
      </c>
      <c r="D244" s="4" t="s">
        <v>348</v>
      </c>
      <c r="E244" s="4"/>
      <c r="F244" s="141"/>
      <c r="G244" s="141">
        <f>'[6]Control Totals'!$I$3</f>
        <v>129600000</v>
      </c>
      <c r="H244" s="141">
        <v>129600000.00000101</v>
      </c>
      <c r="I244" s="141">
        <f t="shared" si="223"/>
        <v>0</v>
      </c>
      <c r="J244" s="141"/>
      <c r="K244" s="141"/>
      <c r="L244" s="141">
        <f t="shared" si="172"/>
        <v>1567610394</v>
      </c>
      <c r="M244" s="141">
        <v>5258012077.9999981</v>
      </c>
      <c r="N244" s="141">
        <f t="shared" si="224"/>
        <v>0</v>
      </c>
      <c r="O244" s="141"/>
      <c r="P244" s="141">
        <v>3742439.1054489999</v>
      </c>
      <c r="Q244" s="141">
        <f t="shared" si="203"/>
        <v>341463106</v>
      </c>
      <c r="R244" s="141">
        <v>1276518313.0000019</v>
      </c>
      <c r="S244" s="141">
        <f t="shared" si="225"/>
        <v>1001086.2107878551</v>
      </c>
      <c r="T244" s="141"/>
      <c r="U244" s="141"/>
      <c r="V244" s="141">
        <f t="shared" si="173"/>
        <v>339987334</v>
      </c>
      <c r="W244" s="141">
        <f t="shared" si="174"/>
        <v>523996799.00000209</v>
      </c>
      <c r="X244" s="141">
        <f t="shared" si="175"/>
        <v>0</v>
      </c>
      <c r="Y244" s="141"/>
      <c r="Z244" s="141">
        <v>178118.66807700001</v>
      </c>
      <c r="AA244" s="141">
        <f t="shared" si="176"/>
        <v>335233765</v>
      </c>
      <c r="AB244" s="141">
        <f t="shared" si="177"/>
        <v>342170317.00001383</v>
      </c>
      <c r="AC244" s="141">
        <f t="shared" si="178"/>
        <v>174507.80722231852</v>
      </c>
      <c r="AD244" s="141"/>
      <c r="AE244" s="141"/>
      <c r="AF244" s="141">
        <f t="shared" si="179"/>
        <v>483622539</v>
      </c>
      <c r="AG244" s="141">
        <f t="shared" si="180"/>
        <v>726591897.00000179</v>
      </c>
      <c r="AH244" s="141">
        <f t="shared" si="226"/>
        <v>0</v>
      </c>
      <c r="AI244" s="141"/>
      <c r="AJ244" s="141"/>
      <c r="AK244" s="141">
        <f t="shared" si="181"/>
        <v>18917185</v>
      </c>
      <c r="AL244" s="141">
        <f t="shared" si="182"/>
        <v>21580834</v>
      </c>
      <c r="AM244" s="141">
        <f t="shared" si="227"/>
        <v>0</v>
      </c>
      <c r="AN244" s="141"/>
      <c r="AO244" s="141">
        <v>541861.51858399995</v>
      </c>
      <c r="AP244" s="141">
        <f t="shared" si="183"/>
        <v>44655639</v>
      </c>
      <c r="AQ244" s="141">
        <f t="shared" si="184"/>
        <v>45294790.000002876</v>
      </c>
      <c r="AR244" s="141">
        <f t="shared" si="228"/>
        <v>534215.3559355801</v>
      </c>
      <c r="AS244" s="141"/>
      <c r="AT244" s="141"/>
      <c r="AU244" s="141">
        <f t="shared" si="185"/>
        <v>12442934</v>
      </c>
      <c r="AV244" s="141">
        <f t="shared" si="186"/>
        <v>11889881.000002848</v>
      </c>
      <c r="AW244" s="141">
        <f t="shared" si="229"/>
        <v>0</v>
      </c>
      <c r="AX244" s="141"/>
      <c r="AY244" s="141"/>
      <c r="AZ244" s="141">
        <f t="shared" si="187"/>
        <v>877162802</v>
      </c>
      <c r="BA244" s="141">
        <f t="shared" si="188"/>
        <v>834431461.9999969</v>
      </c>
      <c r="BB244" s="141">
        <f t="shared" si="230"/>
        <v>0</v>
      </c>
      <c r="BC244" s="141"/>
      <c r="BD244" s="141"/>
      <c r="BE244" s="141">
        <f t="shared" si="189"/>
        <v>9386434</v>
      </c>
      <c r="BF244" s="141">
        <f t="shared" si="190"/>
        <v>9386434</v>
      </c>
      <c r="BG244" s="141">
        <f t="shared" si="231"/>
        <v>0</v>
      </c>
      <c r="BH244" s="141"/>
      <c r="BI244" s="141"/>
      <c r="BJ244" s="141">
        <f t="shared" si="191"/>
        <v>2191103</v>
      </c>
      <c r="BK244" s="141">
        <f t="shared" si="192"/>
        <v>2191101</v>
      </c>
      <c r="BL244" s="141">
        <f t="shared" si="232"/>
        <v>0</v>
      </c>
      <c r="BM244" s="141"/>
      <c r="BN244" s="141"/>
      <c r="BO244" s="141">
        <f t="shared" si="193"/>
        <v>236120000</v>
      </c>
      <c r="BP244" s="141">
        <f t="shared" si="194"/>
        <v>183638092</v>
      </c>
      <c r="BQ244" s="141">
        <f t="shared" si="233"/>
        <v>0</v>
      </c>
      <c r="BR244" s="141"/>
      <c r="BS244" s="141"/>
      <c r="BT244" s="141">
        <f t="shared" si="195"/>
        <v>132130000</v>
      </c>
      <c r="BU244" s="141">
        <f t="shared" si="196"/>
        <v>119177778</v>
      </c>
      <c r="BV244" s="141">
        <f t="shared" si="234"/>
        <v>0</v>
      </c>
      <c r="BW244" s="141"/>
      <c r="BX244" s="141"/>
      <c r="BY244" s="141">
        <f t="shared" si="197"/>
        <v>10351044</v>
      </c>
      <c r="BZ244" s="141">
        <f t="shared" si="198"/>
        <v>10000069</v>
      </c>
      <c r="CA244" s="141">
        <f t="shared" si="235"/>
        <v>0</v>
      </c>
      <c r="CB244" s="141"/>
      <c r="CC244" s="141"/>
      <c r="CD244" s="141">
        <f t="shared" si="199"/>
        <v>1842000</v>
      </c>
      <c r="CE244" s="141">
        <f t="shared" si="200"/>
        <v>1874207.2309440002</v>
      </c>
      <c r="CF244" s="141">
        <f t="shared" si="236"/>
        <v>0</v>
      </c>
      <c r="CG244" s="141"/>
      <c r="CH244" s="141">
        <v>693.23</v>
      </c>
      <c r="CI244" s="141">
        <f t="shared" si="204"/>
        <v>246401</v>
      </c>
      <c r="CJ244" s="141">
        <f t="shared" si="205"/>
        <v>225992.98000000117</v>
      </c>
      <c r="CK244" s="141">
        <f t="shared" si="237"/>
        <v>755.83128834355432</v>
      </c>
      <c r="CL244" s="141"/>
      <c r="CM244" s="141"/>
      <c r="CN244" s="141"/>
      <c r="CO244" s="141">
        <f t="shared" si="201"/>
        <v>0</v>
      </c>
      <c r="CP244" s="141">
        <f t="shared" si="202"/>
        <v>435000431</v>
      </c>
      <c r="CQ244" s="141">
        <f t="shared" si="206"/>
        <v>435000431.00000006</v>
      </c>
      <c r="CR244" s="141">
        <f t="shared" si="207"/>
        <v>0</v>
      </c>
      <c r="CS244" s="141"/>
      <c r="CT244" s="141"/>
      <c r="CU244" s="141"/>
      <c r="CV244" s="141">
        <f t="shared" si="238"/>
        <v>1710565.2052340973</v>
      </c>
    </row>
    <row r="245" spans="1:100" s="14" customFormat="1" ht="13.2" x14ac:dyDescent="0.25">
      <c r="A245" s="4" t="s">
        <v>188</v>
      </c>
      <c r="B245" s="4" t="s">
        <v>189</v>
      </c>
      <c r="C245" s="4"/>
      <c r="D245" s="4" t="s">
        <v>177</v>
      </c>
      <c r="E245" s="4"/>
      <c r="F245" s="141">
        <v>700327.75831299997</v>
      </c>
      <c r="G245" s="141">
        <f>'[6]Control Totals'!$I$3</f>
        <v>129600000</v>
      </c>
      <c r="H245" s="141">
        <v>129600000.00000101</v>
      </c>
      <c r="I245" s="141">
        <f t="shared" si="223"/>
        <v>700327.7583129945</v>
      </c>
      <c r="J245" s="141"/>
      <c r="K245" s="141">
        <v>33736104.118004002</v>
      </c>
      <c r="L245" s="141">
        <f t="shared" si="172"/>
        <v>1567610394</v>
      </c>
      <c r="M245" s="141">
        <v>5258012077.9999981</v>
      </c>
      <c r="N245" s="141">
        <f t="shared" si="224"/>
        <v>10057996.574356535</v>
      </c>
      <c r="O245" s="141"/>
      <c r="P245" s="141"/>
      <c r="Q245" s="141">
        <f t="shared" si="203"/>
        <v>341463106</v>
      </c>
      <c r="R245" s="141">
        <v>1276518313.0000019</v>
      </c>
      <c r="S245" s="141">
        <f t="shared" si="225"/>
        <v>0</v>
      </c>
      <c r="T245" s="141"/>
      <c r="U245" s="141">
        <v>4521963.9209589995</v>
      </c>
      <c r="V245" s="141">
        <f t="shared" si="173"/>
        <v>339987334</v>
      </c>
      <c r="W245" s="141">
        <f t="shared" si="174"/>
        <v>523996799.00000209</v>
      </c>
      <c r="X245" s="141">
        <f t="shared" si="175"/>
        <v>2934007.3467338695</v>
      </c>
      <c r="Y245" s="141"/>
      <c r="Z245" s="141">
        <v>4075268.9934689999</v>
      </c>
      <c r="AA245" s="141">
        <f t="shared" si="176"/>
        <v>335233765</v>
      </c>
      <c r="AB245" s="141">
        <f t="shared" si="177"/>
        <v>342170317.00001383</v>
      </c>
      <c r="AC245" s="141">
        <f t="shared" si="178"/>
        <v>3992654.2432034453</v>
      </c>
      <c r="AD245" s="141"/>
      <c r="AE245" s="141">
        <v>7385183.4430090003</v>
      </c>
      <c r="AF245" s="141">
        <f t="shared" si="179"/>
        <v>483622539</v>
      </c>
      <c r="AG245" s="141">
        <f t="shared" si="180"/>
        <v>726591897.00000179</v>
      </c>
      <c r="AH245" s="141">
        <f t="shared" si="226"/>
        <v>4915608.3111242922</v>
      </c>
      <c r="AI245" s="141"/>
      <c r="AJ245" s="141"/>
      <c r="AK245" s="141">
        <f t="shared" si="181"/>
        <v>18917185</v>
      </c>
      <c r="AL245" s="141">
        <f t="shared" si="182"/>
        <v>21580834</v>
      </c>
      <c r="AM245" s="141">
        <f t="shared" si="227"/>
        <v>0</v>
      </c>
      <c r="AN245" s="141"/>
      <c r="AO245" s="141"/>
      <c r="AP245" s="141">
        <f t="shared" si="183"/>
        <v>44655639</v>
      </c>
      <c r="AQ245" s="141">
        <f t="shared" si="184"/>
        <v>45294790.000002876</v>
      </c>
      <c r="AR245" s="141">
        <f t="shared" si="228"/>
        <v>0</v>
      </c>
      <c r="AS245" s="141"/>
      <c r="AT245" s="141">
        <v>89230.725980999996</v>
      </c>
      <c r="AU245" s="141">
        <f t="shared" si="185"/>
        <v>12442934</v>
      </c>
      <c r="AV245" s="141">
        <f t="shared" si="186"/>
        <v>11889881.000002848</v>
      </c>
      <c r="AW245" s="141">
        <f t="shared" si="229"/>
        <v>93381.257066694132</v>
      </c>
      <c r="AX245" s="141"/>
      <c r="AY245" s="141">
        <v>11940890.399297999</v>
      </c>
      <c r="AZ245" s="141">
        <f t="shared" si="187"/>
        <v>877162802</v>
      </c>
      <c r="BA245" s="141">
        <f t="shared" si="188"/>
        <v>834431461.9999969</v>
      </c>
      <c r="BB245" s="141">
        <f t="shared" si="230"/>
        <v>12552384.896799553</v>
      </c>
      <c r="BC245" s="141"/>
      <c r="BD245" s="141"/>
      <c r="BE245" s="141">
        <f t="shared" si="189"/>
        <v>9386434</v>
      </c>
      <c r="BF245" s="141">
        <f t="shared" si="190"/>
        <v>9386434</v>
      </c>
      <c r="BG245" s="141">
        <f t="shared" si="231"/>
        <v>0</v>
      </c>
      <c r="BH245" s="141"/>
      <c r="BI245" s="141"/>
      <c r="BJ245" s="141">
        <f t="shared" si="191"/>
        <v>2191103</v>
      </c>
      <c r="BK245" s="141">
        <f t="shared" si="192"/>
        <v>2191101</v>
      </c>
      <c r="BL245" s="141">
        <f t="shared" si="232"/>
        <v>0</v>
      </c>
      <c r="BM245" s="141"/>
      <c r="BN245" s="141">
        <v>1753403</v>
      </c>
      <c r="BO245" s="141">
        <f t="shared" si="193"/>
        <v>236120000</v>
      </c>
      <c r="BP245" s="141">
        <f t="shared" si="194"/>
        <v>183638092</v>
      </c>
      <c r="BQ245" s="141">
        <f t="shared" si="233"/>
        <v>2254507.830325312</v>
      </c>
      <c r="BR245" s="141"/>
      <c r="BS245" s="141">
        <v>1288734</v>
      </c>
      <c r="BT245" s="141">
        <f t="shared" si="195"/>
        <v>132130000</v>
      </c>
      <c r="BU245" s="141">
        <f t="shared" si="196"/>
        <v>119177778</v>
      </c>
      <c r="BV245" s="141">
        <f t="shared" si="234"/>
        <v>1428793.406603033</v>
      </c>
      <c r="BW245" s="141"/>
      <c r="BX245" s="141">
        <v>111500</v>
      </c>
      <c r="BY245" s="141">
        <f t="shared" si="197"/>
        <v>10351044</v>
      </c>
      <c r="BZ245" s="141">
        <f t="shared" si="198"/>
        <v>10000069</v>
      </c>
      <c r="CA245" s="141">
        <f t="shared" si="235"/>
        <v>115413.34424792469</v>
      </c>
      <c r="CB245" s="141"/>
      <c r="CC245" s="141">
        <v>18465.095870000001</v>
      </c>
      <c r="CD245" s="141">
        <f t="shared" si="199"/>
        <v>1842000</v>
      </c>
      <c r="CE245" s="141">
        <f t="shared" si="200"/>
        <v>1874207.2309440002</v>
      </c>
      <c r="CF245" s="141">
        <f t="shared" si="236"/>
        <v>18147.783249885604</v>
      </c>
      <c r="CG245" s="141"/>
      <c r="CH245" s="141"/>
      <c r="CI245" s="141">
        <f t="shared" si="204"/>
        <v>246401</v>
      </c>
      <c r="CJ245" s="141">
        <f t="shared" si="205"/>
        <v>225992.98000000117</v>
      </c>
      <c r="CK245" s="141">
        <f t="shared" si="237"/>
        <v>0</v>
      </c>
      <c r="CL245" s="141"/>
      <c r="CM245" s="141"/>
      <c r="CN245" s="141"/>
      <c r="CO245" s="141">
        <f t="shared" si="201"/>
        <v>0</v>
      </c>
      <c r="CP245" s="141">
        <f t="shared" si="202"/>
        <v>435000431</v>
      </c>
      <c r="CQ245" s="141">
        <f t="shared" si="206"/>
        <v>435000431.00000006</v>
      </c>
      <c r="CR245" s="141">
        <f t="shared" si="207"/>
        <v>0</v>
      </c>
      <c r="CS245" s="141"/>
      <c r="CT245" s="141"/>
      <c r="CU245" s="141"/>
      <c r="CV245" s="141">
        <f t="shared" si="238"/>
        <v>39063222.75202354</v>
      </c>
    </row>
    <row r="246" spans="1:100" s="14" customFormat="1" ht="13.2" x14ac:dyDescent="0.25">
      <c r="A246" s="4" t="s">
        <v>551</v>
      </c>
      <c r="B246" s="4" t="s">
        <v>552</v>
      </c>
      <c r="C246" s="4" t="s">
        <v>348</v>
      </c>
      <c r="D246" s="4" t="s">
        <v>348</v>
      </c>
      <c r="E246" s="4"/>
      <c r="F246" s="141"/>
      <c r="G246" s="141">
        <f>'[6]Control Totals'!$I$3</f>
        <v>129600000</v>
      </c>
      <c r="H246" s="141">
        <v>129600000.00000101</v>
      </c>
      <c r="I246" s="141">
        <f t="shared" si="223"/>
        <v>0</v>
      </c>
      <c r="J246" s="141"/>
      <c r="K246" s="141"/>
      <c r="L246" s="141">
        <f t="shared" si="172"/>
        <v>1567610394</v>
      </c>
      <c r="M246" s="141">
        <v>5258012077.9999981</v>
      </c>
      <c r="N246" s="141">
        <f t="shared" si="224"/>
        <v>0</v>
      </c>
      <c r="O246" s="141"/>
      <c r="P246" s="141">
        <v>2604851.176252</v>
      </c>
      <c r="Q246" s="141">
        <f t="shared" si="203"/>
        <v>341463106</v>
      </c>
      <c r="R246" s="141">
        <v>1276518313.0000019</v>
      </c>
      <c r="S246" s="141">
        <f t="shared" si="225"/>
        <v>696786.37921018212</v>
      </c>
      <c r="T246" s="141"/>
      <c r="U246" s="141"/>
      <c r="V246" s="141">
        <f t="shared" si="173"/>
        <v>339987334</v>
      </c>
      <c r="W246" s="141">
        <f t="shared" si="174"/>
        <v>523996799.00000209</v>
      </c>
      <c r="X246" s="141">
        <f t="shared" si="175"/>
        <v>0</v>
      </c>
      <c r="Y246" s="141"/>
      <c r="Z246" s="141">
        <v>90880.472743000006</v>
      </c>
      <c r="AA246" s="141">
        <f t="shared" si="176"/>
        <v>335233765</v>
      </c>
      <c r="AB246" s="141">
        <f t="shared" si="177"/>
        <v>342170317.00001383</v>
      </c>
      <c r="AC246" s="141">
        <f t="shared" si="178"/>
        <v>89038.123790891361</v>
      </c>
      <c r="AD246" s="141"/>
      <c r="AE246" s="141"/>
      <c r="AF246" s="141">
        <f t="shared" si="179"/>
        <v>483622539</v>
      </c>
      <c r="AG246" s="141">
        <f t="shared" si="180"/>
        <v>726591897.00000179</v>
      </c>
      <c r="AH246" s="141">
        <f t="shared" si="226"/>
        <v>0</v>
      </c>
      <c r="AI246" s="141"/>
      <c r="AJ246" s="141"/>
      <c r="AK246" s="141">
        <f t="shared" si="181"/>
        <v>18917185</v>
      </c>
      <c r="AL246" s="141">
        <f t="shared" si="182"/>
        <v>21580834</v>
      </c>
      <c r="AM246" s="141">
        <f t="shared" si="227"/>
        <v>0</v>
      </c>
      <c r="AN246" s="141"/>
      <c r="AO246" s="141">
        <v>56000.774201</v>
      </c>
      <c r="AP246" s="141">
        <f t="shared" si="183"/>
        <v>44655639</v>
      </c>
      <c r="AQ246" s="141">
        <f t="shared" si="184"/>
        <v>45294790.000002876</v>
      </c>
      <c r="AR246" s="141">
        <f t="shared" si="228"/>
        <v>55210.551951785419</v>
      </c>
      <c r="AS246" s="141"/>
      <c r="AT246" s="141"/>
      <c r="AU246" s="141">
        <f t="shared" si="185"/>
        <v>12442934</v>
      </c>
      <c r="AV246" s="141">
        <f t="shared" si="186"/>
        <v>11889881.000002848</v>
      </c>
      <c r="AW246" s="141">
        <f t="shared" si="229"/>
        <v>0</v>
      </c>
      <c r="AX246" s="141"/>
      <c r="AY246" s="141"/>
      <c r="AZ246" s="141">
        <f t="shared" si="187"/>
        <v>877162802</v>
      </c>
      <c r="BA246" s="141">
        <f t="shared" si="188"/>
        <v>834431461.9999969</v>
      </c>
      <c r="BB246" s="141">
        <f t="shared" si="230"/>
        <v>0</v>
      </c>
      <c r="BC246" s="141"/>
      <c r="BD246" s="141">
        <v>1025539</v>
      </c>
      <c r="BE246" s="141">
        <f t="shared" si="189"/>
        <v>9386434</v>
      </c>
      <c r="BF246" s="141">
        <f t="shared" si="190"/>
        <v>9386434</v>
      </c>
      <c r="BG246" s="141">
        <f t="shared" si="231"/>
        <v>1025539</v>
      </c>
      <c r="BH246" s="141"/>
      <c r="BI246" s="141">
        <v>40969</v>
      </c>
      <c r="BJ246" s="141">
        <f t="shared" si="191"/>
        <v>2191103</v>
      </c>
      <c r="BK246" s="141">
        <f t="shared" si="192"/>
        <v>2191101</v>
      </c>
      <c r="BL246" s="141">
        <f t="shared" si="232"/>
        <v>40969.037395811509</v>
      </c>
      <c r="BM246" s="141"/>
      <c r="BN246" s="141"/>
      <c r="BO246" s="141">
        <f t="shared" si="193"/>
        <v>236120000</v>
      </c>
      <c r="BP246" s="141">
        <f t="shared" si="194"/>
        <v>183638092</v>
      </c>
      <c r="BQ246" s="141">
        <f t="shared" si="233"/>
        <v>0</v>
      </c>
      <c r="BR246" s="141"/>
      <c r="BS246" s="141"/>
      <c r="BT246" s="141">
        <f t="shared" si="195"/>
        <v>132130000</v>
      </c>
      <c r="BU246" s="141">
        <f t="shared" si="196"/>
        <v>119177778</v>
      </c>
      <c r="BV246" s="141">
        <f t="shared" si="234"/>
        <v>0</v>
      </c>
      <c r="BW246" s="141"/>
      <c r="BX246" s="141"/>
      <c r="BY246" s="141">
        <f t="shared" si="197"/>
        <v>10351044</v>
      </c>
      <c r="BZ246" s="141">
        <f t="shared" si="198"/>
        <v>10000069</v>
      </c>
      <c r="CA246" s="141">
        <f t="shared" si="235"/>
        <v>0</v>
      </c>
      <c r="CB246" s="141"/>
      <c r="CC246" s="141"/>
      <c r="CD246" s="141">
        <f t="shared" si="199"/>
        <v>1842000</v>
      </c>
      <c r="CE246" s="141">
        <f t="shared" si="200"/>
        <v>1874207.2309440002</v>
      </c>
      <c r="CF246" s="141">
        <f t="shared" si="236"/>
        <v>0</v>
      </c>
      <c r="CG246" s="141"/>
      <c r="CH246" s="141">
        <v>693.23</v>
      </c>
      <c r="CI246" s="141">
        <f t="shared" si="204"/>
        <v>246401</v>
      </c>
      <c r="CJ246" s="141">
        <f t="shared" si="205"/>
        <v>225992.98000000117</v>
      </c>
      <c r="CK246" s="141">
        <f t="shared" si="237"/>
        <v>755.83128834355432</v>
      </c>
      <c r="CL246" s="141"/>
      <c r="CM246" s="141">
        <v>64907</v>
      </c>
      <c r="CN246" s="141">
        <v>126689</v>
      </c>
      <c r="CO246" s="141">
        <f t="shared" si="201"/>
        <v>191596</v>
      </c>
      <c r="CP246" s="141">
        <f t="shared" si="202"/>
        <v>435000431</v>
      </c>
      <c r="CQ246" s="141">
        <f t="shared" si="206"/>
        <v>435000431.00000006</v>
      </c>
      <c r="CR246" s="141">
        <f t="shared" si="207"/>
        <v>191595.99999999997</v>
      </c>
      <c r="CS246" s="141"/>
      <c r="CT246" s="141"/>
      <c r="CU246" s="141"/>
      <c r="CV246" s="141">
        <f t="shared" si="238"/>
        <v>2099894.9236370139</v>
      </c>
    </row>
    <row r="247" spans="1:100" s="14" customFormat="1" ht="13.2" x14ac:dyDescent="0.25">
      <c r="A247" s="4" t="s">
        <v>266</v>
      </c>
      <c r="B247" s="4" t="s">
        <v>267</v>
      </c>
      <c r="C247" s="4"/>
      <c r="D247" s="4" t="s">
        <v>203</v>
      </c>
      <c r="E247" s="4"/>
      <c r="F247" s="141">
        <v>596478.31401600002</v>
      </c>
      <c r="G247" s="141">
        <f>'[6]Control Totals'!$I$3</f>
        <v>129600000</v>
      </c>
      <c r="H247" s="141">
        <v>129600000.00000101</v>
      </c>
      <c r="I247" s="141">
        <f t="shared" si="223"/>
        <v>596478.31401599536</v>
      </c>
      <c r="J247" s="141"/>
      <c r="K247" s="141">
        <v>20732928.284097001</v>
      </c>
      <c r="L247" s="141">
        <f t="shared" si="172"/>
        <v>1567610394</v>
      </c>
      <c r="M247" s="141">
        <v>5258012077.9999981</v>
      </c>
      <c r="N247" s="141">
        <f t="shared" si="224"/>
        <v>6181262.6890293444</v>
      </c>
      <c r="O247" s="141"/>
      <c r="P247" s="141">
        <v>4213310.2885840004</v>
      </c>
      <c r="Q247" s="141">
        <f t="shared" si="203"/>
        <v>341463106</v>
      </c>
      <c r="R247" s="141">
        <v>1276518313.0000019</v>
      </c>
      <c r="S247" s="141">
        <f t="shared" si="225"/>
        <v>1127042.2077224418</v>
      </c>
      <c r="T247" s="141"/>
      <c r="U247" s="141"/>
      <c r="V247" s="141">
        <f t="shared" si="173"/>
        <v>339987334</v>
      </c>
      <c r="W247" s="141">
        <f t="shared" si="174"/>
        <v>523996799.00000209</v>
      </c>
      <c r="X247" s="141">
        <f t="shared" si="175"/>
        <v>0</v>
      </c>
      <c r="Y247" s="141"/>
      <c r="Z247" s="141">
        <v>884160.53410199995</v>
      </c>
      <c r="AA247" s="141">
        <f t="shared" si="176"/>
        <v>335233765</v>
      </c>
      <c r="AB247" s="141">
        <f t="shared" si="177"/>
        <v>342170317.00001383</v>
      </c>
      <c r="AC247" s="141">
        <f t="shared" si="178"/>
        <v>866236.63709383749</v>
      </c>
      <c r="AD247" s="141"/>
      <c r="AE247" s="141">
        <v>3230992.3929579998</v>
      </c>
      <c r="AF247" s="141">
        <f t="shared" si="179"/>
        <v>483622539</v>
      </c>
      <c r="AG247" s="141">
        <f t="shared" si="180"/>
        <v>726591897.00000179</v>
      </c>
      <c r="AH247" s="141">
        <f t="shared" si="226"/>
        <v>2150561.7541617444</v>
      </c>
      <c r="AI247" s="141"/>
      <c r="AJ247" s="141"/>
      <c r="AK247" s="141">
        <f t="shared" si="181"/>
        <v>18917185</v>
      </c>
      <c r="AL247" s="141">
        <f t="shared" si="182"/>
        <v>21580834</v>
      </c>
      <c r="AM247" s="141">
        <f t="shared" si="227"/>
        <v>0</v>
      </c>
      <c r="AN247" s="141"/>
      <c r="AO247" s="141">
        <v>119055.645055</v>
      </c>
      <c r="AP247" s="141">
        <f t="shared" si="183"/>
        <v>44655639</v>
      </c>
      <c r="AQ247" s="141">
        <f t="shared" si="184"/>
        <v>45294790.000002876</v>
      </c>
      <c r="AR247" s="141">
        <f t="shared" si="228"/>
        <v>117375.66078765081</v>
      </c>
      <c r="AS247" s="141"/>
      <c r="AT247" s="141">
        <v>67092.899929000007</v>
      </c>
      <c r="AU247" s="141">
        <f t="shared" si="185"/>
        <v>12442934</v>
      </c>
      <c r="AV247" s="141">
        <f t="shared" si="186"/>
        <v>11889881.000002848</v>
      </c>
      <c r="AW247" s="141">
        <f t="shared" si="229"/>
        <v>70213.69900043169</v>
      </c>
      <c r="AX247" s="141"/>
      <c r="AY247" s="141">
        <v>3162890.1461550002</v>
      </c>
      <c r="AZ247" s="141">
        <f t="shared" si="187"/>
        <v>877162802</v>
      </c>
      <c r="BA247" s="141">
        <f t="shared" si="188"/>
        <v>834431461.9999969</v>
      </c>
      <c r="BB247" s="141">
        <f t="shared" si="230"/>
        <v>3324862.1478986368</v>
      </c>
      <c r="BC247" s="141"/>
      <c r="BD247" s="141"/>
      <c r="BE247" s="141">
        <f t="shared" si="189"/>
        <v>9386434</v>
      </c>
      <c r="BF247" s="141">
        <f t="shared" si="190"/>
        <v>9386434</v>
      </c>
      <c r="BG247" s="141">
        <f t="shared" si="231"/>
        <v>0</v>
      </c>
      <c r="BH247" s="141"/>
      <c r="BI247" s="141"/>
      <c r="BJ247" s="141">
        <f t="shared" si="191"/>
        <v>2191103</v>
      </c>
      <c r="BK247" s="141">
        <f t="shared" si="192"/>
        <v>2191101</v>
      </c>
      <c r="BL247" s="141">
        <f t="shared" si="232"/>
        <v>0</v>
      </c>
      <c r="BM247" s="141"/>
      <c r="BN247" s="141">
        <v>607276</v>
      </c>
      <c r="BO247" s="141">
        <f t="shared" si="193"/>
        <v>236120000</v>
      </c>
      <c r="BP247" s="141">
        <f t="shared" si="194"/>
        <v>183638092</v>
      </c>
      <c r="BQ247" s="141">
        <f t="shared" si="233"/>
        <v>780829.33425381046</v>
      </c>
      <c r="BR247" s="141"/>
      <c r="BS247" s="141">
        <v>352438</v>
      </c>
      <c r="BT247" s="141">
        <f t="shared" si="195"/>
        <v>132130000</v>
      </c>
      <c r="BU247" s="141">
        <f t="shared" si="196"/>
        <v>119177778</v>
      </c>
      <c r="BV247" s="141">
        <f t="shared" si="234"/>
        <v>390740.90590948926</v>
      </c>
      <c r="BW247" s="141"/>
      <c r="BX247" s="141">
        <v>20127</v>
      </c>
      <c r="BY247" s="141">
        <f t="shared" si="197"/>
        <v>10351044</v>
      </c>
      <c r="BZ247" s="141">
        <f t="shared" si="198"/>
        <v>10000069</v>
      </c>
      <c r="CA247" s="141">
        <f t="shared" si="235"/>
        <v>20833.402508322692</v>
      </c>
      <c r="CB247" s="141"/>
      <c r="CC247" s="141">
        <v>9232.5479369999994</v>
      </c>
      <c r="CD247" s="141">
        <f t="shared" si="199"/>
        <v>1842000</v>
      </c>
      <c r="CE247" s="141">
        <f t="shared" si="200"/>
        <v>1874207.2309440002</v>
      </c>
      <c r="CF247" s="141">
        <f t="shared" si="236"/>
        <v>9073.8916269084311</v>
      </c>
      <c r="CG247" s="141"/>
      <c r="CH247" s="141">
        <v>693.23</v>
      </c>
      <c r="CI247" s="141">
        <f t="shared" si="204"/>
        <v>246401</v>
      </c>
      <c r="CJ247" s="141">
        <f t="shared" si="205"/>
        <v>225992.98000000117</v>
      </c>
      <c r="CK247" s="141">
        <f t="shared" si="237"/>
        <v>755.83128834355432</v>
      </c>
      <c r="CL247" s="141"/>
      <c r="CM247" s="141">
        <v>676761</v>
      </c>
      <c r="CN247" s="141">
        <v>1311878</v>
      </c>
      <c r="CO247" s="141">
        <f t="shared" si="201"/>
        <v>1988639</v>
      </c>
      <c r="CP247" s="141">
        <f t="shared" si="202"/>
        <v>435000431</v>
      </c>
      <c r="CQ247" s="141">
        <f t="shared" si="206"/>
        <v>435000431.00000006</v>
      </c>
      <c r="CR247" s="141">
        <f t="shared" si="207"/>
        <v>1988638.9999999995</v>
      </c>
      <c r="CS247" s="141"/>
      <c r="CT247" s="141"/>
      <c r="CU247" s="141"/>
      <c r="CV247" s="141">
        <f t="shared" si="238"/>
        <v>17624905.475296956</v>
      </c>
    </row>
    <row r="248" spans="1:100" s="14" customFormat="1" ht="13.2" x14ac:dyDescent="0.25">
      <c r="A248" s="4" t="s">
        <v>272</v>
      </c>
      <c r="B248" s="4" t="s">
        <v>273</v>
      </c>
      <c r="C248" s="4"/>
      <c r="D248" s="4" t="s">
        <v>203</v>
      </c>
      <c r="E248" s="4"/>
      <c r="F248" s="141">
        <v>789498.06969200005</v>
      </c>
      <c r="G248" s="141">
        <f>'[6]Control Totals'!$I$3</f>
        <v>129600000</v>
      </c>
      <c r="H248" s="141">
        <v>129600000.00000101</v>
      </c>
      <c r="I248" s="141">
        <f t="shared" si="223"/>
        <v>789498.06969199388</v>
      </c>
      <c r="J248" s="141"/>
      <c r="K248" s="141">
        <v>31200888.789294001</v>
      </c>
      <c r="L248" s="141">
        <f t="shared" si="172"/>
        <v>1567610394</v>
      </c>
      <c r="M248" s="141">
        <v>5258012077.9999981</v>
      </c>
      <c r="N248" s="141">
        <f t="shared" si="224"/>
        <v>9302153.902000865</v>
      </c>
      <c r="O248" s="141"/>
      <c r="P248" s="141">
        <v>5704073.178022</v>
      </c>
      <c r="Q248" s="141">
        <f t="shared" si="203"/>
        <v>341463106</v>
      </c>
      <c r="R248" s="141">
        <v>1276518313.0000019</v>
      </c>
      <c r="S248" s="141">
        <f t="shared" si="225"/>
        <v>1525814.8076553917</v>
      </c>
      <c r="T248" s="141"/>
      <c r="U248" s="141"/>
      <c r="V248" s="141">
        <f t="shared" si="173"/>
        <v>339987334</v>
      </c>
      <c r="W248" s="141">
        <f t="shared" si="174"/>
        <v>523996799.00000209</v>
      </c>
      <c r="X248" s="141">
        <f t="shared" si="175"/>
        <v>0</v>
      </c>
      <c r="Y248" s="141"/>
      <c r="Z248" s="141">
        <v>1382893.0353870001</v>
      </c>
      <c r="AA248" s="141">
        <f t="shared" si="176"/>
        <v>335233765</v>
      </c>
      <c r="AB248" s="141">
        <f t="shared" si="177"/>
        <v>342170317.00001383</v>
      </c>
      <c r="AC248" s="141">
        <f t="shared" si="178"/>
        <v>1354858.7233095486</v>
      </c>
      <c r="AD248" s="141"/>
      <c r="AE248" s="141">
        <v>3606190.1960749999</v>
      </c>
      <c r="AF248" s="141">
        <f t="shared" si="179"/>
        <v>483622539</v>
      </c>
      <c r="AG248" s="141">
        <f t="shared" si="180"/>
        <v>726591897.00000179</v>
      </c>
      <c r="AH248" s="141">
        <f t="shared" si="226"/>
        <v>2400294.9467831664</v>
      </c>
      <c r="AI248" s="141"/>
      <c r="AJ248" s="141"/>
      <c r="AK248" s="141">
        <f t="shared" si="181"/>
        <v>18917185</v>
      </c>
      <c r="AL248" s="141">
        <f t="shared" si="182"/>
        <v>21580834</v>
      </c>
      <c r="AM248" s="141">
        <f t="shared" si="227"/>
        <v>0</v>
      </c>
      <c r="AN248" s="141"/>
      <c r="AO248" s="141">
        <v>313568.43940999999</v>
      </c>
      <c r="AP248" s="141">
        <f t="shared" si="183"/>
        <v>44655639</v>
      </c>
      <c r="AQ248" s="141">
        <f t="shared" si="184"/>
        <v>45294790.000002876</v>
      </c>
      <c r="AR248" s="141">
        <f t="shared" si="228"/>
        <v>309143.70134148857</v>
      </c>
      <c r="AS248" s="141"/>
      <c r="AT248" s="141">
        <v>67828.940180999998</v>
      </c>
      <c r="AU248" s="141">
        <f t="shared" si="185"/>
        <v>12442934</v>
      </c>
      <c r="AV248" s="141">
        <f t="shared" si="186"/>
        <v>11889881.000002848</v>
      </c>
      <c r="AW248" s="141">
        <f t="shared" si="229"/>
        <v>70983.975866699489</v>
      </c>
      <c r="AX248" s="141"/>
      <c r="AY248" s="141">
        <v>1469645.759199</v>
      </c>
      <c r="AZ248" s="141">
        <f t="shared" si="187"/>
        <v>877162802</v>
      </c>
      <c r="BA248" s="141">
        <f t="shared" si="188"/>
        <v>834431461.9999969</v>
      </c>
      <c r="BB248" s="141">
        <f t="shared" si="230"/>
        <v>1544906.5031615705</v>
      </c>
      <c r="BC248" s="141"/>
      <c r="BD248" s="141"/>
      <c r="BE248" s="141">
        <f t="shared" si="189"/>
        <v>9386434</v>
      </c>
      <c r="BF248" s="141">
        <f t="shared" si="190"/>
        <v>9386434</v>
      </c>
      <c r="BG248" s="141">
        <f t="shared" si="231"/>
        <v>0</v>
      </c>
      <c r="BH248" s="141"/>
      <c r="BI248" s="141"/>
      <c r="BJ248" s="141">
        <f t="shared" si="191"/>
        <v>2191103</v>
      </c>
      <c r="BK248" s="141">
        <f t="shared" si="192"/>
        <v>2191101</v>
      </c>
      <c r="BL248" s="141">
        <f t="shared" si="232"/>
        <v>0</v>
      </c>
      <c r="BM248" s="141"/>
      <c r="BN248" s="141">
        <v>982543</v>
      </c>
      <c r="BO248" s="141">
        <f t="shared" si="193"/>
        <v>236120000</v>
      </c>
      <c r="BP248" s="141">
        <f t="shared" si="194"/>
        <v>183638092</v>
      </c>
      <c r="BQ248" s="141">
        <f t="shared" si="233"/>
        <v>1263343.8445875379</v>
      </c>
      <c r="BR248" s="141"/>
      <c r="BS248" s="141">
        <v>578749</v>
      </c>
      <c r="BT248" s="141">
        <f t="shared" si="195"/>
        <v>132130000</v>
      </c>
      <c r="BU248" s="141">
        <f t="shared" si="196"/>
        <v>119177778</v>
      </c>
      <c r="BV248" s="141">
        <f t="shared" si="234"/>
        <v>641647.34947483242</v>
      </c>
      <c r="BW248" s="141"/>
      <c r="BX248" s="141">
        <v>22977</v>
      </c>
      <c r="BY248" s="141">
        <f t="shared" si="197"/>
        <v>10351044</v>
      </c>
      <c r="BZ248" s="141">
        <f t="shared" si="198"/>
        <v>10000069</v>
      </c>
      <c r="CA248" s="141">
        <f t="shared" si="235"/>
        <v>23783.429693135116</v>
      </c>
      <c r="CB248" s="141"/>
      <c r="CC248" s="141">
        <v>18465.095870000001</v>
      </c>
      <c r="CD248" s="141">
        <f t="shared" si="199"/>
        <v>1842000</v>
      </c>
      <c r="CE248" s="141">
        <f t="shared" si="200"/>
        <v>1874207.2309440002</v>
      </c>
      <c r="CF248" s="141">
        <f t="shared" si="236"/>
        <v>18147.783249885604</v>
      </c>
      <c r="CG248" s="141"/>
      <c r="CH248" s="141">
        <v>693.23</v>
      </c>
      <c r="CI248" s="141">
        <f t="shared" si="204"/>
        <v>246401</v>
      </c>
      <c r="CJ248" s="141">
        <f t="shared" si="205"/>
        <v>225992.98000000117</v>
      </c>
      <c r="CK248" s="141">
        <f t="shared" si="237"/>
        <v>755.83128834355432</v>
      </c>
      <c r="CL248" s="141"/>
      <c r="CM248" s="141"/>
      <c r="CN248" s="141"/>
      <c r="CO248" s="141">
        <f t="shared" si="201"/>
        <v>0</v>
      </c>
      <c r="CP248" s="141">
        <f t="shared" si="202"/>
        <v>435000431</v>
      </c>
      <c r="CQ248" s="141">
        <f t="shared" si="206"/>
        <v>435000431.00000006</v>
      </c>
      <c r="CR248" s="141">
        <f t="shared" si="207"/>
        <v>0</v>
      </c>
      <c r="CS248" s="141"/>
      <c r="CT248" s="141"/>
      <c r="CU248" s="141"/>
      <c r="CV248" s="141">
        <f t="shared" si="238"/>
        <v>19245332.868104462</v>
      </c>
    </row>
    <row r="249" spans="1:100" s="14" customFormat="1" ht="13.2" x14ac:dyDescent="0.25">
      <c r="A249" s="4" t="s">
        <v>236</v>
      </c>
      <c r="B249" s="4" t="s">
        <v>237</v>
      </c>
      <c r="C249" s="4"/>
      <c r="D249" s="4" t="s">
        <v>203</v>
      </c>
      <c r="E249" s="4"/>
      <c r="F249" s="141">
        <v>187120.54525299999</v>
      </c>
      <c r="G249" s="141">
        <f>'[6]Control Totals'!$I$3</f>
        <v>129600000</v>
      </c>
      <c r="H249" s="141">
        <v>129600000.00000101</v>
      </c>
      <c r="I249" s="141">
        <f t="shared" si="223"/>
        <v>187120.54525299853</v>
      </c>
      <c r="J249" s="141"/>
      <c r="K249" s="141">
        <v>8631263.6740150005</v>
      </c>
      <c r="L249" s="141">
        <f t="shared" si="172"/>
        <v>1567610394</v>
      </c>
      <c r="M249" s="141">
        <v>5258012077.9999981</v>
      </c>
      <c r="N249" s="141">
        <f t="shared" si="224"/>
        <v>2573303.0750068482</v>
      </c>
      <c r="O249" s="141"/>
      <c r="P249" s="141">
        <v>1805314.8417440001</v>
      </c>
      <c r="Q249" s="141">
        <f t="shared" si="203"/>
        <v>341463106</v>
      </c>
      <c r="R249" s="141">
        <v>1276518313.0000019</v>
      </c>
      <c r="S249" s="141">
        <f t="shared" si="225"/>
        <v>482913.88136928657</v>
      </c>
      <c r="T249" s="141"/>
      <c r="U249" s="141"/>
      <c r="V249" s="141">
        <f t="shared" si="173"/>
        <v>339987334</v>
      </c>
      <c r="W249" s="141">
        <f t="shared" si="174"/>
        <v>523996799.00000209</v>
      </c>
      <c r="X249" s="141">
        <f t="shared" si="175"/>
        <v>0</v>
      </c>
      <c r="Y249" s="141"/>
      <c r="Z249" s="141">
        <v>1025828.171038</v>
      </c>
      <c r="AA249" s="141">
        <f t="shared" si="176"/>
        <v>335233765</v>
      </c>
      <c r="AB249" s="141">
        <f t="shared" si="177"/>
        <v>342170317.00001383</v>
      </c>
      <c r="AC249" s="141">
        <f t="shared" si="178"/>
        <v>1005032.356503673</v>
      </c>
      <c r="AD249" s="141"/>
      <c r="AE249" s="141">
        <v>1612656.6232439999</v>
      </c>
      <c r="AF249" s="141">
        <f t="shared" si="179"/>
        <v>483622539</v>
      </c>
      <c r="AG249" s="141">
        <f t="shared" si="180"/>
        <v>726591897.00000179</v>
      </c>
      <c r="AH249" s="141">
        <f t="shared" si="226"/>
        <v>1073390.8455194728</v>
      </c>
      <c r="AI249" s="141"/>
      <c r="AJ249" s="141"/>
      <c r="AK249" s="141">
        <f t="shared" si="181"/>
        <v>18917185</v>
      </c>
      <c r="AL249" s="141">
        <f t="shared" si="182"/>
        <v>21580834</v>
      </c>
      <c r="AM249" s="141">
        <f t="shared" si="227"/>
        <v>0</v>
      </c>
      <c r="AN249" s="141"/>
      <c r="AO249" s="141">
        <v>87528.209627999997</v>
      </c>
      <c r="AP249" s="141">
        <f t="shared" si="183"/>
        <v>44655639</v>
      </c>
      <c r="AQ249" s="141">
        <f t="shared" si="184"/>
        <v>45294790.000002876</v>
      </c>
      <c r="AR249" s="141">
        <f t="shared" si="228"/>
        <v>86293.106369718109</v>
      </c>
      <c r="AS249" s="141"/>
      <c r="AT249" s="141">
        <v>65790.674866999994</v>
      </c>
      <c r="AU249" s="141">
        <f t="shared" si="185"/>
        <v>12442934</v>
      </c>
      <c r="AV249" s="141">
        <f t="shared" si="186"/>
        <v>11889881.000002848</v>
      </c>
      <c r="AW249" s="141">
        <f t="shared" si="229"/>
        <v>68850.901466998999</v>
      </c>
      <c r="AX249" s="141"/>
      <c r="AY249" s="141">
        <v>19314.594969000002</v>
      </c>
      <c r="AZ249" s="141">
        <f t="shared" si="187"/>
        <v>877162802</v>
      </c>
      <c r="BA249" s="141">
        <f t="shared" si="188"/>
        <v>834431461.9999969</v>
      </c>
      <c r="BB249" s="141">
        <f t="shared" si="230"/>
        <v>20303.697803886509</v>
      </c>
      <c r="BC249" s="141"/>
      <c r="BD249" s="141"/>
      <c r="BE249" s="141">
        <f t="shared" si="189"/>
        <v>9386434</v>
      </c>
      <c r="BF249" s="141">
        <f t="shared" si="190"/>
        <v>9386434</v>
      </c>
      <c r="BG249" s="141">
        <f t="shared" si="231"/>
        <v>0</v>
      </c>
      <c r="BH249" s="141"/>
      <c r="BI249" s="141"/>
      <c r="BJ249" s="141">
        <f t="shared" si="191"/>
        <v>2191103</v>
      </c>
      <c r="BK249" s="141">
        <f t="shared" si="192"/>
        <v>2191101</v>
      </c>
      <c r="BL249" s="141">
        <f t="shared" si="232"/>
        <v>0</v>
      </c>
      <c r="BM249" s="141"/>
      <c r="BN249" s="141">
        <v>487826</v>
      </c>
      <c r="BO249" s="141">
        <f t="shared" si="193"/>
        <v>236120000</v>
      </c>
      <c r="BP249" s="141">
        <f t="shared" si="194"/>
        <v>183638092</v>
      </c>
      <c r="BQ249" s="141">
        <f t="shared" si="233"/>
        <v>627241.73326740949</v>
      </c>
      <c r="BR249" s="141"/>
      <c r="BS249" s="141">
        <v>410066</v>
      </c>
      <c r="BT249" s="141">
        <f t="shared" si="195"/>
        <v>132130000</v>
      </c>
      <c r="BU249" s="141">
        <f t="shared" si="196"/>
        <v>119177778</v>
      </c>
      <c r="BV249" s="141">
        <f t="shared" si="234"/>
        <v>454631.90780415456</v>
      </c>
      <c r="BW249" s="141"/>
      <c r="BX249" s="141">
        <v>14626</v>
      </c>
      <c r="BY249" s="141">
        <f t="shared" si="197"/>
        <v>10351044</v>
      </c>
      <c r="BZ249" s="141">
        <f t="shared" si="198"/>
        <v>10000069</v>
      </c>
      <c r="CA249" s="141">
        <f t="shared" si="235"/>
        <v>15139.332493005797</v>
      </c>
      <c r="CB249" s="141"/>
      <c r="CC249" s="141">
        <v>9232.5479369999994</v>
      </c>
      <c r="CD249" s="141">
        <f t="shared" si="199"/>
        <v>1842000</v>
      </c>
      <c r="CE249" s="141">
        <f t="shared" si="200"/>
        <v>1874207.2309440002</v>
      </c>
      <c r="CF249" s="141">
        <f t="shared" si="236"/>
        <v>9073.8916269084311</v>
      </c>
      <c r="CG249" s="141"/>
      <c r="CH249" s="141">
        <v>693.23</v>
      </c>
      <c r="CI249" s="141">
        <f t="shared" si="204"/>
        <v>246401</v>
      </c>
      <c r="CJ249" s="141">
        <f t="shared" si="205"/>
        <v>225992.98000000117</v>
      </c>
      <c r="CK249" s="141">
        <f t="shared" si="237"/>
        <v>755.83128834355432</v>
      </c>
      <c r="CL249" s="141"/>
      <c r="CM249" s="141">
        <v>752476</v>
      </c>
      <c r="CN249" s="141">
        <v>1462511</v>
      </c>
      <c r="CO249" s="141">
        <f t="shared" si="201"/>
        <v>2214987</v>
      </c>
      <c r="CP249" s="141">
        <f t="shared" si="202"/>
        <v>435000431</v>
      </c>
      <c r="CQ249" s="141">
        <f t="shared" si="206"/>
        <v>435000431.00000006</v>
      </c>
      <c r="CR249" s="141">
        <f t="shared" si="207"/>
        <v>2214986.9999999995</v>
      </c>
      <c r="CS249" s="141"/>
      <c r="CT249" s="141"/>
      <c r="CU249" s="141"/>
      <c r="CV249" s="141">
        <f t="shared" si="238"/>
        <v>8819038.1057727057</v>
      </c>
    </row>
    <row r="250" spans="1:100" s="14" customFormat="1" ht="13.2" x14ac:dyDescent="0.25">
      <c r="A250" s="4" t="s">
        <v>242</v>
      </c>
      <c r="B250" s="4" t="s">
        <v>243</v>
      </c>
      <c r="C250" s="4"/>
      <c r="D250" s="4" t="s">
        <v>203</v>
      </c>
      <c r="E250" s="4"/>
      <c r="F250" s="141">
        <v>538821.15554800001</v>
      </c>
      <c r="G250" s="141">
        <f>'[6]Control Totals'!$I$3</f>
        <v>129600000</v>
      </c>
      <c r="H250" s="141">
        <v>129600000.00000101</v>
      </c>
      <c r="I250" s="141">
        <f t="shared" si="223"/>
        <v>538821.15554799582</v>
      </c>
      <c r="J250" s="141"/>
      <c r="K250" s="141">
        <v>21673929.805091001</v>
      </c>
      <c r="L250" s="141">
        <f t="shared" si="172"/>
        <v>1567610394</v>
      </c>
      <c r="M250" s="141">
        <v>5258012077.9999981</v>
      </c>
      <c r="N250" s="141">
        <f t="shared" si="224"/>
        <v>6461810.4974400671</v>
      </c>
      <c r="O250" s="141"/>
      <c r="P250" s="141">
        <v>7362003.8012300003</v>
      </c>
      <c r="Q250" s="141">
        <f t="shared" si="203"/>
        <v>341463106</v>
      </c>
      <c r="R250" s="141">
        <v>1276518313.0000019</v>
      </c>
      <c r="S250" s="141">
        <f t="shared" si="225"/>
        <v>1969304.0505183877</v>
      </c>
      <c r="T250" s="141"/>
      <c r="U250" s="141"/>
      <c r="V250" s="141">
        <f t="shared" si="173"/>
        <v>339987334</v>
      </c>
      <c r="W250" s="141">
        <f t="shared" si="174"/>
        <v>523996799.00000209</v>
      </c>
      <c r="X250" s="141">
        <f t="shared" si="175"/>
        <v>0</v>
      </c>
      <c r="Y250" s="141"/>
      <c r="Z250" s="141">
        <v>992592.67802700005</v>
      </c>
      <c r="AA250" s="141">
        <f t="shared" si="176"/>
        <v>335233765</v>
      </c>
      <c r="AB250" s="141">
        <f t="shared" si="177"/>
        <v>342170317.00001383</v>
      </c>
      <c r="AC250" s="141">
        <f t="shared" si="178"/>
        <v>972470.62072427094</v>
      </c>
      <c r="AD250" s="141"/>
      <c r="AE250" s="141">
        <v>2965440.1690349998</v>
      </c>
      <c r="AF250" s="141">
        <f t="shared" si="179"/>
        <v>483622539</v>
      </c>
      <c r="AG250" s="141">
        <f t="shared" si="180"/>
        <v>726591897.00000179</v>
      </c>
      <c r="AH250" s="141">
        <f t="shared" si="226"/>
        <v>1973809.1075921978</v>
      </c>
      <c r="AI250" s="141"/>
      <c r="AJ250" s="141"/>
      <c r="AK250" s="141">
        <f t="shared" si="181"/>
        <v>18917185</v>
      </c>
      <c r="AL250" s="141">
        <f t="shared" si="182"/>
        <v>21580834</v>
      </c>
      <c r="AM250" s="141">
        <f t="shared" si="227"/>
        <v>0</v>
      </c>
      <c r="AN250" s="141"/>
      <c r="AO250" s="141">
        <v>316102.11647200002</v>
      </c>
      <c r="AP250" s="141">
        <f t="shared" si="183"/>
        <v>44655639</v>
      </c>
      <c r="AQ250" s="141">
        <f t="shared" si="184"/>
        <v>45294790.000002876</v>
      </c>
      <c r="AR250" s="141">
        <f t="shared" si="228"/>
        <v>311641.6258980048</v>
      </c>
      <c r="AS250" s="141"/>
      <c r="AT250" s="141">
        <v>72981.221948000006</v>
      </c>
      <c r="AU250" s="141">
        <f t="shared" si="185"/>
        <v>12442934</v>
      </c>
      <c r="AV250" s="141">
        <f t="shared" si="186"/>
        <v>11889881.000002848</v>
      </c>
      <c r="AW250" s="141">
        <f t="shared" si="229"/>
        <v>76375.913933713717</v>
      </c>
      <c r="AX250" s="141"/>
      <c r="AY250" s="141">
        <v>3901085.1059590001</v>
      </c>
      <c r="AZ250" s="141">
        <f t="shared" si="187"/>
        <v>877162802</v>
      </c>
      <c r="BA250" s="141">
        <f t="shared" si="188"/>
        <v>834431461.9999969</v>
      </c>
      <c r="BB250" s="141">
        <f t="shared" si="230"/>
        <v>4100860.1643348346</v>
      </c>
      <c r="BC250" s="141"/>
      <c r="BD250" s="141"/>
      <c r="BE250" s="141">
        <f t="shared" si="189"/>
        <v>9386434</v>
      </c>
      <c r="BF250" s="141">
        <f t="shared" si="190"/>
        <v>9386434</v>
      </c>
      <c r="BG250" s="141">
        <f t="shared" si="231"/>
        <v>0</v>
      </c>
      <c r="BH250" s="141"/>
      <c r="BI250" s="141"/>
      <c r="BJ250" s="141">
        <f t="shared" si="191"/>
        <v>2191103</v>
      </c>
      <c r="BK250" s="141">
        <f t="shared" si="192"/>
        <v>2191101</v>
      </c>
      <c r="BL250" s="141">
        <f t="shared" si="232"/>
        <v>0</v>
      </c>
      <c r="BM250" s="141"/>
      <c r="BN250" s="141">
        <v>681311</v>
      </c>
      <c r="BO250" s="141">
        <f t="shared" si="193"/>
        <v>236120000</v>
      </c>
      <c r="BP250" s="141">
        <f t="shared" si="194"/>
        <v>183638092</v>
      </c>
      <c r="BQ250" s="141">
        <f t="shared" si="233"/>
        <v>876022.78790829517</v>
      </c>
      <c r="BR250" s="141"/>
      <c r="BS250" s="141">
        <v>434251</v>
      </c>
      <c r="BT250" s="141">
        <f t="shared" si="195"/>
        <v>132130000</v>
      </c>
      <c r="BU250" s="141">
        <f t="shared" si="196"/>
        <v>119177778</v>
      </c>
      <c r="BV250" s="141">
        <f t="shared" si="234"/>
        <v>481445.32976609113</v>
      </c>
      <c r="BW250" s="141"/>
      <c r="BX250" s="141">
        <v>44270</v>
      </c>
      <c r="BY250" s="141">
        <f t="shared" si="197"/>
        <v>10351044</v>
      </c>
      <c r="BZ250" s="141">
        <f t="shared" si="198"/>
        <v>10000069</v>
      </c>
      <c r="CA250" s="141">
        <f t="shared" si="235"/>
        <v>45823.755604086327</v>
      </c>
      <c r="CB250" s="141"/>
      <c r="CC250" s="141">
        <v>9232.5479369999994</v>
      </c>
      <c r="CD250" s="141">
        <f t="shared" si="199"/>
        <v>1842000</v>
      </c>
      <c r="CE250" s="141">
        <f t="shared" si="200"/>
        <v>1874207.2309440002</v>
      </c>
      <c r="CF250" s="141">
        <f t="shared" si="236"/>
        <v>9073.8916269084311</v>
      </c>
      <c r="CG250" s="141"/>
      <c r="CH250" s="141">
        <v>693.23</v>
      </c>
      <c r="CI250" s="141">
        <f t="shared" si="204"/>
        <v>246401</v>
      </c>
      <c r="CJ250" s="141">
        <f t="shared" si="205"/>
        <v>225992.98000000117</v>
      </c>
      <c r="CK250" s="141">
        <f t="shared" si="237"/>
        <v>755.83128834355432</v>
      </c>
      <c r="CL250" s="141"/>
      <c r="CM250" s="141">
        <v>729102.00000000012</v>
      </c>
      <c r="CN250" s="141">
        <v>714689</v>
      </c>
      <c r="CO250" s="141">
        <f t="shared" si="201"/>
        <v>1443791</v>
      </c>
      <c r="CP250" s="141">
        <f t="shared" si="202"/>
        <v>435000431</v>
      </c>
      <c r="CQ250" s="141">
        <f t="shared" si="206"/>
        <v>435000431.00000006</v>
      </c>
      <c r="CR250" s="141">
        <f t="shared" si="207"/>
        <v>1443790.9999999998</v>
      </c>
      <c r="CS250" s="141"/>
      <c r="CT250" s="141"/>
      <c r="CU250" s="141"/>
      <c r="CV250" s="141">
        <f t="shared" si="238"/>
        <v>19262005.732183196</v>
      </c>
    </row>
    <row r="251" spans="1:100" s="14" customFormat="1" ht="13.2" x14ac:dyDescent="0.25">
      <c r="A251" s="4" t="s">
        <v>553</v>
      </c>
      <c r="B251" s="4" t="s">
        <v>554</v>
      </c>
      <c r="C251" s="4" t="s">
        <v>348</v>
      </c>
      <c r="D251" s="4" t="s">
        <v>348</v>
      </c>
      <c r="E251" s="4"/>
      <c r="F251" s="141"/>
      <c r="G251" s="141">
        <f>'[6]Control Totals'!$I$3</f>
        <v>129600000</v>
      </c>
      <c r="H251" s="141">
        <v>129600000.00000101</v>
      </c>
      <c r="I251" s="141">
        <f t="shared" si="223"/>
        <v>0</v>
      </c>
      <c r="J251" s="141"/>
      <c r="K251" s="141"/>
      <c r="L251" s="141">
        <f t="shared" si="172"/>
        <v>1567610394</v>
      </c>
      <c r="M251" s="141">
        <v>5258012077.9999981</v>
      </c>
      <c r="N251" s="141">
        <f t="shared" si="224"/>
        <v>0</v>
      </c>
      <c r="O251" s="141"/>
      <c r="P251" s="141">
        <v>3534412.7180039999</v>
      </c>
      <c r="Q251" s="141">
        <f t="shared" si="203"/>
        <v>341463106</v>
      </c>
      <c r="R251" s="141">
        <v>1276518313.0000019</v>
      </c>
      <c r="S251" s="141">
        <f t="shared" si="225"/>
        <v>945440.05541074136</v>
      </c>
      <c r="T251" s="141"/>
      <c r="U251" s="141"/>
      <c r="V251" s="141">
        <f t="shared" si="173"/>
        <v>339987334</v>
      </c>
      <c r="W251" s="141">
        <f t="shared" si="174"/>
        <v>523996799.00000209</v>
      </c>
      <c r="X251" s="141">
        <f t="shared" si="175"/>
        <v>0</v>
      </c>
      <c r="Y251" s="141"/>
      <c r="Z251" s="141">
        <v>150591.10125099999</v>
      </c>
      <c r="AA251" s="141">
        <f t="shared" si="176"/>
        <v>335233765</v>
      </c>
      <c r="AB251" s="141">
        <f t="shared" si="177"/>
        <v>342170317.00001383</v>
      </c>
      <c r="AC251" s="141">
        <f t="shared" si="178"/>
        <v>147538.28529161078</v>
      </c>
      <c r="AD251" s="141"/>
      <c r="AE251" s="141"/>
      <c r="AF251" s="141">
        <f t="shared" si="179"/>
        <v>483622539</v>
      </c>
      <c r="AG251" s="141">
        <f t="shared" si="180"/>
        <v>726591897.00000179</v>
      </c>
      <c r="AH251" s="141">
        <f t="shared" si="226"/>
        <v>0</v>
      </c>
      <c r="AI251" s="141"/>
      <c r="AJ251" s="141"/>
      <c r="AK251" s="141">
        <f t="shared" si="181"/>
        <v>18917185</v>
      </c>
      <c r="AL251" s="141">
        <f t="shared" si="182"/>
        <v>21580834</v>
      </c>
      <c r="AM251" s="141">
        <f t="shared" si="227"/>
        <v>0</v>
      </c>
      <c r="AN251" s="141"/>
      <c r="AO251" s="141">
        <v>92893.376967000004</v>
      </c>
      <c r="AP251" s="141">
        <f t="shared" si="183"/>
        <v>44655639</v>
      </c>
      <c r="AQ251" s="141">
        <f t="shared" si="184"/>
        <v>45294790.000002876</v>
      </c>
      <c r="AR251" s="141">
        <f t="shared" si="228"/>
        <v>91582.566280338287</v>
      </c>
      <c r="AS251" s="141"/>
      <c r="AT251" s="141"/>
      <c r="AU251" s="141">
        <f t="shared" si="185"/>
        <v>12442934</v>
      </c>
      <c r="AV251" s="141">
        <f t="shared" si="186"/>
        <v>11889881.000002848</v>
      </c>
      <c r="AW251" s="141">
        <f t="shared" si="229"/>
        <v>0</v>
      </c>
      <c r="AX251" s="141"/>
      <c r="AY251" s="141"/>
      <c r="AZ251" s="141">
        <f t="shared" si="187"/>
        <v>877162802</v>
      </c>
      <c r="BA251" s="141">
        <f t="shared" si="188"/>
        <v>834431461.9999969</v>
      </c>
      <c r="BB251" s="141">
        <f t="shared" si="230"/>
        <v>0</v>
      </c>
      <c r="BC251" s="141"/>
      <c r="BD251" s="141"/>
      <c r="BE251" s="141">
        <f t="shared" si="189"/>
        <v>9386434</v>
      </c>
      <c r="BF251" s="141">
        <f t="shared" si="190"/>
        <v>9386434</v>
      </c>
      <c r="BG251" s="141">
        <f t="shared" si="231"/>
        <v>0</v>
      </c>
      <c r="BH251" s="141"/>
      <c r="BI251" s="141">
        <v>179307</v>
      </c>
      <c r="BJ251" s="141">
        <f t="shared" si="191"/>
        <v>2191103</v>
      </c>
      <c r="BK251" s="141">
        <f t="shared" si="192"/>
        <v>2191101</v>
      </c>
      <c r="BL251" s="141">
        <f t="shared" si="232"/>
        <v>179307.16366840233</v>
      </c>
      <c r="BM251" s="141"/>
      <c r="BN251" s="141"/>
      <c r="BO251" s="141">
        <f t="shared" si="193"/>
        <v>236120000</v>
      </c>
      <c r="BP251" s="141">
        <f t="shared" si="194"/>
        <v>183638092</v>
      </c>
      <c r="BQ251" s="141">
        <f t="shared" si="233"/>
        <v>0</v>
      </c>
      <c r="BR251" s="141"/>
      <c r="BS251" s="141"/>
      <c r="BT251" s="141">
        <f t="shared" si="195"/>
        <v>132130000</v>
      </c>
      <c r="BU251" s="141">
        <f t="shared" si="196"/>
        <v>119177778</v>
      </c>
      <c r="BV251" s="141">
        <f t="shared" si="234"/>
        <v>0</v>
      </c>
      <c r="BW251" s="141"/>
      <c r="BX251" s="141"/>
      <c r="BY251" s="141">
        <f t="shared" si="197"/>
        <v>10351044</v>
      </c>
      <c r="BZ251" s="141">
        <f t="shared" si="198"/>
        <v>10000069</v>
      </c>
      <c r="CA251" s="141">
        <f t="shared" si="235"/>
        <v>0</v>
      </c>
      <c r="CB251" s="141"/>
      <c r="CC251" s="141"/>
      <c r="CD251" s="141">
        <f t="shared" si="199"/>
        <v>1842000</v>
      </c>
      <c r="CE251" s="141">
        <f t="shared" si="200"/>
        <v>1874207.2309440002</v>
      </c>
      <c r="CF251" s="141">
        <f t="shared" si="236"/>
        <v>0</v>
      </c>
      <c r="CG251" s="141"/>
      <c r="CH251" s="141">
        <v>693.23</v>
      </c>
      <c r="CI251" s="141">
        <f t="shared" si="204"/>
        <v>246401</v>
      </c>
      <c r="CJ251" s="141">
        <f t="shared" si="205"/>
        <v>225992.98000000117</v>
      </c>
      <c r="CK251" s="141">
        <f t="shared" si="237"/>
        <v>755.83128834355432</v>
      </c>
      <c r="CL251" s="141"/>
      <c r="CM251" s="141"/>
      <c r="CN251" s="141"/>
      <c r="CO251" s="141">
        <f t="shared" si="201"/>
        <v>0</v>
      </c>
      <c r="CP251" s="141">
        <f t="shared" si="202"/>
        <v>435000431</v>
      </c>
      <c r="CQ251" s="141">
        <f t="shared" si="206"/>
        <v>435000431.00000006</v>
      </c>
      <c r="CR251" s="141">
        <f t="shared" si="207"/>
        <v>0</v>
      </c>
      <c r="CS251" s="141"/>
      <c r="CT251" s="141"/>
      <c r="CU251" s="141"/>
      <c r="CV251" s="141">
        <f t="shared" si="238"/>
        <v>1364623.9019394361</v>
      </c>
    </row>
    <row r="252" spans="1:100" s="14" customFormat="1" ht="13.2" x14ac:dyDescent="0.25">
      <c r="A252" s="4" t="s">
        <v>411</v>
      </c>
      <c r="B252" s="4" t="s">
        <v>412</v>
      </c>
      <c r="C252" s="4" t="s">
        <v>348</v>
      </c>
      <c r="D252" s="4" t="s">
        <v>348</v>
      </c>
      <c r="E252" s="4"/>
      <c r="F252" s="141"/>
      <c r="G252" s="141">
        <f>'[6]Control Totals'!$I$3</f>
        <v>129600000</v>
      </c>
      <c r="H252" s="141">
        <v>129600000.00000101</v>
      </c>
      <c r="I252" s="141">
        <f t="shared" si="223"/>
        <v>0</v>
      </c>
      <c r="J252" s="141"/>
      <c r="K252" s="141"/>
      <c r="L252" s="141">
        <f t="shared" si="172"/>
        <v>1567610394</v>
      </c>
      <c r="M252" s="141">
        <v>5258012077.9999981</v>
      </c>
      <c r="N252" s="141">
        <f t="shared" si="224"/>
        <v>0</v>
      </c>
      <c r="O252" s="141"/>
      <c r="P252" s="141">
        <v>721931.06867499999</v>
      </c>
      <c r="Q252" s="141">
        <f t="shared" si="203"/>
        <v>341463106</v>
      </c>
      <c r="R252" s="141">
        <v>1276518313.0000019</v>
      </c>
      <c r="S252" s="141">
        <f t="shared" si="225"/>
        <v>193113.42619779904</v>
      </c>
      <c r="T252" s="141"/>
      <c r="U252" s="141"/>
      <c r="V252" s="141">
        <f t="shared" si="173"/>
        <v>339987334</v>
      </c>
      <c r="W252" s="141">
        <f t="shared" si="174"/>
        <v>523996799.00000209</v>
      </c>
      <c r="X252" s="141">
        <f t="shared" si="175"/>
        <v>0</v>
      </c>
      <c r="Y252" s="141"/>
      <c r="Z252" s="141">
        <v>46647.216519000001</v>
      </c>
      <c r="AA252" s="141">
        <f t="shared" si="176"/>
        <v>335233765</v>
      </c>
      <c r="AB252" s="141">
        <f t="shared" si="177"/>
        <v>342170317.00001383</v>
      </c>
      <c r="AC252" s="141">
        <f t="shared" si="178"/>
        <v>45701.573875661263</v>
      </c>
      <c r="AD252" s="141"/>
      <c r="AE252" s="141"/>
      <c r="AF252" s="141">
        <f t="shared" si="179"/>
        <v>483622539</v>
      </c>
      <c r="AG252" s="141">
        <f t="shared" si="180"/>
        <v>726591897.00000179</v>
      </c>
      <c r="AH252" s="141">
        <f t="shared" si="226"/>
        <v>0</v>
      </c>
      <c r="AI252" s="141"/>
      <c r="AJ252" s="141"/>
      <c r="AK252" s="141">
        <f t="shared" si="181"/>
        <v>18917185</v>
      </c>
      <c r="AL252" s="141">
        <f t="shared" si="182"/>
        <v>21580834</v>
      </c>
      <c r="AM252" s="141">
        <f t="shared" si="227"/>
        <v>0</v>
      </c>
      <c r="AN252" s="141"/>
      <c r="AO252" s="141">
        <v>28309.240919</v>
      </c>
      <c r="AP252" s="141">
        <f t="shared" si="183"/>
        <v>44655639</v>
      </c>
      <c r="AQ252" s="141">
        <f t="shared" si="184"/>
        <v>45294790.000002876</v>
      </c>
      <c r="AR252" s="141">
        <f t="shared" si="228"/>
        <v>27909.771583946233</v>
      </c>
      <c r="AS252" s="141"/>
      <c r="AT252" s="141"/>
      <c r="AU252" s="141">
        <f t="shared" si="185"/>
        <v>12442934</v>
      </c>
      <c r="AV252" s="141">
        <f t="shared" si="186"/>
        <v>11889881.000002848</v>
      </c>
      <c r="AW252" s="141">
        <f t="shared" si="229"/>
        <v>0</v>
      </c>
      <c r="AX252" s="141"/>
      <c r="AY252" s="141"/>
      <c r="AZ252" s="141">
        <f t="shared" si="187"/>
        <v>877162802</v>
      </c>
      <c r="BA252" s="141">
        <f t="shared" si="188"/>
        <v>834431461.9999969</v>
      </c>
      <c r="BB252" s="141">
        <f t="shared" si="230"/>
        <v>0</v>
      </c>
      <c r="BC252" s="141"/>
      <c r="BD252" s="141"/>
      <c r="BE252" s="141">
        <f t="shared" si="189"/>
        <v>9386434</v>
      </c>
      <c r="BF252" s="141">
        <f t="shared" si="190"/>
        <v>9386434</v>
      </c>
      <c r="BG252" s="141">
        <f t="shared" si="231"/>
        <v>0</v>
      </c>
      <c r="BH252" s="141"/>
      <c r="BI252" s="141"/>
      <c r="BJ252" s="141">
        <f t="shared" si="191"/>
        <v>2191103</v>
      </c>
      <c r="BK252" s="141">
        <f t="shared" si="192"/>
        <v>2191101</v>
      </c>
      <c r="BL252" s="141">
        <f t="shared" si="232"/>
        <v>0</v>
      </c>
      <c r="BM252" s="141"/>
      <c r="BN252" s="141"/>
      <c r="BO252" s="141">
        <f t="shared" si="193"/>
        <v>236120000</v>
      </c>
      <c r="BP252" s="141">
        <f t="shared" si="194"/>
        <v>183638092</v>
      </c>
      <c r="BQ252" s="141">
        <f t="shared" si="233"/>
        <v>0</v>
      </c>
      <c r="BR252" s="141"/>
      <c r="BS252" s="141"/>
      <c r="BT252" s="141">
        <f t="shared" si="195"/>
        <v>132130000</v>
      </c>
      <c r="BU252" s="141">
        <f t="shared" si="196"/>
        <v>119177778</v>
      </c>
      <c r="BV252" s="141">
        <f t="shared" si="234"/>
        <v>0</v>
      </c>
      <c r="BW252" s="141"/>
      <c r="BX252" s="141"/>
      <c r="BY252" s="141">
        <f t="shared" si="197"/>
        <v>10351044</v>
      </c>
      <c r="BZ252" s="141">
        <f t="shared" si="198"/>
        <v>10000069</v>
      </c>
      <c r="CA252" s="141">
        <f t="shared" si="235"/>
        <v>0</v>
      </c>
      <c r="CB252" s="141"/>
      <c r="CC252" s="141"/>
      <c r="CD252" s="141">
        <f t="shared" si="199"/>
        <v>1842000</v>
      </c>
      <c r="CE252" s="141">
        <f t="shared" si="200"/>
        <v>1874207.2309440002</v>
      </c>
      <c r="CF252" s="141">
        <f t="shared" si="236"/>
        <v>0</v>
      </c>
      <c r="CG252" s="141"/>
      <c r="CH252" s="141">
        <v>693.23</v>
      </c>
      <c r="CI252" s="141">
        <f t="shared" si="204"/>
        <v>246401</v>
      </c>
      <c r="CJ252" s="141">
        <f t="shared" si="205"/>
        <v>225992.98000000117</v>
      </c>
      <c r="CK252" s="141">
        <f t="shared" si="237"/>
        <v>755.83128834355432</v>
      </c>
      <c r="CL252" s="141"/>
      <c r="CM252" s="141"/>
      <c r="CN252" s="141"/>
      <c r="CO252" s="141">
        <f t="shared" si="201"/>
        <v>0</v>
      </c>
      <c r="CP252" s="141">
        <f t="shared" si="202"/>
        <v>435000431</v>
      </c>
      <c r="CQ252" s="141">
        <f t="shared" si="206"/>
        <v>435000431.00000006</v>
      </c>
      <c r="CR252" s="141">
        <f t="shared" si="207"/>
        <v>0</v>
      </c>
      <c r="CS252" s="141"/>
      <c r="CT252" s="141"/>
      <c r="CU252" s="141"/>
      <c r="CV252" s="141">
        <f t="shared" si="238"/>
        <v>267480.60294575006</v>
      </c>
    </row>
    <row r="253" spans="1:100" s="14" customFormat="1" ht="13.2" x14ac:dyDescent="0.25">
      <c r="A253" s="4" t="s">
        <v>258</v>
      </c>
      <c r="B253" s="4" t="s">
        <v>259</v>
      </c>
      <c r="C253" s="4"/>
      <c r="D253" s="4" t="s">
        <v>203</v>
      </c>
      <c r="E253" s="4"/>
      <c r="F253" s="141">
        <v>337353.51972500002</v>
      </c>
      <c r="G253" s="141">
        <f>'[6]Control Totals'!$I$3</f>
        <v>129600000</v>
      </c>
      <c r="H253" s="141">
        <v>129600000.00000101</v>
      </c>
      <c r="I253" s="141">
        <f t="shared" si="223"/>
        <v>337353.5197249974</v>
      </c>
      <c r="J253" s="141"/>
      <c r="K253" s="141">
        <v>13627759.467087001</v>
      </c>
      <c r="L253" s="141">
        <f t="shared" si="172"/>
        <v>1567610394</v>
      </c>
      <c r="M253" s="141">
        <v>5258012077.9999981</v>
      </c>
      <c r="N253" s="141">
        <f t="shared" si="224"/>
        <v>4062945.6666564723</v>
      </c>
      <c r="O253" s="141"/>
      <c r="P253" s="141">
        <v>3991490.0733909998</v>
      </c>
      <c r="Q253" s="141">
        <f t="shared" si="203"/>
        <v>341463106</v>
      </c>
      <c r="R253" s="141">
        <v>1276518313.0000019</v>
      </c>
      <c r="S253" s="141">
        <f t="shared" si="225"/>
        <v>1067706.2633164565</v>
      </c>
      <c r="T253" s="141"/>
      <c r="U253" s="141"/>
      <c r="V253" s="141">
        <f t="shared" si="173"/>
        <v>339987334</v>
      </c>
      <c r="W253" s="141">
        <f t="shared" si="174"/>
        <v>523996799.00000209</v>
      </c>
      <c r="X253" s="141">
        <f t="shared" si="175"/>
        <v>0</v>
      </c>
      <c r="Y253" s="141"/>
      <c r="Z253" s="141">
        <v>992270.89354399999</v>
      </c>
      <c r="AA253" s="141">
        <f t="shared" si="176"/>
        <v>335233765</v>
      </c>
      <c r="AB253" s="141">
        <f t="shared" si="177"/>
        <v>342170317.00001383</v>
      </c>
      <c r="AC253" s="141">
        <f t="shared" si="178"/>
        <v>972155.35952715576</v>
      </c>
      <c r="AD253" s="141"/>
      <c r="AE253" s="141">
        <v>2428921.9539419999</v>
      </c>
      <c r="AF253" s="141">
        <f t="shared" si="179"/>
        <v>483622539</v>
      </c>
      <c r="AG253" s="141">
        <f t="shared" si="180"/>
        <v>726591897.00000179</v>
      </c>
      <c r="AH253" s="141">
        <f t="shared" si="226"/>
        <v>1616700.3888267532</v>
      </c>
      <c r="AI253" s="141"/>
      <c r="AJ253" s="141"/>
      <c r="AK253" s="141">
        <f t="shared" si="181"/>
        <v>18917185</v>
      </c>
      <c r="AL253" s="141">
        <f t="shared" si="182"/>
        <v>21580834</v>
      </c>
      <c r="AM253" s="141">
        <f t="shared" si="227"/>
        <v>0</v>
      </c>
      <c r="AN253" s="141"/>
      <c r="AO253" s="141">
        <v>197874.233622</v>
      </c>
      <c r="AP253" s="141">
        <f t="shared" si="183"/>
        <v>44655639</v>
      </c>
      <c r="AQ253" s="141">
        <f t="shared" si="184"/>
        <v>45294790.000002876</v>
      </c>
      <c r="AR253" s="141">
        <f t="shared" si="228"/>
        <v>195082.0468319896</v>
      </c>
      <c r="AS253" s="141"/>
      <c r="AT253" s="141">
        <v>70206.916381000003</v>
      </c>
      <c r="AU253" s="141">
        <f t="shared" si="185"/>
        <v>12442934</v>
      </c>
      <c r="AV253" s="141">
        <f t="shared" si="186"/>
        <v>11889881.000002848</v>
      </c>
      <c r="AW253" s="141">
        <f t="shared" si="229"/>
        <v>73472.562666698912</v>
      </c>
      <c r="AX253" s="141"/>
      <c r="AY253" s="141">
        <v>2760898.4934359998</v>
      </c>
      <c r="AZ253" s="141">
        <f t="shared" si="187"/>
        <v>877162802</v>
      </c>
      <c r="BA253" s="141">
        <f t="shared" si="188"/>
        <v>834431461.9999969</v>
      </c>
      <c r="BB253" s="141">
        <f t="shared" si="230"/>
        <v>2902284.4521410307</v>
      </c>
      <c r="BC253" s="141"/>
      <c r="BD253" s="141"/>
      <c r="BE253" s="141">
        <f t="shared" si="189"/>
        <v>9386434</v>
      </c>
      <c r="BF253" s="141">
        <f t="shared" si="190"/>
        <v>9386434</v>
      </c>
      <c r="BG253" s="141">
        <f t="shared" si="231"/>
        <v>0</v>
      </c>
      <c r="BH253" s="141"/>
      <c r="BI253" s="141"/>
      <c r="BJ253" s="141">
        <f t="shared" si="191"/>
        <v>2191103</v>
      </c>
      <c r="BK253" s="141">
        <f t="shared" si="192"/>
        <v>2191101</v>
      </c>
      <c r="BL253" s="141">
        <f t="shared" si="232"/>
        <v>0</v>
      </c>
      <c r="BM253" s="141"/>
      <c r="BN253" s="141">
        <v>435758</v>
      </c>
      <c r="BO253" s="141">
        <f t="shared" si="193"/>
        <v>236120000</v>
      </c>
      <c r="BP253" s="141">
        <f t="shared" si="194"/>
        <v>183638092</v>
      </c>
      <c r="BQ253" s="141">
        <f t="shared" si="233"/>
        <v>560293.22587385622</v>
      </c>
      <c r="BR253" s="141"/>
      <c r="BS253" s="141">
        <v>276464</v>
      </c>
      <c r="BT253" s="141">
        <f t="shared" si="195"/>
        <v>132130000</v>
      </c>
      <c r="BU253" s="141">
        <f t="shared" si="196"/>
        <v>119177778</v>
      </c>
      <c r="BV253" s="141">
        <f t="shared" si="234"/>
        <v>306510.06364626135</v>
      </c>
      <c r="BW253" s="141"/>
      <c r="BX253" s="141">
        <v>32904</v>
      </c>
      <c r="BY253" s="141">
        <f t="shared" si="197"/>
        <v>10351044</v>
      </c>
      <c r="BZ253" s="141">
        <f t="shared" si="198"/>
        <v>10000069</v>
      </c>
      <c r="CA253" s="141">
        <f t="shared" si="235"/>
        <v>34058.840171602817</v>
      </c>
      <c r="CB253" s="141"/>
      <c r="CC253" s="141">
        <v>9232.5479369999994</v>
      </c>
      <c r="CD253" s="141">
        <f t="shared" si="199"/>
        <v>1842000</v>
      </c>
      <c r="CE253" s="141">
        <f t="shared" si="200"/>
        <v>1874207.2309440002</v>
      </c>
      <c r="CF253" s="141">
        <f t="shared" si="236"/>
        <v>9073.8916269084311</v>
      </c>
      <c r="CG253" s="141"/>
      <c r="CH253" s="141">
        <v>693.23</v>
      </c>
      <c r="CI253" s="141">
        <f t="shared" si="204"/>
        <v>246401</v>
      </c>
      <c r="CJ253" s="141">
        <f t="shared" si="205"/>
        <v>225992.98000000117</v>
      </c>
      <c r="CK253" s="141">
        <f t="shared" si="237"/>
        <v>755.83128834355432</v>
      </c>
      <c r="CL253" s="141"/>
      <c r="CM253" s="141"/>
      <c r="CN253" s="141"/>
      <c r="CO253" s="141">
        <f t="shared" si="201"/>
        <v>0</v>
      </c>
      <c r="CP253" s="141">
        <f t="shared" si="202"/>
        <v>435000431</v>
      </c>
      <c r="CQ253" s="141">
        <f t="shared" si="206"/>
        <v>435000431.00000006</v>
      </c>
      <c r="CR253" s="141">
        <f t="shared" si="207"/>
        <v>0</v>
      </c>
      <c r="CS253" s="141"/>
      <c r="CT253" s="141"/>
      <c r="CU253" s="141"/>
      <c r="CV253" s="141">
        <f t="shared" si="238"/>
        <v>12138392.112298526</v>
      </c>
    </row>
    <row r="254" spans="1:100" s="14" customFormat="1" ht="13.2" x14ac:dyDescent="0.25">
      <c r="A254" s="4" t="s">
        <v>167</v>
      </c>
      <c r="B254" s="4" t="s">
        <v>168</v>
      </c>
      <c r="C254" s="4"/>
      <c r="D254" s="4" t="s">
        <v>136</v>
      </c>
      <c r="E254" s="4"/>
      <c r="F254" s="141">
        <v>479239.50673700002</v>
      </c>
      <c r="G254" s="141">
        <f>'[6]Control Totals'!$I$3</f>
        <v>129600000</v>
      </c>
      <c r="H254" s="141">
        <v>129600000.00000101</v>
      </c>
      <c r="I254" s="141">
        <f t="shared" si="223"/>
        <v>479239.50673699629</v>
      </c>
      <c r="J254" s="141"/>
      <c r="K254" s="141">
        <v>25842157.428259</v>
      </c>
      <c r="L254" s="141">
        <f t="shared" si="172"/>
        <v>1567610394</v>
      </c>
      <c r="M254" s="141">
        <v>5258012077.9999981</v>
      </c>
      <c r="N254" s="141">
        <f t="shared" si="224"/>
        <v>7704515.3162394715</v>
      </c>
      <c r="O254" s="141"/>
      <c r="P254" s="141">
        <v>7380248.5260319998</v>
      </c>
      <c r="Q254" s="141">
        <f t="shared" si="203"/>
        <v>341463106</v>
      </c>
      <c r="R254" s="141">
        <v>1276518313.0000019</v>
      </c>
      <c r="S254" s="141">
        <f t="shared" si="225"/>
        <v>1974184.4351831125</v>
      </c>
      <c r="T254" s="141"/>
      <c r="U254" s="141"/>
      <c r="V254" s="141">
        <f t="shared" si="173"/>
        <v>339987334</v>
      </c>
      <c r="W254" s="141">
        <f t="shared" si="174"/>
        <v>523996799.00000209</v>
      </c>
      <c r="X254" s="141">
        <f t="shared" si="175"/>
        <v>0</v>
      </c>
      <c r="Y254" s="141"/>
      <c r="Z254" s="141">
        <v>1435109.7761639999</v>
      </c>
      <c r="AA254" s="141">
        <f t="shared" si="176"/>
        <v>335233765</v>
      </c>
      <c r="AB254" s="141">
        <f t="shared" si="177"/>
        <v>342170317.00001383</v>
      </c>
      <c r="AC254" s="141">
        <f t="shared" si="178"/>
        <v>1406016.9148212397</v>
      </c>
      <c r="AD254" s="141"/>
      <c r="AE254" s="141">
        <v>3457604.0185150001</v>
      </c>
      <c r="AF254" s="141">
        <f t="shared" si="179"/>
        <v>483622539</v>
      </c>
      <c r="AG254" s="141">
        <f t="shared" si="180"/>
        <v>726591897.00000179</v>
      </c>
      <c r="AH254" s="141">
        <f t="shared" si="226"/>
        <v>2301395.3791598962</v>
      </c>
      <c r="AI254" s="141"/>
      <c r="AJ254" s="141"/>
      <c r="AK254" s="141">
        <f t="shared" si="181"/>
        <v>18917185</v>
      </c>
      <c r="AL254" s="141">
        <f t="shared" si="182"/>
        <v>21580834</v>
      </c>
      <c r="AM254" s="141">
        <f t="shared" si="227"/>
        <v>0</v>
      </c>
      <c r="AN254" s="141"/>
      <c r="AO254" s="141">
        <v>242085.90753500001</v>
      </c>
      <c r="AP254" s="141">
        <f t="shared" si="183"/>
        <v>44655639</v>
      </c>
      <c r="AQ254" s="141">
        <f t="shared" si="184"/>
        <v>45294790.000002876</v>
      </c>
      <c r="AR254" s="141">
        <f t="shared" si="228"/>
        <v>238669.85350566046</v>
      </c>
      <c r="AS254" s="141"/>
      <c r="AT254" s="141">
        <v>70546.627267000003</v>
      </c>
      <c r="AU254" s="141">
        <f t="shared" si="185"/>
        <v>12442934</v>
      </c>
      <c r="AV254" s="141">
        <f t="shared" si="186"/>
        <v>11889881.000002848</v>
      </c>
      <c r="AW254" s="141">
        <f t="shared" si="229"/>
        <v>73828.075066997815</v>
      </c>
      <c r="AX254" s="141"/>
      <c r="AY254" s="141">
        <v>1986181.81999</v>
      </c>
      <c r="AZ254" s="141">
        <f t="shared" si="187"/>
        <v>877162802</v>
      </c>
      <c r="BA254" s="141">
        <f t="shared" si="188"/>
        <v>834431461.9999969</v>
      </c>
      <c r="BB254" s="141">
        <f t="shared" si="230"/>
        <v>2087894.4405189441</v>
      </c>
      <c r="BC254" s="141"/>
      <c r="BD254" s="141"/>
      <c r="BE254" s="141">
        <f t="shared" si="189"/>
        <v>9386434</v>
      </c>
      <c r="BF254" s="141">
        <f t="shared" si="190"/>
        <v>9386434</v>
      </c>
      <c r="BG254" s="141">
        <f t="shared" si="231"/>
        <v>0</v>
      </c>
      <c r="BH254" s="141"/>
      <c r="BI254" s="141"/>
      <c r="BJ254" s="141">
        <f t="shared" si="191"/>
        <v>2191103</v>
      </c>
      <c r="BK254" s="141">
        <f t="shared" si="192"/>
        <v>2191101</v>
      </c>
      <c r="BL254" s="141">
        <f t="shared" si="232"/>
        <v>0</v>
      </c>
      <c r="BM254" s="141"/>
      <c r="BN254" s="141">
        <v>853897</v>
      </c>
      <c r="BO254" s="141">
        <f t="shared" si="193"/>
        <v>236120000</v>
      </c>
      <c r="BP254" s="141">
        <f t="shared" si="194"/>
        <v>183638092</v>
      </c>
      <c r="BQ254" s="141">
        <f t="shared" si="233"/>
        <v>1097932.1198784835</v>
      </c>
      <c r="BR254" s="141"/>
      <c r="BS254" s="141">
        <v>562757</v>
      </c>
      <c r="BT254" s="141">
        <f t="shared" si="195"/>
        <v>132130000</v>
      </c>
      <c r="BU254" s="141">
        <f t="shared" si="196"/>
        <v>119177778</v>
      </c>
      <c r="BV254" s="141">
        <f t="shared" si="234"/>
        <v>623917.34145269927</v>
      </c>
      <c r="BW254" s="141"/>
      <c r="BX254" s="141">
        <v>34213</v>
      </c>
      <c r="BY254" s="141">
        <f t="shared" si="197"/>
        <v>10351044</v>
      </c>
      <c r="BZ254" s="141">
        <f t="shared" si="198"/>
        <v>10000069</v>
      </c>
      <c r="CA254" s="141">
        <f t="shared" si="235"/>
        <v>35413.782482100876</v>
      </c>
      <c r="CB254" s="141"/>
      <c r="CC254" s="141">
        <v>9232.5479369999994</v>
      </c>
      <c r="CD254" s="141">
        <f t="shared" si="199"/>
        <v>1842000</v>
      </c>
      <c r="CE254" s="141">
        <f t="shared" si="200"/>
        <v>1874207.2309440002</v>
      </c>
      <c r="CF254" s="141">
        <f t="shared" si="236"/>
        <v>9073.8916269084311</v>
      </c>
      <c r="CG254" s="141"/>
      <c r="CH254" s="141">
        <v>693.23</v>
      </c>
      <c r="CI254" s="141">
        <f t="shared" si="204"/>
        <v>246401</v>
      </c>
      <c r="CJ254" s="141">
        <f t="shared" si="205"/>
        <v>225992.98000000117</v>
      </c>
      <c r="CK254" s="141">
        <f t="shared" si="237"/>
        <v>755.83128834355432</v>
      </c>
      <c r="CL254" s="141"/>
      <c r="CM254" s="141">
        <v>1041008.9999999901</v>
      </c>
      <c r="CN254" s="141">
        <v>2051692</v>
      </c>
      <c r="CO254" s="141">
        <f t="shared" si="201"/>
        <v>3092700.9999999902</v>
      </c>
      <c r="CP254" s="141">
        <f t="shared" si="202"/>
        <v>435000431</v>
      </c>
      <c r="CQ254" s="141">
        <f t="shared" si="206"/>
        <v>435000431.00000006</v>
      </c>
      <c r="CR254" s="141">
        <f t="shared" si="207"/>
        <v>3092700.9999999898</v>
      </c>
      <c r="CS254" s="141"/>
      <c r="CT254" s="141"/>
      <c r="CU254" s="141"/>
      <c r="CV254" s="141">
        <f t="shared" si="238"/>
        <v>21125537.887960844</v>
      </c>
    </row>
    <row r="255" spans="1:100" s="14" customFormat="1" ht="13.2" x14ac:dyDescent="0.25">
      <c r="A255" s="4" t="s">
        <v>214</v>
      </c>
      <c r="B255" s="4" t="s">
        <v>215</v>
      </c>
      <c r="C255" s="4"/>
      <c r="D255" s="4" t="s">
        <v>203</v>
      </c>
      <c r="E255" s="4"/>
      <c r="F255" s="141">
        <v>567389.59729599999</v>
      </c>
      <c r="G255" s="141">
        <f>'[6]Control Totals'!$I$3</f>
        <v>129600000</v>
      </c>
      <c r="H255" s="141">
        <v>129600000.00000101</v>
      </c>
      <c r="I255" s="141">
        <f t="shared" si="223"/>
        <v>567389.59729599557</v>
      </c>
      <c r="J255" s="141"/>
      <c r="K255" s="141">
        <v>18968109.233720001</v>
      </c>
      <c r="L255" s="141">
        <f t="shared" si="172"/>
        <v>1567610394</v>
      </c>
      <c r="M255" s="141">
        <v>5258012077.9999981</v>
      </c>
      <c r="N255" s="141">
        <f t="shared" si="224"/>
        <v>5655104.0104527613</v>
      </c>
      <c r="O255" s="141"/>
      <c r="P255" s="141">
        <v>3340978.3705930002</v>
      </c>
      <c r="Q255" s="141">
        <f t="shared" si="203"/>
        <v>341463106</v>
      </c>
      <c r="R255" s="141">
        <v>1276518313.0000019</v>
      </c>
      <c r="S255" s="141">
        <f t="shared" si="225"/>
        <v>893697.20738311345</v>
      </c>
      <c r="T255" s="141"/>
      <c r="U255" s="141"/>
      <c r="V255" s="141">
        <f t="shared" si="173"/>
        <v>339987334</v>
      </c>
      <c r="W255" s="141">
        <f t="shared" si="174"/>
        <v>523996799.00000209</v>
      </c>
      <c r="X255" s="141">
        <f t="shared" si="175"/>
        <v>0</v>
      </c>
      <c r="Y255" s="141"/>
      <c r="Z255" s="141">
        <v>814087.63790099998</v>
      </c>
      <c r="AA255" s="141">
        <f t="shared" si="176"/>
        <v>335233765</v>
      </c>
      <c r="AB255" s="141">
        <f t="shared" si="177"/>
        <v>342170317.00001383</v>
      </c>
      <c r="AC255" s="141">
        <f t="shared" si="178"/>
        <v>797584.27407219517</v>
      </c>
      <c r="AD255" s="141"/>
      <c r="AE255" s="141">
        <v>2688053.1307029999</v>
      </c>
      <c r="AF255" s="141">
        <f t="shared" si="179"/>
        <v>483622539</v>
      </c>
      <c r="AG255" s="141">
        <f t="shared" si="180"/>
        <v>726591897.00000179</v>
      </c>
      <c r="AH255" s="141">
        <f t="shared" si="226"/>
        <v>1789179.1601379232</v>
      </c>
      <c r="AI255" s="141"/>
      <c r="AJ255" s="141"/>
      <c r="AK255" s="141">
        <f t="shared" si="181"/>
        <v>18917185</v>
      </c>
      <c r="AL255" s="141">
        <f t="shared" si="182"/>
        <v>21580834</v>
      </c>
      <c r="AM255" s="141">
        <f t="shared" si="227"/>
        <v>0</v>
      </c>
      <c r="AN255" s="141"/>
      <c r="AO255" s="141">
        <v>63882.633057999999</v>
      </c>
      <c r="AP255" s="141">
        <f t="shared" si="183"/>
        <v>44655639</v>
      </c>
      <c r="AQ255" s="141">
        <f t="shared" si="184"/>
        <v>45294790.000002876</v>
      </c>
      <c r="AR255" s="141">
        <f t="shared" si="228"/>
        <v>62981.190556515059</v>
      </c>
      <c r="AS255" s="141"/>
      <c r="AT255" s="141">
        <v>66470.096638000003</v>
      </c>
      <c r="AU255" s="141">
        <f t="shared" si="185"/>
        <v>12442934</v>
      </c>
      <c r="AV255" s="141">
        <f t="shared" si="186"/>
        <v>11889881.000002848</v>
      </c>
      <c r="AW255" s="141">
        <f t="shared" si="229"/>
        <v>69561.926266550334</v>
      </c>
      <c r="AX255" s="141"/>
      <c r="AY255" s="141">
        <v>1198296.9636609999</v>
      </c>
      <c r="AZ255" s="141">
        <f t="shared" si="187"/>
        <v>877162802</v>
      </c>
      <c r="BA255" s="141">
        <f t="shared" si="188"/>
        <v>834431461.9999969</v>
      </c>
      <c r="BB255" s="141">
        <f t="shared" si="230"/>
        <v>1259661.9017140784</v>
      </c>
      <c r="BC255" s="141"/>
      <c r="BD255" s="141"/>
      <c r="BE255" s="141">
        <f t="shared" si="189"/>
        <v>9386434</v>
      </c>
      <c r="BF255" s="141">
        <f t="shared" si="190"/>
        <v>9386434</v>
      </c>
      <c r="BG255" s="141">
        <f t="shared" si="231"/>
        <v>0</v>
      </c>
      <c r="BH255" s="141"/>
      <c r="BI255" s="141"/>
      <c r="BJ255" s="141">
        <f t="shared" si="191"/>
        <v>2191103</v>
      </c>
      <c r="BK255" s="141">
        <f t="shared" si="192"/>
        <v>2191101</v>
      </c>
      <c r="BL255" s="141">
        <f t="shared" si="232"/>
        <v>0</v>
      </c>
      <c r="BM255" s="141"/>
      <c r="BN255" s="141">
        <v>551086</v>
      </c>
      <c r="BO255" s="141">
        <f t="shared" si="193"/>
        <v>236120000</v>
      </c>
      <c r="BP255" s="141">
        <f t="shared" si="194"/>
        <v>183638092</v>
      </c>
      <c r="BQ255" s="141">
        <f t="shared" si="233"/>
        <v>708580.80098109494</v>
      </c>
      <c r="BR255" s="141"/>
      <c r="BS255" s="141">
        <v>342043</v>
      </c>
      <c r="BT255" s="141">
        <f t="shared" si="195"/>
        <v>132130000</v>
      </c>
      <c r="BU255" s="141">
        <f t="shared" si="196"/>
        <v>119177778</v>
      </c>
      <c r="BV255" s="141">
        <f t="shared" si="234"/>
        <v>379216.1789591345</v>
      </c>
      <c r="BW255" s="141"/>
      <c r="BX255" s="141">
        <v>17385</v>
      </c>
      <c r="BY255" s="141">
        <f t="shared" si="197"/>
        <v>10351044</v>
      </c>
      <c r="BZ255" s="141">
        <f t="shared" si="198"/>
        <v>10000069</v>
      </c>
      <c r="CA255" s="141">
        <f t="shared" si="235"/>
        <v>17995.165827355791</v>
      </c>
      <c r="CB255" s="141"/>
      <c r="CC255" s="141">
        <v>9232.5479369999994</v>
      </c>
      <c r="CD255" s="141">
        <f t="shared" si="199"/>
        <v>1842000</v>
      </c>
      <c r="CE255" s="141">
        <f t="shared" si="200"/>
        <v>1874207.2309440002</v>
      </c>
      <c r="CF255" s="141">
        <f t="shared" si="236"/>
        <v>9073.8916269084311</v>
      </c>
      <c r="CG255" s="141"/>
      <c r="CH255" s="141">
        <v>693.23</v>
      </c>
      <c r="CI255" s="141">
        <f t="shared" si="204"/>
        <v>246401</v>
      </c>
      <c r="CJ255" s="141">
        <f t="shared" si="205"/>
        <v>225992.98000000117</v>
      </c>
      <c r="CK255" s="141">
        <f t="shared" si="237"/>
        <v>755.83128834355432</v>
      </c>
      <c r="CL255" s="141"/>
      <c r="CM255" s="141">
        <v>629664.00000001036</v>
      </c>
      <c r="CN255" s="141"/>
      <c r="CO255" s="141">
        <f t="shared" si="201"/>
        <v>629664.00000001036</v>
      </c>
      <c r="CP255" s="141">
        <f t="shared" si="202"/>
        <v>435000431</v>
      </c>
      <c r="CQ255" s="141">
        <f t="shared" si="206"/>
        <v>435000431.00000006</v>
      </c>
      <c r="CR255" s="141">
        <f t="shared" si="207"/>
        <v>629664.00000001024</v>
      </c>
      <c r="CS255" s="141"/>
      <c r="CT255" s="141"/>
      <c r="CU255" s="141"/>
      <c r="CV255" s="141">
        <f t="shared" si="238"/>
        <v>12840445.136561982</v>
      </c>
    </row>
    <row r="256" spans="1:100" s="14" customFormat="1" ht="13.2" x14ac:dyDescent="0.25">
      <c r="A256" s="4" t="s">
        <v>489</v>
      </c>
      <c r="B256" s="4" t="s">
        <v>490</v>
      </c>
      <c r="C256" s="4" t="s">
        <v>348</v>
      </c>
      <c r="D256" s="4" t="s">
        <v>348</v>
      </c>
      <c r="E256" s="4"/>
      <c r="F256" s="141"/>
      <c r="G256" s="141">
        <f>'[6]Control Totals'!$I$3</f>
        <v>129600000</v>
      </c>
      <c r="H256" s="141">
        <v>129600000.00000101</v>
      </c>
      <c r="I256" s="141">
        <f t="shared" si="223"/>
        <v>0</v>
      </c>
      <c r="J256" s="141"/>
      <c r="K256" s="141"/>
      <c r="L256" s="141">
        <f t="shared" si="172"/>
        <v>1567610394</v>
      </c>
      <c r="M256" s="141">
        <v>5258012077.9999981</v>
      </c>
      <c r="N256" s="141">
        <f t="shared" si="224"/>
        <v>0</v>
      </c>
      <c r="O256" s="141"/>
      <c r="P256" s="141">
        <v>1380275.9961920001</v>
      </c>
      <c r="Q256" s="141">
        <f t="shared" si="203"/>
        <v>341463106</v>
      </c>
      <c r="R256" s="141">
        <v>1276518313.0000019</v>
      </c>
      <c r="S256" s="141">
        <f t="shared" si="225"/>
        <v>369217.83573109133</v>
      </c>
      <c r="T256" s="141"/>
      <c r="U256" s="141"/>
      <c r="V256" s="141">
        <f t="shared" si="173"/>
        <v>339987334</v>
      </c>
      <c r="W256" s="141">
        <f t="shared" si="174"/>
        <v>523996799.00000209</v>
      </c>
      <c r="X256" s="141">
        <f t="shared" si="175"/>
        <v>0</v>
      </c>
      <c r="Y256" s="141"/>
      <c r="Z256" s="141">
        <v>83140.921587999997</v>
      </c>
      <c r="AA256" s="141">
        <f t="shared" si="176"/>
        <v>335233765</v>
      </c>
      <c r="AB256" s="141">
        <f t="shared" si="177"/>
        <v>342170317.00001383</v>
      </c>
      <c r="AC256" s="141">
        <f t="shared" si="178"/>
        <v>81455.470520880655</v>
      </c>
      <c r="AD256" s="141"/>
      <c r="AE256" s="141"/>
      <c r="AF256" s="141">
        <f t="shared" si="179"/>
        <v>483622539</v>
      </c>
      <c r="AG256" s="141">
        <f t="shared" si="180"/>
        <v>726591897.00000179</v>
      </c>
      <c r="AH256" s="141">
        <f t="shared" si="226"/>
        <v>0</v>
      </c>
      <c r="AI256" s="141"/>
      <c r="AJ256" s="141"/>
      <c r="AK256" s="141">
        <f t="shared" si="181"/>
        <v>18917185</v>
      </c>
      <c r="AL256" s="141">
        <f t="shared" si="182"/>
        <v>21580834</v>
      </c>
      <c r="AM256" s="141">
        <f t="shared" si="227"/>
        <v>0</v>
      </c>
      <c r="AN256" s="141"/>
      <c r="AO256" s="141">
        <v>56000.774201</v>
      </c>
      <c r="AP256" s="141">
        <f t="shared" si="183"/>
        <v>44655639</v>
      </c>
      <c r="AQ256" s="141">
        <f t="shared" si="184"/>
        <v>45294790.000002876</v>
      </c>
      <c r="AR256" s="141">
        <f t="shared" si="228"/>
        <v>55210.551951785419</v>
      </c>
      <c r="AS256" s="141"/>
      <c r="AT256" s="141"/>
      <c r="AU256" s="141">
        <f t="shared" si="185"/>
        <v>12442934</v>
      </c>
      <c r="AV256" s="141">
        <f t="shared" si="186"/>
        <v>11889881.000002848</v>
      </c>
      <c r="AW256" s="141">
        <f t="shared" si="229"/>
        <v>0</v>
      </c>
      <c r="AX256" s="141"/>
      <c r="AY256" s="141"/>
      <c r="AZ256" s="141">
        <f t="shared" si="187"/>
        <v>877162802</v>
      </c>
      <c r="BA256" s="141">
        <f t="shared" si="188"/>
        <v>834431461.9999969</v>
      </c>
      <c r="BB256" s="141">
        <f t="shared" si="230"/>
        <v>0</v>
      </c>
      <c r="BC256" s="141"/>
      <c r="BD256" s="141"/>
      <c r="BE256" s="141">
        <f t="shared" si="189"/>
        <v>9386434</v>
      </c>
      <c r="BF256" s="141">
        <f t="shared" si="190"/>
        <v>9386434</v>
      </c>
      <c r="BG256" s="141">
        <f t="shared" si="231"/>
        <v>0</v>
      </c>
      <c r="BH256" s="141"/>
      <c r="BI256" s="141"/>
      <c r="BJ256" s="141">
        <f t="shared" si="191"/>
        <v>2191103</v>
      </c>
      <c r="BK256" s="141">
        <f t="shared" si="192"/>
        <v>2191101</v>
      </c>
      <c r="BL256" s="141">
        <f t="shared" si="232"/>
        <v>0</v>
      </c>
      <c r="BM256" s="141"/>
      <c r="BN256" s="141"/>
      <c r="BO256" s="141">
        <f t="shared" si="193"/>
        <v>236120000</v>
      </c>
      <c r="BP256" s="141">
        <f t="shared" si="194"/>
        <v>183638092</v>
      </c>
      <c r="BQ256" s="141">
        <f t="shared" si="233"/>
        <v>0</v>
      </c>
      <c r="BR256" s="141"/>
      <c r="BS256" s="141"/>
      <c r="BT256" s="141">
        <f t="shared" si="195"/>
        <v>132130000</v>
      </c>
      <c r="BU256" s="141">
        <f t="shared" si="196"/>
        <v>119177778</v>
      </c>
      <c r="BV256" s="141">
        <f t="shared" si="234"/>
        <v>0</v>
      </c>
      <c r="BW256" s="141"/>
      <c r="BX256" s="141"/>
      <c r="BY256" s="141">
        <f t="shared" si="197"/>
        <v>10351044</v>
      </c>
      <c r="BZ256" s="141">
        <f t="shared" si="198"/>
        <v>10000069</v>
      </c>
      <c r="CA256" s="141">
        <f t="shared" si="235"/>
        <v>0</v>
      </c>
      <c r="CB256" s="141"/>
      <c r="CC256" s="141"/>
      <c r="CD256" s="141">
        <f t="shared" si="199"/>
        <v>1842000</v>
      </c>
      <c r="CE256" s="141">
        <f t="shared" si="200"/>
        <v>1874207.2309440002</v>
      </c>
      <c r="CF256" s="141">
        <f t="shared" si="236"/>
        <v>0</v>
      </c>
      <c r="CG256" s="141"/>
      <c r="CH256" s="141">
        <v>693.23</v>
      </c>
      <c r="CI256" s="141">
        <f t="shared" si="204"/>
        <v>246401</v>
      </c>
      <c r="CJ256" s="141">
        <f t="shared" si="205"/>
        <v>225992.98000000117</v>
      </c>
      <c r="CK256" s="141">
        <f t="shared" si="237"/>
        <v>755.83128834355432</v>
      </c>
      <c r="CL256" s="141"/>
      <c r="CM256" s="141"/>
      <c r="CN256" s="141">
        <v>58191</v>
      </c>
      <c r="CO256" s="141">
        <f t="shared" si="201"/>
        <v>58191</v>
      </c>
      <c r="CP256" s="141">
        <f t="shared" si="202"/>
        <v>435000431</v>
      </c>
      <c r="CQ256" s="141">
        <f t="shared" si="206"/>
        <v>435000431.00000006</v>
      </c>
      <c r="CR256" s="141">
        <f t="shared" si="207"/>
        <v>58190.999999999993</v>
      </c>
      <c r="CS256" s="141"/>
      <c r="CT256" s="141"/>
      <c r="CU256" s="141"/>
      <c r="CV256" s="141">
        <f t="shared" si="238"/>
        <v>564830.68949210085</v>
      </c>
    </row>
    <row r="257" spans="1:100" s="14" customFormat="1" ht="13.2" x14ac:dyDescent="0.25">
      <c r="A257" s="4" t="s">
        <v>701</v>
      </c>
      <c r="B257" s="4" t="s">
        <v>702</v>
      </c>
      <c r="C257" s="4" t="s">
        <v>348</v>
      </c>
      <c r="D257" s="4" t="s">
        <v>348</v>
      </c>
      <c r="E257" s="4"/>
      <c r="F257" s="141"/>
      <c r="G257" s="141">
        <f>'[6]Control Totals'!$I$3</f>
        <v>129600000</v>
      </c>
      <c r="H257" s="141">
        <v>129600000.00000101</v>
      </c>
      <c r="I257" s="141">
        <f t="shared" si="223"/>
        <v>0</v>
      </c>
      <c r="J257" s="141"/>
      <c r="K257" s="141"/>
      <c r="L257" s="141">
        <f t="shared" si="172"/>
        <v>1567610394</v>
      </c>
      <c r="M257" s="141">
        <v>5258012077.9999981</v>
      </c>
      <c r="N257" s="141">
        <f t="shared" si="224"/>
        <v>0</v>
      </c>
      <c r="O257" s="141"/>
      <c r="P257" s="141">
        <v>1468207.3206420001</v>
      </c>
      <c r="Q257" s="141">
        <f t="shared" si="203"/>
        <v>341463106</v>
      </c>
      <c r="R257" s="141">
        <v>1276518313.0000019</v>
      </c>
      <c r="S257" s="141">
        <f t="shared" si="225"/>
        <v>392739.08321780147</v>
      </c>
      <c r="T257" s="141"/>
      <c r="U257" s="141"/>
      <c r="V257" s="141">
        <f t="shared" si="173"/>
        <v>339987334</v>
      </c>
      <c r="W257" s="141">
        <f t="shared" si="174"/>
        <v>523996799.00000209</v>
      </c>
      <c r="X257" s="141">
        <f t="shared" si="175"/>
        <v>0</v>
      </c>
      <c r="Y257" s="141"/>
      <c r="Z257" s="141">
        <v>164853.996617</v>
      </c>
      <c r="AA257" s="141">
        <f t="shared" si="176"/>
        <v>335233765</v>
      </c>
      <c r="AB257" s="141">
        <f t="shared" si="177"/>
        <v>342170317.00001383</v>
      </c>
      <c r="AC257" s="141">
        <f t="shared" si="178"/>
        <v>161512.04010256665</v>
      </c>
      <c r="AD257" s="141"/>
      <c r="AE257" s="141"/>
      <c r="AF257" s="141">
        <f t="shared" si="179"/>
        <v>483622539</v>
      </c>
      <c r="AG257" s="141">
        <f t="shared" si="180"/>
        <v>726591897.00000179</v>
      </c>
      <c r="AH257" s="141">
        <f t="shared" si="226"/>
        <v>0</v>
      </c>
      <c r="AI257" s="141"/>
      <c r="AJ257" s="141"/>
      <c r="AK257" s="141">
        <f t="shared" si="181"/>
        <v>18917185</v>
      </c>
      <c r="AL257" s="141">
        <f t="shared" si="182"/>
        <v>21580834</v>
      </c>
      <c r="AM257" s="141">
        <f t="shared" si="227"/>
        <v>0</v>
      </c>
      <c r="AN257" s="141"/>
      <c r="AO257" s="141">
        <v>32355.197630999999</v>
      </c>
      <c r="AP257" s="141">
        <f t="shared" si="183"/>
        <v>44655639</v>
      </c>
      <c r="AQ257" s="141">
        <f t="shared" si="184"/>
        <v>45294790.000002876</v>
      </c>
      <c r="AR257" s="141">
        <f t="shared" si="228"/>
        <v>31898.636138582373</v>
      </c>
      <c r="AS257" s="141"/>
      <c r="AT257" s="141"/>
      <c r="AU257" s="141">
        <f t="shared" si="185"/>
        <v>12442934</v>
      </c>
      <c r="AV257" s="141">
        <f t="shared" si="186"/>
        <v>11889881.000002848</v>
      </c>
      <c r="AW257" s="141">
        <f t="shared" si="229"/>
        <v>0</v>
      </c>
      <c r="AX257" s="141"/>
      <c r="AY257" s="141"/>
      <c r="AZ257" s="141">
        <f t="shared" si="187"/>
        <v>877162802</v>
      </c>
      <c r="BA257" s="141">
        <f t="shared" si="188"/>
        <v>834431461.9999969</v>
      </c>
      <c r="BB257" s="141">
        <f t="shared" si="230"/>
        <v>0</v>
      </c>
      <c r="BC257" s="141"/>
      <c r="BD257" s="141"/>
      <c r="BE257" s="141">
        <f t="shared" si="189"/>
        <v>9386434</v>
      </c>
      <c r="BF257" s="141">
        <f t="shared" si="190"/>
        <v>9386434</v>
      </c>
      <c r="BG257" s="141">
        <f t="shared" si="231"/>
        <v>0</v>
      </c>
      <c r="BH257" s="141"/>
      <c r="BI257" s="141"/>
      <c r="BJ257" s="141">
        <f t="shared" si="191"/>
        <v>2191103</v>
      </c>
      <c r="BK257" s="141">
        <f t="shared" si="192"/>
        <v>2191101</v>
      </c>
      <c r="BL257" s="141">
        <f t="shared" si="232"/>
        <v>0</v>
      </c>
      <c r="BM257" s="141"/>
      <c r="BN257" s="141"/>
      <c r="BO257" s="141">
        <f t="shared" si="193"/>
        <v>236120000</v>
      </c>
      <c r="BP257" s="141">
        <f t="shared" si="194"/>
        <v>183638092</v>
      </c>
      <c r="BQ257" s="141">
        <f t="shared" si="233"/>
        <v>0</v>
      </c>
      <c r="BR257" s="141"/>
      <c r="BS257" s="141"/>
      <c r="BT257" s="141">
        <f t="shared" si="195"/>
        <v>132130000</v>
      </c>
      <c r="BU257" s="141">
        <f t="shared" si="196"/>
        <v>119177778</v>
      </c>
      <c r="BV257" s="141">
        <f t="shared" si="234"/>
        <v>0</v>
      </c>
      <c r="BW257" s="141"/>
      <c r="BX257" s="141"/>
      <c r="BY257" s="141">
        <f t="shared" si="197"/>
        <v>10351044</v>
      </c>
      <c r="BZ257" s="141">
        <f t="shared" si="198"/>
        <v>10000069</v>
      </c>
      <c r="CA257" s="141">
        <f t="shared" si="235"/>
        <v>0</v>
      </c>
      <c r="CB257" s="141"/>
      <c r="CC257" s="141"/>
      <c r="CD257" s="141">
        <f t="shared" si="199"/>
        <v>1842000</v>
      </c>
      <c r="CE257" s="141">
        <f t="shared" si="200"/>
        <v>1874207.2309440002</v>
      </c>
      <c r="CF257" s="141">
        <f t="shared" si="236"/>
        <v>0</v>
      </c>
      <c r="CG257" s="141"/>
      <c r="CH257" s="141">
        <v>693.23</v>
      </c>
      <c r="CI257" s="141">
        <f t="shared" si="204"/>
        <v>246401</v>
      </c>
      <c r="CJ257" s="141">
        <f t="shared" si="205"/>
        <v>225992.98000000117</v>
      </c>
      <c r="CK257" s="141">
        <f t="shared" si="237"/>
        <v>755.83128834355432</v>
      </c>
      <c r="CL257" s="141"/>
      <c r="CM257" s="141"/>
      <c r="CN257" s="141"/>
      <c r="CO257" s="141">
        <f t="shared" si="201"/>
        <v>0</v>
      </c>
      <c r="CP257" s="141">
        <f t="shared" si="202"/>
        <v>435000431</v>
      </c>
      <c r="CQ257" s="141">
        <f t="shared" si="206"/>
        <v>435000431.00000006</v>
      </c>
      <c r="CR257" s="141">
        <f t="shared" si="207"/>
        <v>0</v>
      </c>
      <c r="CS257" s="141"/>
      <c r="CT257" s="141"/>
      <c r="CU257" s="141"/>
      <c r="CV257" s="141">
        <f t="shared" si="238"/>
        <v>586905.59074729402</v>
      </c>
    </row>
    <row r="258" spans="1:100" s="14" customFormat="1" ht="13.2" x14ac:dyDescent="0.25">
      <c r="A258" s="4" t="s">
        <v>555</v>
      </c>
      <c r="B258" s="4" t="s">
        <v>556</v>
      </c>
      <c r="C258" s="4" t="s">
        <v>348</v>
      </c>
      <c r="D258" s="4" t="s">
        <v>348</v>
      </c>
      <c r="E258" s="4"/>
      <c r="F258" s="141"/>
      <c r="G258" s="141">
        <f>'[6]Control Totals'!$I$3</f>
        <v>129600000</v>
      </c>
      <c r="H258" s="141">
        <v>129600000.00000101</v>
      </c>
      <c r="I258" s="141">
        <f t="shared" si="223"/>
        <v>0</v>
      </c>
      <c r="J258" s="141"/>
      <c r="K258" s="141"/>
      <c r="L258" s="141">
        <f t="shared" si="172"/>
        <v>1567610394</v>
      </c>
      <c r="M258" s="141">
        <v>5258012077.9999981</v>
      </c>
      <c r="N258" s="141">
        <f t="shared" si="224"/>
        <v>0</v>
      </c>
      <c r="O258" s="141"/>
      <c r="P258" s="141">
        <v>853478.927088</v>
      </c>
      <c r="Q258" s="141">
        <f t="shared" si="203"/>
        <v>341463106</v>
      </c>
      <c r="R258" s="141">
        <v>1276518313.0000019</v>
      </c>
      <c r="S258" s="141">
        <f t="shared" si="225"/>
        <v>228301.90713371738</v>
      </c>
      <c r="T258" s="141"/>
      <c r="U258" s="141"/>
      <c r="V258" s="141">
        <f t="shared" si="173"/>
        <v>339987334</v>
      </c>
      <c r="W258" s="141">
        <f t="shared" si="174"/>
        <v>523996799.00000209</v>
      </c>
      <c r="X258" s="141">
        <f t="shared" si="175"/>
        <v>0</v>
      </c>
      <c r="Y258" s="141"/>
      <c r="Z258" s="141">
        <v>45361.231936999997</v>
      </c>
      <c r="AA258" s="141">
        <f t="shared" si="176"/>
        <v>335233765</v>
      </c>
      <c r="AB258" s="141">
        <f t="shared" si="177"/>
        <v>342170317.00001383</v>
      </c>
      <c r="AC258" s="141">
        <f t="shared" si="178"/>
        <v>44441.659056235832</v>
      </c>
      <c r="AD258" s="141"/>
      <c r="AE258" s="141"/>
      <c r="AF258" s="141">
        <f t="shared" si="179"/>
        <v>483622539</v>
      </c>
      <c r="AG258" s="141">
        <f t="shared" si="180"/>
        <v>726591897.00000179</v>
      </c>
      <c r="AH258" s="141">
        <f t="shared" si="226"/>
        <v>0</v>
      </c>
      <c r="AI258" s="141"/>
      <c r="AJ258" s="141"/>
      <c r="AK258" s="141">
        <f t="shared" si="181"/>
        <v>18917185</v>
      </c>
      <c r="AL258" s="141">
        <f t="shared" si="182"/>
        <v>21580834</v>
      </c>
      <c r="AM258" s="141">
        <f t="shared" si="227"/>
        <v>0</v>
      </c>
      <c r="AN258" s="141"/>
      <c r="AO258" s="141">
        <v>28309.240919</v>
      </c>
      <c r="AP258" s="141">
        <f t="shared" si="183"/>
        <v>44655639</v>
      </c>
      <c r="AQ258" s="141">
        <f t="shared" si="184"/>
        <v>45294790.000002876</v>
      </c>
      <c r="AR258" s="141">
        <f t="shared" si="228"/>
        <v>27909.771583946233</v>
      </c>
      <c r="AS258" s="141"/>
      <c r="AT258" s="141"/>
      <c r="AU258" s="141">
        <f t="shared" si="185"/>
        <v>12442934</v>
      </c>
      <c r="AV258" s="141">
        <f t="shared" si="186"/>
        <v>11889881.000002848</v>
      </c>
      <c r="AW258" s="141">
        <f t="shared" si="229"/>
        <v>0</v>
      </c>
      <c r="AX258" s="141"/>
      <c r="AY258" s="141"/>
      <c r="AZ258" s="141">
        <f t="shared" si="187"/>
        <v>877162802</v>
      </c>
      <c r="BA258" s="141">
        <f t="shared" si="188"/>
        <v>834431461.9999969</v>
      </c>
      <c r="BB258" s="141">
        <f t="shared" si="230"/>
        <v>0</v>
      </c>
      <c r="BC258" s="141"/>
      <c r="BD258" s="141"/>
      <c r="BE258" s="141">
        <f t="shared" si="189"/>
        <v>9386434</v>
      </c>
      <c r="BF258" s="141">
        <f t="shared" si="190"/>
        <v>9386434</v>
      </c>
      <c r="BG258" s="141">
        <f t="shared" si="231"/>
        <v>0</v>
      </c>
      <c r="BH258" s="141"/>
      <c r="BI258" s="141"/>
      <c r="BJ258" s="141">
        <f t="shared" si="191"/>
        <v>2191103</v>
      </c>
      <c r="BK258" s="141">
        <f t="shared" si="192"/>
        <v>2191101</v>
      </c>
      <c r="BL258" s="141">
        <f t="shared" si="232"/>
        <v>0</v>
      </c>
      <c r="BM258" s="141"/>
      <c r="BN258" s="141"/>
      <c r="BO258" s="141">
        <f t="shared" si="193"/>
        <v>236120000</v>
      </c>
      <c r="BP258" s="141">
        <f t="shared" si="194"/>
        <v>183638092</v>
      </c>
      <c r="BQ258" s="141">
        <f t="shared" si="233"/>
        <v>0</v>
      </c>
      <c r="BR258" s="141"/>
      <c r="BS258" s="141"/>
      <c r="BT258" s="141">
        <f t="shared" si="195"/>
        <v>132130000</v>
      </c>
      <c r="BU258" s="141">
        <f t="shared" si="196"/>
        <v>119177778</v>
      </c>
      <c r="BV258" s="141">
        <f t="shared" si="234"/>
        <v>0</v>
      </c>
      <c r="BW258" s="141"/>
      <c r="BX258" s="141"/>
      <c r="BY258" s="141">
        <f t="shared" si="197"/>
        <v>10351044</v>
      </c>
      <c r="BZ258" s="141">
        <f t="shared" si="198"/>
        <v>10000069</v>
      </c>
      <c r="CA258" s="141">
        <f t="shared" si="235"/>
        <v>0</v>
      </c>
      <c r="CB258" s="141"/>
      <c r="CC258" s="141"/>
      <c r="CD258" s="141">
        <f t="shared" si="199"/>
        <v>1842000</v>
      </c>
      <c r="CE258" s="141">
        <f t="shared" si="200"/>
        <v>1874207.2309440002</v>
      </c>
      <c r="CF258" s="141">
        <f t="shared" si="236"/>
        <v>0</v>
      </c>
      <c r="CG258" s="141"/>
      <c r="CH258" s="141">
        <v>693.23</v>
      </c>
      <c r="CI258" s="141">
        <f t="shared" si="204"/>
        <v>246401</v>
      </c>
      <c r="CJ258" s="141">
        <f t="shared" si="205"/>
        <v>225992.98000000117</v>
      </c>
      <c r="CK258" s="141">
        <f t="shared" si="237"/>
        <v>755.83128834355432</v>
      </c>
      <c r="CL258" s="141"/>
      <c r="CM258" s="141">
        <v>32380</v>
      </c>
      <c r="CN258" s="141">
        <v>63520</v>
      </c>
      <c r="CO258" s="141">
        <f t="shared" si="201"/>
        <v>95900</v>
      </c>
      <c r="CP258" s="141">
        <f t="shared" si="202"/>
        <v>435000431</v>
      </c>
      <c r="CQ258" s="141">
        <f t="shared" si="206"/>
        <v>435000431.00000006</v>
      </c>
      <c r="CR258" s="141">
        <f t="shared" si="207"/>
        <v>95899.999999999985</v>
      </c>
      <c r="CS258" s="141"/>
      <c r="CT258" s="141"/>
      <c r="CU258" s="141"/>
      <c r="CV258" s="141">
        <f t="shared" si="238"/>
        <v>397309.16906224302</v>
      </c>
    </row>
    <row r="259" spans="1:100" s="14" customFormat="1" ht="13.2" x14ac:dyDescent="0.25">
      <c r="A259" s="4" t="s">
        <v>169</v>
      </c>
      <c r="B259" s="4" t="s">
        <v>170</v>
      </c>
      <c r="C259" s="4"/>
      <c r="D259" s="4" t="s">
        <v>136</v>
      </c>
      <c r="E259" s="4"/>
      <c r="F259" s="141">
        <v>297351.82841999998</v>
      </c>
      <c r="G259" s="141">
        <f>'[6]Control Totals'!$I$3</f>
        <v>129600000</v>
      </c>
      <c r="H259" s="141">
        <v>129600000.00000101</v>
      </c>
      <c r="I259" s="141">
        <f t="shared" si="223"/>
        <v>297351.82841999765</v>
      </c>
      <c r="J259" s="141"/>
      <c r="K259" s="141">
        <v>591599.55784200004</v>
      </c>
      <c r="L259" s="141">
        <f t="shared" si="172"/>
        <v>1567610394</v>
      </c>
      <c r="M259" s="141">
        <v>5258012077.9999981</v>
      </c>
      <c r="N259" s="141">
        <f t="shared" si="224"/>
        <v>176377.99270930543</v>
      </c>
      <c r="O259" s="141"/>
      <c r="P259" s="141">
        <v>8692867.6498729996</v>
      </c>
      <c r="Q259" s="141">
        <f t="shared" si="203"/>
        <v>341463106</v>
      </c>
      <c r="R259" s="141">
        <v>1276518313.0000019</v>
      </c>
      <c r="S259" s="141">
        <f t="shared" si="225"/>
        <v>2325304.3513309555</v>
      </c>
      <c r="T259" s="141"/>
      <c r="U259" s="141"/>
      <c r="V259" s="141">
        <f t="shared" si="173"/>
        <v>339987334</v>
      </c>
      <c r="W259" s="141">
        <f t="shared" si="174"/>
        <v>523996799.00000209</v>
      </c>
      <c r="X259" s="141">
        <f t="shared" si="175"/>
        <v>0</v>
      </c>
      <c r="Y259" s="141"/>
      <c r="Z259" s="141">
        <v>1657254.6742459999</v>
      </c>
      <c r="AA259" s="141">
        <f t="shared" si="176"/>
        <v>335233765</v>
      </c>
      <c r="AB259" s="141">
        <f t="shared" si="177"/>
        <v>342170317.00001383</v>
      </c>
      <c r="AC259" s="141">
        <f t="shared" si="178"/>
        <v>1623658.4426208795</v>
      </c>
      <c r="AD259" s="141"/>
      <c r="AE259" s="141">
        <v>2057881.3161840001</v>
      </c>
      <c r="AF259" s="141">
        <f t="shared" si="179"/>
        <v>483622539</v>
      </c>
      <c r="AG259" s="141">
        <f t="shared" si="180"/>
        <v>726591897.00000179</v>
      </c>
      <c r="AH259" s="141">
        <f t="shared" si="226"/>
        <v>1369734.222474498</v>
      </c>
      <c r="AI259" s="141"/>
      <c r="AJ259" s="141"/>
      <c r="AK259" s="141">
        <f t="shared" si="181"/>
        <v>18917185</v>
      </c>
      <c r="AL259" s="141">
        <f t="shared" si="182"/>
        <v>21580834</v>
      </c>
      <c r="AM259" s="141">
        <f t="shared" si="227"/>
        <v>0</v>
      </c>
      <c r="AN259" s="141"/>
      <c r="AO259" s="141">
        <v>337794.35541900003</v>
      </c>
      <c r="AP259" s="141">
        <f t="shared" si="183"/>
        <v>44655639</v>
      </c>
      <c r="AQ259" s="141">
        <f t="shared" si="184"/>
        <v>45294790.000002876</v>
      </c>
      <c r="AR259" s="141">
        <f t="shared" si="228"/>
        <v>333027.76747232082</v>
      </c>
      <c r="AS259" s="141"/>
      <c r="AT259" s="141">
        <v>73717.262199999997</v>
      </c>
      <c r="AU259" s="141">
        <f t="shared" si="185"/>
        <v>12442934</v>
      </c>
      <c r="AV259" s="141">
        <f t="shared" si="186"/>
        <v>11889881.000002848</v>
      </c>
      <c r="AW259" s="141">
        <f t="shared" si="229"/>
        <v>77146.190799981516</v>
      </c>
      <c r="AX259" s="141"/>
      <c r="AY259" s="141">
        <v>5574984.1836050004</v>
      </c>
      <c r="AZ259" s="141">
        <f t="shared" si="187"/>
        <v>877162802</v>
      </c>
      <c r="BA259" s="141">
        <f t="shared" si="188"/>
        <v>834431461.9999969</v>
      </c>
      <c r="BB259" s="141">
        <f t="shared" si="230"/>
        <v>5860479.8240417531</v>
      </c>
      <c r="BC259" s="141"/>
      <c r="BD259" s="141"/>
      <c r="BE259" s="141">
        <f t="shared" si="189"/>
        <v>9386434</v>
      </c>
      <c r="BF259" s="141">
        <f t="shared" si="190"/>
        <v>9386434</v>
      </c>
      <c r="BG259" s="141">
        <f t="shared" si="231"/>
        <v>0</v>
      </c>
      <c r="BH259" s="141"/>
      <c r="BI259" s="141"/>
      <c r="BJ259" s="141">
        <f t="shared" si="191"/>
        <v>2191103</v>
      </c>
      <c r="BK259" s="141">
        <f t="shared" si="192"/>
        <v>2191101</v>
      </c>
      <c r="BL259" s="141">
        <f t="shared" si="232"/>
        <v>0</v>
      </c>
      <c r="BM259" s="141"/>
      <c r="BN259" s="141">
        <v>505650</v>
      </c>
      <c r="BO259" s="141">
        <f t="shared" si="193"/>
        <v>236120000</v>
      </c>
      <c r="BP259" s="141">
        <f t="shared" si="194"/>
        <v>183638092</v>
      </c>
      <c r="BQ259" s="141">
        <f t="shared" si="233"/>
        <v>650159.65206173016</v>
      </c>
      <c r="BR259" s="141"/>
      <c r="BS259" s="141">
        <v>418447</v>
      </c>
      <c r="BT259" s="141">
        <f t="shared" si="195"/>
        <v>132130000</v>
      </c>
      <c r="BU259" s="141">
        <f t="shared" si="196"/>
        <v>119177778</v>
      </c>
      <c r="BV259" s="141">
        <f t="shared" si="234"/>
        <v>463923.7535541231</v>
      </c>
      <c r="BW259" s="141"/>
      <c r="BX259" s="141">
        <v>47481</v>
      </c>
      <c r="BY259" s="141">
        <f t="shared" si="197"/>
        <v>10351044</v>
      </c>
      <c r="BZ259" s="141">
        <f t="shared" si="198"/>
        <v>10000069</v>
      </c>
      <c r="CA259" s="141">
        <f t="shared" si="235"/>
        <v>49147.452898974996</v>
      </c>
      <c r="CB259" s="141"/>
      <c r="CC259" s="141">
        <v>9232.5479369999994</v>
      </c>
      <c r="CD259" s="141">
        <f t="shared" si="199"/>
        <v>1842000</v>
      </c>
      <c r="CE259" s="141">
        <f t="shared" si="200"/>
        <v>1874207.2309440002</v>
      </c>
      <c r="CF259" s="141">
        <f t="shared" si="236"/>
        <v>9073.8916269084311</v>
      </c>
      <c r="CG259" s="141"/>
      <c r="CH259" s="141">
        <v>693.23</v>
      </c>
      <c r="CI259" s="141">
        <f t="shared" si="204"/>
        <v>246401</v>
      </c>
      <c r="CJ259" s="141">
        <f t="shared" si="205"/>
        <v>225992.98000000117</v>
      </c>
      <c r="CK259" s="141">
        <f t="shared" si="237"/>
        <v>755.83128834355432</v>
      </c>
      <c r="CL259" s="141"/>
      <c r="CM259" s="141">
        <v>1196790</v>
      </c>
      <c r="CN259" s="141">
        <v>2365817</v>
      </c>
      <c r="CO259" s="141">
        <f t="shared" si="201"/>
        <v>3562607</v>
      </c>
      <c r="CP259" s="141">
        <f t="shared" si="202"/>
        <v>435000431</v>
      </c>
      <c r="CQ259" s="141">
        <f t="shared" si="206"/>
        <v>435000431.00000006</v>
      </c>
      <c r="CR259" s="141">
        <f t="shared" si="207"/>
        <v>3562606.9999999995</v>
      </c>
      <c r="CS259" s="141"/>
      <c r="CT259" s="141"/>
      <c r="CU259" s="141"/>
      <c r="CV259" s="141">
        <f t="shared" si="238"/>
        <v>16798748.201299772</v>
      </c>
    </row>
    <row r="260" spans="1:100" s="14" customFormat="1" ht="13.2" x14ac:dyDescent="0.25">
      <c r="A260" s="4" t="s">
        <v>625</v>
      </c>
      <c r="B260" s="4" t="s">
        <v>626</v>
      </c>
      <c r="C260" s="4" t="s">
        <v>348</v>
      </c>
      <c r="D260" s="4" t="s">
        <v>348</v>
      </c>
      <c r="E260" s="4"/>
      <c r="F260" s="141"/>
      <c r="G260" s="141">
        <f>'[6]Control Totals'!$I$3</f>
        <v>129600000</v>
      </c>
      <c r="H260" s="141">
        <v>129600000.00000101</v>
      </c>
      <c r="I260" s="141">
        <f t="shared" si="223"/>
        <v>0</v>
      </c>
      <c r="J260" s="141"/>
      <c r="K260" s="141"/>
      <c r="L260" s="141">
        <f t="shared" ref="L260:L323" si="239">$K$391</f>
        <v>1567610394</v>
      </c>
      <c r="M260" s="141">
        <v>5258012077.9999981</v>
      </c>
      <c r="N260" s="141">
        <f t="shared" si="224"/>
        <v>0</v>
      </c>
      <c r="O260" s="141"/>
      <c r="P260" s="141">
        <v>939879.79969799996</v>
      </c>
      <c r="Q260" s="141">
        <f t="shared" si="203"/>
        <v>341463106</v>
      </c>
      <c r="R260" s="141">
        <v>1276518313.0000019</v>
      </c>
      <c r="S260" s="141">
        <f t="shared" si="225"/>
        <v>251413.76539855127</v>
      </c>
      <c r="T260" s="141"/>
      <c r="U260" s="141"/>
      <c r="V260" s="141">
        <f t="shared" ref="V260:V323" si="240">$U$391</f>
        <v>339987334</v>
      </c>
      <c r="W260" s="141">
        <f t="shared" ref="W260:W323" si="241">$U$390</f>
        <v>523996799.00000209</v>
      </c>
      <c r="X260" s="141">
        <f t="shared" ref="X260:X323" si="242">(U260/W260)*V260</f>
        <v>0</v>
      </c>
      <c r="Y260" s="141"/>
      <c r="Z260" s="141">
        <v>52723.637838000002</v>
      </c>
      <c r="AA260" s="141">
        <f t="shared" ref="AA260:AA323" si="243">$Z$391</f>
        <v>335233765</v>
      </c>
      <c r="AB260" s="141">
        <f t="shared" ref="AB260:AB323" si="244">$Z$390</f>
        <v>342170317.00001383</v>
      </c>
      <c r="AC260" s="141">
        <f t="shared" ref="AC260:AC323" si="245">(Z260/AB260)*AA260</f>
        <v>51654.812643869649</v>
      </c>
      <c r="AD260" s="141"/>
      <c r="AE260" s="141"/>
      <c r="AF260" s="141">
        <f t="shared" ref="AF260:AF323" si="246">$AE$391</f>
        <v>483622539</v>
      </c>
      <c r="AG260" s="141">
        <f t="shared" ref="AG260:AG323" si="247">$AE$390</f>
        <v>726591897.00000179</v>
      </c>
      <c r="AH260" s="141">
        <f t="shared" si="226"/>
        <v>0</v>
      </c>
      <c r="AI260" s="141"/>
      <c r="AJ260" s="141"/>
      <c r="AK260" s="141">
        <f t="shared" ref="AK260:AK323" si="248">$AJ$391</f>
        <v>18917185</v>
      </c>
      <c r="AL260" s="141">
        <f t="shared" ref="AL260:AL323" si="249">$AJ$390</f>
        <v>21580834</v>
      </c>
      <c r="AM260" s="141">
        <f t="shared" si="227"/>
        <v>0</v>
      </c>
      <c r="AN260" s="141"/>
      <c r="AO260" s="141">
        <v>44239.983154000001</v>
      </c>
      <c r="AP260" s="141">
        <f t="shared" ref="AP260:AP323" si="250">$AO$391</f>
        <v>44655639</v>
      </c>
      <c r="AQ260" s="141">
        <f t="shared" ref="AQ260:AQ323" si="251">$AO$390</f>
        <v>45294790.000002876</v>
      </c>
      <c r="AR260" s="141">
        <f t="shared" si="228"/>
        <v>43615.716445334663</v>
      </c>
      <c r="AS260" s="141"/>
      <c r="AT260" s="141"/>
      <c r="AU260" s="141">
        <f t="shared" ref="AU260:AU323" si="252">$AT$391</f>
        <v>12442934</v>
      </c>
      <c r="AV260" s="141">
        <f t="shared" ref="AV260:AV323" si="253">$AT$390</f>
        <v>11889881.000002848</v>
      </c>
      <c r="AW260" s="141">
        <f t="shared" si="229"/>
        <v>0</v>
      </c>
      <c r="AX260" s="141"/>
      <c r="AY260" s="141"/>
      <c r="AZ260" s="141">
        <f t="shared" ref="AZ260:AZ323" si="254">$AY$391</f>
        <v>877162802</v>
      </c>
      <c r="BA260" s="141">
        <f t="shared" ref="BA260:BA323" si="255">$AY$390</f>
        <v>834431461.9999969</v>
      </c>
      <c r="BB260" s="141">
        <f t="shared" si="230"/>
        <v>0</v>
      </c>
      <c r="BC260" s="141"/>
      <c r="BD260" s="141"/>
      <c r="BE260" s="141">
        <f t="shared" ref="BE260:BE323" si="256">$BD$391</f>
        <v>9386434</v>
      </c>
      <c r="BF260" s="141">
        <f t="shared" ref="BF260:BF323" si="257">$BD$390</f>
        <v>9386434</v>
      </c>
      <c r="BG260" s="141">
        <f t="shared" si="231"/>
        <v>0</v>
      </c>
      <c r="BH260" s="141"/>
      <c r="BI260" s="141"/>
      <c r="BJ260" s="141">
        <f t="shared" ref="BJ260:BJ323" si="258">$BI$391</f>
        <v>2191103</v>
      </c>
      <c r="BK260" s="141">
        <f t="shared" ref="BK260:BK323" si="259">$BI$390</f>
        <v>2191101</v>
      </c>
      <c r="BL260" s="141">
        <f t="shared" si="232"/>
        <v>0</v>
      </c>
      <c r="BM260" s="141"/>
      <c r="BN260" s="141"/>
      <c r="BO260" s="141">
        <f t="shared" ref="BO260:BO323" si="260">$BN$391</f>
        <v>236120000</v>
      </c>
      <c r="BP260" s="141">
        <f t="shared" ref="BP260:BP323" si="261">$BN$390</f>
        <v>183638092</v>
      </c>
      <c r="BQ260" s="141">
        <f t="shared" si="233"/>
        <v>0</v>
      </c>
      <c r="BR260" s="141"/>
      <c r="BS260" s="141"/>
      <c r="BT260" s="141">
        <f t="shared" ref="BT260:BT323" si="262">$BS$391</f>
        <v>132130000</v>
      </c>
      <c r="BU260" s="141">
        <f t="shared" ref="BU260:BU323" si="263">$BS$390</f>
        <v>119177778</v>
      </c>
      <c r="BV260" s="141">
        <f t="shared" si="234"/>
        <v>0</v>
      </c>
      <c r="BW260" s="141"/>
      <c r="BX260" s="141"/>
      <c r="BY260" s="141">
        <f t="shared" ref="BY260:BY323" si="264">$BX$391</f>
        <v>10351044</v>
      </c>
      <c r="BZ260" s="141">
        <f t="shared" ref="BZ260:BZ323" si="265">$BX$390</f>
        <v>10000069</v>
      </c>
      <c r="CA260" s="141">
        <f t="shared" si="235"/>
        <v>0</v>
      </c>
      <c r="CB260" s="141"/>
      <c r="CC260" s="141"/>
      <c r="CD260" s="141">
        <f t="shared" ref="CD260:CD323" si="266">$CC$391</f>
        <v>1842000</v>
      </c>
      <c r="CE260" s="141">
        <f t="shared" ref="CE260:CE323" si="267">$CC$390</f>
        <v>1874207.2309440002</v>
      </c>
      <c r="CF260" s="141">
        <f t="shared" si="236"/>
        <v>0</v>
      </c>
      <c r="CG260" s="141"/>
      <c r="CH260" s="141">
        <v>693.23</v>
      </c>
      <c r="CI260" s="141">
        <f t="shared" si="204"/>
        <v>246401</v>
      </c>
      <c r="CJ260" s="141">
        <f t="shared" si="205"/>
        <v>225992.98000000117</v>
      </c>
      <c r="CK260" s="141">
        <f t="shared" si="237"/>
        <v>755.83128834355432</v>
      </c>
      <c r="CL260" s="141"/>
      <c r="CM260" s="141">
        <v>40284</v>
      </c>
      <c r="CN260" s="141"/>
      <c r="CO260" s="141">
        <f t="shared" ref="CO260:CO323" si="268">CN260+CM260</f>
        <v>40284</v>
      </c>
      <c r="CP260" s="141">
        <f t="shared" ref="CP260:CP323" si="269">$CO$391</f>
        <v>435000431</v>
      </c>
      <c r="CQ260" s="141">
        <f t="shared" si="206"/>
        <v>435000431.00000006</v>
      </c>
      <c r="CR260" s="141">
        <f t="shared" si="207"/>
        <v>40283.999999999993</v>
      </c>
      <c r="CS260" s="141"/>
      <c r="CT260" s="141"/>
      <c r="CU260" s="141"/>
      <c r="CV260" s="141">
        <f t="shared" si="238"/>
        <v>387724.1257760991</v>
      </c>
    </row>
    <row r="261" spans="1:100" s="14" customFormat="1" ht="13.2" x14ac:dyDescent="0.25">
      <c r="A261" s="4" t="s">
        <v>43</v>
      </c>
      <c r="B261" s="4" t="s">
        <v>44</v>
      </c>
      <c r="C261" s="4"/>
      <c r="D261" s="4" t="s">
        <v>36</v>
      </c>
      <c r="E261" s="4"/>
      <c r="F261" s="141">
        <v>724528.45026299998</v>
      </c>
      <c r="G261" s="141">
        <f>'[6]Control Totals'!$I$3</f>
        <v>129600000</v>
      </c>
      <c r="H261" s="141">
        <v>129600000.00000101</v>
      </c>
      <c r="I261" s="141">
        <f t="shared" si="223"/>
        <v>724528.45026299427</v>
      </c>
      <c r="J261" s="141"/>
      <c r="K261" s="141">
        <v>31698173.565164</v>
      </c>
      <c r="L261" s="141">
        <f t="shared" si="239"/>
        <v>1567610394</v>
      </c>
      <c r="M261" s="141">
        <v>5258012077.9999981</v>
      </c>
      <c r="N261" s="141">
        <f t="shared" si="224"/>
        <v>9450413.1246628799</v>
      </c>
      <c r="O261" s="141"/>
      <c r="P261" s="141">
        <v>5469838.381759</v>
      </c>
      <c r="Q261" s="141">
        <f t="shared" ref="Q261:Q324" si="270">$P$391</f>
        <v>341463106</v>
      </c>
      <c r="R261" s="141">
        <v>1276518313.0000019</v>
      </c>
      <c r="S261" s="141">
        <f t="shared" si="225"/>
        <v>1463158.0167181192</v>
      </c>
      <c r="T261" s="141"/>
      <c r="U261" s="141"/>
      <c r="V261" s="141">
        <f t="shared" si="240"/>
        <v>339987334</v>
      </c>
      <c r="W261" s="141">
        <f t="shared" si="241"/>
        <v>523996799.00000209</v>
      </c>
      <c r="X261" s="141">
        <f t="shared" si="242"/>
        <v>0</v>
      </c>
      <c r="Y261" s="141"/>
      <c r="Z261" s="141">
        <v>1137071.6041280001</v>
      </c>
      <c r="AA261" s="141">
        <f t="shared" si="243"/>
        <v>335233765</v>
      </c>
      <c r="AB261" s="141">
        <f t="shared" si="244"/>
        <v>342170317.00001383</v>
      </c>
      <c r="AC261" s="141">
        <f t="shared" si="245"/>
        <v>1114020.6382262071</v>
      </c>
      <c r="AD261" s="141"/>
      <c r="AE261" s="141">
        <v>4062029.1881889999</v>
      </c>
      <c r="AF261" s="141">
        <f t="shared" si="246"/>
        <v>483622539</v>
      </c>
      <c r="AG261" s="141">
        <f t="shared" si="247"/>
        <v>726591897.00000179</v>
      </c>
      <c r="AH261" s="141">
        <f t="shared" si="226"/>
        <v>2703703.244689595</v>
      </c>
      <c r="AI261" s="141"/>
      <c r="AJ261" s="141"/>
      <c r="AK261" s="141">
        <f t="shared" si="248"/>
        <v>18917185</v>
      </c>
      <c r="AL261" s="141">
        <f t="shared" si="249"/>
        <v>21580834</v>
      </c>
      <c r="AM261" s="141">
        <f t="shared" si="227"/>
        <v>0</v>
      </c>
      <c r="AN261" s="141"/>
      <c r="AO261" s="141">
        <v>76493.267517999993</v>
      </c>
      <c r="AP261" s="141">
        <f t="shared" si="250"/>
        <v>44655639</v>
      </c>
      <c r="AQ261" s="141">
        <f t="shared" si="251"/>
        <v>45294790.000002876</v>
      </c>
      <c r="AR261" s="141">
        <f t="shared" si="228"/>
        <v>75413.877406518863</v>
      </c>
      <c r="AS261" s="141"/>
      <c r="AT261" s="141">
        <v>70320.153342999998</v>
      </c>
      <c r="AU261" s="141">
        <f t="shared" si="252"/>
        <v>12442934</v>
      </c>
      <c r="AV261" s="141">
        <f t="shared" si="253"/>
        <v>11889881.000002848</v>
      </c>
      <c r="AW261" s="141">
        <f t="shared" si="229"/>
        <v>73591.06680013187</v>
      </c>
      <c r="AX261" s="141"/>
      <c r="AY261" s="141">
        <v>4941362.6937170001</v>
      </c>
      <c r="AZ261" s="141">
        <f t="shared" si="254"/>
        <v>877162802</v>
      </c>
      <c r="BA261" s="141">
        <f t="shared" si="255"/>
        <v>834431461.9999969</v>
      </c>
      <c r="BB261" s="141">
        <f t="shared" si="230"/>
        <v>5194410.4980536886</v>
      </c>
      <c r="BC261" s="141"/>
      <c r="BD261" s="141"/>
      <c r="BE261" s="141">
        <f t="shared" si="256"/>
        <v>9386434</v>
      </c>
      <c r="BF261" s="141">
        <f t="shared" si="257"/>
        <v>9386434</v>
      </c>
      <c r="BG261" s="141">
        <f t="shared" si="231"/>
        <v>0</v>
      </c>
      <c r="BH261" s="141"/>
      <c r="BI261" s="141"/>
      <c r="BJ261" s="141">
        <f t="shared" si="258"/>
        <v>2191103</v>
      </c>
      <c r="BK261" s="141">
        <f t="shared" si="259"/>
        <v>2191101</v>
      </c>
      <c r="BL261" s="141">
        <f t="shared" si="232"/>
        <v>0</v>
      </c>
      <c r="BM261" s="141"/>
      <c r="BN261" s="141">
        <v>848071</v>
      </c>
      <c r="BO261" s="141">
        <f t="shared" si="260"/>
        <v>236120000</v>
      </c>
      <c r="BP261" s="141">
        <f t="shared" si="261"/>
        <v>183638092</v>
      </c>
      <c r="BQ261" s="141">
        <f t="shared" si="233"/>
        <v>1090441.1080463631</v>
      </c>
      <c r="BR261" s="141"/>
      <c r="BS261" s="141">
        <v>462046</v>
      </c>
      <c r="BT261" s="141">
        <f t="shared" si="262"/>
        <v>132130000</v>
      </c>
      <c r="BU261" s="141">
        <f t="shared" si="263"/>
        <v>119177778</v>
      </c>
      <c r="BV261" s="141">
        <f t="shared" si="234"/>
        <v>512261.085955135</v>
      </c>
      <c r="BW261" s="141"/>
      <c r="BX261" s="141">
        <v>33344</v>
      </c>
      <c r="BY261" s="141">
        <f t="shared" si="264"/>
        <v>10351044</v>
      </c>
      <c r="BZ261" s="141">
        <f t="shared" si="265"/>
        <v>10000069</v>
      </c>
      <c r="CA261" s="141">
        <f t="shared" si="235"/>
        <v>34514.282965047547</v>
      </c>
      <c r="CB261" s="141"/>
      <c r="CC261" s="141">
        <v>9232.5479369999994</v>
      </c>
      <c r="CD261" s="141">
        <f t="shared" si="266"/>
        <v>1842000</v>
      </c>
      <c r="CE261" s="141">
        <f t="shared" si="267"/>
        <v>1874207.2309440002</v>
      </c>
      <c r="CF261" s="141">
        <f t="shared" si="236"/>
        <v>9073.8916269084311</v>
      </c>
      <c r="CG261" s="141"/>
      <c r="CH261" s="141">
        <v>693.23</v>
      </c>
      <c r="CI261" s="141">
        <f t="shared" ref="CI261:CI324" si="271">$CH$391</f>
        <v>246401</v>
      </c>
      <c r="CJ261" s="141">
        <f t="shared" ref="CJ261:CJ324" si="272">$CH$390</f>
        <v>225992.98000000117</v>
      </c>
      <c r="CK261" s="141">
        <f t="shared" si="237"/>
        <v>755.83128834355432</v>
      </c>
      <c r="CL261" s="141"/>
      <c r="CM261" s="141">
        <v>818985.99999999988</v>
      </c>
      <c r="CN261" s="141">
        <v>813548</v>
      </c>
      <c r="CO261" s="141">
        <f t="shared" si="268"/>
        <v>1632534</v>
      </c>
      <c r="CP261" s="141">
        <f t="shared" si="269"/>
        <v>435000431</v>
      </c>
      <c r="CQ261" s="141">
        <f t="shared" ref="CQ261:CQ324" si="273">$CO$390</f>
        <v>435000431.00000006</v>
      </c>
      <c r="CR261" s="141">
        <f t="shared" ref="CR261:CR324" si="274">(CO261/CQ261)*CP261</f>
        <v>1632533.9999999998</v>
      </c>
      <c r="CS261" s="141"/>
      <c r="CT261" s="141"/>
      <c r="CU261" s="141"/>
      <c r="CV261" s="141">
        <f t="shared" si="238"/>
        <v>24078819.116701938</v>
      </c>
    </row>
    <row r="262" spans="1:100" s="14" customFormat="1" ht="13.2" x14ac:dyDescent="0.25">
      <c r="A262" s="4" t="s">
        <v>447</v>
      </c>
      <c r="B262" s="4" t="s">
        <v>448</v>
      </c>
      <c r="C262" s="4" t="s">
        <v>348</v>
      </c>
      <c r="D262" s="4" t="s">
        <v>348</v>
      </c>
      <c r="E262" s="4"/>
      <c r="F262" s="141"/>
      <c r="G262" s="141">
        <f>'[6]Control Totals'!$I$3</f>
        <v>129600000</v>
      </c>
      <c r="H262" s="141">
        <v>129600000.00000101</v>
      </c>
      <c r="I262" s="141">
        <f t="shared" si="223"/>
        <v>0</v>
      </c>
      <c r="J262" s="141"/>
      <c r="K262" s="141"/>
      <c r="L262" s="141">
        <f t="shared" si="239"/>
        <v>1567610394</v>
      </c>
      <c r="M262" s="141">
        <v>5258012077.9999981</v>
      </c>
      <c r="N262" s="141">
        <f t="shared" si="224"/>
        <v>0</v>
      </c>
      <c r="O262" s="141"/>
      <c r="P262" s="141">
        <v>1082208.7348730001</v>
      </c>
      <c r="Q262" s="141">
        <f t="shared" si="270"/>
        <v>341463106</v>
      </c>
      <c r="R262" s="141">
        <v>1276518313.0000019</v>
      </c>
      <c r="S262" s="141">
        <f t="shared" si="225"/>
        <v>289486.1375561516</v>
      </c>
      <c r="T262" s="141"/>
      <c r="U262" s="141"/>
      <c r="V262" s="141">
        <f t="shared" si="240"/>
        <v>339987334</v>
      </c>
      <c r="W262" s="141">
        <f t="shared" si="241"/>
        <v>523996799.00000209</v>
      </c>
      <c r="X262" s="141">
        <f t="shared" si="242"/>
        <v>0</v>
      </c>
      <c r="Y262" s="141"/>
      <c r="Z262" s="141">
        <v>91017.144646999994</v>
      </c>
      <c r="AA262" s="141">
        <f t="shared" si="243"/>
        <v>335233765</v>
      </c>
      <c r="AB262" s="141">
        <f t="shared" si="244"/>
        <v>342170317.00001383</v>
      </c>
      <c r="AC262" s="141">
        <f t="shared" si="245"/>
        <v>89172.025051963152</v>
      </c>
      <c r="AD262" s="141"/>
      <c r="AE262" s="141"/>
      <c r="AF262" s="141">
        <f t="shared" si="246"/>
        <v>483622539</v>
      </c>
      <c r="AG262" s="141">
        <f t="shared" si="247"/>
        <v>726591897.00000179</v>
      </c>
      <c r="AH262" s="141">
        <f t="shared" si="226"/>
        <v>0</v>
      </c>
      <c r="AI262" s="141"/>
      <c r="AJ262" s="141"/>
      <c r="AK262" s="141">
        <f t="shared" si="248"/>
        <v>18917185</v>
      </c>
      <c r="AL262" s="141">
        <f t="shared" si="249"/>
        <v>21580834</v>
      </c>
      <c r="AM262" s="141">
        <f t="shared" si="227"/>
        <v>0</v>
      </c>
      <c r="AN262" s="141"/>
      <c r="AO262" s="141">
        <v>28309.240919</v>
      </c>
      <c r="AP262" s="141">
        <f t="shared" si="250"/>
        <v>44655639</v>
      </c>
      <c r="AQ262" s="141">
        <f t="shared" si="251"/>
        <v>45294790.000002876</v>
      </c>
      <c r="AR262" s="141">
        <f t="shared" si="228"/>
        <v>27909.771583946233</v>
      </c>
      <c r="AS262" s="141"/>
      <c r="AT262" s="141"/>
      <c r="AU262" s="141">
        <f t="shared" si="252"/>
        <v>12442934</v>
      </c>
      <c r="AV262" s="141">
        <f t="shared" si="253"/>
        <v>11889881.000002848</v>
      </c>
      <c r="AW262" s="141">
        <f t="shared" si="229"/>
        <v>0</v>
      </c>
      <c r="AX262" s="141"/>
      <c r="AY262" s="141"/>
      <c r="AZ262" s="141">
        <f t="shared" si="254"/>
        <v>877162802</v>
      </c>
      <c r="BA262" s="141">
        <f t="shared" si="255"/>
        <v>834431461.9999969</v>
      </c>
      <c r="BB262" s="141">
        <f t="shared" si="230"/>
        <v>0</v>
      </c>
      <c r="BC262" s="141"/>
      <c r="BD262" s="141"/>
      <c r="BE262" s="141">
        <f t="shared" si="256"/>
        <v>9386434</v>
      </c>
      <c r="BF262" s="141">
        <f t="shared" si="257"/>
        <v>9386434</v>
      </c>
      <c r="BG262" s="141">
        <f t="shared" si="231"/>
        <v>0</v>
      </c>
      <c r="BH262" s="141"/>
      <c r="BI262" s="141"/>
      <c r="BJ262" s="141">
        <f t="shared" si="258"/>
        <v>2191103</v>
      </c>
      <c r="BK262" s="141">
        <f t="shared" si="259"/>
        <v>2191101</v>
      </c>
      <c r="BL262" s="141">
        <f t="shared" si="232"/>
        <v>0</v>
      </c>
      <c r="BM262" s="141"/>
      <c r="BN262" s="141"/>
      <c r="BO262" s="141">
        <f t="shared" si="260"/>
        <v>236120000</v>
      </c>
      <c r="BP262" s="141">
        <f t="shared" si="261"/>
        <v>183638092</v>
      </c>
      <c r="BQ262" s="141">
        <f t="shared" si="233"/>
        <v>0</v>
      </c>
      <c r="BR262" s="141"/>
      <c r="BS262" s="141"/>
      <c r="BT262" s="141">
        <f t="shared" si="262"/>
        <v>132130000</v>
      </c>
      <c r="BU262" s="141">
        <f t="shared" si="263"/>
        <v>119177778</v>
      </c>
      <c r="BV262" s="141">
        <f t="shared" si="234"/>
        <v>0</v>
      </c>
      <c r="BW262" s="141"/>
      <c r="BX262" s="141"/>
      <c r="BY262" s="141">
        <f t="shared" si="264"/>
        <v>10351044</v>
      </c>
      <c r="BZ262" s="141">
        <f t="shared" si="265"/>
        <v>10000069</v>
      </c>
      <c r="CA262" s="141">
        <f t="shared" si="235"/>
        <v>0</v>
      </c>
      <c r="CB262" s="141"/>
      <c r="CC262" s="141"/>
      <c r="CD262" s="141">
        <f t="shared" si="266"/>
        <v>1842000</v>
      </c>
      <c r="CE262" s="141">
        <f t="shared" si="267"/>
        <v>1874207.2309440002</v>
      </c>
      <c r="CF262" s="141">
        <f t="shared" si="236"/>
        <v>0</v>
      </c>
      <c r="CG262" s="141"/>
      <c r="CH262" s="141">
        <v>693.23</v>
      </c>
      <c r="CI262" s="141">
        <f t="shared" si="271"/>
        <v>246401</v>
      </c>
      <c r="CJ262" s="141">
        <f t="shared" si="272"/>
        <v>225992.98000000117</v>
      </c>
      <c r="CK262" s="141">
        <f t="shared" si="237"/>
        <v>755.83128834355432</v>
      </c>
      <c r="CL262" s="141"/>
      <c r="CM262" s="141">
        <v>68671</v>
      </c>
      <c r="CN262" s="141"/>
      <c r="CO262" s="141">
        <f t="shared" si="268"/>
        <v>68671</v>
      </c>
      <c r="CP262" s="141">
        <f t="shared" si="269"/>
        <v>435000431</v>
      </c>
      <c r="CQ262" s="141">
        <f t="shared" si="273"/>
        <v>435000431.00000006</v>
      </c>
      <c r="CR262" s="141">
        <f t="shared" si="274"/>
        <v>68670.999999999985</v>
      </c>
      <c r="CS262" s="141"/>
      <c r="CT262" s="141"/>
      <c r="CU262" s="141"/>
      <c r="CV262" s="141">
        <f t="shared" si="238"/>
        <v>475994.76548040455</v>
      </c>
    </row>
    <row r="263" spans="1:100" s="14" customFormat="1" ht="13.2" x14ac:dyDescent="0.25">
      <c r="A263" s="4" t="s">
        <v>557</v>
      </c>
      <c r="B263" s="4" t="s">
        <v>558</v>
      </c>
      <c r="C263" s="4" t="s">
        <v>348</v>
      </c>
      <c r="D263" s="4" t="s">
        <v>348</v>
      </c>
      <c r="E263" s="4"/>
      <c r="F263" s="141"/>
      <c r="G263" s="141">
        <f>'[6]Control Totals'!$I$3</f>
        <v>129600000</v>
      </c>
      <c r="H263" s="141">
        <v>129600000.00000101</v>
      </c>
      <c r="I263" s="141">
        <f t="shared" si="223"/>
        <v>0</v>
      </c>
      <c r="J263" s="141"/>
      <c r="K263" s="141"/>
      <c r="L263" s="141">
        <f t="shared" si="239"/>
        <v>1567610394</v>
      </c>
      <c r="M263" s="141">
        <v>5258012077.9999981</v>
      </c>
      <c r="N263" s="141">
        <f t="shared" si="224"/>
        <v>0</v>
      </c>
      <c r="O263" s="141"/>
      <c r="P263" s="141">
        <v>1368792.9339429999</v>
      </c>
      <c r="Q263" s="141">
        <f t="shared" si="270"/>
        <v>341463106</v>
      </c>
      <c r="R263" s="141">
        <v>1276518313.0000019</v>
      </c>
      <c r="S263" s="141">
        <f t="shared" si="225"/>
        <v>366146.16643970454</v>
      </c>
      <c r="T263" s="141"/>
      <c r="U263" s="141"/>
      <c r="V263" s="141">
        <f t="shared" si="240"/>
        <v>339987334</v>
      </c>
      <c r="W263" s="141">
        <f t="shared" si="241"/>
        <v>523996799.00000209</v>
      </c>
      <c r="X263" s="141">
        <f t="shared" si="242"/>
        <v>0</v>
      </c>
      <c r="Y263" s="141"/>
      <c r="Z263" s="141">
        <v>79323.911745999998</v>
      </c>
      <c r="AA263" s="141">
        <f t="shared" si="243"/>
        <v>335233765</v>
      </c>
      <c r="AB263" s="141">
        <f t="shared" si="244"/>
        <v>342170317.00001383</v>
      </c>
      <c r="AC263" s="141">
        <f t="shared" si="245"/>
        <v>77715.839942768114</v>
      </c>
      <c r="AD263" s="141"/>
      <c r="AE263" s="141"/>
      <c r="AF263" s="141">
        <f t="shared" si="246"/>
        <v>483622539</v>
      </c>
      <c r="AG263" s="141">
        <f t="shared" si="247"/>
        <v>726591897.00000179</v>
      </c>
      <c r="AH263" s="141">
        <f t="shared" si="226"/>
        <v>0</v>
      </c>
      <c r="AI263" s="141"/>
      <c r="AJ263" s="141"/>
      <c r="AK263" s="141">
        <f t="shared" si="248"/>
        <v>18917185</v>
      </c>
      <c r="AL263" s="141">
        <f t="shared" si="249"/>
        <v>21580834</v>
      </c>
      <c r="AM263" s="141">
        <f t="shared" si="227"/>
        <v>0</v>
      </c>
      <c r="AN263" s="141"/>
      <c r="AO263" s="141">
        <v>48118.915345000001</v>
      </c>
      <c r="AP263" s="141">
        <f t="shared" si="250"/>
        <v>44655639</v>
      </c>
      <c r="AQ263" s="141">
        <f t="shared" si="251"/>
        <v>45294790.000002876</v>
      </c>
      <c r="AR263" s="141">
        <f t="shared" si="228"/>
        <v>47439.913348041657</v>
      </c>
      <c r="AS263" s="141"/>
      <c r="AT263" s="141"/>
      <c r="AU263" s="141">
        <f t="shared" si="252"/>
        <v>12442934</v>
      </c>
      <c r="AV263" s="141">
        <f t="shared" si="253"/>
        <v>11889881.000002848</v>
      </c>
      <c r="AW263" s="141">
        <f t="shared" si="229"/>
        <v>0</v>
      </c>
      <c r="AX263" s="141"/>
      <c r="AY263" s="141"/>
      <c r="AZ263" s="141">
        <f t="shared" si="254"/>
        <v>877162802</v>
      </c>
      <c r="BA263" s="141">
        <f t="shared" si="255"/>
        <v>834431461.9999969</v>
      </c>
      <c r="BB263" s="141">
        <f t="shared" si="230"/>
        <v>0</v>
      </c>
      <c r="BC263" s="141"/>
      <c r="BD263" s="141"/>
      <c r="BE263" s="141">
        <f t="shared" si="256"/>
        <v>9386434</v>
      </c>
      <c r="BF263" s="141">
        <f t="shared" si="257"/>
        <v>9386434</v>
      </c>
      <c r="BG263" s="141">
        <f t="shared" si="231"/>
        <v>0</v>
      </c>
      <c r="BH263" s="141"/>
      <c r="BI263" s="141"/>
      <c r="BJ263" s="141">
        <f t="shared" si="258"/>
        <v>2191103</v>
      </c>
      <c r="BK263" s="141">
        <f t="shared" si="259"/>
        <v>2191101</v>
      </c>
      <c r="BL263" s="141">
        <f t="shared" si="232"/>
        <v>0</v>
      </c>
      <c r="BM263" s="141"/>
      <c r="BN263" s="141"/>
      <c r="BO263" s="141">
        <f t="shared" si="260"/>
        <v>236120000</v>
      </c>
      <c r="BP263" s="141">
        <f t="shared" si="261"/>
        <v>183638092</v>
      </c>
      <c r="BQ263" s="141">
        <f t="shared" si="233"/>
        <v>0</v>
      </c>
      <c r="BR263" s="141"/>
      <c r="BS263" s="141"/>
      <c r="BT263" s="141">
        <f t="shared" si="262"/>
        <v>132130000</v>
      </c>
      <c r="BU263" s="141">
        <f t="shared" si="263"/>
        <v>119177778</v>
      </c>
      <c r="BV263" s="141">
        <f t="shared" si="234"/>
        <v>0</v>
      </c>
      <c r="BW263" s="141"/>
      <c r="BX263" s="141"/>
      <c r="BY263" s="141">
        <f t="shared" si="264"/>
        <v>10351044</v>
      </c>
      <c r="BZ263" s="141">
        <f t="shared" si="265"/>
        <v>10000069</v>
      </c>
      <c r="CA263" s="141">
        <f t="shared" si="235"/>
        <v>0</v>
      </c>
      <c r="CB263" s="141"/>
      <c r="CC263" s="141"/>
      <c r="CD263" s="141">
        <f t="shared" si="266"/>
        <v>1842000</v>
      </c>
      <c r="CE263" s="141">
        <f t="shared" si="267"/>
        <v>1874207.2309440002</v>
      </c>
      <c r="CF263" s="141">
        <f t="shared" si="236"/>
        <v>0</v>
      </c>
      <c r="CG263" s="141"/>
      <c r="CH263" s="141">
        <v>693.23</v>
      </c>
      <c r="CI263" s="141">
        <f t="shared" si="271"/>
        <v>246401</v>
      </c>
      <c r="CJ263" s="141">
        <f t="shared" si="272"/>
        <v>225992.98000000117</v>
      </c>
      <c r="CK263" s="141">
        <f t="shared" si="237"/>
        <v>755.83128834355432</v>
      </c>
      <c r="CL263" s="141"/>
      <c r="CM263" s="141">
        <v>53505</v>
      </c>
      <c r="CN263" s="141">
        <v>109251</v>
      </c>
      <c r="CO263" s="141">
        <f t="shared" si="268"/>
        <v>162756</v>
      </c>
      <c r="CP263" s="141">
        <f t="shared" si="269"/>
        <v>435000431</v>
      </c>
      <c r="CQ263" s="141">
        <f t="shared" si="273"/>
        <v>435000431.00000006</v>
      </c>
      <c r="CR263" s="141">
        <f t="shared" si="274"/>
        <v>162755.99999999997</v>
      </c>
      <c r="CS263" s="141"/>
      <c r="CT263" s="141"/>
      <c r="CU263" s="141"/>
      <c r="CV263" s="141">
        <f t="shared" si="238"/>
        <v>654813.75101885782</v>
      </c>
    </row>
    <row r="264" spans="1:100" s="14" customFormat="1" ht="13.2" x14ac:dyDescent="0.25">
      <c r="A264" s="4" t="s">
        <v>425</v>
      </c>
      <c r="B264" s="4" t="s">
        <v>426</v>
      </c>
      <c r="C264" s="4" t="s">
        <v>348</v>
      </c>
      <c r="D264" s="4" t="s">
        <v>348</v>
      </c>
      <c r="E264" s="4"/>
      <c r="F264" s="141"/>
      <c r="G264" s="141">
        <f>'[6]Control Totals'!$I$3</f>
        <v>129600000</v>
      </c>
      <c r="H264" s="141">
        <v>129600000.00000101</v>
      </c>
      <c r="I264" s="141">
        <f t="shared" si="223"/>
        <v>0</v>
      </c>
      <c r="J264" s="141"/>
      <c r="K264" s="141"/>
      <c r="L264" s="141">
        <f t="shared" si="239"/>
        <v>1567610394</v>
      </c>
      <c r="M264" s="141">
        <v>5258012077.9999981</v>
      </c>
      <c r="N264" s="141">
        <f t="shared" si="224"/>
        <v>0</v>
      </c>
      <c r="O264" s="141"/>
      <c r="P264" s="141">
        <v>1479054.1085719999</v>
      </c>
      <c r="Q264" s="141">
        <f t="shared" si="270"/>
        <v>341463106</v>
      </c>
      <c r="R264" s="141">
        <v>1276518313.0000019</v>
      </c>
      <c r="S264" s="141">
        <f t="shared" si="225"/>
        <v>395640.55189160106</v>
      </c>
      <c r="T264" s="141"/>
      <c r="U264" s="141"/>
      <c r="V264" s="141">
        <f t="shared" si="240"/>
        <v>339987334</v>
      </c>
      <c r="W264" s="141">
        <f t="shared" si="241"/>
        <v>523996799.00000209</v>
      </c>
      <c r="X264" s="141">
        <f t="shared" si="242"/>
        <v>0</v>
      </c>
      <c r="Y264" s="141"/>
      <c r="Z264" s="141">
        <v>103189.017549</v>
      </c>
      <c r="AA264" s="141">
        <f t="shared" si="243"/>
        <v>335233765</v>
      </c>
      <c r="AB264" s="141">
        <f t="shared" si="244"/>
        <v>342170317.00001383</v>
      </c>
      <c r="AC264" s="141">
        <f t="shared" si="245"/>
        <v>101097.14706667833</v>
      </c>
      <c r="AD264" s="141"/>
      <c r="AE264" s="141"/>
      <c r="AF264" s="141">
        <f t="shared" si="246"/>
        <v>483622539</v>
      </c>
      <c r="AG264" s="141">
        <f t="shared" si="247"/>
        <v>726591897.00000179</v>
      </c>
      <c r="AH264" s="141">
        <f t="shared" si="226"/>
        <v>0</v>
      </c>
      <c r="AI264" s="141"/>
      <c r="AJ264" s="141"/>
      <c r="AK264" s="141">
        <f t="shared" si="248"/>
        <v>18917185</v>
      </c>
      <c r="AL264" s="141">
        <f t="shared" si="249"/>
        <v>21580834</v>
      </c>
      <c r="AM264" s="141">
        <f t="shared" si="227"/>
        <v>0</v>
      </c>
      <c r="AN264" s="141"/>
      <c r="AO264" s="141">
        <v>59941.420536999998</v>
      </c>
      <c r="AP264" s="141">
        <f t="shared" si="250"/>
        <v>44655639</v>
      </c>
      <c r="AQ264" s="141">
        <f t="shared" si="251"/>
        <v>45294790.000002876</v>
      </c>
      <c r="AR264" s="141">
        <f t="shared" si="228"/>
        <v>59095.592156344872</v>
      </c>
      <c r="AS264" s="141"/>
      <c r="AT264" s="141"/>
      <c r="AU264" s="141">
        <f t="shared" si="252"/>
        <v>12442934</v>
      </c>
      <c r="AV264" s="141">
        <f t="shared" si="253"/>
        <v>11889881.000002848</v>
      </c>
      <c r="AW264" s="141">
        <f t="shared" si="229"/>
        <v>0</v>
      </c>
      <c r="AX264" s="141"/>
      <c r="AY264" s="141"/>
      <c r="AZ264" s="141">
        <f t="shared" si="254"/>
        <v>877162802</v>
      </c>
      <c r="BA264" s="141">
        <f t="shared" si="255"/>
        <v>834431461.9999969</v>
      </c>
      <c r="BB264" s="141">
        <f t="shared" si="230"/>
        <v>0</v>
      </c>
      <c r="BC264" s="141"/>
      <c r="BD264" s="141"/>
      <c r="BE264" s="141">
        <f t="shared" si="256"/>
        <v>9386434</v>
      </c>
      <c r="BF264" s="141">
        <f t="shared" si="257"/>
        <v>9386434</v>
      </c>
      <c r="BG264" s="141">
        <f t="shared" si="231"/>
        <v>0</v>
      </c>
      <c r="BH264" s="141"/>
      <c r="BI264" s="141"/>
      <c r="BJ264" s="141">
        <f t="shared" si="258"/>
        <v>2191103</v>
      </c>
      <c r="BK264" s="141">
        <f t="shared" si="259"/>
        <v>2191101</v>
      </c>
      <c r="BL264" s="141">
        <f t="shared" si="232"/>
        <v>0</v>
      </c>
      <c r="BM264" s="141"/>
      <c r="BN264" s="141"/>
      <c r="BO264" s="141">
        <f t="shared" si="260"/>
        <v>236120000</v>
      </c>
      <c r="BP264" s="141">
        <f t="shared" si="261"/>
        <v>183638092</v>
      </c>
      <c r="BQ264" s="141">
        <f t="shared" si="233"/>
        <v>0</v>
      </c>
      <c r="BR264" s="141"/>
      <c r="BS264" s="141"/>
      <c r="BT264" s="141">
        <f t="shared" si="262"/>
        <v>132130000</v>
      </c>
      <c r="BU264" s="141">
        <f t="shared" si="263"/>
        <v>119177778</v>
      </c>
      <c r="BV264" s="141">
        <f t="shared" si="234"/>
        <v>0</v>
      </c>
      <c r="BW264" s="141"/>
      <c r="BX264" s="141"/>
      <c r="BY264" s="141">
        <f t="shared" si="264"/>
        <v>10351044</v>
      </c>
      <c r="BZ264" s="141">
        <f t="shared" si="265"/>
        <v>10000069</v>
      </c>
      <c r="CA264" s="141">
        <f t="shared" si="235"/>
        <v>0</v>
      </c>
      <c r="CB264" s="141"/>
      <c r="CC264" s="141"/>
      <c r="CD264" s="141">
        <f t="shared" si="266"/>
        <v>1842000</v>
      </c>
      <c r="CE264" s="141">
        <f t="shared" si="267"/>
        <v>1874207.2309440002</v>
      </c>
      <c r="CF264" s="141">
        <f t="shared" si="236"/>
        <v>0</v>
      </c>
      <c r="CG264" s="141"/>
      <c r="CH264" s="141">
        <v>693.23</v>
      </c>
      <c r="CI264" s="141">
        <f t="shared" si="271"/>
        <v>246401</v>
      </c>
      <c r="CJ264" s="141">
        <f t="shared" si="272"/>
        <v>225992.98000000117</v>
      </c>
      <c r="CK264" s="141">
        <f t="shared" si="237"/>
        <v>755.83128834355432</v>
      </c>
      <c r="CL264" s="141"/>
      <c r="CM264" s="141">
        <v>72986</v>
      </c>
      <c r="CN264" s="141">
        <v>146266</v>
      </c>
      <c r="CO264" s="141">
        <f t="shared" si="268"/>
        <v>219252</v>
      </c>
      <c r="CP264" s="141">
        <f t="shared" si="269"/>
        <v>435000431</v>
      </c>
      <c r="CQ264" s="141">
        <f t="shared" si="273"/>
        <v>435000431.00000006</v>
      </c>
      <c r="CR264" s="141">
        <f t="shared" si="274"/>
        <v>219252</v>
      </c>
      <c r="CS264" s="141"/>
      <c r="CT264" s="141"/>
      <c r="CU264" s="141"/>
      <c r="CV264" s="141">
        <f t="shared" si="238"/>
        <v>775841.12240296777</v>
      </c>
    </row>
    <row r="265" spans="1:100" s="14" customFormat="1" ht="13.2" x14ac:dyDescent="0.25">
      <c r="A265" s="4" t="s">
        <v>69</v>
      </c>
      <c r="B265" s="4" t="s">
        <v>70</v>
      </c>
      <c r="C265" s="4"/>
      <c r="D265" s="4" t="s">
        <v>36</v>
      </c>
      <c r="E265" s="4"/>
      <c r="F265" s="141">
        <v>695127.26738800004</v>
      </c>
      <c r="G265" s="141">
        <f>'[6]Control Totals'!$I$3</f>
        <v>129600000</v>
      </c>
      <c r="H265" s="141">
        <v>129600000.00000101</v>
      </c>
      <c r="I265" s="141">
        <f t="shared" si="223"/>
        <v>695127.26738799468</v>
      </c>
      <c r="J265" s="141"/>
      <c r="K265" s="141">
        <v>34512953.141580001</v>
      </c>
      <c r="L265" s="141">
        <f t="shared" si="239"/>
        <v>1567610394</v>
      </c>
      <c r="M265" s="141">
        <v>5258012077.9999981</v>
      </c>
      <c r="N265" s="141">
        <f t="shared" si="224"/>
        <v>10289604.373247273</v>
      </c>
      <c r="O265" s="141"/>
      <c r="P265" s="141">
        <v>5349325.6003210004</v>
      </c>
      <c r="Q265" s="141">
        <f t="shared" si="270"/>
        <v>341463106</v>
      </c>
      <c r="R265" s="141">
        <v>1276518313.0000019</v>
      </c>
      <c r="S265" s="141">
        <f t="shared" si="225"/>
        <v>1430921.3709579743</v>
      </c>
      <c r="T265" s="141"/>
      <c r="U265" s="141"/>
      <c r="V265" s="141">
        <f t="shared" si="240"/>
        <v>339987334</v>
      </c>
      <c r="W265" s="141">
        <f t="shared" si="241"/>
        <v>523996799.00000209</v>
      </c>
      <c r="X265" s="141">
        <f t="shared" si="242"/>
        <v>0</v>
      </c>
      <c r="Y265" s="141"/>
      <c r="Z265" s="141">
        <v>1335514.0186729999</v>
      </c>
      <c r="AA265" s="141">
        <f t="shared" si="243"/>
        <v>335233765</v>
      </c>
      <c r="AB265" s="141">
        <f t="shared" si="244"/>
        <v>342170317.00001383</v>
      </c>
      <c r="AC265" s="141">
        <f t="shared" si="245"/>
        <v>1308440.1844535568</v>
      </c>
      <c r="AD265" s="141"/>
      <c r="AE265" s="141">
        <v>3865450.9992089998</v>
      </c>
      <c r="AF265" s="141">
        <f t="shared" si="246"/>
        <v>483622539</v>
      </c>
      <c r="AG265" s="141">
        <f t="shared" si="247"/>
        <v>726591897.00000179</v>
      </c>
      <c r="AH265" s="141">
        <f t="shared" si="226"/>
        <v>2572859.9979384835</v>
      </c>
      <c r="AI265" s="141"/>
      <c r="AJ265" s="141"/>
      <c r="AK265" s="141">
        <f t="shared" si="248"/>
        <v>18917185</v>
      </c>
      <c r="AL265" s="141">
        <f t="shared" si="249"/>
        <v>21580834</v>
      </c>
      <c r="AM265" s="141">
        <f t="shared" si="227"/>
        <v>0</v>
      </c>
      <c r="AN265" s="141"/>
      <c r="AO265" s="141">
        <v>52847.690948000003</v>
      </c>
      <c r="AP265" s="141">
        <f t="shared" si="250"/>
        <v>44655639</v>
      </c>
      <c r="AQ265" s="141">
        <f t="shared" si="251"/>
        <v>45294790.000002876</v>
      </c>
      <c r="AR265" s="141">
        <f t="shared" si="228"/>
        <v>52101.961593315835</v>
      </c>
      <c r="AS265" s="141"/>
      <c r="AT265" s="141">
        <v>68055.414105000003</v>
      </c>
      <c r="AU265" s="141">
        <f t="shared" si="252"/>
        <v>12442934</v>
      </c>
      <c r="AV265" s="141">
        <f t="shared" si="253"/>
        <v>11889881.000002848</v>
      </c>
      <c r="AW265" s="141">
        <f t="shared" si="229"/>
        <v>71220.984133565449</v>
      </c>
      <c r="AX265" s="141"/>
      <c r="AY265" s="141">
        <v>4081116.032201</v>
      </c>
      <c r="AZ265" s="141">
        <f t="shared" si="254"/>
        <v>877162802</v>
      </c>
      <c r="BA265" s="141">
        <f t="shared" si="255"/>
        <v>834431461.9999969</v>
      </c>
      <c r="BB265" s="141">
        <f t="shared" si="230"/>
        <v>4290110.496927266</v>
      </c>
      <c r="BC265" s="141"/>
      <c r="BD265" s="141"/>
      <c r="BE265" s="141">
        <f t="shared" si="256"/>
        <v>9386434</v>
      </c>
      <c r="BF265" s="141">
        <f t="shared" si="257"/>
        <v>9386434</v>
      </c>
      <c r="BG265" s="141">
        <f t="shared" si="231"/>
        <v>0</v>
      </c>
      <c r="BH265" s="141"/>
      <c r="BI265" s="141"/>
      <c r="BJ265" s="141">
        <f t="shared" si="258"/>
        <v>2191103</v>
      </c>
      <c r="BK265" s="141">
        <f t="shared" si="259"/>
        <v>2191101</v>
      </c>
      <c r="BL265" s="141">
        <f t="shared" si="232"/>
        <v>0</v>
      </c>
      <c r="BM265" s="141"/>
      <c r="BN265" s="141">
        <v>1029359</v>
      </c>
      <c r="BO265" s="141">
        <f t="shared" si="260"/>
        <v>236120000</v>
      </c>
      <c r="BP265" s="141">
        <f t="shared" si="261"/>
        <v>183638092</v>
      </c>
      <c r="BQ265" s="141">
        <f t="shared" si="233"/>
        <v>1323539.3835392278</v>
      </c>
      <c r="BR265" s="141"/>
      <c r="BS265" s="141">
        <v>530601</v>
      </c>
      <c r="BT265" s="141">
        <f t="shared" si="262"/>
        <v>132130000</v>
      </c>
      <c r="BU265" s="141">
        <f t="shared" si="263"/>
        <v>119177778</v>
      </c>
      <c r="BV265" s="141">
        <f t="shared" si="234"/>
        <v>588266.63247572887</v>
      </c>
      <c r="BW265" s="141"/>
      <c r="BX265" s="141">
        <v>24038</v>
      </c>
      <c r="BY265" s="141">
        <f t="shared" si="264"/>
        <v>10351044</v>
      </c>
      <c r="BZ265" s="141">
        <f t="shared" si="265"/>
        <v>10000069</v>
      </c>
      <c r="CA265" s="141">
        <f t="shared" si="235"/>
        <v>24881.6678836916</v>
      </c>
      <c r="CB265" s="141"/>
      <c r="CC265" s="141">
        <v>9232.5479369999994</v>
      </c>
      <c r="CD265" s="141">
        <f t="shared" si="266"/>
        <v>1842000</v>
      </c>
      <c r="CE265" s="141">
        <f t="shared" si="267"/>
        <v>1874207.2309440002</v>
      </c>
      <c r="CF265" s="141">
        <f t="shared" si="236"/>
        <v>9073.8916269084311</v>
      </c>
      <c r="CG265" s="141"/>
      <c r="CH265" s="141">
        <v>693.23</v>
      </c>
      <c r="CI265" s="141">
        <f t="shared" si="271"/>
        <v>246401</v>
      </c>
      <c r="CJ265" s="141">
        <f t="shared" si="272"/>
        <v>225992.98000000117</v>
      </c>
      <c r="CK265" s="141">
        <f t="shared" si="237"/>
        <v>755.83128834355432</v>
      </c>
      <c r="CL265" s="141"/>
      <c r="CM265" s="141"/>
      <c r="CN265" s="141">
        <v>964721</v>
      </c>
      <c r="CO265" s="141">
        <f t="shared" si="268"/>
        <v>964721</v>
      </c>
      <c r="CP265" s="141">
        <f t="shared" si="269"/>
        <v>435000431</v>
      </c>
      <c r="CQ265" s="141">
        <f t="shared" si="273"/>
        <v>435000431.00000006</v>
      </c>
      <c r="CR265" s="141">
        <f t="shared" si="274"/>
        <v>964720.99999999988</v>
      </c>
      <c r="CS265" s="141"/>
      <c r="CT265" s="141"/>
      <c r="CU265" s="141"/>
      <c r="CV265" s="141">
        <f t="shared" si="238"/>
        <v>23621625.043453332</v>
      </c>
    </row>
    <row r="266" spans="1:100" s="14" customFormat="1" ht="13.2" x14ac:dyDescent="0.25">
      <c r="A266" s="4" t="s">
        <v>719</v>
      </c>
      <c r="B266" s="4" t="s">
        <v>720</v>
      </c>
      <c r="C266" s="4" t="s">
        <v>348</v>
      </c>
      <c r="D266" s="4" t="s">
        <v>348</v>
      </c>
      <c r="E266" s="4"/>
      <c r="F266" s="141"/>
      <c r="G266" s="141">
        <f>'[6]Control Totals'!$I$3</f>
        <v>129600000</v>
      </c>
      <c r="H266" s="141">
        <v>129600000.00000101</v>
      </c>
      <c r="I266" s="141">
        <f t="shared" si="223"/>
        <v>0</v>
      </c>
      <c r="J266" s="141"/>
      <c r="K266" s="141"/>
      <c r="L266" s="141">
        <f t="shared" si="239"/>
        <v>1567610394</v>
      </c>
      <c r="M266" s="141">
        <v>5258012077.9999981</v>
      </c>
      <c r="N266" s="141">
        <f t="shared" si="224"/>
        <v>0</v>
      </c>
      <c r="O266" s="141"/>
      <c r="P266" s="141">
        <v>1523681.308189</v>
      </c>
      <c r="Q266" s="141">
        <f t="shared" si="270"/>
        <v>341463106</v>
      </c>
      <c r="R266" s="141">
        <v>1276518313.0000019</v>
      </c>
      <c r="S266" s="141">
        <f t="shared" si="225"/>
        <v>407578.13401487673</v>
      </c>
      <c r="T266" s="141"/>
      <c r="U266" s="141"/>
      <c r="V266" s="141">
        <f t="shared" si="240"/>
        <v>339987334</v>
      </c>
      <c r="W266" s="141">
        <f t="shared" si="241"/>
        <v>523996799.00000209</v>
      </c>
      <c r="X266" s="141">
        <f t="shared" si="242"/>
        <v>0</v>
      </c>
      <c r="Y266" s="141"/>
      <c r="Z266" s="141">
        <v>86955.048057000007</v>
      </c>
      <c r="AA266" s="141">
        <f t="shared" si="243"/>
        <v>335233765</v>
      </c>
      <c r="AB266" s="141">
        <f t="shared" si="244"/>
        <v>342170317.00001383</v>
      </c>
      <c r="AC266" s="141">
        <f t="shared" si="245"/>
        <v>85192.276178365501</v>
      </c>
      <c r="AD266" s="141"/>
      <c r="AE266" s="141"/>
      <c r="AF266" s="141">
        <f t="shared" si="246"/>
        <v>483622539</v>
      </c>
      <c r="AG266" s="141">
        <f t="shared" si="247"/>
        <v>726591897.00000179</v>
      </c>
      <c r="AH266" s="141">
        <f t="shared" si="226"/>
        <v>0</v>
      </c>
      <c r="AI266" s="141"/>
      <c r="AJ266" s="141"/>
      <c r="AK266" s="141">
        <f t="shared" si="248"/>
        <v>18917185</v>
      </c>
      <c r="AL266" s="141">
        <f t="shared" si="249"/>
        <v>21580834</v>
      </c>
      <c r="AM266" s="141">
        <f t="shared" si="227"/>
        <v>0</v>
      </c>
      <c r="AN266" s="141"/>
      <c r="AO266" s="141">
        <v>40237.056488000002</v>
      </c>
      <c r="AP266" s="141">
        <f t="shared" si="250"/>
        <v>44655639</v>
      </c>
      <c r="AQ266" s="141">
        <f t="shared" si="251"/>
        <v>45294790.000002876</v>
      </c>
      <c r="AR266" s="141">
        <f t="shared" si="228"/>
        <v>39669.274743312017</v>
      </c>
      <c r="AS266" s="141"/>
      <c r="AT266" s="141"/>
      <c r="AU266" s="141">
        <f t="shared" si="252"/>
        <v>12442934</v>
      </c>
      <c r="AV266" s="141">
        <f t="shared" si="253"/>
        <v>11889881.000002848</v>
      </c>
      <c r="AW266" s="141">
        <f t="shared" si="229"/>
        <v>0</v>
      </c>
      <c r="AX266" s="141"/>
      <c r="AY266" s="141"/>
      <c r="AZ266" s="141">
        <f t="shared" si="254"/>
        <v>877162802</v>
      </c>
      <c r="BA266" s="141">
        <f t="shared" si="255"/>
        <v>834431461.9999969</v>
      </c>
      <c r="BB266" s="141">
        <f t="shared" si="230"/>
        <v>0</v>
      </c>
      <c r="BC266" s="141"/>
      <c r="BD266" s="141"/>
      <c r="BE266" s="141">
        <f t="shared" si="256"/>
        <v>9386434</v>
      </c>
      <c r="BF266" s="141">
        <f t="shared" si="257"/>
        <v>9386434</v>
      </c>
      <c r="BG266" s="141">
        <f t="shared" si="231"/>
        <v>0</v>
      </c>
      <c r="BH266" s="141"/>
      <c r="BI266" s="141"/>
      <c r="BJ266" s="141">
        <f t="shared" si="258"/>
        <v>2191103</v>
      </c>
      <c r="BK266" s="141">
        <f t="shared" si="259"/>
        <v>2191101</v>
      </c>
      <c r="BL266" s="141">
        <f t="shared" si="232"/>
        <v>0</v>
      </c>
      <c r="BM266" s="141"/>
      <c r="BN266" s="141"/>
      <c r="BO266" s="141">
        <f t="shared" si="260"/>
        <v>236120000</v>
      </c>
      <c r="BP266" s="141">
        <f t="shared" si="261"/>
        <v>183638092</v>
      </c>
      <c r="BQ266" s="141">
        <f t="shared" si="233"/>
        <v>0</v>
      </c>
      <c r="BR266" s="141"/>
      <c r="BS266" s="141"/>
      <c r="BT266" s="141">
        <f t="shared" si="262"/>
        <v>132130000</v>
      </c>
      <c r="BU266" s="141">
        <f t="shared" si="263"/>
        <v>119177778</v>
      </c>
      <c r="BV266" s="141">
        <f t="shared" si="234"/>
        <v>0</v>
      </c>
      <c r="BW266" s="141"/>
      <c r="BX266" s="141"/>
      <c r="BY266" s="141">
        <f t="shared" si="264"/>
        <v>10351044</v>
      </c>
      <c r="BZ266" s="141">
        <f t="shared" si="265"/>
        <v>10000069</v>
      </c>
      <c r="CA266" s="141">
        <f t="shared" si="235"/>
        <v>0</v>
      </c>
      <c r="CB266" s="141"/>
      <c r="CC266" s="141"/>
      <c r="CD266" s="141">
        <f t="shared" si="266"/>
        <v>1842000</v>
      </c>
      <c r="CE266" s="141">
        <f t="shared" si="267"/>
        <v>1874207.2309440002</v>
      </c>
      <c r="CF266" s="141">
        <f t="shared" si="236"/>
        <v>0</v>
      </c>
      <c r="CG266" s="141"/>
      <c r="CH266" s="141">
        <v>693.23</v>
      </c>
      <c r="CI266" s="141">
        <f t="shared" si="271"/>
        <v>246401</v>
      </c>
      <c r="CJ266" s="141">
        <f t="shared" si="272"/>
        <v>225992.98000000117</v>
      </c>
      <c r="CK266" s="141">
        <f t="shared" si="237"/>
        <v>755.83128834355432</v>
      </c>
      <c r="CL266" s="141"/>
      <c r="CM266" s="141">
        <v>63044</v>
      </c>
      <c r="CN266" s="141">
        <v>123626</v>
      </c>
      <c r="CO266" s="141">
        <f t="shared" si="268"/>
        <v>186670</v>
      </c>
      <c r="CP266" s="141">
        <f t="shared" si="269"/>
        <v>435000431</v>
      </c>
      <c r="CQ266" s="141">
        <f t="shared" si="273"/>
        <v>435000431.00000006</v>
      </c>
      <c r="CR266" s="141">
        <f t="shared" si="274"/>
        <v>186669.99999999997</v>
      </c>
      <c r="CS266" s="141"/>
      <c r="CT266" s="141"/>
      <c r="CU266" s="141"/>
      <c r="CV266" s="141">
        <f t="shared" si="238"/>
        <v>719865.51622489782</v>
      </c>
    </row>
    <row r="267" spans="1:100" s="14" customFormat="1" ht="13.2" x14ac:dyDescent="0.25">
      <c r="A267" s="4" t="s">
        <v>703</v>
      </c>
      <c r="B267" s="4" t="s">
        <v>704</v>
      </c>
      <c r="C267" s="4" t="s">
        <v>348</v>
      </c>
      <c r="D267" s="4" t="s">
        <v>348</v>
      </c>
      <c r="E267" s="4"/>
      <c r="F267" s="141"/>
      <c r="G267" s="141">
        <f>'[6]Control Totals'!$I$3</f>
        <v>129600000</v>
      </c>
      <c r="H267" s="141">
        <v>129600000.00000101</v>
      </c>
      <c r="I267" s="141">
        <f t="shared" si="223"/>
        <v>0</v>
      </c>
      <c r="J267" s="141"/>
      <c r="K267" s="141"/>
      <c r="L267" s="141">
        <f t="shared" si="239"/>
        <v>1567610394</v>
      </c>
      <c r="M267" s="141">
        <v>5258012077.9999981</v>
      </c>
      <c r="N267" s="141">
        <f t="shared" si="224"/>
        <v>0</v>
      </c>
      <c r="O267" s="141"/>
      <c r="P267" s="141">
        <v>1160739.271892</v>
      </c>
      <c r="Q267" s="141">
        <f t="shared" si="270"/>
        <v>341463106</v>
      </c>
      <c r="R267" s="141">
        <v>1276518313.0000019</v>
      </c>
      <c r="S267" s="141">
        <f t="shared" si="225"/>
        <v>310492.71522391407</v>
      </c>
      <c r="T267" s="141"/>
      <c r="U267" s="141"/>
      <c r="V267" s="141">
        <f t="shared" si="240"/>
        <v>339987334</v>
      </c>
      <c r="W267" s="141">
        <f t="shared" si="241"/>
        <v>523996799.00000209</v>
      </c>
      <c r="X267" s="141">
        <f t="shared" si="242"/>
        <v>0</v>
      </c>
      <c r="Y267" s="141"/>
      <c r="Z267" s="141">
        <v>66415.048576000001</v>
      </c>
      <c r="AA267" s="141">
        <f t="shared" si="243"/>
        <v>335233765</v>
      </c>
      <c r="AB267" s="141">
        <f t="shared" si="244"/>
        <v>342170317.00001383</v>
      </c>
      <c r="AC267" s="141">
        <f t="shared" si="245"/>
        <v>65068.668089024999</v>
      </c>
      <c r="AD267" s="141"/>
      <c r="AE267" s="141"/>
      <c r="AF267" s="141">
        <f t="shared" si="246"/>
        <v>483622539</v>
      </c>
      <c r="AG267" s="141">
        <f t="shared" si="247"/>
        <v>726591897.00000179</v>
      </c>
      <c r="AH267" s="141">
        <f t="shared" si="226"/>
        <v>0</v>
      </c>
      <c r="AI267" s="141"/>
      <c r="AJ267" s="141"/>
      <c r="AK267" s="141">
        <f t="shared" si="248"/>
        <v>18917185</v>
      </c>
      <c r="AL267" s="141">
        <f t="shared" si="249"/>
        <v>21580834</v>
      </c>
      <c r="AM267" s="141">
        <f t="shared" si="227"/>
        <v>0</v>
      </c>
      <c r="AN267" s="141"/>
      <c r="AO267" s="141">
        <v>48118.915345000001</v>
      </c>
      <c r="AP267" s="141">
        <f t="shared" si="250"/>
        <v>44655639</v>
      </c>
      <c r="AQ267" s="141">
        <f t="shared" si="251"/>
        <v>45294790.000002876</v>
      </c>
      <c r="AR267" s="141">
        <f t="shared" si="228"/>
        <v>47439.913348041657</v>
      </c>
      <c r="AS267" s="141"/>
      <c r="AT267" s="141"/>
      <c r="AU267" s="141">
        <f t="shared" si="252"/>
        <v>12442934</v>
      </c>
      <c r="AV267" s="141">
        <f t="shared" si="253"/>
        <v>11889881.000002848</v>
      </c>
      <c r="AW267" s="141">
        <f t="shared" si="229"/>
        <v>0</v>
      </c>
      <c r="AX267" s="141"/>
      <c r="AY267" s="141"/>
      <c r="AZ267" s="141">
        <f t="shared" si="254"/>
        <v>877162802</v>
      </c>
      <c r="BA267" s="141">
        <f t="shared" si="255"/>
        <v>834431461.9999969</v>
      </c>
      <c r="BB267" s="141">
        <f t="shared" si="230"/>
        <v>0</v>
      </c>
      <c r="BC267" s="141"/>
      <c r="BD267" s="141"/>
      <c r="BE267" s="141">
        <f t="shared" si="256"/>
        <v>9386434</v>
      </c>
      <c r="BF267" s="141">
        <f t="shared" si="257"/>
        <v>9386434</v>
      </c>
      <c r="BG267" s="141">
        <f t="shared" si="231"/>
        <v>0</v>
      </c>
      <c r="BH267" s="141"/>
      <c r="BI267" s="141"/>
      <c r="BJ267" s="141">
        <f t="shared" si="258"/>
        <v>2191103</v>
      </c>
      <c r="BK267" s="141">
        <f t="shared" si="259"/>
        <v>2191101</v>
      </c>
      <c r="BL267" s="141">
        <f t="shared" si="232"/>
        <v>0</v>
      </c>
      <c r="BM267" s="141"/>
      <c r="BN267" s="141"/>
      <c r="BO267" s="141">
        <f t="shared" si="260"/>
        <v>236120000</v>
      </c>
      <c r="BP267" s="141">
        <f t="shared" si="261"/>
        <v>183638092</v>
      </c>
      <c r="BQ267" s="141">
        <f t="shared" si="233"/>
        <v>0</v>
      </c>
      <c r="BR267" s="141"/>
      <c r="BS267" s="141"/>
      <c r="BT267" s="141">
        <f t="shared" si="262"/>
        <v>132130000</v>
      </c>
      <c r="BU267" s="141">
        <f t="shared" si="263"/>
        <v>119177778</v>
      </c>
      <c r="BV267" s="141">
        <f t="shared" si="234"/>
        <v>0</v>
      </c>
      <c r="BW267" s="141"/>
      <c r="BX267" s="141"/>
      <c r="BY267" s="141">
        <f t="shared" si="264"/>
        <v>10351044</v>
      </c>
      <c r="BZ267" s="141">
        <f t="shared" si="265"/>
        <v>10000069</v>
      </c>
      <c r="CA267" s="141">
        <f t="shared" si="235"/>
        <v>0</v>
      </c>
      <c r="CB267" s="141"/>
      <c r="CC267" s="141"/>
      <c r="CD267" s="141">
        <f t="shared" si="266"/>
        <v>1842000</v>
      </c>
      <c r="CE267" s="141">
        <f t="shared" si="267"/>
        <v>1874207.2309440002</v>
      </c>
      <c r="CF267" s="141">
        <f t="shared" si="236"/>
        <v>0</v>
      </c>
      <c r="CG267" s="141"/>
      <c r="CH267" s="141">
        <v>693.23</v>
      </c>
      <c r="CI267" s="141">
        <f t="shared" si="271"/>
        <v>246401</v>
      </c>
      <c r="CJ267" s="141">
        <f t="shared" si="272"/>
        <v>225992.98000000117</v>
      </c>
      <c r="CK267" s="141">
        <f t="shared" si="237"/>
        <v>755.83128834355432</v>
      </c>
      <c r="CL267" s="141"/>
      <c r="CM267" s="141"/>
      <c r="CN267" s="141">
        <v>46517</v>
      </c>
      <c r="CO267" s="141">
        <f t="shared" si="268"/>
        <v>46517</v>
      </c>
      <c r="CP267" s="141">
        <f t="shared" si="269"/>
        <v>435000431</v>
      </c>
      <c r="CQ267" s="141">
        <f t="shared" si="273"/>
        <v>435000431.00000006</v>
      </c>
      <c r="CR267" s="141">
        <f t="shared" si="274"/>
        <v>46517</v>
      </c>
      <c r="CS267" s="141"/>
      <c r="CT267" s="141"/>
      <c r="CU267" s="141"/>
      <c r="CV267" s="141">
        <f t="shared" si="238"/>
        <v>470274.12794932426</v>
      </c>
    </row>
    <row r="268" spans="1:100" s="14" customFormat="1" ht="13.2" x14ac:dyDescent="0.25">
      <c r="A268" s="4" t="s">
        <v>641</v>
      </c>
      <c r="B268" s="4" t="s">
        <v>642</v>
      </c>
      <c r="C268" s="4" t="s">
        <v>348</v>
      </c>
      <c r="D268" s="4" t="s">
        <v>348</v>
      </c>
      <c r="E268" s="4"/>
      <c r="F268" s="141"/>
      <c r="G268" s="141">
        <f>'[6]Control Totals'!$I$3</f>
        <v>129600000</v>
      </c>
      <c r="H268" s="141">
        <v>129600000.00000101</v>
      </c>
      <c r="I268" s="141">
        <f t="shared" si="223"/>
        <v>0</v>
      </c>
      <c r="J268" s="141"/>
      <c r="K268" s="141"/>
      <c r="L268" s="141">
        <f t="shared" si="239"/>
        <v>1567610394</v>
      </c>
      <c r="M268" s="141">
        <v>5258012077.9999981</v>
      </c>
      <c r="N268" s="141">
        <f t="shared" si="224"/>
        <v>0</v>
      </c>
      <c r="O268" s="141"/>
      <c r="P268" s="141">
        <v>1514821.7987820001</v>
      </c>
      <c r="Q268" s="141">
        <f t="shared" si="270"/>
        <v>341463106</v>
      </c>
      <c r="R268" s="141">
        <v>1276518313.0000019</v>
      </c>
      <c r="S268" s="141">
        <f t="shared" si="225"/>
        <v>405208.25371708401</v>
      </c>
      <c r="T268" s="141"/>
      <c r="U268" s="141"/>
      <c r="V268" s="141">
        <f t="shared" si="240"/>
        <v>339987334</v>
      </c>
      <c r="W268" s="141">
        <f t="shared" si="241"/>
        <v>523996799.00000209</v>
      </c>
      <c r="X268" s="141">
        <f t="shared" si="242"/>
        <v>0</v>
      </c>
      <c r="Y268" s="141"/>
      <c r="Z268" s="141">
        <v>78186.709235999995</v>
      </c>
      <c r="AA268" s="141">
        <f t="shared" si="243"/>
        <v>335233765</v>
      </c>
      <c r="AB268" s="141">
        <f t="shared" si="244"/>
        <v>342170317.00001383</v>
      </c>
      <c r="AC268" s="141">
        <f t="shared" si="245"/>
        <v>76601.691052422568</v>
      </c>
      <c r="AD268" s="141"/>
      <c r="AE268" s="141"/>
      <c r="AF268" s="141">
        <f t="shared" si="246"/>
        <v>483622539</v>
      </c>
      <c r="AG268" s="141">
        <f t="shared" si="247"/>
        <v>726591897.00000179</v>
      </c>
      <c r="AH268" s="141">
        <f t="shared" si="226"/>
        <v>0</v>
      </c>
      <c r="AI268" s="141"/>
      <c r="AJ268" s="141"/>
      <c r="AK268" s="141">
        <f t="shared" si="248"/>
        <v>18917185</v>
      </c>
      <c r="AL268" s="141">
        <f t="shared" si="249"/>
        <v>21580834</v>
      </c>
      <c r="AM268" s="141">
        <f t="shared" si="227"/>
        <v>0</v>
      </c>
      <c r="AN268" s="141"/>
      <c r="AO268" s="141">
        <v>28309.240919</v>
      </c>
      <c r="AP268" s="141">
        <f t="shared" si="250"/>
        <v>44655639</v>
      </c>
      <c r="AQ268" s="141">
        <f t="shared" si="251"/>
        <v>45294790.000002876</v>
      </c>
      <c r="AR268" s="141">
        <f t="shared" si="228"/>
        <v>27909.771583946233</v>
      </c>
      <c r="AS268" s="141"/>
      <c r="AT268" s="141"/>
      <c r="AU268" s="141">
        <f t="shared" si="252"/>
        <v>12442934</v>
      </c>
      <c r="AV268" s="141">
        <f t="shared" si="253"/>
        <v>11889881.000002848</v>
      </c>
      <c r="AW268" s="141">
        <f t="shared" si="229"/>
        <v>0</v>
      </c>
      <c r="AX268" s="141"/>
      <c r="AY268" s="141"/>
      <c r="AZ268" s="141">
        <f t="shared" si="254"/>
        <v>877162802</v>
      </c>
      <c r="BA268" s="141">
        <f t="shared" si="255"/>
        <v>834431461.9999969</v>
      </c>
      <c r="BB268" s="141">
        <f t="shared" si="230"/>
        <v>0</v>
      </c>
      <c r="BC268" s="141"/>
      <c r="BD268" s="141"/>
      <c r="BE268" s="141">
        <f t="shared" si="256"/>
        <v>9386434</v>
      </c>
      <c r="BF268" s="141">
        <f t="shared" si="257"/>
        <v>9386434</v>
      </c>
      <c r="BG268" s="141">
        <f t="shared" si="231"/>
        <v>0</v>
      </c>
      <c r="BH268" s="141"/>
      <c r="BI268" s="141"/>
      <c r="BJ268" s="141">
        <f t="shared" si="258"/>
        <v>2191103</v>
      </c>
      <c r="BK268" s="141">
        <f t="shared" si="259"/>
        <v>2191101</v>
      </c>
      <c r="BL268" s="141">
        <f t="shared" si="232"/>
        <v>0</v>
      </c>
      <c r="BM268" s="141"/>
      <c r="BN268" s="141"/>
      <c r="BO268" s="141">
        <f t="shared" si="260"/>
        <v>236120000</v>
      </c>
      <c r="BP268" s="141">
        <f t="shared" si="261"/>
        <v>183638092</v>
      </c>
      <c r="BQ268" s="141">
        <f t="shared" si="233"/>
        <v>0</v>
      </c>
      <c r="BR268" s="141"/>
      <c r="BS268" s="141"/>
      <c r="BT268" s="141">
        <f t="shared" si="262"/>
        <v>132130000</v>
      </c>
      <c r="BU268" s="141">
        <f t="shared" si="263"/>
        <v>119177778</v>
      </c>
      <c r="BV268" s="141">
        <f t="shared" si="234"/>
        <v>0</v>
      </c>
      <c r="BW268" s="141"/>
      <c r="BX268" s="141"/>
      <c r="BY268" s="141">
        <f t="shared" si="264"/>
        <v>10351044</v>
      </c>
      <c r="BZ268" s="141">
        <f t="shared" si="265"/>
        <v>10000069</v>
      </c>
      <c r="CA268" s="141">
        <f t="shared" si="235"/>
        <v>0</v>
      </c>
      <c r="CB268" s="141"/>
      <c r="CC268" s="141"/>
      <c r="CD268" s="141">
        <f t="shared" si="266"/>
        <v>1842000</v>
      </c>
      <c r="CE268" s="141">
        <f t="shared" si="267"/>
        <v>1874207.2309440002</v>
      </c>
      <c r="CF268" s="141">
        <f t="shared" si="236"/>
        <v>0</v>
      </c>
      <c r="CG268" s="141"/>
      <c r="CH268" s="141">
        <v>693.23</v>
      </c>
      <c r="CI268" s="141">
        <f t="shared" si="271"/>
        <v>246401</v>
      </c>
      <c r="CJ268" s="141">
        <f t="shared" si="272"/>
        <v>225992.98000000117</v>
      </c>
      <c r="CK268" s="141">
        <f t="shared" si="237"/>
        <v>755.83128834355432</v>
      </c>
      <c r="CL268" s="141"/>
      <c r="CM268" s="141">
        <v>58137</v>
      </c>
      <c r="CN268" s="141">
        <v>58099</v>
      </c>
      <c r="CO268" s="141">
        <f t="shared" si="268"/>
        <v>116236</v>
      </c>
      <c r="CP268" s="141">
        <f t="shared" si="269"/>
        <v>435000431</v>
      </c>
      <c r="CQ268" s="141">
        <f t="shared" si="273"/>
        <v>435000431.00000006</v>
      </c>
      <c r="CR268" s="141">
        <f t="shared" si="274"/>
        <v>116235.99999999997</v>
      </c>
      <c r="CS268" s="141"/>
      <c r="CT268" s="141"/>
      <c r="CU268" s="141"/>
      <c r="CV268" s="141">
        <f t="shared" si="238"/>
        <v>626711.54764179629</v>
      </c>
    </row>
    <row r="269" spans="1:100" s="14" customFormat="1" ht="13.2" x14ac:dyDescent="0.25">
      <c r="A269" s="4" t="s">
        <v>481</v>
      </c>
      <c r="B269" s="4" t="s">
        <v>482</v>
      </c>
      <c r="C269" s="4" t="s">
        <v>348</v>
      </c>
      <c r="D269" s="4" t="s">
        <v>348</v>
      </c>
      <c r="E269" s="4"/>
      <c r="F269" s="141"/>
      <c r="G269" s="141">
        <f>'[6]Control Totals'!$I$3</f>
        <v>129600000</v>
      </c>
      <c r="H269" s="141">
        <v>129600000.00000101</v>
      </c>
      <c r="I269" s="141">
        <f t="shared" si="223"/>
        <v>0</v>
      </c>
      <c r="J269" s="141"/>
      <c r="K269" s="141"/>
      <c r="L269" s="141">
        <f t="shared" si="239"/>
        <v>1567610394</v>
      </c>
      <c r="M269" s="141">
        <v>5258012077.9999981</v>
      </c>
      <c r="N269" s="141">
        <f t="shared" si="224"/>
        <v>0</v>
      </c>
      <c r="O269" s="141"/>
      <c r="P269" s="141">
        <v>1494794.0339589999</v>
      </c>
      <c r="Q269" s="141">
        <f t="shared" si="270"/>
        <v>341463106</v>
      </c>
      <c r="R269" s="141">
        <v>1276518313.0000019</v>
      </c>
      <c r="S269" s="141">
        <f t="shared" si="225"/>
        <v>399850.91358881968</v>
      </c>
      <c r="T269" s="141"/>
      <c r="U269" s="141"/>
      <c r="V269" s="141">
        <f t="shared" si="240"/>
        <v>339987334</v>
      </c>
      <c r="W269" s="141">
        <f t="shared" si="241"/>
        <v>523996799.00000209</v>
      </c>
      <c r="X269" s="141">
        <f t="shared" si="242"/>
        <v>0</v>
      </c>
      <c r="Y269" s="141"/>
      <c r="Z269" s="141">
        <v>84048.030891999995</v>
      </c>
      <c r="AA269" s="141">
        <f t="shared" si="243"/>
        <v>335233765</v>
      </c>
      <c r="AB269" s="141">
        <f t="shared" si="244"/>
        <v>342170317.00001383</v>
      </c>
      <c r="AC269" s="141">
        <f t="shared" si="245"/>
        <v>82344.190705356625</v>
      </c>
      <c r="AD269" s="141"/>
      <c r="AE269" s="141"/>
      <c r="AF269" s="141">
        <f t="shared" si="246"/>
        <v>483622539</v>
      </c>
      <c r="AG269" s="141">
        <f t="shared" si="247"/>
        <v>726591897.00000179</v>
      </c>
      <c r="AH269" s="141">
        <f t="shared" si="226"/>
        <v>0</v>
      </c>
      <c r="AI269" s="141"/>
      <c r="AJ269" s="141"/>
      <c r="AK269" s="141">
        <f t="shared" si="248"/>
        <v>18917185</v>
      </c>
      <c r="AL269" s="141">
        <f t="shared" si="249"/>
        <v>21580834</v>
      </c>
      <c r="AM269" s="141">
        <f t="shared" si="227"/>
        <v>0</v>
      </c>
      <c r="AN269" s="141"/>
      <c r="AO269" s="141">
        <v>56000.774201</v>
      </c>
      <c r="AP269" s="141">
        <f t="shared" si="250"/>
        <v>44655639</v>
      </c>
      <c r="AQ269" s="141">
        <f t="shared" si="251"/>
        <v>45294790.000002876</v>
      </c>
      <c r="AR269" s="141">
        <f t="shared" si="228"/>
        <v>55210.551951785419</v>
      </c>
      <c r="AS269" s="141"/>
      <c r="AT269" s="141"/>
      <c r="AU269" s="141">
        <f t="shared" si="252"/>
        <v>12442934</v>
      </c>
      <c r="AV269" s="141">
        <f t="shared" si="253"/>
        <v>11889881.000002848</v>
      </c>
      <c r="AW269" s="141">
        <f t="shared" si="229"/>
        <v>0</v>
      </c>
      <c r="AX269" s="141"/>
      <c r="AY269" s="141"/>
      <c r="AZ269" s="141">
        <f t="shared" si="254"/>
        <v>877162802</v>
      </c>
      <c r="BA269" s="141">
        <f t="shared" si="255"/>
        <v>834431461.9999969</v>
      </c>
      <c r="BB269" s="141">
        <f t="shared" si="230"/>
        <v>0</v>
      </c>
      <c r="BC269" s="141"/>
      <c r="BD269" s="141"/>
      <c r="BE269" s="141">
        <f t="shared" si="256"/>
        <v>9386434</v>
      </c>
      <c r="BF269" s="141">
        <f t="shared" si="257"/>
        <v>9386434</v>
      </c>
      <c r="BG269" s="141">
        <f t="shared" si="231"/>
        <v>0</v>
      </c>
      <c r="BH269" s="141"/>
      <c r="BI269" s="141"/>
      <c r="BJ269" s="141">
        <f t="shared" si="258"/>
        <v>2191103</v>
      </c>
      <c r="BK269" s="141">
        <f t="shared" si="259"/>
        <v>2191101</v>
      </c>
      <c r="BL269" s="141">
        <f t="shared" si="232"/>
        <v>0</v>
      </c>
      <c r="BM269" s="141"/>
      <c r="BN269" s="141"/>
      <c r="BO269" s="141">
        <f t="shared" si="260"/>
        <v>236120000</v>
      </c>
      <c r="BP269" s="141">
        <f t="shared" si="261"/>
        <v>183638092</v>
      </c>
      <c r="BQ269" s="141">
        <f t="shared" si="233"/>
        <v>0</v>
      </c>
      <c r="BR269" s="141"/>
      <c r="BS269" s="141"/>
      <c r="BT269" s="141">
        <f t="shared" si="262"/>
        <v>132130000</v>
      </c>
      <c r="BU269" s="141">
        <f t="shared" si="263"/>
        <v>119177778</v>
      </c>
      <c r="BV269" s="141">
        <f t="shared" si="234"/>
        <v>0</v>
      </c>
      <c r="BW269" s="141"/>
      <c r="BX269" s="141"/>
      <c r="BY269" s="141">
        <f t="shared" si="264"/>
        <v>10351044</v>
      </c>
      <c r="BZ269" s="141">
        <f t="shared" si="265"/>
        <v>10000069</v>
      </c>
      <c r="CA269" s="141">
        <f t="shared" si="235"/>
        <v>0</v>
      </c>
      <c r="CB269" s="141"/>
      <c r="CC269" s="141"/>
      <c r="CD269" s="141">
        <f t="shared" si="266"/>
        <v>1842000</v>
      </c>
      <c r="CE269" s="141">
        <f t="shared" si="267"/>
        <v>1874207.2309440002</v>
      </c>
      <c r="CF269" s="141">
        <f t="shared" si="236"/>
        <v>0</v>
      </c>
      <c r="CG269" s="141"/>
      <c r="CH269" s="141">
        <v>693.23</v>
      </c>
      <c r="CI269" s="141">
        <f t="shared" si="271"/>
        <v>246401</v>
      </c>
      <c r="CJ269" s="141">
        <f t="shared" si="272"/>
        <v>225992.98000000117</v>
      </c>
      <c r="CK269" s="141">
        <f t="shared" si="237"/>
        <v>755.83128834355432</v>
      </c>
      <c r="CL269" s="141"/>
      <c r="CM269" s="141">
        <v>60379</v>
      </c>
      <c r="CN269" s="141">
        <v>121546</v>
      </c>
      <c r="CO269" s="141">
        <f t="shared" si="268"/>
        <v>181925</v>
      </c>
      <c r="CP269" s="141">
        <f t="shared" si="269"/>
        <v>435000431</v>
      </c>
      <c r="CQ269" s="141">
        <f t="shared" si="273"/>
        <v>435000431.00000006</v>
      </c>
      <c r="CR269" s="141">
        <f t="shared" si="274"/>
        <v>181924.99999999997</v>
      </c>
      <c r="CS269" s="141"/>
      <c r="CT269" s="141"/>
      <c r="CU269" s="141"/>
      <c r="CV269" s="141">
        <f t="shared" si="238"/>
        <v>720086.48753430531</v>
      </c>
    </row>
    <row r="270" spans="1:100" s="14" customFormat="1" ht="13.2" x14ac:dyDescent="0.25">
      <c r="A270" s="4" t="s">
        <v>248</v>
      </c>
      <c r="B270" s="4" t="s">
        <v>249</v>
      </c>
      <c r="C270" s="4"/>
      <c r="D270" s="4" t="s">
        <v>203</v>
      </c>
      <c r="E270" s="4"/>
      <c r="F270" s="141">
        <v>20775.611131000001</v>
      </c>
      <c r="G270" s="141">
        <f>'[6]Control Totals'!$I$3</f>
        <v>129600000</v>
      </c>
      <c r="H270" s="141">
        <v>129600000.00000101</v>
      </c>
      <c r="I270" s="141">
        <f t="shared" si="223"/>
        <v>20775.611130999838</v>
      </c>
      <c r="J270" s="141"/>
      <c r="K270" s="141">
        <v>1859857.4924540001</v>
      </c>
      <c r="L270" s="141">
        <f t="shared" si="239"/>
        <v>1567610394</v>
      </c>
      <c r="M270" s="141">
        <v>5258012077.9999981</v>
      </c>
      <c r="N270" s="141">
        <f t="shared" si="224"/>
        <v>554493.19881339162</v>
      </c>
      <c r="O270" s="141"/>
      <c r="P270" s="141">
        <v>637327.65521899995</v>
      </c>
      <c r="Q270" s="141">
        <f t="shared" si="270"/>
        <v>341463106</v>
      </c>
      <c r="R270" s="141">
        <v>1276518313.0000019</v>
      </c>
      <c r="S270" s="141">
        <f t="shared" si="225"/>
        <v>170482.38045197283</v>
      </c>
      <c r="T270" s="141"/>
      <c r="U270" s="141"/>
      <c r="V270" s="141">
        <f t="shared" si="240"/>
        <v>339987334</v>
      </c>
      <c r="W270" s="141">
        <f t="shared" si="241"/>
        <v>523996799.00000209</v>
      </c>
      <c r="X270" s="141">
        <f t="shared" si="242"/>
        <v>0</v>
      </c>
      <c r="Y270" s="141"/>
      <c r="Z270" s="141">
        <v>300391.00481299998</v>
      </c>
      <c r="AA270" s="141">
        <f t="shared" si="243"/>
        <v>335233765</v>
      </c>
      <c r="AB270" s="141">
        <f t="shared" si="244"/>
        <v>342170317.00001383</v>
      </c>
      <c r="AC270" s="141">
        <f t="shared" si="245"/>
        <v>294301.41222796665</v>
      </c>
      <c r="AD270" s="141"/>
      <c r="AE270" s="141">
        <v>558809.53421700001</v>
      </c>
      <c r="AF270" s="141">
        <f t="shared" si="246"/>
        <v>483622539</v>
      </c>
      <c r="AG270" s="141">
        <f t="shared" si="247"/>
        <v>726591897.00000179</v>
      </c>
      <c r="AH270" s="141">
        <f t="shared" si="226"/>
        <v>371945.9119641576</v>
      </c>
      <c r="AI270" s="141"/>
      <c r="AJ270" s="141"/>
      <c r="AK270" s="141">
        <f t="shared" si="248"/>
        <v>18917185</v>
      </c>
      <c r="AL270" s="141">
        <f t="shared" si="249"/>
        <v>21580834</v>
      </c>
      <c r="AM270" s="141">
        <f t="shared" si="227"/>
        <v>0</v>
      </c>
      <c r="AN270" s="141"/>
      <c r="AO270" s="141">
        <v>28309.240919</v>
      </c>
      <c r="AP270" s="141">
        <f t="shared" si="250"/>
        <v>44655639</v>
      </c>
      <c r="AQ270" s="141">
        <f t="shared" si="251"/>
        <v>45294790.000002876</v>
      </c>
      <c r="AR270" s="141">
        <f t="shared" si="228"/>
        <v>27909.771583946233</v>
      </c>
      <c r="AS270" s="141"/>
      <c r="AT270" s="141">
        <v>63639.172590000002</v>
      </c>
      <c r="AU270" s="141">
        <f t="shared" si="252"/>
        <v>12442934</v>
      </c>
      <c r="AV270" s="141">
        <f t="shared" si="253"/>
        <v>11889881.000002848</v>
      </c>
      <c r="AW270" s="141">
        <f t="shared" si="229"/>
        <v>66599.32293281905</v>
      </c>
      <c r="AX270" s="141"/>
      <c r="AY270" s="141">
        <v>39576.018553000002</v>
      </c>
      <c r="AZ270" s="141">
        <f t="shared" si="254"/>
        <v>877162802</v>
      </c>
      <c r="BA270" s="141">
        <f t="shared" si="255"/>
        <v>834431461.9999969</v>
      </c>
      <c r="BB270" s="141">
        <f t="shared" si="230"/>
        <v>41602.711435098783</v>
      </c>
      <c r="BC270" s="141"/>
      <c r="BD270" s="141"/>
      <c r="BE270" s="141">
        <f t="shared" si="256"/>
        <v>9386434</v>
      </c>
      <c r="BF270" s="141">
        <f t="shared" si="257"/>
        <v>9386434</v>
      </c>
      <c r="BG270" s="141">
        <f t="shared" si="231"/>
        <v>0</v>
      </c>
      <c r="BH270" s="141"/>
      <c r="BI270" s="141"/>
      <c r="BJ270" s="141">
        <f t="shared" si="258"/>
        <v>2191103</v>
      </c>
      <c r="BK270" s="141">
        <f t="shared" si="259"/>
        <v>2191101</v>
      </c>
      <c r="BL270" s="141">
        <f t="shared" si="232"/>
        <v>0</v>
      </c>
      <c r="BM270" s="141"/>
      <c r="BN270" s="141">
        <v>103847</v>
      </c>
      <c r="BO270" s="141">
        <f t="shared" si="260"/>
        <v>236120000</v>
      </c>
      <c r="BP270" s="141">
        <f t="shared" si="261"/>
        <v>183638092</v>
      </c>
      <c r="BQ270" s="141">
        <f t="shared" si="233"/>
        <v>133525.4215122209</v>
      </c>
      <c r="BR270" s="141"/>
      <c r="BS270" s="141">
        <v>75432</v>
      </c>
      <c r="BT270" s="141">
        <f t="shared" si="262"/>
        <v>132130000</v>
      </c>
      <c r="BU270" s="141">
        <f t="shared" si="263"/>
        <v>119177778</v>
      </c>
      <c r="BV270" s="141">
        <f t="shared" si="234"/>
        <v>83629.937789241201</v>
      </c>
      <c r="BW270" s="141"/>
      <c r="BX270" s="141">
        <v>5804</v>
      </c>
      <c r="BY270" s="141">
        <f t="shared" si="264"/>
        <v>10351044</v>
      </c>
      <c r="BZ270" s="141">
        <f t="shared" si="265"/>
        <v>10000069</v>
      </c>
      <c r="CA270" s="141">
        <f t="shared" si="235"/>
        <v>6007.7044844390575</v>
      </c>
      <c r="CB270" s="141"/>
      <c r="CC270" s="141">
        <v>9232.5479369999994</v>
      </c>
      <c r="CD270" s="141">
        <f t="shared" si="266"/>
        <v>1842000</v>
      </c>
      <c r="CE270" s="141">
        <f t="shared" si="267"/>
        <v>1874207.2309440002</v>
      </c>
      <c r="CF270" s="141">
        <f t="shared" si="236"/>
        <v>9073.8916269084311</v>
      </c>
      <c r="CG270" s="141"/>
      <c r="CH270" s="141">
        <v>693.23</v>
      </c>
      <c r="CI270" s="141">
        <f t="shared" si="271"/>
        <v>246401</v>
      </c>
      <c r="CJ270" s="141">
        <f t="shared" si="272"/>
        <v>225992.98000000117</v>
      </c>
      <c r="CK270" s="141">
        <f t="shared" si="237"/>
        <v>755.83128834355432</v>
      </c>
      <c r="CL270" s="141"/>
      <c r="CM270" s="141">
        <v>218634.00000002907</v>
      </c>
      <c r="CN270" s="141">
        <v>427356</v>
      </c>
      <c r="CO270" s="141">
        <f t="shared" si="268"/>
        <v>645990.0000000291</v>
      </c>
      <c r="CP270" s="141">
        <f t="shared" si="269"/>
        <v>435000431</v>
      </c>
      <c r="CQ270" s="141">
        <f t="shared" si="273"/>
        <v>435000431.00000006</v>
      </c>
      <c r="CR270" s="141">
        <f t="shared" si="274"/>
        <v>645990.0000000291</v>
      </c>
      <c r="CS270" s="141"/>
      <c r="CT270" s="141"/>
      <c r="CU270" s="141"/>
      <c r="CV270" s="141">
        <f t="shared" si="238"/>
        <v>2427093.1072415346</v>
      </c>
    </row>
    <row r="271" spans="1:100" s="14" customFormat="1" ht="13.2" x14ac:dyDescent="0.25">
      <c r="A271" s="4" t="s">
        <v>741</v>
      </c>
      <c r="B271" s="4" t="s">
        <v>742</v>
      </c>
      <c r="C271" s="4" t="s">
        <v>348</v>
      </c>
      <c r="D271" s="4" t="s">
        <v>348</v>
      </c>
      <c r="E271" s="4"/>
      <c r="F271" s="141"/>
      <c r="G271" s="141">
        <f>'[6]Control Totals'!$I$3</f>
        <v>129600000</v>
      </c>
      <c r="H271" s="141">
        <v>129600000.00000101</v>
      </c>
      <c r="I271" s="141">
        <f t="shared" ref="I271:I300" si="275">(F271/H271)*G271</f>
        <v>0</v>
      </c>
      <c r="J271" s="141"/>
      <c r="K271" s="141"/>
      <c r="L271" s="141">
        <f t="shared" si="239"/>
        <v>1567610394</v>
      </c>
      <c r="M271" s="141">
        <v>5258012077.9999981</v>
      </c>
      <c r="N271" s="141">
        <f t="shared" ref="N271:N300" si="276">(K271/M271)*L271</f>
        <v>0</v>
      </c>
      <c r="O271" s="141"/>
      <c r="P271" s="141">
        <v>1025513.485549</v>
      </c>
      <c r="Q271" s="141">
        <f t="shared" si="270"/>
        <v>341463106</v>
      </c>
      <c r="R271" s="141">
        <v>1276518313.0000019</v>
      </c>
      <c r="S271" s="141">
        <f t="shared" ref="S271:S300" si="277">(P271/R271)*Q271</f>
        <v>274320.40453652869</v>
      </c>
      <c r="T271" s="141"/>
      <c r="U271" s="141"/>
      <c r="V271" s="141">
        <f t="shared" si="240"/>
        <v>339987334</v>
      </c>
      <c r="W271" s="141">
        <f t="shared" si="241"/>
        <v>523996799.00000209</v>
      </c>
      <c r="X271" s="141">
        <f t="shared" si="242"/>
        <v>0</v>
      </c>
      <c r="Y271" s="141"/>
      <c r="Z271" s="141">
        <v>54312.376638000002</v>
      </c>
      <c r="AA271" s="141">
        <f t="shared" si="243"/>
        <v>335233765</v>
      </c>
      <c r="AB271" s="141">
        <f t="shared" si="244"/>
        <v>342170317.00001383</v>
      </c>
      <c r="AC271" s="141">
        <f t="shared" si="245"/>
        <v>53211.344181132015</v>
      </c>
      <c r="AD271" s="141"/>
      <c r="AE271" s="141"/>
      <c r="AF271" s="141">
        <f t="shared" si="246"/>
        <v>483622539</v>
      </c>
      <c r="AG271" s="141">
        <f t="shared" si="247"/>
        <v>726591897.00000179</v>
      </c>
      <c r="AH271" s="141">
        <f t="shared" ref="AH271:AH300" si="278">(AE271/AG271)*AF271</f>
        <v>0</v>
      </c>
      <c r="AI271" s="141"/>
      <c r="AJ271" s="141"/>
      <c r="AK271" s="141">
        <f t="shared" si="248"/>
        <v>18917185</v>
      </c>
      <c r="AL271" s="141">
        <f t="shared" si="249"/>
        <v>21580834</v>
      </c>
      <c r="AM271" s="141">
        <f t="shared" ref="AM271:AM300" si="279">(AJ271/AL271)*AK271</f>
        <v>0</v>
      </c>
      <c r="AN271" s="141"/>
      <c r="AO271" s="141">
        <v>48118.915345000001</v>
      </c>
      <c r="AP271" s="141">
        <f t="shared" si="250"/>
        <v>44655639</v>
      </c>
      <c r="AQ271" s="141">
        <f t="shared" si="251"/>
        <v>45294790.000002876</v>
      </c>
      <c r="AR271" s="141">
        <f t="shared" ref="AR271:AR300" si="280">(AO271/AQ271)*AP271</f>
        <v>47439.913348041657</v>
      </c>
      <c r="AS271" s="141"/>
      <c r="AT271" s="141"/>
      <c r="AU271" s="141">
        <f t="shared" si="252"/>
        <v>12442934</v>
      </c>
      <c r="AV271" s="141">
        <f t="shared" si="253"/>
        <v>11889881.000002848</v>
      </c>
      <c r="AW271" s="141">
        <f t="shared" ref="AW271:AW300" si="281">(AT271/AV271)*AU271</f>
        <v>0</v>
      </c>
      <c r="AX271" s="141"/>
      <c r="AY271" s="141"/>
      <c r="AZ271" s="141">
        <f t="shared" si="254"/>
        <v>877162802</v>
      </c>
      <c r="BA271" s="141">
        <f t="shared" si="255"/>
        <v>834431461.9999969</v>
      </c>
      <c r="BB271" s="141">
        <f t="shared" ref="BB271:BB300" si="282">(AY271/BA271)*AZ271</f>
        <v>0</v>
      </c>
      <c r="BC271" s="141"/>
      <c r="BD271" s="141"/>
      <c r="BE271" s="141">
        <f t="shared" si="256"/>
        <v>9386434</v>
      </c>
      <c r="BF271" s="141">
        <f t="shared" si="257"/>
        <v>9386434</v>
      </c>
      <c r="BG271" s="141">
        <f t="shared" ref="BG271:BG300" si="283">(BD271/BF271)*BE271</f>
        <v>0</v>
      </c>
      <c r="BH271" s="141"/>
      <c r="BI271" s="141"/>
      <c r="BJ271" s="141">
        <f t="shared" si="258"/>
        <v>2191103</v>
      </c>
      <c r="BK271" s="141">
        <f t="shared" si="259"/>
        <v>2191101</v>
      </c>
      <c r="BL271" s="141">
        <f t="shared" ref="BL271:BL300" si="284">(BI271/BK271)*BJ271</f>
        <v>0</v>
      </c>
      <c r="BM271" s="141"/>
      <c r="BN271" s="141"/>
      <c r="BO271" s="141">
        <f t="shared" si="260"/>
        <v>236120000</v>
      </c>
      <c r="BP271" s="141">
        <f t="shared" si="261"/>
        <v>183638092</v>
      </c>
      <c r="BQ271" s="141">
        <f t="shared" ref="BQ271:BQ300" si="285">(BN271/BP271)*BO271</f>
        <v>0</v>
      </c>
      <c r="BR271" s="141"/>
      <c r="BS271" s="141"/>
      <c r="BT271" s="141">
        <f t="shared" si="262"/>
        <v>132130000</v>
      </c>
      <c r="BU271" s="141">
        <f t="shared" si="263"/>
        <v>119177778</v>
      </c>
      <c r="BV271" s="141">
        <f t="shared" ref="BV271:BV300" si="286">(BS271/BU271)*BT271</f>
        <v>0</v>
      </c>
      <c r="BW271" s="141"/>
      <c r="BX271" s="141"/>
      <c r="BY271" s="141">
        <f t="shared" si="264"/>
        <v>10351044</v>
      </c>
      <c r="BZ271" s="141">
        <f t="shared" si="265"/>
        <v>10000069</v>
      </c>
      <c r="CA271" s="141">
        <f t="shared" ref="CA271:CA300" si="287">(BX271/BZ271)*BY271</f>
        <v>0</v>
      </c>
      <c r="CB271" s="141"/>
      <c r="CC271" s="141"/>
      <c r="CD271" s="141">
        <f t="shared" si="266"/>
        <v>1842000</v>
      </c>
      <c r="CE271" s="141">
        <f t="shared" si="267"/>
        <v>1874207.2309440002</v>
      </c>
      <c r="CF271" s="141">
        <f t="shared" ref="CF271:CF300" si="288">(CC271/CE271)*CD271</f>
        <v>0</v>
      </c>
      <c r="CG271" s="141"/>
      <c r="CH271" s="141">
        <v>693.23</v>
      </c>
      <c r="CI271" s="141">
        <f t="shared" si="271"/>
        <v>246401</v>
      </c>
      <c r="CJ271" s="141">
        <f t="shared" si="272"/>
        <v>225992.98000000117</v>
      </c>
      <c r="CK271" s="141">
        <f t="shared" ref="CK271:CK300" si="289">(CH271/CJ271)*CI271</f>
        <v>755.83128834355432</v>
      </c>
      <c r="CL271" s="141"/>
      <c r="CM271" s="141">
        <v>40066</v>
      </c>
      <c r="CN271" s="141">
        <v>77305</v>
      </c>
      <c r="CO271" s="141">
        <f t="shared" si="268"/>
        <v>117371</v>
      </c>
      <c r="CP271" s="141">
        <f t="shared" si="269"/>
        <v>435000431</v>
      </c>
      <c r="CQ271" s="141">
        <f t="shared" si="273"/>
        <v>435000431.00000006</v>
      </c>
      <c r="CR271" s="141">
        <f t="shared" si="274"/>
        <v>117370.99999999999</v>
      </c>
      <c r="CS271" s="141"/>
      <c r="CT271" s="141"/>
      <c r="CU271" s="141"/>
      <c r="CV271" s="141">
        <f t="shared" si="238"/>
        <v>493098.4933540459</v>
      </c>
    </row>
    <row r="272" spans="1:100" s="14" customFormat="1" ht="13.2" x14ac:dyDescent="0.25">
      <c r="A272" s="4" t="s">
        <v>45</v>
      </c>
      <c r="B272" s="4" t="s">
        <v>46</v>
      </c>
      <c r="C272" s="4"/>
      <c r="D272" s="4" t="s">
        <v>36</v>
      </c>
      <c r="E272" s="4"/>
      <c r="F272" s="141">
        <v>1065242.2987850001</v>
      </c>
      <c r="G272" s="141">
        <f>'[6]Control Totals'!$I$3</f>
        <v>129600000</v>
      </c>
      <c r="H272" s="141">
        <v>129600000.00000101</v>
      </c>
      <c r="I272" s="141">
        <f t="shared" si="275"/>
        <v>1065242.298784992</v>
      </c>
      <c r="J272" s="141"/>
      <c r="K272" s="141">
        <v>38635661.584096998</v>
      </c>
      <c r="L272" s="141">
        <f t="shared" si="239"/>
        <v>1567610394</v>
      </c>
      <c r="M272" s="141">
        <v>5258012077.9999981</v>
      </c>
      <c r="N272" s="141">
        <f t="shared" si="276"/>
        <v>11518738.218900109</v>
      </c>
      <c r="O272" s="141"/>
      <c r="P272" s="141">
        <v>6571511.3576520002</v>
      </c>
      <c r="Q272" s="141">
        <f t="shared" si="270"/>
        <v>341463106</v>
      </c>
      <c r="R272" s="141">
        <v>1276518313.0000019</v>
      </c>
      <c r="S272" s="141">
        <f t="shared" si="277"/>
        <v>1757850.7542320902</v>
      </c>
      <c r="T272" s="141"/>
      <c r="U272" s="141"/>
      <c r="V272" s="141">
        <f t="shared" si="240"/>
        <v>339987334</v>
      </c>
      <c r="W272" s="141">
        <f t="shared" si="241"/>
        <v>523996799.00000209</v>
      </c>
      <c r="X272" s="141">
        <f t="shared" si="242"/>
        <v>0</v>
      </c>
      <c r="Y272" s="141"/>
      <c r="Z272" s="141">
        <v>1339729.510733</v>
      </c>
      <c r="AA272" s="141">
        <f t="shared" si="243"/>
        <v>335233765</v>
      </c>
      <c r="AB272" s="141">
        <f t="shared" si="244"/>
        <v>342170317.00001383</v>
      </c>
      <c r="AC272" s="141">
        <f t="shared" si="245"/>
        <v>1312570.2191304143</v>
      </c>
      <c r="AD272" s="141"/>
      <c r="AE272" s="141">
        <v>4106011.6876070001</v>
      </c>
      <c r="AF272" s="141">
        <f t="shared" si="246"/>
        <v>483622539</v>
      </c>
      <c r="AG272" s="141">
        <f t="shared" si="247"/>
        <v>726591897.00000179</v>
      </c>
      <c r="AH272" s="141">
        <f t="shared" si="278"/>
        <v>2732978.1762267128</v>
      </c>
      <c r="AI272" s="141"/>
      <c r="AJ272" s="141"/>
      <c r="AK272" s="141">
        <f t="shared" si="248"/>
        <v>18917185</v>
      </c>
      <c r="AL272" s="141">
        <f t="shared" si="249"/>
        <v>21580834</v>
      </c>
      <c r="AM272" s="141">
        <f t="shared" si="279"/>
        <v>0</v>
      </c>
      <c r="AN272" s="141"/>
      <c r="AO272" s="141">
        <v>40574.502639999999</v>
      </c>
      <c r="AP272" s="141">
        <f t="shared" si="250"/>
        <v>44655639</v>
      </c>
      <c r="AQ272" s="141">
        <f t="shared" si="251"/>
        <v>45294790.000002876</v>
      </c>
      <c r="AR272" s="141">
        <f t="shared" si="280"/>
        <v>40001.959220834709</v>
      </c>
      <c r="AS272" s="141"/>
      <c r="AT272" s="141">
        <v>69357.639167000001</v>
      </c>
      <c r="AU272" s="141">
        <f t="shared" si="252"/>
        <v>12442934</v>
      </c>
      <c r="AV272" s="141">
        <f t="shared" si="253"/>
        <v>11889881.000002848</v>
      </c>
      <c r="AW272" s="141">
        <f t="shared" si="281"/>
        <v>72583.781666998126</v>
      </c>
      <c r="AX272" s="141"/>
      <c r="AY272" s="141">
        <v>4403255.1245830003</v>
      </c>
      <c r="AZ272" s="141">
        <f t="shared" si="254"/>
        <v>877162802</v>
      </c>
      <c r="BA272" s="141">
        <f t="shared" si="255"/>
        <v>834431461.9999969</v>
      </c>
      <c r="BB272" s="141">
        <f t="shared" si="282"/>
        <v>4628746.3727010069</v>
      </c>
      <c r="BC272" s="141"/>
      <c r="BD272" s="141"/>
      <c r="BE272" s="141">
        <f t="shared" si="256"/>
        <v>9386434</v>
      </c>
      <c r="BF272" s="141">
        <f t="shared" si="257"/>
        <v>9386434</v>
      </c>
      <c r="BG272" s="141">
        <f t="shared" si="283"/>
        <v>0</v>
      </c>
      <c r="BH272" s="141"/>
      <c r="BI272" s="141"/>
      <c r="BJ272" s="141">
        <f t="shared" si="258"/>
        <v>2191103</v>
      </c>
      <c r="BK272" s="141">
        <f t="shared" si="259"/>
        <v>2191101</v>
      </c>
      <c r="BL272" s="141">
        <f t="shared" si="284"/>
        <v>0</v>
      </c>
      <c r="BM272" s="141"/>
      <c r="BN272" s="141">
        <v>1008226</v>
      </c>
      <c r="BO272" s="141">
        <f t="shared" si="260"/>
        <v>236120000</v>
      </c>
      <c r="BP272" s="141">
        <f t="shared" si="261"/>
        <v>183638092</v>
      </c>
      <c r="BQ272" s="141">
        <f t="shared" si="285"/>
        <v>1296366.7860369622</v>
      </c>
      <c r="BR272" s="141"/>
      <c r="BS272" s="141">
        <v>496413</v>
      </c>
      <c r="BT272" s="141">
        <f t="shared" si="262"/>
        <v>132130000</v>
      </c>
      <c r="BU272" s="141">
        <f t="shared" si="263"/>
        <v>119177778</v>
      </c>
      <c r="BV272" s="141">
        <f t="shared" si="286"/>
        <v>550363.08606122865</v>
      </c>
      <c r="BW272" s="141"/>
      <c r="BX272" s="141">
        <v>29474</v>
      </c>
      <c r="BY272" s="141">
        <f t="shared" si="264"/>
        <v>10351044</v>
      </c>
      <c r="BZ272" s="141">
        <f t="shared" si="265"/>
        <v>10000069</v>
      </c>
      <c r="CA272" s="141">
        <f t="shared" si="287"/>
        <v>30508.456577249613</v>
      </c>
      <c r="CB272" s="141"/>
      <c r="CC272" s="141">
        <v>9232.5479369999994</v>
      </c>
      <c r="CD272" s="141">
        <f t="shared" si="266"/>
        <v>1842000</v>
      </c>
      <c r="CE272" s="141">
        <f t="shared" si="267"/>
        <v>1874207.2309440002</v>
      </c>
      <c r="CF272" s="141">
        <f t="shared" si="288"/>
        <v>9073.8916269084311</v>
      </c>
      <c r="CG272" s="141"/>
      <c r="CH272" s="141">
        <v>693.23</v>
      </c>
      <c r="CI272" s="141">
        <f t="shared" si="271"/>
        <v>246401</v>
      </c>
      <c r="CJ272" s="141">
        <f t="shared" si="272"/>
        <v>225992.98000000117</v>
      </c>
      <c r="CK272" s="141">
        <f t="shared" si="289"/>
        <v>755.83128834355432</v>
      </c>
      <c r="CL272" s="141"/>
      <c r="CM272" s="141">
        <v>960738.99999999197</v>
      </c>
      <c r="CN272" s="141">
        <v>1890632</v>
      </c>
      <c r="CO272" s="141">
        <f t="shared" si="268"/>
        <v>2851370.9999999921</v>
      </c>
      <c r="CP272" s="141">
        <f t="shared" si="269"/>
        <v>435000431</v>
      </c>
      <c r="CQ272" s="141">
        <f t="shared" si="273"/>
        <v>435000431.00000006</v>
      </c>
      <c r="CR272" s="141">
        <f t="shared" si="274"/>
        <v>2851370.9999999916</v>
      </c>
      <c r="CS272" s="141"/>
      <c r="CT272" s="141"/>
      <c r="CU272" s="141"/>
      <c r="CV272" s="141">
        <f t="shared" si="238"/>
        <v>27867150.832453843</v>
      </c>
    </row>
    <row r="273" spans="1:100" s="14" customFormat="1" ht="13.2" x14ac:dyDescent="0.25">
      <c r="A273" s="4" t="s">
        <v>89</v>
      </c>
      <c r="B273" s="4" t="s">
        <v>90</v>
      </c>
      <c r="C273" s="4"/>
      <c r="D273" s="4" t="s">
        <v>36</v>
      </c>
      <c r="E273" s="4"/>
      <c r="F273" s="141">
        <v>1199267.6914349999</v>
      </c>
      <c r="G273" s="141">
        <f>'[6]Control Totals'!$I$3</f>
        <v>129600000</v>
      </c>
      <c r="H273" s="141">
        <v>129600000.00000101</v>
      </c>
      <c r="I273" s="141">
        <f t="shared" si="275"/>
        <v>1199267.6914349906</v>
      </c>
      <c r="J273" s="141"/>
      <c r="K273" s="141">
        <v>54159259.331136003</v>
      </c>
      <c r="L273" s="141">
        <f t="shared" si="239"/>
        <v>1567610394</v>
      </c>
      <c r="M273" s="141">
        <v>5258012077.9999981</v>
      </c>
      <c r="N273" s="141">
        <f t="shared" si="276"/>
        <v>16146904.305157878</v>
      </c>
      <c r="O273" s="141"/>
      <c r="P273" s="141">
        <v>8628097.8217769992</v>
      </c>
      <c r="Q273" s="141">
        <f t="shared" si="270"/>
        <v>341463106</v>
      </c>
      <c r="R273" s="141">
        <v>1276518313.0000019</v>
      </c>
      <c r="S273" s="141">
        <f t="shared" si="277"/>
        <v>2307978.7035501809</v>
      </c>
      <c r="T273" s="141"/>
      <c r="U273" s="141"/>
      <c r="V273" s="141">
        <f t="shared" si="240"/>
        <v>339987334</v>
      </c>
      <c r="W273" s="141">
        <f t="shared" si="241"/>
        <v>523996799.00000209</v>
      </c>
      <c r="X273" s="141">
        <f t="shared" si="242"/>
        <v>0</v>
      </c>
      <c r="Y273" s="141"/>
      <c r="Z273" s="141">
        <v>1453873.617567</v>
      </c>
      <c r="AA273" s="141">
        <f t="shared" si="243"/>
        <v>335233765</v>
      </c>
      <c r="AB273" s="141">
        <f t="shared" si="244"/>
        <v>342170317.00001383</v>
      </c>
      <c r="AC273" s="141">
        <f t="shared" si="245"/>
        <v>1424400.3715001843</v>
      </c>
      <c r="AD273" s="141"/>
      <c r="AE273" s="141">
        <v>5670159.843235</v>
      </c>
      <c r="AF273" s="141">
        <f t="shared" si="246"/>
        <v>483622539</v>
      </c>
      <c r="AG273" s="141">
        <f t="shared" si="247"/>
        <v>726591897.00000179</v>
      </c>
      <c r="AH273" s="141">
        <f t="shared" si="278"/>
        <v>3774081.5872615571</v>
      </c>
      <c r="AI273" s="141"/>
      <c r="AJ273" s="141"/>
      <c r="AK273" s="141">
        <f t="shared" si="248"/>
        <v>18917185</v>
      </c>
      <c r="AL273" s="141">
        <f t="shared" si="249"/>
        <v>21580834</v>
      </c>
      <c r="AM273" s="141">
        <f t="shared" si="279"/>
        <v>0</v>
      </c>
      <c r="AN273" s="141"/>
      <c r="AO273" s="141">
        <v>44177.702824</v>
      </c>
      <c r="AP273" s="141">
        <f t="shared" si="250"/>
        <v>44655639</v>
      </c>
      <c r="AQ273" s="141">
        <f t="shared" si="251"/>
        <v>45294790.000002876</v>
      </c>
      <c r="AR273" s="141">
        <f t="shared" si="280"/>
        <v>43554.314947871469</v>
      </c>
      <c r="AS273" s="141"/>
      <c r="AT273" s="141">
        <v>71056.193595000004</v>
      </c>
      <c r="AU273" s="141">
        <f t="shared" si="252"/>
        <v>12442934</v>
      </c>
      <c r="AV273" s="141">
        <f t="shared" si="253"/>
        <v>11889881.000002848</v>
      </c>
      <c r="AW273" s="141">
        <f t="shared" si="281"/>
        <v>74361.343666399684</v>
      </c>
      <c r="AX273" s="141"/>
      <c r="AY273" s="141">
        <v>8353511.5272380002</v>
      </c>
      <c r="AZ273" s="141">
        <f t="shared" si="254"/>
        <v>877162802</v>
      </c>
      <c r="BA273" s="141">
        <f t="shared" si="255"/>
        <v>834431461.9999969</v>
      </c>
      <c r="BB273" s="141">
        <f t="shared" si="282"/>
        <v>8781295.9020131137</v>
      </c>
      <c r="BC273" s="141"/>
      <c r="BD273" s="141"/>
      <c r="BE273" s="141">
        <f t="shared" si="256"/>
        <v>9386434</v>
      </c>
      <c r="BF273" s="141">
        <f t="shared" si="257"/>
        <v>9386434</v>
      </c>
      <c r="BG273" s="141">
        <f t="shared" si="283"/>
        <v>0</v>
      </c>
      <c r="BH273" s="141"/>
      <c r="BI273" s="141"/>
      <c r="BJ273" s="141">
        <f t="shared" si="258"/>
        <v>2191103</v>
      </c>
      <c r="BK273" s="141">
        <f t="shared" si="259"/>
        <v>2191101</v>
      </c>
      <c r="BL273" s="141">
        <f t="shared" si="284"/>
        <v>0</v>
      </c>
      <c r="BM273" s="141"/>
      <c r="BN273" s="141">
        <v>1413957</v>
      </c>
      <c r="BO273" s="141">
        <f t="shared" si="260"/>
        <v>236120000</v>
      </c>
      <c r="BP273" s="141">
        <f t="shared" si="261"/>
        <v>183638092</v>
      </c>
      <c r="BQ273" s="141">
        <f t="shared" si="285"/>
        <v>1818051.5992292056</v>
      </c>
      <c r="BR273" s="141"/>
      <c r="BS273" s="141">
        <v>736691</v>
      </c>
      <c r="BT273" s="141">
        <f t="shared" si="262"/>
        <v>132130000</v>
      </c>
      <c r="BU273" s="141">
        <f t="shared" si="263"/>
        <v>119177778</v>
      </c>
      <c r="BV273" s="141">
        <f t="shared" si="286"/>
        <v>816754.46097006451</v>
      </c>
      <c r="BW273" s="141"/>
      <c r="BX273" s="141">
        <v>36420</v>
      </c>
      <c r="BY273" s="141">
        <f t="shared" si="264"/>
        <v>10351044</v>
      </c>
      <c r="BZ273" s="141">
        <f t="shared" si="265"/>
        <v>10000069</v>
      </c>
      <c r="CA273" s="141">
        <f t="shared" si="287"/>
        <v>37698.2421301293</v>
      </c>
      <c r="CB273" s="141"/>
      <c r="CC273" s="141">
        <v>9232.5479369999994</v>
      </c>
      <c r="CD273" s="141">
        <f t="shared" si="266"/>
        <v>1842000</v>
      </c>
      <c r="CE273" s="141">
        <f t="shared" si="267"/>
        <v>1874207.2309440002</v>
      </c>
      <c r="CF273" s="141">
        <f t="shared" si="288"/>
        <v>9073.8916269084311</v>
      </c>
      <c r="CG273" s="141"/>
      <c r="CH273" s="141">
        <v>693.23</v>
      </c>
      <c r="CI273" s="141">
        <f t="shared" si="271"/>
        <v>246401</v>
      </c>
      <c r="CJ273" s="141">
        <f t="shared" si="272"/>
        <v>225992.98000000117</v>
      </c>
      <c r="CK273" s="141">
        <f t="shared" si="289"/>
        <v>755.83128834355432</v>
      </c>
      <c r="CL273" s="141"/>
      <c r="CM273" s="141">
        <v>1050957.0000000056</v>
      </c>
      <c r="CN273" s="141">
        <v>2081618</v>
      </c>
      <c r="CO273" s="141">
        <f t="shared" si="268"/>
        <v>3132575.0000000056</v>
      </c>
      <c r="CP273" s="141">
        <f t="shared" si="269"/>
        <v>435000431</v>
      </c>
      <c r="CQ273" s="141">
        <f t="shared" si="273"/>
        <v>435000431.00000006</v>
      </c>
      <c r="CR273" s="141">
        <f t="shared" si="274"/>
        <v>3132575.0000000051</v>
      </c>
      <c r="CS273" s="141"/>
      <c r="CT273" s="141"/>
      <c r="CU273" s="141"/>
      <c r="CV273" s="141">
        <f t="shared" si="238"/>
        <v>39566753.244776838</v>
      </c>
    </row>
    <row r="274" spans="1:100" s="14" customFormat="1" ht="13.2" x14ac:dyDescent="0.25">
      <c r="A274" s="4" t="s">
        <v>627</v>
      </c>
      <c r="B274" s="4" t="s">
        <v>628</v>
      </c>
      <c r="C274" s="4" t="s">
        <v>348</v>
      </c>
      <c r="D274" s="4" t="s">
        <v>348</v>
      </c>
      <c r="E274" s="4"/>
      <c r="F274" s="141"/>
      <c r="G274" s="141">
        <f>'[6]Control Totals'!$I$3</f>
        <v>129600000</v>
      </c>
      <c r="H274" s="141">
        <v>129600000.00000101</v>
      </c>
      <c r="I274" s="141">
        <f t="shared" si="275"/>
        <v>0</v>
      </c>
      <c r="J274" s="141"/>
      <c r="K274" s="141"/>
      <c r="L274" s="141">
        <f t="shared" si="239"/>
        <v>1567610394</v>
      </c>
      <c r="M274" s="141">
        <v>5258012077.9999981</v>
      </c>
      <c r="N274" s="141">
        <f t="shared" si="276"/>
        <v>0</v>
      </c>
      <c r="O274" s="141"/>
      <c r="P274" s="141">
        <v>2737701.7794459998</v>
      </c>
      <c r="Q274" s="141">
        <f t="shared" si="270"/>
        <v>341463106</v>
      </c>
      <c r="R274" s="141">
        <v>1276518313.0000019</v>
      </c>
      <c r="S274" s="141">
        <f t="shared" si="277"/>
        <v>732323.33871841338</v>
      </c>
      <c r="T274" s="141"/>
      <c r="U274" s="141"/>
      <c r="V274" s="141">
        <f t="shared" si="240"/>
        <v>339987334</v>
      </c>
      <c r="W274" s="141">
        <f t="shared" si="241"/>
        <v>523996799.00000209</v>
      </c>
      <c r="X274" s="141">
        <f t="shared" si="242"/>
        <v>0</v>
      </c>
      <c r="Y274" s="141"/>
      <c r="Z274" s="141">
        <v>126562.219833</v>
      </c>
      <c r="AA274" s="141">
        <f t="shared" si="243"/>
        <v>335233765</v>
      </c>
      <c r="AB274" s="141">
        <f t="shared" si="244"/>
        <v>342170317.00001383</v>
      </c>
      <c r="AC274" s="141">
        <f t="shared" si="245"/>
        <v>123996.52264802545</v>
      </c>
      <c r="AD274" s="141"/>
      <c r="AE274" s="141"/>
      <c r="AF274" s="141">
        <f t="shared" si="246"/>
        <v>483622539</v>
      </c>
      <c r="AG274" s="141">
        <f t="shared" si="247"/>
        <v>726591897.00000179</v>
      </c>
      <c r="AH274" s="141">
        <f t="shared" si="278"/>
        <v>0</v>
      </c>
      <c r="AI274" s="141"/>
      <c r="AJ274" s="141"/>
      <c r="AK274" s="141">
        <f t="shared" si="248"/>
        <v>18917185</v>
      </c>
      <c r="AL274" s="141">
        <f t="shared" si="249"/>
        <v>21580834</v>
      </c>
      <c r="AM274" s="141">
        <f t="shared" si="279"/>
        <v>0</v>
      </c>
      <c r="AN274" s="141"/>
      <c r="AO274" s="141">
        <v>37083.973233999997</v>
      </c>
      <c r="AP274" s="141">
        <f t="shared" si="250"/>
        <v>44655639</v>
      </c>
      <c r="AQ274" s="141">
        <f t="shared" si="251"/>
        <v>45294790.000002876</v>
      </c>
      <c r="AR274" s="141">
        <f t="shared" si="280"/>
        <v>36560.684383856533</v>
      </c>
      <c r="AS274" s="141"/>
      <c r="AT274" s="141"/>
      <c r="AU274" s="141">
        <f t="shared" si="252"/>
        <v>12442934</v>
      </c>
      <c r="AV274" s="141">
        <f t="shared" si="253"/>
        <v>11889881.000002848</v>
      </c>
      <c r="AW274" s="141">
        <f t="shared" si="281"/>
        <v>0</v>
      </c>
      <c r="AX274" s="141"/>
      <c r="AY274" s="141"/>
      <c r="AZ274" s="141">
        <f t="shared" si="254"/>
        <v>877162802</v>
      </c>
      <c r="BA274" s="141">
        <f t="shared" si="255"/>
        <v>834431461.9999969</v>
      </c>
      <c r="BB274" s="141">
        <f t="shared" si="282"/>
        <v>0</v>
      </c>
      <c r="BC274" s="141"/>
      <c r="BD274" s="141"/>
      <c r="BE274" s="141">
        <f t="shared" si="256"/>
        <v>9386434</v>
      </c>
      <c r="BF274" s="141">
        <f t="shared" si="257"/>
        <v>9386434</v>
      </c>
      <c r="BG274" s="141">
        <f t="shared" si="283"/>
        <v>0</v>
      </c>
      <c r="BH274" s="141"/>
      <c r="BI274" s="141">
        <v>78000</v>
      </c>
      <c r="BJ274" s="141">
        <f t="shared" si="258"/>
        <v>2191103</v>
      </c>
      <c r="BK274" s="141">
        <f t="shared" si="259"/>
        <v>2191101</v>
      </c>
      <c r="BL274" s="141">
        <f t="shared" si="284"/>
        <v>78000.071197083103</v>
      </c>
      <c r="BM274" s="141"/>
      <c r="BN274" s="141"/>
      <c r="BO274" s="141">
        <f t="shared" si="260"/>
        <v>236120000</v>
      </c>
      <c r="BP274" s="141">
        <f t="shared" si="261"/>
        <v>183638092</v>
      </c>
      <c r="BQ274" s="141">
        <f t="shared" si="285"/>
        <v>0</v>
      </c>
      <c r="BR274" s="141"/>
      <c r="BS274" s="141"/>
      <c r="BT274" s="141">
        <f t="shared" si="262"/>
        <v>132130000</v>
      </c>
      <c r="BU274" s="141">
        <f t="shared" si="263"/>
        <v>119177778</v>
      </c>
      <c r="BV274" s="141">
        <f t="shared" si="286"/>
        <v>0</v>
      </c>
      <c r="BW274" s="141"/>
      <c r="BX274" s="141"/>
      <c r="BY274" s="141">
        <f t="shared" si="264"/>
        <v>10351044</v>
      </c>
      <c r="BZ274" s="141">
        <f t="shared" si="265"/>
        <v>10000069</v>
      </c>
      <c r="CA274" s="141">
        <f t="shared" si="287"/>
        <v>0</v>
      </c>
      <c r="CB274" s="141"/>
      <c r="CC274" s="141"/>
      <c r="CD274" s="141">
        <f t="shared" si="266"/>
        <v>1842000</v>
      </c>
      <c r="CE274" s="141">
        <f t="shared" si="267"/>
        <v>1874207.2309440002</v>
      </c>
      <c r="CF274" s="141">
        <f t="shared" si="288"/>
        <v>0</v>
      </c>
      <c r="CG274" s="141"/>
      <c r="CH274" s="141">
        <v>693.23</v>
      </c>
      <c r="CI274" s="141">
        <f t="shared" si="271"/>
        <v>246401</v>
      </c>
      <c r="CJ274" s="141">
        <f t="shared" si="272"/>
        <v>225992.98000000117</v>
      </c>
      <c r="CK274" s="141">
        <f t="shared" si="289"/>
        <v>755.83128834355432</v>
      </c>
      <c r="CL274" s="141"/>
      <c r="CM274" s="141">
        <v>89882</v>
      </c>
      <c r="CN274" s="141">
        <v>179471</v>
      </c>
      <c r="CO274" s="141">
        <f t="shared" si="268"/>
        <v>269353</v>
      </c>
      <c r="CP274" s="141">
        <f t="shared" si="269"/>
        <v>435000431</v>
      </c>
      <c r="CQ274" s="141">
        <f t="shared" si="273"/>
        <v>435000431.00000006</v>
      </c>
      <c r="CR274" s="141">
        <f t="shared" si="274"/>
        <v>269352.99999999994</v>
      </c>
      <c r="CS274" s="141"/>
      <c r="CT274" s="141"/>
      <c r="CU274" s="141"/>
      <c r="CV274" s="141">
        <f t="shared" si="238"/>
        <v>1240989.4482357218</v>
      </c>
    </row>
    <row r="275" spans="1:100" s="14" customFormat="1" ht="13.2" x14ac:dyDescent="0.25">
      <c r="A275" s="4" t="s">
        <v>655</v>
      </c>
      <c r="B275" s="4" t="s">
        <v>656</v>
      </c>
      <c r="C275" s="4" t="s">
        <v>348</v>
      </c>
      <c r="D275" s="4" t="s">
        <v>348</v>
      </c>
      <c r="E275" s="4"/>
      <c r="F275" s="141"/>
      <c r="G275" s="141">
        <f>'[6]Control Totals'!$I$3</f>
        <v>129600000</v>
      </c>
      <c r="H275" s="141">
        <v>129600000.00000101</v>
      </c>
      <c r="I275" s="141">
        <f t="shared" si="275"/>
        <v>0</v>
      </c>
      <c r="J275" s="141"/>
      <c r="K275" s="141"/>
      <c r="L275" s="141">
        <f t="shared" si="239"/>
        <v>1567610394</v>
      </c>
      <c r="M275" s="141">
        <v>5258012077.9999981</v>
      </c>
      <c r="N275" s="141">
        <f t="shared" si="276"/>
        <v>0</v>
      </c>
      <c r="O275" s="141"/>
      <c r="P275" s="141">
        <v>2264955.0106230001</v>
      </c>
      <c r="Q275" s="141">
        <f t="shared" si="270"/>
        <v>341463106</v>
      </c>
      <c r="R275" s="141">
        <v>1276518313.0000019</v>
      </c>
      <c r="S275" s="141">
        <f t="shared" si="277"/>
        <v>605865.63075620471</v>
      </c>
      <c r="T275" s="141"/>
      <c r="U275" s="141"/>
      <c r="V275" s="141">
        <f t="shared" si="240"/>
        <v>339987334</v>
      </c>
      <c r="W275" s="141">
        <f t="shared" si="241"/>
        <v>523996799.00000209</v>
      </c>
      <c r="X275" s="141">
        <f t="shared" si="242"/>
        <v>0</v>
      </c>
      <c r="Y275" s="141"/>
      <c r="Z275" s="141">
        <v>75595.133132000003</v>
      </c>
      <c r="AA275" s="141">
        <f t="shared" si="243"/>
        <v>335233765</v>
      </c>
      <c r="AB275" s="141">
        <f t="shared" si="244"/>
        <v>342170317.00001383</v>
      </c>
      <c r="AC275" s="141">
        <f t="shared" si="245"/>
        <v>74062.651949776162</v>
      </c>
      <c r="AD275" s="141"/>
      <c r="AE275" s="141"/>
      <c r="AF275" s="141">
        <f t="shared" si="246"/>
        <v>483622539</v>
      </c>
      <c r="AG275" s="141">
        <f t="shared" si="247"/>
        <v>726591897.00000179</v>
      </c>
      <c r="AH275" s="141">
        <f t="shared" si="278"/>
        <v>0</v>
      </c>
      <c r="AI275" s="141"/>
      <c r="AJ275" s="141"/>
      <c r="AK275" s="141">
        <f t="shared" si="248"/>
        <v>18917185</v>
      </c>
      <c r="AL275" s="141">
        <f t="shared" si="249"/>
        <v>21580834</v>
      </c>
      <c r="AM275" s="141">
        <f t="shared" si="279"/>
        <v>0</v>
      </c>
      <c r="AN275" s="141"/>
      <c r="AO275" s="141">
        <v>67823.279393999997</v>
      </c>
      <c r="AP275" s="141">
        <f t="shared" si="250"/>
        <v>44655639</v>
      </c>
      <c r="AQ275" s="141">
        <f t="shared" si="251"/>
        <v>45294790.000002876</v>
      </c>
      <c r="AR275" s="141">
        <f t="shared" si="280"/>
        <v>66866.230761074519</v>
      </c>
      <c r="AS275" s="141"/>
      <c r="AT275" s="141"/>
      <c r="AU275" s="141">
        <f t="shared" si="252"/>
        <v>12442934</v>
      </c>
      <c r="AV275" s="141">
        <f t="shared" si="253"/>
        <v>11889881.000002848</v>
      </c>
      <c r="AW275" s="141">
        <f t="shared" si="281"/>
        <v>0</v>
      </c>
      <c r="AX275" s="141"/>
      <c r="AY275" s="141"/>
      <c r="AZ275" s="141">
        <f t="shared" si="254"/>
        <v>877162802</v>
      </c>
      <c r="BA275" s="141">
        <f t="shared" si="255"/>
        <v>834431461.9999969</v>
      </c>
      <c r="BB275" s="141">
        <f t="shared" si="282"/>
        <v>0</v>
      </c>
      <c r="BC275" s="141"/>
      <c r="BD275" s="141"/>
      <c r="BE275" s="141">
        <f t="shared" si="256"/>
        <v>9386434</v>
      </c>
      <c r="BF275" s="141">
        <f t="shared" si="257"/>
        <v>9386434</v>
      </c>
      <c r="BG275" s="141">
        <f t="shared" si="283"/>
        <v>0</v>
      </c>
      <c r="BH275" s="141"/>
      <c r="BI275" s="141"/>
      <c r="BJ275" s="141">
        <f t="shared" si="258"/>
        <v>2191103</v>
      </c>
      <c r="BK275" s="141">
        <f t="shared" si="259"/>
        <v>2191101</v>
      </c>
      <c r="BL275" s="141">
        <f t="shared" si="284"/>
        <v>0</v>
      </c>
      <c r="BM275" s="141"/>
      <c r="BN275" s="141"/>
      <c r="BO275" s="141">
        <f t="shared" si="260"/>
        <v>236120000</v>
      </c>
      <c r="BP275" s="141">
        <f t="shared" si="261"/>
        <v>183638092</v>
      </c>
      <c r="BQ275" s="141">
        <f t="shared" si="285"/>
        <v>0</v>
      </c>
      <c r="BR275" s="141"/>
      <c r="BS275" s="141"/>
      <c r="BT275" s="141">
        <f t="shared" si="262"/>
        <v>132130000</v>
      </c>
      <c r="BU275" s="141">
        <f t="shared" si="263"/>
        <v>119177778</v>
      </c>
      <c r="BV275" s="141">
        <f t="shared" si="286"/>
        <v>0</v>
      </c>
      <c r="BW275" s="141"/>
      <c r="BX275" s="141"/>
      <c r="BY275" s="141">
        <f t="shared" si="264"/>
        <v>10351044</v>
      </c>
      <c r="BZ275" s="141">
        <f t="shared" si="265"/>
        <v>10000069</v>
      </c>
      <c r="CA275" s="141">
        <f t="shared" si="287"/>
        <v>0</v>
      </c>
      <c r="CB275" s="141"/>
      <c r="CC275" s="141"/>
      <c r="CD275" s="141">
        <f t="shared" si="266"/>
        <v>1842000</v>
      </c>
      <c r="CE275" s="141">
        <f t="shared" si="267"/>
        <v>1874207.2309440002</v>
      </c>
      <c r="CF275" s="141">
        <f t="shared" si="288"/>
        <v>0</v>
      </c>
      <c r="CG275" s="141"/>
      <c r="CH275" s="141">
        <v>693.23</v>
      </c>
      <c r="CI275" s="141">
        <f t="shared" si="271"/>
        <v>246401</v>
      </c>
      <c r="CJ275" s="141">
        <f t="shared" si="272"/>
        <v>225992.98000000117</v>
      </c>
      <c r="CK275" s="141">
        <f t="shared" si="289"/>
        <v>755.83128834355432</v>
      </c>
      <c r="CL275" s="141"/>
      <c r="CM275" s="141"/>
      <c r="CN275" s="141"/>
      <c r="CO275" s="141">
        <f t="shared" si="268"/>
        <v>0</v>
      </c>
      <c r="CP275" s="141">
        <f t="shared" si="269"/>
        <v>435000431</v>
      </c>
      <c r="CQ275" s="141">
        <f t="shared" si="273"/>
        <v>435000431.00000006</v>
      </c>
      <c r="CR275" s="141">
        <f t="shared" si="274"/>
        <v>0</v>
      </c>
      <c r="CS275" s="141"/>
      <c r="CT275" s="141"/>
      <c r="CU275" s="141"/>
      <c r="CV275" s="141">
        <f t="shared" si="238"/>
        <v>747550.34475539881</v>
      </c>
    </row>
    <row r="276" spans="1:100" s="14" customFormat="1" ht="13.2" x14ac:dyDescent="0.25">
      <c r="A276" s="4" t="s">
        <v>61</v>
      </c>
      <c r="B276" s="4" t="s">
        <v>62</v>
      </c>
      <c r="C276" s="4"/>
      <c r="D276" s="4" t="s">
        <v>36</v>
      </c>
      <c r="E276" s="4"/>
      <c r="F276" s="141">
        <v>858727.01692700002</v>
      </c>
      <c r="G276" s="141">
        <f>'[6]Control Totals'!$I$3</f>
        <v>129600000</v>
      </c>
      <c r="H276" s="141">
        <v>129600000.00000101</v>
      </c>
      <c r="I276" s="141">
        <f t="shared" si="275"/>
        <v>858727.01692699338</v>
      </c>
      <c r="J276" s="141"/>
      <c r="K276" s="141">
        <v>34506139.313830003</v>
      </c>
      <c r="L276" s="141">
        <f t="shared" si="239"/>
        <v>1567610394</v>
      </c>
      <c r="M276" s="141">
        <v>5258012077.9999981</v>
      </c>
      <c r="N276" s="141">
        <f t="shared" si="276"/>
        <v>10287572.915912187</v>
      </c>
      <c r="O276" s="141"/>
      <c r="P276" s="141">
        <v>6472256.5946479999</v>
      </c>
      <c r="Q276" s="141">
        <f t="shared" si="270"/>
        <v>341463106</v>
      </c>
      <c r="R276" s="141">
        <v>1276518313.0000019</v>
      </c>
      <c r="S276" s="141">
        <f t="shared" si="277"/>
        <v>1731300.5360993091</v>
      </c>
      <c r="T276" s="141"/>
      <c r="U276" s="141"/>
      <c r="V276" s="141">
        <f t="shared" si="240"/>
        <v>339987334</v>
      </c>
      <c r="W276" s="141">
        <f t="shared" si="241"/>
        <v>523996799.00000209</v>
      </c>
      <c r="X276" s="141">
        <f t="shared" si="242"/>
        <v>0</v>
      </c>
      <c r="Y276" s="141"/>
      <c r="Z276" s="141">
        <v>1699711.1957169999</v>
      </c>
      <c r="AA276" s="141">
        <f t="shared" si="243"/>
        <v>335233765</v>
      </c>
      <c r="AB276" s="141">
        <f t="shared" si="244"/>
        <v>342170317.00001383</v>
      </c>
      <c r="AC276" s="141">
        <f t="shared" si="245"/>
        <v>1665254.2761411965</v>
      </c>
      <c r="AD276" s="141"/>
      <c r="AE276" s="141">
        <v>3549310.2934599998</v>
      </c>
      <c r="AF276" s="141">
        <f t="shared" si="246"/>
        <v>483622539</v>
      </c>
      <c r="AG276" s="141">
        <f t="shared" si="247"/>
        <v>726591897.00000179</v>
      </c>
      <c r="AH276" s="141">
        <f t="shared" si="278"/>
        <v>2362435.450917169</v>
      </c>
      <c r="AI276" s="141"/>
      <c r="AJ276" s="141"/>
      <c r="AK276" s="141">
        <f t="shared" si="248"/>
        <v>18917185</v>
      </c>
      <c r="AL276" s="141">
        <f t="shared" si="249"/>
        <v>21580834</v>
      </c>
      <c r="AM276" s="141">
        <f t="shared" si="279"/>
        <v>0</v>
      </c>
      <c r="AN276" s="141"/>
      <c r="AO276" s="141">
        <v>49695.173879000002</v>
      </c>
      <c r="AP276" s="141">
        <f t="shared" si="250"/>
        <v>44655639</v>
      </c>
      <c r="AQ276" s="141">
        <f t="shared" si="251"/>
        <v>45294790.000002876</v>
      </c>
      <c r="AR276" s="141">
        <f t="shared" si="280"/>
        <v>48993.929429471093</v>
      </c>
      <c r="AS276" s="141"/>
      <c r="AT276" s="141">
        <v>68281.888028999994</v>
      </c>
      <c r="AU276" s="141">
        <f t="shared" si="252"/>
        <v>12442934</v>
      </c>
      <c r="AV276" s="141">
        <f t="shared" si="253"/>
        <v>11889881.000002848</v>
      </c>
      <c r="AW276" s="141">
        <f t="shared" si="281"/>
        <v>71457.99240043138</v>
      </c>
      <c r="AX276" s="141"/>
      <c r="AY276" s="141">
        <v>2630421.611827</v>
      </c>
      <c r="AZ276" s="141">
        <f t="shared" si="254"/>
        <v>877162802</v>
      </c>
      <c r="BA276" s="141">
        <f t="shared" si="255"/>
        <v>834431461.9999969</v>
      </c>
      <c r="BB276" s="141">
        <f t="shared" si="282"/>
        <v>2765125.8330328106</v>
      </c>
      <c r="BC276" s="141"/>
      <c r="BD276" s="141"/>
      <c r="BE276" s="141">
        <f t="shared" si="256"/>
        <v>9386434</v>
      </c>
      <c r="BF276" s="141">
        <f t="shared" si="257"/>
        <v>9386434</v>
      </c>
      <c r="BG276" s="141">
        <f t="shared" si="283"/>
        <v>0</v>
      </c>
      <c r="BH276" s="141"/>
      <c r="BI276" s="141"/>
      <c r="BJ276" s="141">
        <f t="shared" si="258"/>
        <v>2191103</v>
      </c>
      <c r="BK276" s="141">
        <f t="shared" si="259"/>
        <v>2191101</v>
      </c>
      <c r="BL276" s="141">
        <f t="shared" si="284"/>
        <v>0</v>
      </c>
      <c r="BM276" s="141"/>
      <c r="BN276" s="141">
        <v>1166780</v>
      </c>
      <c r="BO276" s="141">
        <f t="shared" si="260"/>
        <v>236120000</v>
      </c>
      <c r="BP276" s="141">
        <f t="shared" si="261"/>
        <v>183638092</v>
      </c>
      <c r="BQ276" s="141">
        <f t="shared" si="285"/>
        <v>1500233.9144320884</v>
      </c>
      <c r="BR276" s="141"/>
      <c r="BS276" s="141">
        <v>892156</v>
      </c>
      <c r="BT276" s="141">
        <f t="shared" si="262"/>
        <v>132130000</v>
      </c>
      <c r="BU276" s="141">
        <f t="shared" si="263"/>
        <v>119177778</v>
      </c>
      <c r="BV276" s="141">
        <f t="shared" si="286"/>
        <v>989115.37249838642</v>
      </c>
      <c r="BW276" s="141"/>
      <c r="BX276" s="141">
        <v>25031</v>
      </c>
      <c r="BY276" s="141">
        <f t="shared" si="264"/>
        <v>10351044</v>
      </c>
      <c r="BZ276" s="141">
        <f t="shared" si="265"/>
        <v>10000069</v>
      </c>
      <c r="CA276" s="141">
        <f t="shared" si="287"/>
        <v>25909.519460715721</v>
      </c>
      <c r="CB276" s="141"/>
      <c r="CC276" s="141">
        <v>9232.5479369999994</v>
      </c>
      <c r="CD276" s="141">
        <f t="shared" si="266"/>
        <v>1842000</v>
      </c>
      <c r="CE276" s="141">
        <f t="shared" si="267"/>
        <v>1874207.2309440002</v>
      </c>
      <c r="CF276" s="141">
        <f t="shared" si="288"/>
        <v>9073.8916269084311</v>
      </c>
      <c r="CG276" s="141"/>
      <c r="CH276" s="141">
        <v>693.23</v>
      </c>
      <c r="CI276" s="141">
        <f t="shared" si="271"/>
        <v>246401</v>
      </c>
      <c r="CJ276" s="141">
        <f t="shared" si="272"/>
        <v>225992.98000000117</v>
      </c>
      <c r="CK276" s="141">
        <f t="shared" si="289"/>
        <v>755.83128834355432</v>
      </c>
      <c r="CL276" s="141"/>
      <c r="CM276" s="141"/>
      <c r="CN276" s="141">
        <v>1172789</v>
      </c>
      <c r="CO276" s="141">
        <f t="shared" si="268"/>
        <v>1172789</v>
      </c>
      <c r="CP276" s="141">
        <f t="shared" si="269"/>
        <v>435000431</v>
      </c>
      <c r="CQ276" s="141">
        <f t="shared" si="273"/>
        <v>435000431.00000006</v>
      </c>
      <c r="CR276" s="141">
        <f t="shared" si="274"/>
        <v>1172788.9999999998</v>
      </c>
      <c r="CS276" s="141"/>
      <c r="CT276" s="141"/>
      <c r="CU276" s="141"/>
      <c r="CV276" s="141">
        <f t="shared" si="238"/>
        <v>23488745.480166011</v>
      </c>
    </row>
    <row r="277" spans="1:100" s="14" customFormat="1" ht="13.2" x14ac:dyDescent="0.25">
      <c r="A277" s="4" t="s">
        <v>743</v>
      </c>
      <c r="B277" s="4" t="s">
        <v>744</v>
      </c>
      <c r="C277" s="4" t="s">
        <v>348</v>
      </c>
      <c r="D277" s="4" t="s">
        <v>348</v>
      </c>
      <c r="E277" s="4"/>
      <c r="F277" s="141"/>
      <c r="G277" s="141">
        <f>'[6]Control Totals'!$I$3</f>
        <v>129600000</v>
      </c>
      <c r="H277" s="141">
        <v>129600000.00000101</v>
      </c>
      <c r="I277" s="141">
        <f t="shared" si="275"/>
        <v>0</v>
      </c>
      <c r="J277" s="141"/>
      <c r="K277" s="141"/>
      <c r="L277" s="141">
        <f t="shared" si="239"/>
        <v>1567610394</v>
      </c>
      <c r="M277" s="141">
        <v>5258012077.9999981</v>
      </c>
      <c r="N277" s="141">
        <f t="shared" si="276"/>
        <v>0</v>
      </c>
      <c r="O277" s="141"/>
      <c r="P277" s="141">
        <v>1549888.0988940001</v>
      </c>
      <c r="Q277" s="141">
        <f t="shared" si="270"/>
        <v>341463106</v>
      </c>
      <c r="R277" s="141">
        <v>1276518313.0000019</v>
      </c>
      <c r="S277" s="141">
        <f t="shared" si="277"/>
        <v>414588.33673683432</v>
      </c>
      <c r="T277" s="141"/>
      <c r="U277" s="141"/>
      <c r="V277" s="141">
        <f t="shared" si="240"/>
        <v>339987334</v>
      </c>
      <c r="W277" s="141">
        <f t="shared" si="241"/>
        <v>523996799.00000209</v>
      </c>
      <c r="X277" s="141">
        <f t="shared" si="242"/>
        <v>0</v>
      </c>
      <c r="Y277" s="141"/>
      <c r="Z277" s="141">
        <v>68666.386606999993</v>
      </c>
      <c r="AA277" s="141">
        <f t="shared" si="243"/>
        <v>335233765</v>
      </c>
      <c r="AB277" s="141">
        <f t="shared" si="244"/>
        <v>342170317.00001383</v>
      </c>
      <c r="AC277" s="141">
        <f t="shared" si="245"/>
        <v>67274.366499795637</v>
      </c>
      <c r="AD277" s="141"/>
      <c r="AE277" s="141"/>
      <c r="AF277" s="141">
        <f t="shared" si="246"/>
        <v>483622539</v>
      </c>
      <c r="AG277" s="141">
        <f t="shared" si="247"/>
        <v>726591897.00000179</v>
      </c>
      <c r="AH277" s="141">
        <f t="shared" si="278"/>
        <v>0</v>
      </c>
      <c r="AI277" s="141"/>
      <c r="AJ277" s="141"/>
      <c r="AK277" s="141">
        <f t="shared" si="248"/>
        <v>18917185</v>
      </c>
      <c r="AL277" s="141">
        <f t="shared" si="249"/>
        <v>21580834</v>
      </c>
      <c r="AM277" s="141">
        <f t="shared" si="279"/>
        <v>0</v>
      </c>
      <c r="AN277" s="141"/>
      <c r="AO277" s="141">
        <v>63882.633057999999</v>
      </c>
      <c r="AP277" s="141">
        <f t="shared" si="250"/>
        <v>44655639</v>
      </c>
      <c r="AQ277" s="141">
        <f t="shared" si="251"/>
        <v>45294790.000002876</v>
      </c>
      <c r="AR277" s="141">
        <f t="shared" si="280"/>
        <v>62981.190556515059</v>
      </c>
      <c r="AS277" s="141"/>
      <c r="AT277" s="141"/>
      <c r="AU277" s="141">
        <f t="shared" si="252"/>
        <v>12442934</v>
      </c>
      <c r="AV277" s="141">
        <f t="shared" si="253"/>
        <v>11889881.000002848</v>
      </c>
      <c r="AW277" s="141">
        <f t="shared" si="281"/>
        <v>0</v>
      </c>
      <c r="AX277" s="141"/>
      <c r="AY277" s="141"/>
      <c r="AZ277" s="141">
        <f t="shared" si="254"/>
        <v>877162802</v>
      </c>
      <c r="BA277" s="141">
        <f t="shared" si="255"/>
        <v>834431461.9999969</v>
      </c>
      <c r="BB277" s="141">
        <f t="shared" si="282"/>
        <v>0</v>
      </c>
      <c r="BC277" s="141"/>
      <c r="BD277" s="141"/>
      <c r="BE277" s="141">
        <f t="shared" si="256"/>
        <v>9386434</v>
      </c>
      <c r="BF277" s="141">
        <f t="shared" si="257"/>
        <v>9386434</v>
      </c>
      <c r="BG277" s="141">
        <f t="shared" si="283"/>
        <v>0</v>
      </c>
      <c r="BH277" s="141"/>
      <c r="BI277" s="141"/>
      <c r="BJ277" s="141">
        <f t="shared" si="258"/>
        <v>2191103</v>
      </c>
      <c r="BK277" s="141">
        <f t="shared" si="259"/>
        <v>2191101</v>
      </c>
      <c r="BL277" s="141">
        <f t="shared" si="284"/>
        <v>0</v>
      </c>
      <c r="BM277" s="141"/>
      <c r="BN277" s="141"/>
      <c r="BO277" s="141">
        <f t="shared" si="260"/>
        <v>236120000</v>
      </c>
      <c r="BP277" s="141">
        <f t="shared" si="261"/>
        <v>183638092</v>
      </c>
      <c r="BQ277" s="141">
        <f t="shared" si="285"/>
        <v>0</v>
      </c>
      <c r="BR277" s="141"/>
      <c r="BS277" s="141"/>
      <c r="BT277" s="141">
        <f t="shared" si="262"/>
        <v>132130000</v>
      </c>
      <c r="BU277" s="141">
        <f t="shared" si="263"/>
        <v>119177778</v>
      </c>
      <c r="BV277" s="141">
        <f t="shared" si="286"/>
        <v>0</v>
      </c>
      <c r="BW277" s="141"/>
      <c r="BX277" s="141"/>
      <c r="BY277" s="141">
        <f t="shared" si="264"/>
        <v>10351044</v>
      </c>
      <c r="BZ277" s="141">
        <f t="shared" si="265"/>
        <v>10000069</v>
      </c>
      <c r="CA277" s="141">
        <f t="shared" si="287"/>
        <v>0</v>
      </c>
      <c r="CB277" s="141"/>
      <c r="CC277" s="141"/>
      <c r="CD277" s="141">
        <f t="shared" si="266"/>
        <v>1842000</v>
      </c>
      <c r="CE277" s="141">
        <f t="shared" si="267"/>
        <v>1874207.2309440002</v>
      </c>
      <c r="CF277" s="141">
        <f t="shared" si="288"/>
        <v>0</v>
      </c>
      <c r="CG277" s="141"/>
      <c r="CH277" s="141">
        <v>693.23</v>
      </c>
      <c r="CI277" s="141">
        <f t="shared" si="271"/>
        <v>246401</v>
      </c>
      <c r="CJ277" s="141">
        <f t="shared" si="272"/>
        <v>225992.98000000117</v>
      </c>
      <c r="CK277" s="141">
        <f t="shared" si="289"/>
        <v>755.83128834355432</v>
      </c>
      <c r="CL277" s="141"/>
      <c r="CM277" s="141">
        <v>50991</v>
      </c>
      <c r="CN277" s="141">
        <v>48128</v>
      </c>
      <c r="CO277" s="141">
        <f t="shared" si="268"/>
        <v>99119</v>
      </c>
      <c r="CP277" s="141">
        <f t="shared" si="269"/>
        <v>435000431</v>
      </c>
      <c r="CQ277" s="141">
        <f t="shared" si="273"/>
        <v>435000431.00000006</v>
      </c>
      <c r="CR277" s="141">
        <f t="shared" si="274"/>
        <v>99118.999999999985</v>
      </c>
      <c r="CS277" s="141"/>
      <c r="CT277" s="141"/>
      <c r="CU277" s="141"/>
      <c r="CV277" s="141">
        <f t="shared" si="238"/>
        <v>644718.72508148849</v>
      </c>
    </row>
    <row r="278" spans="1:100" s="14" customFormat="1" ht="13.2" x14ac:dyDescent="0.25">
      <c r="A278" s="4" t="s">
        <v>529</v>
      </c>
      <c r="B278" s="4" t="s">
        <v>530</v>
      </c>
      <c r="C278" s="4" t="s">
        <v>348</v>
      </c>
      <c r="D278" s="4" t="s">
        <v>348</v>
      </c>
      <c r="E278" s="4"/>
      <c r="F278" s="141"/>
      <c r="G278" s="141">
        <f>'[6]Control Totals'!$I$3</f>
        <v>129600000</v>
      </c>
      <c r="H278" s="141">
        <v>129600000.00000101</v>
      </c>
      <c r="I278" s="141">
        <f t="shared" si="275"/>
        <v>0</v>
      </c>
      <c r="J278" s="141"/>
      <c r="K278" s="141"/>
      <c r="L278" s="141">
        <f t="shared" si="239"/>
        <v>1567610394</v>
      </c>
      <c r="M278" s="141">
        <v>5258012077.9999981</v>
      </c>
      <c r="N278" s="141">
        <f t="shared" si="276"/>
        <v>0</v>
      </c>
      <c r="O278" s="141"/>
      <c r="P278" s="141">
        <v>1420993.967131</v>
      </c>
      <c r="Q278" s="141">
        <f t="shared" si="270"/>
        <v>341463106</v>
      </c>
      <c r="R278" s="141">
        <v>1276518313.0000019</v>
      </c>
      <c r="S278" s="141">
        <f t="shared" si="277"/>
        <v>380109.71615713311</v>
      </c>
      <c r="T278" s="141"/>
      <c r="U278" s="141"/>
      <c r="V278" s="141">
        <f t="shared" si="240"/>
        <v>339987334</v>
      </c>
      <c r="W278" s="141">
        <f t="shared" si="241"/>
        <v>523996799.00000209</v>
      </c>
      <c r="X278" s="141">
        <f t="shared" si="242"/>
        <v>0</v>
      </c>
      <c r="Y278" s="141"/>
      <c r="Z278" s="141">
        <v>132620.76423599999</v>
      </c>
      <c r="AA278" s="141">
        <f t="shared" si="243"/>
        <v>335233765</v>
      </c>
      <c r="AB278" s="141">
        <f t="shared" si="244"/>
        <v>342170317.00001383</v>
      </c>
      <c r="AC278" s="141">
        <f t="shared" si="245"/>
        <v>129932.24690501085</v>
      </c>
      <c r="AD278" s="141"/>
      <c r="AE278" s="141"/>
      <c r="AF278" s="141">
        <f t="shared" si="246"/>
        <v>483622539</v>
      </c>
      <c r="AG278" s="141">
        <f t="shared" si="247"/>
        <v>726591897.00000179</v>
      </c>
      <c r="AH278" s="141">
        <f t="shared" si="278"/>
        <v>0</v>
      </c>
      <c r="AI278" s="141"/>
      <c r="AJ278" s="141"/>
      <c r="AK278" s="141">
        <f t="shared" si="248"/>
        <v>18917185</v>
      </c>
      <c r="AL278" s="141">
        <f t="shared" si="249"/>
        <v>21580834</v>
      </c>
      <c r="AM278" s="141">
        <f t="shared" si="279"/>
        <v>0</v>
      </c>
      <c r="AN278" s="141"/>
      <c r="AO278" s="141">
        <v>52059.561680999999</v>
      </c>
      <c r="AP278" s="141">
        <f t="shared" si="250"/>
        <v>44655639</v>
      </c>
      <c r="AQ278" s="141">
        <f t="shared" si="251"/>
        <v>45294790.000002876</v>
      </c>
      <c r="AR278" s="141">
        <f t="shared" si="280"/>
        <v>51324.953552601117</v>
      </c>
      <c r="AS278" s="141"/>
      <c r="AT278" s="141"/>
      <c r="AU278" s="141">
        <f t="shared" si="252"/>
        <v>12442934</v>
      </c>
      <c r="AV278" s="141">
        <f t="shared" si="253"/>
        <v>11889881.000002848</v>
      </c>
      <c r="AW278" s="141">
        <f t="shared" si="281"/>
        <v>0</v>
      </c>
      <c r="AX278" s="141"/>
      <c r="AY278" s="141"/>
      <c r="AZ278" s="141">
        <f t="shared" si="254"/>
        <v>877162802</v>
      </c>
      <c r="BA278" s="141">
        <f t="shared" si="255"/>
        <v>834431461.9999969</v>
      </c>
      <c r="BB278" s="141">
        <f t="shared" si="282"/>
        <v>0</v>
      </c>
      <c r="BC278" s="141"/>
      <c r="BD278" s="141"/>
      <c r="BE278" s="141">
        <f t="shared" si="256"/>
        <v>9386434</v>
      </c>
      <c r="BF278" s="141">
        <f t="shared" si="257"/>
        <v>9386434</v>
      </c>
      <c r="BG278" s="141">
        <f t="shared" si="283"/>
        <v>0</v>
      </c>
      <c r="BH278" s="141"/>
      <c r="BI278" s="141"/>
      <c r="BJ278" s="141">
        <f t="shared" si="258"/>
        <v>2191103</v>
      </c>
      <c r="BK278" s="141">
        <f t="shared" si="259"/>
        <v>2191101</v>
      </c>
      <c r="BL278" s="141">
        <f t="shared" si="284"/>
        <v>0</v>
      </c>
      <c r="BM278" s="141"/>
      <c r="BN278" s="141"/>
      <c r="BO278" s="141">
        <f t="shared" si="260"/>
        <v>236120000</v>
      </c>
      <c r="BP278" s="141">
        <f t="shared" si="261"/>
        <v>183638092</v>
      </c>
      <c r="BQ278" s="141">
        <f t="shared" si="285"/>
        <v>0</v>
      </c>
      <c r="BR278" s="141"/>
      <c r="BS278" s="141"/>
      <c r="BT278" s="141">
        <f t="shared" si="262"/>
        <v>132130000</v>
      </c>
      <c r="BU278" s="141">
        <f t="shared" si="263"/>
        <v>119177778</v>
      </c>
      <c r="BV278" s="141">
        <f t="shared" si="286"/>
        <v>0</v>
      </c>
      <c r="BW278" s="141"/>
      <c r="BX278" s="141"/>
      <c r="BY278" s="141">
        <f t="shared" si="264"/>
        <v>10351044</v>
      </c>
      <c r="BZ278" s="141">
        <f t="shared" si="265"/>
        <v>10000069</v>
      </c>
      <c r="CA278" s="141">
        <f t="shared" si="287"/>
        <v>0</v>
      </c>
      <c r="CB278" s="141"/>
      <c r="CC278" s="141"/>
      <c r="CD278" s="141">
        <f t="shared" si="266"/>
        <v>1842000</v>
      </c>
      <c r="CE278" s="141">
        <f t="shared" si="267"/>
        <v>1874207.2309440002</v>
      </c>
      <c r="CF278" s="141">
        <f t="shared" si="288"/>
        <v>0</v>
      </c>
      <c r="CG278" s="141"/>
      <c r="CH278" s="141">
        <v>693.23</v>
      </c>
      <c r="CI278" s="141">
        <f t="shared" si="271"/>
        <v>246401</v>
      </c>
      <c r="CJ278" s="141">
        <f t="shared" si="272"/>
        <v>225992.98000000117</v>
      </c>
      <c r="CK278" s="141">
        <f t="shared" si="289"/>
        <v>755.83128834355432</v>
      </c>
      <c r="CL278" s="141"/>
      <c r="CM278" s="141"/>
      <c r="CN278" s="141"/>
      <c r="CO278" s="141">
        <f t="shared" si="268"/>
        <v>0</v>
      </c>
      <c r="CP278" s="141">
        <f t="shared" si="269"/>
        <v>435000431</v>
      </c>
      <c r="CQ278" s="141">
        <f t="shared" si="273"/>
        <v>435000431.00000006</v>
      </c>
      <c r="CR278" s="141">
        <f t="shared" si="274"/>
        <v>0</v>
      </c>
      <c r="CS278" s="141"/>
      <c r="CT278" s="141"/>
      <c r="CU278" s="141"/>
      <c r="CV278" s="141">
        <f t="shared" si="238"/>
        <v>562122.74790308857</v>
      </c>
    </row>
    <row r="279" spans="1:100" s="14" customFormat="1" ht="13.2" x14ac:dyDescent="0.25">
      <c r="A279" s="4" t="s">
        <v>71</v>
      </c>
      <c r="B279" s="4" t="s">
        <v>72</v>
      </c>
      <c r="C279" s="4"/>
      <c r="D279" s="4" t="s">
        <v>36</v>
      </c>
      <c r="E279" s="4"/>
      <c r="F279" s="141">
        <v>1861425.638336</v>
      </c>
      <c r="G279" s="141">
        <f>'[6]Control Totals'!$I$3</f>
        <v>129600000</v>
      </c>
      <c r="H279" s="141">
        <v>129600000.00000101</v>
      </c>
      <c r="I279" s="141">
        <f t="shared" si="275"/>
        <v>1861425.6383359854</v>
      </c>
      <c r="J279" s="141"/>
      <c r="K279" s="141">
        <v>77328142.850899994</v>
      </c>
      <c r="L279" s="141">
        <f t="shared" si="239"/>
        <v>1567610394</v>
      </c>
      <c r="M279" s="141">
        <v>5258012077.9999981</v>
      </c>
      <c r="N279" s="141">
        <f t="shared" si="276"/>
        <v>23054416.513987258</v>
      </c>
      <c r="O279" s="141"/>
      <c r="P279" s="141">
        <v>13429828.573367</v>
      </c>
      <c r="Q279" s="141">
        <f t="shared" si="270"/>
        <v>341463106</v>
      </c>
      <c r="R279" s="141">
        <v>1276518313.0000019</v>
      </c>
      <c r="S279" s="141">
        <f t="shared" si="277"/>
        <v>3592420.8301659026</v>
      </c>
      <c r="T279" s="141"/>
      <c r="U279" s="141"/>
      <c r="V279" s="141">
        <f t="shared" si="240"/>
        <v>339987334</v>
      </c>
      <c r="W279" s="141">
        <f t="shared" si="241"/>
        <v>523996799.00000209</v>
      </c>
      <c r="X279" s="141">
        <f t="shared" si="242"/>
        <v>0</v>
      </c>
      <c r="Y279" s="141"/>
      <c r="Z279" s="141">
        <v>2836703.2187370001</v>
      </c>
      <c r="AA279" s="141">
        <f t="shared" si="243"/>
        <v>335233765</v>
      </c>
      <c r="AB279" s="141">
        <f t="shared" si="244"/>
        <v>342170317.00001383</v>
      </c>
      <c r="AC279" s="141">
        <f t="shared" si="245"/>
        <v>2779196.9465451459</v>
      </c>
      <c r="AD279" s="141"/>
      <c r="AE279" s="141">
        <v>7557920.0644669998</v>
      </c>
      <c r="AF279" s="141">
        <f t="shared" si="246"/>
        <v>483622539</v>
      </c>
      <c r="AG279" s="141">
        <f t="shared" si="247"/>
        <v>726591897.00000179</v>
      </c>
      <c r="AH279" s="141">
        <f t="shared" si="278"/>
        <v>5030582.5130011952</v>
      </c>
      <c r="AI279" s="141"/>
      <c r="AJ279" s="141"/>
      <c r="AK279" s="141">
        <f t="shared" si="248"/>
        <v>18917185</v>
      </c>
      <c r="AL279" s="141">
        <f t="shared" si="249"/>
        <v>21580834</v>
      </c>
      <c r="AM279" s="141">
        <f t="shared" si="279"/>
        <v>0</v>
      </c>
      <c r="AN279" s="141"/>
      <c r="AO279" s="141">
        <v>292754.91930100002</v>
      </c>
      <c r="AP279" s="141">
        <f t="shared" si="250"/>
        <v>44655639</v>
      </c>
      <c r="AQ279" s="141">
        <f t="shared" si="251"/>
        <v>45294790.000002876</v>
      </c>
      <c r="AR279" s="141">
        <f t="shared" si="280"/>
        <v>288623.87907701434</v>
      </c>
      <c r="AS279" s="141"/>
      <c r="AT279" s="141">
        <v>76208.475361999997</v>
      </c>
      <c r="AU279" s="141">
        <f t="shared" si="252"/>
        <v>12442934</v>
      </c>
      <c r="AV279" s="141">
        <f t="shared" si="253"/>
        <v>11889881.000002848</v>
      </c>
      <c r="AW279" s="141">
        <f t="shared" si="281"/>
        <v>79753.281733413896</v>
      </c>
      <c r="AX279" s="141"/>
      <c r="AY279" s="141">
        <v>8572018.6623759996</v>
      </c>
      <c r="AZ279" s="141">
        <f t="shared" si="254"/>
        <v>877162802</v>
      </c>
      <c r="BA279" s="141">
        <f t="shared" si="255"/>
        <v>834431461.9999969</v>
      </c>
      <c r="BB279" s="141">
        <f t="shared" si="282"/>
        <v>9010992.8149929363</v>
      </c>
      <c r="BC279" s="141"/>
      <c r="BD279" s="141"/>
      <c r="BE279" s="141">
        <f t="shared" si="256"/>
        <v>9386434</v>
      </c>
      <c r="BF279" s="141">
        <f t="shared" si="257"/>
        <v>9386434</v>
      </c>
      <c r="BG279" s="141">
        <f t="shared" si="283"/>
        <v>0</v>
      </c>
      <c r="BH279" s="141"/>
      <c r="BI279" s="141"/>
      <c r="BJ279" s="141">
        <f t="shared" si="258"/>
        <v>2191103</v>
      </c>
      <c r="BK279" s="141">
        <f t="shared" si="259"/>
        <v>2191101</v>
      </c>
      <c r="BL279" s="141">
        <f t="shared" si="284"/>
        <v>0</v>
      </c>
      <c r="BM279" s="141"/>
      <c r="BN279" s="141">
        <v>2069955</v>
      </c>
      <c r="BO279" s="141">
        <f t="shared" si="260"/>
        <v>236120000</v>
      </c>
      <c r="BP279" s="141">
        <f t="shared" si="261"/>
        <v>183638092</v>
      </c>
      <c r="BQ279" s="141">
        <f t="shared" si="285"/>
        <v>2661527.18794312</v>
      </c>
      <c r="BR279" s="141"/>
      <c r="BS279" s="141">
        <v>1099884</v>
      </c>
      <c r="BT279" s="141">
        <f t="shared" si="262"/>
        <v>132130000</v>
      </c>
      <c r="BU279" s="141">
        <f t="shared" si="263"/>
        <v>119177778</v>
      </c>
      <c r="BV279" s="141">
        <f t="shared" si="286"/>
        <v>1219419.2185727779</v>
      </c>
      <c r="BW279" s="141"/>
      <c r="BX279" s="141">
        <v>57653</v>
      </c>
      <c r="BY279" s="141">
        <f t="shared" si="264"/>
        <v>10351044</v>
      </c>
      <c r="BZ279" s="141">
        <f t="shared" si="265"/>
        <v>10000069</v>
      </c>
      <c r="CA279" s="141">
        <f t="shared" si="287"/>
        <v>59676.462205610784</v>
      </c>
      <c r="CB279" s="141"/>
      <c r="CC279" s="141">
        <v>18465.095870000001</v>
      </c>
      <c r="CD279" s="141">
        <f t="shared" si="266"/>
        <v>1842000</v>
      </c>
      <c r="CE279" s="141">
        <f t="shared" si="267"/>
        <v>1874207.2309440002</v>
      </c>
      <c r="CF279" s="141">
        <f t="shared" si="288"/>
        <v>18147.783249885604</v>
      </c>
      <c r="CG279" s="141"/>
      <c r="CH279" s="141">
        <v>693.23</v>
      </c>
      <c r="CI279" s="141">
        <f t="shared" si="271"/>
        <v>246401</v>
      </c>
      <c r="CJ279" s="141">
        <f t="shared" si="272"/>
        <v>225992.98000000117</v>
      </c>
      <c r="CK279" s="141">
        <f t="shared" si="289"/>
        <v>755.83128834355432</v>
      </c>
      <c r="CL279" s="141"/>
      <c r="CM279" s="141"/>
      <c r="CN279" s="141">
        <v>3882102</v>
      </c>
      <c r="CO279" s="141">
        <f t="shared" si="268"/>
        <v>3882102</v>
      </c>
      <c r="CP279" s="141">
        <f t="shared" si="269"/>
        <v>435000431</v>
      </c>
      <c r="CQ279" s="141">
        <f t="shared" si="273"/>
        <v>435000431.00000006</v>
      </c>
      <c r="CR279" s="141">
        <f t="shared" si="274"/>
        <v>3882101.9999999995</v>
      </c>
      <c r="CS279" s="141"/>
      <c r="CT279" s="141"/>
      <c r="CU279" s="141"/>
      <c r="CV279" s="141">
        <f t="shared" si="238"/>
        <v>53539040.901098602</v>
      </c>
    </row>
    <row r="280" spans="1:100" s="14" customFormat="1" ht="13.2" x14ac:dyDescent="0.25">
      <c r="A280" s="4" t="s">
        <v>531</v>
      </c>
      <c r="B280" s="4" t="s">
        <v>532</v>
      </c>
      <c r="C280" s="4" t="s">
        <v>348</v>
      </c>
      <c r="D280" s="4" t="s">
        <v>348</v>
      </c>
      <c r="E280" s="4"/>
      <c r="F280" s="141"/>
      <c r="G280" s="141">
        <f>'[6]Control Totals'!$I$3</f>
        <v>129600000</v>
      </c>
      <c r="H280" s="141">
        <v>129600000.00000101</v>
      </c>
      <c r="I280" s="141">
        <f t="shared" si="275"/>
        <v>0</v>
      </c>
      <c r="J280" s="141"/>
      <c r="K280" s="141"/>
      <c r="L280" s="141">
        <f t="shared" si="239"/>
        <v>1567610394</v>
      </c>
      <c r="M280" s="141">
        <v>5258012077.9999981</v>
      </c>
      <c r="N280" s="141">
        <f t="shared" si="276"/>
        <v>0</v>
      </c>
      <c r="O280" s="141"/>
      <c r="P280" s="141">
        <v>2351426.1483849999</v>
      </c>
      <c r="Q280" s="141">
        <f t="shared" si="270"/>
        <v>341463106</v>
      </c>
      <c r="R280" s="141">
        <v>1276518313.0000019</v>
      </c>
      <c r="S280" s="141">
        <f t="shared" si="277"/>
        <v>628996.28464410268</v>
      </c>
      <c r="T280" s="141"/>
      <c r="U280" s="141"/>
      <c r="V280" s="141">
        <f t="shared" si="240"/>
        <v>339987334</v>
      </c>
      <c r="W280" s="141">
        <f t="shared" si="241"/>
        <v>523996799.00000209</v>
      </c>
      <c r="X280" s="141">
        <f t="shared" si="242"/>
        <v>0</v>
      </c>
      <c r="Y280" s="141"/>
      <c r="Z280" s="141">
        <v>140673.44975299999</v>
      </c>
      <c r="AA280" s="141">
        <f t="shared" si="243"/>
        <v>335233765</v>
      </c>
      <c r="AB280" s="141">
        <f t="shared" si="244"/>
        <v>342170317.00001383</v>
      </c>
      <c r="AC280" s="141">
        <f t="shared" si="245"/>
        <v>137821.68660829397</v>
      </c>
      <c r="AD280" s="141"/>
      <c r="AE280" s="141"/>
      <c r="AF280" s="141">
        <f t="shared" si="246"/>
        <v>483622539</v>
      </c>
      <c r="AG280" s="141">
        <f t="shared" si="247"/>
        <v>726591897.00000179</v>
      </c>
      <c r="AH280" s="141">
        <f t="shared" si="278"/>
        <v>0</v>
      </c>
      <c r="AI280" s="141"/>
      <c r="AJ280" s="141"/>
      <c r="AK280" s="141">
        <f t="shared" si="248"/>
        <v>18917185</v>
      </c>
      <c r="AL280" s="141">
        <f t="shared" si="249"/>
        <v>21580834</v>
      </c>
      <c r="AM280" s="141">
        <f t="shared" si="279"/>
        <v>0</v>
      </c>
      <c r="AN280" s="141"/>
      <c r="AO280" s="141">
        <v>63882.633057999999</v>
      </c>
      <c r="AP280" s="141">
        <f t="shared" si="250"/>
        <v>44655639</v>
      </c>
      <c r="AQ280" s="141">
        <f t="shared" si="251"/>
        <v>45294790.000002876</v>
      </c>
      <c r="AR280" s="141">
        <f t="shared" si="280"/>
        <v>62981.190556515059</v>
      </c>
      <c r="AS280" s="141"/>
      <c r="AT280" s="141"/>
      <c r="AU280" s="141">
        <f t="shared" si="252"/>
        <v>12442934</v>
      </c>
      <c r="AV280" s="141">
        <f t="shared" si="253"/>
        <v>11889881.000002848</v>
      </c>
      <c r="AW280" s="141">
        <f t="shared" si="281"/>
        <v>0</v>
      </c>
      <c r="AX280" s="141"/>
      <c r="AY280" s="141"/>
      <c r="AZ280" s="141">
        <f t="shared" si="254"/>
        <v>877162802</v>
      </c>
      <c r="BA280" s="141">
        <f t="shared" si="255"/>
        <v>834431461.9999969</v>
      </c>
      <c r="BB280" s="141">
        <f t="shared" si="282"/>
        <v>0</v>
      </c>
      <c r="BC280" s="141"/>
      <c r="BD280" s="141"/>
      <c r="BE280" s="141">
        <f t="shared" si="256"/>
        <v>9386434</v>
      </c>
      <c r="BF280" s="141">
        <f t="shared" si="257"/>
        <v>9386434</v>
      </c>
      <c r="BG280" s="141">
        <f t="shared" si="283"/>
        <v>0</v>
      </c>
      <c r="BH280" s="141"/>
      <c r="BI280" s="141"/>
      <c r="BJ280" s="141">
        <f t="shared" si="258"/>
        <v>2191103</v>
      </c>
      <c r="BK280" s="141">
        <f t="shared" si="259"/>
        <v>2191101</v>
      </c>
      <c r="BL280" s="141">
        <f t="shared" si="284"/>
        <v>0</v>
      </c>
      <c r="BM280" s="141"/>
      <c r="BN280" s="141"/>
      <c r="BO280" s="141">
        <f t="shared" si="260"/>
        <v>236120000</v>
      </c>
      <c r="BP280" s="141">
        <f t="shared" si="261"/>
        <v>183638092</v>
      </c>
      <c r="BQ280" s="141">
        <f t="shared" si="285"/>
        <v>0</v>
      </c>
      <c r="BR280" s="141"/>
      <c r="BS280" s="141"/>
      <c r="BT280" s="141">
        <f t="shared" si="262"/>
        <v>132130000</v>
      </c>
      <c r="BU280" s="141">
        <f t="shared" si="263"/>
        <v>119177778</v>
      </c>
      <c r="BV280" s="141">
        <f t="shared" si="286"/>
        <v>0</v>
      </c>
      <c r="BW280" s="141"/>
      <c r="BX280" s="141"/>
      <c r="BY280" s="141">
        <f t="shared" si="264"/>
        <v>10351044</v>
      </c>
      <c r="BZ280" s="141">
        <f t="shared" si="265"/>
        <v>10000069</v>
      </c>
      <c r="CA280" s="141">
        <f t="shared" si="287"/>
        <v>0</v>
      </c>
      <c r="CB280" s="141"/>
      <c r="CC280" s="141"/>
      <c r="CD280" s="141">
        <f t="shared" si="266"/>
        <v>1842000</v>
      </c>
      <c r="CE280" s="141">
        <f t="shared" si="267"/>
        <v>1874207.2309440002</v>
      </c>
      <c r="CF280" s="141">
        <f t="shared" si="288"/>
        <v>0</v>
      </c>
      <c r="CG280" s="141"/>
      <c r="CH280" s="141">
        <v>693.23</v>
      </c>
      <c r="CI280" s="141">
        <f t="shared" si="271"/>
        <v>246401</v>
      </c>
      <c r="CJ280" s="141">
        <f t="shared" si="272"/>
        <v>225992.98000000117</v>
      </c>
      <c r="CK280" s="141">
        <f t="shared" si="289"/>
        <v>755.83128834355432</v>
      </c>
      <c r="CL280" s="141"/>
      <c r="CM280" s="141">
        <v>99559</v>
      </c>
      <c r="CN280" s="141">
        <v>196862</v>
      </c>
      <c r="CO280" s="141">
        <f t="shared" si="268"/>
        <v>296421</v>
      </c>
      <c r="CP280" s="141">
        <f t="shared" si="269"/>
        <v>435000431</v>
      </c>
      <c r="CQ280" s="141">
        <f t="shared" si="273"/>
        <v>435000431.00000006</v>
      </c>
      <c r="CR280" s="141">
        <f t="shared" si="274"/>
        <v>296421</v>
      </c>
      <c r="CS280" s="141"/>
      <c r="CT280" s="141"/>
      <c r="CU280" s="141"/>
      <c r="CV280" s="141">
        <f t="shared" si="238"/>
        <v>1126975.9930972552</v>
      </c>
    </row>
    <row r="281" spans="1:100" s="14" customFormat="1" ht="13.2" x14ac:dyDescent="0.25">
      <c r="A281" s="4" t="s">
        <v>298</v>
      </c>
      <c r="B281" s="4" t="s">
        <v>299</v>
      </c>
      <c r="C281" s="4"/>
      <c r="D281" s="4" t="s">
        <v>203</v>
      </c>
      <c r="E281" s="4"/>
      <c r="F281" s="141">
        <v>420614.079654</v>
      </c>
      <c r="G281" s="141">
        <f>'[6]Control Totals'!$I$3</f>
        <v>129600000</v>
      </c>
      <c r="H281" s="141">
        <v>129600000.00000101</v>
      </c>
      <c r="I281" s="141">
        <f t="shared" si="275"/>
        <v>420614.07965399674</v>
      </c>
      <c r="J281" s="141"/>
      <c r="K281" s="141">
        <v>25650937.250185002</v>
      </c>
      <c r="L281" s="141">
        <f t="shared" si="239"/>
        <v>1567610394</v>
      </c>
      <c r="M281" s="141">
        <v>5258012077.9999981</v>
      </c>
      <c r="N281" s="141">
        <f t="shared" si="276"/>
        <v>7647505.4170143353</v>
      </c>
      <c r="O281" s="141"/>
      <c r="P281" s="141">
        <v>5470607.4512059996</v>
      </c>
      <c r="Q281" s="141">
        <f t="shared" si="270"/>
        <v>341463106</v>
      </c>
      <c r="R281" s="141">
        <v>1276518313.0000019</v>
      </c>
      <c r="S281" s="141">
        <f t="shared" si="277"/>
        <v>1463363.7394558408</v>
      </c>
      <c r="T281" s="141"/>
      <c r="U281" s="141"/>
      <c r="V281" s="141">
        <f t="shared" si="240"/>
        <v>339987334</v>
      </c>
      <c r="W281" s="141">
        <f t="shared" si="241"/>
        <v>523996799.00000209</v>
      </c>
      <c r="X281" s="141">
        <f t="shared" si="242"/>
        <v>0</v>
      </c>
      <c r="Y281" s="141"/>
      <c r="Z281" s="141">
        <v>1859630.010248</v>
      </c>
      <c r="AA281" s="141">
        <f t="shared" si="243"/>
        <v>335233765</v>
      </c>
      <c r="AB281" s="141">
        <f t="shared" si="244"/>
        <v>342170317.00001383</v>
      </c>
      <c r="AC281" s="141">
        <f t="shared" si="245"/>
        <v>1821931.1812555629</v>
      </c>
      <c r="AD281" s="141"/>
      <c r="AE281" s="141">
        <v>3414377.3630530001</v>
      </c>
      <c r="AF281" s="141">
        <f t="shared" si="246"/>
        <v>483622539</v>
      </c>
      <c r="AG281" s="141">
        <f t="shared" si="247"/>
        <v>726591897.00000179</v>
      </c>
      <c r="AH281" s="141">
        <f t="shared" si="278"/>
        <v>2272623.5404519141</v>
      </c>
      <c r="AI281" s="141"/>
      <c r="AJ281" s="141"/>
      <c r="AK281" s="141">
        <f t="shared" si="248"/>
        <v>18917185</v>
      </c>
      <c r="AL281" s="141">
        <f t="shared" si="249"/>
        <v>21580834</v>
      </c>
      <c r="AM281" s="141">
        <f t="shared" si="279"/>
        <v>0</v>
      </c>
      <c r="AN281" s="141"/>
      <c r="AO281" s="141">
        <v>178169.303388</v>
      </c>
      <c r="AP281" s="141">
        <f t="shared" si="250"/>
        <v>44655639</v>
      </c>
      <c r="AQ281" s="141">
        <f t="shared" si="251"/>
        <v>45294790.000002876</v>
      </c>
      <c r="AR281" s="141">
        <f t="shared" si="280"/>
        <v>175655.171223346</v>
      </c>
      <c r="AS281" s="141"/>
      <c r="AT281" s="141">
        <v>76661.423209999994</v>
      </c>
      <c r="AU281" s="141">
        <f t="shared" si="252"/>
        <v>12442934</v>
      </c>
      <c r="AV281" s="141">
        <f t="shared" si="253"/>
        <v>11889881.000002848</v>
      </c>
      <c r="AW281" s="141">
        <f t="shared" si="281"/>
        <v>80227.298267145787</v>
      </c>
      <c r="AX281" s="141"/>
      <c r="AY281" s="141">
        <v>2803668.8034140002</v>
      </c>
      <c r="AZ281" s="141">
        <f t="shared" si="254"/>
        <v>877162802</v>
      </c>
      <c r="BA281" s="141">
        <f t="shared" si="255"/>
        <v>834431461.9999969</v>
      </c>
      <c r="BB281" s="141">
        <f t="shared" si="282"/>
        <v>2947245.035066308</v>
      </c>
      <c r="BC281" s="141"/>
      <c r="BD281" s="141"/>
      <c r="BE281" s="141">
        <f t="shared" si="256"/>
        <v>9386434</v>
      </c>
      <c r="BF281" s="141">
        <f t="shared" si="257"/>
        <v>9386434</v>
      </c>
      <c r="BG281" s="141">
        <f t="shared" si="283"/>
        <v>0</v>
      </c>
      <c r="BH281" s="141"/>
      <c r="BI281" s="141"/>
      <c r="BJ281" s="141">
        <f t="shared" si="258"/>
        <v>2191103</v>
      </c>
      <c r="BK281" s="141">
        <f t="shared" si="259"/>
        <v>2191101</v>
      </c>
      <c r="BL281" s="141">
        <f t="shared" si="284"/>
        <v>0</v>
      </c>
      <c r="BM281" s="141"/>
      <c r="BN281" s="141">
        <v>1066497</v>
      </c>
      <c r="BO281" s="141">
        <f t="shared" si="260"/>
        <v>236120000</v>
      </c>
      <c r="BP281" s="141">
        <f t="shared" si="261"/>
        <v>183638092</v>
      </c>
      <c r="BQ281" s="141">
        <f t="shared" si="285"/>
        <v>1371291.0480468292</v>
      </c>
      <c r="BR281" s="141"/>
      <c r="BS281" s="141">
        <v>814521</v>
      </c>
      <c r="BT281" s="141">
        <f t="shared" si="262"/>
        <v>132130000</v>
      </c>
      <c r="BU281" s="141">
        <f t="shared" si="263"/>
        <v>119177778</v>
      </c>
      <c r="BV281" s="141">
        <f t="shared" si="286"/>
        <v>903043.01301875256</v>
      </c>
      <c r="BW281" s="141"/>
      <c r="BX281" s="141">
        <v>59509</v>
      </c>
      <c r="BY281" s="141">
        <f t="shared" si="264"/>
        <v>10351044</v>
      </c>
      <c r="BZ281" s="141">
        <f t="shared" si="265"/>
        <v>10000069</v>
      </c>
      <c r="CA281" s="141">
        <f t="shared" si="287"/>
        <v>61597.602716141264</v>
      </c>
      <c r="CB281" s="141"/>
      <c r="CC281" s="141">
        <v>13848.821900000001</v>
      </c>
      <c r="CD281" s="141">
        <f t="shared" si="266"/>
        <v>1842000</v>
      </c>
      <c r="CE281" s="141">
        <f t="shared" si="267"/>
        <v>1874207.2309440002</v>
      </c>
      <c r="CF281" s="141">
        <f t="shared" si="288"/>
        <v>13610.837434957162</v>
      </c>
      <c r="CG281" s="141"/>
      <c r="CH281" s="141">
        <v>693.23</v>
      </c>
      <c r="CI281" s="141">
        <f t="shared" si="271"/>
        <v>246401</v>
      </c>
      <c r="CJ281" s="141">
        <f t="shared" si="272"/>
        <v>225992.98000000117</v>
      </c>
      <c r="CK281" s="141">
        <f t="shared" si="289"/>
        <v>755.83128834355432</v>
      </c>
      <c r="CL281" s="141"/>
      <c r="CM281" s="141">
        <v>1325233</v>
      </c>
      <c r="CN281" s="141">
        <v>2619814</v>
      </c>
      <c r="CO281" s="141">
        <f t="shared" si="268"/>
        <v>3945047</v>
      </c>
      <c r="CP281" s="141">
        <f t="shared" si="269"/>
        <v>435000431</v>
      </c>
      <c r="CQ281" s="141">
        <f t="shared" si="273"/>
        <v>435000431.00000006</v>
      </c>
      <c r="CR281" s="141">
        <f t="shared" si="274"/>
        <v>3945046.9999999995</v>
      </c>
      <c r="CS281" s="141"/>
      <c r="CT281" s="141"/>
      <c r="CU281" s="141"/>
      <c r="CV281" s="141">
        <f t="shared" si="238"/>
        <v>23124510.794893473</v>
      </c>
    </row>
    <row r="282" spans="1:100" s="14" customFormat="1" ht="13.2" x14ac:dyDescent="0.25">
      <c r="A282" s="4" t="s">
        <v>807</v>
      </c>
      <c r="B282" s="4" t="s">
        <v>808</v>
      </c>
      <c r="C282" s="4" t="s">
        <v>764</v>
      </c>
      <c r="D282" s="4" t="s">
        <v>764</v>
      </c>
      <c r="E282" s="4"/>
      <c r="F282" s="141"/>
      <c r="G282" s="141">
        <f>'[6]Control Totals'!$I$3</f>
        <v>129600000</v>
      </c>
      <c r="H282" s="141">
        <v>129600000.00000101</v>
      </c>
      <c r="I282" s="141">
        <f t="shared" si="275"/>
        <v>0</v>
      </c>
      <c r="J282" s="141"/>
      <c r="K282" s="141"/>
      <c r="L282" s="141">
        <f t="shared" si="239"/>
        <v>1567610394</v>
      </c>
      <c r="M282" s="141">
        <v>5258012077.9999981</v>
      </c>
      <c r="N282" s="141">
        <f t="shared" si="276"/>
        <v>0</v>
      </c>
      <c r="O282" s="141"/>
      <c r="P282" s="141"/>
      <c r="Q282" s="141">
        <f t="shared" si="270"/>
        <v>341463106</v>
      </c>
      <c r="R282" s="141">
        <v>1276518313.0000019</v>
      </c>
      <c r="S282" s="141">
        <f t="shared" si="277"/>
        <v>0</v>
      </c>
      <c r="T282" s="141"/>
      <c r="U282" s="141">
        <v>3476315.62427</v>
      </c>
      <c r="V282" s="141">
        <f t="shared" si="240"/>
        <v>339987334</v>
      </c>
      <c r="W282" s="141">
        <f t="shared" si="241"/>
        <v>523996799.00000209</v>
      </c>
      <c r="X282" s="141">
        <f t="shared" si="242"/>
        <v>2255554.3917322638</v>
      </c>
      <c r="Y282" s="141"/>
      <c r="Z282" s="141">
        <v>193716.56537500001</v>
      </c>
      <c r="AA282" s="141">
        <f t="shared" si="243"/>
        <v>335233765</v>
      </c>
      <c r="AB282" s="141">
        <f t="shared" si="244"/>
        <v>342170317.00001383</v>
      </c>
      <c r="AC282" s="141">
        <f t="shared" si="245"/>
        <v>189789.50051218868</v>
      </c>
      <c r="AD282" s="141"/>
      <c r="AE282" s="141"/>
      <c r="AF282" s="141">
        <f t="shared" si="246"/>
        <v>483622539</v>
      </c>
      <c r="AG282" s="141">
        <f t="shared" si="247"/>
        <v>726591897.00000179</v>
      </c>
      <c r="AH282" s="141">
        <f t="shared" si="278"/>
        <v>0</v>
      </c>
      <c r="AI282" s="141"/>
      <c r="AJ282" s="141"/>
      <c r="AK282" s="141">
        <f t="shared" si="248"/>
        <v>18917185</v>
      </c>
      <c r="AL282" s="141">
        <f t="shared" si="249"/>
        <v>21580834</v>
      </c>
      <c r="AM282" s="141">
        <f t="shared" si="279"/>
        <v>0</v>
      </c>
      <c r="AN282" s="141"/>
      <c r="AO282" s="141"/>
      <c r="AP282" s="141">
        <f t="shared" si="250"/>
        <v>44655639</v>
      </c>
      <c r="AQ282" s="141">
        <f t="shared" si="251"/>
        <v>45294790.000002876</v>
      </c>
      <c r="AR282" s="141">
        <f t="shared" si="280"/>
        <v>0</v>
      </c>
      <c r="AS282" s="141"/>
      <c r="AT282" s="141"/>
      <c r="AU282" s="141">
        <f t="shared" si="252"/>
        <v>12442934</v>
      </c>
      <c r="AV282" s="141">
        <f t="shared" si="253"/>
        <v>11889881.000002848</v>
      </c>
      <c r="AW282" s="141">
        <f t="shared" si="281"/>
        <v>0</v>
      </c>
      <c r="AX282" s="141"/>
      <c r="AY282" s="141"/>
      <c r="AZ282" s="141">
        <f t="shared" si="254"/>
        <v>877162802</v>
      </c>
      <c r="BA282" s="141">
        <f t="shared" si="255"/>
        <v>834431461.9999969</v>
      </c>
      <c r="BB282" s="141">
        <f t="shared" si="282"/>
        <v>0</v>
      </c>
      <c r="BC282" s="141"/>
      <c r="BD282" s="141"/>
      <c r="BE282" s="141">
        <f t="shared" si="256"/>
        <v>9386434</v>
      </c>
      <c r="BF282" s="141">
        <f t="shared" si="257"/>
        <v>9386434</v>
      </c>
      <c r="BG282" s="141">
        <f t="shared" si="283"/>
        <v>0</v>
      </c>
      <c r="BH282" s="141"/>
      <c r="BI282" s="141"/>
      <c r="BJ282" s="141">
        <f t="shared" si="258"/>
        <v>2191103</v>
      </c>
      <c r="BK282" s="141">
        <f t="shared" si="259"/>
        <v>2191101</v>
      </c>
      <c r="BL282" s="141">
        <f t="shared" si="284"/>
        <v>0</v>
      </c>
      <c r="BM282" s="141"/>
      <c r="BN282" s="141"/>
      <c r="BO282" s="141">
        <f t="shared" si="260"/>
        <v>236120000</v>
      </c>
      <c r="BP282" s="141">
        <f t="shared" si="261"/>
        <v>183638092</v>
      </c>
      <c r="BQ282" s="141">
        <f t="shared" si="285"/>
        <v>0</v>
      </c>
      <c r="BR282" s="141"/>
      <c r="BS282" s="141"/>
      <c r="BT282" s="141">
        <f t="shared" si="262"/>
        <v>132130000</v>
      </c>
      <c r="BU282" s="141">
        <f t="shared" si="263"/>
        <v>119177778</v>
      </c>
      <c r="BV282" s="141">
        <f t="shared" si="286"/>
        <v>0</v>
      </c>
      <c r="BW282" s="141"/>
      <c r="BX282" s="141"/>
      <c r="BY282" s="141">
        <f t="shared" si="264"/>
        <v>10351044</v>
      </c>
      <c r="BZ282" s="141">
        <f t="shared" si="265"/>
        <v>10000069</v>
      </c>
      <c r="CA282" s="141">
        <f t="shared" si="287"/>
        <v>0</v>
      </c>
      <c r="CB282" s="141"/>
      <c r="CC282" s="141"/>
      <c r="CD282" s="141">
        <f t="shared" si="266"/>
        <v>1842000</v>
      </c>
      <c r="CE282" s="141">
        <f t="shared" si="267"/>
        <v>1874207.2309440002</v>
      </c>
      <c r="CF282" s="141">
        <f t="shared" si="288"/>
        <v>0</v>
      </c>
      <c r="CG282" s="141"/>
      <c r="CH282" s="141"/>
      <c r="CI282" s="141">
        <f t="shared" si="271"/>
        <v>246401</v>
      </c>
      <c r="CJ282" s="141">
        <f t="shared" si="272"/>
        <v>225992.98000000117</v>
      </c>
      <c r="CK282" s="141">
        <f t="shared" si="289"/>
        <v>0</v>
      </c>
      <c r="CL282" s="141"/>
      <c r="CM282" s="141"/>
      <c r="CN282" s="141"/>
      <c r="CO282" s="141">
        <f t="shared" si="268"/>
        <v>0</v>
      </c>
      <c r="CP282" s="141">
        <f t="shared" si="269"/>
        <v>435000431</v>
      </c>
      <c r="CQ282" s="141">
        <f t="shared" si="273"/>
        <v>435000431.00000006</v>
      </c>
      <c r="CR282" s="141">
        <f t="shared" si="274"/>
        <v>0</v>
      </c>
      <c r="CS282" s="141"/>
      <c r="CT282" s="141"/>
      <c r="CU282" s="141"/>
      <c r="CV282" s="141">
        <f t="shared" si="238"/>
        <v>2445343.8922444526</v>
      </c>
    </row>
    <row r="283" spans="1:100" s="14" customFormat="1" ht="13.2" x14ac:dyDescent="0.25">
      <c r="A283" s="4" t="s">
        <v>260</v>
      </c>
      <c r="B283" s="4" t="s">
        <v>261</v>
      </c>
      <c r="C283" s="4"/>
      <c r="D283" s="4" t="s">
        <v>203</v>
      </c>
      <c r="E283" s="4"/>
      <c r="F283" s="141">
        <v>244463.73170400001</v>
      </c>
      <c r="G283" s="141">
        <f>'[6]Control Totals'!$I$3</f>
        <v>129600000</v>
      </c>
      <c r="H283" s="141">
        <v>129600000.00000101</v>
      </c>
      <c r="I283" s="141">
        <f t="shared" si="275"/>
        <v>244463.73170399808</v>
      </c>
      <c r="J283" s="141"/>
      <c r="K283" s="141">
        <v>14074005.825595001</v>
      </c>
      <c r="L283" s="141">
        <f t="shared" si="239"/>
        <v>1567610394</v>
      </c>
      <c r="M283" s="141">
        <v>5258012077.9999981</v>
      </c>
      <c r="N283" s="141">
        <f t="shared" si="276"/>
        <v>4195988.4249279359</v>
      </c>
      <c r="O283" s="141"/>
      <c r="P283" s="141">
        <v>4066849.188966</v>
      </c>
      <c r="Q283" s="141">
        <f t="shared" si="270"/>
        <v>341463106</v>
      </c>
      <c r="R283" s="141">
        <v>1276518313.0000019</v>
      </c>
      <c r="S283" s="141">
        <f t="shared" si="277"/>
        <v>1087864.499518472</v>
      </c>
      <c r="T283" s="141"/>
      <c r="U283" s="141"/>
      <c r="V283" s="141">
        <f t="shared" si="240"/>
        <v>339987334</v>
      </c>
      <c r="W283" s="141">
        <f t="shared" si="241"/>
        <v>523996799.00000209</v>
      </c>
      <c r="X283" s="141">
        <f t="shared" si="242"/>
        <v>0</v>
      </c>
      <c r="Y283" s="141"/>
      <c r="Z283" s="141">
        <v>689991.85576199996</v>
      </c>
      <c r="AA283" s="141">
        <f t="shared" si="243"/>
        <v>335233765</v>
      </c>
      <c r="AB283" s="141">
        <f t="shared" si="244"/>
        <v>342170317.00001383</v>
      </c>
      <c r="AC283" s="141">
        <f t="shared" si="245"/>
        <v>676004.18895021465</v>
      </c>
      <c r="AD283" s="141"/>
      <c r="AE283" s="141">
        <v>2472092.570996</v>
      </c>
      <c r="AF283" s="141">
        <f t="shared" si="246"/>
        <v>483622539</v>
      </c>
      <c r="AG283" s="141">
        <f t="shared" si="247"/>
        <v>726591897.00000179</v>
      </c>
      <c r="AH283" s="141">
        <f t="shared" si="278"/>
        <v>1645434.9281411271</v>
      </c>
      <c r="AI283" s="141"/>
      <c r="AJ283" s="141"/>
      <c r="AK283" s="141">
        <f t="shared" si="248"/>
        <v>18917185</v>
      </c>
      <c r="AL283" s="141">
        <f t="shared" si="249"/>
        <v>21580834</v>
      </c>
      <c r="AM283" s="141">
        <f t="shared" si="279"/>
        <v>0</v>
      </c>
      <c r="AN283" s="141"/>
      <c r="AO283" s="141">
        <v>111173.786198</v>
      </c>
      <c r="AP283" s="141">
        <f t="shared" si="250"/>
        <v>44655639</v>
      </c>
      <c r="AQ283" s="141">
        <f t="shared" si="251"/>
        <v>45294790.000002876</v>
      </c>
      <c r="AR283" s="141">
        <f t="shared" si="280"/>
        <v>109605.02218292115</v>
      </c>
      <c r="AS283" s="141"/>
      <c r="AT283" s="141">
        <v>68621.598914000002</v>
      </c>
      <c r="AU283" s="141">
        <f t="shared" si="252"/>
        <v>12442934</v>
      </c>
      <c r="AV283" s="141">
        <f t="shared" si="253"/>
        <v>11889881.000002848</v>
      </c>
      <c r="AW283" s="141">
        <f t="shared" si="281"/>
        <v>71813.504799683797</v>
      </c>
      <c r="AX283" s="141"/>
      <c r="AY283" s="141">
        <v>1803665.9854590001</v>
      </c>
      <c r="AZ283" s="141">
        <f t="shared" si="254"/>
        <v>877162802</v>
      </c>
      <c r="BA283" s="141">
        <f t="shared" si="255"/>
        <v>834431461.9999969</v>
      </c>
      <c r="BB283" s="141">
        <f t="shared" si="282"/>
        <v>1896031.9471718501</v>
      </c>
      <c r="BC283" s="141"/>
      <c r="BD283" s="141"/>
      <c r="BE283" s="141">
        <f t="shared" si="256"/>
        <v>9386434</v>
      </c>
      <c r="BF283" s="141">
        <f t="shared" si="257"/>
        <v>9386434</v>
      </c>
      <c r="BG283" s="141">
        <f t="shared" si="283"/>
        <v>0</v>
      </c>
      <c r="BH283" s="141"/>
      <c r="BI283" s="141"/>
      <c r="BJ283" s="141">
        <f t="shared" si="258"/>
        <v>2191103</v>
      </c>
      <c r="BK283" s="141">
        <f t="shared" si="259"/>
        <v>2191101</v>
      </c>
      <c r="BL283" s="141">
        <f t="shared" si="284"/>
        <v>0</v>
      </c>
      <c r="BM283" s="141"/>
      <c r="BN283" s="141">
        <v>394402</v>
      </c>
      <c r="BO283" s="141">
        <f t="shared" si="260"/>
        <v>236120000</v>
      </c>
      <c r="BP283" s="141">
        <f t="shared" si="261"/>
        <v>183638092</v>
      </c>
      <c r="BQ283" s="141">
        <f t="shared" si="285"/>
        <v>507118.0996587571</v>
      </c>
      <c r="BR283" s="141"/>
      <c r="BS283" s="141">
        <v>186378</v>
      </c>
      <c r="BT283" s="141">
        <f t="shared" si="262"/>
        <v>132130000</v>
      </c>
      <c r="BU283" s="141">
        <f t="shared" si="263"/>
        <v>119177778</v>
      </c>
      <c r="BV283" s="141">
        <f t="shared" si="286"/>
        <v>206633.53146255168</v>
      </c>
      <c r="BW283" s="141"/>
      <c r="BX283" s="141">
        <v>26354</v>
      </c>
      <c r="BY283" s="141">
        <f t="shared" si="264"/>
        <v>10351044</v>
      </c>
      <c r="BZ283" s="141">
        <f t="shared" si="265"/>
        <v>10000069</v>
      </c>
      <c r="CA283" s="141">
        <f t="shared" si="287"/>
        <v>27278.953132823386</v>
      </c>
      <c r="CB283" s="141"/>
      <c r="CC283" s="141">
        <v>9232.5479369999994</v>
      </c>
      <c r="CD283" s="141">
        <f t="shared" si="266"/>
        <v>1842000</v>
      </c>
      <c r="CE283" s="141">
        <f t="shared" si="267"/>
        <v>1874207.2309440002</v>
      </c>
      <c r="CF283" s="141">
        <f t="shared" si="288"/>
        <v>9073.8916269084311</v>
      </c>
      <c r="CG283" s="141"/>
      <c r="CH283" s="141">
        <v>693.23</v>
      </c>
      <c r="CI283" s="141">
        <f t="shared" si="271"/>
        <v>246401</v>
      </c>
      <c r="CJ283" s="141">
        <f t="shared" si="272"/>
        <v>225992.98000000117</v>
      </c>
      <c r="CK283" s="141">
        <f t="shared" si="289"/>
        <v>755.83128834355432</v>
      </c>
      <c r="CL283" s="141"/>
      <c r="CM283" s="141">
        <v>513802.00000000006</v>
      </c>
      <c r="CN283" s="141">
        <v>500272</v>
      </c>
      <c r="CO283" s="141">
        <f t="shared" si="268"/>
        <v>1014074</v>
      </c>
      <c r="CP283" s="141">
        <f t="shared" si="269"/>
        <v>435000431</v>
      </c>
      <c r="CQ283" s="141">
        <f t="shared" si="273"/>
        <v>435000431.00000006</v>
      </c>
      <c r="CR283" s="141">
        <f t="shared" si="274"/>
        <v>1014073.9999999999</v>
      </c>
      <c r="CS283" s="141"/>
      <c r="CT283" s="141"/>
      <c r="CU283" s="141"/>
      <c r="CV283" s="141">
        <f t="shared" si="238"/>
        <v>11692140.554565586</v>
      </c>
    </row>
    <row r="284" spans="1:100" s="14" customFormat="1" ht="13.2" x14ac:dyDescent="0.25">
      <c r="A284" s="4" t="s">
        <v>91</v>
      </c>
      <c r="B284" s="4" t="s">
        <v>92</v>
      </c>
      <c r="C284" s="4"/>
      <c r="D284" s="4" t="s">
        <v>36</v>
      </c>
      <c r="E284" s="4"/>
      <c r="F284" s="141">
        <v>419855.12571599998</v>
      </c>
      <c r="G284" s="141">
        <f>'[6]Control Totals'!$I$3</f>
        <v>129600000</v>
      </c>
      <c r="H284" s="141">
        <v>129600000.00000101</v>
      </c>
      <c r="I284" s="141">
        <f t="shared" si="275"/>
        <v>419855.12571599666</v>
      </c>
      <c r="J284" s="141"/>
      <c r="K284" s="141">
        <v>13963517.440556999</v>
      </c>
      <c r="L284" s="141">
        <f t="shared" si="239"/>
        <v>1567610394</v>
      </c>
      <c r="M284" s="141">
        <v>5258012077.9999981</v>
      </c>
      <c r="N284" s="141">
        <f t="shared" si="276"/>
        <v>4163047.6978560942</v>
      </c>
      <c r="O284" s="141"/>
      <c r="P284" s="141">
        <v>2770978.9792519999</v>
      </c>
      <c r="Q284" s="141">
        <f t="shared" si="270"/>
        <v>341463106</v>
      </c>
      <c r="R284" s="141">
        <v>1276518313.0000019</v>
      </c>
      <c r="S284" s="141">
        <f t="shared" si="277"/>
        <v>741224.8451747013</v>
      </c>
      <c r="T284" s="141"/>
      <c r="U284" s="141"/>
      <c r="V284" s="141">
        <f t="shared" si="240"/>
        <v>339987334</v>
      </c>
      <c r="W284" s="141">
        <f t="shared" si="241"/>
        <v>523996799.00000209</v>
      </c>
      <c r="X284" s="141">
        <f t="shared" si="242"/>
        <v>0</v>
      </c>
      <c r="Y284" s="141"/>
      <c r="Z284" s="141">
        <v>1350425.0964029999</v>
      </c>
      <c r="AA284" s="141">
        <f t="shared" si="243"/>
        <v>335233765</v>
      </c>
      <c r="AB284" s="141">
        <f t="shared" si="244"/>
        <v>342170317.00001383</v>
      </c>
      <c r="AC284" s="141">
        <f t="shared" si="245"/>
        <v>1323048.9815329229</v>
      </c>
      <c r="AD284" s="141"/>
      <c r="AE284" s="141">
        <v>2745228.850329</v>
      </c>
      <c r="AF284" s="141">
        <f t="shared" si="246"/>
        <v>483622539</v>
      </c>
      <c r="AG284" s="141">
        <f t="shared" si="247"/>
        <v>726591897.00000179</v>
      </c>
      <c r="AH284" s="141">
        <f t="shared" si="278"/>
        <v>1827235.5530165769</v>
      </c>
      <c r="AI284" s="141"/>
      <c r="AJ284" s="141"/>
      <c r="AK284" s="141">
        <f t="shared" si="248"/>
        <v>18917185</v>
      </c>
      <c r="AL284" s="141">
        <f t="shared" si="249"/>
        <v>21580834</v>
      </c>
      <c r="AM284" s="141">
        <f t="shared" si="279"/>
        <v>0</v>
      </c>
      <c r="AN284" s="141"/>
      <c r="AO284" s="141">
        <v>99350.714821000001</v>
      </c>
      <c r="AP284" s="141">
        <f t="shared" si="250"/>
        <v>44655639</v>
      </c>
      <c r="AQ284" s="141">
        <f t="shared" si="251"/>
        <v>45294790.000002876</v>
      </c>
      <c r="AR284" s="141">
        <f t="shared" si="280"/>
        <v>97948.785179007216</v>
      </c>
      <c r="AS284" s="141"/>
      <c r="AT284" s="141">
        <v>67262.755371000007</v>
      </c>
      <c r="AU284" s="141">
        <f t="shared" si="252"/>
        <v>12442934</v>
      </c>
      <c r="AV284" s="141">
        <f t="shared" si="253"/>
        <v>11889881.000002848</v>
      </c>
      <c r="AW284" s="141">
        <f t="shared" si="281"/>
        <v>70391.455199534641</v>
      </c>
      <c r="AX284" s="141"/>
      <c r="AY284" s="141">
        <v>3100823.55168</v>
      </c>
      <c r="AZ284" s="141">
        <f t="shared" si="254"/>
        <v>877162802</v>
      </c>
      <c r="BA284" s="141">
        <f t="shared" si="255"/>
        <v>834431461.9999969</v>
      </c>
      <c r="BB284" s="141">
        <f t="shared" si="282"/>
        <v>3259617.1153230448</v>
      </c>
      <c r="BC284" s="141"/>
      <c r="BD284" s="141"/>
      <c r="BE284" s="141">
        <f t="shared" si="256"/>
        <v>9386434</v>
      </c>
      <c r="BF284" s="141">
        <f t="shared" si="257"/>
        <v>9386434</v>
      </c>
      <c r="BG284" s="141">
        <f t="shared" si="283"/>
        <v>0</v>
      </c>
      <c r="BH284" s="141"/>
      <c r="BI284" s="141"/>
      <c r="BJ284" s="141">
        <f t="shared" si="258"/>
        <v>2191103</v>
      </c>
      <c r="BK284" s="141">
        <f t="shared" si="259"/>
        <v>2191101</v>
      </c>
      <c r="BL284" s="141">
        <f t="shared" si="284"/>
        <v>0</v>
      </c>
      <c r="BM284" s="141"/>
      <c r="BN284" s="141">
        <v>665961</v>
      </c>
      <c r="BO284" s="141">
        <f t="shared" si="260"/>
        <v>236120000</v>
      </c>
      <c r="BP284" s="141">
        <f t="shared" si="261"/>
        <v>183638092</v>
      </c>
      <c r="BQ284" s="141">
        <f t="shared" si="285"/>
        <v>856285.91327337467</v>
      </c>
      <c r="BR284" s="141"/>
      <c r="BS284" s="141">
        <v>553900</v>
      </c>
      <c r="BT284" s="141">
        <f t="shared" si="262"/>
        <v>132130000</v>
      </c>
      <c r="BU284" s="141">
        <f t="shared" si="263"/>
        <v>119177778</v>
      </c>
      <c r="BV284" s="141">
        <f t="shared" si="286"/>
        <v>614097.7640982701</v>
      </c>
      <c r="BW284" s="141"/>
      <c r="BX284" s="141">
        <v>20680</v>
      </c>
      <c r="BY284" s="141">
        <f t="shared" si="264"/>
        <v>10351044</v>
      </c>
      <c r="BZ284" s="141">
        <f t="shared" si="265"/>
        <v>10000069</v>
      </c>
      <c r="CA284" s="141">
        <f t="shared" si="287"/>
        <v>21405.811291902086</v>
      </c>
      <c r="CB284" s="141"/>
      <c r="CC284" s="141">
        <v>9232.5479369999994</v>
      </c>
      <c r="CD284" s="141">
        <f t="shared" si="266"/>
        <v>1842000</v>
      </c>
      <c r="CE284" s="141">
        <f t="shared" si="267"/>
        <v>1874207.2309440002</v>
      </c>
      <c r="CF284" s="141">
        <f t="shared" si="288"/>
        <v>9073.8916269084311</v>
      </c>
      <c r="CG284" s="141"/>
      <c r="CH284" s="141">
        <v>693.23</v>
      </c>
      <c r="CI284" s="141">
        <f t="shared" si="271"/>
        <v>246401</v>
      </c>
      <c r="CJ284" s="141">
        <f t="shared" si="272"/>
        <v>225992.98000000117</v>
      </c>
      <c r="CK284" s="141">
        <f t="shared" si="289"/>
        <v>755.83128834355432</v>
      </c>
      <c r="CL284" s="141"/>
      <c r="CM284" s="141">
        <v>960447</v>
      </c>
      <c r="CN284" s="141">
        <v>1899629</v>
      </c>
      <c r="CO284" s="141">
        <f t="shared" si="268"/>
        <v>2860076</v>
      </c>
      <c r="CP284" s="141">
        <f t="shared" si="269"/>
        <v>435000431</v>
      </c>
      <c r="CQ284" s="141">
        <f t="shared" si="273"/>
        <v>435000431.00000006</v>
      </c>
      <c r="CR284" s="141">
        <f t="shared" si="274"/>
        <v>2860075.9999999995</v>
      </c>
      <c r="CS284" s="141"/>
      <c r="CT284" s="141"/>
      <c r="CU284" s="141"/>
      <c r="CV284" s="141">
        <f t="shared" si="238"/>
        <v>16264064.770576676</v>
      </c>
    </row>
    <row r="285" spans="1:100" s="14" customFormat="1" ht="13.2" x14ac:dyDescent="0.25">
      <c r="A285" s="4" t="s">
        <v>310</v>
      </c>
      <c r="B285" s="4" t="s">
        <v>311</v>
      </c>
      <c r="C285" s="4" t="s">
        <v>312</v>
      </c>
      <c r="D285" s="4" t="s">
        <v>312</v>
      </c>
      <c r="E285" s="4"/>
      <c r="F285" s="141">
        <v>819834.39224099996</v>
      </c>
      <c r="G285" s="141">
        <f>'[6]Control Totals'!$I$3</f>
        <v>129600000</v>
      </c>
      <c r="H285" s="141">
        <v>129600000.00000101</v>
      </c>
      <c r="I285" s="141">
        <f t="shared" si="275"/>
        <v>819834.39224099356</v>
      </c>
      <c r="J285" s="141"/>
      <c r="K285" s="141">
        <v>42987117.822228998</v>
      </c>
      <c r="L285" s="141">
        <f t="shared" si="239"/>
        <v>1567610394</v>
      </c>
      <c r="M285" s="141">
        <v>5258012077.9999981</v>
      </c>
      <c r="N285" s="141">
        <f t="shared" si="276"/>
        <v>12816070.352554416</v>
      </c>
      <c r="O285" s="141"/>
      <c r="P285" s="141"/>
      <c r="Q285" s="141">
        <f t="shared" si="270"/>
        <v>341463106</v>
      </c>
      <c r="R285" s="141">
        <v>1276518313.0000019</v>
      </c>
      <c r="S285" s="141">
        <f t="shared" si="277"/>
        <v>0</v>
      </c>
      <c r="T285" s="141"/>
      <c r="U285" s="141"/>
      <c r="V285" s="141">
        <f t="shared" si="240"/>
        <v>339987334</v>
      </c>
      <c r="W285" s="141">
        <f t="shared" si="241"/>
        <v>523996799.00000209</v>
      </c>
      <c r="X285" s="141">
        <f t="shared" si="242"/>
        <v>0</v>
      </c>
      <c r="Y285" s="141"/>
      <c r="Z285" s="141">
        <v>2903882.9379659998</v>
      </c>
      <c r="AA285" s="141">
        <f t="shared" si="243"/>
        <v>335233765</v>
      </c>
      <c r="AB285" s="141">
        <f t="shared" si="244"/>
        <v>342170317.00001383</v>
      </c>
      <c r="AC285" s="141">
        <f t="shared" si="245"/>
        <v>2845014.7837153394</v>
      </c>
      <c r="AD285" s="141"/>
      <c r="AE285" s="141">
        <v>6161300.7662779996</v>
      </c>
      <c r="AF285" s="141">
        <f t="shared" si="246"/>
        <v>483622539</v>
      </c>
      <c r="AG285" s="141">
        <f t="shared" si="247"/>
        <v>726591897.00000179</v>
      </c>
      <c r="AH285" s="141">
        <f t="shared" si="278"/>
        <v>4100986.9948081798</v>
      </c>
      <c r="AI285" s="141"/>
      <c r="AJ285" s="141"/>
      <c r="AK285" s="141">
        <f t="shared" si="248"/>
        <v>18917185</v>
      </c>
      <c r="AL285" s="141">
        <f t="shared" si="249"/>
        <v>21580834</v>
      </c>
      <c r="AM285" s="141">
        <f t="shared" si="279"/>
        <v>0</v>
      </c>
      <c r="AN285" s="141"/>
      <c r="AO285" s="141"/>
      <c r="AP285" s="141">
        <f t="shared" si="250"/>
        <v>44655639</v>
      </c>
      <c r="AQ285" s="141">
        <f t="shared" si="251"/>
        <v>45294790.000002876</v>
      </c>
      <c r="AR285" s="141">
        <f t="shared" si="280"/>
        <v>0</v>
      </c>
      <c r="AS285" s="141"/>
      <c r="AT285" s="141">
        <v>106329.507229</v>
      </c>
      <c r="AU285" s="141">
        <f t="shared" si="252"/>
        <v>12442934</v>
      </c>
      <c r="AV285" s="141">
        <f t="shared" si="253"/>
        <v>11889881.000002848</v>
      </c>
      <c r="AW285" s="141">
        <f t="shared" si="281"/>
        <v>111275.38120042183</v>
      </c>
      <c r="AX285" s="141"/>
      <c r="AY285" s="141">
        <v>70127.927567999999</v>
      </c>
      <c r="AZ285" s="141">
        <f t="shared" si="254"/>
        <v>877162802</v>
      </c>
      <c r="BA285" s="141">
        <f t="shared" si="255"/>
        <v>834431461.9999969</v>
      </c>
      <c r="BB285" s="141">
        <f t="shared" si="282"/>
        <v>73719.18754904301</v>
      </c>
      <c r="BC285" s="141"/>
      <c r="BD285" s="141"/>
      <c r="BE285" s="141">
        <f t="shared" si="256"/>
        <v>9386434</v>
      </c>
      <c r="BF285" s="141">
        <f t="shared" si="257"/>
        <v>9386434</v>
      </c>
      <c r="BG285" s="141">
        <f t="shared" si="283"/>
        <v>0</v>
      </c>
      <c r="BH285" s="141"/>
      <c r="BI285" s="141"/>
      <c r="BJ285" s="141">
        <f t="shared" si="258"/>
        <v>2191103</v>
      </c>
      <c r="BK285" s="141">
        <f t="shared" si="259"/>
        <v>2191101</v>
      </c>
      <c r="BL285" s="141">
        <f t="shared" si="284"/>
        <v>0</v>
      </c>
      <c r="BM285" s="141"/>
      <c r="BN285" s="141">
        <v>1911034</v>
      </c>
      <c r="BO285" s="141">
        <f t="shared" si="260"/>
        <v>236120000</v>
      </c>
      <c r="BP285" s="141">
        <f t="shared" si="261"/>
        <v>183638092</v>
      </c>
      <c r="BQ285" s="141">
        <f t="shared" si="285"/>
        <v>2457188.1746625858</v>
      </c>
      <c r="BR285" s="141"/>
      <c r="BS285" s="141">
        <v>1449547</v>
      </c>
      <c r="BT285" s="141">
        <f t="shared" si="262"/>
        <v>132130000</v>
      </c>
      <c r="BU285" s="141">
        <f t="shared" si="263"/>
        <v>119177778</v>
      </c>
      <c r="BV285" s="141">
        <f t="shared" si="286"/>
        <v>1607083.5379226487</v>
      </c>
      <c r="BW285" s="141"/>
      <c r="BX285" s="141">
        <v>182043</v>
      </c>
      <c r="BY285" s="141">
        <f t="shared" si="264"/>
        <v>10351044</v>
      </c>
      <c r="BZ285" s="141">
        <f t="shared" si="265"/>
        <v>10000069</v>
      </c>
      <c r="CA285" s="141">
        <f t="shared" si="287"/>
        <v>188432.21010695025</v>
      </c>
      <c r="CB285" s="141"/>
      <c r="CC285" s="141">
        <v>18465.095870000001</v>
      </c>
      <c r="CD285" s="141">
        <f t="shared" si="266"/>
        <v>1842000</v>
      </c>
      <c r="CE285" s="141">
        <f t="shared" si="267"/>
        <v>1874207.2309440002</v>
      </c>
      <c r="CF285" s="141">
        <f t="shared" si="288"/>
        <v>18147.783249885604</v>
      </c>
      <c r="CG285" s="141"/>
      <c r="CH285" s="141"/>
      <c r="CI285" s="141">
        <f t="shared" si="271"/>
        <v>246401</v>
      </c>
      <c r="CJ285" s="141">
        <f t="shared" si="272"/>
        <v>225992.98000000117</v>
      </c>
      <c r="CK285" s="141">
        <f t="shared" si="289"/>
        <v>0</v>
      </c>
      <c r="CL285" s="141"/>
      <c r="CM285" s="141">
        <v>2113658</v>
      </c>
      <c r="CN285" s="141">
        <v>4131683</v>
      </c>
      <c r="CO285" s="141">
        <f t="shared" si="268"/>
        <v>6245341</v>
      </c>
      <c r="CP285" s="141">
        <f t="shared" si="269"/>
        <v>435000431</v>
      </c>
      <c r="CQ285" s="141">
        <f t="shared" si="273"/>
        <v>435000431.00000006</v>
      </c>
      <c r="CR285" s="141">
        <f t="shared" si="274"/>
        <v>6245340.9999999991</v>
      </c>
      <c r="CS285" s="141"/>
      <c r="CT285" s="141"/>
      <c r="CU285" s="141"/>
      <c r="CV285" s="141">
        <f t="shared" si="238"/>
        <v>31283093.798010461</v>
      </c>
    </row>
    <row r="286" spans="1:100" s="14" customFormat="1" ht="13.2" x14ac:dyDescent="0.25">
      <c r="A286" s="4" t="s">
        <v>349</v>
      </c>
      <c r="B286" s="4" t="s">
        <v>350</v>
      </c>
      <c r="C286" s="4" t="s">
        <v>348</v>
      </c>
      <c r="D286" s="4" t="s">
        <v>348</v>
      </c>
      <c r="E286" s="4"/>
      <c r="F286" s="141"/>
      <c r="G286" s="141">
        <f>'[6]Control Totals'!$I$3</f>
        <v>129600000</v>
      </c>
      <c r="H286" s="141">
        <v>129600000.00000101</v>
      </c>
      <c r="I286" s="141">
        <f t="shared" si="275"/>
        <v>0</v>
      </c>
      <c r="J286" s="141"/>
      <c r="K286" s="141"/>
      <c r="L286" s="141">
        <f t="shared" si="239"/>
        <v>1567610394</v>
      </c>
      <c r="M286" s="141">
        <v>5258012077.9999981</v>
      </c>
      <c r="N286" s="141">
        <f t="shared" si="276"/>
        <v>0</v>
      </c>
      <c r="O286" s="141"/>
      <c r="P286" s="141">
        <v>675833.19018000003</v>
      </c>
      <c r="Q286" s="141">
        <f t="shared" si="270"/>
        <v>341463106</v>
      </c>
      <c r="R286" s="141">
        <v>1276518313.0000019</v>
      </c>
      <c r="S286" s="141">
        <f t="shared" si="277"/>
        <v>180782.44386044401</v>
      </c>
      <c r="T286" s="141"/>
      <c r="U286" s="141"/>
      <c r="V286" s="141">
        <f t="shared" si="240"/>
        <v>339987334</v>
      </c>
      <c r="W286" s="141">
        <f t="shared" si="241"/>
        <v>523996799.00000209</v>
      </c>
      <c r="X286" s="141">
        <f t="shared" si="242"/>
        <v>0</v>
      </c>
      <c r="Y286" s="141"/>
      <c r="Z286" s="141">
        <v>67662.395952999999</v>
      </c>
      <c r="AA286" s="141">
        <f t="shared" si="243"/>
        <v>335233765</v>
      </c>
      <c r="AB286" s="141">
        <f t="shared" si="244"/>
        <v>342170317.00001383</v>
      </c>
      <c r="AC286" s="141">
        <f t="shared" si="245"/>
        <v>66290.728965376722</v>
      </c>
      <c r="AD286" s="141"/>
      <c r="AE286" s="141"/>
      <c r="AF286" s="141">
        <f t="shared" si="246"/>
        <v>483622539</v>
      </c>
      <c r="AG286" s="141">
        <f t="shared" si="247"/>
        <v>726591897.00000179</v>
      </c>
      <c r="AH286" s="141">
        <f t="shared" si="278"/>
        <v>0</v>
      </c>
      <c r="AI286" s="141"/>
      <c r="AJ286" s="141"/>
      <c r="AK286" s="141">
        <f t="shared" si="248"/>
        <v>18917185</v>
      </c>
      <c r="AL286" s="141">
        <f t="shared" si="249"/>
        <v>21580834</v>
      </c>
      <c r="AM286" s="141">
        <f t="shared" si="279"/>
        <v>0</v>
      </c>
      <c r="AN286" s="141"/>
      <c r="AO286" s="141">
        <v>32355.197630999999</v>
      </c>
      <c r="AP286" s="141">
        <f t="shared" si="250"/>
        <v>44655639</v>
      </c>
      <c r="AQ286" s="141">
        <f t="shared" si="251"/>
        <v>45294790.000002876</v>
      </c>
      <c r="AR286" s="141">
        <f t="shared" si="280"/>
        <v>31898.636138582373</v>
      </c>
      <c r="AS286" s="141"/>
      <c r="AT286" s="141"/>
      <c r="AU286" s="141">
        <f t="shared" si="252"/>
        <v>12442934</v>
      </c>
      <c r="AV286" s="141">
        <f t="shared" si="253"/>
        <v>11889881.000002848</v>
      </c>
      <c r="AW286" s="141">
        <f t="shared" si="281"/>
        <v>0</v>
      </c>
      <c r="AX286" s="141"/>
      <c r="AY286" s="141"/>
      <c r="AZ286" s="141">
        <f t="shared" si="254"/>
        <v>877162802</v>
      </c>
      <c r="BA286" s="141">
        <f t="shared" si="255"/>
        <v>834431461.9999969</v>
      </c>
      <c r="BB286" s="141">
        <f t="shared" si="282"/>
        <v>0</v>
      </c>
      <c r="BC286" s="141"/>
      <c r="BD286" s="141"/>
      <c r="BE286" s="141">
        <f t="shared" si="256"/>
        <v>9386434</v>
      </c>
      <c r="BF286" s="141">
        <f t="shared" si="257"/>
        <v>9386434</v>
      </c>
      <c r="BG286" s="141">
        <f t="shared" si="283"/>
        <v>0</v>
      </c>
      <c r="BH286" s="141"/>
      <c r="BI286" s="141"/>
      <c r="BJ286" s="141">
        <f t="shared" si="258"/>
        <v>2191103</v>
      </c>
      <c r="BK286" s="141">
        <f t="shared" si="259"/>
        <v>2191101</v>
      </c>
      <c r="BL286" s="141">
        <f t="shared" si="284"/>
        <v>0</v>
      </c>
      <c r="BM286" s="141"/>
      <c r="BN286" s="141"/>
      <c r="BO286" s="141">
        <f t="shared" si="260"/>
        <v>236120000</v>
      </c>
      <c r="BP286" s="141">
        <f t="shared" si="261"/>
        <v>183638092</v>
      </c>
      <c r="BQ286" s="141">
        <f t="shared" si="285"/>
        <v>0</v>
      </c>
      <c r="BR286" s="141"/>
      <c r="BS286" s="141"/>
      <c r="BT286" s="141">
        <f t="shared" si="262"/>
        <v>132130000</v>
      </c>
      <c r="BU286" s="141">
        <f t="shared" si="263"/>
        <v>119177778</v>
      </c>
      <c r="BV286" s="141">
        <f t="shared" si="286"/>
        <v>0</v>
      </c>
      <c r="BW286" s="141"/>
      <c r="BX286" s="141"/>
      <c r="BY286" s="141">
        <f t="shared" si="264"/>
        <v>10351044</v>
      </c>
      <c r="BZ286" s="141">
        <f t="shared" si="265"/>
        <v>10000069</v>
      </c>
      <c r="CA286" s="141">
        <f t="shared" si="287"/>
        <v>0</v>
      </c>
      <c r="CB286" s="141"/>
      <c r="CC286" s="141"/>
      <c r="CD286" s="141">
        <f t="shared" si="266"/>
        <v>1842000</v>
      </c>
      <c r="CE286" s="141">
        <f t="shared" si="267"/>
        <v>1874207.2309440002</v>
      </c>
      <c r="CF286" s="141">
        <f t="shared" si="288"/>
        <v>0</v>
      </c>
      <c r="CG286" s="141"/>
      <c r="CH286" s="141">
        <v>693.23</v>
      </c>
      <c r="CI286" s="141">
        <f t="shared" si="271"/>
        <v>246401</v>
      </c>
      <c r="CJ286" s="141">
        <f t="shared" si="272"/>
        <v>225992.98000000117</v>
      </c>
      <c r="CK286" s="141">
        <f t="shared" si="289"/>
        <v>755.83128834355432</v>
      </c>
      <c r="CL286" s="141"/>
      <c r="CM286" s="141">
        <v>48005</v>
      </c>
      <c r="CN286" s="141">
        <v>95193</v>
      </c>
      <c r="CO286" s="141">
        <f t="shared" si="268"/>
        <v>143198</v>
      </c>
      <c r="CP286" s="141">
        <f t="shared" si="269"/>
        <v>435000431</v>
      </c>
      <c r="CQ286" s="141">
        <f t="shared" si="273"/>
        <v>435000431.00000006</v>
      </c>
      <c r="CR286" s="141">
        <f t="shared" si="274"/>
        <v>143197.99999999997</v>
      </c>
      <c r="CS286" s="141"/>
      <c r="CT286" s="141"/>
      <c r="CU286" s="141"/>
      <c r="CV286" s="141">
        <f t="shared" si="238"/>
        <v>422925.64025274664</v>
      </c>
    </row>
    <row r="287" spans="1:100" s="14" customFormat="1" ht="13.2" x14ac:dyDescent="0.25">
      <c r="A287" s="4" t="s">
        <v>361</v>
      </c>
      <c r="B287" s="4" t="s">
        <v>362</v>
      </c>
      <c r="C287" s="4" t="s">
        <v>348</v>
      </c>
      <c r="D287" s="4" t="s">
        <v>348</v>
      </c>
      <c r="E287" s="4"/>
      <c r="F287" s="141"/>
      <c r="G287" s="141">
        <f>'[6]Control Totals'!$I$3</f>
        <v>129600000</v>
      </c>
      <c r="H287" s="141">
        <v>129600000.00000101</v>
      </c>
      <c r="I287" s="141">
        <f t="shared" si="275"/>
        <v>0</v>
      </c>
      <c r="J287" s="141"/>
      <c r="K287" s="141"/>
      <c r="L287" s="141">
        <f t="shared" si="239"/>
        <v>1567610394</v>
      </c>
      <c r="M287" s="141">
        <v>5258012077.9999981</v>
      </c>
      <c r="N287" s="141">
        <f t="shared" si="276"/>
        <v>0</v>
      </c>
      <c r="O287" s="141"/>
      <c r="P287" s="141">
        <v>1676535.774282</v>
      </c>
      <c r="Q287" s="141">
        <f t="shared" si="270"/>
        <v>341463106</v>
      </c>
      <c r="R287" s="141">
        <v>1276518313.0000019</v>
      </c>
      <c r="S287" s="141">
        <f t="shared" si="277"/>
        <v>448466.03999048605</v>
      </c>
      <c r="T287" s="141"/>
      <c r="U287" s="141"/>
      <c r="V287" s="141">
        <f t="shared" si="240"/>
        <v>339987334</v>
      </c>
      <c r="W287" s="141">
        <f t="shared" si="241"/>
        <v>523996799.00000209</v>
      </c>
      <c r="X287" s="141">
        <f t="shared" si="242"/>
        <v>0</v>
      </c>
      <c r="Y287" s="141"/>
      <c r="Z287" s="141">
        <v>99969.442695999998</v>
      </c>
      <c r="AA287" s="141">
        <f t="shared" si="243"/>
        <v>335233765</v>
      </c>
      <c r="AB287" s="141">
        <f t="shared" si="244"/>
        <v>342170317.00001383</v>
      </c>
      <c r="AC287" s="141">
        <f t="shared" si="245"/>
        <v>97942.840143934736</v>
      </c>
      <c r="AD287" s="141"/>
      <c r="AE287" s="141"/>
      <c r="AF287" s="141">
        <f t="shared" si="246"/>
        <v>483622539</v>
      </c>
      <c r="AG287" s="141">
        <f t="shared" si="247"/>
        <v>726591897.00000179</v>
      </c>
      <c r="AH287" s="141">
        <f t="shared" si="278"/>
        <v>0</v>
      </c>
      <c r="AI287" s="141"/>
      <c r="AJ287" s="141"/>
      <c r="AK287" s="141">
        <f t="shared" si="248"/>
        <v>18917185</v>
      </c>
      <c r="AL287" s="141">
        <f t="shared" si="249"/>
        <v>21580834</v>
      </c>
      <c r="AM287" s="141">
        <f t="shared" si="279"/>
        <v>0</v>
      </c>
      <c r="AN287" s="141"/>
      <c r="AO287" s="141">
        <v>28413.985110000001</v>
      </c>
      <c r="AP287" s="141">
        <f t="shared" si="250"/>
        <v>44655639</v>
      </c>
      <c r="AQ287" s="141">
        <f t="shared" si="251"/>
        <v>45294790.000002876</v>
      </c>
      <c r="AR287" s="141">
        <f t="shared" si="280"/>
        <v>28013.037738412186</v>
      </c>
      <c r="AS287" s="141"/>
      <c r="AT287" s="141"/>
      <c r="AU287" s="141">
        <f t="shared" si="252"/>
        <v>12442934</v>
      </c>
      <c r="AV287" s="141">
        <f t="shared" si="253"/>
        <v>11889881.000002848</v>
      </c>
      <c r="AW287" s="141">
        <f t="shared" si="281"/>
        <v>0</v>
      </c>
      <c r="AX287" s="141"/>
      <c r="AY287" s="141"/>
      <c r="AZ287" s="141">
        <f t="shared" si="254"/>
        <v>877162802</v>
      </c>
      <c r="BA287" s="141">
        <f t="shared" si="255"/>
        <v>834431461.9999969</v>
      </c>
      <c r="BB287" s="141">
        <f t="shared" si="282"/>
        <v>0</v>
      </c>
      <c r="BC287" s="141"/>
      <c r="BD287" s="141"/>
      <c r="BE287" s="141">
        <f t="shared" si="256"/>
        <v>9386434</v>
      </c>
      <c r="BF287" s="141">
        <f t="shared" si="257"/>
        <v>9386434</v>
      </c>
      <c r="BG287" s="141">
        <f t="shared" si="283"/>
        <v>0</v>
      </c>
      <c r="BH287" s="141"/>
      <c r="BI287" s="141"/>
      <c r="BJ287" s="141">
        <f t="shared" si="258"/>
        <v>2191103</v>
      </c>
      <c r="BK287" s="141">
        <f t="shared" si="259"/>
        <v>2191101</v>
      </c>
      <c r="BL287" s="141">
        <f t="shared" si="284"/>
        <v>0</v>
      </c>
      <c r="BM287" s="141"/>
      <c r="BN287" s="141"/>
      <c r="BO287" s="141">
        <f t="shared" si="260"/>
        <v>236120000</v>
      </c>
      <c r="BP287" s="141">
        <f t="shared" si="261"/>
        <v>183638092</v>
      </c>
      <c r="BQ287" s="141">
        <f t="shared" si="285"/>
        <v>0</v>
      </c>
      <c r="BR287" s="141"/>
      <c r="BS287" s="141"/>
      <c r="BT287" s="141">
        <f t="shared" si="262"/>
        <v>132130000</v>
      </c>
      <c r="BU287" s="141">
        <f t="shared" si="263"/>
        <v>119177778</v>
      </c>
      <c r="BV287" s="141">
        <f t="shared" si="286"/>
        <v>0</v>
      </c>
      <c r="BW287" s="141"/>
      <c r="BX287" s="141"/>
      <c r="BY287" s="141">
        <f t="shared" si="264"/>
        <v>10351044</v>
      </c>
      <c r="BZ287" s="141">
        <f t="shared" si="265"/>
        <v>10000069</v>
      </c>
      <c r="CA287" s="141">
        <f t="shared" si="287"/>
        <v>0</v>
      </c>
      <c r="CB287" s="141"/>
      <c r="CC287" s="141"/>
      <c r="CD287" s="141">
        <f t="shared" si="266"/>
        <v>1842000</v>
      </c>
      <c r="CE287" s="141">
        <f t="shared" si="267"/>
        <v>1874207.2309440002</v>
      </c>
      <c r="CF287" s="141">
        <f t="shared" si="288"/>
        <v>0</v>
      </c>
      <c r="CG287" s="141"/>
      <c r="CH287" s="141">
        <v>693.23</v>
      </c>
      <c r="CI287" s="141">
        <f t="shared" si="271"/>
        <v>246401</v>
      </c>
      <c r="CJ287" s="141">
        <f t="shared" si="272"/>
        <v>225992.98000000117</v>
      </c>
      <c r="CK287" s="141">
        <f t="shared" si="289"/>
        <v>755.83128834355432</v>
      </c>
      <c r="CL287" s="141"/>
      <c r="CM287" s="141"/>
      <c r="CN287" s="141"/>
      <c r="CO287" s="141">
        <f t="shared" si="268"/>
        <v>0</v>
      </c>
      <c r="CP287" s="141">
        <f t="shared" si="269"/>
        <v>435000431</v>
      </c>
      <c r="CQ287" s="141">
        <f t="shared" si="273"/>
        <v>435000431.00000006</v>
      </c>
      <c r="CR287" s="141">
        <f t="shared" si="274"/>
        <v>0</v>
      </c>
      <c r="CS287" s="141"/>
      <c r="CT287" s="141"/>
      <c r="CU287" s="141"/>
      <c r="CV287" s="141">
        <f t="shared" si="238"/>
        <v>575177.7491611765</v>
      </c>
    </row>
    <row r="288" spans="1:100" s="14" customFormat="1" ht="13.2" x14ac:dyDescent="0.25">
      <c r="A288" s="4" t="s">
        <v>387</v>
      </c>
      <c r="B288" s="4" t="s">
        <v>388</v>
      </c>
      <c r="C288" s="4" t="s">
        <v>348</v>
      </c>
      <c r="D288" s="4" t="s">
        <v>348</v>
      </c>
      <c r="E288" s="4"/>
      <c r="F288" s="141"/>
      <c r="G288" s="141">
        <f>'[6]Control Totals'!$I$3</f>
        <v>129600000</v>
      </c>
      <c r="H288" s="141">
        <v>129600000.00000101</v>
      </c>
      <c r="I288" s="141">
        <f t="shared" si="275"/>
        <v>0</v>
      </c>
      <c r="J288" s="141"/>
      <c r="K288" s="141"/>
      <c r="L288" s="141">
        <f t="shared" si="239"/>
        <v>1567610394</v>
      </c>
      <c r="M288" s="141">
        <v>5258012077.9999981</v>
      </c>
      <c r="N288" s="141">
        <f t="shared" si="276"/>
        <v>0</v>
      </c>
      <c r="O288" s="141"/>
      <c r="P288" s="141">
        <v>1607256.520029</v>
      </c>
      <c r="Q288" s="141">
        <f t="shared" si="270"/>
        <v>341463106</v>
      </c>
      <c r="R288" s="141">
        <v>1276518313.0000019</v>
      </c>
      <c r="S288" s="141">
        <f t="shared" si="277"/>
        <v>429934.14029294287</v>
      </c>
      <c r="T288" s="141"/>
      <c r="U288" s="141"/>
      <c r="V288" s="141">
        <f t="shared" si="240"/>
        <v>339987334</v>
      </c>
      <c r="W288" s="141">
        <f t="shared" si="241"/>
        <v>523996799.00000209</v>
      </c>
      <c r="X288" s="141">
        <f t="shared" si="242"/>
        <v>0</v>
      </c>
      <c r="Y288" s="141"/>
      <c r="Z288" s="141">
        <v>69002.011282000007</v>
      </c>
      <c r="AA288" s="141">
        <f t="shared" si="243"/>
        <v>335233765</v>
      </c>
      <c r="AB288" s="141">
        <f t="shared" si="244"/>
        <v>342170317.00001383</v>
      </c>
      <c r="AC288" s="141">
        <f t="shared" si="245"/>
        <v>67603.187317491378</v>
      </c>
      <c r="AD288" s="141"/>
      <c r="AE288" s="141"/>
      <c r="AF288" s="141">
        <f t="shared" si="246"/>
        <v>483622539</v>
      </c>
      <c r="AG288" s="141">
        <f t="shared" si="247"/>
        <v>726591897.00000179</v>
      </c>
      <c r="AH288" s="141">
        <f t="shared" si="278"/>
        <v>0</v>
      </c>
      <c r="AI288" s="141"/>
      <c r="AJ288" s="141"/>
      <c r="AK288" s="141">
        <f t="shared" si="248"/>
        <v>18917185</v>
      </c>
      <c r="AL288" s="141">
        <f t="shared" si="249"/>
        <v>21580834</v>
      </c>
      <c r="AM288" s="141">
        <f t="shared" si="279"/>
        <v>0</v>
      </c>
      <c r="AN288" s="141"/>
      <c r="AO288" s="141">
        <v>36295.843967000001</v>
      </c>
      <c r="AP288" s="141">
        <f t="shared" si="250"/>
        <v>44655639</v>
      </c>
      <c r="AQ288" s="141">
        <f t="shared" si="251"/>
        <v>45294790.000002876</v>
      </c>
      <c r="AR288" s="141">
        <f t="shared" si="280"/>
        <v>35783.676343141822</v>
      </c>
      <c r="AS288" s="141"/>
      <c r="AT288" s="141"/>
      <c r="AU288" s="141">
        <f t="shared" si="252"/>
        <v>12442934</v>
      </c>
      <c r="AV288" s="141">
        <f t="shared" si="253"/>
        <v>11889881.000002848</v>
      </c>
      <c r="AW288" s="141">
        <f t="shared" si="281"/>
        <v>0</v>
      </c>
      <c r="AX288" s="141"/>
      <c r="AY288" s="141"/>
      <c r="AZ288" s="141">
        <f t="shared" si="254"/>
        <v>877162802</v>
      </c>
      <c r="BA288" s="141">
        <f t="shared" si="255"/>
        <v>834431461.9999969</v>
      </c>
      <c r="BB288" s="141">
        <f t="shared" si="282"/>
        <v>0</v>
      </c>
      <c r="BC288" s="141"/>
      <c r="BD288" s="141"/>
      <c r="BE288" s="141">
        <f t="shared" si="256"/>
        <v>9386434</v>
      </c>
      <c r="BF288" s="141">
        <f t="shared" si="257"/>
        <v>9386434</v>
      </c>
      <c r="BG288" s="141">
        <f t="shared" si="283"/>
        <v>0</v>
      </c>
      <c r="BH288" s="141"/>
      <c r="BI288" s="141"/>
      <c r="BJ288" s="141">
        <f t="shared" si="258"/>
        <v>2191103</v>
      </c>
      <c r="BK288" s="141">
        <f t="shared" si="259"/>
        <v>2191101</v>
      </c>
      <c r="BL288" s="141">
        <f t="shared" si="284"/>
        <v>0</v>
      </c>
      <c r="BM288" s="141"/>
      <c r="BN288" s="141"/>
      <c r="BO288" s="141">
        <f t="shared" si="260"/>
        <v>236120000</v>
      </c>
      <c r="BP288" s="141">
        <f t="shared" si="261"/>
        <v>183638092</v>
      </c>
      <c r="BQ288" s="141">
        <f t="shared" si="285"/>
        <v>0</v>
      </c>
      <c r="BR288" s="141"/>
      <c r="BS288" s="141"/>
      <c r="BT288" s="141">
        <f t="shared" si="262"/>
        <v>132130000</v>
      </c>
      <c r="BU288" s="141">
        <f t="shared" si="263"/>
        <v>119177778</v>
      </c>
      <c r="BV288" s="141">
        <f t="shared" si="286"/>
        <v>0</v>
      </c>
      <c r="BW288" s="141"/>
      <c r="BX288" s="141"/>
      <c r="BY288" s="141">
        <f t="shared" si="264"/>
        <v>10351044</v>
      </c>
      <c r="BZ288" s="141">
        <f t="shared" si="265"/>
        <v>10000069</v>
      </c>
      <c r="CA288" s="141">
        <f t="shared" si="287"/>
        <v>0</v>
      </c>
      <c r="CB288" s="141"/>
      <c r="CC288" s="141"/>
      <c r="CD288" s="141">
        <f t="shared" si="266"/>
        <v>1842000</v>
      </c>
      <c r="CE288" s="141">
        <f t="shared" si="267"/>
        <v>1874207.2309440002</v>
      </c>
      <c r="CF288" s="141">
        <f t="shared" si="288"/>
        <v>0</v>
      </c>
      <c r="CG288" s="141"/>
      <c r="CH288" s="141">
        <v>693.23</v>
      </c>
      <c r="CI288" s="141">
        <f t="shared" si="271"/>
        <v>246401</v>
      </c>
      <c r="CJ288" s="141">
        <f t="shared" si="272"/>
        <v>225992.98000000117</v>
      </c>
      <c r="CK288" s="141">
        <f t="shared" si="289"/>
        <v>755.83128834355432</v>
      </c>
      <c r="CL288" s="141"/>
      <c r="CM288" s="141">
        <v>50014</v>
      </c>
      <c r="CN288" s="141">
        <v>98913</v>
      </c>
      <c r="CO288" s="141">
        <f t="shared" si="268"/>
        <v>148927</v>
      </c>
      <c r="CP288" s="141">
        <f t="shared" si="269"/>
        <v>435000431</v>
      </c>
      <c r="CQ288" s="141">
        <f t="shared" si="273"/>
        <v>435000431.00000006</v>
      </c>
      <c r="CR288" s="141">
        <f t="shared" si="274"/>
        <v>148926.99999999997</v>
      </c>
      <c r="CS288" s="141"/>
      <c r="CT288" s="141"/>
      <c r="CU288" s="141"/>
      <c r="CV288" s="141">
        <f t="shared" si="238"/>
        <v>683003.83524191962</v>
      </c>
    </row>
    <row r="289" spans="1:100" s="14" customFormat="1" ht="13.2" x14ac:dyDescent="0.25">
      <c r="A289" s="4" t="s">
        <v>206</v>
      </c>
      <c r="B289" s="4" t="s">
        <v>207</v>
      </c>
      <c r="C289" s="4"/>
      <c r="D289" s="4" t="s">
        <v>203</v>
      </c>
      <c r="E289" s="4"/>
      <c r="F289" s="141">
        <v>309219.51887299999</v>
      </c>
      <c r="G289" s="141">
        <f>'[6]Control Totals'!$I$3</f>
        <v>129600000</v>
      </c>
      <c r="H289" s="141">
        <v>129600000.00000101</v>
      </c>
      <c r="I289" s="141">
        <f t="shared" si="275"/>
        <v>309219.51887299761</v>
      </c>
      <c r="J289" s="141"/>
      <c r="K289" s="141">
        <v>14588281.027088</v>
      </c>
      <c r="L289" s="141">
        <f t="shared" si="239"/>
        <v>1567610394</v>
      </c>
      <c r="M289" s="141">
        <v>5258012077.9999981</v>
      </c>
      <c r="N289" s="141">
        <f t="shared" si="276"/>
        <v>4349313.1300213328</v>
      </c>
      <c r="O289" s="141"/>
      <c r="P289" s="141">
        <v>3925057.1611600001</v>
      </c>
      <c r="Q289" s="141">
        <f t="shared" si="270"/>
        <v>341463106</v>
      </c>
      <c r="R289" s="141">
        <v>1276518313.0000019</v>
      </c>
      <c r="S289" s="141">
        <f t="shared" si="277"/>
        <v>1049935.7477507917</v>
      </c>
      <c r="T289" s="141"/>
      <c r="U289" s="141"/>
      <c r="V289" s="141">
        <f t="shared" si="240"/>
        <v>339987334</v>
      </c>
      <c r="W289" s="141">
        <f t="shared" si="241"/>
        <v>523996799.00000209</v>
      </c>
      <c r="X289" s="141">
        <f t="shared" si="242"/>
        <v>0</v>
      </c>
      <c r="Y289" s="141"/>
      <c r="Z289" s="141">
        <v>1629474.5239019999</v>
      </c>
      <c r="AA289" s="141">
        <f t="shared" si="243"/>
        <v>335233765</v>
      </c>
      <c r="AB289" s="141">
        <f t="shared" si="244"/>
        <v>342170317.00001383</v>
      </c>
      <c r="AC289" s="141">
        <f t="shared" si="245"/>
        <v>1596441.4576008585</v>
      </c>
      <c r="AD289" s="141"/>
      <c r="AE289" s="141">
        <v>2782603.2166109998</v>
      </c>
      <c r="AF289" s="141">
        <f t="shared" si="246"/>
        <v>483622539</v>
      </c>
      <c r="AG289" s="141">
        <f t="shared" si="247"/>
        <v>726591897.00000179</v>
      </c>
      <c r="AH289" s="141">
        <f t="shared" si="278"/>
        <v>1852112.0841056879</v>
      </c>
      <c r="AI289" s="141"/>
      <c r="AJ289" s="141"/>
      <c r="AK289" s="141">
        <f t="shared" si="248"/>
        <v>18917185</v>
      </c>
      <c r="AL289" s="141">
        <f t="shared" si="249"/>
        <v>21580834</v>
      </c>
      <c r="AM289" s="141">
        <f t="shared" si="279"/>
        <v>0</v>
      </c>
      <c r="AN289" s="141"/>
      <c r="AO289" s="141">
        <v>63882.633057999999</v>
      </c>
      <c r="AP289" s="141">
        <f t="shared" si="250"/>
        <v>44655639</v>
      </c>
      <c r="AQ289" s="141">
        <f t="shared" si="251"/>
        <v>45294790.000002876</v>
      </c>
      <c r="AR289" s="141">
        <f t="shared" si="280"/>
        <v>62981.190556515059</v>
      </c>
      <c r="AS289" s="141"/>
      <c r="AT289" s="141">
        <v>70603.245748000001</v>
      </c>
      <c r="AU289" s="141">
        <f t="shared" si="252"/>
        <v>12442934</v>
      </c>
      <c r="AV289" s="141">
        <f t="shared" si="253"/>
        <v>11889881.000002848</v>
      </c>
      <c r="AW289" s="141">
        <f t="shared" si="281"/>
        <v>73887.327133714309</v>
      </c>
      <c r="AX289" s="141"/>
      <c r="AY289" s="141">
        <v>9262044.0855160002</v>
      </c>
      <c r="AZ289" s="141">
        <f t="shared" si="254"/>
        <v>877162802</v>
      </c>
      <c r="BA289" s="141">
        <f t="shared" si="255"/>
        <v>834431461.9999969</v>
      </c>
      <c r="BB289" s="141">
        <f t="shared" si="282"/>
        <v>9736354.5267409533</v>
      </c>
      <c r="BC289" s="141"/>
      <c r="BD289" s="141"/>
      <c r="BE289" s="141">
        <f t="shared" si="256"/>
        <v>9386434</v>
      </c>
      <c r="BF289" s="141">
        <f t="shared" si="257"/>
        <v>9386434</v>
      </c>
      <c r="BG289" s="141">
        <f t="shared" si="283"/>
        <v>0</v>
      </c>
      <c r="BH289" s="141"/>
      <c r="BI289" s="141"/>
      <c r="BJ289" s="141">
        <f t="shared" si="258"/>
        <v>2191103</v>
      </c>
      <c r="BK289" s="141">
        <f t="shared" si="259"/>
        <v>2191101</v>
      </c>
      <c r="BL289" s="141">
        <f t="shared" si="284"/>
        <v>0</v>
      </c>
      <c r="BM289" s="141"/>
      <c r="BN289" s="141">
        <v>715457</v>
      </c>
      <c r="BO289" s="141">
        <f t="shared" si="260"/>
        <v>236120000</v>
      </c>
      <c r="BP289" s="141">
        <f t="shared" si="261"/>
        <v>183638092</v>
      </c>
      <c r="BQ289" s="141">
        <f t="shared" si="285"/>
        <v>919927.36909943493</v>
      </c>
      <c r="BR289" s="141"/>
      <c r="BS289" s="141">
        <v>589863</v>
      </c>
      <c r="BT289" s="141">
        <f t="shared" si="262"/>
        <v>132130000</v>
      </c>
      <c r="BU289" s="141">
        <f t="shared" si="263"/>
        <v>119177778</v>
      </c>
      <c r="BV289" s="141">
        <f t="shared" si="286"/>
        <v>653969.21723108483</v>
      </c>
      <c r="BW289" s="141"/>
      <c r="BX289" s="141">
        <v>34448</v>
      </c>
      <c r="BY289" s="141">
        <f t="shared" si="264"/>
        <v>10351044</v>
      </c>
      <c r="BZ289" s="141">
        <f t="shared" si="265"/>
        <v>10000069</v>
      </c>
      <c r="CA289" s="141">
        <f t="shared" si="287"/>
        <v>35657.030337690667</v>
      </c>
      <c r="CB289" s="141"/>
      <c r="CC289" s="141">
        <v>18465.095870000001</v>
      </c>
      <c r="CD289" s="141">
        <f t="shared" si="266"/>
        <v>1842000</v>
      </c>
      <c r="CE289" s="141">
        <f t="shared" si="267"/>
        <v>1874207.2309440002</v>
      </c>
      <c r="CF289" s="141">
        <f t="shared" si="288"/>
        <v>18147.783249885604</v>
      </c>
      <c r="CG289" s="141"/>
      <c r="CH289" s="141">
        <v>693.23</v>
      </c>
      <c r="CI289" s="141">
        <f t="shared" si="271"/>
        <v>246401</v>
      </c>
      <c r="CJ289" s="141">
        <f t="shared" si="272"/>
        <v>225992.98000000117</v>
      </c>
      <c r="CK289" s="141">
        <f t="shared" si="289"/>
        <v>755.83128834355432</v>
      </c>
      <c r="CL289" s="141"/>
      <c r="CM289" s="141">
        <v>1176566.0000000228</v>
      </c>
      <c r="CN289" s="141">
        <v>2334336</v>
      </c>
      <c r="CO289" s="141">
        <f t="shared" si="268"/>
        <v>3510902.0000000228</v>
      </c>
      <c r="CP289" s="141">
        <f t="shared" si="269"/>
        <v>435000431</v>
      </c>
      <c r="CQ289" s="141">
        <f t="shared" si="273"/>
        <v>435000431.00000006</v>
      </c>
      <c r="CR289" s="141">
        <f t="shared" si="274"/>
        <v>3510902.0000000228</v>
      </c>
      <c r="CS289" s="141"/>
      <c r="CT289" s="141"/>
      <c r="CU289" s="141"/>
      <c r="CV289" s="141">
        <f t="shared" si="238"/>
        <v>24169604.213989314</v>
      </c>
    </row>
    <row r="290" spans="1:100" s="14" customFormat="1" ht="13.2" x14ac:dyDescent="0.25">
      <c r="A290" s="4" t="s">
        <v>397</v>
      </c>
      <c r="B290" s="4" t="s">
        <v>398</v>
      </c>
      <c r="C290" s="4" t="s">
        <v>348</v>
      </c>
      <c r="D290" s="4" t="s">
        <v>348</v>
      </c>
      <c r="E290" s="4"/>
      <c r="F290" s="141"/>
      <c r="G290" s="141">
        <f>'[6]Control Totals'!$I$3</f>
        <v>129600000</v>
      </c>
      <c r="H290" s="141">
        <v>129600000.00000101</v>
      </c>
      <c r="I290" s="141">
        <f t="shared" si="275"/>
        <v>0</v>
      </c>
      <c r="J290" s="141"/>
      <c r="K290" s="141"/>
      <c r="L290" s="141">
        <f t="shared" si="239"/>
        <v>1567610394</v>
      </c>
      <c r="M290" s="141">
        <v>5258012077.9999981</v>
      </c>
      <c r="N290" s="141">
        <f t="shared" si="276"/>
        <v>0</v>
      </c>
      <c r="O290" s="141"/>
      <c r="P290" s="141">
        <v>1206145.774127</v>
      </c>
      <c r="Q290" s="141">
        <f t="shared" si="270"/>
        <v>341463106</v>
      </c>
      <c r="R290" s="141">
        <v>1276518313.0000019</v>
      </c>
      <c r="S290" s="141">
        <f t="shared" si="277"/>
        <v>322638.75741372089</v>
      </c>
      <c r="T290" s="141"/>
      <c r="U290" s="141"/>
      <c r="V290" s="141">
        <f t="shared" si="240"/>
        <v>339987334</v>
      </c>
      <c r="W290" s="141">
        <f t="shared" si="241"/>
        <v>523996799.00000209</v>
      </c>
      <c r="X290" s="141">
        <f t="shared" si="242"/>
        <v>0</v>
      </c>
      <c r="Y290" s="141"/>
      <c r="Z290" s="141">
        <v>73891.059393000003</v>
      </c>
      <c r="AA290" s="141">
        <f t="shared" si="243"/>
        <v>335233765</v>
      </c>
      <c r="AB290" s="141">
        <f t="shared" si="244"/>
        <v>342170317.00001383</v>
      </c>
      <c r="AC290" s="141">
        <f t="shared" si="245"/>
        <v>72393.123568789873</v>
      </c>
      <c r="AD290" s="141"/>
      <c r="AE290" s="141"/>
      <c r="AF290" s="141">
        <f t="shared" si="246"/>
        <v>483622539</v>
      </c>
      <c r="AG290" s="141">
        <f t="shared" si="247"/>
        <v>726591897.00000179</v>
      </c>
      <c r="AH290" s="141">
        <f t="shared" si="278"/>
        <v>0</v>
      </c>
      <c r="AI290" s="141"/>
      <c r="AJ290" s="141"/>
      <c r="AK290" s="141">
        <f t="shared" si="248"/>
        <v>18917185</v>
      </c>
      <c r="AL290" s="141">
        <f t="shared" si="249"/>
        <v>21580834</v>
      </c>
      <c r="AM290" s="141">
        <f t="shared" si="279"/>
        <v>0</v>
      </c>
      <c r="AN290" s="141"/>
      <c r="AO290" s="141">
        <v>48118.915345000001</v>
      </c>
      <c r="AP290" s="141">
        <f t="shared" si="250"/>
        <v>44655639</v>
      </c>
      <c r="AQ290" s="141">
        <f t="shared" si="251"/>
        <v>45294790.000002876</v>
      </c>
      <c r="AR290" s="141">
        <f t="shared" si="280"/>
        <v>47439.913348041657</v>
      </c>
      <c r="AS290" s="141"/>
      <c r="AT290" s="141"/>
      <c r="AU290" s="141">
        <f t="shared" si="252"/>
        <v>12442934</v>
      </c>
      <c r="AV290" s="141">
        <f t="shared" si="253"/>
        <v>11889881.000002848</v>
      </c>
      <c r="AW290" s="141">
        <f t="shared" si="281"/>
        <v>0</v>
      </c>
      <c r="AX290" s="141"/>
      <c r="AY290" s="141"/>
      <c r="AZ290" s="141">
        <f t="shared" si="254"/>
        <v>877162802</v>
      </c>
      <c r="BA290" s="141">
        <f t="shared" si="255"/>
        <v>834431461.9999969</v>
      </c>
      <c r="BB290" s="141">
        <f t="shared" si="282"/>
        <v>0</v>
      </c>
      <c r="BC290" s="141"/>
      <c r="BD290" s="141"/>
      <c r="BE290" s="141">
        <f t="shared" si="256"/>
        <v>9386434</v>
      </c>
      <c r="BF290" s="141">
        <f t="shared" si="257"/>
        <v>9386434</v>
      </c>
      <c r="BG290" s="141">
        <f t="shared" si="283"/>
        <v>0</v>
      </c>
      <c r="BH290" s="141"/>
      <c r="BI290" s="141"/>
      <c r="BJ290" s="141">
        <f t="shared" si="258"/>
        <v>2191103</v>
      </c>
      <c r="BK290" s="141">
        <f t="shared" si="259"/>
        <v>2191101</v>
      </c>
      <c r="BL290" s="141">
        <f t="shared" si="284"/>
        <v>0</v>
      </c>
      <c r="BM290" s="141"/>
      <c r="BN290" s="141"/>
      <c r="BO290" s="141">
        <f t="shared" si="260"/>
        <v>236120000</v>
      </c>
      <c r="BP290" s="141">
        <f t="shared" si="261"/>
        <v>183638092</v>
      </c>
      <c r="BQ290" s="141">
        <f t="shared" si="285"/>
        <v>0</v>
      </c>
      <c r="BR290" s="141"/>
      <c r="BS290" s="141"/>
      <c r="BT290" s="141">
        <f t="shared" si="262"/>
        <v>132130000</v>
      </c>
      <c r="BU290" s="141">
        <f t="shared" si="263"/>
        <v>119177778</v>
      </c>
      <c r="BV290" s="141">
        <f t="shared" si="286"/>
        <v>0</v>
      </c>
      <c r="BW290" s="141"/>
      <c r="BX290" s="141"/>
      <c r="BY290" s="141">
        <f t="shared" si="264"/>
        <v>10351044</v>
      </c>
      <c r="BZ290" s="141">
        <f t="shared" si="265"/>
        <v>10000069</v>
      </c>
      <c r="CA290" s="141">
        <f t="shared" si="287"/>
        <v>0</v>
      </c>
      <c r="CB290" s="141"/>
      <c r="CC290" s="141"/>
      <c r="CD290" s="141">
        <f t="shared" si="266"/>
        <v>1842000</v>
      </c>
      <c r="CE290" s="141">
        <f t="shared" si="267"/>
        <v>1874207.2309440002</v>
      </c>
      <c r="CF290" s="141">
        <f t="shared" si="288"/>
        <v>0</v>
      </c>
      <c r="CG290" s="141"/>
      <c r="CH290" s="141">
        <v>693.23</v>
      </c>
      <c r="CI290" s="141">
        <f t="shared" si="271"/>
        <v>246401</v>
      </c>
      <c r="CJ290" s="141">
        <f t="shared" si="272"/>
        <v>225992.98000000117</v>
      </c>
      <c r="CK290" s="141">
        <f t="shared" si="289"/>
        <v>755.83128834355432</v>
      </c>
      <c r="CL290" s="141"/>
      <c r="CM290" s="141">
        <v>57624</v>
      </c>
      <c r="CN290" s="141"/>
      <c r="CO290" s="141">
        <f t="shared" si="268"/>
        <v>57624</v>
      </c>
      <c r="CP290" s="141">
        <f t="shared" si="269"/>
        <v>435000431</v>
      </c>
      <c r="CQ290" s="141">
        <f t="shared" si="273"/>
        <v>435000431.00000006</v>
      </c>
      <c r="CR290" s="141">
        <f t="shared" si="274"/>
        <v>57623.999999999993</v>
      </c>
      <c r="CS290" s="141"/>
      <c r="CT290" s="141"/>
      <c r="CU290" s="141"/>
      <c r="CV290" s="141">
        <f t="shared" si="238"/>
        <v>500851.62561889592</v>
      </c>
    </row>
    <row r="291" spans="1:100" s="14" customFormat="1" ht="13.2" x14ac:dyDescent="0.25">
      <c r="A291" s="4" t="s">
        <v>587</v>
      </c>
      <c r="B291" s="4" t="s">
        <v>588</v>
      </c>
      <c r="C291" s="4" t="s">
        <v>348</v>
      </c>
      <c r="D291" s="4" t="s">
        <v>348</v>
      </c>
      <c r="E291" s="4"/>
      <c r="F291" s="141"/>
      <c r="G291" s="141">
        <f>'[6]Control Totals'!$I$3</f>
        <v>129600000</v>
      </c>
      <c r="H291" s="141">
        <v>129600000.00000101</v>
      </c>
      <c r="I291" s="141">
        <f t="shared" si="275"/>
        <v>0</v>
      </c>
      <c r="J291" s="141"/>
      <c r="K291" s="141"/>
      <c r="L291" s="141">
        <f t="shared" si="239"/>
        <v>1567610394</v>
      </c>
      <c r="M291" s="141">
        <v>5258012077.9999981</v>
      </c>
      <c r="N291" s="141">
        <f t="shared" si="276"/>
        <v>0</v>
      </c>
      <c r="O291" s="141"/>
      <c r="P291" s="141">
        <v>2145487.7445570002</v>
      </c>
      <c r="Q291" s="141">
        <f t="shared" si="270"/>
        <v>341463106</v>
      </c>
      <c r="R291" s="141">
        <v>1276518313.0000019</v>
      </c>
      <c r="S291" s="141">
        <f t="shared" si="277"/>
        <v>573908.65581837273</v>
      </c>
      <c r="T291" s="141"/>
      <c r="U291" s="141"/>
      <c r="V291" s="141">
        <f t="shared" si="240"/>
        <v>339987334</v>
      </c>
      <c r="W291" s="141">
        <f t="shared" si="241"/>
        <v>523996799.00000209</v>
      </c>
      <c r="X291" s="141">
        <f t="shared" si="242"/>
        <v>0</v>
      </c>
      <c r="Y291" s="141"/>
      <c r="Z291" s="141">
        <v>67172.222458000004</v>
      </c>
      <c r="AA291" s="141">
        <f t="shared" si="243"/>
        <v>335233765</v>
      </c>
      <c r="AB291" s="141">
        <f t="shared" si="244"/>
        <v>342170317.00001383</v>
      </c>
      <c r="AC291" s="141">
        <f t="shared" si="245"/>
        <v>65810.492375386224</v>
      </c>
      <c r="AD291" s="141"/>
      <c r="AE291" s="141"/>
      <c r="AF291" s="141">
        <f t="shared" si="246"/>
        <v>483622539</v>
      </c>
      <c r="AG291" s="141">
        <f t="shared" si="247"/>
        <v>726591897.00000179</v>
      </c>
      <c r="AH291" s="141">
        <f t="shared" si="278"/>
        <v>0</v>
      </c>
      <c r="AI291" s="141"/>
      <c r="AJ291" s="141"/>
      <c r="AK291" s="141">
        <f t="shared" si="248"/>
        <v>18917185</v>
      </c>
      <c r="AL291" s="141">
        <f t="shared" si="249"/>
        <v>21580834</v>
      </c>
      <c r="AM291" s="141">
        <f t="shared" si="279"/>
        <v>0</v>
      </c>
      <c r="AN291" s="141"/>
      <c r="AO291" s="141">
        <v>44177.702824</v>
      </c>
      <c r="AP291" s="141">
        <f t="shared" si="250"/>
        <v>44655639</v>
      </c>
      <c r="AQ291" s="141">
        <f t="shared" si="251"/>
        <v>45294790.000002876</v>
      </c>
      <c r="AR291" s="141">
        <f t="shared" si="280"/>
        <v>43554.314947871469</v>
      </c>
      <c r="AS291" s="141"/>
      <c r="AT291" s="141"/>
      <c r="AU291" s="141">
        <f t="shared" si="252"/>
        <v>12442934</v>
      </c>
      <c r="AV291" s="141">
        <f t="shared" si="253"/>
        <v>11889881.000002848</v>
      </c>
      <c r="AW291" s="141">
        <f t="shared" si="281"/>
        <v>0</v>
      </c>
      <c r="AX291" s="141"/>
      <c r="AY291" s="141"/>
      <c r="AZ291" s="141">
        <f t="shared" si="254"/>
        <v>877162802</v>
      </c>
      <c r="BA291" s="141">
        <f t="shared" si="255"/>
        <v>834431461.9999969</v>
      </c>
      <c r="BB291" s="141">
        <f t="shared" si="282"/>
        <v>0</v>
      </c>
      <c r="BC291" s="141"/>
      <c r="BD291" s="141"/>
      <c r="BE291" s="141">
        <f t="shared" si="256"/>
        <v>9386434</v>
      </c>
      <c r="BF291" s="141">
        <f t="shared" si="257"/>
        <v>9386434</v>
      </c>
      <c r="BG291" s="141">
        <f t="shared" si="283"/>
        <v>0</v>
      </c>
      <c r="BH291" s="141"/>
      <c r="BI291" s="141"/>
      <c r="BJ291" s="141">
        <f t="shared" si="258"/>
        <v>2191103</v>
      </c>
      <c r="BK291" s="141">
        <f t="shared" si="259"/>
        <v>2191101</v>
      </c>
      <c r="BL291" s="141">
        <f t="shared" si="284"/>
        <v>0</v>
      </c>
      <c r="BM291" s="141"/>
      <c r="BN291" s="141"/>
      <c r="BO291" s="141">
        <f t="shared" si="260"/>
        <v>236120000</v>
      </c>
      <c r="BP291" s="141">
        <f t="shared" si="261"/>
        <v>183638092</v>
      </c>
      <c r="BQ291" s="141">
        <f t="shared" si="285"/>
        <v>0</v>
      </c>
      <c r="BR291" s="141"/>
      <c r="BS291" s="141"/>
      <c r="BT291" s="141">
        <f t="shared" si="262"/>
        <v>132130000</v>
      </c>
      <c r="BU291" s="141">
        <f t="shared" si="263"/>
        <v>119177778</v>
      </c>
      <c r="BV291" s="141">
        <f t="shared" si="286"/>
        <v>0</v>
      </c>
      <c r="BW291" s="141"/>
      <c r="BX291" s="141"/>
      <c r="BY291" s="141">
        <f t="shared" si="264"/>
        <v>10351044</v>
      </c>
      <c r="BZ291" s="141">
        <f t="shared" si="265"/>
        <v>10000069</v>
      </c>
      <c r="CA291" s="141">
        <f t="shared" si="287"/>
        <v>0</v>
      </c>
      <c r="CB291" s="141"/>
      <c r="CC291" s="141"/>
      <c r="CD291" s="141">
        <f t="shared" si="266"/>
        <v>1842000</v>
      </c>
      <c r="CE291" s="141">
        <f t="shared" si="267"/>
        <v>1874207.2309440002</v>
      </c>
      <c r="CF291" s="141">
        <f t="shared" si="288"/>
        <v>0</v>
      </c>
      <c r="CG291" s="141"/>
      <c r="CH291" s="141">
        <v>693.23</v>
      </c>
      <c r="CI291" s="141">
        <f t="shared" si="271"/>
        <v>246401</v>
      </c>
      <c r="CJ291" s="141">
        <f t="shared" si="272"/>
        <v>225992.98000000117</v>
      </c>
      <c r="CK291" s="141">
        <f t="shared" si="289"/>
        <v>755.83128834355432</v>
      </c>
      <c r="CL291" s="141"/>
      <c r="CM291" s="141">
        <v>47369</v>
      </c>
      <c r="CN291" s="141">
        <v>93745</v>
      </c>
      <c r="CO291" s="141">
        <f t="shared" si="268"/>
        <v>141114</v>
      </c>
      <c r="CP291" s="141">
        <f t="shared" si="269"/>
        <v>435000431</v>
      </c>
      <c r="CQ291" s="141">
        <f t="shared" si="273"/>
        <v>435000431.00000006</v>
      </c>
      <c r="CR291" s="141">
        <f t="shared" si="274"/>
        <v>141113.99999999997</v>
      </c>
      <c r="CS291" s="141"/>
      <c r="CT291" s="141"/>
      <c r="CU291" s="141"/>
      <c r="CV291" s="141">
        <f t="shared" si="238"/>
        <v>825143.29442997393</v>
      </c>
    </row>
    <row r="292" spans="1:100" s="14" customFormat="1" ht="13.2" x14ac:dyDescent="0.25">
      <c r="A292" s="4" t="s">
        <v>589</v>
      </c>
      <c r="B292" s="4" t="s">
        <v>590</v>
      </c>
      <c r="C292" s="4" t="s">
        <v>348</v>
      </c>
      <c r="D292" s="4" t="s">
        <v>348</v>
      </c>
      <c r="E292" s="4"/>
      <c r="F292" s="141"/>
      <c r="G292" s="141">
        <f>'[6]Control Totals'!$I$3</f>
        <v>129600000</v>
      </c>
      <c r="H292" s="141">
        <v>129600000.00000101</v>
      </c>
      <c r="I292" s="141">
        <f t="shared" si="275"/>
        <v>0</v>
      </c>
      <c r="J292" s="141"/>
      <c r="K292" s="141"/>
      <c r="L292" s="141">
        <f t="shared" si="239"/>
        <v>1567610394</v>
      </c>
      <c r="M292" s="141">
        <v>5258012077.9999981</v>
      </c>
      <c r="N292" s="141">
        <f t="shared" si="276"/>
        <v>0</v>
      </c>
      <c r="O292" s="141"/>
      <c r="P292" s="141">
        <v>2337928.064268</v>
      </c>
      <c r="Q292" s="141">
        <f t="shared" si="270"/>
        <v>341463106</v>
      </c>
      <c r="R292" s="141">
        <v>1276518313.0000019</v>
      </c>
      <c r="S292" s="141">
        <f t="shared" si="277"/>
        <v>625385.60575238511</v>
      </c>
      <c r="T292" s="141"/>
      <c r="U292" s="141"/>
      <c r="V292" s="141">
        <f t="shared" si="240"/>
        <v>339987334</v>
      </c>
      <c r="W292" s="141">
        <f t="shared" si="241"/>
        <v>523996799.00000209</v>
      </c>
      <c r="X292" s="141">
        <f t="shared" si="242"/>
        <v>0</v>
      </c>
      <c r="Y292" s="141"/>
      <c r="Z292" s="141">
        <v>90713.813754000003</v>
      </c>
      <c r="AA292" s="141">
        <f t="shared" si="243"/>
        <v>335233765</v>
      </c>
      <c r="AB292" s="141">
        <f t="shared" si="244"/>
        <v>342170317.00001383</v>
      </c>
      <c r="AC292" s="141">
        <f t="shared" si="245"/>
        <v>88874.843349608782</v>
      </c>
      <c r="AD292" s="141"/>
      <c r="AE292" s="141"/>
      <c r="AF292" s="141">
        <f t="shared" si="246"/>
        <v>483622539</v>
      </c>
      <c r="AG292" s="141">
        <f t="shared" si="247"/>
        <v>726591897.00000179</v>
      </c>
      <c r="AH292" s="141">
        <f t="shared" si="278"/>
        <v>0</v>
      </c>
      <c r="AI292" s="141"/>
      <c r="AJ292" s="141"/>
      <c r="AK292" s="141">
        <f t="shared" si="248"/>
        <v>18917185</v>
      </c>
      <c r="AL292" s="141">
        <f t="shared" si="249"/>
        <v>21580834</v>
      </c>
      <c r="AM292" s="141">
        <f t="shared" si="279"/>
        <v>0</v>
      </c>
      <c r="AN292" s="141"/>
      <c r="AO292" s="141">
        <v>59941.420536999998</v>
      </c>
      <c r="AP292" s="141">
        <f t="shared" si="250"/>
        <v>44655639</v>
      </c>
      <c r="AQ292" s="141">
        <f t="shared" si="251"/>
        <v>45294790.000002876</v>
      </c>
      <c r="AR292" s="141">
        <f t="shared" si="280"/>
        <v>59095.592156344872</v>
      </c>
      <c r="AS292" s="141"/>
      <c r="AT292" s="141"/>
      <c r="AU292" s="141">
        <f t="shared" si="252"/>
        <v>12442934</v>
      </c>
      <c r="AV292" s="141">
        <f t="shared" si="253"/>
        <v>11889881.000002848</v>
      </c>
      <c r="AW292" s="141">
        <f t="shared" si="281"/>
        <v>0</v>
      </c>
      <c r="AX292" s="141"/>
      <c r="AY292" s="141"/>
      <c r="AZ292" s="141">
        <f t="shared" si="254"/>
        <v>877162802</v>
      </c>
      <c r="BA292" s="141">
        <f t="shared" si="255"/>
        <v>834431461.9999969</v>
      </c>
      <c r="BB292" s="141">
        <f t="shared" si="282"/>
        <v>0</v>
      </c>
      <c r="BC292" s="141"/>
      <c r="BD292" s="141"/>
      <c r="BE292" s="141">
        <f t="shared" si="256"/>
        <v>9386434</v>
      </c>
      <c r="BF292" s="141">
        <f t="shared" si="257"/>
        <v>9386434</v>
      </c>
      <c r="BG292" s="141">
        <f t="shared" si="283"/>
        <v>0</v>
      </c>
      <c r="BH292" s="141"/>
      <c r="BI292" s="141"/>
      <c r="BJ292" s="141">
        <f t="shared" si="258"/>
        <v>2191103</v>
      </c>
      <c r="BK292" s="141">
        <f t="shared" si="259"/>
        <v>2191101</v>
      </c>
      <c r="BL292" s="141">
        <f t="shared" si="284"/>
        <v>0</v>
      </c>
      <c r="BM292" s="141"/>
      <c r="BN292" s="141"/>
      <c r="BO292" s="141">
        <f t="shared" si="260"/>
        <v>236120000</v>
      </c>
      <c r="BP292" s="141">
        <f t="shared" si="261"/>
        <v>183638092</v>
      </c>
      <c r="BQ292" s="141">
        <f t="shared" si="285"/>
        <v>0</v>
      </c>
      <c r="BR292" s="141"/>
      <c r="BS292" s="141"/>
      <c r="BT292" s="141">
        <f t="shared" si="262"/>
        <v>132130000</v>
      </c>
      <c r="BU292" s="141">
        <f t="shared" si="263"/>
        <v>119177778</v>
      </c>
      <c r="BV292" s="141">
        <f t="shared" si="286"/>
        <v>0</v>
      </c>
      <c r="BW292" s="141"/>
      <c r="BX292" s="141"/>
      <c r="BY292" s="141">
        <f t="shared" si="264"/>
        <v>10351044</v>
      </c>
      <c r="BZ292" s="141">
        <f t="shared" si="265"/>
        <v>10000069</v>
      </c>
      <c r="CA292" s="141">
        <f t="shared" si="287"/>
        <v>0</v>
      </c>
      <c r="CB292" s="141"/>
      <c r="CC292" s="141"/>
      <c r="CD292" s="141">
        <f t="shared" si="266"/>
        <v>1842000</v>
      </c>
      <c r="CE292" s="141">
        <f t="shared" si="267"/>
        <v>1874207.2309440002</v>
      </c>
      <c r="CF292" s="141">
        <f t="shared" si="288"/>
        <v>0</v>
      </c>
      <c r="CG292" s="141"/>
      <c r="CH292" s="141">
        <v>693.23</v>
      </c>
      <c r="CI292" s="141">
        <f t="shared" si="271"/>
        <v>246401</v>
      </c>
      <c r="CJ292" s="141">
        <f t="shared" si="272"/>
        <v>225992.98000000117</v>
      </c>
      <c r="CK292" s="141">
        <f t="shared" si="289"/>
        <v>755.83128834355432</v>
      </c>
      <c r="CL292" s="141"/>
      <c r="CM292" s="141">
        <v>68829</v>
      </c>
      <c r="CN292" s="141">
        <v>67241</v>
      </c>
      <c r="CO292" s="141">
        <f t="shared" si="268"/>
        <v>136070</v>
      </c>
      <c r="CP292" s="141">
        <f t="shared" si="269"/>
        <v>435000431</v>
      </c>
      <c r="CQ292" s="141">
        <f t="shared" si="273"/>
        <v>435000431.00000006</v>
      </c>
      <c r="CR292" s="141">
        <f t="shared" si="274"/>
        <v>136069.99999999997</v>
      </c>
      <c r="CS292" s="141"/>
      <c r="CT292" s="141"/>
      <c r="CU292" s="141"/>
      <c r="CV292" s="141">
        <f t="shared" si="238"/>
        <v>910181.87254668237</v>
      </c>
    </row>
    <row r="293" spans="1:100" s="14" customFormat="1" ht="13.2" x14ac:dyDescent="0.25">
      <c r="A293" s="4" t="s">
        <v>373</v>
      </c>
      <c r="B293" s="4" t="s">
        <v>374</v>
      </c>
      <c r="C293" s="4" t="s">
        <v>348</v>
      </c>
      <c r="D293" s="4" t="s">
        <v>348</v>
      </c>
      <c r="E293" s="4"/>
      <c r="F293" s="141"/>
      <c r="G293" s="141">
        <f>'[6]Control Totals'!$I$3</f>
        <v>129600000</v>
      </c>
      <c r="H293" s="141">
        <v>129600000.00000101</v>
      </c>
      <c r="I293" s="141">
        <f t="shared" si="275"/>
        <v>0</v>
      </c>
      <c r="J293" s="141"/>
      <c r="K293" s="141"/>
      <c r="L293" s="141">
        <f t="shared" si="239"/>
        <v>1567610394</v>
      </c>
      <c r="M293" s="141">
        <v>5258012077.9999981</v>
      </c>
      <c r="N293" s="141">
        <f t="shared" si="276"/>
        <v>0</v>
      </c>
      <c r="O293" s="141"/>
      <c r="P293" s="141">
        <v>1400215.710611</v>
      </c>
      <c r="Q293" s="141">
        <f t="shared" si="270"/>
        <v>341463106</v>
      </c>
      <c r="R293" s="141">
        <v>1276518313.0000019</v>
      </c>
      <c r="S293" s="141">
        <f t="shared" si="277"/>
        <v>374551.62275860627</v>
      </c>
      <c r="T293" s="141"/>
      <c r="U293" s="141"/>
      <c r="V293" s="141">
        <f t="shared" si="240"/>
        <v>339987334</v>
      </c>
      <c r="W293" s="141">
        <f t="shared" si="241"/>
        <v>523996799.00000209</v>
      </c>
      <c r="X293" s="141">
        <f t="shared" si="242"/>
        <v>0</v>
      </c>
      <c r="Y293" s="141"/>
      <c r="Z293" s="141">
        <v>117533.80072299999</v>
      </c>
      <c r="AA293" s="141">
        <f t="shared" si="243"/>
        <v>335233765</v>
      </c>
      <c r="AB293" s="141">
        <f t="shared" si="244"/>
        <v>342170317.00001383</v>
      </c>
      <c r="AC293" s="141">
        <f t="shared" si="245"/>
        <v>115151.12963796161</v>
      </c>
      <c r="AD293" s="141"/>
      <c r="AE293" s="141"/>
      <c r="AF293" s="141">
        <f t="shared" si="246"/>
        <v>483622539</v>
      </c>
      <c r="AG293" s="141">
        <f t="shared" si="247"/>
        <v>726591897.00000179</v>
      </c>
      <c r="AH293" s="141">
        <f t="shared" si="278"/>
        <v>0</v>
      </c>
      <c r="AI293" s="141"/>
      <c r="AJ293" s="141"/>
      <c r="AK293" s="141">
        <f t="shared" si="248"/>
        <v>18917185</v>
      </c>
      <c r="AL293" s="141">
        <f t="shared" si="249"/>
        <v>21580834</v>
      </c>
      <c r="AM293" s="141">
        <f t="shared" si="279"/>
        <v>0</v>
      </c>
      <c r="AN293" s="141"/>
      <c r="AO293" s="141">
        <v>37703.379426</v>
      </c>
      <c r="AP293" s="141">
        <f t="shared" si="250"/>
        <v>44655639</v>
      </c>
      <c r="AQ293" s="141">
        <f t="shared" si="251"/>
        <v>45294790.000002876</v>
      </c>
      <c r="AR293" s="141">
        <f t="shared" si="280"/>
        <v>37171.350186795789</v>
      </c>
      <c r="AS293" s="141"/>
      <c r="AT293" s="141"/>
      <c r="AU293" s="141">
        <f t="shared" si="252"/>
        <v>12442934</v>
      </c>
      <c r="AV293" s="141">
        <f t="shared" si="253"/>
        <v>11889881.000002848</v>
      </c>
      <c r="AW293" s="141">
        <f t="shared" si="281"/>
        <v>0</v>
      </c>
      <c r="AX293" s="141"/>
      <c r="AY293" s="141"/>
      <c r="AZ293" s="141">
        <f t="shared" si="254"/>
        <v>877162802</v>
      </c>
      <c r="BA293" s="141">
        <f t="shared" si="255"/>
        <v>834431461.9999969</v>
      </c>
      <c r="BB293" s="141">
        <f t="shared" si="282"/>
        <v>0</v>
      </c>
      <c r="BC293" s="141"/>
      <c r="BD293" s="141"/>
      <c r="BE293" s="141">
        <f t="shared" si="256"/>
        <v>9386434</v>
      </c>
      <c r="BF293" s="141">
        <f t="shared" si="257"/>
        <v>9386434</v>
      </c>
      <c r="BG293" s="141">
        <f t="shared" si="283"/>
        <v>0</v>
      </c>
      <c r="BH293" s="141"/>
      <c r="BI293" s="141"/>
      <c r="BJ293" s="141">
        <f t="shared" si="258"/>
        <v>2191103</v>
      </c>
      <c r="BK293" s="141">
        <f t="shared" si="259"/>
        <v>2191101</v>
      </c>
      <c r="BL293" s="141">
        <f t="shared" si="284"/>
        <v>0</v>
      </c>
      <c r="BM293" s="141"/>
      <c r="BN293" s="141"/>
      <c r="BO293" s="141">
        <f t="shared" si="260"/>
        <v>236120000</v>
      </c>
      <c r="BP293" s="141">
        <f t="shared" si="261"/>
        <v>183638092</v>
      </c>
      <c r="BQ293" s="141">
        <f t="shared" si="285"/>
        <v>0</v>
      </c>
      <c r="BR293" s="141"/>
      <c r="BS293" s="141"/>
      <c r="BT293" s="141">
        <f t="shared" si="262"/>
        <v>132130000</v>
      </c>
      <c r="BU293" s="141">
        <f t="shared" si="263"/>
        <v>119177778</v>
      </c>
      <c r="BV293" s="141">
        <f t="shared" si="286"/>
        <v>0</v>
      </c>
      <c r="BW293" s="141"/>
      <c r="BX293" s="141"/>
      <c r="BY293" s="141">
        <f t="shared" si="264"/>
        <v>10351044</v>
      </c>
      <c r="BZ293" s="141">
        <f t="shared" si="265"/>
        <v>10000069</v>
      </c>
      <c r="CA293" s="141">
        <f t="shared" si="287"/>
        <v>0</v>
      </c>
      <c r="CB293" s="141"/>
      <c r="CC293" s="141"/>
      <c r="CD293" s="141">
        <f t="shared" si="266"/>
        <v>1842000</v>
      </c>
      <c r="CE293" s="141">
        <f t="shared" si="267"/>
        <v>1874207.2309440002</v>
      </c>
      <c r="CF293" s="141">
        <f t="shared" si="288"/>
        <v>0</v>
      </c>
      <c r="CG293" s="141"/>
      <c r="CH293" s="141">
        <v>693.23</v>
      </c>
      <c r="CI293" s="141">
        <f t="shared" si="271"/>
        <v>246401</v>
      </c>
      <c r="CJ293" s="141">
        <f t="shared" si="272"/>
        <v>225992.98000000117</v>
      </c>
      <c r="CK293" s="141">
        <f t="shared" si="289"/>
        <v>755.83128834355432</v>
      </c>
      <c r="CL293" s="141"/>
      <c r="CM293" s="141">
        <v>83343</v>
      </c>
      <c r="CN293" s="141">
        <v>165696</v>
      </c>
      <c r="CO293" s="141">
        <f t="shared" si="268"/>
        <v>249039</v>
      </c>
      <c r="CP293" s="141">
        <f t="shared" si="269"/>
        <v>435000431</v>
      </c>
      <c r="CQ293" s="141">
        <f t="shared" si="273"/>
        <v>435000431.00000006</v>
      </c>
      <c r="CR293" s="141">
        <f t="shared" si="274"/>
        <v>249038.99999999994</v>
      </c>
      <c r="CS293" s="141"/>
      <c r="CT293" s="141"/>
      <c r="CU293" s="141"/>
      <c r="CV293" s="141">
        <f t="shared" si="238"/>
        <v>776668.93387170718</v>
      </c>
    </row>
    <row r="294" spans="1:100" s="14" customFormat="1" ht="13.2" x14ac:dyDescent="0.25">
      <c r="A294" s="4" t="s">
        <v>603</v>
      </c>
      <c r="B294" s="4" t="s">
        <v>604</v>
      </c>
      <c r="C294" s="4" t="s">
        <v>348</v>
      </c>
      <c r="D294" s="4" t="s">
        <v>348</v>
      </c>
      <c r="E294" s="4"/>
      <c r="F294" s="141"/>
      <c r="G294" s="141">
        <f>'[6]Control Totals'!$I$3</f>
        <v>129600000</v>
      </c>
      <c r="H294" s="141">
        <v>129600000.00000101</v>
      </c>
      <c r="I294" s="141">
        <f t="shared" si="275"/>
        <v>0</v>
      </c>
      <c r="J294" s="141"/>
      <c r="K294" s="141"/>
      <c r="L294" s="141">
        <f t="shared" si="239"/>
        <v>1567610394</v>
      </c>
      <c r="M294" s="141">
        <v>5258012077.9999981</v>
      </c>
      <c r="N294" s="141">
        <f t="shared" si="276"/>
        <v>0</v>
      </c>
      <c r="O294" s="141"/>
      <c r="P294" s="141">
        <v>1951414.022867</v>
      </c>
      <c r="Q294" s="141">
        <f t="shared" si="270"/>
        <v>341463106</v>
      </c>
      <c r="R294" s="141">
        <v>1276518313.0000019</v>
      </c>
      <c r="S294" s="141">
        <f t="shared" si="277"/>
        <v>521994.77794731793</v>
      </c>
      <c r="T294" s="141"/>
      <c r="U294" s="141"/>
      <c r="V294" s="141">
        <f t="shared" si="240"/>
        <v>339987334</v>
      </c>
      <c r="W294" s="141">
        <f t="shared" si="241"/>
        <v>523996799.00000209</v>
      </c>
      <c r="X294" s="141">
        <f t="shared" si="242"/>
        <v>0</v>
      </c>
      <c r="Y294" s="141"/>
      <c r="Z294" s="141">
        <v>87588.813552000007</v>
      </c>
      <c r="AA294" s="141">
        <f t="shared" si="243"/>
        <v>335233765</v>
      </c>
      <c r="AB294" s="141">
        <f t="shared" si="244"/>
        <v>342170317.00001383</v>
      </c>
      <c r="AC294" s="141">
        <f t="shared" si="245"/>
        <v>85813.193839718137</v>
      </c>
      <c r="AD294" s="141"/>
      <c r="AE294" s="141"/>
      <c r="AF294" s="141">
        <f t="shared" si="246"/>
        <v>483622539</v>
      </c>
      <c r="AG294" s="141">
        <f t="shared" si="247"/>
        <v>726591897.00000179</v>
      </c>
      <c r="AH294" s="141">
        <f t="shared" si="278"/>
        <v>0</v>
      </c>
      <c r="AI294" s="141"/>
      <c r="AJ294" s="141"/>
      <c r="AK294" s="141">
        <f t="shared" si="248"/>
        <v>18917185</v>
      </c>
      <c r="AL294" s="141">
        <f t="shared" si="249"/>
        <v>21580834</v>
      </c>
      <c r="AM294" s="141">
        <f t="shared" si="279"/>
        <v>0</v>
      </c>
      <c r="AN294" s="141"/>
      <c r="AO294" s="141">
        <v>111173.786198</v>
      </c>
      <c r="AP294" s="141">
        <f t="shared" si="250"/>
        <v>44655639</v>
      </c>
      <c r="AQ294" s="141">
        <f t="shared" si="251"/>
        <v>45294790.000002876</v>
      </c>
      <c r="AR294" s="141">
        <f t="shared" si="280"/>
        <v>109605.02218292115</v>
      </c>
      <c r="AS294" s="141"/>
      <c r="AT294" s="141"/>
      <c r="AU294" s="141">
        <f t="shared" si="252"/>
        <v>12442934</v>
      </c>
      <c r="AV294" s="141">
        <f t="shared" si="253"/>
        <v>11889881.000002848</v>
      </c>
      <c r="AW294" s="141">
        <f t="shared" si="281"/>
        <v>0</v>
      </c>
      <c r="AX294" s="141"/>
      <c r="AY294" s="141"/>
      <c r="AZ294" s="141">
        <f t="shared" si="254"/>
        <v>877162802</v>
      </c>
      <c r="BA294" s="141">
        <f t="shared" si="255"/>
        <v>834431461.9999969</v>
      </c>
      <c r="BB294" s="141">
        <f t="shared" si="282"/>
        <v>0</v>
      </c>
      <c r="BC294" s="141"/>
      <c r="BD294" s="141"/>
      <c r="BE294" s="141">
        <f t="shared" si="256"/>
        <v>9386434</v>
      </c>
      <c r="BF294" s="141">
        <f t="shared" si="257"/>
        <v>9386434</v>
      </c>
      <c r="BG294" s="141">
        <f t="shared" si="283"/>
        <v>0</v>
      </c>
      <c r="BH294" s="141"/>
      <c r="BI294" s="141"/>
      <c r="BJ294" s="141">
        <f t="shared" si="258"/>
        <v>2191103</v>
      </c>
      <c r="BK294" s="141">
        <f t="shared" si="259"/>
        <v>2191101</v>
      </c>
      <c r="BL294" s="141">
        <f t="shared" si="284"/>
        <v>0</v>
      </c>
      <c r="BM294" s="141"/>
      <c r="BN294" s="141"/>
      <c r="BO294" s="141">
        <f t="shared" si="260"/>
        <v>236120000</v>
      </c>
      <c r="BP294" s="141">
        <f t="shared" si="261"/>
        <v>183638092</v>
      </c>
      <c r="BQ294" s="141">
        <f t="shared" si="285"/>
        <v>0</v>
      </c>
      <c r="BR294" s="141"/>
      <c r="BS294" s="141"/>
      <c r="BT294" s="141">
        <f t="shared" si="262"/>
        <v>132130000</v>
      </c>
      <c r="BU294" s="141">
        <f t="shared" si="263"/>
        <v>119177778</v>
      </c>
      <c r="BV294" s="141">
        <f t="shared" si="286"/>
        <v>0</v>
      </c>
      <c r="BW294" s="141"/>
      <c r="BX294" s="141"/>
      <c r="BY294" s="141">
        <f t="shared" si="264"/>
        <v>10351044</v>
      </c>
      <c r="BZ294" s="141">
        <f t="shared" si="265"/>
        <v>10000069</v>
      </c>
      <c r="CA294" s="141">
        <f t="shared" si="287"/>
        <v>0</v>
      </c>
      <c r="CB294" s="141"/>
      <c r="CC294" s="141"/>
      <c r="CD294" s="141">
        <f t="shared" si="266"/>
        <v>1842000</v>
      </c>
      <c r="CE294" s="141">
        <f t="shared" si="267"/>
        <v>1874207.2309440002</v>
      </c>
      <c r="CF294" s="141">
        <f t="shared" si="288"/>
        <v>0</v>
      </c>
      <c r="CG294" s="141"/>
      <c r="CH294" s="141">
        <v>693.23</v>
      </c>
      <c r="CI294" s="141">
        <f t="shared" si="271"/>
        <v>246401</v>
      </c>
      <c r="CJ294" s="141">
        <f t="shared" si="272"/>
        <v>225992.98000000117</v>
      </c>
      <c r="CK294" s="141">
        <f t="shared" si="289"/>
        <v>755.83128834355432</v>
      </c>
      <c r="CL294" s="141"/>
      <c r="CM294" s="141">
        <v>63422</v>
      </c>
      <c r="CN294" s="141">
        <v>125506</v>
      </c>
      <c r="CO294" s="141">
        <f t="shared" si="268"/>
        <v>188928</v>
      </c>
      <c r="CP294" s="141">
        <f t="shared" si="269"/>
        <v>435000431</v>
      </c>
      <c r="CQ294" s="141">
        <f t="shared" si="273"/>
        <v>435000431.00000006</v>
      </c>
      <c r="CR294" s="141">
        <f t="shared" si="274"/>
        <v>188927.99999999997</v>
      </c>
      <c r="CS294" s="141"/>
      <c r="CT294" s="141"/>
      <c r="CU294" s="141"/>
      <c r="CV294" s="141">
        <f t="shared" si="238"/>
        <v>907096.82525830076</v>
      </c>
    </row>
    <row r="295" spans="1:100" s="14" customFormat="1" ht="13.2" x14ac:dyDescent="0.25">
      <c r="A295" s="4" t="s">
        <v>617</v>
      </c>
      <c r="B295" s="4" t="s">
        <v>618</v>
      </c>
      <c r="C295" s="4" t="s">
        <v>348</v>
      </c>
      <c r="D295" s="4" t="s">
        <v>348</v>
      </c>
      <c r="E295" s="4"/>
      <c r="F295" s="141"/>
      <c r="G295" s="141">
        <f>'[6]Control Totals'!$I$3</f>
        <v>129600000</v>
      </c>
      <c r="H295" s="141">
        <v>129600000.00000101</v>
      </c>
      <c r="I295" s="141">
        <f t="shared" si="275"/>
        <v>0</v>
      </c>
      <c r="J295" s="141"/>
      <c r="K295" s="141"/>
      <c r="L295" s="141">
        <f t="shared" si="239"/>
        <v>1567610394</v>
      </c>
      <c r="M295" s="141">
        <v>5258012077.9999981</v>
      </c>
      <c r="N295" s="141">
        <f t="shared" si="276"/>
        <v>0</v>
      </c>
      <c r="O295" s="141"/>
      <c r="P295" s="141">
        <v>1179545.591087</v>
      </c>
      <c r="Q295" s="141">
        <f t="shared" si="270"/>
        <v>341463106</v>
      </c>
      <c r="R295" s="141">
        <v>1276518313.0000019</v>
      </c>
      <c r="S295" s="141">
        <f t="shared" si="277"/>
        <v>315523.32395028655</v>
      </c>
      <c r="T295" s="141"/>
      <c r="U295" s="141"/>
      <c r="V295" s="141">
        <f t="shared" si="240"/>
        <v>339987334</v>
      </c>
      <c r="W295" s="141">
        <f t="shared" si="241"/>
        <v>523996799.00000209</v>
      </c>
      <c r="X295" s="141">
        <f t="shared" si="242"/>
        <v>0</v>
      </c>
      <c r="Y295" s="141"/>
      <c r="Z295" s="141">
        <v>82400.471271999995</v>
      </c>
      <c r="AA295" s="141">
        <f t="shared" si="243"/>
        <v>335233765</v>
      </c>
      <c r="AB295" s="141">
        <f t="shared" si="244"/>
        <v>342170317.00001383</v>
      </c>
      <c r="AC295" s="141">
        <f t="shared" si="245"/>
        <v>80730.030776707557</v>
      </c>
      <c r="AD295" s="141"/>
      <c r="AE295" s="141"/>
      <c r="AF295" s="141">
        <f t="shared" si="246"/>
        <v>483622539</v>
      </c>
      <c r="AG295" s="141">
        <f t="shared" si="247"/>
        <v>726591897.00000179</v>
      </c>
      <c r="AH295" s="141">
        <f t="shared" si="278"/>
        <v>0</v>
      </c>
      <c r="AI295" s="141"/>
      <c r="AJ295" s="141"/>
      <c r="AK295" s="141">
        <f t="shared" si="248"/>
        <v>18917185</v>
      </c>
      <c r="AL295" s="141">
        <f t="shared" si="249"/>
        <v>21580834</v>
      </c>
      <c r="AM295" s="141">
        <f t="shared" si="279"/>
        <v>0</v>
      </c>
      <c r="AN295" s="141"/>
      <c r="AO295" s="141">
        <v>37083.973233999997</v>
      </c>
      <c r="AP295" s="141">
        <f t="shared" si="250"/>
        <v>44655639</v>
      </c>
      <c r="AQ295" s="141">
        <f t="shared" si="251"/>
        <v>45294790.000002876</v>
      </c>
      <c r="AR295" s="141">
        <f t="shared" si="280"/>
        <v>36560.684383856533</v>
      </c>
      <c r="AS295" s="141"/>
      <c r="AT295" s="141"/>
      <c r="AU295" s="141">
        <f t="shared" si="252"/>
        <v>12442934</v>
      </c>
      <c r="AV295" s="141">
        <f t="shared" si="253"/>
        <v>11889881.000002848</v>
      </c>
      <c r="AW295" s="141">
        <f t="shared" si="281"/>
        <v>0</v>
      </c>
      <c r="AX295" s="141"/>
      <c r="AY295" s="141"/>
      <c r="AZ295" s="141">
        <f t="shared" si="254"/>
        <v>877162802</v>
      </c>
      <c r="BA295" s="141">
        <f t="shared" si="255"/>
        <v>834431461.9999969</v>
      </c>
      <c r="BB295" s="141">
        <f t="shared" si="282"/>
        <v>0</v>
      </c>
      <c r="BC295" s="141"/>
      <c r="BD295" s="141"/>
      <c r="BE295" s="141">
        <f t="shared" si="256"/>
        <v>9386434</v>
      </c>
      <c r="BF295" s="141">
        <f t="shared" si="257"/>
        <v>9386434</v>
      </c>
      <c r="BG295" s="141">
        <f t="shared" si="283"/>
        <v>0</v>
      </c>
      <c r="BH295" s="141"/>
      <c r="BI295" s="141"/>
      <c r="BJ295" s="141">
        <f t="shared" si="258"/>
        <v>2191103</v>
      </c>
      <c r="BK295" s="141">
        <f t="shared" si="259"/>
        <v>2191101</v>
      </c>
      <c r="BL295" s="141">
        <f t="shared" si="284"/>
        <v>0</v>
      </c>
      <c r="BM295" s="141"/>
      <c r="BN295" s="141"/>
      <c r="BO295" s="141">
        <f t="shared" si="260"/>
        <v>236120000</v>
      </c>
      <c r="BP295" s="141">
        <f t="shared" si="261"/>
        <v>183638092</v>
      </c>
      <c r="BQ295" s="141">
        <f t="shared" si="285"/>
        <v>0</v>
      </c>
      <c r="BR295" s="141"/>
      <c r="BS295" s="141"/>
      <c r="BT295" s="141">
        <f t="shared" si="262"/>
        <v>132130000</v>
      </c>
      <c r="BU295" s="141">
        <f t="shared" si="263"/>
        <v>119177778</v>
      </c>
      <c r="BV295" s="141">
        <f t="shared" si="286"/>
        <v>0</v>
      </c>
      <c r="BW295" s="141"/>
      <c r="BX295" s="141"/>
      <c r="BY295" s="141">
        <f t="shared" si="264"/>
        <v>10351044</v>
      </c>
      <c r="BZ295" s="141">
        <f t="shared" si="265"/>
        <v>10000069</v>
      </c>
      <c r="CA295" s="141">
        <f t="shared" si="287"/>
        <v>0</v>
      </c>
      <c r="CB295" s="141"/>
      <c r="CC295" s="141"/>
      <c r="CD295" s="141">
        <f t="shared" si="266"/>
        <v>1842000</v>
      </c>
      <c r="CE295" s="141">
        <f t="shared" si="267"/>
        <v>1874207.2309440002</v>
      </c>
      <c r="CF295" s="141">
        <f t="shared" si="288"/>
        <v>0</v>
      </c>
      <c r="CG295" s="141"/>
      <c r="CH295" s="141">
        <v>693.23</v>
      </c>
      <c r="CI295" s="141">
        <f t="shared" si="271"/>
        <v>246401</v>
      </c>
      <c r="CJ295" s="141">
        <f t="shared" si="272"/>
        <v>225992.98000000117</v>
      </c>
      <c r="CK295" s="141">
        <f t="shared" si="289"/>
        <v>755.83128834355432</v>
      </c>
      <c r="CL295" s="141"/>
      <c r="CM295" s="141">
        <v>59824</v>
      </c>
      <c r="CN295" s="141">
        <v>117015</v>
      </c>
      <c r="CO295" s="141">
        <f t="shared" si="268"/>
        <v>176839</v>
      </c>
      <c r="CP295" s="141">
        <f t="shared" si="269"/>
        <v>435000431</v>
      </c>
      <c r="CQ295" s="141">
        <f t="shared" si="273"/>
        <v>435000431.00000006</v>
      </c>
      <c r="CR295" s="141">
        <f t="shared" si="274"/>
        <v>176838.99999999997</v>
      </c>
      <c r="CS295" s="141"/>
      <c r="CT295" s="141"/>
      <c r="CU295" s="141"/>
      <c r="CV295" s="141">
        <f t="shared" si="238"/>
        <v>610408.87039919419</v>
      </c>
    </row>
    <row r="296" spans="1:100" s="14" customFormat="1" ht="13.2" x14ac:dyDescent="0.25">
      <c r="A296" s="4" t="s">
        <v>647</v>
      </c>
      <c r="B296" s="4" t="s">
        <v>648</v>
      </c>
      <c r="C296" s="4" t="s">
        <v>348</v>
      </c>
      <c r="D296" s="4" t="s">
        <v>348</v>
      </c>
      <c r="E296" s="4"/>
      <c r="F296" s="141"/>
      <c r="G296" s="141">
        <f>'[6]Control Totals'!$I$3</f>
        <v>129600000</v>
      </c>
      <c r="H296" s="141">
        <v>129600000.00000101</v>
      </c>
      <c r="I296" s="141">
        <f t="shared" si="275"/>
        <v>0</v>
      </c>
      <c r="J296" s="141"/>
      <c r="K296" s="141"/>
      <c r="L296" s="141">
        <f t="shared" si="239"/>
        <v>1567610394</v>
      </c>
      <c r="M296" s="141">
        <v>5258012077.9999981</v>
      </c>
      <c r="N296" s="141">
        <f t="shared" si="276"/>
        <v>0</v>
      </c>
      <c r="O296" s="141"/>
      <c r="P296" s="141">
        <v>1649383.9229540001</v>
      </c>
      <c r="Q296" s="141">
        <f t="shared" si="270"/>
        <v>341463106</v>
      </c>
      <c r="R296" s="141">
        <v>1276518313.0000019</v>
      </c>
      <c r="S296" s="141">
        <f t="shared" si="277"/>
        <v>441203.0376553922</v>
      </c>
      <c r="T296" s="141"/>
      <c r="U296" s="141"/>
      <c r="V296" s="141">
        <f t="shared" si="240"/>
        <v>339987334</v>
      </c>
      <c r="W296" s="141">
        <f t="shared" si="241"/>
        <v>523996799.00000209</v>
      </c>
      <c r="X296" s="141">
        <f t="shared" si="242"/>
        <v>0</v>
      </c>
      <c r="Y296" s="141"/>
      <c r="Z296" s="141">
        <v>98750.352379999997</v>
      </c>
      <c r="AA296" s="141">
        <f t="shared" si="243"/>
        <v>335233765</v>
      </c>
      <c r="AB296" s="141">
        <f t="shared" si="244"/>
        <v>342170317.00001383</v>
      </c>
      <c r="AC296" s="141">
        <f t="shared" si="245"/>
        <v>96748.463495221222</v>
      </c>
      <c r="AD296" s="141"/>
      <c r="AE296" s="141"/>
      <c r="AF296" s="141">
        <f t="shared" si="246"/>
        <v>483622539</v>
      </c>
      <c r="AG296" s="141">
        <f t="shared" si="247"/>
        <v>726591897.00000179</v>
      </c>
      <c r="AH296" s="141">
        <f t="shared" si="278"/>
        <v>0</v>
      </c>
      <c r="AI296" s="141"/>
      <c r="AJ296" s="141"/>
      <c r="AK296" s="141">
        <f t="shared" si="248"/>
        <v>18917185</v>
      </c>
      <c r="AL296" s="141">
        <f t="shared" si="249"/>
        <v>21580834</v>
      </c>
      <c r="AM296" s="141">
        <f t="shared" si="279"/>
        <v>0</v>
      </c>
      <c r="AN296" s="141"/>
      <c r="AO296" s="141">
        <v>28309.240919</v>
      </c>
      <c r="AP296" s="141">
        <f t="shared" si="250"/>
        <v>44655639</v>
      </c>
      <c r="AQ296" s="141">
        <f t="shared" si="251"/>
        <v>45294790.000002876</v>
      </c>
      <c r="AR296" s="141">
        <f t="shared" si="280"/>
        <v>27909.771583946233</v>
      </c>
      <c r="AS296" s="141"/>
      <c r="AT296" s="141"/>
      <c r="AU296" s="141">
        <f t="shared" si="252"/>
        <v>12442934</v>
      </c>
      <c r="AV296" s="141">
        <f t="shared" si="253"/>
        <v>11889881.000002848</v>
      </c>
      <c r="AW296" s="141">
        <f t="shared" si="281"/>
        <v>0</v>
      </c>
      <c r="AX296" s="141"/>
      <c r="AY296" s="141"/>
      <c r="AZ296" s="141">
        <f t="shared" si="254"/>
        <v>877162802</v>
      </c>
      <c r="BA296" s="141">
        <f t="shared" si="255"/>
        <v>834431461.9999969</v>
      </c>
      <c r="BB296" s="141">
        <f t="shared" si="282"/>
        <v>0</v>
      </c>
      <c r="BC296" s="141"/>
      <c r="BD296" s="141"/>
      <c r="BE296" s="141">
        <f t="shared" si="256"/>
        <v>9386434</v>
      </c>
      <c r="BF296" s="141">
        <f t="shared" si="257"/>
        <v>9386434</v>
      </c>
      <c r="BG296" s="141">
        <f t="shared" si="283"/>
        <v>0</v>
      </c>
      <c r="BH296" s="141"/>
      <c r="BI296" s="141"/>
      <c r="BJ296" s="141">
        <f t="shared" si="258"/>
        <v>2191103</v>
      </c>
      <c r="BK296" s="141">
        <f t="shared" si="259"/>
        <v>2191101</v>
      </c>
      <c r="BL296" s="141">
        <f t="shared" si="284"/>
        <v>0</v>
      </c>
      <c r="BM296" s="141"/>
      <c r="BN296" s="141"/>
      <c r="BO296" s="141">
        <f t="shared" si="260"/>
        <v>236120000</v>
      </c>
      <c r="BP296" s="141">
        <f t="shared" si="261"/>
        <v>183638092</v>
      </c>
      <c r="BQ296" s="141">
        <f t="shared" si="285"/>
        <v>0</v>
      </c>
      <c r="BR296" s="141"/>
      <c r="BS296" s="141"/>
      <c r="BT296" s="141">
        <f t="shared" si="262"/>
        <v>132130000</v>
      </c>
      <c r="BU296" s="141">
        <f t="shared" si="263"/>
        <v>119177778</v>
      </c>
      <c r="BV296" s="141">
        <f t="shared" si="286"/>
        <v>0</v>
      </c>
      <c r="BW296" s="141"/>
      <c r="BX296" s="141"/>
      <c r="BY296" s="141">
        <f t="shared" si="264"/>
        <v>10351044</v>
      </c>
      <c r="BZ296" s="141">
        <f t="shared" si="265"/>
        <v>10000069</v>
      </c>
      <c r="CA296" s="141">
        <f t="shared" si="287"/>
        <v>0</v>
      </c>
      <c r="CB296" s="141"/>
      <c r="CC296" s="141"/>
      <c r="CD296" s="141">
        <f t="shared" si="266"/>
        <v>1842000</v>
      </c>
      <c r="CE296" s="141">
        <f t="shared" si="267"/>
        <v>1874207.2309440002</v>
      </c>
      <c r="CF296" s="141">
        <f t="shared" si="288"/>
        <v>0</v>
      </c>
      <c r="CG296" s="141"/>
      <c r="CH296" s="141">
        <v>693.23</v>
      </c>
      <c r="CI296" s="141">
        <f t="shared" si="271"/>
        <v>246401</v>
      </c>
      <c r="CJ296" s="141">
        <f t="shared" si="272"/>
        <v>225992.98000000117</v>
      </c>
      <c r="CK296" s="141">
        <f t="shared" si="289"/>
        <v>755.83128834355432</v>
      </c>
      <c r="CL296" s="141"/>
      <c r="CM296" s="141">
        <v>66290</v>
      </c>
      <c r="CN296" s="141">
        <v>134472</v>
      </c>
      <c r="CO296" s="141">
        <f t="shared" si="268"/>
        <v>200762</v>
      </c>
      <c r="CP296" s="141">
        <f t="shared" si="269"/>
        <v>435000431</v>
      </c>
      <c r="CQ296" s="141">
        <f t="shared" si="273"/>
        <v>435000431.00000006</v>
      </c>
      <c r="CR296" s="141">
        <f t="shared" si="274"/>
        <v>200761.99999999997</v>
      </c>
      <c r="CS296" s="141"/>
      <c r="CT296" s="141"/>
      <c r="CU296" s="141"/>
      <c r="CV296" s="141">
        <f t="shared" si="238"/>
        <v>767379.10402290314</v>
      </c>
    </row>
    <row r="297" spans="1:100" s="14" customFormat="1" ht="13.2" x14ac:dyDescent="0.25">
      <c r="A297" s="4" t="s">
        <v>559</v>
      </c>
      <c r="B297" s="4" t="s">
        <v>560</v>
      </c>
      <c r="C297" s="4" t="s">
        <v>348</v>
      </c>
      <c r="D297" s="4" t="s">
        <v>348</v>
      </c>
      <c r="E297" s="4"/>
      <c r="F297" s="141"/>
      <c r="G297" s="141">
        <f>'[6]Control Totals'!$I$3</f>
        <v>129600000</v>
      </c>
      <c r="H297" s="141">
        <v>129600000.00000101</v>
      </c>
      <c r="I297" s="141">
        <f t="shared" si="275"/>
        <v>0</v>
      </c>
      <c r="J297" s="141"/>
      <c r="K297" s="141"/>
      <c r="L297" s="141">
        <f t="shared" si="239"/>
        <v>1567610394</v>
      </c>
      <c r="M297" s="141">
        <v>5258012077.9999981</v>
      </c>
      <c r="N297" s="141">
        <f t="shared" si="276"/>
        <v>0</v>
      </c>
      <c r="O297" s="141"/>
      <c r="P297" s="141">
        <v>1471396.933467</v>
      </c>
      <c r="Q297" s="141">
        <f t="shared" si="270"/>
        <v>341463106</v>
      </c>
      <c r="R297" s="141">
        <v>1276518313.0000019</v>
      </c>
      <c r="S297" s="141">
        <f t="shared" si="277"/>
        <v>393592.29079897766</v>
      </c>
      <c r="T297" s="141"/>
      <c r="U297" s="141"/>
      <c r="V297" s="141">
        <f t="shared" si="240"/>
        <v>339987334</v>
      </c>
      <c r="W297" s="141">
        <f t="shared" si="241"/>
        <v>523996799.00000209</v>
      </c>
      <c r="X297" s="141">
        <f t="shared" si="242"/>
        <v>0</v>
      </c>
      <c r="Y297" s="141"/>
      <c r="Z297" s="141">
        <v>109428.061133</v>
      </c>
      <c r="AA297" s="141">
        <f t="shared" si="243"/>
        <v>335233765</v>
      </c>
      <c r="AB297" s="141">
        <f t="shared" si="244"/>
        <v>342170317.00001383</v>
      </c>
      <c r="AC297" s="141">
        <f t="shared" si="245"/>
        <v>107209.71138552697</v>
      </c>
      <c r="AD297" s="141"/>
      <c r="AE297" s="141"/>
      <c r="AF297" s="141">
        <f t="shared" si="246"/>
        <v>483622539</v>
      </c>
      <c r="AG297" s="141">
        <f t="shared" si="247"/>
        <v>726591897.00000179</v>
      </c>
      <c r="AH297" s="141">
        <f t="shared" si="278"/>
        <v>0</v>
      </c>
      <c r="AI297" s="141"/>
      <c r="AJ297" s="141"/>
      <c r="AK297" s="141">
        <f t="shared" si="248"/>
        <v>18917185</v>
      </c>
      <c r="AL297" s="141">
        <f t="shared" si="249"/>
        <v>21580834</v>
      </c>
      <c r="AM297" s="141">
        <f t="shared" si="279"/>
        <v>0</v>
      </c>
      <c r="AN297" s="141"/>
      <c r="AO297" s="141">
        <v>32355.197630999999</v>
      </c>
      <c r="AP297" s="141">
        <f t="shared" si="250"/>
        <v>44655639</v>
      </c>
      <c r="AQ297" s="141">
        <f t="shared" si="251"/>
        <v>45294790.000002876</v>
      </c>
      <c r="AR297" s="141">
        <f t="shared" si="280"/>
        <v>31898.636138582373</v>
      </c>
      <c r="AS297" s="141"/>
      <c r="AT297" s="141"/>
      <c r="AU297" s="141">
        <f t="shared" si="252"/>
        <v>12442934</v>
      </c>
      <c r="AV297" s="141">
        <f t="shared" si="253"/>
        <v>11889881.000002848</v>
      </c>
      <c r="AW297" s="141">
        <f t="shared" si="281"/>
        <v>0</v>
      </c>
      <c r="AX297" s="141"/>
      <c r="AY297" s="141"/>
      <c r="AZ297" s="141">
        <f t="shared" si="254"/>
        <v>877162802</v>
      </c>
      <c r="BA297" s="141">
        <f t="shared" si="255"/>
        <v>834431461.9999969</v>
      </c>
      <c r="BB297" s="141">
        <f t="shared" si="282"/>
        <v>0</v>
      </c>
      <c r="BC297" s="141"/>
      <c r="BD297" s="141"/>
      <c r="BE297" s="141">
        <f t="shared" si="256"/>
        <v>9386434</v>
      </c>
      <c r="BF297" s="141">
        <f t="shared" si="257"/>
        <v>9386434</v>
      </c>
      <c r="BG297" s="141">
        <f t="shared" si="283"/>
        <v>0</v>
      </c>
      <c r="BH297" s="141"/>
      <c r="BI297" s="141"/>
      <c r="BJ297" s="141">
        <f t="shared" si="258"/>
        <v>2191103</v>
      </c>
      <c r="BK297" s="141">
        <f t="shared" si="259"/>
        <v>2191101</v>
      </c>
      <c r="BL297" s="141">
        <f t="shared" si="284"/>
        <v>0</v>
      </c>
      <c r="BM297" s="141"/>
      <c r="BN297" s="141"/>
      <c r="BO297" s="141">
        <f t="shared" si="260"/>
        <v>236120000</v>
      </c>
      <c r="BP297" s="141">
        <f t="shared" si="261"/>
        <v>183638092</v>
      </c>
      <c r="BQ297" s="141">
        <f t="shared" si="285"/>
        <v>0</v>
      </c>
      <c r="BR297" s="141"/>
      <c r="BS297" s="141"/>
      <c r="BT297" s="141">
        <f t="shared" si="262"/>
        <v>132130000</v>
      </c>
      <c r="BU297" s="141">
        <f t="shared" si="263"/>
        <v>119177778</v>
      </c>
      <c r="BV297" s="141">
        <f t="shared" si="286"/>
        <v>0</v>
      </c>
      <c r="BW297" s="141"/>
      <c r="BX297" s="141"/>
      <c r="BY297" s="141">
        <f t="shared" si="264"/>
        <v>10351044</v>
      </c>
      <c r="BZ297" s="141">
        <f t="shared" si="265"/>
        <v>10000069</v>
      </c>
      <c r="CA297" s="141">
        <f t="shared" si="287"/>
        <v>0</v>
      </c>
      <c r="CB297" s="141"/>
      <c r="CC297" s="141"/>
      <c r="CD297" s="141">
        <f t="shared" si="266"/>
        <v>1842000</v>
      </c>
      <c r="CE297" s="141">
        <f t="shared" si="267"/>
        <v>1874207.2309440002</v>
      </c>
      <c r="CF297" s="141">
        <f t="shared" si="288"/>
        <v>0</v>
      </c>
      <c r="CG297" s="141"/>
      <c r="CH297" s="141">
        <v>693.23</v>
      </c>
      <c r="CI297" s="141">
        <f t="shared" si="271"/>
        <v>246401</v>
      </c>
      <c r="CJ297" s="141">
        <f t="shared" si="272"/>
        <v>225992.98000000117</v>
      </c>
      <c r="CK297" s="141">
        <f t="shared" si="289"/>
        <v>755.83128834355432</v>
      </c>
      <c r="CL297" s="141"/>
      <c r="CM297" s="141">
        <v>77128</v>
      </c>
      <c r="CN297" s="141">
        <v>154073</v>
      </c>
      <c r="CO297" s="141">
        <f t="shared" si="268"/>
        <v>231201</v>
      </c>
      <c r="CP297" s="141">
        <f t="shared" si="269"/>
        <v>435000431</v>
      </c>
      <c r="CQ297" s="141">
        <f t="shared" si="273"/>
        <v>435000431.00000006</v>
      </c>
      <c r="CR297" s="141">
        <f t="shared" si="274"/>
        <v>231200.99999999997</v>
      </c>
      <c r="CS297" s="141"/>
      <c r="CT297" s="141"/>
      <c r="CU297" s="141"/>
      <c r="CV297" s="141">
        <f t="shared" si="238"/>
        <v>764657.46961143054</v>
      </c>
    </row>
    <row r="298" spans="1:100" s="14" customFormat="1" ht="13.2" x14ac:dyDescent="0.25">
      <c r="A298" s="4" t="s">
        <v>661</v>
      </c>
      <c r="B298" s="4" t="s">
        <v>662</v>
      </c>
      <c r="C298" s="4" t="s">
        <v>348</v>
      </c>
      <c r="D298" s="4" t="s">
        <v>348</v>
      </c>
      <c r="E298" s="4"/>
      <c r="F298" s="141"/>
      <c r="G298" s="141">
        <f>'[6]Control Totals'!$I$3</f>
        <v>129600000</v>
      </c>
      <c r="H298" s="141">
        <v>129600000.00000101</v>
      </c>
      <c r="I298" s="141">
        <f t="shared" si="275"/>
        <v>0</v>
      </c>
      <c r="J298" s="141"/>
      <c r="K298" s="141"/>
      <c r="L298" s="141">
        <f t="shared" si="239"/>
        <v>1567610394</v>
      </c>
      <c r="M298" s="141">
        <v>5258012077.9999981</v>
      </c>
      <c r="N298" s="141">
        <f t="shared" si="276"/>
        <v>0</v>
      </c>
      <c r="O298" s="141"/>
      <c r="P298" s="141">
        <v>2330516.0150330001</v>
      </c>
      <c r="Q298" s="141">
        <f t="shared" si="270"/>
        <v>341463106</v>
      </c>
      <c r="R298" s="141">
        <v>1276518313.0000019</v>
      </c>
      <c r="S298" s="141">
        <f t="shared" si="277"/>
        <v>623402.91476563388</v>
      </c>
      <c r="T298" s="141"/>
      <c r="U298" s="141"/>
      <c r="V298" s="141">
        <f t="shared" si="240"/>
        <v>339987334</v>
      </c>
      <c r="W298" s="141">
        <f t="shared" si="241"/>
        <v>523996799.00000209</v>
      </c>
      <c r="X298" s="141">
        <f t="shared" si="242"/>
        <v>0</v>
      </c>
      <c r="Y298" s="141"/>
      <c r="Z298" s="141">
        <v>131412.054064</v>
      </c>
      <c r="AA298" s="141">
        <f t="shared" si="243"/>
        <v>335233765</v>
      </c>
      <c r="AB298" s="141">
        <f t="shared" si="244"/>
        <v>342170317.00001383</v>
      </c>
      <c r="AC298" s="141">
        <f t="shared" si="245"/>
        <v>128748.03997173281</v>
      </c>
      <c r="AD298" s="141"/>
      <c r="AE298" s="141"/>
      <c r="AF298" s="141">
        <f t="shared" si="246"/>
        <v>483622539</v>
      </c>
      <c r="AG298" s="141">
        <f t="shared" si="247"/>
        <v>726591897.00000179</v>
      </c>
      <c r="AH298" s="141">
        <f t="shared" si="278"/>
        <v>0</v>
      </c>
      <c r="AI298" s="141"/>
      <c r="AJ298" s="141"/>
      <c r="AK298" s="141">
        <f t="shared" si="248"/>
        <v>18917185</v>
      </c>
      <c r="AL298" s="141">
        <f t="shared" si="249"/>
        <v>21580834</v>
      </c>
      <c r="AM298" s="141">
        <f t="shared" si="279"/>
        <v>0</v>
      </c>
      <c r="AN298" s="141"/>
      <c r="AO298" s="141">
        <v>31397.779103000001</v>
      </c>
      <c r="AP298" s="141">
        <f t="shared" si="250"/>
        <v>44655639</v>
      </c>
      <c r="AQ298" s="141">
        <f t="shared" si="251"/>
        <v>45294790.000002876</v>
      </c>
      <c r="AR298" s="141">
        <f t="shared" si="280"/>
        <v>30954.727663495578</v>
      </c>
      <c r="AS298" s="141"/>
      <c r="AT298" s="141"/>
      <c r="AU298" s="141">
        <f t="shared" si="252"/>
        <v>12442934</v>
      </c>
      <c r="AV298" s="141">
        <f t="shared" si="253"/>
        <v>11889881.000002848</v>
      </c>
      <c r="AW298" s="141">
        <f t="shared" si="281"/>
        <v>0</v>
      </c>
      <c r="AX298" s="141"/>
      <c r="AY298" s="141"/>
      <c r="AZ298" s="141">
        <f t="shared" si="254"/>
        <v>877162802</v>
      </c>
      <c r="BA298" s="141">
        <f t="shared" si="255"/>
        <v>834431461.9999969</v>
      </c>
      <c r="BB298" s="141">
        <f t="shared" si="282"/>
        <v>0</v>
      </c>
      <c r="BC298" s="141"/>
      <c r="BD298" s="141"/>
      <c r="BE298" s="141">
        <f t="shared" si="256"/>
        <v>9386434</v>
      </c>
      <c r="BF298" s="141">
        <f t="shared" si="257"/>
        <v>9386434</v>
      </c>
      <c r="BG298" s="141">
        <f t="shared" si="283"/>
        <v>0</v>
      </c>
      <c r="BH298" s="141"/>
      <c r="BI298" s="141"/>
      <c r="BJ298" s="141">
        <f t="shared" si="258"/>
        <v>2191103</v>
      </c>
      <c r="BK298" s="141">
        <f t="shared" si="259"/>
        <v>2191101</v>
      </c>
      <c r="BL298" s="141">
        <f t="shared" si="284"/>
        <v>0</v>
      </c>
      <c r="BM298" s="141"/>
      <c r="BN298" s="141"/>
      <c r="BO298" s="141">
        <f t="shared" si="260"/>
        <v>236120000</v>
      </c>
      <c r="BP298" s="141">
        <f t="shared" si="261"/>
        <v>183638092</v>
      </c>
      <c r="BQ298" s="141">
        <f t="shared" si="285"/>
        <v>0</v>
      </c>
      <c r="BR298" s="141"/>
      <c r="BS298" s="141"/>
      <c r="BT298" s="141">
        <f t="shared" si="262"/>
        <v>132130000</v>
      </c>
      <c r="BU298" s="141">
        <f t="shared" si="263"/>
        <v>119177778</v>
      </c>
      <c r="BV298" s="141">
        <f t="shared" si="286"/>
        <v>0</v>
      </c>
      <c r="BW298" s="141"/>
      <c r="BX298" s="141"/>
      <c r="BY298" s="141">
        <f t="shared" si="264"/>
        <v>10351044</v>
      </c>
      <c r="BZ298" s="141">
        <f t="shared" si="265"/>
        <v>10000069</v>
      </c>
      <c r="CA298" s="141">
        <f t="shared" si="287"/>
        <v>0</v>
      </c>
      <c r="CB298" s="141"/>
      <c r="CC298" s="141"/>
      <c r="CD298" s="141">
        <f t="shared" si="266"/>
        <v>1842000</v>
      </c>
      <c r="CE298" s="141">
        <f t="shared" si="267"/>
        <v>1874207.2309440002</v>
      </c>
      <c r="CF298" s="141">
        <f t="shared" si="288"/>
        <v>0</v>
      </c>
      <c r="CG298" s="141"/>
      <c r="CH298" s="141">
        <v>693.23</v>
      </c>
      <c r="CI298" s="141">
        <f t="shared" si="271"/>
        <v>246401</v>
      </c>
      <c r="CJ298" s="141">
        <f t="shared" si="272"/>
        <v>225992.98000000117</v>
      </c>
      <c r="CK298" s="141">
        <f t="shared" si="289"/>
        <v>755.83128834355432</v>
      </c>
      <c r="CL298" s="141"/>
      <c r="CM298" s="141">
        <v>95096</v>
      </c>
      <c r="CN298" s="141">
        <v>184285</v>
      </c>
      <c r="CO298" s="141">
        <f t="shared" si="268"/>
        <v>279381</v>
      </c>
      <c r="CP298" s="141">
        <f t="shared" si="269"/>
        <v>435000431</v>
      </c>
      <c r="CQ298" s="141">
        <f t="shared" si="273"/>
        <v>435000431.00000006</v>
      </c>
      <c r="CR298" s="141">
        <f t="shared" si="274"/>
        <v>279380.99999999994</v>
      </c>
      <c r="CS298" s="141"/>
      <c r="CT298" s="141"/>
      <c r="CU298" s="141"/>
      <c r="CV298" s="141">
        <f t="shared" si="238"/>
        <v>1063242.5136892057</v>
      </c>
    </row>
    <row r="299" spans="1:100" s="14" customFormat="1" ht="13.2" x14ac:dyDescent="0.25">
      <c r="A299" s="4" t="s">
        <v>671</v>
      </c>
      <c r="B299" s="4" t="s">
        <v>672</v>
      </c>
      <c r="C299" s="4" t="s">
        <v>348</v>
      </c>
      <c r="D299" s="4" t="s">
        <v>348</v>
      </c>
      <c r="E299" s="4"/>
      <c r="F299" s="141"/>
      <c r="G299" s="141">
        <f>'[6]Control Totals'!$I$3</f>
        <v>129600000</v>
      </c>
      <c r="H299" s="141">
        <v>129600000.00000101</v>
      </c>
      <c r="I299" s="141">
        <f t="shared" si="275"/>
        <v>0</v>
      </c>
      <c r="J299" s="141"/>
      <c r="K299" s="141"/>
      <c r="L299" s="141">
        <f t="shared" si="239"/>
        <v>1567610394</v>
      </c>
      <c r="M299" s="141">
        <v>5258012077.9999981</v>
      </c>
      <c r="N299" s="141">
        <f t="shared" si="276"/>
        <v>0</v>
      </c>
      <c r="O299" s="141"/>
      <c r="P299" s="141">
        <v>1503132.0827269999</v>
      </c>
      <c r="Q299" s="141">
        <f t="shared" si="270"/>
        <v>341463106</v>
      </c>
      <c r="R299" s="141">
        <v>1276518313.0000019</v>
      </c>
      <c r="S299" s="141">
        <f t="shared" si="277"/>
        <v>402081.30542989681</v>
      </c>
      <c r="T299" s="141"/>
      <c r="U299" s="141"/>
      <c r="V299" s="141">
        <f t="shared" si="240"/>
        <v>339987334</v>
      </c>
      <c r="W299" s="141">
        <f t="shared" si="241"/>
        <v>523996799.00000209</v>
      </c>
      <c r="X299" s="141">
        <f t="shared" si="242"/>
        <v>0</v>
      </c>
      <c r="Y299" s="141"/>
      <c r="Z299" s="141">
        <v>54557.463385000003</v>
      </c>
      <c r="AA299" s="141">
        <f t="shared" si="243"/>
        <v>335233765</v>
      </c>
      <c r="AB299" s="141">
        <f t="shared" si="244"/>
        <v>342170317.00001383</v>
      </c>
      <c r="AC299" s="141">
        <f t="shared" si="245"/>
        <v>53451.462475637403</v>
      </c>
      <c r="AD299" s="141"/>
      <c r="AE299" s="141"/>
      <c r="AF299" s="141">
        <f t="shared" si="246"/>
        <v>483622539</v>
      </c>
      <c r="AG299" s="141">
        <f t="shared" si="247"/>
        <v>726591897.00000179</v>
      </c>
      <c r="AH299" s="141">
        <f t="shared" si="278"/>
        <v>0</v>
      </c>
      <c r="AI299" s="141"/>
      <c r="AJ299" s="141"/>
      <c r="AK299" s="141">
        <f t="shared" si="248"/>
        <v>18917185</v>
      </c>
      <c r="AL299" s="141">
        <f t="shared" si="249"/>
        <v>21580834</v>
      </c>
      <c r="AM299" s="141">
        <f t="shared" si="279"/>
        <v>0</v>
      </c>
      <c r="AN299" s="141"/>
      <c r="AO299" s="141">
        <v>28309.240919</v>
      </c>
      <c r="AP299" s="141">
        <f t="shared" si="250"/>
        <v>44655639</v>
      </c>
      <c r="AQ299" s="141">
        <f t="shared" si="251"/>
        <v>45294790.000002876</v>
      </c>
      <c r="AR299" s="141">
        <f t="shared" si="280"/>
        <v>27909.771583946233</v>
      </c>
      <c r="AS299" s="141"/>
      <c r="AT299" s="141"/>
      <c r="AU299" s="141">
        <f t="shared" si="252"/>
        <v>12442934</v>
      </c>
      <c r="AV299" s="141">
        <f t="shared" si="253"/>
        <v>11889881.000002848</v>
      </c>
      <c r="AW299" s="141">
        <f t="shared" si="281"/>
        <v>0</v>
      </c>
      <c r="AX299" s="141"/>
      <c r="AY299" s="141"/>
      <c r="AZ299" s="141">
        <f t="shared" si="254"/>
        <v>877162802</v>
      </c>
      <c r="BA299" s="141">
        <f t="shared" si="255"/>
        <v>834431461.9999969</v>
      </c>
      <c r="BB299" s="141">
        <f t="shared" si="282"/>
        <v>0</v>
      </c>
      <c r="BC299" s="141"/>
      <c r="BD299" s="141"/>
      <c r="BE299" s="141">
        <f t="shared" si="256"/>
        <v>9386434</v>
      </c>
      <c r="BF299" s="141">
        <f t="shared" si="257"/>
        <v>9386434</v>
      </c>
      <c r="BG299" s="141">
        <f t="shared" si="283"/>
        <v>0</v>
      </c>
      <c r="BH299" s="141"/>
      <c r="BI299" s="141"/>
      <c r="BJ299" s="141">
        <f t="shared" si="258"/>
        <v>2191103</v>
      </c>
      <c r="BK299" s="141">
        <f t="shared" si="259"/>
        <v>2191101</v>
      </c>
      <c r="BL299" s="141">
        <f t="shared" si="284"/>
        <v>0</v>
      </c>
      <c r="BM299" s="141"/>
      <c r="BN299" s="141"/>
      <c r="BO299" s="141">
        <f t="shared" si="260"/>
        <v>236120000</v>
      </c>
      <c r="BP299" s="141">
        <f t="shared" si="261"/>
        <v>183638092</v>
      </c>
      <c r="BQ299" s="141">
        <f t="shared" si="285"/>
        <v>0</v>
      </c>
      <c r="BR299" s="141"/>
      <c r="BS299" s="141"/>
      <c r="BT299" s="141">
        <f t="shared" si="262"/>
        <v>132130000</v>
      </c>
      <c r="BU299" s="141">
        <f t="shared" si="263"/>
        <v>119177778</v>
      </c>
      <c r="BV299" s="141">
        <f t="shared" si="286"/>
        <v>0</v>
      </c>
      <c r="BW299" s="141"/>
      <c r="BX299" s="141"/>
      <c r="BY299" s="141">
        <f t="shared" si="264"/>
        <v>10351044</v>
      </c>
      <c r="BZ299" s="141">
        <f t="shared" si="265"/>
        <v>10000069</v>
      </c>
      <c r="CA299" s="141">
        <f t="shared" si="287"/>
        <v>0</v>
      </c>
      <c r="CB299" s="141"/>
      <c r="CC299" s="141"/>
      <c r="CD299" s="141">
        <f t="shared" si="266"/>
        <v>1842000</v>
      </c>
      <c r="CE299" s="141">
        <f t="shared" si="267"/>
        <v>1874207.2309440002</v>
      </c>
      <c r="CF299" s="141">
        <f t="shared" si="288"/>
        <v>0</v>
      </c>
      <c r="CG299" s="141"/>
      <c r="CH299" s="141">
        <v>693.23</v>
      </c>
      <c r="CI299" s="141">
        <f t="shared" si="271"/>
        <v>246401</v>
      </c>
      <c r="CJ299" s="141">
        <f t="shared" si="272"/>
        <v>225992.98000000117</v>
      </c>
      <c r="CK299" s="141">
        <f t="shared" si="289"/>
        <v>755.83128834355432</v>
      </c>
      <c r="CL299" s="141"/>
      <c r="CM299" s="141">
        <v>39334</v>
      </c>
      <c r="CN299" s="141">
        <v>76410</v>
      </c>
      <c r="CO299" s="141">
        <f t="shared" si="268"/>
        <v>115744</v>
      </c>
      <c r="CP299" s="141">
        <f t="shared" si="269"/>
        <v>435000431</v>
      </c>
      <c r="CQ299" s="141">
        <f t="shared" si="273"/>
        <v>435000431.00000006</v>
      </c>
      <c r="CR299" s="141">
        <f t="shared" si="274"/>
        <v>115743.99999999999</v>
      </c>
      <c r="CS299" s="141"/>
      <c r="CT299" s="141"/>
      <c r="CU299" s="141"/>
      <c r="CV299" s="141">
        <f t="shared" si="238"/>
        <v>599942.37077782396</v>
      </c>
    </row>
    <row r="300" spans="1:100" s="14" customFormat="1" ht="13.2" x14ac:dyDescent="0.25">
      <c r="A300" s="4" t="s">
        <v>79</v>
      </c>
      <c r="B300" s="4" t="s">
        <v>80</v>
      </c>
      <c r="C300" s="4"/>
      <c r="D300" s="4" t="s">
        <v>36</v>
      </c>
      <c r="E300" s="4"/>
      <c r="F300" s="141">
        <v>478735.04330600001</v>
      </c>
      <c r="G300" s="141">
        <f>'[6]Control Totals'!$I$3</f>
        <v>129600000</v>
      </c>
      <c r="H300" s="141">
        <v>129600000.00000101</v>
      </c>
      <c r="I300" s="141">
        <f t="shared" si="275"/>
        <v>478735.04330599628</v>
      </c>
      <c r="J300" s="141"/>
      <c r="K300" s="141">
        <v>26245761.210901</v>
      </c>
      <c r="L300" s="141">
        <f t="shared" si="239"/>
        <v>1567610394</v>
      </c>
      <c r="M300" s="141">
        <v>5258012077.9999981</v>
      </c>
      <c r="N300" s="141">
        <f t="shared" si="276"/>
        <v>7824844.7250239374</v>
      </c>
      <c r="O300" s="141"/>
      <c r="P300" s="141">
        <v>4119571.8610589998</v>
      </c>
      <c r="Q300" s="141">
        <f t="shared" si="270"/>
        <v>341463106</v>
      </c>
      <c r="R300" s="141">
        <v>1276518313.0000019</v>
      </c>
      <c r="S300" s="141">
        <f t="shared" si="277"/>
        <v>1101967.585377997</v>
      </c>
      <c r="T300" s="141"/>
      <c r="U300" s="141"/>
      <c r="V300" s="141">
        <f t="shared" si="240"/>
        <v>339987334</v>
      </c>
      <c r="W300" s="141">
        <f t="shared" si="241"/>
        <v>523996799.00000209</v>
      </c>
      <c r="X300" s="141">
        <f t="shared" si="242"/>
        <v>0</v>
      </c>
      <c r="Y300" s="141"/>
      <c r="Z300" s="141">
        <v>836255.01338599995</v>
      </c>
      <c r="AA300" s="141">
        <f t="shared" si="243"/>
        <v>335233765</v>
      </c>
      <c r="AB300" s="141">
        <f t="shared" si="244"/>
        <v>342170317.00001383</v>
      </c>
      <c r="AC300" s="141">
        <f t="shared" si="245"/>
        <v>819302.26764089195</v>
      </c>
      <c r="AD300" s="141"/>
      <c r="AE300" s="141">
        <v>2984474.6143550002</v>
      </c>
      <c r="AF300" s="141">
        <f t="shared" si="246"/>
        <v>483622539</v>
      </c>
      <c r="AG300" s="141">
        <f t="shared" si="247"/>
        <v>726591897.00000179</v>
      </c>
      <c r="AH300" s="141">
        <f t="shared" si="278"/>
        <v>1986478.5122636836</v>
      </c>
      <c r="AI300" s="141"/>
      <c r="AJ300" s="141"/>
      <c r="AK300" s="141">
        <f t="shared" si="248"/>
        <v>18917185</v>
      </c>
      <c r="AL300" s="141">
        <f t="shared" si="249"/>
        <v>21580834</v>
      </c>
      <c r="AM300" s="141">
        <f t="shared" si="279"/>
        <v>0</v>
      </c>
      <c r="AN300" s="141"/>
      <c r="AO300" s="141">
        <v>51271.432413000002</v>
      </c>
      <c r="AP300" s="141">
        <f t="shared" si="250"/>
        <v>44655639</v>
      </c>
      <c r="AQ300" s="141">
        <f t="shared" si="251"/>
        <v>45294790.000002876</v>
      </c>
      <c r="AR300" s="141">
        <f t="shared" si="280"/>
        <v>50547.945510900521</v>
      </c>
      <c r="AS300" s="141"/>
      <c r="AT300" s="141">
        <v>65167.871575999998</v>
      </c>
      <c r="AU300" s="141">
        <f t="shared" si="252"/>
        <v>12442934</v>
      </c>
      <c r="AV300" s="141">
        <f t="shared" si="253"/>
        <v>11889881.000002848</v>
      </c>
      <c r="AW300" s="141">
        <f t="shared" si="281"/>
        <v>68199.128733117657</v>
      </c>
      <c r="AX300" s="141"/>
      <c r="AY300" s="141">
        <v>4010680.370567</v>
      </c>
      <c r="AZ300" s="141">
        <f t="shared" si="254"/>
        <v>877162802</v>
      </c>
      <c r="BA300" s="141">
        <f t="shared" si="255"/>
        <v>834431461.9999969</v>
      </c>
      <c r="BB300" s="141">
        <f t="shared" si="282"/>
        <v>4216067.8162120422</v>
      </c>
      <c r="BC300" s="141"/>
      <c r="BD300" s="141"/>
      <c r="BE300" s="141">
        <f t="shared" si="256"/>
        <v>9386434</v>
      </c>
      <c r="BF300" s="141">
        <f t="shared" si="257"/>
        <v>9386434</v>
      </c>
      <c r="BG300" s="141">
        <f t="shared" si="283"/>
        <v>0</v>
      </c>
      <c r="BH300" s="141"/>
      <c r="BI300" s="141"/>
      <c r="BJ300" s="141">
        <f t="shared" si="258"/>
        <v>2191103</v>
      </c>
      <c r="BK300" s="141">
        <f t="shared" si="259"/>
        <v>2191101</v>
      </c>
      <c r="BL300" s="141">
        <f t="shared" si="284"/>
        <v>0</v>
      </c>
      <c r="BM300" s="141"/>
      <c r="BN300" s="141">
        <v>700320</v>
      </c>
      <c r="BO300" s="141">
        <f t="shared" si="260"/>
        <v>236120000</v>
      </c>
      <c r="BP300" s="141">
        <f t="shared" si="261"/>
        <v>183638092</v>
      </c>
      <c r="BQ300" s="141">
        <f t="shared" si="285"/>
        <v>900464.36770863424</v>
      </c>
      <c r="BR300" s="141"/>
      <c r="BS300" s="141">
        <v>375613</v>
      </c>
      <c r="BT300" s="141">
        <f t="shared" si="262"/>
        <v>132130000</v>
      </c>
      <c r="BU300" s="141">
        <f t="shared" si="263"/>
        <v>119177778</v>
      </c>
      <c r="BV300" s="141">
        <f t="shared" si="286"/>
        <v>416434.56123170879</v>
      </c>
      <c r="BW300" s="141"/>
      <c r="BX300" s="141">
        <v>12054</v>
      </c>
      <c r="BY300" s="141">
        <f t="shared" si="264"/>
        <v>10351044</v>
      </c>
      <c r="BZ300" s="141">
        <f t="shared" si="265"/>
        <v>10000069</v>
      </c>
      <c r="CA300" s="141">
        <f t="shared" si="287"/>
        <v>12477.062345869812</v>
      </c>
      <c r="CB300" s="141"/>
      <c r="CC300" s="141">
        <v>9232.5479369999994</v>
      </c>
      <c r="CD300" s="141">
        <f t="shared" si="266"/>
        <v>1842000</v>
      </c>
      <c r="CE300" s="141">
        <f t="shared" si="267"/>
        <v>1874207.2309440002</v>
      </c>
      <c r="CF300" s="141">
        <f t="shared" si="288"/>
        <v>9073.8916269084311</v>
      </c>
      <c r="CG300" s="141"/>
      <c r="CH300" s="141">
        <v>693.23</v>
      </c>
      <c r="CI300" s="141">
        <f t="shared" si="271"/>
        <v>246401</v>
      </c>
      <c r="CJ300" s="141">
        <f t="shared" si="272"/>
        <v>225992.98000000117</v>
      </c>
      <c r="CK300" s="141">
        <f t="shared" si="289"/>
        <v>755.83128834355432</v>
      </c>
      <c r="CL300" s="141"/>
      <c r="CM300" s="141"/>
      <c r="CN300" s="141">
        <v>1167947</v>
      </c>
      <c r="CO300" s="141">
        <f t="shared" si="268"/>
        <v>1167947</v>
      </c>
      <c r="CP300" s="141">
        <f t="shared" si="269"/>
        <v>435000431</v>
      </c>
      <c r="CQ300" s="141">
        <f t="shared" si="273"/>
        <v>435000431.00000006</v>
      </c>
      <c r="CR300" s="141">
        <f t="shared" si="274"/>
        <v>1167946.9999999998</v>
      </c>
      <c r="CS300" s="141"/>
      <c r="CT300" s="141"/>
      <c r="CU300" s="141"/>
      <c r="CV300" s="141">
        <f t="shared" ref="CV300:CV363" si="290">SUM(I300,N300,S300,X300,AC300,AH300,AM300,AR300,AW300,BG300,BL300,BQ300,BV300,CA300,CF300,CK300, BB300, CR300)</f>
        <v>19053295.738270029</v>
      </c>
    </row>
    <row r="301" spans="1:100" s="14" customFormat="1" ht="13.2" x14ac:dyDescent="0.25">
      <c r="A301" s="4" t="s">
        <v>754</v>
      </c>
      <c r="B301" s="4" t="s">
        <v>755</v>
      </c>
      <c r="C301" s="4" t="s">
        <v>751</v>
      </c>
      <c r="D301" s="4" t="s">
        <v>751</v>
      </c>
      <c r="E301" s="4"/>
      <c r="F301" s="141"/>
      <c r="G301" s="141">
        <f>'[6]Control Totals'!$I$3</f>
        <v>129600000</v>
      </c>
      <c r="H301" s="141">
        <v>129600000.00000101</v>
      </c>
      <c r="I301" s="141"/>
      <c r="J301" s="141"/>
      <c r="K301" s="141"/>
      <c r="L301" s="141">
        <f t="shared" si="239"/>
        <v>1567610394</v>
      </c>
      <c r="M301" s="141">
        <v>5258012077.9999981</v>
      </c>
      <c r="N301" s="141"/>
      <c r="O301" s="141"/>
      <c r="P301" s="141"/>
      <c r="Q301" s="141">
        <f t="shared" si="270"/>
        <v>341463106</v>
      </c>
      <c r="R301" s="141">
        <v>1276518313.0000019</v>
      </c>
      <c r="S301" s="141"/>
      <c r="T301" s="141"/>
      <c r="U301" s="141">
        <v>14249081.415732</v>
      </c>
      <c r="V301" s="141">
        <f t="shared" si="240"/>
        <v>339987334</v>
      </c>
      <c r="W301" s="141">
        <f t="shared" si="241"/>
        <v>523996799.00000209</v>
      </c>
      <c r="X301" s="141">
        <f t="shared" si="242"/>
        <v>9245299.2303177211</v>
      </c>
      <c r="Y301" s="141"/>
      <c r="Z301" s="141">
        <v>332731.49868900003</v>
      </c>
      <c r="AA301" s="141">
        <f t="shared" si="243"/>
        <v>335233765</v>
      </c>
      <c r="AB301" s="141">
        <f t="shared" si="244"/>
        <v>342170317.00001383</v>
      </c>
      <c r="AC301" s="141">
        <f t="shared" si="245"/>
        <v>325986.29249188065</v>
      </c>
      <c r="AD301" s="141"/>
      <c r="AE301" s="141"/>
      <c r="AF301" s="141">
        <f t="shared" si="246"/>
        <v>483622539</v>
      </c>
      <c r="AG301" s="141">
        <f t="shared" si="247"/>
        <v>726591897.00000179</v>
      </c>
      <c r="AH301" s="141"/>
      <c r="AI301" s="141"/>
      <c r="AJ301" s="141"/>
      <c r="AK301" s="141">
        <f t="shared" si="248"/>
        <v>18917185</v>
      </c>
      <c r="AL301" s="141">
        <f t="shared" si="249"/>
        <v>21580834</v>
      </c>
      <c r="AM301" s="141"/>
      <c r="AN301" s="141"/>
      <c r="AO301" s="141"/>
      <c r="AP301" s="141">
        <f t="shared" si="250"/>
        <v>44655639</v>
      </c>
      <c r="AQ301" s="141">
        <f t="shared" si="251"/>
        <v>45294790.000002876</v>
      </c>
      <c r="AR301" s="141"/>
      <c r="AS301" s="141"/>
      <c r="AT301" s="141"/>
      <c r="AU301" s="141">
        <f t="shared" si="252"/>
        <v>12442934</v>
      </c>
      <c r="AV301" s="141">
        <f t="shared" si="253"/>
        <v>11889881.000002848</v>
      </c>
      <c r="AW301" s="141"/>
      <c r="AX301" s="141"/>
      <c r="AY301" s="141"/>
      <c r="AZ301" s="141">
        <f t="shared" si="254"/>
        <v>877162802</v>
      </c>
      <c r="BA301" s="141">
        <f t="shared" si="255"/>
        <v>834431461.9999969</v>
      </c>
      <c r="BB301" s="141"/>
      <c r="BC301" s="141"/>
      <c r="BD301" s="141"/>
      <c r="BE301" s="141">
        <f t="shared" si="256"/>
        <v>9386434</v>
      </c>
      <c r="BF301" s="141">
        <f t="shared" si="257"/>
        <v>9386434</v>
      </c>
      <c r="BG301" s="141"/>
      <c r="BH301" s="141"/>
      <c r="BI301" s="141"/>
      <c r="BJ301" s="141">
        <f t="shared" si="258"/>
        <v>2191103</v>
      </c>
      <c r="BK301" s="141">
        <f t="shared" si="259"/>
        <v>2191101</v>
      </c>
      <c r="BL301" s="141"/>
      <c r="BM301" s="141"/>
      <c r="BN301" s="141"/>
      <c r="BO301" s="141">
        <f t="shared" si="260"/>
        <v>236120000</v>
      </c>
      <c r="BP301" s="141">
        <f t="shared" si="261"/>
        <v>183638092</v>
      </c>
      <c r="BQ301" s="141"/>
      <c r="BR301" s="141"/>
      <c r="BS301" s="141"/>
      <c r="BT301" s="141">
        <f t="shared" si="262"/>
        <v>132130000</v>
      </c>
      <c r="BU301" s="141">
        <f t="shared" si="263"/>
        <v>119177778</v>
      </c>
      <c r="BV301" s="141"/>
      <c r="BW301" s="141"/>
      <c r="BX301" s="141"/>
      <c r="BY301" s="141">
        <f t="shared" si="264"/>
        <v>10351044</v>
      </c>
      <c r="BZ301" s="141">
        <f t="shared" si="265"/>
        <v>10000069</v>
      </c>
      <c r="CA301" s="141"/>
      <c r="CB301" s="141"/>
      <c r="CC301" s="141"/>
      <c r="CD301" s="141">
        <f t="shared" si="266"/>
        <v>1842000</v>
      </c>
      <c r="CE301" s="141">
        <f t="shared" si="267"/>
        <v>1874207.2309440002</v>
      </c>
      <c r="CF301" s="141"/>
      <c r="CG301" s="141"/>
      <c r="CH301" s="141"/>
      <c r="CI301" s="141">
        <f t="shared" si="271"/>
        <v>246401</v>
      </c>
      <c r="CJ301" s="141">
        <f t="shared" si="272"/>
        <v>225992.98000000117</v>
      </c>
      <c r="CK301" s="141"/>
      <c r="CL301" s="141"/>
      <c r="CM301" s="141"/>
      <c r="CN301" s="141"/>
      <c r="CO301" s="141">
        <f t="shared" si="268"/>
        <v>0</v>
      </c>
      <c r="CP301" s="141">
        <f t="shared" si="269"/>
        <v>435000431</v>
      </c>
      <c r="CQ301" s="141">
        <f t="shared" si="273"/>
        <v>435000431.00000006</v>
      </c>
      <c r="CR301" s="141">
        <f t="shared" si="274"/>
        <v>0</v>
      </c>
      <c r="CS301" s="141"/>
      <c r="CT301" s="141"/>
      <c r="CU301" s="141"/>
      <c r="CV301" s="141">
        <f t="shared" si="290"/>
        <v>9571285.5228096023</v>
      </c>
    </row>
    <row r="302" spans="1:100" s="14" customFormat="1" ht="13.2" x14ac:dyDescent="0.25">
      <c r="A302" s="4" t="s">
        <v>244</v>
      </c>
      <c r="B302" s="4" t="s">
        <v>245</v>
      </c>
      <c r="C302" s="4"/>
      <c r="D302" s="4" t="s">
        <v>203</v>
      </c>
      <c r="E302" s="4"/>
      <c r="F302" s="141">
        <v>485425.58367899997</v>
      </c>
      <c r="G302" s="141">
        <f>'[6]Control Totals'!$I$3</f>
        <v>129600000</v>
      </c>
      <c r="H302" s="141">
        <v>129600000.00000101</v>
      </c>
      <c r="I302" s="141">
        <f t="shared" ref="I302:I344" si="291">(F302/H302)*G302</f>
        <v>485425.58367899619</v>
      </c>
      <c r="J302" s="141"/>
      <c r="K302" s="141">
        <v>28018372.030083999</v>
      </c>
      <c r="L302" s="141">
        <f t="shared" si="239"/>
        <v>1567610394</v>
      </c>
      <c r="M302" s="141">
        <v>5258012077.9999981</v>
      </c>
      <c r="N302" s="141">
        <f t="shared" ref="N302:N344" si="292">(K302/M302)*L302</f>
        <v>8353326.4218033561</v>
      </c>
      <c r="O302" s="141"/>
      <c r="P302" s="141">
        <v>6278506.4236089997</v>
      </c>
      <c r="Q302" s="141">
        <f t="shared" si="270"/>
        <v>341463106</v>
      </c>
      <c r="R302" s="141">
        <v>1276518313.0000019</v>
      </c>
      <c r="S302" s="141">
        <f t="shared" ref="S302:S344" si="293">(P302/R302)*Q302</f>
        <v>1679473.2066225184</v>
      </c>
      <c r="T302" s="141"/>
      <c r="U302" s="141"/>
      <c r="V302" s="141">
        <f t="shared" si="240"/>
        <v>339987334</v>
      </c>
      <c r="W302" s="141">
        <f t="shared" si="241"/>
        <v>523996799.00000209</v>
      </c>
      <c r="X302" s="141">
        <f t="shared" si="242"/>
        <v>0</v>
      </c>
      <c r="Y302" s="141"/>
      <c r="Z302" s="141">
        <v>1190630.2669319999</v>
      </c>
      <c r="AA302" s="141">
        <f t="shared" si="243"/>
        <v>335233765</v>
      </c>
      <c r="AB302" s="141">
        <f t="shared" si="244"/>
        <v>342170317.00001383</v>
      </c>
      <c r="AC302" s="141">
        <f t="shared" si="245"/>
        <v>1166493.5480261229</v>
      </c>
      <c r="AD302" s="141"/>
      <c r="AE302" s="141">
        <v>3288690.589464</v>
      </c>
      <c r="AF302" s="141">
        <f t="shared" si="246"/>
        <v>483622539</v>
      </c>
      <c r="AG302" s="141">
        <f t="shared" si="247"/>
        <v>726591897.00000179</v>
      </c>
      <c r="AH302" s="141">
        <f t="shared" ref="AH302:AH344" si="294">(AE302/AG302)*AF302</f>
        <v>2188965.9097890854</v>
      </c>
      <c r="AI302" s="141"/>
      <c r="AJ302" s="141"/>
      <c r="AK302" s="141">
        <f t="shared" si="248"/>
        <v>18917185</v>
      </c>
      <c r="AL302" s="141">
        <f t="shared" si="249"/>
        <v>21580834</v>
      </c>
      <c r="AM302" s="141">
        <f t="shared" ref="AM302:AM344" si="295">(AJ302/AL302)*AK302</f>
        <v>0</v>
      </c>
      <c r="AN302" s="141"/>
      <c r="AO302" s="141">
        <v>309627.79307399999</v>
      </c>
      <c r="AP302" s="141">
        <f t="shared" si="250"/>
        <v>44655639</v>
      </c>
      <c r="AQ302" s="141">
        <f t="shared" si="251"/>
        <v>45294790.000002876</v>
      </c>
      <c r="AR302" s="141">
        <f t="shared" ref="AR302:AR344" si="296">(AO302/AQ302)*AP302</f>
        <v>305258.66113692912</v>
      </c>
      <c r="AS302" s="141"/>
      <c r="AT302" s="141">
        <v>67885.558661999996</v>
      </c>
      <c r="AU302" s="141">
        <f t="shared" si="252"/>
        <v>12442934</v>
      </c>
      <c r="AV302" s="141">
        <f t="shared" si="253"/>
        <v>11889881.000002848</v>
      </c>
      <c r="AW302" s="141">
        <f t="shared" ref="AW302:AW344" si="297">(AT302/AV302)*AU302</f>
        <v>71043.227933415983</v>
      </c>
      <c r="AX302" s="141"/>
      <c r="AY302" s="141">
        <v>3225194.1861089999</v>
      </c>
      <c r="AZ302" s="141">
        <f t="shared" si="254"/>
        <v>877162802</v>
      </c>
      <c r="BA302" s="141">
        <f t="shared" si="255"/>
        <v>834431461.9999969</v>
      </c>
      <c r="BB302" s="141">
        <f t="shared" ref="BB302:BB344" si="298">(AY302/BA302)*AZ302</f>
        <v>3390356.7855660389</v>
      </c>
      <c r="BC302" s="141"/>
      <c r="BD302" s="141"/>
      <c r="BE302" s="141">
        <f t="shared" si="256"/>
        <v>9386434</v>
      </c>
      <c r="BF302" s="141">
        <f t="shared" si="257"/>
        <v>9386434</v>
      </c>
      <c r="BG302" s="141">
        <f t="shared" ref="BG302:BG344" si="299">(BD302/BF302)*BE302</f>
        <v>0</v>
      </c>
      <c r="BH302" s="141"/>
      <c r="BI302" s="141"/>
      <c r="BJ302" s="141">
        <f t="shared" si="258"/>
        <v>2191103</v>
      </c>
      <c r="BK302" s="141">
        <f t="shared" si="259"/>
        <v>2191101</v>
      </c>
      <c r="BL302" s="141">
        <f t="shared" ref="BL302:BL344" si="300">(BI302/BK302)*BJ302</f>
        <v>0</v>
      </c>
      <c r="BM302" s="141"/>
      <c r="BN302" s="141">
        <v>848855</v>
      </c>
      <c r="BO302" s="141">
        <f t="shared" si="260"/>
        <v>236120000</v>
      </c>
      <c r="BP302" s="141">
        <f t="shared" si="261"/>
        <v>183638092</v>
      </c>
      <c r="BQ302" s="141">
        <f t="shared" ref="BQ302:BQ344" si="301">(BN302/BP302)*BO302</f>
        <v>1091449.1673111045</v>
      </c>
      <c r="BR302" s="141"/>
      <c r="BS302" s="141">
        <v>450609</v>
      </c>
      <c r="BT302" s="141">
        <f t="shared" si="262"/>
        <v>132130000</v>
      </c>
      <c r="BU302" s="141">
        <f t="shared" si="263"/>
        <v>119177778</v>
      </c>
      <c r="BV302" s="141">
        <f t="shared" ref="BV302:BV344" si="302">(BS302/BU302)*BT302</f>
        <v>499581.11461014149</v>
      </c>
      <c r="BW302" s="141"/>
      <c r="BX302" s="141">
        <v>23179</v>
      </c>
      <c r="BY302" s="141">
        <f t="shared" si="264"/>
        <v>10351044</v>
      </c>
      <c r="BZ302" s="141">
        <f t="shared" si="265"/>
        <v>10000069</v>
      </c>
      <c r="CA302" s="141">
        <f t="shared" ref="CA302:CA344" si="303">(BX302/BZ302)*BY302</f>
        <v>23992.51933921656</v>
      </c>
      <c r="CB302" s="141"/>
      <c r="CC302" s="141">
        <v>9232.5479369999994</v>
      </c>
      <c r="CD302" s="141">
        <f t="shared" si="266"/>
        <v>1842000</v>
      </c>
      <c r="CE302" s="141">
        <f t="shared" si="267"/>
        <v>1874207.2309440002</v>
      </c>
      <c r="CF302" s="141">
        <f t="shared" ref="CF302:CF344" si="304">(CC302/CE302)*CD302</f>
        <v>9073.8916269084311</v>
      </c>
      <c r="CG302" s="141"/>
      <c r="CH302" s="141">
        <v>693.23</v>
      </c>
      <c r="CI302" s="141">
        <f t="shared" si="271"/>
        <v>246401</v>
      </c>
      <c r="CJ302" s="141">
        <f t="shared" si="272"/>
        <v>225992.98000000117</v>
      </c>
      <c r="CK302" s="141">
        <f t="shared" ref="CK302:CK344" si="305">(CH302/CJ302)*CI302</f>
        <v>755.83128834355432</v>
      </c>
      <c r="CL302" s="141"/>
      <c r="CM302" s="141"/>
      <c r="CN302" s="141"/>
      <c r="CO302" s="141">
        <f t="shared" si="268"/>
        <v>0</v>
      </c>
      <c r="CP302" s="141">
        <f t="shared" si="269"/>
        <v>435000431</v>
      </c>
      <c r="CQ302" s="141">
        <f t="shared" si="273"/>
        <v>435000431.00000006</v>
      </c>
      <c r="CR302" s="141">
        <f t="shared" si="274"/>
        <v>0</v>
      </c>
      <c r="CS302" s="141"/>
      <c r="CT302" s="141"/>
      <c r="CU302" s="141"/>
      <c r="CV302" s="141">
        <f t="shared" si="290"/>
        <v>19265195.868732177</v>
      </c>
    </row>
    <row r="303" spans="1:100" s="14" customFormat="1" ht="13.2" x14ac:dyDescent="0.25">
      <c r="A303" s="4" t="s">
        <v>276</v>
      </c>
      <c r="B303" s="4" t="s">
        <v>277</v>
      </c>
      <c r="C303" s="4"/>
      <c r="D303" s="4" t="s">
        <v>203</v>
      </c>
      <c r="E303" s="4"/>
      <c r="F303" s="141">
        <v>453468.95470599999</v>
      </c>
      <c r="G303" s="141">
        <f>'[6]Control Totals'!$I$3</f>
        <v>129600000</v>
      </c>
      <c r="H303" s="141">
        <v>129600000.00000101</v>
      </c>
      <c r="I303" s="141">
        <f t="shared" si="291"/>
        <v>453468.9547059965</v>
      </c>
      <c r="J303" s="141"/>
      <c r="K303" s="141">
        <v>17381106.372205</v>
      </c>
      <c r="L303" s="141">
        <f t="shared" si="239"/>
        <v>1567610394</v>
      </c>
      <c r="M303" s="141">
        <v>5258012077.9999981</v>
      </c>
      <c r="N303" s="141">
        <f t="shared" si="292"/>
        <v>5181958.9997313432</v>
      </c>
      <c r="O303" s="141"/>
      <c r="P303" s="141">
        <v>3523124.7676579999</v>
      </c>
      <c r="Q303" s="141">
        <f t="shared" si="270"/>
        <v>341463106</v>
      </c>
      <c r="R303" s="141">
        <v>1276518313.0000019</v>
      </c>
      <c r="S303" s="141">
        <f t="shared" si="293"/>
        <v>942420.57770621823</v>
      </c>
      <c r="T303" s="141"/>
      <c r="U303" s="141"/>
      <c r="V303" s="141">
        <f t="shared" si="240"/>
        <v>339987334</v>
      </c>
      <c r="W303" s="141">
        <f t="shared" si="241"/>
        <v>523996799.00000209</v>
      </c>
      <c r="X303" s="141">
        <f t="shared" si="242"/>
        <v>0</v>
      </c>
      <c r="Y303" s="141"/>
      <c r="Z303" s="141">
        <v>989538.60881300003</v>
      </c>
      <c r="AA303" s="141">
        <f t="shared" si="243"/>
        <v>335233765</v>
      </c>
      <c r="AB303" s="141">
        <f t="shared" si="244"/>
        <v>342170317.00001383</v>
      </c>
      <c r="AC303" s="141">
        <f t="shared" si="245"/>
        <v>969478.46427377511</v>
      </c>
      <c r="AD303" s="141"/>
      <c r="AE303" s="141">
        <v>2417560.5680820001</v>
      </c>
      <c r="AF303" s="141">
        <f t="shared" si="246"/>
        <v>483622539</v>
      </c>
      <c r="AG303" s="141">
        <f t="shared" si="247"/>
        <v>726591897.00000179</v>
      </c>
      <c r="AH303" s="141">
        <f t="shared" si="294"/>
        <v>1609138.2039209506</v>
      </c>
      <c r="AI303" s="141"/>
      <c r="AJ303" s="141"/>
      <c r="AK303" s="141">
        <f t="shared" si="248"/>
        <v>18917185</v>
      </c>
      <c r="AL303" s="141">
        <f t="shared" si="249"/>
        <v>21580834</v>
      </c>
      <c r="AM303" s="141">
        <f t="shared" si="295"/>
        <v>0</v>
      </c>
      <c r="AN303" s="141"/>
      <c r="AO303" s="141">
        <v>130878.150247</v>
      </c>
      <c r="AP303" s="141">
        <f t="shared" si="250"/>
        <v>44655639</v>
      </c>
      <c r="AQ303" s="141">
        <f t="shared" si="251"/>
        <v>45294790.000002876</v>
      </c>
      <c r="AR303" s="141">
        <f t="shared" si="296"/>
        <v>129031.33959595401</v>
      </c>
      <c r="AS303" s="141"/>
      <c r="AT303" s="141">
        <v>69244.402205000006</v>
      </c>
      <c r="AU303" s="141">
        <f t="shared" si="252"/>
        <v>12442934</v>
      </c>
      <c r="AV303" s="141">
        <f t="shared" si="253"/>
        <v>11889881.000002848</v>
      </c>
      <c r="AW303" s="141">
        <f t="shared" si="297"/>
        <v>72465.277533565153</v>
      </c>
      <c r="AX303" s="141"/>
      <c r="AY303" s="141">
        <v>2951798.1616369998</v>
      </c>
      <c r="AZ303" s="141">
        <f t="shared" si="254"/>
        <v>877162802</v>
      </c>
      <c r="BA303" s="141">
        <f t="shared" si="255"/>
        <v>834431461.9999969</v>
      </c>
      <c r="BB303" s="141">
        <f t="shared" si="298"/>
        <v>3102960.1163336397</v>
      </c>
      <c r="BC303" s="141"/>
      <c r="BD303" s="141"/>
      <c r="BE303" s="141">
        <f t="shared" si="256"/>
        <v>9386434</v>
      </c>
      <c r="BF303" s="141">
        <f t="shared" si="257"/>
        <v>9386434</v>
      </c>
      <c r="BG303" s="141">
        <f t="shared" si="299"/>
        <v>0</v>
      </c>
      <c r="BH303" s="141"/>
      <c r="BI303" s="141"/>
      <c r="BJ303" s="141">
        <f t="shared" si="258"/>
        <v>2191103</v>
      </c>
      <c r="BK303" s="141">
        <f t="shared" si="259"/>
        <v>2191101</v>
      </c>
      <c r="BL303" s="141">
        <f t="shared" si="300"/>
        <v>0</v>
      </c>
      <c r="BM303" s="141"/>
      <c r="BN303" s="141">
        <v>630491</v>
      </c>
      <c r="BO303" s="141">
        <f t="shared" si="260"/>
        <v>236120000</v>
      </c>
      <c r="BP303" s="141">
        <f t="shared" si="261"/>
        <v>183638092</v>
      </c>
      <c r="BQ303" s="141">
        <f t="shared" si="301"/>
        <v>810678.94628310564</v>
      </c>
      <c r="BR303" s="141"/>
      <c r="BS303" s="141">
        <v>473882</v>
      </c>
      <c r="BT303" s="141">
        <f t="shared" si="262"/>
        <v>132130000</v>
      </c>
      <c r="BU303" s="141">
        <f t="shared" si="263"/>
        <v>119177778</v>
      </c>
      <c r="BV303" s="141">
        <f t="shared" si="302"/>
        <v>525383.42055680882</v>
      </c>
      <c r="BW303" s="141"/>
      <c r="BX303" s="141">
        <v>28919</v>
      </c>
      <c r="BY303" s="141">
        <f t="shared" si="264"/>
        <v>10351044</v>
      </c>
      <c r="BZ303" s="141">
        <f t="shared" si="265"/>
        <v>10000069</v>
      </c>
      <c r="CA303" s="141">
        <f t="shared" si="303"/>
        <v>29933.977599154565</v>
      </c>
      <c r="CB303" s="141"/>
      <c r="CC303" s="141">
        <v>9232.5479369999994</v>
      </c>
      <c r="CD303" s="141">
        <f t="shared" si="266"/>
        <v>1842000</v>
      </c>
      <c r="CE303" s="141">
        <f t="shared" si="267"/>
        <v>1874207.2309440002</v>
      </c>
      <c r="CF303" s="141">
        <f t="shared" si="304"/>
        <v>9073.8916269084311</v>
      </c>
      <c r="CG303" s="141"/>
      <c r="CH303" s="141">
        <v>693.23</v>
      </c>
      <c r="CI303" s="141">
        <f t="shared" si="271"/>
        <v>246401</v>
      </c>
      <c r="CJ303" s="141">
        <f t="shared" si="272"/>
        <v>225992.98000000117</v>
      </c>
      <c r="CK303" s="141">
        <f t="shared" si="305"/>
        <v>755.83128834355432</v>
      </c>
      <c r="CL303" s="141"/>
      <c r="CM303" s="141"/>
      <c r="CN303" s="141">
        <v>708660</v>
      </c>
      <c r="CO303" s="141">
        <f t="shared" si="268"/>
        <v>708660</v>
      </c>
      <c r="CP303" s="141">
        <f t="shared" si="269"/>
        <v>435000431</v>
      </c>
      <c r="CQ303" s="141">
        <f t="shared" si="273"/>
        <v>435000431.00000006</v>
      </c>
      <c r="CR303" s="141">
        <f t="shared" si="274"/>
        <v>708659.99999999988</v>
      </c>
      <c r="CS303" s="141"/>
      <c r="CT303" s="141"/>
      <c r="CU303" s="141"/>
      <c r="CV303" s="141">
        <f t="shared" si="290"/>
        <v>14545408.001155762</v>
      </c>
    </row>
    <row r="304" spans="1:100" s="14" customFormat="1" ht="13.2" x14ac:dyDescent="0.25">
      <c r="A304" s="4" t="s">
        <v>126</v>
      </c>
      <c r="B304" s="4" t="s">
        <v>127</v>
      </c>
      <c r="C304" s="4"/>
      <c r="D304" s="4" t="s">
        <v>109</v>
      </c>
      <c r="E304" s="4"/>
      <c r="F304" s="141">
        <v>1224952.4093899999</v>
      </c>
      <c r="G304" s="141">
        <f>'[6]Control Totals'!$I$3</f>
        <v>129600000</v>
      </c>
      <c r="H304" s="141">
        <v>129600000.00000101</v>
      </c>
      <c r="I304" s="141">
        <f t="shared" si="291"/>
        <v>1224952.4093899904</v>
      </c>
      <c r="J304" s="141"/>
      <c r="K304" s="141">
        <v>53368460.564332999</v>
      </c>
      <c r="L304" s="141">
        <f t="shared" si="239"/>
        <v>1567610394</v>
      </c>
      <c r="M304" s="141">
        <v>5258012077.9999981</v>
      </c>
      <c r="N304" s="141">
        <f t="shared" si="292"/>
        <v>15911137.565178402</v>
      </c>
      <c r="O304" s="141"/>
      <c r="P304" s="141">
        <v>18897757.071993999</v>
      </c>
      <c r="Q304" s="141">
        <f t="shared" si="270"/>
        <v>341463106</v>
      </c>
      <c r="R304" s="141">
        <v>1276518313.0000019</v>
      </c>
      <c r="S304" s="141">
        <f t="shared" si="293"/>
        <v>5055067.9614390517</v>
      </c>
      <c r="T304" s="141"/>
      <c r="U304" s="141"/>
      <c r="V304" s="141">
        <f t="shared" si="240"/>
        <v>339987334</v>
      </c>
      <c r="W304" s="141">
        <f t="shared" si="241"/>
        <v>523996799.00000209</v>
      </c>
      <c r="X304" s="141">
        <f t="shared" si="242"/>
        <v>0</v>
      </c>
      <c r="Y304" s="141"/>
      <c r="Z304" s="141">
        <v>1301791.23554</v>
      </c>
      <c r="AA304" s="141">
        <f t="shared" si="243"/>
        <v>335233765</v>
      </c>
      <c r="AB304" s="141">
        <f t="shared" si="244"/>
        <v>342170317.00001383</v>
      </c>
      <c r="AC304" s="141">
        <f t="shared" si="245"/>
        <v>1275401.0370047919</v>
      </c>
      <c r="AD304" s="141"/>
      <c r="AE304" s="141">
        <v>6129074.1850589998</v>
      </c>
      <c r="AF304" s="141">
        <f t="shared" si="246"/>
        <v>483622539</v>
      </c>
      <c r="AG304" s="141">
        <f t="shared" si="247"/>
        <v>726591897.00000179</v>
      </c>
      <c r="AH304" s="141">
        <f t="shared" si="294"/>
        <v>4079536.8505156646</v>
      </c>
      <c r="AI304" s="141"/>
      <c r="AJ304" s="141"/>
      <c r="AK304" s="141">
        <f t="shared" si="248"/>
        <v>18917185</v>
      </c>
      <c r="AL304" s="141">
        <f t="shared" si="249"/>
        <v>21580834</v>
      </c>
      <c r="AM304" s="141">
        <f t="shared" si="295"/>
        <v>0</v>
      </c>
      <c r="AN304" s="141"/>
      <c r="AO304" s="141">
        <v>872635.18225499999</v>
      </c>
      <c r="AP304" s="141">
        <f t="shared" si="250"/>
        <v>44655639</v>
      </c>
      <c r="AQ304" s="141">
        <f t="shared" si="251"/>
        <v>45294790.000002876</v>
      </c>
      <c r="AR304" s="141">
        <f t="shared" si="296"/>
        <v>860321.50005499553</v>
      </c>
      <c r="AS304" s="141"/>
      <c r="AT304" s="141">
        <v>103498.58318099999</v>
      </c>
      <c r="AU304" s="141">
        <f t="shared" si="252"/>
        <v>12442934</v>
      </c>
      <c r="AV304" s="141">
        <f t="shared" si="253"/>
        <v>11889881.000002848</v>
      </c>
      <c r="AW304" s="141">
        <f t="shared" si="297"/>
        <v>108312.77786669055</v>
      </c>
      <c r="AX304" s="141"/>
      <c r="AY304" s="141">
        <v>6397098.9912369996</v>
      </c>
      <c r="AZ304" s="141">
        <f t="shared" si="254"/>
        <v>877162802</v>
      </c>
      <c r="BA304" s="141">
        <f t="shared" si="255"/>
        <v>834431461.9999969</v>
      </c>
      <c r="BB304" s="141">
        <f t="shared" si="298"/>
        <v>6724695.2342562089</v>
      </c>
      <c r="BC304" s="141"/>
      <c r="BD304" s="141"/>
      <c r="BE304" s="141">
        <f t="shared" si="256"/>
        <v>9386434</v>
      </c>
      <c r="BF304" s="141">
        <f t="shared" si="257"/>
        <v>9386434</v>
      </c>
      <c r="BG304" s="141">
        <f t="shared" si="299"/>
        <v>0</v>
      </c>
      <c r="BH304" s="141"/>
      <c r="BI304" s="141"/>
      <c r="BJ304" s="141">
        <f t="shared" si="258"/>
        <v>2191103</v>
      </c>
      <c r="BK304" s="141">
        <f t="shared" si="259"/>
        <v>2191101</v>
      </c>
      <c r="BL304" s="141">
        <f t="shared" si="300"/>
        <v>0</v>
      </c>
      <c r="BM304" s="141"/>
      <c r="BN304" s="141">
        <v>1201794</v>
      </c>
      <c r="BO304" s="141">
        <f t="shared" si="260"/>
        <v>236120000</v>
      </c>
      <c r="BP304" s="141">
        <f t="shared" si="261"/>
        <v>183638092</v>
      </c>
      <c r="BQ304" s="141">
        <f t="shared" si="301"/>
        <v>1545254.5612377631</v>
      </c>
      <c r="BR304" s="141"/>
      <c r="BS304" s="141">
        <v>355484</v>
      </c>
      <c r="BT304" s="141">
        <f t="shared" si="262"/>
        <v>132130000</v>
      </c>
      <c r="BU304" s="141">
        <f t="shared" si="263"/>
        <v>119177778</v>
      </c>
      <c r="BV304" s="141">
        <f t="shared" si="302"/>
        <v>394117.9447061012</v>
      </c>
      <c r="BW304" s="141"/>
      <c r="BX304" s="141">
        <v>170285</v>
      </c>
      <c r="BY304" s="141">
        <f t="shared" si="264"/>
        <v>10351044</v>
      </c>
      <c r="BZ304" s="141">
        <f t="shared" si="265"/>
        <v>10000069</v>
      </c>
      <c r="CA304" s="141">
        <f t="shared" si="303"/>
        <v>176261.5365493978</v>
      </c>
      <c r="CB304" s="141"/>
      <c r="CC304" s="141">
        <v>13848.821900000001</v>
      </c>
      <c r="CD304" s="141">
        <f t="shared" si="266"/>
        <v>1842000</v>
      </c>
      <c r="CE304" s="141">
        <f t="shared" si="267"/>
        <v>1874207.2309440002</v>
      </c>
      <c r="CF304" s="141">
        <f t="shared" si="304"/>
        <v>13610.837434957162</v>
      </c>
      <c r="CG304" s="141"/>
      <c r="CH304" s="141">
        <v>693.23</v>
      </c>
      <c r="CI304" s="141">
        <f t="shared" si="271"/>
        <v>246401</v>
      </c>
      <c r="CJ304" s="141">
        <f t="shared" si="272"/>
        <v>225992.98000000117</v>
      </c>
      <c r="CK304" s="141">
        <f t="shared" si="305"/>
        <v>755.83128834355432</v>
      </c>
      <c r="CL304" s="141"/>
      <c r="CM304" s="141">
        <v>964312.00000000012</v>
      </c>
      <c r="CN304" s="141">
        <v>1869819</v>
      </c>
      <c r="CO304" s="141">
        <f t="shared" si="268"/>
        <v>2834131</v>
      </c>
      <c r="CP304" s="141">
        <f t="shared" si="269"/>
        <v>435000431</v>
      </c>
      <c r="CQ304" s="141">
        <f t="shared" si="273"/>
        <v>435000431.00000006</v>
      </c>
      <c r="CR304" s="141">
        <f t="shared" si="274"/>
        <v>2834130.9999999995</v>
      </c>
      <c r="CS304" s="141"/>
      <c r="CT304" s="141"/>
      <c r="CU304" s="141"/>
      <c r="CV304" s="141">
        <f t="shared" si="290"/>
        <v>40203557.046922363</v>
      </c>
    </row>
    <row r="305" spans="1:100" s="14" customFormat="1" ht="13.2" x14ac:dyDescent="0.25">
      <c r="A305" s="4" t="s">
        <v>705</v>
      </c>
      <c r="B305" s="4" t="s">
        <v>706</v>
      </c>
      <c r="C305" s="4" t="s">
        <v>348</v>
      </c>
      <c r="D305" s="4" t="s">
        <v>348</v>
      </c>
      <c r="E305" s="4"/>
      <c r="F305" s="141"/>
      <c r="G305" s="141">
        <f>'[6]Control Totals'!$I$3</f>
        <v>129600000</v>
      </c>
      <c r="H305" s="141">
        <v>129600000.00000101</v>
      </c>
      <c r="I305" s="141">
        <f t="shared" si="291"/>
        <v>0</v>
      </c>
      <c r="J305" s="141"/>
      <c r="K305" s="141"/>
      <c r="L305" s="141">
        <f t="shared" si="239"/>
        <v>1567610394</v>
      </c>
      <c r="M305" s="141">
        <v>5258012077.9999981</v>
      </c>
      <c r="N305" s="141">
        <f t="shared" si="292"/>
        <v>0</v>
      </c>
      <c r="O305" s="141"/>
      <c r="P305" s="141">
        <v>1204609.0404070001</v>
      </c>
      <c r="Q305" s="141">
        <f t="shared" si="270"/>
        <v>341463106</v>
      </c>
      <c r="R305" s="141">
        <v>1276518313.0000019</v>
      </c>
      <c r="S305" s="141">
        <f t="shared" si="293"/>
        <v>322227.68781622109</v>
      </c>
      <c r="T305" s="141"/>
      <c r="U305" s="141"/>
      <c r="V305" s="141">
        <f t="shared" si="240"/>
        <v>339987334</v>
      </c>
      <c r="W305" s="141">
        <f t="shared" si="241"/>
        <v>523996799.00000209</v>
      </c>
      <c r="X305" s="141">
        <f t="shared" si="242"/>
        <v>0</v>
      </c>
      <c r="Y305" s="141"/>
      <c r="Z305" s="141">
        <v>97656.977148000005</v>
      </c>
      <c r="AA305" s="141">
        <f t="shared" si="243"/>
        <v>335233765</v>
      </c>
      <c r="AB305" s="141">
        <f t="shared" si="244"/>
        <v>342170317.00001383</v>
      </c>
      <c r="AC305" s="141">
        <f t="shared" si="245"/>
        <v>95677.253406646851</v>
      </c>
      <c r="AD305" s="141"/>
      <c r="AE305" s="141"/>
      <c r="AF305" s="141">
        <f t="shared" si="246"/>
        <v>483622539</v>
      </c>
      <c r="AG305" s="141">
        <f t="shared" si="247"/>
        <v>726591897.00000179</v>
      </c>
      <c r="AH305" s="141">
        <f t="shared" si="294"/>
        <v>0</v>
      </c>
      <c r="AI305" s="141"/>
      <c r="AJ305" s="141"/>
      <c r="AK305" s="141">
        <f t="shared" si="248"/>
        <v>18917185</v>
      </c>
      <c r="AL305" s="141">
        <f t="shared" si="249"/>
        <v>21580834</v>
      </c>
      <c r="AM305" s="141">
        <f t="shared" si="295"/>
        <v>0</v>
      </c>
      <c r="AN305" s="141"/>
      <c r="AO305" s="141">
        <v>28309.240919</v>
      </c>
      <c r="AP305" s="141">
        <f t="shared" si="250"/>
        <v>44655639</v>
      </c>
      <c r="AQ305" s="141">
        <f t="shared" si="251"/>
        <v>45294790.000002876</v>
      </c>
      <c r="AR305" s="141">
        <f t="shared" si="296"/>
        <v>27909.771583946233</v>
      </c>
      <c r="AS305" s="141"/>
      <c r="AT305" s="141"/>
      <c r="AU305" s="141">
        <f t="shared" si="252"/>
        <v>12442934</v>
      </c>
      <c r="AV305" s="141">
        <f t="shared" si="253"/>
        <v>11889881.000002848</v>
      </c>
      <c r="AW305" s="141">
        <f t="shared" si="297"/>
        <v>0</v>
      </c>
      <c r="AX305" s="141"/>
      <c r="AY305" s="141"/>
      <c r="AZ305" s="141">
        <f t="shared" si="254"/>
        <v>877162802</v>
      </c>
      <c r="BA305" s="141">
        <f t="shared" si="255"/>
        <v>834431461.9999969</v>
      </c>
      <c r="BB305" s="141">
        <f t="shared" si="298"/>
        <v>0</v>
      </c>
      <c r="BC305" s="141"/>
      <c r="BD305" s="141"/>
      <c r="BE305" s="141">
        <f t="shared" si="256"/>
        <v>9386434</v>
      </c>
      <c r="BF305" s="141">
        <f t="shared" si="257"/>
        <v>9386434</v>
      </c>
      <c r="BG305" s="141">
        <f t="shared" si="299"/>
        <v>0</v>
      </c>
      <c r="BH305" s="141"/>
      <c r="BI305" s="141"/>
      <c r="BJ305" s="141">
        <f t="shared" si="258"/>
        <v>2191103</v>
      </c>
      <c r="BK305" s="141">
        <f t="shared" si="259"/>
        <v>2191101</v>
      </c>
      <c r="BL305" s="141">
        <f t="shared" si="300"/>
        <v>0</v>
      </c>
      <c r="BM305" s="141"/>
      <c r="BN305" s="141"/>
      <c r="BO305" s="141">
        <f t="shared" si="260"/>
        <v>236120000</v>
      </c>
      <c r="BP305" s="141">
        <f t="shared" si="261"/>
        <v>183638092</v>
      </c>
      <c r="BQ305" s="141">
        <f t="shared" si="301"/>
        <v>0</v>
      </c>
      <c r="BR305" s="141"/>
      <c r="BS305" s="141"/>
      <c r="BT305" s="141">
        <f t="shared" si="262"/>
        <v>132130000</v>
      </c>
      <c r="BU305" s="141">
        <f t="shared" si="263"/>
        <v>119177778</v>
      </c>
      <c r="BV305" s="141">
        <f t="shared" si="302"/>
        <v>0</v>
      </c>
      <c r="BW305" s="141"/>
      <c r="BX305" s="141"/>
      <c r="BY305" s="141">
        <f t="shared" si="264"/>
        <v>10351044</v>
      </c>
      <c r="BZ305" s="141">
        <f t="shared" si="265"/>
        <v>10000069</v>
      </c>
      <c r="CA305" s="141">
        <f t="shared" si="303"/>
        <v>0</v>
      </c>
      <c r="CB305" s="141"/>
      <c r="CC305" s="141"/>
      <c r="CD305" s="141">
        <f t="shared" si="266"/>
        <v>1842000</v>
      </c>
      <c r="CE305" s="141">
        <f t="shared" si="267"/>
        <v>1874207.2309440002</v>
      </c>
      <c r="CF305" s="141">
        <f t="shared" si="304"/>
        <v>0</v>
      </c>
      <c r="CG305" s="141"/>
      <c r="CH305" s="141">
        <v>693.23</v>
      </c>
      <c r="CI305" s="141">
        <f t="shared" si="271"/>
        <v>246401</v>
      </c>
      <c r="CJ305" s="141">
        <f t="shared" si="272"/>
        <v>225992.98000000117</v>
      </c>
      <c r="CK305" s="141">
        <f t="shared" si="305"/>
        <v>755.83128834355432</v>
      </c>
      <c r="CL305" s="141"/>
      <c r="CM305" s="141"/>
      <c r="CN305" s="141"/>
      <c r="CO305" s="141">
        <f t="shared" si="268"/>
        <v>0</v>
      </c>
      <c r="CP305" s="141">
        <f t="shared" si="269"/>
        <v>435000431</v>
      </c>
      <c r="CQ305" s="141">
        <f t="shared" si="273"/>
        <v>435000431.00000006</v>
      </c>
      <c r="CR305" s="141">
        <f t="shared" si="274"/>
        <v>0</v>
      </c>
      <c r="CS305" s="141"/>
      <c r="CT305" s="141"/>
      <c r="CU305" s="141"/>
      <c r="CV305" s="141">
        <f t="shared" si="290"/>
        <v>446570.5440951577</v>
      </c>
    </row>
    <row r="306" spans="1:100" s="14" customFormat="1" ht="13.2" x14ac:dyDescent="0.25">
      <c r="A306" s="4" t="s">
        <v>507</v>
      </c>
      <c r="B306" s="4" t="s">
        <v>508</v>
      </c>
      <c r="C306" s="4" t="s">
        <v>348</v>
      </c>
      <c r="D306" s="4" t="s">
        <v>348</v>
      </c>
      <c r="E306" s="4"/>
      <c r="F306" s="141"/>
      <c r="G306" s="141">
        <f>'[6]Control Totals'!$I$3</f>
        <v>129600000</v>
      </c>
      <c r="H306" s="141">
        <v>129600000.00000101</v>
      </c>
      <c r="I306" s="141">
        <f t="shared" si="291"/>
        <v>0</v>
      </c>
      <c r="J306" s="141"/>
      <c r="K306" s="141"/>
      <c r="L306" s="141">
        <f t="shared" si="239"/>
        <v>1567610394</v>
      </c>
      <c r="M306" s="141">
        <v>5258012077.9999981</v>
      </c>
      <c r="N306" s="141">
        <f t="shared" si="292"/>
        <v>0</v>
      </c>
      <c r="O306" s="141"/>
      <c r="P306" s="141">
        <v>1561247.5034980001</v>
      </c>
      <c r="Q306" s="141">
        <f t="shared" si="270"/>
        <v>341463106</v>
      </c>
      <c r="R306" s="141">
        <v>1276518313.0000019</v>
      </c>
      <c r="S306" s="141">
        <f t="shared" si="293"/>
        <v>417626.92814511328</v>
      </c>
      <c r="T306" s="141"/>
      <c r="U306" s="141"/>
      <c r="V306" s="141">
        <f t="shared" si="240"/>
        <v>339987334</v>
      </c>
      <c r="W306" s="141">
        <f t="shared" si="241"/>
        <v>523996799.00000209</v>
      </c>
      <c r="X306" s="141">
        <f t="shared" si="242"/>
        <v>0</v>
      </c>
      <c r="Y306" s="141"/>
      <c r="Z306" s="141">
        <v>150625.12505800001</v>
      </c>
      <c r="AA306" s="141">
        <f t="shared" si="243"/>
        <v>335233765</v>
      </c>
      <c r="AB306" s="141">
        <f t="shared" si="244"/>
        <v>342170317.00001383</v>
      </c>
      <c r="AC306" s="141">
        <f t="shared" si="245"/>
        <v>147571.61936050444</v>
      </c>
      <c r="AD306" s="141"/>
      <c r="AE306" s="141"/>
      <c r="AF306" s="141">
        <f t="shared" si="246"/>
        <v>483622539</v>
      </c>
      <c r="AG306" s="141">
        <f t="shared" si="247"/>
        <v>726591897.00000179</v>
      </c>
      <c r="AH306" s="141">
        <f t="shared" si="294"/>
        <v>0</v>
      </c>
      <c r="AI306" s="141"/>
      <c r="AJ306" s="141"/>
      <c r="AK306" s="141">
        <f t="shared" si="248"/>
        <v>18917185</v>
      </c>
      <c r="AL306" s="141">
        <f t="shared" si="249"/>
        <v>21580834</v>
      </c>
      <c r="AM306" s="141">
        <f t="shared" si="295"/>
        <v>0</v>
      </c>
      <c r="AN306" s="141"/>
      <c r="AO306" s="141">
        <v>44177.702824</v>
      </c>
      <c r="AP306" s="141">
        <f t="shared" si="250"/>
        <v>44655639</v>
      </c>
      <c r="AQ306" s="141">
        <f t="shared" si="251"/>
        <v>45294790.000002876</v>
      </c>
      <c r="AR306" s="141">
        <f t="shared" si="296"/>
        <v>43554.314947871469</v>
      </c>
      <c r="AS306" s="141"/>
      <c r="AT306" s="141"/>
      <c r="AU306" s="141">
        <f t="shared" si="252"/>
        <v>12442934</v>
      </c>
      <c r="AV306" s="141">
        <f t="shared" si="253"/>
        <v>11889881.000002848</v>
      </c>
      <c r="AW306" s="141">
        <f t="shared" si="297"/>
        <v>0</v>
      </c>
      <c r="AX306" s="141"/>
      <c r="AY306" s="141"/>
      <c r="AZ306" s="141">
        <f t="shared" si="254"/>
        <v>877162802</v>
      </c>
      <c r="BA306" s="141">
        <f t="shared" si="255"/>
        <v>834431461.9999969</v>
      </c>
      <c r="BB306" s="141">
        <f t="shared" si="298"/>
        <v>0</v>
      </c>
      <c r="BC306" s="141"/>
      <c r="BD306" s="141"/>
      <c r="BE306" s="141">
        <f t="shared" si="256"/>
        <v>9386434</v>
      </c>
      <c r="BF306" s="141">
        <f t="shared" si="257"/>
        <v>9386434</v>
      </c>
      <c r="BG306" s="141">
        <f t="shared" si="299"/>
        <v>0</v>
      </c>
      <c r="BH306" s="141"/>
      <c r="BI306" s="141"/>
      <c r="BJ306" s="141">
        <f t="shared" si="258"/>
        <v>2191103</v>
      </c>
      <c r="BK306" s="141">
        <f t="shared" si="259"/>
        <v>2191101</v>
      </c>
      <c r="BL306" s="141">
        <f t="shared" si="300"/>
        <v>0</v>
      </c>
      <c r="BM306" s="141"/>
      <c r="BN306" s="141"/>
      <c r="BO306" s="141">
        <f t="shared" si="260"/>
        <v>236120000</v>
      </c>
      <c r="BP306" s="141">
        <f t="shared" si="261"/>
        <v>183638092</v>
      </c>
      <c r="BQ306" s="141">
        <f t="shared" si="301"/>
        <v>0</v>
      </c>
      <c r="BR306" s="141"/>
      <c r="BS306" s="141"/>
      <c r="BT306" s="141">
        <f t="shared" si="262"/>
        <v>132130000</v>
      </c>
      <c r="BU306" s="141">
        <f t="shared" si="263"/>
        <v>119177778</v>
      </c>
      <c r="BV306" s="141">
        <f t="shared" si="302"/>
        <v>0</v>
      </c>
      <c r="BW306" s="141"/>
      <c r="BX306" s="141"/>
      <c r="BY306" s="141">
        <f t="shared" si="264"/>
        <v>10351044</v>
      </c>
      <c r="BZ306" s="141">
        <f t="shared" si="265"/>
        <v>10000069</v>
      </c>
      <c r="CA306" s="141">
        <f t="shared" si="303"/>
        <v>0</v>
      </c>
      <c r="CB306" s="141"/>
      <c r="CC306" s="141"/>
      <c r="CD306" s="141">
        <f t="shared" si="266"/>
        <v>1842000</v>
      </c>
      <c r="CE306" s="141">
        <f t="shared" si="267"/>
        <v>1874207.2309440002</v>
      </c>
      <c r="CF306" s="141">
        <f t="shared" si="304"/>
        <v>0</v>
      </c>
      <c r="CG306" s="141"/>
      <c r="CH306" s="141">
        <v>693.23</v>
      </c>
      <c r="CI306" s="141">
        <f t="shared" si="271"/>
        <v>246401</v>
      </c>
      <c r="CJ306" s="141">
        <f t="shared" si="272"/>
        <v>225992.98000000117</v>
      </c>
      <c r="CK306" s="141">
        <f t="shared" si="305"/>
        <v>755.83128834355432</v>
      </c>
      <c r="CL306" s="141"/>
      <c r="CM306" s="141">
        <v>106990</v>
      </c>
      <c r="CN306" s="141">
        <v>211701</v>
      </c>
      <c r="CO306" s="141">
        <f t="shared" si="268"/>
        <v>318691</v>
      </c>
      <c r="CP306" s="141">
        <f t="shared" si="269"/>
        <v>435000431</v>
      </c>
      <c r="CQ306" s="141">
        <f t="shared" si="273"/>
        <v>435000431.00000006</v>
      </c>
      <c r="CR306" s="141">
        <f t="shared" si="274"/>
        <v>318690.99999999994</v>
      </c>
      <c r="CS306" s="141"/>
      <c r="CT306" s="141"/>
      <c r="CU306" s="141"/>
      <c r="CV306" s="141">
        <f t="shared" si="290"/>
        <v>928199.69374183263</v>
      </c>
    </row>
    <row r="307" spans="1:100" s="14" customFormat="1" ht="13.2" x14ac:dyDescent="0.25">
      <c r="A307" s="4" t="s">
        <v>687</v>
      </c>
      <c r="B307" s="4" t="s">
        <v>688</v>
      </c>
      <c r="C307" s="4" t="s">
        <v>348</v>
      </c>
      <c r="D307" s="4" t="s">
        <v>348</v>
      </c>
      <c r="E307" s="4"/>
      <c r="F307" s="141"/>
      <c r="G307" s="141">
        <f>'[6]Control Totals'!$I$3</f>
        <v>129600000</v>
      </c>
      <c r="H307" s="141">
        <v>129600000.00000101</v>
      </c>
      <c r="I307" s="141">
        <f t="shared" si="291"/>
        <v>0</v>
      </c>
      <c r="J307" s="141"/>
      <c r="K307" s="141"/>
      <c r="L307" s="141">
        <f t="shared" si="239"/>
        <v>1567610394</v>
      </c>
      <c r="M307" s="141">
        <v>5258012077.9999981</v>
      </c>
      <c r="N307" s="141">
        <f t="shared" si="292"/>
        <v>0</v>
      </c>
      <c r="O307" s="141"/>
      <c r="P307" s="141">
        <v>1594412.7694620001</v>
      </c>
      <c r="Q307" s="141">
        <f t="shared" si="270"/>
        <v>341463106</v>
      </c>
      <c r="R307" s="141">
        <v>1276518313.0000019</v>
      </c>
      <c r="S307" s="141">
        <f t="shared" si="293"/>
        <v>426498.4927846904</v>
      </c>
      <c r="T307" s="141"/>
      <c r="U307" s="141"/>
      <c r="V307" s="141">
        <f t="shared" si="240"/>
        <v>339987334</v>
      </c>
      <c r="W307" s="141">
        <f t="shared" si="241"/>
        <v>523996799.00000209</v>
      </c>
      <c r="X307" s="141">
        <f t="shared" si="242"/>
        <v>0</v>
      </c>
      <c r="Y307" s="141"/>
      <c r="Z307" s="141">
        <v>96473.640662000005</v>
      </c>
      <c r="AA307" s="141">
        <f t="shared" si="243"/>
        <v>335233765</v>
      </c>
      <c r="AB307" s="141">
        <f t="shared" si="244"/>
        <v>342170317.00001383</v>
      </c>
      <c r="AC307" s="141">
        <f t="shared" si="245"/>
        <v>94517.905778419838</v>
      </c>
      <c r="AD307" s="141"/>
      <c r="AE307" s="141"/>
      <c r="AF307" s="141">
        <f t="shared" si="246"/>
        <v>483622539</v>
      </c>
      <c r="AG307" s="141">
        <f t="shared" si="247"/>
        <v>726591897.00000179</v>
      </c>
      <c r="AH307" s="141">
        <f t="shared" si="294"/>
        <v>0</v>
      </c>
      <c r="AI307" s="141"/>
      <c r="AJ307" s="141"/>
      <c r="AK307" s="141">
        <f t="shared" si="248"/>
        <v>18917185</v>
      </c>
      <c r="AL307" s="141">
        <f t="shared" si="249"/>
        <v>21580834</v>
      </c>
      <c r="AM307" s="141">
        <f t="shared" si="295"/>
        <v>0</v>
      </c>
      <c r="AN307" s="141"/>
      <c r="AO307" s="141">
        <v>28309.240919</v>
      </c>
      <c r="AP307" s="141">
        <f t="shared" si="250"/>
        <v>44655639</v>
      </c>
      <c r="AQ307" s="141">
        <f t="shared" si="251"/>
        <v>45294790.000002876</v>
      </c>
      <c r="AR307" s="141">
        <f t="shared" si="296"/>
        <v>27909.771583946233</v>
      </c>
      <c r="AS307" s="141"/>
      <c r="AT307" s="141"/>
      <c r="AU307" s="141">
        <f t="shared" si="252"/>
        <v>12442934</v>
      </c>
      <c r="AV307" s="141">
        <f t="shared" si="253"/>
        <v>11889881.000002848</v>
      </c>
      <c r="AW307" s="141">
        <f t="shared" si="297"/>
        <v>0</v>
      </c>
      <c r="AX307" s="141"/>
      <c r="AY307" s="141"/>
      <c r="AZ307" s="141">
        <f t="shared" si="254"/>
        <v>877162802</v>
      </c>
      <c r="BA307" s="141">
        <f t="shared" si="255"/>
        <v>834431461.9999969</v>
      </c>
      <c r="BB307" s="141">
        <f t="shared" si="298"/>
        <v>0</v>
      </c>
      <c r="BC307" s="141"/>
      <c r="BD307" s="141"/>
      <c r="BE307" s="141">
        <f t="shared" si="256"/>
        <v>9386434</v>
      </c>
      <c r="BF307" s="141">
        <f t="shared" si="257"/>
        <v>9386434</v>
      </c>
      <c r="BG307" s="141">
        <f t="shared" si="299"/>
        <v>0</v>
      </c>
      <c r="BH307" s="141"/>
      <c r="BI307" s="141"/>
      <c r="BJ307" s="141">
        <f t="shared" si="258"/>
        <v>2191103</v>
      </c>
      <c r="BK307" s="141">
        <f t="shared" si="259"/>
        <v>2191101</v>
      </c>
      <c r="BL307" s="141">
        <f t="shared" si="300"/>
        <v>0</v>
      </c>
      <c r="BM307" s="141"/>
      <c r="BN307" s="141"/>
      <c r="BO307" s="141">
        <f t="shared" si="260"/>
        <v>236120000</v>
      </c>
      <c r="BP307" s="141">
        <f t="shared" si="261"/>
        <v>183638092</v>
      </c>
      <c r="BQ307" s="141">
        <f t="shared" si="301"/>
        <v>0</v>
      </c>
      <c r="BR307" s="141"/>
      <c r="BS307" s="141"/>
      <c r="BT307" s="141">
        <f t="shared" si="262"/>
        <v>132130000</v>
      </c>
      <c r="BU307" s="141">
        <f t="shared" si="263"/>
        <v>119177778</v>
      </c>
      <c r="BV307" s="141">
        <f t="shared" si="302"/>
        <v>0</v>
      </c>
      <c r="BW307" s="141"/>
      <c r="BX307" s="141"/>
      <c r="BY307" s="141">
        <f t="shared" si="264"/>
        <v>10351044</v>
      </c>
      <c r="BZ307" s="141">
        <f t="shared" si="265"/>
        <v>10000069</v>
      </c>
      <c r="CA307" s="141">
        <f t="shared" si="303"/>
        <v>0</v>
      </c>
      <c r="CB307" s="141"/>
      <c r="CC307" s="141"/>
      <c r="CD307" s="141">
        <f t="shared" si="266"/>
        <v>1842000</v>
      </c>
      <c r="CE307" s="141">
        <f t="shared" si="267"/>
        <v>1874207.2309440002</v>
      </c>
      <c r="CF307" s="141">
        <f t="shared" si="304"/>
        <v>0</v>
      </c>
      <c r="CG307" s="141"/>
      <c r="CH307" s="141">
        <v>693.23</v>
      </c>
      <c r="CI307" s="141">
        <f t="shared" si="271"/>
        <v>246401</v>
      </c>
      <c r="CJ307" s="141">
        <f t="shared" si="272"/>
        <v>225992.98000000117</v>
      </c>
      <c r="CK307" s="141">
        <f t="shared" si="305"/>
        <v>755.83128834355432</v>
      </c>
      <c r="CL307" s="141"/>
      <c r="CM307" s="141">
        <v>68329</v>
      </c>
      <c r="CN307" s="141">
        <v>133199</v>
      </c>
      <c r="CO307" s="141">
        <f t="shared" si="268"/>
        <v>201528</v>
      </c>
      <c r="CP307" s="141">
        <f t="shared" si="269"/>
        <v>435000431</v>
      </c>
      <c r="CQ307" s="141">
        <f t="shared" si="273"/>
        <v>435000431.00000006</v>
      </c>
      <c r="CR307" s="141">
        <f t="shared" si="274"/>
        <v>201527.99999999997</v>
      </c>
      <c r="CS307" s="141"/>
      <c r="CT307" s="141"/>
      <c r="CU307" s="141"/>
      <c r="CV307" s="141">
        <f t="shared" si="290"/>
        <v>751210.00143539999</v>
      </c>
    </row>
    <row r="308" spans="1:100" s="14" customFormat="1" ht="13.2" x14ac:dyDescent="0.25">
      <c r="A308" s="4" t="s">
        <v>59</v>
      </c>
      <c r="B308" s="4" t="s">
        <v>60</v>
      </c>
      <c r="C308" s="4"/>
      <c r="D308" s="4" t="s">
        <v>36</v>
      </c>
      <c r="E308" s="4"/>
      <c r="F308" s="141">
        <v>568524.26355100004</v>
      </c>
      <c r="G308" s="141">
        <f>'[6]Control Totals'!$I$3</f>
        <v>129600000</v>
      </c>
      <c r="H308" s="141">
        <v>129600000.00000101</v>
      </c>
      <c r="I308" s="141">
        <f t="shared" si="291"/>
        <v>568524.26355099562</v>
      </c>
      <c r="J308" s="141"/>
      <c r="K308" s="141">
        <v>24867456.280446999</v>
      </c>
      <c r="L308" s="141">
        <f t="shared" si="239"/>
        <v>1567610394</v>
      </c>
      <c r="M308" s="141">
        <v>5258012077.9999981</v>
      </c>
      <c r="N308" s="141">
        <f t="shared" si="292"/>
        <v>7413920.3865041612</v>
      </c>
      <c r="O308" s="141"/>
      <c r="P308" s="141">
        <v>4099441.1305359998</v>
      </c>
      <c r="Q308" s="141">
        <f t="shared" si="270"/>
        <v>341463106</v>
      </c>
      <c r="R308" s="141">
        <v>1276518313.0000019</v>
      </c>
      <c r="S308" s="141">
        <f t="shared" si="293"/>
        <v>1096582.7023720669</v>
      </c>
      <c r="T308" s="141"/>
      <c r="U308" s="141"/>
      <c r="V308" s="141">
        <f t="shared" si="240"/>
        <v>339987334</v>
      </c>
      <c r="W308" s="141">
        <f t="shared" si="241"/>
        <v>523996799.00000209</v>
      </c>
      <c r="X308" s="141">
        <f t="shared" si="242"/>
        <v>0</v>
      </c>
      <c r="Y308" s="141"/>
      <c r="Z308" s="141">
        <v>930075.95042600005</v>
      </c>
      <c r="AA308" s="141">
        <f t="shared" si="243"/>
        <v>335233765</v>
      </c>
      <c r="AB308" s="141">
        <f t="shared" si="244"/>
        <v>342170317.00001383</v>
      </c>
      <c r="AC308" s="141">
        <f t="shared" si="245"/>
        <v>911221.24598916841</v>
      </c>
      <c r="AD308" s="141"/>
      <c r="AE308" s="141">
        <v>3125826.2528650002</v>
      </c>
      <c r="AF308" s="141">
        <f t="shared" si="246"/>
        <v>483622539</v>
      </c>
      <c r="AG308" s="141">
        <f t="shared" si="247"/>
        <v>726591897.00000179</v>
      </c>
      <c r="AH308" s="141">
        <f t="shared" si="294"/>
        <v>2080562.7411000752</v>
      </c>
      <c r="AI308" s="141"/>
      <c r="AJ308" s="141"/>
      <c r="AK308" s="141">
        <f t="shared" si="248"/>
        <v>18917185</v>
      </c>
      <c r="AL308" s="141">
        <f t="shared" si="249"/>
        <v>21580834</v>
      </c>
      <c r="AM308" s="141">
        <f t="shared" si="295"/>
        <v>0</v>
      </c>
      <c r="AN308" s="141"/>
      <c r="AO308" s="141">
        <v>28413.985110000001</v>
      </c>
      <c r="AP308" s="141">
        <f t="shared" si="250"/>
        <v>44655639</v>
      </c>
      <c r="AQ308" s="141">
        <f t="shared" si="251"/>
        <v>45294790.000002876</v>
      </c>
      <c r="AR308" s="141">
        <f t="shared" si="296"/>
        <v>28013.037738412186</v>
      </c>
      <c r="AS308" s="141"/>
      <c r="AT308" s="141">
        <v>67545.847775999995</v>
      </c>
      <c r="AU308" s="141">
        <f t="shared" si="252"/>
        <v>12442934</v>
      </c>
      <c r="AV308" s="141">
        <f t="shared" si="253"/>
        <v>11889881.000002848</v>
      </c>
      <c r="AW308" s="141">
        <f t="shared" si="297"/>
        <v>70687.715533117065</v>
      </c>
      <c r="AX308" s="141"/>
      <c r="AY308" s="141">
        <v>1844406.1956539999</v>
      </c>
      <c r="AZ308" s="141">
        <f t="shared" si="254"/>
        <v>877162802</v>
      </c>
      <c r="BA308" s="141">
        <f t="shared" si="255"/>
        <v>834431461.9999969</v>
      </c>
      <c r="BB308" s="141">
        <f t="shared" si="298"/>
        <v>1938858.4686491946</v>
      </c>
      <c r="BC308" s="141"/>
      <c r="BD308" s="141"/>
      <c r="BE308" s="141">
        <f t="shared" si="256"/>
        <v>9386434</v>
      </c>
      <c r="BF308" s="141">
        <f t="shared" si="257"/>
        <v>9386434</v>
      </c>
      <c r="BG308" s="141">
        <f t="shared" si="299"/>
        <v>0</v>
      </c>
      <c r="BH308" s="141"/>
      <c r="BI308" s="141"/>
      <c r="BJ308" s="141">
        <f t="shared" si="258"/>
        <v>2191103</v>
      </c>
      <c r="BK308" s="141">
        <f t="shared" si="259"/>
        <v>2191101</v>
      </c>
      <c r="BL308" s="141">
        <f t="shared" si="300"/>
        <v>0</v>
      </c>
      <c r="BM308" s="141"/>
      <c r="BN308" s="141">
        <v>736736</v>
      </c>
      <c r="BO308" s="141">
        <f t="shared" si="260"/>
        <v>236120000</v>
      </c>
      <c r="BP308" s="141">
        <f t="shared" si="261"/>
        <v>183638092</v>
      </c>
      <c r="BQ308" s="141">
        <f t="shared" si="301"/>
        <v>947287.69192396093</v>
      </c>
      <c r="BR308" s="141"/>
      <c r="BS308" s="141">
        <v>481331</v>
      </c>
      <c r="BT308" s="141">
        <f t="shared" si="262"/>
        <v>132130000</v>
      </c>
      <c r="BU308" s="141">
        <f t="shared" si="263"/>
        <v>119177778</v>
      </c>
      <c r="BV308" s="141">
        <f t="shared" si="302"/>
        <v>533641.97669468215</v>
      </c>
      <c r="BW308" s="141"/>
      <c r="BX308" s="141">
        <v>21803</v>
      </c>
      <c r="BY308" s="141">
        <f t="shared" si="264"/>
        <v>10351044</v>
      </c>
      <c r="BZ308" s="141">
        <f t="shared" si="265"/>
        <v>10000069</v>
      </c>
      <c r="CA308" s="141">
        <f t="shared" si="303"/>
        <v>22568.225512443965</v>
      </c>
      <c r="CB308" s="141"/>
      <c r="CC308" s="141">
        <v>9232.5479369999994</v>
      </c>
      <c r="CD308" s="141">
        <f t="shared" si="266"/>
        <v>1842000</v>
      </c>
      <c r="CE308" s="141">
        <f t="shared" si="267"/>
        <v>1874207.2309440002</v>
      </c>
      <c r="CF308" s="141">
        <f t="shared" si="304"/>
        <v>9073.8916269084311</v>
      </c>
      <c r="CG308" s="141"/>
      <c r="CH308" s="141">
        <v>693.23</v>
      </c>
      <c r="CI308" s="141">
        <f t="shared" si="271"/>
        <v>246401</v>
      </c>
      <c r="CJ308" s="141">
        <f t="shared" si="272"/>
        <v>225992.98000000117</v>
      </c>
      <c r="CK308" s="141">
        <f t="shared" si="305"/>
        <v>755.83128834355432</v>
      </c>
      <c r="CL308" s="141"/>
      <c r="CM308" s="141"/>
      <c r="CN308" s="141">
        <v>656253</v>
      </c>
      <c r="CO308" s="141">
        <f t="shared" si="268"/>
        <v>656253</v>
      </c>
      <c r="CP308" s="141">
        <f t="shared" si="269"/>
        <v>435000431</v>
      </c>
      <c r="CQ308" s="141">
        <f t="shared" si="273"/>
        <v>435000431.00000006</v>
      </c>
      <c r="CR308" s="141">
        <f t="shared" si="274"/>
        <v>656252.99999999988</v>
      </c>
      <c r="CS308" s="141"/>
      <c r="CT308" s="141"/>
      <c r="CU308" s="141"/>
      <c r="CV308" s="141">
        <f t="shared" si="290"/>
        <v>16277951.178483527</v>
      </c>
    </row>
    <row r="309" spans="1:100" s="14" customFormat="1" ht="13.2" x14ac:dyDescent="0.25">
      <c r="A309" s="4" t="s">
        <v>673</v>
      </c>
      <c r="B309" s="4" t="s">
        <v>674</v>
      </c>
      <c r="C309" s="4" t="s">
        <v>348</v>
      </c>
      <c r="D309" s="4" t="s">
        <v>348</v>
      </c>
      <c r="E309" s="4"/>
      <c r="F309" s="141"/>
      <c r="G309" s="141">
        <f>'[6]Control Totals'!$I$3</f>
        <v>129600000</v>
      </c>
      <c r="H309" s="141">
        <v>129600000.00000101</v>
      </c>
      <c r="I309" s="141">
        <f t="shared" si="291"/>
        <v>0</v>
      </c>
      <c r="J309" s="141"/>
      <c r="K309" s="141"/>
      <c r="L309" s="141">
        <f t="shared" si="239"/>
        <v>1567610394</v>
      </c>
      <c r="M309" s="141">
        <v>5258012077.9999981</v>
      </c>
      <c r="N309" s="141">
        <f t="shared" si="292"/>
        <v>0</v>
      </c>
      <c r="O309" s="141"/>
      <c r="P309" s="141">
        <v>1793661.3843749999</v>
      </c>
      <c r="Q309" s="141">
        <f t="shared" si="270"/>
        <v>341463106</v>
      </c>
      <c r="R309" s="141">
        <v>1276518313.0000019</v>
      </c>
      <c r="S309" s="141">
        <f t="shared" si="293"/>
        <v>479796.63212316675</v>
      </c>
      <c r="T309" s="141"/>
      <c r="U309" s="141"/>
      <c r="V309" s="141">
        <f t="shared" si="240"/>
        <v>339987334</v>
      </c>
      <c r="W309" s="141">
        <f t="shared" si="241"/>
        <v>523996799.00000209</v>
      </c>
      <c r="X309" s="141">
        <f t="shared" si="242"/>
        <v>0</v>
      </c>
      <c r="Y309" s="141"/>
      <c r="Z309" s="141">
        <v>99302.230068000004</v>
      </c>
      <c r="AA309" s="141">
        <f t="shared" si="243"/>
        <v>335233765</v>
      </c>
      <c r="AB309" s="141">
        <f t="shared" si="244"/>
        <v>342170317.00001383</v>
      </c>
      <c r="AC309" s="141">
        <f t="shared" si="245"/>
        <v>97289.153397226168</v>
      </c>
      <c r="AD309" s="141"/>
      <c r="AE309" s="141"/>
      <c r="AF309" s="141">
        <f t="shared" si="246"/>
        <v>483622539</v>
      </c>
      <c r="AG309" s="141">
        <f t="shared" si="247"/>
        <v>726591897.00000179</v>
      </c>
      <c r="AH309" s="141">
        <f t="shared" si="294"/>
        <v>0</v>
      </c>
      <c r="AI309" s="141"/>
      <c r="AJ309" s="141"/>
      <c r="AK309" s="141">
        <f t="shared" si="248"/>
        <v>18917185</v>
      </c>
      <c r="AL309" s="141">
        <f t="shared" si="249"/>
        <v>21580834</v>
      </c>
      <c r="AM309" s="141">
        <f t="shared" si="295"/>
        <v>0</v>
      </c>
      <c r="AN309" s="141"/>
      <c r="AO309" s="141">
        <v>28413.985110000001</v>
      </c>
      <c r="AP309" s="141">
        <f t="shared" si="250"/>
        <v>44655639</v>
      </c>
      <c r="AQ309" s="141">
        <f t="shared" si="251"/>
        <v>45294790.000002876</v>
      </c>
      <c r="AR309" s="141">
        <f t="shared" si="296"/>
        <v>28013.037738412186</v>
      </c>
      <c r="AS309" s="141"/>
      <c r="AT309" s="141"/>
      <c r="AU309" s="141">
        <f t="shared" si="252"/>
        <v>12442934</v>
      </c>
      <c r="AV309" s="141">
        <f t="shared" si="253"/>
        <v>11889881.000002848</v>
      </c>
      <c r="AW309" s="141">
        <f t="shared" si="297"/>
        <v>0</v>
      </c>
      <c r="AX309" s="141"/>
      <c r="AY309" s="141"/>
      <c r="AZ309" s="141">
        <f t="shared" si="254"/>
        <v>877162802</v>
      </c>
      <c r="BA309" s="141">
        <f t="shared" si="255"/>
        <v>834431461.9999969</v>
      </c>
      <c r="BB309" s="141">
        <f t="shared" si="298"/>
        <v>0</v>
      </c>
      <c r="BC309" s="141"/>
      <c r="BD309" s="141"/>
      <c r="BE309" s="141">
        <f t="shared" si="256"/>
        <v>9386434</v>
      </c>
      <c r="BF309" s="141">
        <f t="shared" si="257"/>
        <v>9386434</v>
      </c>
      <c r="BG309" s="141">
        <f t="shared" si="299"/>
        <v>0</v>
      </c>
      <c r="BH309" s="141"/>
      <c r="BI309" s="141"/>
      <c r="BJ309" s="141">
        <f t="shared" si="258"/>
        <v>2191103</v>
      </c>
      <c r="BK309" s="141">
        <f t="shared" si="259"/>
        <v>2191101</v>
      </c>
      <c r="BL309" s="141">
        <f t="shared" si="300"/>
        <v>0</v>
      </c>
      <c r="BM309" s="141"/>
      <c r="BN309" s="141"/>
      <c r="BO309" s="141">
        <f t="shared" si="260"/>
        <v>236120000</v>
      </c>
      <c r="BP309" s="141">
        <f t="shared" si="261"/>
        <v>183638092</v>
      </c>
      <c r="BQ309" s="141">
        <f t="shared" si="301"/>
        <v>0</v>
      </c>
      <c r="BR309" s="141"/>
      <c r="BS309" s="141"/>
      <c r="BT309" s="141">
        <f t="shared" si="262"/>
        <v>132130000</v>
      </c>
      <c r="BU309" s="141">
        <f t="shared" si="263"/>
        <v>119177778</v>
      </c>
      <c r="BV309" s="141">
        <f t="shared" si="302"/>
        <v>0</v>
      </c>
      <c r="BW309" s="141"/>
      <c r="BX309" s="141"/>
      <c r="BY309" s="141">
        <f t="shared" si="264"/>
        <v>10351044</v>
      </c>
      <c r="BZ309" s="141">
        <f t="shared" si="265"/>
        <v>10000069</v>
      </c>
      <c r="CA309" s="141">
        <f t="shared" si="303"/>
        <v>0</v>
      </c>
      <c r="CB309" s="141"/>
      <c r="CC309" s="141"/>
      <c r="CD309" s="141">
        <f t="shared" si="266"/>
        <v>1842000</v>
      </c>
      <c r="CE309" s="141">
        <f t="shared" si="267"/>
        <v>1874207.2309440002</v>
      </c>
      <c r="CF309" s="141">
        <f t="shared" si="304"/>
        <v>0</v>
      </c>
      <c r="CG309" s="141"/>
      <c r="CH309" s="141">
        <v>693.23</v>
      </c>
      <c r="CI309" s="141">
        <f t="shared" si="271"/>
        <v>246401</v>
      </c>
      <c r="CJ309" s="141">
        <f t="shared" si="272"/>
        <v>225992.98000000117</v>
      </c>
      <c r="CK309" s="141">
        <f t="shared" si="305"/>
        <v>755.83128834355432</v>
      </c>
      <c r="CL309" s="141"/>
      <c r="CM309" s="141">
        <v>69519</v>
      </c>
      <c r="CN309" s="141">
        <v>139526</v>
      </c>
      <c r="CO309" s="141">
        <f t="shared" si="268"/>
        <v>209045</v>
      </c>
      <c r="CP309" s="141">
        <f t="shared" si="269"/>
        <v>435000431</v>
      </c>
      <c r="CQ309" s="141">
        <f t="shared" si="273"/>
        <v>435000431.00000006</v>
      </c>
      <c r="CR309" s="141">
        <f t="shared" si="274"/>
        <v>209044.99999999997</v>
      </c>
      <c r="CS309" s="141"/>
      <c r="CT309" s="141"/>
      <c r="CU309" s="141"/>
      <c r="CV309" s="141">
        <f t="shared" si="290"/>
        <v>814899.65454714862</v>
      </c>
    </row>
    <row r="310" spans="1:100" s="14" customFormat="1" ht="13.2" x14ac:dyDescent="0.25">
      <c r="A310" s="4" t="s">
        <v>327</v>
      </c>
      <c r="B310" s="4" t="s">
        <v>328</v>
      </c>
      <c r="C310" s="4" t="s">
        <v>312</v>
      </c>
      <c r="D310" s="4" t="s">
        <v>312</v>
      </c>
      <c r="E310" s="4"/>
      <c r="F310" s="141">
        <v>1326202.73762</v>
      </c>
      <c r="G310" s="141">
        <f>'[6]Control Totals'!$I$3</f>
        <v>129600000</v>
      </c>
      <c r="H310" s="141">
        <v>129600000.00000101</v>
      </c>
      <c r="I310" s="141">
        <f t="shared" si="291"/>
        <v>1326202.7376199896</v>
      </c>
      <c r="J310" s="141"/>
      <c r="K310" s="141">
        <v>56417859.108580999</v>
      </c>
      <c r="L310" s="141">
        <f t="shared" si="239"/>
        <v>1567610394</v>
      </c>
      <c r="M310" s="141">
        <v>5258012077.9999981</v>
      </c>
      <c r="N310" s="141">
        <f t="shared" si="292"/>
        <v>16820277.518167995</v>
      </c>
      <c r="O310" s="141"/>
      <c r="P310" s="141"/>
      <c r="Q310" s="141">
        <f t="shared" si="270"/>
        <v>341463106</v>
      </c>
      <c r="R310" s="141">
        <v>1276518313.0000019</v>
      </c>
      <c r="S310" s="141">
        <f t="shared" si="293"/>
        <v>0</v>
      </c>
      <c r="T310" s="141"/>
      <c r="U310" s="141"/>
      <c r="V310" s="141">
        <f t="shared" si="240"/>
        <v>339987334</v>
      </c>
      <c r="W310" s="141">
        <f t="shared" si="241"/>
        <v>523996799.00000209</v>
      </c>
      <c r="X310" s="141">
        <f t="shared" si="242"/>
        <v>0</v>
      </c>
      <c r="Y310" s="141"/>
      <c r="Z310" s="141">
        <v>4269830.3872800004</v>
      </c>
      <c r="AA310" s="141">
        <f t="shared" si="243"/>
        <v>335233765</v>
      </c>
      <c r="AB310" s="141">
        <f t="shared" si="244"/>
        <v>342170317.00001383</v>
      </c>
      <c r="AC310" s="141">
        <f t="shared" si="245"/>
        <v>4183271.4456035788</v>
      </c>
      <c r="AD310" s="141"/>
      <c r="AE310" s="141">
        <v>9478084.6042829994</v>
      </c>
      <c r="AF310" s="141">
        <f t="shared" si="246"/>
        <v>483622539</v>
      </c>
      <c r="AG310" s="141">
        <f t="shared" si="247"/>
        <v>726591897.00000179</v>
      </c>
      <c r="AH310" s="141">
        <f t="shared" si="294"/>
        <v>6308651.8857505824</v>
      </c>
      <c r="AI310" s="141"/>
      <c r="AJ310" s="141"/>
      <c r="AK310" s="141">
        <f t="shared" si="248"/>
        <v>18917185</v>
      </c>
      <c r="AL310" s="141">
        <f t="shared" si="249"/>
        <v>21580834</v>
      </c>
      <c r="AM310" s="141">
        <f t="shared" si="295"/>
        <v>0</v>
      </c>
      <c r="AN310" s="141"/>
      <c r="AO310" s="141"/>
      <c r="AP310" s="141">
        <f t="shared" si="250"/>
        <v>44655639</v>
      </c>
      <c r="AQ310" s="141">
        <f t="shared" si="251"/>
        <v>45294790.000002876</v>
      </c>
      <c r="AR310" s="141">
        <f t="shared" si="296"/>
        <v>0</v>
      </c>
      <c r="AS310" s="141"/>
      <c r="AT310" s="141">
        <v>93024.164204999994</v>
      </c>
      <c r="AU310" s="141">
        <f t="shared" si="252"/>
        <v>12442934</v>
      </c>
      <c r="AV310" s="141">
        <f t="shared" si="253"/>
        <v>11889881.000002848</v>
      </c>
      <c r="AW310" s="141">
        <f t="shared" si="297"/>
        <v>97351.145533559189</v>
      </c>
      <c r="AX310" s="141"/>
      <c r="AY310" s="141">
        <v>12217817.391621999</v>
      </c>
      <c r="AZ310" s="141">
        <f t="shared" si="254"/>
        <v>877162802</v>
      </c>
      <c r="BA310" s="141">
        <f t="shared" si="255"/>
        <v>834431461.9999969</v>
      </c>
      <c r="BB310" s="141">
        <f t="shared" si="298"/>
        <v>12843493.355191255</v>
      </c>
      <c r="BC310" s="141"/>
      <c r="BD310" s="141"/>
      <c r="BE310" s="141">
        <f t="shared" si="256"/>
        <v>9386434</v>
      </c>
      <c r="BF310" s="141">
        <f t="shared" si="257"/>
        <v>9386434</v>
      </c>
      <c r="BG310" s="141">
        <f t="shared" si="299"/>
        <v>0</v>
      </c>
      <c r="BH310" s="141"/>
      <c r="BI310" s="141"/>
      <c r="BJ310" s="141">
        <f t="shared" si="258"/>
        <v>2191103</v>
      </c>
      <c r="BK310" s="141">
        <f t="shared" si="259"/>
        <v>2191101</v>
      </c>
      <c r="BL310" s="141">
        <f t="shared" si="300"/>
        <v>0</v>
      </c>
      <c r="BM310" s="141"/>
      <c r="BN310" s="141">
        <v>2710164</v>
      </c>
      <c r="BO310" s="141">
        <f t="shared" si="260"/>
        <v>236120000</v>
      </c>
      <c r="BP310" s="141">
        <f t="shared" si="261"/>
        <v>183638092</v>
      </c>
      <c r="BQ310" s="141">
        <f t="shared" si="301"/>
        <v>3484701.4402654544</v>
      </c>
      <c r="BR310" s="141"/>
      <c r="BS310" s="141">
        <v>2023492</v>
      </c>
      <c r="BT310" s="141">
        <f t="shared" si="262"/>
        <v>132130000</v>
      </c>
      <c r="BU310" s="141">
        <f t="shared" si="263"/>
        <v>119177778</v>
      </c>
      <c r="BV310" s="141">
        <f t="shared" si="302"/>
        <v>2243404.7894398565</v>
      </c>
      <c r="BW310" s="141"/>
      <c r="BX310" s="141">
        <v>126991</v>
      </c>
      <c r="BY310" s="141">
        <f t="shared" si="264"/>
        <v>10351044</v>
      </c>
      <c r="BZ310" s="141">
        <f t="shared" si="265"/>
        <v>10000069</v>
      </c>
      <c r="CA310" s="141">
        <f t="shared" si="303"/>
        <v>131448.03586895249</v>
      </c>
      <c r="CB310" s="141"/>
      <c r="CC310" s="141">
        <v>18465.095870000001</v>
      </c>
      <c r="CD310" s="141">
        <f t="shared" si="266"/>
        <v>1842000</v>
      </c>
      <c r="CE310" s="141">
        <f t="shared" si="267"/>
        <v>1874207.2309440002</v>
      </c>
      <c r="CF310" s="141">
        <f t="shared" si="304"/>
        <v>18147.783249885604</v>
      </c>
      <c r="CG310" s="141"/>
      <c r="CH310" s="141"/>
      <c r="CI310" s="141">
        <f t="shared" si="271"/>
        <v>246401</v>
      </c>
      <c r="CJ310" s="141">
        <f t="shared" si="272"/>
        <v>225992.98000000117</v>
      </c>
      <c r="CK310" s="141">
        <f t="shared" si="305"/>
        <v>0</v>
      </c>
      <c r="CL310" s="141"/>
      <c r="CM310" s="141"/>
      <c r="CN310" s="141">
        <v>5993148</v>
      </c>
      <c r="CO310" s="141">
        <f t="shared" si="268"/>
        <v>5993148</v>
      </c>
      <c r="CP310" s="141">
        <f t="shared" si="269"/>
        <v>435000431</v>
      </c>
      <c r="CQ310" s="141">
        <f t="shared" si="273"/>
        <v>435000431.00000006</v>
      </c>
      <c r="CR310" s="141">
        <f t="shared" si="274"/>
        <v>5993147.9999999991</v>
      </c>
      <c r="CS310" s="141"/>
      <c r="CT310" s="141"/>
      <c r="CU310" s="141"/>
      <c r="CV310" s="141">
        <f t="shared" si="290"/>
        <v>53450098.136691101</v>
      </c>
    </row>
    <row r="311" spans="1:100" s="14" customFormat="1" ht="13.2" x14ac:dyDescent="0.25">
      <c r="A311" s="4" t="s">
        <v>789</v>
      </c>
      <c r="B311" s="4" t="s">
        <v>790</v>
      </c>
      <c r="C311" s="4" t="s">
        <v>764</v>
      </c>
      <c r="D311" s="4" t="s">
        <v>764</v>
      </c>
      <c r="E311" s="4"/>
      <c r="F311" s="141"/>
      <c r="G311" s="141">
        <f>'[6]Control Totals'!$I$3</f>
        <v>129600000</v>
      </c>
      <c r="H311" s="141">
        <v>129600000.00000101</v>
      </c>
      <c r="I311" s="141">
        <f t="shared" si="291"/>
        <v>0</v>
      </c>
      <c r="J311" s="141"/>
      <c r="K311" s="141"/>
      <c r="L311" s="141">
        <f t="shared" si="239"/>
        <v>1567610394</v>
      </c>
      <c r="M311" s="141">
        <v>5258012077.9999981</v>
      </c>
      <c r="N311" s="141">
        <f t="shared" si="292"/>
        <v>0</v>
      </c>
      <c r="O311" s="141"/>
      <c r="P311" s="141"/>
      <c r="Q311" s="141">
        <f t="shared" si="270"/>
        <v>341463106</v>
      </c>
      <c r="R311" s="141">
        <v>1276518313.0000019</v>
      </c>
      <c r="S311" s="141">
        <f t="shared" si="293"/>
        <v>0</v>
      </c>
      <c r="T311" s="141"/>
      <c r="U311" s="141">
        <v>8630768.128184</v>
      </c>
      <c r="V311" s="141">
        <f t="shared" si="240"/>
        <v>339987334</v>
      </c>
      <c r="W311" s="141">
        <f t="shared" si="241"/>
        <v>523996799.00000209</v>
      </c>
      <c r="X311" s="141">
        <f t="shared" si="242"/>
        <v>5599942.3123831656</v>
      </c>
      <c r="Y311" s="141"/>
      <c r="Z311" s="141">
        <v>350257.21951000002</v>
      </c>
      <c r="AA311" s="141">
        <f t="shared" si="243"/>
        <v>335233765</v>
      </c>
      <c r="AB311" s="141">
        <f t="shared" si="244"/>
        <v>342170317.00001383</v>
      </c>
      <c r="AC311" s="141">
        <f t="shared" si="245"/>
        <v>343156.7280418541</v>
      </c>
      <c r="AD311" s="141"/>
      <c r="AE311" s="141"/>
      <c r="AF311" s="141">
        <f t="shared" si="246"/>
        <v>483622539</v>
      </c>
      <c r="AG311" s="141">
        <f t="shared" si="247"/>
        <v>726591897.00000179</v>
      </c>
      <c r="AH311" s="141">
        <f t="shared" si="294"/>
        <v>0</v>
      </c>
      <c r="AI311" s="141"/>
      <c r="AJ311" s="141"/>
      <c r="AK311" s="141">
        <f t="shared" si="248"/>
        <v>18917185</v>
      </c>
      <c r="AL311" s="141">
        <f t="shared" si="249"/>
        <v>21580834</v>
      </c>
      <c r="AM311" s="141">
        <f t="shared" si="295"/>
        <v>0</v>
      </c>
      <c r="AN311" s="141"/>
      <c r="AO311" s="141"/>
      <c r="AP311" s="141">
        <f t="shared" si="250"/>
        <v>44655639</v>
      </c>
      <c r="AQ311" s="141">
        <f t="shared" si="251"/>
        <v>45294790.000002876</v>
      </c>
      <c r="AR311" s="141">
        <f t="shared" si="296"/>
        <v>0</v>
      </c>
      <c r="AS311" s="141"/>
      <c r="AT311" s="141"/>
      <c r="AU311" s="141">
        <f t="shared" si="252"/>
        <v>12442934</v>
      </c>
      <c r="AV311" s="141">
        <f t="shared" si="253"/>
        <v>11889881.000002848</v>
      </c>
      <c r="AW311" s="141">
        <f t="shared" si="297"/>
        <v>0</v>
      </c>
      <c r="AX311" s="141"/>
      <c r="AY311" s="141"/>
      <c r="AZ311" s="141">
        <f t="shared" si="254"/>
        <v>877162802</v>
      </c>
      <c r="BA311" s="141">
        <f t="shared" si="255"/>
        <v>834431461.9999969</v>
      </c>
      <c r="BB311" s="141">
        <f t="shared" si="298"/>
        <v>0</v>
      </c>
      <c r="BC311" s="141"/>
      <c r="BD311" s="141"/>
      <c r="BE311" s="141">
        <f t="shared" si="256"/>
        <v>9386434</v>
      </c>
      <c r="BF311" s="141">
        <f t="shared" si="257"/>
        <v>9386434</v>
      </c>
      <c r="BG311" s="141">
        <f t="shared" si="299"/>
        <v>0</v>
      </c>
      <c r="BH311" s="141"/>
      <c r="BI311" s="141"/>
      <c r="BJ311" s="141">
        <f t="shared" si="258"/>
        <v>2191103</v>
      </c>
      <c r="BK311" s="141">
        <f t="shared" si="259"/>
        <v>2191101</v>
      </c>
      <c r="BL311" s="141">
        <f t="shared" si="300"/>
        <v>0</v>
      </c>
      <c r="BM311" s="141"/>
      <c r="BN311" s="141"/>
      <c r="BO311" s="141">
        <f t="shared" si="260"/>
        <v>236120000</v>
      </c>
      <c r="BP311" s="141">
        <f t="shared" si="261"/>
        <v>183638092</v>
      </c>
      <c r="BQ311" s="141">
        <f t="shared" si="301"/>
        <v>0</v>
      </c>
      <c r="BR311" s="141"/>
      <c r="BS311" s="141"/>
      <c r="BT311" s="141">
        <f t="shared" si="262"/>
        <v>132130000</v>
      </c>
      <c r="BU311" s="141">
        <f t="shared" si="263"/>
        <v>119177778</v>
      </c>
      <c r="BV311" s="141">
        <f t="shared" si="302"/>
        <v>0</v>
      </c>
      <c r="BW311" s="141"/>
      <c r="BX311" s="141"/>
      <c r="BY311" s="141">
        <f t="shared" si="264"/>
        <v>10351044</v>
      </c>
      <c r="BZ311" s="141">
        <f t="shared" si="265"/>
        <v>10000069</v>
      </c>
      <c r="CA311" s="141">
        <f t="shared" si="303"/>
        <v>0</v>
      </c>
      <c r="CB311" s="141"/>
      <c r="CC311" s="141"/>
      <c r="CD311" s="141">
        <f t="shared" si="266"/>
        <v>1842000</v>
      </c>
      <c r="CE311" s="141">
        <f t="shared" si="267"/>
        <v>1874207.2309440002</v>
      </c>
      <c r="CF311" s="141">
        <f t="shared" si="304"/>
        <v>0</v>
      </c>
      <c r="CG311" s="141"/>
      <c r="CH311" s="141"/>
      <c r="CI311" s="141">
        <f t="shared" si="271"/>
        <v>246401</v>
      </c>
      <c r="CJ311" s="141">
        <f t="shared" si="272"/>
        <v>225992.98000000117</v>
      </c>
      <c r="CK311" s="141">
        <f t="shared" si="305"/>
        <v>0</v>
      </c>
      <c r="CL311" s="141"/>
      <c r="CM311" s="141"/>
      <c r="CN311" s="141">
        <v>491097</v>
      </c>
      <c r="CO311" s="141">
        <f t="shared" si="268"/>
        <v>491097</v>
      </c>
      <c r="CP311" s="141">
        <f t="shared" si="269"/>
        <v>435000431</v>
      </c>
      <c r="CQ311" s="141">
        <f t="shared" si="273"/>
        <v>435000431.00000006</v>
      </c>
      <c r="CR311" s="141">
        <f t="shared" si="274"/>
        <v>491096.99999999994</v>
      </c>
      <c r="CS311" s="141"/>
      <c r="CT311" s="141"/>
      <c r="CU311" s="141"/>
      <c r="CV311" s="141">
        <f t="shared" si="290"/>
        <v>6434196.0404250193</v>
      </c>
    </row>
    <row r="312" spans="1:100" s="14" customFormat="1" ht="13.2" x14ac:dyDescent="0.25">
      <c r="A312" s="4" t="s">
        <v>675</v>
      </c>
      <c r="B312" s="4" t="s">
        <v>676</v>
      </c>
      <c r="C312" s="4" t="s">
        <v>348</v>
      </c>
      <c r="D312" s="4" t="s">
        <v>348</v>
      </c>
      <c r="E312" s="4"/>
      <c r="F312" s="141"/>
      <c r="G312" s="141">
        <f>'[6]Control Totals'!$I$3</f>
        <v>129600000</v>
      </c>
      <c r="H312" s="141">
        <v>129600000.00000101</v>
      </c>
      <c r="I312" s="141">
        <f t="shared" si="291"/>
        <v>0</v>
      </c>
      <c r="J312" s="141"/>
      <c r="K312" s="141"/>
      <c r="L312" s="141">
        <f t="shared" si="239"/>
        <v>1567610394</v>
      </c>
      <c r="M312" s="141">
        <v>5258012077.9999981</v>
      </c>
      <c r="N312" s="141">
        <f t="shared" si="292"/>
        <v>0</v>
      </c>
      <c r="O312" s="141"/>
      <c r="P312" s="141">
        <v>1671170.0192829999</v>
      </c>
      <c r="Q312" s="141">
        <f t="shared" si="270"/>
        <v>341463106</v>
      </c>
      <c r="R312" s="141">
        <v>1276518313.0000019</v>
      </c>
      <c r="S312" s="141">
        <f t="shared" si="293"/>
        <v>447030.72382671892</v>
      </c>
      <c r="T312" s="141"/>
      <c r="U312" s="141"/>
      <c r="V312" s="141">
        <f t="shared" si="240"/>
        <v>339987334</v>
      </c>
      <c r="W312" s="141">
        <f t="shared" si="241"/>
        <v>523996799.00000209</v>
      </c>
      <c r="X312" s="141">
        <f t="shared" si="242"/>
        <v>0</v>
      </c>
      <c r="Y312" s="141"/>
      <c r="Z312" s="141">
        <v>75038.065371999997</v>
      </c>
      <c r="AA312" s="141">
        <f t="shared" si="243"/>
        <v>335233765</v>
      </c>
      <c r="AB312" s="141">
        <f t="shared" si="244"/>
        <v>342170317.00001383</v>
      </c>
      <c r="AC312" s="141">
        <f t="shared" si="245"/>
        <v>73516.877190053478</v>
      </c>
      <c r="AD312" s="141"/>
      <c r="AE312" s="141"/>
      <c r="AF312" s="141">
        <f t="shared" si="246"/>
        <v>483622539</v>
      </c>
      <c r="AG312" s="141">
        <f t="shared" si="247"/>
        <v>726591897.00000179</v>
      </c>
      <c r="AH312" s="141">
        <f t="shared" si="294"/>
        <v>0</v>
      </c>
      <c r="AI312" s="141"/>
      <c r="AJ312" s="141"/>
      <c r="AK312" s="141">
        <f t="shared" si="248"/>
        <v>18917185</v>
      </c>
      <c r="AL312" s="141">
        <f t="shared" si="249"/>
        <v>21580834</v>
      </c>
      <c r="AM312" s="141">
        <f t="shared" si="295"/>
        <v>0</v>
      </c>
      <c r="AN312" s="141"/>
      <c r="AO312" s="141">
        <v>32355.197630999999</v>
      </c>
      <c r="AP312" s="141">
        <f t="shared" si="250"/>
        <v>44655639</v>
      </c>
      <c r="AQ312" s="141">
        <f t="shared" si="251"/>
        <v>45294790.000002876</v>
      </c>
      <c r="AR312" s="141">
        <f t="shared" si="296"/>
        <v>31898.636138582373</v>
      </c>
      <c r="AS312" s="141"/>
      <c r="AT312" s="141"/>
      <c r="AU312" s="141">
        <f t="shared" si="252"/>
        <v>12442934</v>
      </c>
      <c r="AV312" s="141">
        <f t="shared" si="253"/>
        <v>11889881.000002848</v>
      </c>
      <c r="AW312" s="141">
        <f t="shared" si="297"/>
        <v>0</v>
      </c>
      <c r="AX312" s="141"/>
      <c r="AY312" s="141"/>
      <c r="AZ312" s="141">
        <f t="shared" si="254"/>
        <v>877162802</v>
      </c>
      <c r="BA312" s="141">
        <f t="shared" si="255"/>
        <v>834431461.9999969</v>
      </c>
      <c r="BB312" s="141">
        <f t="shared" si="298"/>
        <v>0</v>
      </c>
      <c r="BC312" s="141"/>
      <c r="BD312" s="141"/>
      <c r="BE312" s="141">
        <f t="shared" si="256"/>
        <v>9386434</v>
      </c>
      <c r="BF312" s="141">
        <f t="shared" si="257"/>
        <v>9386434</v>
      </c>
      <c r="BG312" s="141">
        <f t="shared" si="299"/>
        <v>0</v>
      </c>
      <c r="BH312" s="141"/>
      <c r="BI312" s="141"/>
      <c r="BJ312" s="141">
        <f t="shared" si="258"/>
        <v>2191103</v>
      </c>
      <c r="BK312" s="141">
        <f t="shared" si="259"/>
        <v>2191101</v>
      </c>
      <c r="BL312" s="141">
        <f t="shared" si="300"/>
        <v>0</v>
      </c>
      <c r="BM312" s="141"/>
      <c r="BN312" s="141"/>
      <c r="BO312" s="141">
        <f t="shared" si="260"/>
        <v>236120000</v>
      </c>
      <c r="BP312" s="141">
        <f t="shared" si="261"/>
        <v>183638092</v>
      </c>
      <c r="BQ312" s="141">
        <f t="shared" si="301"/>
        <v>0</v>
      </c>
      <c r="BR312" s="141"/>
      <c r="BS312" s="141"/>
      <c r="BT312" s="141">
        <f t="shared" si="262"/>
        <v>132130000</v>
      </c>
      <c r="BU312" s="141">
        <f t="shared" si="263"/>
        <v>119177778</v>
      </c>
      <c r="BV312" s="141">
        <f t="shared" si="302"/>
        <v>0</v>
      </c>
      <c r="BW312" s="141"/>
      <c r="BX312" s="141"/>
      <c r="BY312" s="141">
        <f t="shared" si="264"/>
        <v>10351044</v>
      </c>
      <c r="BZ312" s="141">
        <f t="shared" si="265"/>
        <v>10000069</v>
      </c>
      <c r="CA312" s="141">
        <f t="shared" si="303"/>
        <v>0</v>
      </c>
      <c r="CB312" s="141"/>
      <c r="CC312" s="141"/>
      <c r="CD312" s="141">
        <f t="shared" si="266"/>
        <v>1842000</v>
      </c>
      <c r="CE312" s="141">
        <f t="shared" si="267"/>
        <v>1874207.2309440002</v>
      </c>
      <c r="CF312" s="141">
        <f t="shared" si="304"/>
        <v>0</v>
      </c>
      <c r="CG312" s="141"/>
      <c r="CH312" s="141">
        <v>693.23</v>
      </c>
      <c r="CI312" s="141">
        <f t="shared" si="271"/>
        <v>246401</v>
      </c>
      <c r="CJ312" s="141">
        <f t="shared" si="272"/>
        <v>225992.98000000117</v>
      </c>
      <c r="CK312" s="141">
        <f t="shared" si="305"/>
        <v>755.83128834355432</v>
      </c>
      <c r="CL312" s="141"/>
      <c r="CM312" s="141">
        <v>53194</v>
      </c>
      <c r="CN312" s="141">
        <v>106891</v>
      </c>
      <c r="CO312" s="141">
        <f t="shared" si="268"/>
        <v>160085</v>
      </c>
      <c r="CP312" s="141">
        <f t="shared" si="269"/>
        <v>435000431</v>
      </c>
      <c r="CQ312" s="141">
        <f t="shared" si="273"/>
        <v>435000431.00000006</v>
      </c>
      <c r="CR312" s="141">
        <f t="shared" si="274"/>
        <v>160084.99999999997</v>
      </c>
      <c r="CS312" s="141"/>
      <c r="CT312" s="141"/>
      <c r="CU312" s="141"/>
      <c r="CV312" s="141">
        <f t="shared" si="290"/>
        <v>713287.06844369834</v>
      </c>
    </row>
    <row r="313" spans="1:100" s="14" customFormat="1" ht="13.2" x14ac:dyDescent="0.25">
      <c r="A313" s="4" t="s">
        <v>509</v>
      </c>
      <c r="B313" s="4" t="s">
        <v>510</v>
      </c>
      <c r="C313" s="4" t="s">
        <v>348</v>
      </c>
      <c r="D313" s="4" t="s">
        <v>348</v>
      </c>
      <c r="E313" s="4"/>
      <c r="F313" s="141"/>
      <c r="G313" s="141">
        <f>'[6]Control Totals'!$I$3</f>
        <v>129600000</v>
      </c>
      <c r="H313" s="141">
        <v>129600000.00000101</v>
      </c>
      <c r="I313" s="141">
        <f t="shared" si="291"/>
        <v>0</v>
      </c>
      <c r="J313" s="141"/>
      <c r="K313" s="141"/>
      <c r="L313" s="141">
        <f t="shared" si="239"/>
        <v>1567610394</v>
      </c>
      <c r="M313" s="141">
        <v>5258012077.9999981</v>
      </c>
      <c r="N313" s="141">
        <f t="shared" si="292"/>
        <v>0</v>
      </c>
      <c r="O313" s="141"/>
      <c r="P313" s="141">
        <v>1632358.6224720001</v>
      </c>
      <c r="Q313" s="141">
        <f t="shared" si="270"/>
        <v>341463106</v>
      </c>
      <c r="R313" s="141">
        <v>1276518313.0000019</v>
      </c>
      <c r="S313" s="141">
        <f t="shared" si="293"/>
        <v>436648.84370144532</v>
      </c>
      <c r="T313" s="141"/>
      <c r="U313" s="141"/>
      <c r="V313" s="141">
        <f t="shared" si="240"/>
        <v>339987334</v>
      </c>
      <c r="W313" s="141">
        <f t="shared" si="241"/>
        <v>523996799.00000209</v>
      </c>
      <c r="X313" s="141">
        <f t="shared" si="242"/>
        <v>0</v>
      </c>
      <c r="Y313" s="141"/>
      <c r="Z313" s="141">
        <v>78267.443694000001</v>
      </c>
      <c r="AA313" s="141">
        <f t="shared" si="243"/>
        <v>335233765</v>
      </c>
      <c r="AB313" s="141">
        <f t="shared" si="244"/>
        <v>342170317.00001383</v>
      </c>
      <c r="AC313" s="141">
        <f t="shared" si="245"/>
        <v>76680.788843715127</v>
      </c>
      <c r="AD313" s="141"/>
      <c r="AE313" s="141"/>
      <c r="AF313" s="141">
        <f t="shared" si="246"/>
        <v>483622539</v>
      </c>
      <c r="AG313" s="141">
        <f t="shared" si="247"/>
        <v>726591897.00000179</v>
      </c>
      <c r="AH313" s="141">
        <f t="shared" si="294"/>
        <v>0</v>
      </c>
      <c r="AI313" s="141"/>
      <c r="AJ313" s="141"/>
      <c r="AK313" s="141">
        <f t="shared" si="248"/>
        <v>18917185</v>
      </c>
      <c r="AL313" s="141">
        <f t="shared" si="249"/>
        <v>21580834</v>
      </c>
      <c r="AM313" s="141">
        <f t="shared" si="295"/>
        <v>0</v>
      </c>
      <c r="AN313" s="141"/>
      <c r="AO313" s="141">
        <v>40237.056488000002</v>
      </c>
      <c r="AP313" s="141">
        <f t="shared" si="250"/>
        <v>44655639</v>
      </c>
      <c r="AQ313" s="141">
        <f t="shared" si="251"/>
        <v>45294790.000002876</v>
      </c>
      <c r="AR313" s="141">
        <f t="shared" si="296"/>
        <v>39669.274743312017</v>
      </c>
      <c r="AS313" s="141"/>
      <c r="AT313" s="141"/>
      <c r="AU313" s="141">
        <f t="shared" si="252"/>
        <v>12442934</v>
      </c>
      <c r="AV313" s="141">
        <f t="shared" si="253"/>
        <v>11889881.000002848</v>
      </c>
      <c r="AW313" s="141">
        <f t="shared" si="297"/>
        <v>0</v>
      </c>
      <c r="AX313" s="141"/>
      <c r="AY313" s="141"/>
      <c r="AZ313" s="141">
        <f t="shared" si="254"/>
        <v>877162802</v>
      </c>
      <c r="BA313" s="141">
        <f t="shared" si="255"/>
        <v>834431461.9999969</v>
      </c>
      <c r="BB313" s="141">
        <f t="shared" si="298"/>
        <v>0</v>
      </c>
      <c r="BC313" s="141"/>
      <c r="BD313" s="141"/>
      <c r="BE313" s="141">
        <f t="shared" si="256"/>
        <v>9386434</v>
      </c>
      <c r="BF313" s="141">
        <f t="shared" si="257"/>
        <v>9386434</v>
      </c>
      <c r="BG313" s="141">
        <f t="shared" si="299"/>
        <v>0</v>
      </c>
      <c r="BH313" s="141"/>
      <c r="BI313" s="141"/>
      <c r="BJ313" s="141">
        <f t="shared" si="258"/>
        <v>2191103</v>
      </c>
      <c r="BK313" s="141">
        <f t="shared" si="259"/>
        <v>2191101</v>
      </c>
      <c r="BL313" s="141">
        <f t="shared" si="300"/>
        <v>0</v>
      </c>
      <c r="BM313" s="141"/>
      <c r="BN313" s="141"/>
      <c r="BO313" s="141">
        <f t="shared" si="260"/>
        <v>236120000</v>
      </c>
      <c r="BP313" s="141">
        <f t="shared" si="261"/>
        <v>183638092</v>
      </c>
      <c r="BQ313" s="141">
        <f t="shared" si="301"/>
        <v>0</v>
      </c>
      <c r="BR313" s="141"/>
      <c r="BS313" s="141"/>
      <c r="BT313" s="141">
        <f t="shared" si="262"/>
        <v>132130000</v>
      </c>
      <c r="BU313" s="141">
        <f t="shared" si="263"/>
        <v>119177778</v>
      </c>
      <c r="BV313" s="141">
        <f t="shared" si="302"/>
        <v>0</v>
      </c>
      <c r="BW313" s="141"/>
      <c r="BX313" s="141"/>
      <c r="BY313" s="141">
        <f t="shared" si="264"/>
        <v>10351044</v>
      </c>
      <c r="BZ313" s="141">
        <f t="shared" si="265"/>
        <v>10000069</v>
      </c>
      <c r="CA313" s="141">
        <f t="shared" si="303"/>
        <v>0</v>
      </c>
      <c r="CB313" s="141"/>
      <c r="CC313" s="141"/>
      <c r="CD313" s="141">
        <f t="shared" si="266"/>
        <v>1842000</v>
      </c>
      <c r="CE313" s="141">
        <f t="shared" si="267"/>
        <v>1874207.2309440002</v>
      </c>
      <c r="CF313" s="141">
        <f t="shared" si="304"/>
        <v>0</v>
      </c>
      <c r="CG313" s="141"/>
      <c r="CH313" s="141">
        <v>693.23</v>
      </c>
      <c r="CI313" s="141">
        <f t="shared" si="271"/>
        <v>246401</v>
      </c>
      <c r="CJ313" s="141">
        <f t="shared" si="272"/>
        <v>225992.98000000117</v>
      </c>
      <c r="CK313" s="141">
        <f t="shared" si="305"/>
        <v>755.83128834355432</v>
      </c>
      <c r="CL313" s="141"/>
      <c r="CM313" s="141">
        <v>55875</v>
      </c>
      <c r="CN313" s="141">
        <v>110368</v>
      </c>
      <c r="CO313" s="141">
        <f t="shared" si="268"/>
        <v>166243</v>
      </c>
      <c r="CP313" s="141">
        <f t="shared" si="269"/>
        <v>435000431</v>
      </c>
      <c r="CQ313" s="141">
        <f t="shared" si="273"/>
        <v>435000431.00000006</v>
      </c>
      <c r="CR313" s="141">
        <f t="shared" si="274"/>
        <v>166243</v>
      </c>
      <c r="CS313" s="141"/>
      <c r="CT313" s="141"/>
      <c r="CU313" s="141"/>
      <c r="CV313" s="141">
        <f t="shared" si="290"/>
        <v>719997.73857681605</v>
      </c>
    </row>
    <row r="314" spans="1:100" s="14" customFormat="1" ht="13.2" x14ac:dyDescent="0.25">
      <c r="A314" s="4" t="s">
        <v>47</v>
      </c>
      <c r="B314" s="4" t="s">
        <v>48</v>
      </c>
      <c r="C314" s="4"/>
      <c r="D314" s="4" t="s">
        <v>36</v>
      </c>
      <c r="E314" s="4"/>
      <c r="F314" s="141">
        <v>666857.73904699995</v>
      </c>
      <c r="G314" s="141">
        <f>'[6]Control Totals'!$I$3</f>
        <v>129600000</v>
      </c>
      <c r="H314" s="141">
        <v>129600000.00000101</v>
      </c>
      <c r="I314" s="141">
        <f t="shared" si="291"/>
        <v>666857.73904699471</v>
      </c>
      <c r="J314" s="141"/>
      <c r="K314" s="141">
        <v>23641584.653085999</v>
      </c>
      <c r="L314" s="141">
        <f t="shared" si="239"/>
        <v>1567610394</v>
      </c>
      <c r="M314" s="141">
        <v>5258012077.9999981</v>
      </c>
      <c r="N314" s="141">
        <f t="shared" si="292"/>
        <v>7048442.1266117347</v>
      </c>
      <c r="O314" s="141"/>
      <c r="P314" s="141">
        <v>4684598.8424199997</v>
      </c>
      <c r="Q314" s="141">
        <f t="shared" si="270"/>
        <v>341463106</v>
      </c>
      <c r="R314" s="141">
        <v>1276518313.0000019</v>
      </c>
      <c r="S314" s="141">
        <f t="shared" si="293"/>
        <v>1253109.8495072944</v>
      </c>
      <c r="T314" s="141"/>
      <c r="U314" s="141"/>
      <c r="V314" s="141">
        <f t="shared" si="240"/>
        <v>339987334</v>
      </c>
      <c r="W314" s="141">
        <f t="shared" si="241"/>
        <v>523996799.00000209</v>
      </c>
      <c r="X314" s="141">
        <f t="shared" si="242"/>
        <v>0</v>
      </c>
      <c r="Y314" s="141"/>
      <c r="Z314" s="141">
        <v>1957921.9062409999</v>
      </c>
      <c r="AA314" s="141">
        <f t="shared" si="243"/>
        <v>335233765</v>
      </c>
      <c r="AB314" s="141">
        <f t="shared" si="244"/>
        <v>342170317.00001383</v>
      </c>
      <c r="AC314" s="141">
        <f t="shared" si="245"/>
        <v>1918230.4822925972</v>
      </c>
      <c r="AD314" s="141"/>
      <c r="AE314" s="141">
        <v>3326507.9325990002</v>
      </c>
      <c r="AF314" s="141">
        <f t="shared" si="246"/>
        <v>483622539</v>
      </c>
      <c r="AG314" s="141">
        <f t="shared" si="247"/>
        <v>726591897.00000179</v>
      </c>
      <c r="AH314" s="141">
        <f t="shared" si="294"/>
        <v>2214137.2880836921</v>
      </c>
      <c r="AI314" s="141"/>
      <c r="AJ314" s="141"/>
      <c r="AK314" s="141">
        <f t="shared" si="248"/>
        <v>18917185</v>
      </c>
      <c r="AL314" s="141">
        <f t="shared" si="249"/>
        <v>21580834</v>
      </c>
      <c r="AM314" s="141">
        <f t="shared" si="295"/>
        <v>0</v>
      </c>
      <c r="AN314" s="141"/>
      <c r="AO314" s="141">
        <v>62475.097599000001</v>
      </c>
      <c r="AP314" s="141">
        <f t="shared" si="250"/>
        <v>44655639</v>
      </c>
      <c r="AQ314" s="141">
        <f t="shared" si="251"/>
        <v>45294790.000002876</v>
      </c>
      <c r="AR314" s="141">
        <f t="shared" si="296"/>
        <v>61593.516712861099</v>
      </c>
      <c r="AS314" s="141"/>
      <c r="AT314" s="141">
        <v>68961.309800000003</v>
      </c>
      <c r="AU314" s="141">
        <f t="shared" si="252"/>
        <v>12442934</v>
      </c>
      <c r="AV314" s="141">
        <f t="shared" si="253"/>
        <v>11889881.000002848</v>
      </c>
      <c r="AW314" s="141">
        <f t="shared" si="297"/>
        <v>72169.017199982714</v>
      </c>
      <c r="AX314" s="141"/>
      <c r="AY314" s="141">
        <v>3487090.05266</v>
      </c>
      <c r="AZ314" s="141">
        <f t="shared" si="254"/>
        <v>877162802</v>
      </c>
      <c r="BA314" s="141">
        <f t="shared" si="255"/>
        <v>834431461.9999969</v>
      </c>
      <c r="BB314" s="141">
        <f t="shared" si="298"/>
        <v>3665664.3723455197</v>
      </c>
      <c r="BC314" s="141"/>
      <c r="BD314" s="141"/>
      <c r="BE314" s="141">
        <f t="shared" si="256"/>
        <v>9386434</v>
      </c>
      <c r="BF314" s="141">
        <f t="shared" si="257"/>
        <v>9386434</v>
      </c>
      <c r="BG314" s="141">
        <f t="shared" si="299"/>
        <v>0</v>
      </c>
      <c r="BH314" s="141"/>
      <c r="BI314" s="141"/>
      <c r="BJ314" s="141">
        <f t="shared" si="258"/>
        <v>2191103</v>
      </c>
      <c r="BK314" s="141">
        <f t="shared" si="259"/>
        <v>2191101</v>
      </c>
      <c r="BL314" s="141">
        <f t="shared" si="300"/>
        <v>0</v>
      </c>
      <c r="BM314" s="141"/>
      <c r="BN314" s="141">
        <v>981865</v>
      </c>
      <c r="BO314" s="141">
        <f t="shared" si="260"/>
        <v>236120000</v>
      </c>
      <c r="BP314" s="141">
        <f t="shared" si="261"/>
        <v>183638092</v>
      </c>
      <c r="BQ314" s="141">
        <f t="shared" si="301"/>
        <v>1262472.0790499172</v>
      </c>
      <c r="BR314" s="141"/>
      <c r="BS314" s="141">
        <v>792968</v>
      </c>
      <c r="BT314" s="141">
        <f t="shared" si="262"/>
        <v>132130000</v>
      </c>
      <c r="BU314" s="141">
        <f t="shared" si="263"/>
        <v>119177778</v>
      </c>
      <c r="BV314" s="141">
        <f t="shared" si="302"/>
        <v>879147.63639912801</v>
      </c>
      <c r="BW314" s="141"/>
      <c r="BX314" s="141">
        <v>27577</v>
      </c>
      <c r="BY314" s="141">
        <f t="shared" si="264"/>
        <v>10351044</v>
      </c>
      <c r="BZ314" s="141">
        <f t="shared" si="265"/>
        <v>10000069</v>
      </c>
      <c r="CA314" s="141">
        <f t="shared" si="303"/>
        <v>28544.877079148151</v>
      </c>
      <c r="CB314" s="141"/>
      <c r="CC314" s="141">
        <v>9232.5479369999994</v>
      </c>
      <c r="CD314" s="141">
        <f t="shared" si="266"/>
        <v>1842000</v>
      </c>
      <c r="CE314" s="141">
        <f t="shared" si="267"/>
        <v>1874207.2309440002</v>
      </c>
      <c r="CF314" s="141">
        <f t="shared" si="304"/>
        <v>9073.8916269084311</v>
      </c>
      <c r="CG314" s="141"/>
      <c r="CH314" s="141">
        <v>693.23</v>
      </c>
      <c r="CI314" s="141">
        <f t="shared" si="271"/>
        <v>246401</v>
      </c>
      <c r="CJ314" s="141">
        <f t="shared" si="272"/>
        <v>225992.98000000117</v>
      </c>
      <c r="CK314" s="141">
        <f t="shared" si="305"/>
        <v>755.83128834355432</v>
      </c>
      <c r="CL314" s="141"/>
      <c r="CM314" s="141">
        <v>1417482</v>
      </c>
      <c r="CN314" s="141">
        <v>1392844</v>
      </c>
      <c r="CO314" s="141">
        <f t="shared" si="268"/>
        <v>2810326</v>
      </c>
      <c r="CP314" s="141">
        <f t="shared" si="269"/>
        <v>435000431</v>
      </c>
      <c r="CQ314" s="141">
        <f t="shared" si="273"/>
        <v>435000431.00000006</v>
      </c>
      <c r="CR314" s="141">
        <f t="shared" si="274"/>
        <v>2810325.9999999995</v>
      </c>
      <c r="CS314" s="141"/>
      <c r="CT314" s="141"/>
      <c r="CU314" s="141"/>
      <c r="CV314" s="141">
        <f t="shared" si="290"/>
        <v>21890524.707244117</v>
      </c>
    </row>
    <row r="315" spans="1:100" s="14" customFormat="1" ht="13.2" x14ac:dyDescent="0.25">
      <c r="A315" s="4" t="s">
        <v>216</v>
      </c>
      <c r="B315" s="4" t="s">
        <v>217</v>
      </c>
      <c r="C315" s="4"/>
      <c r="D315" s="4" t="s">
        <v>203</v>
      </c>
      <c r="E315" s="4"/>
      <c r="F315" s="141">
        <v>667999.93460699997</v>
      </c>
      <c r="G315" s="141">
        <f>'[6]Control Totals'!$I$3</f>
        <v>129600000</v>
      </c>
      <c r="H315" s="141">
        <v>129600000.00000101</v>
      </c>
      <c r="I315" s="141">
        <f t="shared" si="291"/>
        <v>667999.93460699474</v>
      </c>
      <c r="J315" s="141"/>
      <c r="K315" s="141">
        <v>20631598.135690998</v>
      </c>
      <c r="L315" s="141">
        <f t="shared" si="239"/>
        <v>1567610394</v>
      </c>
      <c r="M315" s="141">
        <v>5258012077.9999981</v>
      </c>
      <c r="N315" s="141">
        <f t="shared" si="292"/>
        <v>6151052.3754145401</v>
      </c>
      <c r="O315" s="141"/>
      <c r="P315" s="141">
        <v>4083781.9836769998</v>
      </c>
      <c r="Q315" s="141">
        <f t="shared" si="270"/>
        <v>341463106</v>
      </c>
      <c r="R315" s="141">
        <v>1276518313.0000019</v>
      </c>
      <c r="S315" s="141">
        <f t="shared" si="293"/>
        <v>1092393.9485803426</v>
      </c>
      <c r="T315" s="141"/>
      <c r="U315" s="141"/>
      <c r="V315" s="141">
        <f t="shared" si="240"/>
        <v>339987334</v>
      </c>
      <c r="W315" s="141">
        <f t="shared" si="241"/>
        <v>523996799.00000209</v>
      </c>
      <c r="X315" s="141">
        <f t="shared" si="242"/>
        <v>0</v>
      </c>
      <c r="Y315" s="141"/>
      <c r="Z315" s="141">
        <v>1038309.1415800001</v>
      </c>
      <c r="AA315" s="141">
        <f t="shared" si="243"/>
        <v>335233765</v>
      </c>
      <c r="AB315" s="141">
        <f t="shared" si="244"/>
        <v>342170317.00001383</v>
      </c>
      <c r="AC315" s="141">
        <f t="shared" si="245"/>
        <v>1017260.3100629778</v>
      </c>
      <c r="AD315" s="141"/>
      <c r="AE315" s="141">
        <v>2929822.7628629999</v>
      </c>
      <c r="AF315" s="141">
        <f t="shared" si="246"/>
        <v>483622539</v>
      </c>
      <c r="AG315" s="141">
        <f t="shared" si="247"/>
        <v>726591897.00000179</v>
      </c>
      <c r="AH315" s="141">
        <f t="shared" si="294"/>
        <v>1950102.0163397109</v>
      </c>
      <c r="AI315" s="141"/>
      <c r="AJ315" s="141"/>
      <c r="AK315" s="141">
        <f t="shared" si="248"/>
        <v>18917185</v>
      </c>
      <c r="AL315" s="141">
        <f t="shared" si="249"/>
        <v>21580834</v>
      </c>
      <c r="AM315" s="141">
        <f t="shared" si="295"/>
        <v>0</v>
      </c>
      <c r="AN315" s="141"/>
      <c r="AO315" s="141">
        <v>58815.845117999997</v>
      </c>
      <c r="AP315" s="141">
        <f t="shared" si="250"/>
        <v>44655639</v>
      </c>
      <c r="AQ315" s="141">
        <f t="shared" si="251"/>
        <v>45294790.000002876</v>
      </c>
      <c r="AR315" s="141">
        <f t="shared" si="296"/>
        <v>57985.899638107461</v>
      </c>
      <c r="AS315" s="141"/>
      <c r="AT315" s="141">
        <v>65790.674866999994</v>
      </c>
      <c r="AU315" s="141">
        <f t="shared" si="252"/>
        <v>12442934</v>
      </c>
      <c r="AV315" s="141">
        <f t="shared" si="253"/>
        <v>11889881.000002848</v>
      </c>
      <c r="AW315" s="141">
        <f t="shared" si="297"/>
        <v>68850.901466998999</v>
      </c>
      <c r="AX315" s="141"/>
      <c r="AY315" s="141">
        <v>769939.41215900006</v>
      </c>
      <c r="AZ315" s="141">
        <f t="shared" si="254"/>
        <v>877162802</v>
      </c>
      <c r="BA315" s="141">
        <f t="shared" si="255"/>
        <v>834431461.9999969</v>
      </c>
      <c r="BB315" s="141">
        <f t="shared" si="298"/>
        <v>809368.10618440446</v>
      </c>
      <c r="BC315" s="141"/>
      <c r="BD315" s="141"/>
      <c r="BE315" s="141">
        <f t="shared" si="256"/>
        <v>9386434</v>
      </c>
      <c r="BF315" s="141">
        <f t="shared" si="257"/>
        <v>9386434</v>
      </c>
      <c r="BG315" s="141">
        <f t="shared" si="299"/>
        <v>0</v>
      </c>
      <c r="BH315" s="141"/>
      <c r="BI315" s="141"/>
      <c r="BJ315" s="141">
        <f t="shared" si="258"/>
        <v>2191103</v>
      </c>
      <c r="BK315" s="141">
        <f t="shared" si="259"/>
        <v>2191101</v>
      </c>
      <c r="BL315" s="141">
        <f t="shared" si="300"/>
        <v>0</v>
      </c>
      <c r="BM315" s="141"/>
      <c r="BN315" s="141">
        <v>646740</v>
      </c>
      <c r="BO315" s="141">
        <f t="shared" si="260"/>
        <v>236120000</v>
      </c>
      <c r="BP315" s="141">
        <f t="shared" si="261"/>
        <v>183638092</v>
      </c>
      <c r="BQ315" s="141">
        <f t="shared" si="301"/>
        <v>831571.74601879437</v>
      </c>
      <c r="BR315" s="141"/>
      <c r="BS315" s="141">
        <v>388173</v>
      </c>
      <c r="BT315" s="141">
        <f t="shared" si="262"/>
        <v>132130000</v>
      </c>
      <c r="BU315" s="141">
        <f t="shared" si="263"/>
        <v>119177778</v>
      </c>
      <c r="BV315" s="141">
        <f t="shared" si="302"/>
        <v>430359.58003848669</v>
      </c>
      <c r="BW315" s="141"/>
      <c r="BX315" s="141">
        <v>14543</v>
      </c>
      <c r="BY315" s="141">
        <f t="shared" si="264"/>
        <v>10351044</v>
      </c>
      <c r="BZ315" s="141">
        <f t="shared" si="265"/>
        <v>10000069</v>
      </c>
      <c r="CA315" s="141">
        <f t="shared" si="303"/>
        <v>15053.419420605998</v>
      </c>
      <c r="CB315" s="141"/>
      <c r="CC315" s="141">
        <v>9232.5479369999994</v>
      </c>
      <c r="CD315" s="141">
        <f t="shared" si="266"/>
        <v>1842000</v>
      </c>
      <c r="CE315" s="141">
        <f t="shared" si="267"/>
        <v>1874207.2309440002</v>
      </c>
      <c r="CF315" s="141">
        <f t="shared" si="304"/>
        <v>9073.8916269084311</v>
      </c>
      <c r="CG315" s="141"/>
      <c r="CH315" s="141">
        <v>693.23</v>
      </c>
      <c r="CI315" s="141">
        <f t="shared" si="271"/>
        <v>246401</v>
      </c>
      <c r="CJ315" s="141">
        <f t="shared" si="272"/>
        <v>225992.98000000117</v>
      </c>
      <c r="CK315" s="141">
        <f t="shared" si="305"/>
        <v>755.83128834355432</v>
      </c>
      <c r="CL315" s="141"/>
      <c r="CM315" s="141"/>
      <c r="CN315" s="141"/>
      <c r="CO315" s="141">
        <f t="shared" si="268"/>
        <v>0</v>
      </c>
      <c r="CP315" s="141">
        <f t="shared" si="269"/>
        <v>435000431</v>
      </c>
      <c r="CQ315" s="141">
        <f t="shared" si="273"/>
        <v>435000431.00000006</v>
      </c>
      <c r="CR315" s="141">
        <f t="shared" si="274"/>
        <v>0</v>
      </c>
      <c r="CS315" s="141"/>
      <c r="CT315" s="141"/>
      <c r="CU315" s="141"/>
      <c r="CV315" s="141">
        <f t="shared" si="290"/>
        <v>13101827.960687213</v>
      </c>
    </row>
    <row r="316" spans="1:100" s="14" customFormat="1" ht="13.2" x14ac:dyDescent="0.25">
      <c r="A316" s="4" t="s">
        <v>250</v>
      </c>
      <c r="B316" s="4" t="s">
        <v>251</v>
      </c>
      <c r="C316" s="4"/>
      <c r="D316" s="4" t="s">
        <v>203</v>
      </c>
      <c r="E316" s="4"/>
      <c r="F316" s="141">
        <v>958371.34441400005</v>
      </c>
      <c r="G316" s="141">
        <f>'[6]Control Totals'!$I$3</f>
        <v>129600000</v>
      </c>
      <c r="H316" s="141">
        <v>129600000.00000101</v>
      </c>
      <c r="I316" s="141">
        <f t="shared" si="291"/>
        <v>958371.3444139926</v>
      </c>
      <c r="J316" s="141"/>
      <c r="K316" s="141">
        <v>37464126.592208996</v>
      </c>
      <c r="L316" s="141">
        <f t="shared" si="239"/>
        <v>1567610394</v>
      </c>
      <c r="M316" s="141">
        <v>5258012077.9999981</v>
      </c>
      <c r="N316" s="141">
        <f t="shared" si="292"/>
        <v>11169459.745786199</v>
      </c>
      <c r="O316" s="141"/>
      <c r="P316" s="141">
        <v>6178109.3231250001</v>
      </c>
      <c r="Q316" s="141">
        <f t="shared" si="270"/>
        <v>341463106</v>
      </c>
      <c r="R316" s="141">
        <v>1276518313.0000019</v>
      </c>
      <c r="S316" s="141">
        <f t="shared" si="293"/>
        <v>1652617.4181739429</v>
      </c>
      <c r="T316" s="141"/>
      <c r="U316" s="141"/>
      <c r="V316" s="141">
        <f t="shared" si="240"/>
        <v>339987334</v>
      </c>
      <c r="W316" s="141">
        <f t="shared" si="241"/>
        <v>523996799.00000209</v>
      </c>
      <c r="X316" s="141">
        <f t="shared" si="242"/>
        <v>0</v>
      </c>
      <c r="Y316" s="141"/>
      <c r="Z316" s="141">
        <v>1175561.7570100001</v>
      </c>
      <c r="AA316" s="141">
        <f t="shared" si="243"/>
        <v>335233765</v>
      </c>
      <c r="AB316" s="141">
        <f t="shared" si="244"/>
        <v>342170317.00001383</v>
      </c>
      <c r="AC316" s="141">
        <f t="shared" si="245"/>
        <v>1151730.5102548143</v>
      </c>
      <c r="AD316" s="141"/>
      <c r="AE316" s="141">
        <v>4322522.9719249997</v>
      </c>
      <c r="AF316" s="141">
        <f t="shared" si="246"/>
        <v>483622539</v>
      </c>
      <c r="AG316" s="141">
        <f t="shared" si="247"/>
        <v>726591897.00000179</v>
      </c>
      <c r="AH316" s="141">
        <f t="shared" si="294"/>
        <v>2877088.9727775049</v>
      </c>
      <c r="AI316" s="141"/>
      <c r="AJ316" s="141"/>
      <c r="AK316" s="141">
        <f t="shared" si="248"/>
        <v>18917185</v>
      </c>
      <c r="AL316" s="141">
        <f t="shared" si="249"/>
        <v>21580834</v>
      </c>
      <c r="AM316" s="141">
        <f t="shared" si="295"/>
        <v>0</v>
      </c>
      <c r="AN316" s="141"/>
      <c r="AO316" s="141">
        <v>354723.28148800001</v>
      </c>
      <c r="AP316" s="141">
        <f t="shared" si="250"/>
        <v>44655639</v>
      </c>
      <c r="AQ316" s="141">
        <f t="shared" si="251"/>
        <v>45294790.000002876</v>
      </c>
      <c r="AR316" s="141">
        <f t="shared" si="296"/>
        <v>349717.81087896653</v>
      </c>
      <c r="AS316" s="141"/>
      <c r="AT316" s="141">
        <v>68338.506510000007</v>
      </c>
      <c r="AU316" s="141">
        <f t="shared" si="252"/>
        <v>12442934</v>
      </c>
      <c r="AV316" s="141">
        <f t="shared" si="253"/>
        <v>11889881.000002848</v>
      </c>
      <c r="AW316" s="141">
        <f t="shared" si="297"/>
        <v>71517.244467147888</v>
      </c>
      <c r="AX316" s="141"/>
      <c r="AY316" s="141">
        <v>7251770.4092699997</v>
      </c>
      <c r="AZ316" s="141">
        <f t="shared" si="254"/>
        <v>877162802</v>
      </c>
      <c r="BA316" s="141">
        <f t="shared" si="255"/>
        <v>834431461.9999969</v>
      </c>
      <c r="BB316" s="141">
        <f t="shared" si="298"/>
        <v>7623134.4829804413</v>
      </c>
      <c r="BC316" s="141"/>
      <c r="BD316" s="141"/>
      <c r="BE316" s="141">
        <f t="shared" si="256"/>
        <v>9386434</v>
      </c>
      <c r="BF316" s="141">
        <f t="shared" si="257"/>
        <v>9386434</v>
      </c>
      <c r="BG316" s="141">
        <f t="shared" si="299"/>
        <v>0</v>
      </c>
      <c r="BH316" s="141"/>
      <c r="BI316" s="141"/>
      <c r="BJ316" s="141">
        <f t="shared" si="258"/>
        <v>2191103</v>
      </c>
      <c r="BK316" s="141">
        <f t="shared" si="259"/>
        <v>2191101</v>
      </c>
      <c r="BL316" s="141">
        <f t="shared" si="300"/>
        <v>0</v>
      </c>
      <c r="BM316" s="141"/>
      <c r="BN316" s="141">
        <v>1019112</v>
      </c>
      <c r="BO316" s="141">
        <f t="shared" si="260"/>
        <v>236120000</v>
      </c>
      <c r="BP316" s="141">
        <f t="shared" si="261"/>
        <v>183638092</v>
      </c>
      <c r="BQ316" s="141">
        <f t="shared" si="301"/>
        <v>1310363.8946542747</v>
      </c>
      <c r="BR316" s="141"/>
      <c r="BS316" s="141">
        <v>566381</v>
      </c>
      <c r="BT316" s="141">
        <f t="shared" si="262"/>
        <v>132130000</v>
      </c>
      <c r="BU316" s="141">
        <f t="shared" si="263"/>
        <v>119177778</v>
      </c>
      <c r="BV316" s="141">
        <f t="shared" si="302"/>
        <v>627935.19719758502</v>
      </c>
      <c r="BW316" s="141"/>
      <c r="BX316" s="141">
        <v>25046</v>
      </c>
      <c r="BY316" s="141">
        <f t="shared" si="264"/>
        <v>10351044</v>
      </c>
      <c r="BZ316" s="141">
        <f t="shared" si="265"/>
        <v>10000069</v>
      </c>
      <c r="CA316" s="141">
        <f t="shared" si="303"/>
        <v>25925.045919583154</v>
      </c>
      <c r="CB316" s="141"/>
      <c r="CC316" s="141">
        <v>9232.5479369999994</v>
      </c>
      <c r="CD316" s="141">
        <f t="shared" si="266"/>
        <v>1842000</v>
      </c>
      <c r="CE316" s="141">
        <f t="shared" si="267"/>
        <v>1874207.2309440002</v>
      </c>
      <c r="CF316" s="141">
        <f t="shared" si="304"/>
        <v>9073.8916269084311</v>
      </c>
      <c r="CG316" s="141"/>
      <c r="CH316" s="141">
        <v>693.23</v>
      </c>
      <c r="CI316" s="141">
        <f t="shared" si="271"/>
        <v>246401</v>
      </c>
      <c r="CJ316" s="141">
        <f t="shared" si="272"/>
        <v>225992.98000000117</v>
      </c>
      <c r="CK316" s="141">
        <f t="shared" si="305"/>
        <v>755.83128834355432</v>
      </c>
      <c r="CL316" s="141"/>
      <c r="CM316" s="141">
        <v>863393</v>
      </c>
      <c r="CN316" s="141">
        <v>1693174</v>
      </c>
      <c r="CO316" s="141">
        <f t="shared" si="268"/>
        <v>2556567</v>
      </c>
      <c r="CP316" s="141">
        <f t="shared" si="269"/>
        <v>435000431</v>
      </c>
      <c r="CQ316" s="141">
        <f t="shared" si="273"/>
        <v>435000431.00000006</v>
      </c>
      <c r="CR316" s="141">
        <f t="shared" si="274"/>
        <v>2556566.9999999995</v>
      </c>
      <c r="CS316" s="141"/>
      <c r="CT316" s="141"/>
      <c r="CU316" s="141"/>
      <c r="CV316" s="141">
        <f t="shared" si="290"/>
        <v>30384258.390419703</v>
      </c>
    </row>
    <row r="317" spans="1:100" s="14" customFormat="1" ht="13.2" x14ac:dyDescent="0.25">
      <c r="A317" s="4" t="s">
        <v>721</v>
      </c>
      <c r="B317" s="4" t="s">
        <v>722</v>
      </c>
      <c r="C317" s="4" t="s">
        <v>348</v>
      </c>
      <c r="D317" s="4" t="s">
        <v>348</v>
      </c>
      <c r="E317" s="4"/>
      <c r="F317" s="141"/>
      <c r="G317" s="141">
        <f>'[6]Control Totals'!$I$3</f>
        <v>129600000</v>
      </c>
      <c r="H317" s="141">
        <v>129600000.00000101</v>
      </c>
      <c r="I317" s="141">
        <f t="shared" si="291"/>
        <v>0</v>
      </c>
      <c r="J317" s="141"/>
      <c r="K317" s="141"/>
      <c r="L317" s="141">
        <f t="shared" si="239"/>
        <v>1567610394</v>
      </c>
      <c r="M317" s="141">
        <v>5258012077.9999981</v>
      </c>
      <c r="N317" s="141">
        <f t="shared" si="292"/>
        <v>0</v>
      </c>
      <c r="O317" s="141"/>
      <c r="P317" s="141">
        <v>1547016.502874</v>
      </c>
      <c r="Q317" s="141">
        <f t="shared" si="270"/>
        <v>341463106</v>
      </c>
      <c r="R317" s="141">
        <v>1276518313.0000019</v>
      </c>
      <c r="S317" s="141">
        <f t="shared" si="293"/>
        <v>413820.19727014535</v>
      </c>
      <c r="T317" s="141"/>
      <c r="U317" s="141"/>
      <c r="V317" s="141">
        <f t="shared" si="240"/>
        <v>339987334</v>
      </c>
      <c r="W317" s="141">
        <f t="shared" si="241"/>
        <v>523996799.00000209</v>
      </c>
      <c r="X317" s="141">
        <f t="shared" si="242"/>
        <v>0</v>
      </c>
      <c r="Y317" s="141"/>
      <c r="Z317" s="141">
        <v>96913.643458999999</v>
      </c>
      <c r="AA317" s="141">
        <f t="shared" si="243"/>
        <v>335233765</v>
      </c>
      <c r="AB317" s="141">
        <f t="shared" si="244"/>
        <v>342170317.00001383</v>
      </c>
      <c r="AC317" s="141">
        <f t="shared" si="245"/>
        <v>94948.988741846013</v>
      </c>
      <c r="AD317" s="141"/>
      <c r="AE317" s="141"/>
      <c r="AF317" s="141">
        <f t="shared" si="246"/>
        <v>483622539</v>
      </c>
      <c r="AG317" s="141">
        <f t="shared" si="247"/>
        <v>726591897.00000179</v>
      </c>
      <c r="AH317" s="141">
        <f t="shared" si="294"/>
        <v>0</v>
      </c>
      <c r="AI317" s="141"/>
      <c r="AJ317" s="141"/>
      <c r="AK317" s="141">
        <f t="shared" si="248"/>
        <v>18917185</v>
      </c>
      <c r="AL317" s="141">
        <f t="shared" si="249"/>
        <v>21580834</v>
      </c>
      <c r="AM317" s="141">
        <f t="shared" si="295"/>
        <v>0</v>
      </c>
      <c r="AN317" s="141"/>
      <c r="AO317" s="141">
        <v>56000.774201</v>
      </c>
      <c r="AP317" s="141">
        <f t="shared" si="250"/>
        <v>44655639</v>
      </c>
      <c r="AQ317" s="141">
        <f t="shared" si="251"/>
        <v>45294790.000002876</v>
      </c>
      <c r="AR317" s="141">
        <f t="shared" si="296"/>
        <v>55210.551951785419</v>
      </c>
      <c r="AS317" s="141"/>
      <c r="AT317" s="141"/>
      <c r="AU317" s="141">
        <f t="shared" si="252"/>
        <v>12442934</v>
      </c>
      <c r="AV317" s="141">
        <f t="shared" si="253"/>
        <v>11889881.000002848</v>
      </c>
      <c r="AW317" s="141">
        <f t="shared" si="297"/>
        <v>0</v>
      </c>
      <c r="AX317" s="141"/>
      <c r="AY317" s="141"/>
      <c r="AZ317" s="141">
        <f t="shared" si="254"/>
        <v>877162802</v>
      </c>
      <c r="BA317" s="141">
        <f t="shared" si="255"/>
        <v>834431461.9999969</v>
      </c>
      <c r="BB317" s="141">
        <f t="shared" si="298"/>
        <v>0</v>
      </c>
      <c r="BC317" s="141"/>
      <c r="BD317" s="141"/>
      <c r="BE317" s="141">
        <f t="shared" si="256"/>
        <v>9386434</v>
      </c>
      <c r="BF317" s="141">
        <f t="shared" si="257"/>
        <v>9386434</v>
      </c>
      <c r="BG317" s="141">
        <f t="shared" si="299"/>
        <v>0</v>
      </c>
      <c r="BH317" s="141"/>
      <c r="BI317" s="141"/>
      <c r="BJ317" s="141">
        <f t="shared" si="258"/>
        <v>2191103</v>
      </c>
      <c r="BK317" s="141">
        <f t="shared" si="259"/>
        <v>2191101</v>
      </c>
      <c r="BL317" s="141">
        <f t="shared" si="300"/>
        <v>0</v>
      </c>
      <c r="BM317" s="141"/>
      <c r="BN317" s="141"/>
      <c r="BO317" s="141">
        <f t="shared" si="260"/>
        <v>236120000</v>
      </c>
      <c r="BP317" s="141">
        <f t="shared" si="261"/>
        <v>183638092</v>
      </c>
      <c r="BQ317" s="141">
        <f t="shared" si="301"/>
        <v>0</v>
      </c>
      <c r="BR317" s="141"/>
      <c r="BS317" s="141"/>
      <c r="BT317" s="141">
        <f t="shared" si="262"/>
        <v>132130000</v>
      </c>
      <c r="BU317" s="141">
        <f t="shared" si="263"/>
        <v>119177778</v>
      </c>
      <c r="BV317" s="141">
        <f t="shared" si="302"/>
        <v>0</v>
      </c>
      <c r="BW317" s="141"/>
      <c r="BX317" s="141"/>
      <c r="BY317" s="141">
        <f t="shared" si="264"/>
        <v>10351044</v>
      </c>
      <c r="BZ317" s="141">
        <f t="shared" si="265"/>
        <v>10000069</v>
      </c>
      <c r="CA317" s="141">
        <f t="shared" si="303"/>
        <v>0</v>
      </c>
      <c r="CB317" s="141"/>
      <c r="CC317" s="141"/>
      <c r="CD317" s="141">
        <f t="shared" si="266"/>
        <v>1842000</v>
      </c>
      <c r="CE317" s="141">
        <f t="shared" si="267"/>
        <v>1874207.2309440002</v>
      </c>
      <c r="CF317" s="141">
        <f t="shared" si="304"/>
        <v>0</v>
      </c>
      <c r="CG317" s="141"/>
      <c r="CH317" s="141">
        <v>693.23</v>
      </c>
      <c r="CI317" s="141">
        <f t="shared" si="271"/>
        <v>246401</v>
      </c>
      <c r="CJ317" s="141">
        <f t="shared" si="272"/>
        <v>225992.98000000117</v>
      </c>
      <c r="CK317" s="141">
        <f t="shared" si="305"/>
        <v>755.83128834355432</v>
      </c>
      <c r="CL317" s="141"/>
      <c r="CM317" s="141">
        <v>69966</v>
      </c>
      <c r="CN317" s="141">
        <v>136552</v>
      </c>
      <c r="CO317" s="141">
        <f t="shared" si="268"/>
        <v>206518</v>
      </c>
      <c r="CP317" s="141">
        <f t="shared" si="269"/>
        <v>435000431</v>
      </c>
      <c r="CQ317" s="141">
        <f t="shared" si="273"/>
        <v>435000431.00000006</v>
      </c>
      <c r="CR317" s="141">
        <f t="shared" si="274"/>
        <v>206517.99999999997</v>
      </c>
      <c r="CS317" s="141"/>
      <c r="CT317" s="141"/>
      <c r="CU317" s="141"/>
      <c r="CV317" s="141">
        <f t="shared" si="290"/>
        <v>771253.56925212033</v>
      </c>
    </row>
    <row r="318" spans="1:100" s="14" customFormat="1" ht="13.2" x14ac:dyDescent="0.25">
      <c r="A318" s="4" t="s">
        <v>461</v>
      </c>
      <c r="B318" s="4" t="s">
        <v>462</v>
      </c>
      <c r="C318" s="4" t="s">
        <v>348</v>
      </c>
      <c r="D318" s="4" t="s">
        <v>348</v>
      </c>
      <c r="E318" s="4"/>
      <c r="F318" s="141"/>
      <c r="G318" s="141">
        <f>'[6]Control Totals'!$I$3</f>
        <v>129600000</v>
      </c>
      <c r="H318" s="141">
        <v>129600000.00000101</v>
      </c>
      <c r="I318" s="141">
        <f t="shared" si="291"/>
        <v>0</v>
      </c>
      <c r="J318" s="141"/>
      <c r="K318" s="141"/>
      <c r="L318" s="141">
        <f t="shared" si="239"/>
        <v>1567610394</v>
      </c>
      <c r="M318" s="141">
        <v>5258012077.9999981</v>
      </c>
      <c r="N318" s="141">
        <f t="shared" si="292"/>
        <v>0</v>
      </c>
      <c r="O318" s="141"/>
      <c r="P318" s="141">
        <v>1545022.982363</v>
      </c>
      <c r="Q318" s="141">
        <f t="shared" si="270"/>
        <v>341463106</v>
      </c>
      <c r="R318" s="141">
        <v>1276518313.0000019</v>
      </c>
      <c r="S318" s="141">
        <f t="shared" si="293"/>
        <v>413286.93918945169</v>
      </c>
      <c r="T318" s="141"/>
      <c r="U318" s="141"/>
      <c r="V318" s="141">
        <f t="shared" si="240"/>
        <v>339987334</v>
      </c>
      <c r="W318" s="141">
        <f t="shared" si="241"/>
        <v>523996799.00000209</v>
      </c>
      <c r="X318" s="141">
        <f t="shared" si="242"/>
        <v>0</v>
      </c>
      <c r="Y318" s="141"/>
      <c r="Z318" s="141">
        <v>116473.872623</v>
      </c>
      <c r="AA318" s="141">
        <f t="shared" si="243"/>
        <v>335233765</v>
      </c>
      <c r="AB318" s="141">
        <f t="shared" si="244"/>
        <v>342170317.00001383</v>
      </c>
      <c r="AC318" s="141">
        <f t="shared" si="245"/>
        <v>114112.68863376345</v>
      </c>
      <c r="AD318" s="141"/>
      <c r="AE318" s="141"/>
      <c r="AF318" s="141">
        <f t="shared" si="246"/>
        <v>483622539</v>
      </c>
      <c r="AG318" s="141">
        <f t="shared" si="247"/>
        <v>726591897.00000179</v>
      </c>
      <c r="AH318" s="141">
        <f t="shared" si="294"/>
        <v>0</v>
      </c>
      <c r="AI318" s="141"/>
      <c r="AJ318" s="141"/>
      <c r="AK318" s="141">
        <f t="shared" si="248"/>
        <v>18917185</v>
      </c>
      <c r="AL318" s="141">
        <f t="shared" si="249"/>
        <v>21580834</v>
      </c>
      <c r="AM318" s="141">
        <f t="shared" si="295"/>
        <v>0</v>
      </c>
      <c r="AN318" s="141"/>
      <c r="AO318" s="141">
        <v>40237.056488000002</v>
      </c>
      <c r="AP318" s="141">
        <f t="shared" si="250"/>
        <v>44655639</v>
      </c>
      <c r="AQ318" s="141">
        <f t="shared" si="251"/>
        <v>45294790.000002876</v>
      </c>
      <c r="AR318" s="141">
        <f t="shared" si="296"/>
        <v>39669.274743312017</v>
      </c>
      <c r="AS318" s="141"/>
      <c r="AT318" s="141"/>
      <c r="AU318" s="141">
        <f t="shared" si="252"/>
        <v>12442934</v>
      </c>
      <c r="AV318" s="141">
        <f t="shared" si="253"/>
        <v>11889881.000002848</v>
      </c>
      <c r="AW318" s="141">
        <f t="shared" si="297"/>
        <v>0</v>
      </c>
      <c r="AX318" s="141"/>
      <c r="AY318" s="141"/>
      <c r="AZ318" s="141">
        <f t="shared" si="254"/>
        <v>877162802</v>
      </c>
      <c r="BA318" s="141">
        <f t="shared" si="255"/>
        <v>834431461.9999969</v>
      </c>
      <c r="BB318" s="141">
        <f t="shared" si="298"/>
        <v>0</v>
      </c>
      <c r="BC318" s="141"/>
      <c r="BD318" s="141"/>
      <c r="BE318" s="141">
        <f t="shared" si="256"/>
        <v>9386434</v>
      </c>
      <c r="BF318" s="141">
        <f t="shared" si="257"/>
        <v>9386434</v>
      </c>
      <c r="BG318" s="141">
        <f t="shared" si="299"/>
        <v>0</v>
      </c>
      <c r="BH318" s="141"/>
      <c r="BI318" s="141"/>
      <c r="BJ318" s="141">
        <f t="shared" si="258"/>
        <v>2191103</v>
      </c>
      <c r="BK318" s="141">
        <f t="shared" si="259"/>
        <v>2191101</v>
      </c>
      <c r="BL318" s="141">
        <f t="shared" si="300"/>
        <v>0</v>
      </c>
      <c r="BM318" s="141"/>
      <c r="BN318" s="141"/>
      <c r="BO318" s="141">
        <f t="shared" si="260"/>
        <v>236120000</v>
      </c>
      <c r="BP318" s="141">
        <f t="shared" si="261"/>
        <v>183638092</v>
      </c>
      <c r="BQ318" s="141">
        <f t="shared" si="301"/>
        <v>0</v>
      </c>
      <c r="BR318" s="141"/>
      <c r="BS318" s="141"/>
      <c r="BT318" s="141">
        <f t="shared" si="262"/>
        <v>132130000</v>
      </c>
      <c r="BU318" s="141">
        <f t="shared" si="263"/>
        <v>119177778</v>
      </c>
      <c r="BV318" s="141">
        <f t="shared" si="302"/>
        <v>0</v>
      </c>
      <c r="BW318" s="141"/>
      <c r="BX318" s="141"/>
      <c r="BY318" s="141">
        <f t="shared" si="264"/>
        <v>10351044</v>
      </c>
      <c r="BZ318" s="141">
        <f t="shared" si="265"/>
        <v>10000069</v>
      </c>
      <c r="CA318" s="141">
        <f t="shared" si="303"/>
        <v>0</v>
      </c>
      <c r="CB318" s="141"/>
      <c r="CC318" s="141"/>
      <c r="CD318" s="141">
        <f t="shared" si="266"/>
        <v>1842000</v>
      </c>
      <c r="CE318" s="141">
        <f t="shared" si="267"/>
        <v>1874207.2309440002</v>
      </c>
      <c r="CF318" s="141">
        <f t="shared" si="304"/>
        <v>0</v>
      </c>
      <c r="CG318" s="141"/>
      <c r="CH318" s="141">
        <v>693.23</v>
      </c>
      <c r="CI318" s="141">
        <f t="shared" si="271"/>
        <v>246401</v>
      </c>
      <c r="CJ318" s="141">
        <f t="shared" si="272"/>
        <v>225992.98000000117</v>
      </c>
      <c r="CK318" s="141">
        <f t="shared" si="305"/>
        <v>755.83128834355432</v>
      </c>
      <c r="CL318" s="141"/>
      <c r="CM318" s="141">
        <v>83524</v>
      </c>
      <c r="CN318" s="141">
        <v>164224</v>
      </c>
      <c r="CO318" s="141">
        <f t="shared" si="268"/>
        <v>247748</v>
      </c>
      <c r="CP318" s="141">
        <f t="shared" si="269"/>
        <v>435000431</v>
      </c>
      <c r="CQ318" s="141">
        <f t="shared" si="273"/>
        <v>435000431.00000006</v>
      </c>
      <c r="CR318" s="141">
        <f t="shared" si="274"/>
        <v>247747.99999999997</v>
      </c>
      <c r="CS318" s="141"/>
      <c r="CT318" s="141"/>
      <c r="CU318" s="141"/>
      <c r="CV318" s="141">
        <f t="shared" si="290"/>
        <v>815572.73385487066</v>
      </c>
    </row>
    <row r="319" spans="1:100" s="14" customFormat="1" ht="13.2" x14ac:dyDescent="0.25">
      <c r="A319" s="4" t="s">
        <v>190</v>
      </c>
      <c r="B319" s="4" t="s">
        <v>191</v>
      </c>
      <c r="C319" s="4"/>
      <c r="D319" s="4" t="s">
        <v>177</v>
      </c>
      <c r="E319" s="4"/>
      <c r="F319" s="141">
        <v>1315034.519597</v>
      </c>
      <c r="G319" s="141">
        <f>'[6]Control Totals'!$I$3</f>
        <v>129600000</v>
      </c>
      <c r="H319" s="141">
        <v>129600000.00000101</v>
      </c>
      <c r="I319" s="141">
        <f t="shared" si="291"/>
        <v>1315034.5195969897</v>
      </c>
      <c r="J319" s="141"/>
      <c r="K319" s="141">
        <v>56831303.833893001</v>
      </c>
      <c r="L319" s="141">
        <f t="shared" si="239"/>
        <v>1567610394</v>
      </c>
      <c r="M319" s="141">
        <v>5258012077.9999981</v>
      </c>
      <c r="N319" s="141">
        <f t="shared" si="292"/>
        <v>16943540.880657282</v>
      </c>
      <c r="O319" s="141"/>
      <c r="P319" s="141"/>
      <c r="Q319" s="141">
        <f t="shared" si="270"/>
        <v>341463106</v>
      </c>
      <c r="R319" s="141">
        <v>1276518313.0000019</v>
      </c>
      <c r="S319" s="141">
        <f t="shared" si="293"/>
        <v>0</v>
      </c>
      <c r="T319" s="141"/>
      <c r="U319" s="141">
        <v>4849265.7042709999</v>
      </c>
      <c r="V319" s="141">
        <f t="shared" si="240"/>
        <v>339987334</v>
      </c>
      <c r="W319" s="141">
        <f t="shared" si="241"/>
        <v>523996799.00000209</v>
      </c>
      <c r="X319" s="141">
        <f t="shared" si="242"/>
        <v>3146372.1186829675</v>
      </c>
      <c r="Y319" s="141"/>
      <c r="Z319" s="141">
        <v>4164015.76982</v>
      </c>
      <c r="AA319" s="141">
        <f t="shared" si="243"/>
        <v>335233765</v>
      </c>
      <c r="AB319" s="141">
        <f t="shared" si="244"/>
        <v>342170317.00001383</v>
      </c>
      <c r="AC319" s="141">
        <f t="shared" si="245"/>
        <v>4079601.9253653605</v>
      </c>
      <c r="AD319" s="141"/>
      <c r="AE319" s="141">
        <v>8222175.0798939997</v>
      </c>
      <c r="AF319" s="141">
        <f t="shared" si="246"/>
        <v>483622539</v>
      </c>
      <c r="AG319" s="141">
        <f t="shared" si="247"/>
        <v>726591897.00000179</v>
      </c>
      <c r="AH319" s="141">
        <f t="shared" si="294"/>
        <v>5472713.368617231</v>
      </c>
      <c r="AI319" s="141"/>
      <c r="AJ319" s="141"/>
      <c r="AK319" s="141">
        <f t="shared" si="248"/>
        <v>18917185</v>
      </c>
      <c r="AL319" s="141">
        <f t="shared" si="249"/>
        <v>21580834</v>
      </c>
      <c r="AM319" s="141">
        <f t="shared" si="295"/>
        <v>0</v>
      </c>
      <c r="AN319" s="141"/>
      <c r="AO319" s="141"/>
      <c r="AP319" s="141">
        <f t="shared" si="250"/>
        <v>44655639</v>
      </c>
      <c r="AQ319" s="141">
        <f t="shared" si="251"/>
        <v>45294790.000002876</v>
      </c>
      <c r="AR319" s="141">
        <f t="shared" si="296"/>
        <v>0</v>
      </c>
      <c r="AS319" s="141"/>
      <c r="AT319" s="141">
        <v>97780.116605000003</v>
      </c>
      <c r="AU319" s="141">
        <f t="shared" si="252"/>
        <v>12442934</v>
      </c>
      <c r="AV319" s="141">
        <f t="shared" si="253"/>
        <v>11889881.000002848</v>
      </c>
      <c r="AW319" s="141">
        <f t="shared" si="297"/>
        <v>102328.31913355799</v>
      </c>
      <c r="AX319" s="141"/>
      <c r="AY319" s="141">
        <v>8537053.9295390006</v>
      </c>
      <c r="AZ319" s="141">
        <f t="shared" si="254"/>
        <v>877162802</v>
      </c>
      <c r="BA319" s="141">
        <f t="shared" si="255"/>
        <v>834431461.9999969</v>
      </c>
      <c r="BB319" s="141">
        <f t="shared" si="298"/>
        <v>8974237.5337946787</v>
      </c>
      <c r="BC319" s="141"/>
      <c r="BD319" s="141"/>
      <c r="BE319" s="141">
        <f t="shared" si="256"/>
        <v>9386434</v>
      </c>
      <c r="BF319" s="141">
        <f t="shared" si="257"/>
        <v>9386434</v>
      </c>
      <c r="BG319" s="141">
        <f t="shared" si="299"/>
        <v>0</v>
      </c>
      <c r="BH319" s="141"/>
      <c r="BI319" s="141"/>
      <c r="BJ319" s="141">
        <f t="shared" si="258"/>
        <v>2191103</v>
      </c>
      <c r="BK319" s="141">
        <f t="shared" si="259"/>
        <v>2191101</v>
      </c>
      <c r="BL319" s="141">
        <f t="shared" si="300"/>
        <v>0</v>
      </c>
      <c r="BM319" s="141"/>
      <c r="BN319" s="141">
        <v>2495490</v>
      </c>
      <c r="BO319" s="141">
        <f t="shared" si="260"/>
        <v>236120000</v>
      </c>
      <c r="BP319" s="141">
        <f t="shared" si="261"/>
        <v>183638092</v>
      </c>
      <c r="BQ319" s="141">
        <f t="shared" si="301"/>
        <v>3208675.7838891074</v>
      </c>
      <c r="BR319" s="141"/>
      <c r="BS319" s="141">
        <v>1802059</v>
      </c>
      <c r="BT319" s="141">
        <f t="shared" si="262"/>
        <v>132130000</v>
      </c>
      <c r="BU319" s="141">
        <f t="shared" si="263"/>
        <v>119177778</v>
      </c>
      <c r="BV319" s="141">
        <f t="shared" si="302"/>
        <v>1997906.4861403944</v>
      </c>
      <c r="BW319" s="141"/>
      <c r="BX319" s="141">
        <v>146775</v>
      </c>
      <c r="BY319" s="141">
        <f t="shared" si="264"/>
        <v>10351044</v>
      </c>
      <c r="BZ319" s="141">
        <f t="shared" si="265"/>
        <v>10000069</v>
      </c>
      <c r="CA319" s="141">
        <f t="shared" si="303"/>
        <v>151926.40001783986</v>
      </c>
      <c r="CB319" s="141"/>
      <c r="CC319" s="141">
        <v>18465.095870000001</v>
      </c>
      <c r="CD319" s="141">
        <f t="shared" si="266"/>
        <v>1842000</v>
      </c>
      <c r="CE319" s="141">
        <f t="shared" si="267"/>
        <v>1874207.2309440002</v>
      </c>
      <c r="CF319" s="141">
        <f t="shared" si="304"/>
        <v>18147.783249885604</v>
      </c>
      <c r="CG319" s="141"/>
      <c r="CH319" s="141"/>
      <c r="CI319" s="141">
        <f t="shared" si="271"/>
        <v>246401</v>
      </c>
      <c r="CJ319" s="141">
        <f t="shared" si="272"/>
        <v>225992.98000000117</v>
      </c>
      <c r="CK319" s="141">
        <f t="shared" si="305"/>
        <v>0</v>
      </c>
      <c r="CL319" s="141"/>
      <c r="CM319" s="141">
        <v>2982349.0000000172</v>
      </c>
      <c r="CN319" s="141">
        <v>5840014</v>
      </c>
      <c r="CO319" s="141">
        <f t="shared" si="268"/>
        <v>8822363.0000000168</v>
      </c>
      <c r="CP319" s="141">
        <f t="shared" si="269"/>
        <v>435000431</v>
      </c>
      <c r="CQ319" s="141">
        <f t="shared" si="273"/>
        <v>435000431.00000006</v>
      </c>
      <c r="CR319" s="141">
        <f t="shared" si="274"/>
        <v>8822363.0000000149</v>
      </c>
      <c r="CS319" s="141"/>
      <c r="CT319" s="141"/>
      <c r="CU319" s="141"/>
      <c r="CV319" s="141">
        <f t="shared" si="290"/>
        <v>54232848.119145304</v>
      </c>
    </row>
    <row r="320" spans="1:100" s="14" customFormat="1" ht="13.2" x14ac:dyDescent="0.25">
      <c r="A320" s="4" t="s">
        <v>689</v>
      </c>
      <c r="B320" s="4" t="s">
        <v>690</v>
      </c>
      <c r="C320" s="4" t="s">
        <v>348</v>
      </c>
      <c r="D320" s="4" t="s">
        <v>348</v>
      </c>
      <c r="E320" s="4"/>
      <c r="F320" s="141"/>
      <c r="G320" s="141">
        <f>'[6]Control Totals'!$I$3</f>
        <v>129600000</v>
      </c>
      <c r="H320" s="141">
        <v>129600000.00000101</v>
      </c>
      <c r="I320" s="141">
        <f t="shared" si="291"/>
        <v>0</v>
      </c>
      <c r="J320" s="141"/>
      <c r="K320" s="141"/>
      <c r="L320" s="141">
        <f t="shared" si="239"/>
        <v>1567610394</v>
      </c>
      <c r="M320" s="141">
        <v>5258012077.9999981</v>
      </c>
      <c r="N320" s="141">
        <f t="shared" si="292"/>
        <v>0</v>
      </c>
      <c r="O320" s="141"/>
      <c r="P320" s="141">
        <v>1820451.7484299999</v>
      </c>
      <c r="Q320" s="141">
        <f t="shared" si="270"/>
        <v>341463106</v>
      </c>
      <c r="R320" s="141">
        <v>1276518313.0000019</v>
      </c>
      <c r="S320" s="141">
        <f t="shared" si="293"/>
        <v>486962.93818233494</v>
      </c>
      <c r="T320" s="141"/>
      <c r="U320" s="141"/>
      <c r="V320" s="141">
        <f t="shared" si="240"/>
        <v>339987334</v>
      </c>
      <c r="W320" s="141">
        <f t="shared" si="241"/>
        <v>523996799.00000209</v>
      </c>
      <c r="X320" s="141">
        <f t="shared" si="242"/>
        <v>0</v>
      </c>
      <c r="Y320" s="141"/>
      <c r="Z320" s="141">
        <v>107201.52011500001</v>
      </c>
      <c r="AA320" s="141">
        <f t="shared" si="243"/>
        <v>335233765</v>
      </c>
      <c r="AB320" s="141">
        <f t="shared" si="244"/>
        <v>342170317.00001383</v>
      </c>
      <c r="AC320" s="141">
        <f t="shared" si="245"/>
        <v>105028.30729724938</v>
      </c>
      <c r="AD320" s="141"/>
      <c r="AE320" s="141"/>
      <c r="AF320" s="141">
        <f t="shared" si="246"/>
        <v>483622539</v>
      </c>
      <c r="AG320" s="141">
        <f t="shared" si="247"/>
        <v>726591897.00000179</v>
      </c>
      <c r="AH320" s="141">
        <f t="shared" si="294"/>
        <v>0</v>
      </c>
      <c r="AI320" s="141"/>
      <c r="AJ320" s="141"/>
      <c r="AK320" s="141">
        <f t="shared" si="248"/>
        <v>18917185</v>
      </c>
      <c r="AL320" s="141">
        <f t="shared" si="249"/>
        <v>21580834</v>
      </c>
      <c r="AM320" s="141">
        <f t="shared" si="295"/>
        <v>0</v>
      </c>
      <c r="AN320" s="141"/>
      <c r="AO320" s="141">
        <v>40237.056488000002</v>
      </c>
      <c r="AP320" s="141">
        <f t="shared" si="250"/>
        <v>44655639</v>
      </c>
      <c r="AQ320" s="141">
        <f t="shared" si="251"/>
        <v>45294790.000002876</v>
      </c>
      <c r="AR320" s="141">
        <f t="shared" si="296"/>
        <v>39669.274743312017</v>
      </c>
      <c r="AS320" s="141"/>
      <c r="AT320" s="141"/>
      <c r="AU320" s="141">
        <f t="shared" si="252"/>
        <v>12442934</v>
      </c>
      <c r="AV320" s="141">
        <f t="shared" si="253"/>
        <v>11889881.000002848</v>
      </c>
      <c r="AW320" s="141">
        <f t="shared" si="297"/>
        <v>0</v>
      </c>
      <c r="AX320" s="141"/>
      <c r="AY320" s="141"/>
      <c r="AZ320" s="141">
        <f t="shared" si="254"/>
        <v>877162802</v>
      </c>
      <c r="BA320" s="141">
        <f t="shared" si="255"/>
        <v>834431461.9999969</v>
      </c>
      <c r="BB320" s="141">
        <f t="shared" si="298"/>
        <v>0</v>
      </c>
      <c r="BC320" s="141"/>
      <c r="BD320" s="141"/>
      <c r="BE320" s="141">
        <f t="shared" si="256"/>
        <v>9386434</v>
      </c>
      <c r="BF320" s="141">
        <f t="shared" si="257"/>
        <v>9386434</v>
      </c>
      <c r="BG320" s="141">
        <f t="shared" si="299"/>
        <v>0</v>
      </c>
      <c r="BH320" s="141"/>
      <c r="BI320" s="141"/>
      <c r="BJ320" s="141">
        <f t="shared" si="258"/>
        <v>2191103</v>
      </c>
      <c r="BK320" s="141">
        <f t="shared" si="259"/>
        <v>2191101</v>
      </c>
      <c r="BL320" s="141">
        <f t="shared" si="300"/>
        <v>0</v>
      </c>
      <c r="BM320" s="141"/>
      <c r="BN320" s="141"/>
      <c r="BO320" s="141">
        <f t="shared" si="260"/>
        <v>236120000</v>
      </c>
      <c r="BP320" s="141">
        <f t="shared" si="261"/>
        <v>183638092</v>
      </c>
      <c r="BQ320" s="141">
        <f t="shared" si="301"/>
        <v>0</v>
      </c>
      <c r="BR320" s="141"/>
      <c r="BS320" s="141"/>
      <c r="BT320" s="141">
        <f t="shared" si="262"/>
        <v>132130000</v>
      </c>
      <c r="BU320" s="141">
        <f t="shared" si="263"/>
        <v>119177778</v>
      </c>
      <c r="BV320" s="141">
        <f t="shared" si="302"/>
        <v>0</v>
      </c>
      <c r="BW320" s="141"/>
      <c r="BX320" s="141"/>
      <c r="BY320" s="141">
        <f t="shared" si="264"/>
        <v>10351044</v>
      </c>
      <c r="BZ320" s="141">
        <f t="shared" si="265"/>
        <v>10000069</v>
      </c>
      <c r="CA320" s="141">
        <f t="shared" si="303"/>
        <v>0</v>
      </c>
      <c r="CB320" s="141"/>
      <c r="CC320" s="141"/>
      <c r="CD320" s="141">
        <f t="shared" si="266"/>
        <v>1842000</v>
      </c>
      <c r="CE320" s="141">
        <f t="shared" si="267"/>
        <v>1874207.2309440002</v>
      </c>
      <c r="CF320" s="141">
        <f t="shared" si="304"/>
        <v>0</v>
      </c>
      <c r="CG320" s="141"/>
      <c r="CH320" s="141">
        <v>693.23</v>
      </c>
      <c r="CI320" s="141">
        <f t="shared" si="271"/>
        <v>246401</v>
      </c>
      <c r="CJ320" s="141">
        <f t="shared" si="272"/>
        <v>225992.98000000117</v>
      </c>
      <c r="CK320" s="141">
        <f t="shared" si="305"/>
        <v>755.83128834355432</v>
      </c>
      <c r="CL320" s="141"/>
      <c r="CM320" s="141">
        <v>75825</v>
      </c>
      <c r="CN320" s="141">
        <v>149269</v>
      </c>
      <c r="CO320" s="141">
        <f t="shared" si="268"/>
        <v>225094</v>
      </c>
      <c r="CP320" s="141">
        <f t="shared" si="269"/>
        <v>435000431</v>
      </c>
      <c r="CQ320" s="141">
        <f t="shared" si="273"/>
        <v>435000431.00000006</v>
      </c>
      <c r="CR320" s="141">
        <f t="shared" si="274"/>
        <v>225093.99999999997</v>
      </c>
      <c r="CS320" s="141"/>
      <c r="CT320" s="141"/>
      <c r="CU320" s="141"/>
      <c r="CV320" s="141">
        <f t="shared" si="290"/>
        <v>857510.35151123989</v>
      </c>
    </row>
    <row r="321" spans="1:100" s="14" customFormat="1" ht="13.2" x14ac:dyDescent="0.25">
      <c r="A321" s="4" t="s">
        <v>81</v>
      </c>
      <c r="B321" s="4" t="s">
        <v>82</v>
      </c>
      <c r="C321" s="4"/>
      <c r="D321" s="4" t="s">
        <v>36</v>
      </c>
      <c r="E321" s="4"/>
      <c r="F321" s="141">
        <v>1080596.810356</v>
      </c>
      <c r="G321" s="141">
        <f>'[6]Control Totals'!$I$3</f>
        <v>129600000</v>
      </c>
      <c r="H321" s="141">
        <v>129600000.00000101</v>
      </c>
      <c r="I321" s="141">
        <f t="shared" si="291"/>
        <v>1080596.8103559916</v>
      </c>
      <c r="J321" s="141"/>
      <c r="K321" s="141">
        <v>44130863.917265996</v>
      </c>
      <c r="L321" s="141">
        <f t="shared" si="239"/>
        <v>1567610394</v>
      </c>
      <c r="M321" s="141">
        <v>5258012077.9999981</v>
      </c>
      <c r="N321" s="141">
        <f t="shared" si="292"/>
        <v>13157063.914394788</v>
      </c>
      <c r="O321" s="141"/>
      <c r="P321" s="141">
        <v>7559362.7167910002</v>
      </c>
      <c r="Q321" s="141">
        <f t="shared" si="270"/>
        <v>341463106</v>
      </c>
      <c r="R321" s="141">
        <v>1276518313.0000019</v>
      </c>
      <c r="S321" s="141">
        <f t="shared" si="293"/>
        <v>2022096.7034854044</v>
      </c>
      <c r="T321" s="141"/>
      <c r="U321" s="141"/>
      <c r="V321" s="141">
        <f t="shared" si="240"/>
        <v>339987334</v>
      </c>
      <c r="W321" s="141">
        <f t="shared" si="241"/>
        <v>523996799.00000209</v>
      </c>
      <c r="X321" s="141">
        <f t="shared" si="242"/>
        <v>0</v>
      </c>
      <c r="Y321" s="141"/>
      <c r="Z321" s="141">
        <v>1370677.911882</v>
      </c>
      <c r="AA321" s="141">
        <f t="shared" si="243"/>
        <v>335233765</v>
      </c>
      <c r="AB321" s="141">
        <f t="shared" si="244"/>
        <v>342170317.00001383</v>
      </c>
      <c r="AC321" s="141">
        <f t="shared" si="245"/>
        <v>1342891.2274775798</v>
      </c>
      <c r="AD321" s="141"/>
      <c r="AE321" s="141">
        <v>4907897.8571239999</v>
      </c>
      <c r="AF321" s="141">
        <f t="shared" si="246"/>
        <v>483622539</v>
      </c>
      <c r="AG321" s="141">
        <f t="shared" si="247"/>
        <v>726591897.00000179</v>
      </c>
      <c r="AH321" s="141">
        <f t="shared" si="294"/>
        <v>3266716.891029356</v>
      </c>
      <c r="AI321" s="141"/>
      <c r="AJ321" s="141"/>
      <c r="AK321" s="141">
        <f t="shared" si="248"/>
        <v>18917185</v>
      </c>
      <c r="AL321" s="141">
        <f t="shared" si="249"/>
        <v>21580834</v>
      </c>
      <c r="AM321" s="141">
        <f t="shared" si="295"/>
        <v>0</v>
      </c>
      <c r="AN321" s="141"/>
      <c r="AO321" s="141">
        <v>79646.350770999998</v>
      </c>
      <c r="AP321" s="141">
        <f t="shared" si="250"/>
        <v>44655639</v>
      </c>
      <c r="AQ321" s="141">
        <f t="shared" si="251"/>
        <v>45294790.000002876</v>
      </c>
      <c r="AR321" s="141">
        <f t="shared" si="296"/>
        <v>78522.467764988469</v>
      </c>
      <c r="AS321" s="141"/>
      <c r="AT321" s="141">
        <v>68281.888028999994</v>
      </c>
      <c r="AU321" s="141">
        <f t="shared" si="252"/>
        <v>12442934</v>
      </c>
      <c r="AV321" s="141">
        <f t="shared" si="253"/>
        <v>11889881.000002848</v>
      </c>
      <c r="AW321" s="141">
        <f t="shared" si="297"/>
        <v>71457.99240043138</v>
      </c>
      <c r="AX321" s="141"/>
      <c r="AY321" s="141">
        <v>8754282.2849170007</v>
      </c>
      <c r="AZ321" s="141">
        <f t="shared" si="254"/>
        <v>877162802</v>
      </c>
      <c r="BA321" s="141">
        <f t="shared" si="255"/>
        <v>834431461.9999969</v>
      </c>
      <c r="BB321" s="141">
        <f t="shared" si="298"/>
        <v>9202590.1805423386</v>
      </c>
      <c r="BC321" s="141"/>
      <c r="BD321" s="141"/>
      <c r="BE321" s="141">
        <f t="shared" si="256"/>
        <v>9386434</v>
      </c>
      <c r="BF321" s="141">
        <f t="shared" si="257"/>
        <v>9386434</v>
      </c>
      <c r="BG321" s="141">
        <f t="shared" si="299"/>
        <v>0</v>
      </c>
      <c r="BH321" s="141"/>
      <c r="BI321" s="141"/>
      <c r="BJ321" s="141">
        <f t="shared" si="258"/>
        <v>2191103</v>
      </c>
      <c r="BK321" s="141">
        <f t="shared" si="259"/>
        <v>2191101</v>
      </c>
      <c r="BL321" s="141">
        <f t="shared" si="300"/>
        <v>0</v>
      </c>
      <c r="BM321" s="141"/>
      <c r="BN321" s="141">
        <v>1199600</v>
      </c>
      <c r="BO321" s="141">
        <f t="shared" si="260"/>
        <v>236120000</v>
      </c>
      <c r="BP321" s="141">
        <f t="shared" si="261"/>
        <v>183638092</v>
      </c>
      <c r="BQ321" s="141">
        <f t="shared" si="301"/>
        <v>1542433.538244342</v>
      </c>
      <c r="BR321" s="141"/>
      <c r="BS321" s="141">
        <v>650165</v>
      </c>
      <c r="BT321" s="141">
        <f t="shared" si="262"/>
        <v>132130000</v>
      </c>
      <c r="BU321" s="141">
        <f t="shared" si="263"/>
        <v>119177778</v>
      </c>
      <c r="BV321" s="141">
        <f t="shared" si="302"/>
        <v>720824.82902139693</v>
      </c>
      <c r="BW321" s="141"/>
      <c r="BX321" s="141">
        <v>24851</v>
      </c>
      <c r="BY321" s="141">
        <f t="shared" si="264"/>
        <v>10351044</v>
      </c>
      <c r="BZ321" s="141">
        <f t="shared" si="265"/>
        <v>10000069</v>
      </c>
      <c r="CA321" s="141">
        <f t="shared" si="303"/>
        <v>25723.201954306514</v>
      </c>
      <c r="CB321" s="141"/>
      <c r="CC321" s="141">
        <v>9232.5479369999994</v>
      </c>
      <c r="CD321" s="141">
        <f t="shared" si="266"/>
        <v>1842000</v>
      </c>
      <c r="CE321" s="141">
        <f t="shared" si="267"/>
        <v>1874207.2309440002</v>
      </c>
      <c r="CF321" s="141">
        <f t="shared" si="304"/>
        <v>9073.8916269084311</v>
      </c>
      <c r="CG321" s="141"/>
      <c r="CH321" s="141">
        <v>693.23</v>
      </c>
      <c r="CI321" s="141">
        <f t="shared" si="271"/>
        <v>246401</v>
      </c>
      <c r="CJ321" s="141">
        <f t="shared" si="272"/>
        <v>225992.98000000117</v>
      </c>
      <c r="CK321" s="141">
        <f t="shared" si="305"/>
        <v>755.83128834355432</v>
      </c>
      <c r="CL321" s="141"/>
      <c r="CM321" s="141">
        <v>989258.99999999988</v>
      </c>
      <c r="CN321" s="141">
        <v>1943519</v>
      </c>
      <c r="CO321" s="141">
        <f t="shared" si="268"/>
        <v>2932778</v>
      </c>
      <c r="CP321" s="141">
        <f t="shared" si="269"/>
        <v>435000431</v>
      </c>
      <c r="CQ321" s="141">
        <f t="shared" si="273"/>
        <v>435000431.00000006</v>
      </c>
      <c r="CR321" s="141">
        <f t="shared" si="274"/>
        <v>2932777.9999999995</v>
      </c>
      <c r="CS321" s="141"/>
      <c r="CT321" s="141"/>
      <c r="CU321" s="141"/>
      <c r="CV321" s="141">
        <f t="shared" si="290"/>
        <v>35453525.479586169</v>
      </c>
    </row>
    <row r="322" spans="1:100" s="14" customFormat="1" ht="13.2" x14ac:dyDescent="0.25">
      <c r="A322" s="4" t="s">
        <v>192</v>
      </c>
      <c r="B322" s="4" t="s">
        <v>193</v>
      </c>
      <c r="C322" s="4"/>
      <c r="D322" s="4" t="s">
        <v>177</v>
      </c>
      <c r="E322" s="4"/>
      <c r="F322" s="141">
        <v>862053.46385199996</v>
      </c>
      <c r="G322" s="141">
        <f>'[6]Control Totals'!$I$3</f>
        <v>129600000</v>
      </c>
      <c r="H322" s="141">
        <v>129600000.00000101</v>
      </c>
      <c r="I322" s="141">
        <f t="shared" si="291"/>
        <v>862053.46385199321</v>
      </c>
      <c r="J322" s="141"/>
      <c r="K322" s="141">
        <v>40259377.383850999</v>
      </c>
      <c r="L322" s="141">
        <f t="shared" si="239"/>
        <v>1567610394</v>
      </c>
      <c r="M322" s="141">
        <v>5258012077.9999981</v>
      </c>
      <c r="N322" s="141">
        <f t="shared" si="292"/>
        <v>12002828.731975647</v>
      </c>
      <c r="O322" s="141"/>
      <c r="P322" s="141"/>
      <c r="Q322" s="141">
        <f t="shared" si="270"/>
        <v>341463106</v>
      </c>
      <c r="R322" s="141">
        <v>1276518313.0000019</v>
      </c>
      <c r="S322" s="141">
        <f t="shared" si="293"/>
        <v>0</v>
      </c>
      <c r="T322" s="141"/>
      <c r="U322" s="141">
        <v>9837444.6208229996</v>
      </c>
      <c r="V322" s="141">
        <f t="shared" si="240"/>
        <v>339987334</v>
      </c>
      <c r="W322" s="141">
        <f t="shared" si="241"/>
        <v>523996799.00000209</v>
      </c>
      <c r="X322" s="141">
        <f t="shared" si="242"/>
        <v>6382875.957236981</v>
      </c>
      <c r="Y322" s="141"/>
      <c r="Z322" s="141">
        <v>7979361.3289059997</v>
      </c>
      <c r="AA322" s="141">
        <f t="shared" si="243"/>
        <v>335233765</v>
      </c>
      <c r="AB322" s="141">
        <f t="shared" si="244"/>
        <v>342170317.00001383</v>
      </c>
      <c r="AC322" s="141">
        <f t="shared" si="245"/>
        <v>7817601.9592735553</v>
      </c>
      <c r="AD322" s="141"/>
      <c r="AE322" s="141">
        <v>10477157.734619001</v>
      </c>
      <c r="AF322" s="141">
        <f t="shared" si="246"/>
        <v>483622539</v>
      </c>
      <c r="AG322" s="141">
        <f t="shared" si="247"/>
        <v>726591897.00000179</v>
      </c>
      <c r="AH322" s="141">
        <f t="shared" si="294"/>
        <v>6973639.048330754</v>
      </c>
      <c r="AI322" s="141"/>
      <c r="AJ322" s="141"/>
      <c r="AK322" s="141">
        <f t="shared" si="248"/>
        <v>18917185</v>
      </c>
      <c r="AL322" s="141">
        <f t="shared" si="249"/>
        <v>21580834</v>
      </c>
      <c r="AM322" s="141">
        <f t="shared" si="295"/>
        <v>0</v>
      </c>
      <c r="AN322" s="141"/>
      <c r="AO322" s="141"/>
      <c r="AP322" s="141">
        <f t="shared" si="250"/>
        <v>44655639</v>
      </c>
      <c r="AQ322" s="141">
        <f t="shared" si="251"/>
        <v>45294790.000002876</v>
      </c>
      <c r="AR322" s="141">
        <f t="shared" si="296"/>
        <v>0</v>
      </c>
      <c r="AS322" s="141"/>
      <c r="AT322" s="141">
        <v>122862.103667</v>
      </c>
      <c r="AU322" s="141">
        <f t="shared" si="252"/>
        <v>12442934</v>
      </c>
      <c r="AV322" s="141">
        <f t="shared" si="253"/>
        <v>11889881.000002848</v>
      </c>
      <c r="AW322" s="141">
        <f t="shared" si="297"/>
        <v>128576.9846669847</v>
      </c>
      <c r="AX322" s="141"/>
      <c r="AY322" s="141">
        <v>40260771.741913997</v>
      </c>
      <c r="AZ322" s="141">
        <f t="shared" si="254"/>
        <v>877162802</v>
      </c>
      <c r="BA322" s="141">
        <f t="shared" si="255"/>
        <v>834431461.9999969</v>
      </c>
      <c r="BB322" s="141">
        <f t="shared" si="298"/>
        <v>42322530.92084372</v>
      </c>
      <c r="BC322" s="141"/>
      <c r="BD322" s="141"/>
      <c r="BE322" s="141">
        <f t="shared" si="256"/>
        <v>9386434</v>
      </c>
      <c r="BF322" s="141">
        <f t="shared" si="257"/>
        <v>9386434</v>
      </c>
      <c r="BG322" s="141">
        <f t="shared" si="299"/>
        <v>0</v>
      </c>
      <c r="BH322" s="141"/>
      <c r="BI322" s="141"/>
      <c r="BJ322" s="141">
        <f t="shared" si="258"/>
        <v>2191103</v>
      </c>
      <c r="BK322" s="141">
        <f t="shared" si="259"/>
        <v>2191101</v>
      </c>
      <c r="BL322" s="141">
        <f t="shared" si="300"/>
        <v>0</v>
      </c>
      <c r="BM322" s="141"/>
      <c r="BN322" s="141">
        <v>3056532</v>
      </c>
      <c r="BO322" s="141">
        <f t="shared" si="260"/>
        <v>236120000</v>
      </c>
      <c r="BP322" s="141">
        <f t="shared" si="261"/>
        <v>183638092</v>
      </c>
      <c r="BQ322" s="141">
        <f t="shared" si="301"/>
        <v>3930057.9089005124</v>
      </c>
      <c r="BR322" s="141"/>
      <c r="BS322" s="141">
        <v>2656714</v>
      </c>
      <c r="BT322" s="141">
        <f t="shared" si="262"/>
        <v>132130000</v>
      </c>
      <c r="BU322" s="141">
        <f t="shared" si="263"/>
        <v>119177778</v>
      </c>
      <c r="BV322" s="141">
        <f t="shared" si="302"/>
        <v>2945445.2559100408</v>
      </c>
      <c r="BW322" s="141"/>
      <c r="BX322" s="141">
        <v>250060</v>
      </c>
      <c r="BY322" s="141">
        <f t="shared" si="264"/>
        <v>10351044</v>
      </c>
      <c r="BZ322" s="141">
        <f t="shared" si="265"/>
        <v>10000069</v>
      </c>
      <c r="CA322" s="141">
        <f t="shared" si="303"/>
        <v>258836.42029269997</v>
      </c>
      <c r="CB322" s="141"/>
      <c r="CC322" s="141">
        <v>18465.095870000001</v>
      </c>
      <c r="CD322" s="141">
        <f t="shared" si="266"/>
        <v>1842000</v>
      </c>
      <c r="CE322" s="141">
        <f t="shared" si="267"/>
        <v>1874207.2309440002</v>
      </c>
      <c r="CF322" s="141">
        <f t="shared" si="304"/>
        <v>18147.783249885604</v>
      </c>
      <c r="CG322" s="141"/>
      <c r="CH322" s="141"/>
      <c r="CI322" s="141">
        <f t="shared" si="271"/>
        <v>246401</v>
      </c>
      <c r="CJ322" s="141">
        <f t="shared" si="272"/>
        <v>225992.98000000117</v>
      </c>
      <c r="CK322" s="141">
        <f t="shared" si="305"/>
        <v>0</v>
      </c>
      <c r="CL322" s="141"/>
      <c r="CM322" s="141"/>
      <c r="CN322" s="141"/>
      <c r="CO322" s="141">
        <f t="shared" si="268"/>
        <v>0</v>
      </c>
      <c r="CP322" s="141">
        <f t="shared" si="269"/>
        <v>435000431</v>
      </c>
      <c r="CQ322" s="141">
        <f t="shared" si="273"/>
        <v>435000431.00000006</v>
      </c>
      <c r="CR322" s="141">
        <f t="shared" si="274"/>
        <v>0</v>
      </c>
      <c r="CS322" s="141"/>
      <c r="CT322" s="141"/>
      <c r="CU322" s="141"/>
      <c r="CV322" s="141">
        <f t="shared" si="290"/>
        <v>83642594.434532776</v>
      </c>
    </row>
    <row r="323" spans="1:100" s="14" customFormat="1" ht="13.2" x14ac:dyDescent="0.25">
      <c r="A323" s="4" t="s">
        <v>707</v>
      </c>
      <c r="B323" s="4" t="s">
        <v>708</v>
      </c>
      <c r="C323" s="4" t="s">
        <v>348</v>
      </c>
      <c r="D323" s="4" t="s">
        <v>348</v>
      </c>
      <c r="E323" s="4"/>
      <c r="F323" s="141"/>
      <c r="G323" s="141">
        <f>'[6]Control Totals'!$I$3</f>
        <v>129600000</v>
      </c>
      <c r="H323" s="141">
        <v>129600000.00000101</v>
      </c>
      <c r="I323" s="141">
        <f t="shared" si="291"/>
        <v>0</v>
      </c>
      <c r="J323" s="141"/>
      <c r="K323" s="141"/>
      <c r="L323" s="141">
        <f t="shared" si="239"/>
        <v>1567610394</v>
      </c>
      <c r="M323" s="141">
        <v>5258012077.9999981</v>
      </c>
      <c r="N323" s="141">
        <f t="shared" si="292"/>
        <v>0</v>
      </c>
      <c r="O323" s="141"/>
      <c r="P323" s="141">
        <v>965188.01259099995</v>
      </c>
      <c r="Q323" s="141">
        <f t="shared" si="270"/>
        <v>341463106</v>
      </c>
      <c r="R323" s="141">
        <v>1276518313.0000019</v>
      </c>
      <c r="S323" s="141">
        <f t="shared" si="293"/>
        <v>258183.60245748347</v>
      </c>
      <c r="T323" s="141"/>
      <c r="U323" s="141"/>
      <c r="V323" s="141">
        <f t="shared" si="240"/>
        <v>339987334</v>
      </c>
      <c r="W323" s="141">
        <f t="shared" si="241"/>
        <v>523996799.00000209</v>
      </c>
      <c r="X323" s="141">
        <f t="shared" si="242"/>
        <v>0</v>
      </c>
      <c r="Y323" s="141"/>
      <c r="Z323" s="141">
        <v>101375.375616</v>
      </c>
      <c r="AA323" s="141">
        <f t="shared" si="243"/>
        <v>335233765</v>
      </c>
      <c r="AB323" s="141">
        <f t="shared" si="244"/>
        <v>342170317.00001383</v>
      </c>
      <c r="AC323" s="141">
        <f t="shared" si="245"/>
        <v>99320.271682243838</v>
      </c>
      <c r="AD323" s="141"/>
      <c r="AE323" s="141"/>
      <c r="AF323" s="141">
        <f t="shared" si="246"/>
        <v>483622539</v>
      </c>
      <c r="AG323" s="141">
        <f t="shared" si="247"/>
        <v>726591897.00000179</v>
      </c>
      <c r="AH323" s="141">
        <f t="shared" si="294"/>
        <v>0</v>
      </c>
      <c r="AI323" s="141"/>
      <c r="AJ323" s="141"/>
      <c r="AK323" s="141">
        <f t="shared" si="248"/>
        <v>18917185</v>
      </c>
      <c r="AL323" s="141">
        <f t="shared" si="249"/>
        <v>21580834</v>
      </c>
      <c r="AM323" s="141">
        <f t="shared" si="295"/>
        <v>0</v>
      </c>
      <c r="AN323" s="141"/>
      <c r="AO323" s="141">
        <v>28309.240919</v>
      </c>
      <c r="AP323" s="141">
        <f t="shared" si="250"/>
        <v>44655639</v>
      </c>
      <c r="AQ323" s="141">
        <f t="shared" si="251"/>
        <v>45294790.000002876</v>
      </c>
      <c r="AR323" s="141">
        <f t="shared" si="296"/>
        <v>27909.771583946233</v>
      </c>
      <c r="AS323" s="141"/>
      <c r="AT323" s="141"/>
      <c r="AU323" s="141">
        <f t="shared" si="252"/>
        <v>12442934</v>
      </c>
      <c r="AV323" s="141">
        <f t="shared" si="253"/>
        <v>11889881.000002848</v>
      </c>
      <c r="AW323" s="141">
        <f t="shared" si="297"/>
        <v>0</v>
      </c>
      <c r="AX323" s="141"/>
      <c r="AY323" s="141"/>
      <c r="AZ323" s="141">
        <f t="shared" si="254"/>
        <v>877162802</v>
      </c>
      <c r="BA323" s="141">
        <f t="shared" si="255"/>
        <v>834431461.9999969</v>
      </c>
      <c r="BB323" s="141">
        <f t="shared" si="298"/>
        <v>0</v>
      </c>
      <c r="BC323" s="141"/>
      <c r="BD323" s="141"/>
      <c r="BE323" s="141">
        <f t="shared" si="256"/>
        <v>9386434</v>
      </c>
      <c r="BF323" s="141">
        <f t="shared" si="257"/>
        <v>9386434</v>
      </c>
      <c r="BG323" s="141">
        <f t="shared" si="299"/>
        <v>0</v>
      </c>
      <c r="BH323" s="141"/>
      <c r="BI323" s="141"/>
      <c r="BJ323" s="141">
        <f t="shared" si="258"/>
        <v>2191103</v>
      </c>
      <c r="BK323" s="141">
        <f t="shared" si="259"/>
        <v>2191101</v>
      </c>
      <c r="BL323" s="141">
        <f t="shared" si="300"/>
        <v>0</v>
      </c>
      <c r="BM323" s="141"/>
      <c r="BN323" s="141"/>
      <c r="BO323" s="141">
        <f t="shared" si="260"/>
        <v>236120000</v>
      </c>
      <c r="BP323" s="141">
        <f t="shared" si="261"/>
        <v>183638092</v>
      </c>
      <c r="BQ323" s="141">
        <f t="shared" si="301"/>
        <v>0</v>
      </c>
      <c r="BR323" s="141"/>
      <c r="BS323" s="141"/>
      <c r="BT323" s="141">
        <f t="shared" si="262"/>
        <v>132130000</v>
      </c>
      <c r="BU323" s="141">
        <f t="shared" si="263"/>
        <v>119177778</v>
      </c>
      <c r="BV323" s="141">
        <f t="shared" si="302"/>
        <v>0</v>
      </c>
      <c r="BW323" s="141"/>
      <c r="BX323" s="141"/>
      <c r="BY323" s="141">
        <f t="shared" si="264"/>
        <v>10351044</v>
      </c>
      <c r="BZ323" s="141">
        <f t="shared" si="265"/>
        <v>10000069</v>
      </c>
      <c r="CA323" s="141">
        <f t="shared" si="303"/>
        <v>0</v>
      </c>
      <c r="CB323" s="141"/>
      <c r="CC323" s="141"/>
      <c r="CD323" s="141">
        <f t="shared" si="266"/>
        <v>1842000</v>
      </c>
      <c r="CE323" s="141">
        <f t="shared" si="267"/>
        <v>1874207.2309440002</v>
      </c>
      <c r="CF323" s="141">
        <f t="shared" si="304"/>
        <v>0</v>
      </c>
      <c r="CG323" s="141"/>
      <c r="CH323" s="141">
        <v>693.23</v>
      </c>
      <c r="CI323" s="141">
        <f t="shared" si="271"/>
        <v>246401</v>
      </c>
      <c r="CJ323" s="141">
        <f t="shared" si="272"/>
        <v>225992.98000000117</v>
      </c>
      <c r="CK323" s="141">
        <f t="shared" si="305"/>
        <v>755.83128834355432</v>
      </c>
      <c r="CL323" s="141"/>
      <c r="CM323" s="141"/>
      <c r="CN323" s="141"/>
      <c r="CO323" s="141">
        <f t="shared" si="268"/>
        <v>0</v>
      </c>
      <c r="CP323" s="141">
        <f t="shared" si="269"/>
        <v>435000431</v>
      </c>
      <c r="CQ323" s="141">
        <f t="shared" si="273"/>
        <v>435000431.00000006</v>
      </c>
      <c r="CR323" s="141">
        <f t="shared" si="274"/>
        <v>0</v>
      </c>
      <c r="CS323" s="141"/>
      <c r="CT323" s="141"/>
      <c r="CU323" s="141"/>
      <c r="CV323" s="141">
        <f t="shared" si="290"/>
        <v>386169.4770120171</v>
      </c>
    </row>
    <row r="324" spans="1:100" s="14" customFormat="1" ht="13.2" x14ac:dyDescent="0.25">
      <c r="A324" s="4" t="s">
        <v>171</v>
      </c>
      <c r="B324" s="4" t="s">
        <v>172</v>
      </c>
      <c r="C324" s="4"/>
      <c r="D324" s="4" t="s">
        <v>136</v>
      </c>
      <c r="E324" s="4"/>
      <c r="F324" s="141">
        <v>379438.569708</v>
      </c>
      <c r="G324" s="141">
        <f>'[6]Control Totals'!$I$3</f>
        <v>129600000</v>
      </c>
      <c r="H324" s="141">
        <v>129600000.00000101</v>
      </c>
      <c r="I324" s="141">
        <f t="shared" si="291"/>
        <v>379438.56970799703</v>
      </c>
      <c r="J324" s="141"/>
      <c r="K324" s="141">
        <v>12282839.720737999</v>
      </c>
      <c r="L324" s="141">
        <f t="shared" ref="L324:L388" si="306">$K$391</f>
        <v>1567610394</v>
      </c>
      <c r="M324" s="141">
        <v>5258012077.9999981</v>
      </c>
      <c r="N324" s="141">
        <f t="shared" si="292"/>
        <v>3661974.7023078161</v>
      </c>
      <c r="O324" s="141"/>
      <c r="P324" s="141">
        <v>4466786.1654719999</v>
      </c>
      <c r="Q324" s="141">
        <f t="shared" si="270"/>
        <v>341463106</v>
      </c>
      <c r="R324" s="141">
        <v>1276518313.0000019</v>
      </c>
      <c r="S324" s="141">
        <f t="shared" si="293"/>
        <v>1194845.9041808487</v>
      </c>
      <c r="T324" s="141"/>
      <c r="U324" s="141"/>
      <c r="V324" s="141">
        <f t="shared" ref="V324:V388" si="307">$U$391</f>
        <v>339987334</v>
      </c>
      <c r="W324" s="141">
        <f t="shared" ref="W324:W388" si="308">$U$390</f>
        <v>523996799.00000209</v>
      </c>
      <c r="X324" s="141">
        <f t="shared" ref="X324:X387" si="309">(U324/W324)*V324</f>
        <v>0</v>
      </c>
      <c r="Y324" s="141"/>
      <c r="Z324" s="141">
        <v>1216221.9367889999</v>
      </c>
      <c r="AA324" s="141">
        <f t="shared" ref="AA324:AA388" si="310">$Z$391</f>
        <v>335233765</v>
      </c>
      <c r="AB324" s="141">
        <f t="shared" ref="AB324:AB388" si="311">$Z$390</f>
        <v>342170317.00001383</v>
      </c>
      <c r="AC324" s="141">
        <f t="shared" ref="AC324:AC387" si="312">(Z324/AB324)*AA324</f>
        <v>1191566.4179174022</v>
      </c>
      <c r="AD324" s="141"/>
      <c r="AE324" s="141">
        <v>2664725.989941</v>
      </c>
      <c r="AF324" s="141">
        <f t="shared" ref="AF324:AF388" si="313">$AE$391</f>
        <v>483622539</v>
      </c>
      <c r="AG324" s="141">
        <f t="shared" ref="AG324:AG388" si="314">$AE$390</f>
        <v>726591897.00000179</v>
      </c>
      <c r="AH324" s="141">
        <f t="shared" si="294"/>
        <v>1773652.5198195979</v>
      </c>
      <c r="AI324" s="141"/>
      <c r="AJ324" s="141"/>
      <c r="AK324" s="141">
        <f t="shared" ref="AK324:AK388" si="315">$AJ$391</f>
        <v>18917185</v>
      </c>
      <c r="AL324" s="141">
        <f t="shared" ref="AL324:AL388" si="316">$AJ$390</f>
        <v>21580834</v>
      </c>
      <c r="AM324" s="141">
        <f t="shared" si="295"/>
        <v>0</v>
      </c>
      <c r="AN324" s="141"/>
      <c r="AO324" s="141">
        <v>226473.92735300001</v>
      </c>
      <c r="AP324" s="141">
        <f t="shared" ref="AP324:AP388" si="317">$AO$391</f>
        <v>44655639</v>
      </c>
      <c r="AQ324" s="141">
        <f t="shared" ref="AQ324:AQ388" si="318">$AO$390</f>
        <v>45294790.000002876</v>
      </c>
      <c r="AR324" s="141">
        <f t="shared" si="296"/>
        <v>223278.17267255575</v>
      </c>
      <c r="AS324" s="141"/>
      <c r="AT324" s="141">
        <v>70773.101190000001</v>
      </c>
      <c r="AU324" s="141">
        <f t="shared" ref="AU324:AU388" si="319">$AT$391</f>
        <v>12442934</v>
      </c>
      <c r="AV324" s="141">
        <f t="shared" ref="AV324:AV388" si="320">$AT$390</f>
        <v>11889881.000002848</v>
      </c>
      <c r="AW324" s="141">
        <f t="shared" si="297"/>
        <v>74065.083332817259</v>
      </c>
      <c r="AX324" s="141"/>
      <c r="AY324" s="141">
        <v>10907869.665171999</v>
      </c>
      <c r="AZ324" s="141">
        <f t="shared" ref="AZ324:AZ388" si="321">$AY$391</f>
        <v>877162802</v>
      </c>
      <c r="BA324" s="141">
        <f t="shared" ref="BA324:BA388" si="322">$AY$390</f>
        <v>834431461.9999969</v>
      </c>
      <c r="BB324" s="141">
        <f t="shared" si="298"/>
        <v>11466463.041098883</v>
      </c>
      <c r="BC324" s="141"/>
      <c r="BD324" s="141"/>
      <c r="BE324" s="141">
        <f t="shared" ref="BE324:BE388" si="323">$BD$391</f>
        <v>9386434</v>
      </c>
      <c r="BF324" s="141">
        <f t="shared" ref="BF324:BF388" si="324">$BD$390</f>
        <v>9386434</v>
      </c>
      <c r="BG324" s="141">
        <f t="shared" si="299"/>
        <v>0</v>
      </c>
      <c r="BH324" s="141"/>
      <c r="BI324" s="141"/>
      <c r="BJ324" s="141">
        <f t="shared" ref="BJ324:BJ388" si="325">$BI$391</f>
        <v>2191103</v>
      </c>
      <c r="BK324" s="141">
        <f t="shared" ref="BK324:BK388" si="326">$BI$390</f>
        <v>2191101</v>
      </c>
      <c r="BL324" s="141">
        <f t="shared" si="300"/>
        <v>0</v>
      </c>
      <c r="BM324" s="141"/>
      <c r="BN324" s="141">
        <v>564140</v>
      </c>
      <c r="BO324" s="141">
        <f t="shared" ref="BO324:BO388" si="327">$BN$391</f>
        <v>236120000</v>
      </c>
      <c r="BP324" s="141">
        <f t="shared" ref="BP324:BP388" si="328">$BN$390</f>
        <v>183638092</v>
      </c>
      <c r="BQ324" s="141">
        <f t="shared" si="301"/>
        <v>725365.50205498759</v>
      </c>
      <c r="BR324" s="141"/>
      <c r="BS324" s="141">
        <v>450385</v>
      </c>
      <c r="BT324" s="141">
        <f t="shared" ref="BT324:BT388" si="329">$BS$391</f>
        <v>132130000</v>
      </c>
      <c r="BU324" s="141">
        <f t="shared" ref="BU324:BU388" si="330">$BS$390</f>
        <v>119177778</v>
      </c>
      <c r="BV324" s="141">
        <f t="shared" si="302"/>
        <v>499332.7703256894</v>
      </c>
      <c r="BW324" s="141"/>
      <c r="BX324" s="141">
        <v>35216</v>
      </c>
      <c r="BY324" s="141">
        <f t="shared" ref="BY324:BY388" si="331">$BX$391</f>
        <v>10351044</v>
      </c>
      <c r="BZ324" s="141">
        <f t="shared" ref="BZ324:BZ388" si="332">$BX$390</f>
        <v>10000069</v>
      </c>
      <c r="CA324" s="141">
        <f t="shared" si="303"/>
        <v>36451.985031703283</v>
      </c>
      <c r="CB324" s="141"/>
      <c r="CC324" s="141">
        <v>9232.5479369999994</v>
      </c>
      <c r="CD324" s="141">
        <f t="shared" ref="CD324:CD388" si="333">$CC$391</f>
        <v>1842000</v>
      </c>
      <c r="CE324" s="141">
        <f t="shared" ref="CE324:CE388" si="334">$CC$390</f>
        <v>1874207.2309440002</v>
      </c>
      <c r="CF324" s="141">
        <f t="shared" si="304"/>
        <v>9073.8916269084311</v>
      </c>
      <c r="CG324" s="141"/>
      <c r="CH324" s="141">
        <v>693.23</v>
      </c>
      <c r="CI324" s="141">
        <f t="shared" si="271"/>
        <v>246401</v>
      </c>
      <c r="CJ324" s="141">
        <f t="shared" si="272"/>
        <v>225992.98000000117</v>
      </c>
      <c r="CK324" s="141">
        <f t="shared" si="305"/>
        <v>755.83128834355432</v>
      </c>
      <c r="CL324" s="141"/>
      <c r="CM324" s="141"/>
      <c r="CN324" s="141">
        <v>1686544</v>
      </c>
      <c r="CO324" s="141">
        <f t="shared" ref="CO324:CO387" si="335">CN324+CM324</f>
        <v>1686544</v>
      </c>
      <c r="CP324" s="141">
        <f t="shared" ref="CP324:CP387" si="336">$CO$391</f>
        <v>435000431</v>
      </c>
      <c r="CQ324" s="141">
        <f t="shared" si="273"/>
        <v>435000431.00000006</v>
      </c>
      <c r="CR324" s="141">
        <f t="shared" si="274"/>
        <v>1686543.9999999998</v>
      </c>
      <c r="CS324" s="141"/>
      <c r="CT324" s="141"/>
      <c r="CU324" s="141"/>
      <c r="CV324" s="141">
        <f t="shared" si="290"/>
        <v>22922808.39136555</v>
      </c>
    </row>
    <row r="325" spans="1:100" s="14" customFormat="1" ht="13.2" x14ac:dyDescent="0.25">
      <c r="A325" s="4" t="s">
        <v>533</v>
      </c>
      <c r="B325" s="4" t="s">
        <v>534</v>
      </c>
      <c r="C325" s="4" t="s">
        <v>348</v>
      </c>
      <c r="D325" s="4" t="s">
        <v>348</v>
      </c>
      <c r="E325" s="4"/>
      <c r="F325" s="141"/>
      <c r="G325" s="141">
        <f>'[6]Control Totals'!$I$3</f>
        <v>129600000</v>
      </c>
      <c r="H325" s="141">
        <v>129600000.00000101</v>
      </c>
      <c r="I325" s="141">
        <f t="shared" si="291"/>
        <v>0</v>
      </c>
      <c r="J325" s="141"/>
      <c r="K325" s="141"/>
      <c r="L325" s="141">
        <f t="shared" si="306"/>
        <v>1567610394</v>
      </c>
      <c r="M325" s="141">
        <v>5258012077.9999981</v>
      </c>
      <c r="N325" s="141">
        <f t="shared" si="292"/>
        <v>0</v>
      </c>
      <c r="O325" s="141"/>
      <c r="P325" s="141">
        <v>2740862.5989709999</v>
      </c>
      <c r="Q325" s="141">
        <f t="shared" ref="Q325:Q388" si="337">$P$391</f>
        <v>341463106</v>
      </c>
      <c r="R325" s="141">
        <v>1276518313.0000019</v>
      </c>
      <c r="S325" s="141">
        <f t="shared" si="293"/>
        <v>733168.84421686211</v>
      </c>
      <c r="T325" s="141"/>
      <c r="U325" s="141"/>
      <c r="V325" s="141">
        <f t="shared" si="307"/>
        <v>339987334</v>
      </c>
      <c r="W325" s="141">
        <f t="shared" si="308"/>
        <v>523996799.00000209</v>
      </c>
      <c r="X325" s="141">
        <f t="shared" si="309"/>
        <v>0</v>
      </c>
      <c r="Y325" s="141"/>
      <c r="Z325" s="141">
        <v>110607.36089500001</v>
      </c>
      <c r="AA325" s="141">
        <f t="shared" si="310"/>
        <v>335233765</v>
      </c>
      <c r="AB325" s="141">
        <f t="shared" si="311"/>
        <v>342170317.00001383</v>
      </c>
      <c r="AC325" s="141">
        <f t="shared" si="312"/>
        <v>108365.10412311165</v>
      </c>
      <c r="AD325" s="141"/>
      <c r="AE325" s="141"/>
      <c r="AF325" s="141">
        <f t="shared" si="313"/>
        <v>483622539</v>
      </c>
      <c r="AG325" s="141">
        <f t="shared" si="314"/>
        <v>726591897.00000179</v>
      </c>
      <c r="AH325" s="141">
        <f t="shared" si="294"/>
        <v>0</v>
      </c>
      <c r="AI325" s="141"/>
      <c r="AJ325" s="141"/>
      <c r="AK325" s="141">
        <f t="shared" si="315"/>
        <v>18917185</v>
      </c>
      <c r="AL325" s="141">
        <f t="shared" si="316"/>
        <v>21580834</v>
      </c>
      <c r="AM325" s="141">
        <f t="shared" si="295"/>
        <v>0</v>
      </c>
      <c r="AN325" s="141"/>
      <c r="AO325" s="141">
        <v>52059.561680999999</v>
      </c>
      <c r="AP325" s="141">
        <f t="shared" si="317"/>
        <v>44655639</v>
      </c>
      <c r="AQ325" s="141">
        <f t="shared" si="318"/>
        <v>45294790.000002876</v>
      </c>
      <c r="AR325" s="141">
        <f t="shared" si="296"/>
        <v>51324.953552601117</v>
      </c>
      <c r="AS325" s="141"/>
      <c r="AT325" s="141"/>
      <c r="AU325" s="141">
        <f t="shared" si="319"/>
        <v>12442934</v>
      </c>
      <c r="AV325" s="141">
        <f t="shared" si="320"/>
        <v>11889881.000002848</v>
      </c>
      <c r="AW325" s="141">
        <f t="shared" si="297"/>
        <v>0</v>
      </c>
      <c r="AX325" s="141"/>
      <c r="AY325" s="141"/>
      <c r="AZ325" s="141">
        <f t="shared" si="321"/>
        <v>877162802</v>
      </c>
      <c r="BA325" s="141">
        <f t="shared" si="322"/>
        <v>834431461.9999969</v>
      </c>
      <c r="BB325" s="141">
        <f t="shared" si="298"/>
        <v>0</v>
      </c>
      <c r="BC325" s="141"/>
      <c r="BD325" s="141"/>
      <c r="BE325" s="141">
        <f t="shared" si="323"/>
        <v>9386434</v>
      </c>
      <c r="BF325" s="141">
        <f t="shared" si="324"/>
        <v>9386434</v>
      </c>
      <c r="BG325" s="141">
        <f t="shared" si="299"/>
        <v>0</v>
      </c>
      <c r="BH325" s="141"/>
      <c r="BI325" s="141"/>
      <c r="BJ325" s="141">
        <f t="shared" si="325"/>
        <v>2191103</v>
      </c>
      <c r="BK325" s="141">
        <f t="shared" si="326"/>
        <v>2191101</v>
      </c>
      <c r="BL325" s="141">
        <f t="shared" si="300"/>
        <v>0</v>
      </c>
      <c r="BM325" s="141"/>
      <c r="BN325" s="141"/>
      <c r="BO325" s="141">
        <f t="shared" si="327"/>
        <v>236120000</v>
      </c>
      <c r="BP325" s="141">
        <f t="shared" si="328"/>
        <v>183638092</v>
      </c>
      <c r="BQ325" s="141">
        <f t="shared" si="301"/>
        <v>0</v>
      </c>
      <c r="BR325" s="141"/>
      <c r="BS325" s="141"/>
      <c r="BT325" s="141">
        <f t="shared" si="329"/>
        <v>132130000</v>
      </c>
      <c r="BU325" s="141">
        <f t="shared" si="330"/>
        <v>119177778</v>
      </c>
      <c r="BV325" s="141">
        <f t="shared" si="302"/>
        <v>0</v>
      </c>
      <c r="BW325" s="141"/>
      <c r="BX325" s="141"/>
      <c r="BY325" s="141">
        <f t="shared" si="331"/>
        <v>10351044</v>
      </c>
      <c r="BZ325" s="141">
        <f t="shared" si="332"/>
        <v>10000069</v>
      </c>
      <c r="CA325" s="141">
        <f t="shared" si="303"/>
        <v>0</v>
      </c>
      <c r="CB325" s="141"/>
      <c r="CC325" s="141"/>
      <c r="CD325" s="141">
        <f t="shared" si="333"/>
        <v>1842000</v>
      </c>
      <c r="CE325" s="141">
        <f t="shared" si="334"/>
        <v>1874207.2309440002</v>
      </c>
      <c r="CF325" s="141">
        <f t="shared" si="304"/>
        <v>0</v>
      </c>
      <c r="CG325" s="141"/>
      <c r="CH325" s="141">
        <v>693.23</v>
      </c>
      <c r="CI325" s="141">
        <f t="shared" ref="CI325:CI388" si="338">$CH$391</f>
        <v>246401</v>
      </c>
      <c r="CJ325" s="141">
        <f t="shared" ref="CJ325:CJ388" si="339">$CH$390</f>
        <v>225992.98000000117</v>
      </c>
      <c r="CK325" s="141">
        <f t="shared" si="305"/>
        <v>755.83128834355432</v>
      </c>
      <c r="CL325" s="141"/>
      <c r="CM325" s="141">
        <v>79316</v>
      </c>
      <c r="CN325" s="141">
        <v>156831</v>
      </c>
      <c r="CO325" s="141">
        <f t="shared" si="335"/>
        <v>236147</v>
      </c>
      <c r="CP325" s="141">
        <f t="shared" si="336"/>
        <v>435000431</v>
      </c>
      <c r="CQ325" s="141">
        <f t="shared" ref="CQ325:CQ388" si="340">$CO$390</f>
        <v>435000431.00000006</v>
      </c>
      <c r="CR325" s="141">
        <f t="shared" ref="CR325:CR388" si="341">(CO325/CQ325)*CP325</f>
        <v>236146.99999999997</v>
      </c>
      <c r="CS325" s="141"/>
      <c r="CT325" s="141"/>
      <c r="CU325" s="141"/>
      <c r="CV325" s="141">
        <f t="shared" si="290"/>
        <v>1129761.7331809185</v>
      </c>
    </row>
    <row r="326" spans="1:100" s="14" customFormat="1" ht="13.2" x14ac:dyDescent="0.25">
      <c r="A326" s="4" t="s">
        <v>252</v>
      </c>
      <c r="B326" s="4" t="s">
        <v>253</v>
      </c>
      <c r="C326" s="4"/>
      <c r="D326" s="4" t="s">
        <v>203</v>
      </c>
      <c r="E326" s="4"/>
      <c r="F326" s="141">
        <v>392327.98684099998</v>
      </c>
      <c r="G326" s="141">
        <f>'[6]Control Totals'!$I$3</f>
        <v>129600000</v>
      </c>
      <c r="H326" s="141">
        <v>129600000.00000101</v>
      </c>
      <c r="I326" s="141">
        <f t="shared" si="291"/>
        <v>392327.98684099689</v>
      </c>
      <c r="J326" s="141"/>
      <c r="K326" s="141">
        <v>13131479.158470999</v>
      </c>
      <c r="L326" s="141">
        <f t="shared" si="306"/>
        <v>1567610394</v>
      </c>
      <c r="M326" s="141">
        <v>5258012077.9999981</v>
      </c>
      <c r="N326" s="141">
        <f t="shared" si="292"/>
        <v>3914985.9133156445</v>
      </c>
      <c r="O326" s="141"/>
      <c r="P326" s="141">
        <v>4157133.1696020002</v>
      </c>
      <c r="Q326" s="141">
        <f t="shared" si="337"/>
        <v>341463106</v>
      </c>
      <c r="R326" s="141">
        <v>1276518313.0000019</v>
      </c>
      <c r="S326" s="141">
        <f t="shared" si="293"/>
        <v>1112015.0723195474</v>
      </c>
      <c r="T326" s="141"/>
      <c r="U326" s="141"/>
      <c r="V326" s="141">
        <f t="shared" si="307"/>
        <v>339987334</v>
      </c>
      <c r="W326" s="141">
        <f t="shared" si="308"/>
        <v>523996799.00000209</v>
      </c>
      <c r="X326" s="141">
        <f t="shared" si="309"/>
        <v>0</v>
      </c>
      <c r="Y326" s="141"/>
      <c r="Z326" s="141">
        <v>1187053.1537649999</v>
      </c>
      <c r="AA326" s="141">
        <f t="shared" si="310"/>
        <v>335233765</v>
      </c>
      <c r="AB326" s="141">
        <f t="shared" si="311"/>
        <v>342170317.00001383</v>
      </c>
      <c r="AC326" s="141">
        <f t="shared" si="312"/>
        <v>1162988.9508847981</v>
      </c>
      <c r="AD326" s="141"/>
      <c r="AE326" s="141">
        <v>2704016.9052940002</v>
      </c>
      <c r="AF326" s="141">
        <f t="shared" si="313"/>
        <v>483622539</v>
      </c>
      <c r="AG326" s="141">
        <f t="shared" si="314"/>
        <v>726591897.00000179</v>
      </c>
      <c r="AH326" s="141">
        <f t="shared" si="294"/>
        <v>1799804.7138106243</v>
      </c>
      <c r="AI326" s="141"/>
      <c r="AJ326" s="141"/>
      <c r="AK326" s="141">
        <f t="shared" si="315"/>
        <v>18917185</v>
      </c>
      <c r="AL326" s="141">
        <f t="shared" si="316"/>
        <v>21580834</v>
      </c>
      <c r="AM326" s="141">
        <f t="shared" si="295"/>
        <v>0</v>
      </c>
      <c r="AN326" s="141"/>
      <c r="AO326" s="141">
        <v>59772.697461000003</v>
      </c>
      <c r="AP326" s="141">
        <f t="shared" si="317"/>
        <v>44655639</v>
      </c>
      <c r="AQ326" s="141">
        <f t="shared" si="318"/>
        <v>45294790.000002876</v>
      </c>
      <c r="AR326" s="141">
        <f t="shared" si="296"/>
        <v>58929.249917583533</v>
      </c>
      <c r="AS326" s="141"/>
      <c r="AT326" s="141">
        <v>67545.847775999995</v>
      </c>
      <c r="AU326" s="141">
        <f t="shared" si="319"/>
        <v>12442934</v>
      </c>
      <c r="AV326" s="141">
        <f t="shared" si="320"/>
        <v>11889881.000002848</v>
      </c>
      <c r="AW326" s="141">
        <f t="shared" si="297"/>
        <v>70687.715533117065</v>
      </c>
      <c r="AX326" s="141"/>
      <c r="AY326" s="141">
        <v>4832831.2084839996</v>
      </c>
      <c r="AZ326" s="141">
        <f t="shared" si="321"/>
        <v>877162802</v>
      </c>
      <c r="BA326" s="141">
        <f t="shared" si="322"/>
        <v>834431461.9999969</v>
      </c>
      <c r="BB326" s="141">
        <f t="shared" si="298"/>
        <v>5080321.1018269192</v>
      </c>
      <c r="BC326" s="141"/>
      <c r="BD326" s="141"/>
      <c r="BE326" s="141">
        <f t="shared" si="323"/>
        <v>9386434</v>
      </c>
      <c r="BF326" s="141">
        <f t="shared" si="324"/>
        <v>9386434</v>
      </c>
      <c r="BG326" s="141">
        <f t="shared" si="299"/>
        <v>0</v>
      </c>
      <c r="BH326" s="141"/>
      <c r="BI326" s="141"/>
      <c r="BJ326" s="141">
        <f t="shared" si="325"/>
        <v>2191103</v>
      </c>
      <c r="BK326" s="141">
        <f t="shared" si="326"/>
        <v>2191101</v>
      </c>
      <c r="BL326" s="141">
        <f t="shared" si="300"/>
        <v>0</v>
      </c>
      <c r="BM326" s="141"/>
      <c r="BN326" s="141">
        <v>588601</v>
      </c>
      <c r="BO326" s="141">
        <f t="shared" si="327"/>
        <v>236120000</v>
      </c>
      <c r="BP326" s="141">
        <f t="shared" si="328"/>
        <v>183638092</v>
      </c>
      <c r="BQ326" s="141">
        <f t="shared" si="301"/>
        <v>756817.20827288926</v>
      </c>
      <c r="BR326" s="141"/>
      <c r="BS326" s="141">
        <v>376144</v>
      </c>
      <c r="BT326" s="141">
        <f t="shared" si="329"/>
        <v>132130000</v>
      </c>
      <c r="BU326" s="141">
        <f t="shared" si="330"/>
        <v>119177778</v>
      </c>
      <c r="BV326" s="141">
        <f t="shared" si="302"/>
        <v>417023.27022744127</v>
      </c>
      <c r="BW326" s="141"/>
      <c r="BX326" s="141">
        <v>21787</v>
      </c>
      <c r="BY326" s="141">
        <f t="shared" si="331"/>
        <v>10351044</v>
      </c>
      <c r="BZ326" s="141">
        <f t="shared" si="332"/>
        <v>10000069</v>
      </c>
      <c r="CA326" s="141">
        <f t="shared" si="303"/>
        <v>22551.663956318702</v>
      </c>
      <c r="CB326" s="141"/>
      <c r="CC326" s="141">
        <v>13848.821900000001</v>
      </c>
      <c r="CD326" s="141">
        <f t="shared" si="333"/>
        <v>1842000</v>
      </c>
      <c r="CE326" s="141">
        <f t="shared" si="334"/>
        <v>1874207.2309440002</v>
      </c>
      <c r="CF326" s="141">
        <f t="shared" si="304"/>
        <v>13610.837434957162</v>
      </c>
      <c r="CG326" s="141"/>
      <c r="CH326" s="141">
        <v>693.23</v>
      </c>
      <c r="CI326" s="141">
        <f t="shared" si="338"/>
        <v>246401</v>
      </c>
      <c r="CJ326" s="141">
        <f t="shared" si="339"/>
        <v>225992.98000000117</v>
      </c>
      <c r="CK326" s="141">
        <f t="shared" si="305"/>
        <v>755.83128834355432</v>
      </c>
      <c r="CL326" s="141"/>
      <c r="CM326" s="141">
        <v>859176</v>
      </c>
      <c r="CN326" s="141">
        <v>1693993</v>
      </c>
      <c r="CO326" s="141">
        <f t="shared" si="335"/>
        <v>2553169</v>
      </c>
      <c r="CP326" s="141">
        <f t="shared" si="336"/>
        <v>435000431</v>
      </c>
      <c r="CQ326" s="141">
        <f t="shared" si="340"/>
        <v>435000431.00000006</v>
      </c>
      <c r="CR326" s="141">
        <f t="shared" si="341"/>
        <v>2553168.9999999995</v>
      </c>
      <c r="CS326" s="141"/>
      <c r="CT326" s="141"/>
      <c r="CU326" s="141"/>
      <c r="CV326" s="141">
        <f t="shared" si="290"/>
        <v>17355988.51562918</v>
      </c>
    </row>
    <row r="327" spans="1:100" s="14" customFormat="1" ht="13.2" x14ac:dyDescent="0.25">
      <c r="A327" s="4" t="s">
        <v>49</v>
      </c>
      <c r="B327" s="4" t="s">
        <v>50</v>
      </c>
      <c r="C327" s="4"/>
      <c r="D327" s="4" t="s">
        <v>36</v>
      </c>
      <c r="E327" s="4"/>
      <c r="F327" s="141">
        <v>809361.12906399998</v>
      </c>
      <c r="G327" s="141">
        <f>'[6]Control Totals'!$I$3</f>
        <v>129600000</v>
      </c>
      <c r="H327" s="141">
        <v>129600000.00000101</v>
      </c>
      <c r="I327" s="141">
        <f t="shared" si="291"/>
        <v>809361.12906399358</v>
      </c>
      <c r="J327" s="141"/>
      <c r="K327" s="141">
        <v>29307251.951127999</v>
      </c>
      <c r="L327" s="141">
        <f t="shared" si="306"/>
        <v>1567610394</v>
      </c>
      <c r="M327" s="141">
        <v>5258012077.9999981</v>
      </c>
      <c r="N327" s="141">
        <f t="shared" si="292"/>
        <v>8737589.8146738801</v>
      </c>
      <c r="O327" s="141"/>
      <c r="P327" s="141">
        <v>5295235.0205739997</v>
      </c>
      <c r="Q327" s="141">
        <f t="shared" si="337"/>
        <v>341463106</v>
      </c>
      <c r="R327" s="141">
        <v>1276518313.0000019</v>
      </c>
      <c r="S327" s="141">
        <f t="shared" si="293"/>
        <v>1416452.3757405502</v>
      </c>
      <c r="T327" s="141"/>
      <c r="U327" s="141"/>
      <c r="V327" s="141">
        <f t="shared" si="307"/>
        <v>339987334</v>
      </c>
      <c r="W327" s="141">
        <f t="shared" si="308"/>
        <v>523996799.00000209</v>
      </c>
      <c r="X327" s="141">
        <f t="shared" si="309"/>
        <v>0</v>
      </c>
      <c r="Y327" s="141"/>
      <c r="Z327" s="141">
        <v>1115369.605126</v>
      </c>
      <c r="AA327" s="141">
        <f t="shared" si="310"/>
        <v>335233765</v>
      </c>
      <c r="AB327" s="141">
        <f t="shared" si="311"/>
        <v>342170317.00001383</v>
      </c>
      <c r="AC327" s="141">
        <f t="shared" si="312"/>
        <v>1092758.5869259874</v>
      </c>
      <c r="AD327" s="141"/>
      <c r="AE327" s="141">
        <v>3667006.9505730001</v>
      </c>
      <c r="AF327" s="141">
        <f t="shared" si="313"/>
        <v>483622539</v>
      </c>
      <c r="AG327" s="141">
        <f t="shared" si="314"/>
        <v>726591897.00000179</v>
      </c>
      <c r="AH327" s="141">
        <f t="shared" si="294"/>
        <v>2440774.8273674422</v>
      </c>
      <c r="AI327" s="141"/>
      <c r="AJ327" s="141"/>
      <c r="AK327" s="141">
        <f t="shared" si="315"/>
        <v>18917185</v>
      </c>
      <c r="AL327" s="141">
        <f t="shared" si="316"/>
        <v>21580834</v>
      </c>
      <c r="AM327" s="141">
        <f t="shared" si="295"/>
        <v>0</v>
      </c>
      <c r="AN327" s="141"/>
      <c r="AO327" s="141">
        <v>49695.173879000002</v>
      </c>
      <c r="AP327" s="141">
        <f t="shared" si="317"/>
        <v>44655639</v>
      </c>
      <c r="AQ327" s="141">
        <f t="shared" si="318"/>
        <v>45294790.000002876</v>
      </c>
      <c r="AR327" s="141">
        <f t="shared" si="296"/>
        <v>48993.929429471093</v>
      </c>
      <c r="AS327" s="141"/>
      <c r="AT327" s="141">
        <v>67545.847775999995</v>
      </c>
      <c r="AU327" s="141">
        <f t="shared" si="319"/>
        <v>12442934</v>
      </c>
      <c r="AV327" s="141">
        <f t="shared" si="320"/>
        <v>11889881.000002848</v>
      </c>
      <c r="AW327" s="141">
        <f t="shared" si="297"/>
        <v>70687.715533117065</v>
      </c>
      <c r="AX327" s="141"/>
      <c r="AY327" s="141">
        <v>3378125.6133559998</v>
      </c>
      <c r="AZ327" s="141">
        <f t="shared" si="321"/>
        <v>877162802</v>
      </c>
      <c r="BA327" s="141">
        <f t="shared" si="322"/>
        <v>834431461.9999969</v>
      </c>
      <c r="BB327" s="141">
        <f t="shared" si="298"/>
        <v>3551119.8504153816</v>
      </c>
      <c r="BC327" s="141"/>
      <c r="BD327" s="141"/>
      <c r="BE327" s="141">
        <f t="shared" si="323"/>
        <v>9386434</v>
      </c>
      <c r="BF327" s="141">
        <f t="shared" si="324"/>
        <v>9386434</v>
      </c>
      <c r="BG327" s="141">
        <f t="shared" si="299"/>
        <v>0</v>
      </c>
      <c r="BH327" s="141"/>
      <c r="BI327" s="141"/>
      <c r="BJ327" s="141">
        <f t="shared" si="325"/>
        <v>2191103</v>
      </c>
      <c r="BK327" s="141">
        <f t="shared" si="326"/>
        <v>2191101</v>
      </c>
      <c r="BL327" s="141">
        <f t="shared" si="300"/>
        <v>0</v>
      </c>
      <c r="BM327" s="141"/>
      <c r="BN327" s="141">
        <v>883021</v>
      </c>
      <c r="BO327" s="141">
        <f t="shared" si="327"/>
        <v>236120000</v>
      </c>
      <c r="BP327" s="141">
        <f t="shared" si="328"/>
        <v>183638092</v>
      </c>
      <c r="BQ327" s="141">
        <f t="shared" si="301"/>
        <v>1135379.4642998141</v>
      </c>
      <c r="BR327" s="141"/>
      <c r="BS327" s="141">
        <v>520795</v>
      </c>
      <c r="BT327" s="141">
        <f t="shared" si="329"/>
        <v>132130000</v>
      </c>
      <c r="BU327" s="141">
        <f t="shared" si="330"/>
        <v>119177778</v>
      </c>
      <c r="BV327" s="141">
        <f t="shared" si="302"/>
        <v>577394.91795190214</v>
      </c>
      <c r="BW327" s="141"/>
      <c r="BX327" s="141">
        <v>21771</v>
      </c>
      <c r="BY327" s="141">
        <f t="shared" si="331"/>
        <v>10351044</v>
      </c>
      <c r="BZ327" s="141">
        <f t="shared" si="332"/>
        <v>10000069</v>
      </c>
      <c r="CA327" s="141">
        <f t="shared" si="303"/>
        <v>22535.102400193438</v>
      </c>
      <c r="CB327" s="141"/>
      <c r="CC327" s="141">
        <v>9232.5479369999994</v>
      </c>
      <c r="CD327" s="141">
        <f t="shared" si="333"/>
        <v>1842000</v>
      </c>
      <c r="CE327" s="141">
        <f t="shared" si="334"/>
        <v>1874207.2309440002</v>
      </c>
      <c r="CF327" s="141">
        <f t="shared" si="304"/>
        <v>9073.8916269084311</v>
      </c>
      <c r="CG327" s="141"/>
      <c r="CH327" s="141">
        <v>693.23</v>
      </c>
      <c r="CI327" s="141">
        <f t="shared" si="338"/>
        <v>246401</v>
      </c>
      <c r="CJ327" s="141">
        <f t="shared" si="339"/>
        <v>225992.98000000117</v>
      </c>
      <c r="CK327" s="141">
        <f t="shared" si="305"/>
        <v>755.83128834355432</v>
      </c>
      <c r="CL327" s="141"/>
      <c r="CM327" s="141"/>
      <c r="CN327" s="141">
        <v>802827</v>
      </c>
      <c r="CO327" s="141">
        <f t="shared" si="335"/>
        <v>802827</v>
      </c>
      <c r="CP327" s="141">
        <f t="shared" si="336"/>
        <v>435000431</v>
      </c>
      <c r="CQ327" s="141">
        <f t="shared" si="340"/>
        <v>435000431.00000006</v>
      </c>
      <c r="CR327" s="141">
        <f t="shared" si="341"/>
        <v>802826.99999999988</v>
      </c>
      <c r="CS327" s="141"/>
      <c r="CT327" s="141"/>
      <c r="CU327" s="141"/>
      <c r="CV327" s="141">
        <f t="shared" si="290"/>
        <v>20715704.436716985</v>
      </c>
    </row>
    <row r="328" spans="1:100" s="14" customFormat="1" ht="13.2" x14ac:dyDescent="0.25">
      <c r="A328" s="4" t="s">
        <v>677</v>
      </c>
      <c r="B328" s="4" t="s">
        <v>678</v>
      </c>
      <c r="C328" s="4" t="s">
        <v>348</v>
      </c>
      <c r="D328" s="4" t="s">
        <v>348</v>
      </c>
      <c r="E328" s="4"/>
      <c r="F328" s="141"/>
      <c r="G328" s="141">
        <f>'[6]Control Totals'!$I$3</f>
        <v>129600000</v>
      </c>
      <c r="H328" s="141">
        <v>129600000.00000101</v>
      </c>
      <c r="I328" s="141">
        <f t="shared" si="291"/>
        <v>0</v>
      </c>
      <c r="J328" s="141"/>
      <c r="K328" s="141"/>
      <c r="L328" s="141">
        <f t="shared" si="306"/>
        <v>1567610394</v>
      </c>
      <c r="M328" s="141">
        <v>5258012077.9999981</v>
      </c>
      <c r="N328" s="141">
        <f t="shared" si="292"/>
        <v>0</v>
      </c>
      <c r="O328" s="141"/>
      <c r="P328" s="141">
        <v>1465389.512961</v>
      </c>
      <c r="Q328" s="141">
        <f t="shared" si="337"/>
        <v>341463106</v>
      </c>
      <c r="R328" s="141">
        <v>1276518313.0000019</v>
      </c>
      <c r="S328" s="141">
        <f t="shared" si="293"/>
        <v>391985.33189824247</v>
      </c>
      <c r="T328" s="141"/>
      <c r="U328" s="141"/>
      <c r="V328" s="141">
        <f t="shared" si="307"/>
        <v>339987334</v>
      </c>
      <c r="W328" s="141">
        <f t="shared" si="308"/>
        <v>523996799.00000209</v>
      </c>
      <c r="X328" s="141">
        <f t="shared" si="309"/>
        <v>0</v>
      </c>
      <c r="Y328" s="141"/>
      <c r="Z328" s="141">
        <v>50244.513300999999</v>
      </c>
      <c r="AA328" s="141">
        <f t="shared" si="310"/>
        <v>335233765</v>
      </c>
      <c r="AB328" s="141">
        <f t="shared" si="311"/>
        <v>342170317.00001383</v>
      </c>
      <c r="AC328" s="141">
        <f t="shared" si="312"/>
        <v>49225.945465299163</v>
      </c>
      <c r="AD328" s="141"/>
      <c r="AE328" s="141"/>
      <c r="AF328" s="141">
        <f t="shared" si="313"/>
        <v>483622539</v>
      </c>
      <c r="AG328" s="141">
        <f t="shared" si="314"/>
        <v>726591897.00000179</v>
      </c>
      <c r="AH328" s="141">
        <f t="shared" si="294"/>
        <v>0</v>
      </c>
      <c r="AI328" s="141"/>
      <c r="AJ328" s="141"/>
      <c r="AK328" s="141">
        <f t="shared" si="315"/>
        <v>18917185</v>
      </c>
      <c r="AL328" s="141">
        <f t="shared" si="316"/>
        <v>21580834</v>
      </c>
      <c r="AM328" s="141">
        <f t="shared" si="295"/>
        <v>0</v>
      </c>
      <c r="AN328" s="141"/>
      <c r="AO328" s="141">
        <v>91919.539078999995</v>
      </c>
      <c r="AP328" s="141">
        <f t="shared" si="317"/>
        <v>44655639</v>
      </c>
      <c r="AQ328" s="141">
        <f t="shared" si="318"/>
        <v>45294790.000002876</v>
      </c>
      <c r="AR328" s="141">
        <f t="shared" si="296"/>
        <v>90622.470137469572</v>
      </c>
      <c r="AS328" s="141"/>
      <c r="AT328" s="141"/>
      <c r="AU328" s="141">
        <f t="shared" si="319"/>
        <v>12442934</v>
      </c>
      <c r="AV328" s="141">
        <f t="shared" si="320"/>
        <v>11889881.000002848</v>
      </c>
      <c r="AW328" s="141">
        <f t="shared" si="297"/>
        <v>0</v>
      </c>
      <c r="AX328" s="141"/>
      <c r="AY328" s="141"/>
      <c r="AZ328" s="141">
        <f t="shared" si="321"/>
        <v>877162802</v>
      </c>
      <c r="BA328" s="141">
        <f t="shared" si="322"/>
        <v>834431461.9999969</v>
      </c>
      <c r="BB328" s="141">
        <f t="shared" si="298"/>
        <v>0</v>
      </c>
      <c r="BC328" s="141"/>
      <c r="BD328" s="141"/>
      <c r="BE328" s="141">
        <f t="shared" si="323"/>
        <v>9386434</v>
      </c>
      <c r="BF328" s="141">
        <f t="shared" si="324"/>
        <v>9386434</v>
      </c>
      <c r="BG328" s="141">
        <f t="shared" si="299"/>
        <v>0</v>
      </c>
      <c r="BH328" s="141"/>
      <c r="BI328" s="141">
        <v>144889</v>
      </c>
      <c r="BJ328" s="141">
        <f t="shared" si="325"/>
        <v>2191103</v>
      </c>
      <c r="BK328" s="141">
        <f t="shared" si="326"/>
        <v>2191101</v>
      </c>
      <c r="BL328" s="141">
        <f t="shared" si="300"/>
        <v>144889.13225223302</v>
      </c>
      <c r="BM328" s="141"/>
      <c r="BN328" s="141"/>
      <c r="BO328" s="141">
        <f t="shared" si="327"/>
        <v>236120000</v>
      </c>
      <c r="BP328" s="141">
        <f t="shared" si="328"/>
        <v>183638092</v>
      </c>
      <c r="BQ328" s="141">
        <f t="shared" si="301"/>
        <v>0</v>
      </c>
      <c r="BR328" s="141"/>
      <c r="BS328" s="141"/>
      <c r="BT328" s="141">
        <f t="shared" si="329"/>
        <v>132130000</v>
      </c>
      <c r="BU328" s="141">
        <f t="shared" si="330"/>
        <v>119177778</v>
      </c>
      <c r="BV328" s="141">
        <f t="shared" si="302"/>
        <v>0</v>
      </c>
      <c r="BW328" s="141"/>
      <c r="BX328" s="141"/>
      <c r="BY328" s="141">
        <f t="shared" si="331"/>
        <v>10351044</v>
      </c>
      <c r="BZ328" s="141">
        <f t="shared" si="332"/>
        <v>10000069</v>
      </c>
      <c r="CA328" s="141">
        <f t="shared" si="303"/>
        <v>0</v>
      </c>
      <c r="CB328" s="141"/>
      <c r="CC328" s="141"/>
      <c r="CD328" s="141">
        <f t="shared" si="333"/>
        <v>1842000</v>
      </c>
      <c r="CE328" s="141">
        <f t="shared" si="334"/>
        <v>1874207.2309440002</v>
      </c>
      <c r="CF328" s="141">
        <f t="shared" si="304"/>
        <v>0</v>
      </c>
      <c r="CG328" s="141"/>
      <c r="CH328" s="141">
        <v>693.23</v>
      </c>
      <c r="CI328" s="141">
        <f t="shared" si="338"/>
        <v>246401</v>
      </c>
      <c r="CJ328" s="141">
        <f t="shared" si="339"/>
        <v>225992.98000000117</v>
      </c>
      <c r="CK328" s="141">
        <f t="shared" si="305"/>
        <v>755.83128834355432</v>
      </c>
      <c r="CL328" s="141"/>
      <c r="CM328" s="141"/>
      <c r="CN328" s="141"/>
      <c r="CO328" s="141">
        <f t="shared" si="335"/>
        <v>0</v>
      </c>
      <c r="CP328" s="141">
        <f t="shared" si="336"/>
        <v>435000431</v>
      </c>
      <c r="CQ328" s="141">
        <f t="shared" si="340"/>
        <v>435000431.00000006</v>
      </c>
      <c r="CR328" s="141">
        <f t="shared" si="341"/>
        <v>0</v>
      </c>
      <c r="CS328" s="141"/>
      <c r="CT328" s="141"/>
      <c r="CU328" s="141"/>
      <c r="CV328" s="141">
        <f t="shared" si="290"/>
        <v>677478.71104158775</v>
      </c>
    </row>
    <row r="329" spans="1:100" s="14" customFormat="1" ht="13.2" x14ac:dyDescent="0.25">
      <c r="A329" s="4" t="s">
        <v>709</v>
      </c>
      <c r="B329" s="4" t="s">
        <v>710</v>
      </c>
      <c r="C329" s="4" t="s">
        <v>348</v>
      </c>
      <c r="D329" s="4" t="s">
        <v>348</v>
      </c>
      <c r="E329" s="4"/>
      <c r="F329" s="141"/>
      <c r="G329" s="141">
        <f>'[6]Control Totals'!$I$3</f>
        <v>129600000</v>
      </c>
      <c r="H329" s="141">
        <v>129600000.00000101</v>
      </c>
      <c r="I329" s="141">
        <f t="shared" si="291"/>
        <v>0</v>
      </c>
      <c r="J329" s="141"/>
      <c r="K329" s="141"/>
      <c r="L329" s="141">
        <f t="shared" si="306"/>
        <v>1567610394</v>
      </c>
      <c r="M329" s="141">
        <v>5258012077.9999981</v>
      </c>
      <c r="N329" s="141">
        <f t="shared" si="292"/>
        <v>0</v>
      </c>
      <c r="O329" s="141"/>
      <c r="P329" s="141">
        <v>891040.24120199995</v>
      </c>
      <c r="Q329" s="141">
        <f t="shared" si="337"/>
        <v>341463106</v>
      </c>
      <c r="R329" s="141">
        <v>1276518313.0000019</v>
      </c>
      <c r="S329" s="141">
        <f t="shared" si="293"/>
        <v>238349.39556548581</v>
      </c>
      <c r="T329" s="141"/>
      <c r="U329" s="141"/>
      <c r="V329" s="141">
        <f t="shared" si="307"/>
        <v>339987334</v>
      </c>
      <c r="W329" s="141">
        <f t="shared" si="308"/>
        <v>523996799.00000209</v>
      </c>
      <c r="X329" s="141">
        <f t="shared" si="309"/>
        <v>0</v>
      </c>
      <c r="Y329" s="141"/>
      <c r="Z329" s="141">
        <v>105575.29745899999</v>
      </c>
      <c r="AA329" s="141">
        <f t="shared" si="310"/>
        <v>335233765</v>
      </c>
      <c r="AB329" s="141">
        <f t="shared" si="311"/>
        <v>342170317.00001383</v>
      </c>
      <c r="AC329" s="141">
        <f t="shared" si="312"/>
        <v>103435.05178496845</v>
      </c>
      <c r="AD329" s="141"/>
      <c r="AE329" s="141"/>
      <c r="AF329" s="141">
        <f t="shared" si="313"/>
        <v>483622539</v>
      </c>
      <c r="AG329" s="141">
        <f t="shared" si="314"/>
        <v>726591897.00000179</v>
      </c>
      <c r="AH329" s="141">
        <f t="shared" si="294"/>
        <v>0</v>
      </c>
      <c r="AI329" s="141"/>
      <c r="AJ329" s="141"/>
      <c r="AK329" s="141">
        <f t="shared" si="315"/>
        <v>18917185</v>
      </c>
      <c r="AL329" s="141">
        <f t="shared" si="316"/>
        <v>21580834</v>
      </c>
      <c r="AM329" s="141">
        <f t="shared" si="295"/>
        <v>0</v>
      </c>
      <c r="AN329" s="141"/>
      <c r="AO329" s="141">
        <v>28309.240919</v>
      </c>
      <c r="AP329" s="141">
        <f t="shared" si="317"/>
        <v>44655639</v>
      </c>
      <c r="AQ329" s="141">
        <f t="shared" si="318"/>
        <v>45294790.000002876</v>
      </c>
      <c r="AR329" s="141">
        <f t="shared" si="296"/>
        <v>27909.771583946233</v>
      </c>
      <c r="AS329" s="141"/>
      <c r="AT329" s="141"/>
      <c r="AU329" s="141">
        <f t="shared" si="319"/>
        <v>12442934</v>
      </c>
      <c r="AV329" s="141">
        <f t="shared" si="320"/>
        <v>11889881.000002848</v>
      </c>
      <c r="AW329" s="141">
        <f t="shared" si="297"/>
        <v>0</v>
      </c>
      <c r="AX329" s="141"/>
      <c r="AY329" s="141"/>
      <c r="AZ329" s="141">
        <f t="shared" si="321"/>
        <v>877162802</v>
      </c>
      <c r="BA329" s="141">
        <f t="shared" si="322"/>
        <v>834431461.9999969</v>
      </c>
      <c r="BB329" s="141">
        <f t="shared" si="298"/>
        <v>0</v>
      </c>
      <c r="BC329" s="141"/>
      <c r="BD329" s="141"/>
      <c r="BE329" s="141">
        <f t="shared" si="323"/>
        <v>9386434</v>
      </c>
      <c r="BF329" s="141">
        <f t="shared" si="324"/>
        <v>9386434</v>
      </c>
      <c r="BG329" s="141">
        <f t="shared" si="299"/>
        <v>0</v>
      </c>
      <c r="BH329" s="141"/>
      <c r="BI329" s="141"/>
      <c r="BJ329" s="141">
        <f t="shared" si="325"/>
        <v>2191103</v>
      </c>
      <c r="BK329" s="141">
        <f t="shared" si="326"/>
        <v>2191101</v>
      </c>
      <c r="BL329" s="141">
        <f t="shared" si="300"/>
        <v>0</v>
      </c>
      <c r="BM329" s="141"/>
      <c r="BN329" s="141"/>
      <c r="BO329" s="141">
        <f t="shared" si="327"/>
        <v>236120000</v>
      </c>
      <c r="BP329" s="141">
        <f t="shared" si="328"/>
        <v>183638092</v>
      </c>
      <c r="BQ329" s="141">
        <f t="shared" si="301"/>
        <v>0</v>
      </c>
      <c r="BR329" s="141"/>
      <c r="BS329" s="141"/>
      <c r="BT329" s="141">
        <f t="shared" si="329"/>
        <v>132130000</v>
      </c>
      <c r="BU329" s="141">
        <f t="shared" si="330"/>
        <v>119177778</v>
      </c>
      <c r="BV329" s="141">
        <f t="shared" si="302"/>
        <v>0</v>
      </c>
      <c r="BW329" s="141"/>
      <c r="BX329" s="141"/>
      <c r="BY329" s="141">
        <f t="shared" si="331"/>
        <v>10351044</v>
      </c>
      <c r="BZ329" s="141">
        <f t="shared" si="332"/>
        <v>10000069</v>
      </c>
      <c r="CA329" s="141">
        <f t="shared" si="303"/>
        <v>0</v>
      </c>
      <c r="CB329" s="141"/>
      <c r="CC329" s="141"/>
      <c r="CD329" s="141">
        <f t="shared" si="333"/>
        <v>1842000</v>
      </c>
      <c r="CE329" s="141">
        <f t="shared" si="334"/>
        <v>1874207.2309440002</v>
      </c>
      <c r="CF329" s="141">
        <f t="shared" si="304"/>
        <v>0</v>
      </c>
      <c r="CG329" s="141"/>
      <c r="CH329" s="141">
        <v>693.23</v>
      </c>
      <c r="CI329" s="141">
        <f t="shared" si="338"/>
        <v>246401</v>
      </c>
      <c r="CJ329" s="141">
        <f t="shared" si="339"/>
        <v>225992.98000000117</v>
      </c>
      <c r="CK329" s="141">
        <f t="shared" si="305"/>
        <v>755.83128834355432</v>
      </c>
      <c r="CL329" s="141"/>
      <c r="CM329" s="141">
        <v>76124</v>
      </c>
      <c r="CN329" s="141">
        <v>149904</v>
      </c>
      <c r="CO329" s="141">
        <f t="shared" si="335"/>
        <v>226028</v>
      </c>
      <c r="CP329" s="141">
        <f t="shared" si="336"/>
        <v>435000431</v>
      </c>
      <c r="CQ329" s="141">
        <f t="shared" si="340"/>
        <v>435000431.00000006</v>
      </c>
      <c r="CR329" s="141">
        <f t="shared" si="341"/>
        <v>226027.99999999997</v>
      </c>
      <c r="CS329" s="141"/>
      <c r="CT329" s="141"/>
      <c r="CU329" s="141"/>
      <c r="CV329" s="141">
        <f t="shared" si="290"/>
        <v>596478.050222744</v>
      </c>
    </row>
    <row r="330" spans="1:100" s="14" customFormat="1" ht="13.2" x14ac:dyDescent="0.25">
      <c r="A330" s="4" t="s">
        <v>657</v>
      </c>
      <c r="B330" s="4" t="s">
        <v>658</v>
      </c>
      <c r="C330" s="4" t="s">
        <v>348</v>
      </c>
      <c r="D330" s="4" t="s">
        <v>348</v>
      </c>
      <c r="E330" s="4"/>
      <c r="F330" s="141"/>
      <c r="G330" s="141">
        <f>'[6]Control Totals'!$I$3</f>
        <v>129600000</v>
      </c>
      <c r="H330" s="141">
        <v>129600000.00000101</v>
      </c>
      <c r="I330" s="141">
        <f t="shared" si="291"/>
        <v>0</v>
      </c>
      <c r="J330" s="141"/>
      <c r="K330" s="141"/>
      <c r="L330" s="141">
        <f t="shared" si="306"/>
        <v>1567610394</v>
      </c>
      <c r="M330" s="141">
        <v>5258012077.9999981</v>
      </c>
      <c r="N330" s="141">
        <f t="shared" si="292"/>
        <v>0</v>
      </c>
      <c r="O330" s="141"/>
      <c r="P330" s="141">
        <v>1705730.284762</v>
      </c>
      <c r="Q330" s="141">
        <f t="shared" si="337"/>
        <v>341463106</v>
      </c>
      <c r="R330" s="141">
        <v>1276518313.0000019</v>
      </c>
      <c r="S330" s="141">
        <f t="shared" si="293"/>
        <v>456275.4447793779</v>
      </c>
      <c r="T330" s="141"/>
      <c r="U330" s="141"/>
      <c r="V330" s="141">
        <f t="shared" si="307"/>
        <v>339987334</v>
      </c>
      <c r="W330" s="141">
        <f t="shared" si="308"/>
        <v>523996799.00000209</v>
      </c>
      <c r="X330" s="141">
        <f t="shared" si="309"/>
        <v>0</v>
      </c>
      <c r="Y330" s="141"/>
      <c r="Z330" s="141">
        <v>79397.149432000006</v>
      </c>
      <c r="AA330" s="141">
        <f t="shared" si="310"/>
        <v>335233765</v>
      </c>
      <c r="AB330" s="141">
        <f t="shared" si="311"/>
        <v>342170317.00001383</v>
      </c>
      <c r="AC330" s="141">
        <f t="shared" si="312"/>
        <v>77787.592938273185</v>
      </c>
      <c r="AD330" s="141"/>
      <c r="AE330" s="141"/>
      <c r="AF330" s="141">
        <f t="shared" si="313"/>
        <v>483622539</v>
      </c>
      <c r="AG330" s="141">
        <f t="shared" si="314"/>
        <v>726591897.00000179</v>
      </c>
      <c r="AH330" s="141">
        <f t="shared" si="294"/>
        <v>0</v>
      </c>
      <c r="AI330" s="141"/>
      <c r="AJ330" s="141"/>
      <c r="AK330" s="141">
        <f t="shared" si="315"/>
        <v>18917185</v>
      </c>
      <c r="AL330" s="141">
        <f t="shared" si="316"/>
        <v>21580834</v>
      </c>
      <c r="AM330" s="141">
        <f t="shared" si="295"/>
        <v>0</v>
      </c>
      <c r="AN330" s="141"/>
      <c r="AO330" s="141">
        <v>69230.814851999996</v>
      </c>
      <c r="AP330" s="141">
        <f t="shared" si="317"/>
        <v>44655639</v>
      </c>
      <c r="AQ330" s="141">
        <f t="shared" si="318"/>
        <v>45294790.000002876</v>
      </c>
      <c r="AR330" s="141">
        <f t="shared" si="296"/>
        <v>68253.904603742587</v>
      </c>
      <c r="AS330" s="141"/>
      <c r="AT330" s="141"/>
      <c r="AU330" s="141">
        <f t="shared" si="319"/>
        <v>12442934</v>
      </c>
      <c r="AV330" s="141">
        <f t="shared" si="320"/>
        <v>11889881.000002848</v>
      </c>
      <c r="AW330" s="141">
        <f t="shared" si="297"/>
        <v>0</v>
      </c>
      <c r="AX330" s="141"/>
      <c r="AY330" s="141"/>
      <c r="AZ330" s="141">
        <f t="shared" si="321"/>
        <v>877162802</v>
      </c>
      <c r="BA330" s="141">
        <f t="shared" si="322"/>
        <v>834431461.9999969</v>
      </c>
      <c r="BB330" s="141">
        <f t="shared" si="298"/>
        <v>0</v>
      </c>
      <c r="BC330" s="141"/>
      <c r="BD330" s="141"/>
      <c r="BE330" s="141">
        <f t="shared" si="323"/>
        <v>9386434</v>
      </c>
      <c r="BF330" s="141">
        <f t="shared" si="324"/>
        <v>9386434</v>
      </c>
      <c r="BG330" s="141">
        <f t="shared" si="299"/>
        <v>0</v>
      </c>
      <c r="BH330" s="141"/>
      <c r="BI330" s="141"/>
      <c r="BJ330" s="141">
        <f t="shared" si="325"/>
        <v>2191103</v>
      </c>
      <c r="BK330" s="141">
        <f t="shared" si="326"/>
        <v>2191101</v>
      </c>
      <c r="BL330" s="141">
        <f t="shared" si="300"/>
        <v>0</v>
      </c>
      <c r="BM330" s="141"/>
      <c r="BN330" s="141"/>
      <c r="BO330" s="141">
        <f t="shared" si="327"/>
        <v>236120000</v>
      </c>
      <c r="BP330" s="141">
        <f t="shared" si="328"/>
        <v>183638092</v>
      </c>
      <c r="BQ330" s="141">
        <f t="shared" si="301"/>
        <v>0</v>
      </c>
      <c r="BR330" s="141"/>
      <c r="BS330" s="141"/>
      <c r="BT330" s="141">
        <f t="shared" si="329"/>
        <v>132130000</v>
      </c>
      <c r="BU330" s="141">
        <f t="shared" si="330"/>
        <v>119177778</v>
      </c>
      <c r="BV330" s="141">
        <f t="shared" si="302"/>
        <v>0</v>
      </c>
      <c r="BW330" s="141"/>
      <c r="BX330" s="141"/>
      <c r="BY330" s="141">
        <f t="shared" si="331"/>
        <v>10351044</v>
      </c>
      <c r="BZ330" s="141">
        <f t="shared" si="332"/>
        <v>10000069</v>
      </c>
      <c r="CA330" s="141">
        <f t="shared" si="303"/>
        <v>0</v>
      </c>
      <c r="CB330" s="141"/>
      <c r="CC330" s="141"/>
      <c r="CD330" s="141">
        <f t="shared" si="333"/>
        <v>1842000</v>
      </c>
      <c r="CE330" s="141">
        <f t="shared" si="334"/>
        <v>1874207.2309440002</v>
      </c>
      <c r="CF330" s="141">
        <f t="shared" si="304"/>
        <v>0</v>
      </c>
      <c r="CG330" s="141"/>
      <c r="CH330" s="141">
        <v>693.23</v>
      </c>
      <c r="CI330" s="141">
        <f t="shared" si="338"/>
        <v>246401</v>
      </c>
      <c r="CJ330" s="141">
        <f t="shared" si="339"/>
        <v>225992.98000000117</v>
      </c>
      <c r="CK330" s="141">
        <f t="shared" si="305"/>
        <v>755.83128834355432</v>
      </c>
      <c r="CL330" s="141"/>
      <c r="CM330" s="141">
        <v>62061</v>
      </c>
      <c r="CN330" s="141">
        <v>56747</v>
      </c>
      <c r="CO330" s="141">
        <f t="shared" si="335"/>
        <v>118808</v>
      </c>
      <c r="CP330" s="141">
        <f t="shared" si="336"/>
        <v>435000431</v>
      </c>
      <c r="CQ330" s="141">
        <f t="shared" si="340"/>
        <v>435000431.00000006</v>
      </c>
      <c r="CR330" s="141">
        <f t="shared" si="341"/>
        <v>118807.99999999997</v>
      </c>
      <c r="CS330" s="141"/>
      <c r="CT330" s="141"/>
      <c r="CU330" s="141"/>
      <c r="CV330" s="141">
        <f t="shared" si="290"/>
        <v>721880.77360973717</v>
      </c>
    </row>
    <row r="331" spans="1:100" s="14" customFormat="1" ht="13.2" x14ac:dyDescent="0.25">
      <c r="A331" s="4" t="s">
        <v>399</v>
      </c>
      <c r="B331" s="4" t="s">
        <v>400</v>
      </c>
      <c r="C331" s="4" t="s">
        <v>348</v>
      </c>
      <c r="D331" s="4" t="s">
        <v>348</v>
      </c>
      <c r="E331" s="4"/>
      <c r="F331" s="141"/>
      <c r="G331" s="141">
        <f>'[6]Control Totals'!$I$3</f>
        <v>129600000</v>
      </c>
      <c r="H331" s="141">
        <v>129600000.00000101</v>
      </c>
      <c r="I331" s="141">
        <f t="shared" si="291"/>
        <v>0</v>
      </c>
      <c r="J331" s="141"/>
      <c r="K331" s="141"/>
      <c r="L331" s="141">
        <f t="shared" si="306"/>
        <v>1567610394</v>
      </c>
      <c r="M331" s="141">
        <v>5258012077.9999981</v>
      </c>
      <c r="N331" s="141">
        <f t="shared" si="292"/>
        <v>0</v>
      </c>
      <c r="O331" s="141"/>
      <c r="P331" s="141">
        <v>2145954.539963</v>
      </c>
      <c r="Q331" s="141">
        <f t="shared" si="337"/>
        <v>341463106</v>
      </c>
      <c r="R331" s="141">
        <v>1276518313.0000019</v>
      </c>
      <c r="S331" s="141">
        <f t="shared" si="293"/>
        <v>574033.521562621</v>
      </c>
      <c r="T331" s="141"/>
      <c r="U331" s="141"/>
      <c r="V331" s="141">
        <f t="shared" si="307"/>
        <v>339987334</v>
      </c>
      <c r="W331" s="141">
        <f t="shared" si="308"/>
        <v>523996799.00000209</v>
      </c>
      <c r="X331" s="141">
        <f t="shared" si="309"/>
        <v>0</v>
      </c>
      <c r="Y331" s="141"/>
      <c r="Z331" s="141">
        <v>106809.381318</v>
      </c>
      <c r="AA331" s="141">
        <f t="shared" si="310"/>
        <v>335233765</v>
      </c>
      <c r="AB331" s="141">
        <f t="shared" si="311"/>
        <v>342170317.00001383</v>
      </c>
      <c r="AC331" s="141">
        <f t="shared" si="312"/>
        <v>104644.11802427724</v>
      </c>
      <c r="AD331" s="141"/>
      <c r="AE331" s="141"/>
      <c r="AF331" s="141">
        <f t="shared" si="313"/>
        <v>483622539</v>
      </c>
      <c r="AG331" s="141">
        <f t="shared" si="314"/>
        <v>726591897.00000179</v>
      </c>
      <c r="AH331" s="141">
        <f t="shared" si="294"/>
        <v>0</v>
      </c>
      <c r="AI331" s="141"/>
      <c r="AJ331" s="141"/>
      <c r="AK331" s="141">
        <f t="shared" si="315"/>
        <v>18917185</v>
      </c>
      <c r="AL331" s="141">
        <f t="shared" si="316"/>
        <v>21580834</v>
      </c>
      <c r="AM331" s="141">
        <f t="shared" si="295"/>
        <v>0</v>
      </c>
      <c r="AN331" s="141"/>
      <c r="AO331" s="141">
        <v>63882.633057999999</v>
      </c>
      <c r="AP331" s="141">
        <f t="shared" si="317"/>
        <v>44655639</v>
      </c>
      <c r="AQ331" s="141">
        <f t="shared" si="318"/>
        <v>45294790.000002876</v>
      </c>
      <c r="AR331" s="141">
        <f t="shared" si="296"/>
        <v>62981.190556515059</v>
      </c>
      <c r="AS331" s="141"/>
      <c r="AT331" s="141"/>
      <c r="AU331" s="141">
        <f t="shared" si="319"/>
        <v>12442934</v>
      </c>
      <c r="AV331" s="141">
        <f t="shared" si="320"/>
        <v>11889881.000002848</v>
      </c>
      <c r="AW331" s="141">
        <f t="shared" si="297"/>
        <v>0</v>
      </c>
      <c r="AX331" s="141"/>
      <c r="AY331" s="141"/>
      <c r="AZ331" s="141">
        <f t="shared" si="321"/>
        <v>877162802</v>
      </c>
      <c r="BA331" s="141">
        <f t="shared" si="322"/>
        <v>834431461.9999969</v>
      </c>
      <c r="BB331" s="141">
        <f t="shared" si="298"/>
        <v>0</v>
      </c>
      <c r="BC331" s="141"/>
      <c r="BD331" s="141"/>
      <c r="BE331" s="141">
        <f t="shared" si="323"/>
        <v>9386434</v>
      </c>
      <c r="BF331" s="141">
        <f t="shared" si="324"/>
        <v>9386434</v>
      </c>
      <c r="BG331" s="141">
        <f t="shared" si="299"/>
        <v>0</v>
      </c>
      <c r="BH331" s="141"/>
      <c r="BI331" s="141"/>
      <c r="BJ331" s="141">
        <f t="shared" si="325"/>
        <v>2191103</v>
      </c>
      <c r="BK331" s="141">
        <f t="shared" si="326"/>
        <v>2191101</v>
      </c>
      <c r="BL331" s="141">
        <f t="shared" si="300"/>
        <v>0</v>
      </c>
      <c r="BM331" s="141"/>
      <c r="BN331" s="141"/>
      <c r="BO331" s="141">
        <f t="shared" si="327"/>
        <v>236120000</v>
      </c>
      <c r="BP331" s="141">
        <f t="shared" si="328"/>
        <v>183638092</v>
      </c>
      <c r="BQ331" s="141">
        <f t="shared" si="301"/>
        <v>0</v>
      </c>
      <c r="BR331" s="141"/>
      <c r="BS331" s="141"/>
      <c r="BT331" s="141">
        <f t="shared" si="329"/>
        <v>132130000</v>
      </c>
      <c r="BU331" s="141">
        <f t="shared" si="330"/>
        <v>119177778</v>
      </c>
      <c r="BV331" s="141">
        <f t="shared" si="302"/>
        <v>0</v>
      </c>
      <c r="BW331" s="141"/>
      <c r="BX331" s="141"/>
      <c r="BY331" s="141">
        <f t="shared" si="331"/>
        <v>10351044</v>
      </c>
      <c r="BZ331" s="141">
        <f t="shared" si="332"/>
        <v>10000069</v>
      </c>
      <c r="CA331" s="141">
        <f t="shared" si="303"/>
        <v>0</v>
      </c>
      <c r="CB331" s="141"/>
      <c r="CC331" s="141"/>
      <c r="CD331" s="141">
        <f t="shared" si="333"/>
        <v>1842000</v>
      </c>
      <c r="CE331" s="141">
        <f t="shared" si="334"/>
        <v>1874207.2309440002</v>
      </c>
      <c r="CF331" s="141">
        <f t="shared" si="304"/>
        <v>0</v>
      </c>
      <c r="CG331" s="141"/>
      <c r="CH331" s="141">
        <v>693.23</v>
      </c>
      <c r="CI331" s="141">
        <f t="shared" si="338"/>
        <v>246401</v>
      </c>
      <c r="CJ331" s="141">
        <f t="shared" si="339"/>
        <v>225992.98000000117</v>
      </c>
      <c r="CK331" s="141">
        <f t="shared" si="305"/>
        <v>755.83128834355432</v>
      </c>
      <c r="CL331" s="141"/>
      <c r="CM331" s="141">
        <v>77591</v>
      </c>
      <c r="CN331" s="141">
        <v>151550</v>
      </c>
      <c r="CO331" s="141">
        <f t="shared" si="335"/>
        <v>229141</v>
      </c>
      <c r="CP331" s="141">
        <f t="shared" si="336"/>
        <v>435000431</v>
      </c>
      <c r="CQ331" s="141">
        <f t="shared" si="340"/>
        <v>435000431.00000006</v>
      </c>
      <c r="CR331" s="141">
        <f t="shared" si="341"/>
        <v>229140.99999999997</v>
      </c>
      <c r="CS331" s="141"/>
      <c r="CT331" s="141"/>
      <c r="CU331" s="141"/>
      <c r="CV331" s="141">
        <f t="shared" si="290"/>
        <v>971555.6614317568</v>
      </c>
    </row>
    <row r="332" spans="1:100" s="14" customFormat="1" ht="13.2" x14ac:dyDescent="0.25">
      <c r="A332" s="4" t="s">
        <v>290</v>
      </c>
      <c r="B332" s="4" t="s">
        <v>291</v>
      </c>
      <c r="C332" s="4"/>
      <c r="D332" s="4" t="s">
        <v>203</v>
      </c>
      <c r="E332" s="4"/>
      <c r="F332" s="141">
        <v>437449.60550800001</v>
      </c>
      <c r="G332" s="141">
        <f>'[6]Control Totals'!$I$3</f>
        <v>129600000</v>
      </c>
      <c r="H332" s="141">
        <v>129600000.00000101</v>
      </c>
      <c r="I332" s="141">
        <f t="shared" si="291"/>
        <v>437449.60550799657</v>
      </c>
      <c r="J332" s="141"/>
      <c r="K332" s="141">
        <v>19703486.962969001</v>
      </c>
      <c r="L332" s="141">
        <f t="shared" si="306"/>
        <v>1567610394</v>
      </c>
      <c r="M332" s="141">
        <v>5258012077.9999981</v>
      </c>
      <c r="N332" s="141">
        <f t="shared" si="292"/>
        <v>5874347.6627658121</v>
      </c>
      <c r="O332" s="141"/>
      <c r="P332" s="141">
        <v>3224514.0730269998</v>
      </c>
      <c r="Q332" s="141">
        <f t="shared" si="337"/>
        <v>341463106</v>
      </c>
      <c r="R332" s="141">
        <v>1276518313.0000019</v>
      </c>
      <c r="S332" s="141">
        <f t="shared" si="293"/>
        <v>862543.51347994222</v>
      </c>
      <c r="T332" s="141"/>
      <c r="U332" s="141"/>
      <c r="V332" s="141">
        <f t="shared" si="307"/>
        <v>339987334</v>
      </c>
      <c r="W332" s="141">
        <f t="shared" si="308"/>
        <v>523996799.00000209</v>
      </c>
      <c r="X332" s="141">
        <f t="shared" si="309"/>
        <v>0</v>
      </c>
      <c r="Y332" s="141"/>
      <c r="Z332" s="141">
        <v>807053.93657899997</v>
      </c>
      <c r="AA332" s="141">
        <f t="shared" si="310"/>
        <v>335233765</v>
      </c>
      <c r="AB332" s="141">
        <f t="shared" si="311"/>
        <v>342170317.00001383</v>
      </c>
      <c r="AC332" s="141">
        <f t="shared" si="312"/>
        <v>790693.16149196669</v>
      </c>
      <c r="AD332" s="141"/>
      <c r="AE332" s="141">
        <v>2488096.6732089999</v>
      </c>
      <c r="AF332" s="141">
        <f t="shared" si="313"/>
        <v>483622539</v>
      </c>
      <c r="AG332" s="141">
        <f t="shared" si="314"/>
        <v>726591897.00000179</v>
      </c>
      <c r="AH332" s="141">
        <f t="shared" si="294"/>
        <v>1656087.3240440043</v>
      </c>
      <c r="AI332" s="141"/>
      <c r="AJ332" s="141"/>
      <c r="AK332" s="141">
        <f t="shared" si="315"/>
        <v>18917185</v>
      </c>
      <c r="AL332" s="141">
        <f t="shared" si="316"/>
        <v>21580834</v>
      </c>
      <c r="AM332" s="141">
        <f t="shared" si="295"/>
        <v>0</v>
      </c>
      <c r="AN332" s="141"/>
      <c r="AO332" s="141">
        <v>49526.450803</v>
      </c>
      <c r="AP332" s="141">
        <f t="shared" si="317"/>
        <v>44655639</v>
      </c>
      <c r="AQ332" s="141">
        <f t="shared" si="318"/>
        <v>45294790.000002876</v>
      </c>
      <c r="AR332" s="141">
        <f t="shared" si="296"/>
        <v>48827.587190709739</v>
      </c>
      <c r="AS332" s="141"/>
      <c r="AT332" s="141">
        <v>66300.241194999995</v>
      </c>
      <c r="AU332" s="141">
        <f t="shared" si="319"/>
        <v>12442934</v>
      </c>
      <c r="AV332" s="141">
        <f t="shared" si="320"/>
        <v>11889881.000002848</v>
      </c>
      <c r="AW332" s="141">
        <f t="shared" si="297"/>
        <v>69384.170066400882</v>
      </c>
      <c r="AX332" s="141"/>
      <c r="AY332" s="141">
        <v>4137036.2145890002</v>
      </c>
      <c r="AZ332" s="141">
        <f t="shared" si="321"/>
        <v>877162802</v>
      </c>
      <c r="BA332" s="141">
        <f t="shared" si="322"/>
        <v>834431461.9999969</v>
      </c>
      <c r="BB332" s="141">
        <f t="shared" si="298"/>
        <v>4348894.3588806996</v>
      </c>
      <c r="BC332" s="141"/>
      <c r="BD332" s="141"/>
      <c r="BE332" s="141">
        <f t="shared" si="323"/>
        <v>9386434</v>
      </c>
      <c r="BF332" s="141">
        <f t="shared" si="324"/>
        <v>9386434</v>
      </c>
      <c r="BG332" s="141">
        <f t="shared" si="299"/>
        <v>0</v>
      </c>
      <c r="BH332" s="141"/>
      <c r="BI332" s="141"/>
      <c r="BJ332" s="141">
        <f t="shared" si="325"/>
        <v>2191103</v>
      </c>
      <c r="BK332" s="141">
        <f t="shared" si="326"/>
        <v>2191101</v>
      </c>
      <c r="BL332" s="141">
        <f t="shared" si="300"/>
        <v>0</v>
      </c>
      <c r="BM332" s="141"/>
      <c r="BN332" s="141">
        <v>592456</v>
      </c>
      <c r="BO332" s="141">
        <f t="shared" si="327"/>
        <v>236120000</v>
      </c>
      <c r="BP332" s="141">
        <f t="shared" si="328"/>
        <v>183638092</v>
      </c>
      <c r="BQ332" s="141">
        <f t="shared" si="301"/>
        <v>761773.92825449305</v>
      </c>
      <c r="BR332" s="141"/>
      <c r="BS332" s="141">
        <v>313439</v>
      </c>
      <c r="BT332" s="141">
        <f t="shared" si="329"/>
        <v>132130000</v>
      </c>
      <c r="BU332" s="141">
        <f t="shared" si="330"/>
        <v>119177778</v>
      </c>
      <c r="BV332" s="141">
        <f t="shared" si="302"/>
        <v>347503.50077847566</v>
      </c>
      <c r="BW332" s="141"/>
      <c r="BX332" s="141">
        <v>16851</v>
      </c>
      <c r="BY332" s="141">
        <f t="shared" si="331"/>
        <v>10351044</v>
      </c>
      <c r="BZ332" s="141">
        <f t="shared" si="332"/>
        <v>10000069</v>
      </c>
      <c r="CA332" s="141">
        <f t="shared" si="303"/>
        <v>17442.423891675149</v>
      </c>
      <c r="CB332" s="141"/>
      <c r="CC332" s="141">
        <v>9232.5479369999994</v>
      </c>
      <c r="CD332" s="141">
        <f t="shared" si="333"/>
        <v>1842000</v>
      </c>
      <c r="CE332" s="141">
        <f t="shared" si="334"/>
        <v>1874207.2309440002</v>
      </c>
      <c r="CF332" s="141">
        <f t="shared" si="304"/>
        <v>9073.8916269084311</v>
      </c>
      <c r="CG332" s="141"/>
      <c r="CH332" s="141">
        <v>693.23</v>
      </c>
      <c r="CI332" s="141">
        <f t="shared" si="338"/>
        <v>246401</v>
      </c>
      <c r="CJ332" s="141">
        <f t="shared" si="339"/>
        <v>225992.98000000117</v>
      </c>
      <c r="CK332" s="141">
        <f t="shared" si="305"/>
        <v>755.83128834355432</v>
      </c>
      <c r="CL332" s="141"/>
      <c r="CM332" s="141">
        <v>612266</v>
      </c>
      <c r="CN332" s="141">
        <v>605864</v>
      </c>
      <c r="CO332" s="141">
        <f t="shared" si="335"/>
        <v>1218130</v>
      </c>
      <c r="CP332" s="141">
        <f t="shared" si="336"/>
        <v>435000431</v>
      </c>
      <c r="CQ332" s="141">
        <f t="shared" si="340"/>
        <v>435000431.00000006</v>
      </c>
      <c r="CR332" s="141">
        <f t="shared" si="341"/>
        <v>1218129.9999999998</v>
      </c>
      <c r="CS332" s="141"/>
      <c r="CT332" s="141"/>
      <c r="CU332" s="141"/>
      <c r="CV332" s="141">
        <f t="shared" si="290"/>
        <v>16442906.959267426</v>
      </c>
    </row>
    <row r="333" spans="1:100" s="14" customFormat="1" ht="13.2" x14ac:dyDescent="0.25">
      <c r="A333" s="4" t="s">
        <v>449</v>
      </c>
      <c r="B333" s="4" t="s">
        <v>450</v>
      </c>
      <c r="C333" s="4" t="s">
        <v>348</v>
      </c>
      <c r="D333" s="4" t="s">
        <v>348</v>
      </c>
      <c r="E333" s="4"/>
      <c r="F333" s="141"/>
      <c r="G333" s="141">
        <f>'[6]Control Totals'!$I$3</f>
        <v>129600000</v>
      </c>
      <c r="H333" s="141">
        <v>129600000.00000101</v>
      </c>
      <c r="I333" s="141">
        <f t="shared" si="291"/>
        <v>0</v>
      </c>
      <c r="J333" s="141"/>
      <c r="K333" s="141"/>
      <c r="L333" s="141">
        <f t="shared" si="306"/>
        <v>1567610394</v>
      </c>
      <c r="M333" s="141">
        <v>5258012077.9999981</v>
      </c>
      <c r="N333" s="141">
        <f t="shared" si="292"/>
        <v>0</v>
      </c>
      <c r="O333" s="141"/>
      <c r="P333" s="141">
        <v>3249183.8777020001</v>
      </c>
      <c r="Q333" s="141">
        <f t="shared" si="337"/>
        <v>341463106</v>
      </c>
      <c r="R333" s="141">
        <v>1276518313.0000019</v>
      </c>
      <c r="S333" s="141">
        <f t="shared" si="293"/>
        <v>869142.57911257038</v>
      </c>
      <c r="T333" s="141"/>
      <c r="U333" s="141"/>
      <c r="V333" s="141">
        <f t="shared" si="307"/>
        <v>339987334</v>
      </c>
      <c r="W333" s="141">
        <f t="shared" si="308"/>
        <v>523996799.00000209</v>
      </c>
      <c r="X333" s="141">
        <f t="shared" si="309"/>
        <v>0</v>
      </c>
      <c r="Y333" s="141"/>
      <c r="Z333" s="141">
        <v>110835.72407700001</v>
      </c>
      <c r="AA333" s="141">
        <f t="shared" si="310"/>
        <v>335233765</v>
      </c>
      <c r="AB333" s="141">
        <f t="shared" si="311"/>
        <v>342170317.00001383</v>
      </c>
      <c r="AC333" s="141">
        <f t="shared" si="312"/>
        <v>108588.83787640865</v>
      </c>
      <c r="AD333" s="141"/>
      <c r="AE333" s="141"/>
      <c r="AF333" s="141">
        <f t="shared" si="313"/>
        <v>483622539</v>
      </c>
      <c r="AG333" s="141">
        <f t="shared" si="314"/>
        <v>726591897.00000179</v>
      </c>
      <c r="AH333" s="141">
        <f t="shared" si="294"/>
        <v>0</v>
      </c>
      <c r="AI333" s="141"/>
      <c r="AJ333" s="141"/>
      <c r="AK333" s="141">
        <f t="shared" si="315"/>
        <v>18917185</v>
      </c>
      <c r="AL333" s="141">
        <f t="shared" si="316"/>
        <v>21580834</v>
      </c>
      <c r="AM333" s="141">
        <f t="shared" si="295"/>
        <v>0</v>
      </c>
      <c r="AN333" s="141"/>
      <c r="AO333" s="141">
        <v>48118.915345000001</v>
      </c>
      <c r="AP333" s="141">
        <f t="shared" si="317"/>
        <v>44655639</v>
      </c>
      <c r="AQ333" s="141">
        <f t="shared" si="318"/>
        <v>45294790.000002876</v>
      </c>
      <c r="AR333" s="141">
        <f t="shared" si="296"/>
        <v>47439.913348041657</v>
      </c>
      <c r="AS333" s="141"/>
      <c r="AT333" s="141"/>
      <c r="AU333" s="141">
        <f t="shared" si="319"/>
        <v>12442934</v>
      </c>
      <c r="AV333" s="141">
        <f t="shared" si="320"/>
        <v>11889881.000002848</v>
      </c>
      <c r="AW333" s="141">
        <f t="shared" si="297"/>
        <v>0</v>
      </c>
      <c r="AX333" s="141"/>
      <c r="AY333" s="141"/>
      <c r="AZ333" s="141">
        <f t="shared" si="321"/>
        <v>877162802</v>
      </c>
      <c r="BA333" s="141">
        <f t="shared" si="322"/>
        <v>834431461.9999969</v>
      </c>
      <c r="BB333" s="141">
        <f t="shared" si="298"/>
        <v>0</v>
      </c>
      <c r="BC333" s="141"/>
      <c r="BD333" s="141"/>
      <c r="BE333" s="141">
        <f t="shared" si="323"/>
        <v>9386434</v>
      </c>
      <c r="BF333" s="141">
        <f t="shared" si="324"/>
        <v>9386434</v>
      </c>
      <c r="BG333" s="141">
        <f t="shared" si="299"/>
        <v>0</v>
      </c>
      <c r="BH333" s="141"/>
      <c r="BI333" s="141">
        <v>53526</v>
      </c>
      <c r="BJ333" s="141">
        <f t="shared" si="325"/>
        <v>2191103</v>
      </c>
      <c r="BK333" s="141">
        <f t="shared" si="326"/>
        <v>2191101</v>
      </c>
      <c r="BL333" s="141">
        <f t="shared" si="300"/>
        <v>53526.04885762911</v>
      </c>
      <c r="BM333" s="141"/>
      <c r="BN333" s="141"/>
      <c r="BO333" s="141">
        <f t="shared" si="327"/>
        <v>236120000</v>
      </c>
      <c r="BP333" s="141">
        <f t="shared" si="328"/>
        <v>183638092</v>
      </c>
      <c r="BQ333" s="141">
        <f t="shared" si="301"/>
        <v>0</v>
      </c>
      <c r="BR333" s="141"/>
      <c r="BS333" s="141"/>
      <c r="BT333" s="141">
        <f t="shared" si="329"/>
        <v>132130000</v>
      </c>
      <c r="BU333" s="141">
        <f t="shared" si="330"/>
        <v>119177778</v>
      </c>
      <c r="BV333" s="141">
        <f t="shared" si="302"/>
        <v>0</v>
      </c>
      <c r="BW333" s="141"/>
      <c r="BX333" s="141"/>
      <c r="BY333" s="141">
        <f t="shared" si="331"/>
        <v>10351044</v>
      </c>
      <c r="BZ333" s="141">
        <f t="shared" si="332"/>
        <v>10000069</v>
      </c>
      <c r="CA333" s="141">
        <f t="shared" si="303"/>
        <v>0</v>
      </c>
      <c r="CB333" s="141"/>
      <c r="CC333" s="141"/>
      <c r="CD333" s="141">
        <f t="shared" si="333"/>
        <v>1842000</v>
      </c>
      <c r="CE333" s="141">
        <f t="shared" si="334"/>
        <v>1874207.2309440002</v>
      </c>
      <c r="CF333" s="141">
        <f t="shared" si="304"/>
        <v>0</v>
      </c>
      <c r="CG333" s="141"/>
      <c r="CH333" s="141">
        <v>693.23</v>
      </c>
      <c r="CI333" s="141">
        <f t="shared" si="338"/>
        <v>246401</v>
      </c>
      <c r="CJ333" s="141">
        <f t="shared" si="339"/>
        <v>225992.98000000117</v>
      </c>
      <c r="CK333" s="141">
        <f t="shared" si="305"/>
        <v>755.83128834355432</v>
      </c>
      <c r="CL333" s="141"/>
      <c r="CM333" s="141">
        <v>77278</v>
      </c>
      <c r="CN333" s="141">
        <v>153069</v>
      </c>
      <c r="CO333" s="141">
        <f t="shared" si="335"/>
        <v>230347</v>
      </c>
      <c r="CP333" s="141">
        <f t="shared" si="336"/>
        <v>435000431</v>
      </c>
      <c r="CQ333" s="141">
        <f t="shared" si="340"/>
        <v>435000431.00000006</v>
      </c>
      <c r="CR333" s="141">
        <f t="shared" si="341"/>
        <v>230346.99999999997</v>
      </c>
      <c r="CS333" s="141"/>
      <c r="CT333" s="141"/>
      <c r="CU333" s="141"/>
      <c r="CV333" s="141">
        <f t="shared" si="290"/>
        <v>1309800.2104829934</v>
      </c>
    </row>
    <row r="334" spans="1:100" s="14" customFormat="1" ht="13.2" x14ac:dyDescent="0.25">
      <c r="A334" s="4" t="s">
        <v>483</v>
      </c>
      <c r="B334" s="4" t="s">
        <v>484</v>
      </c>
      <c r="C334" s="4" t="s">
        <v>348</v>
      </c>
      <c r="D334" s="4" t="s">
        <v>348</v>
      </c>
      <c r="E334" s="4"/>
      <c r="F334" s="141"/>
      <c r="G334" s="141">
        <f>'[6]Control Totals'!$I$3</f>
        <v>129600000</v>
      </c>
      <c r="H334" s="141">
        <v>129600000.00000101</v>
      </c>
      <c r="I334" s="141">
        <f t="shared" si="291"/>
        <v>0</v>
      </c>
      <c r="J334" s="141"/>
      <c r="K334" s="141"/>
      <c r="L334" s="141">
        <f t="shared" si="306"/>
        <v>1567610394</v>
      </c>
      <c r="M334" s="141">
        <v>5258012077.9999981</v>
      </c>
      <c r="N334" s="141">
        <f t="shared" si="292"/>
        <v>0</v>
      </c>
      <c r="O334" s="141"/>
      <c r="P334" s="141">
        <v>1497810.0444459999</v>
      </c>
      <c r="Q334" s="141">
        <f t="shared" si="337"/>
        <v>341463106</v>
      </c>
      <c r="R334" s="141">
        <v>1276518313.0000019</v>
      </c>
      <c r="S334" s="141">
        <f t="shared" si="293"/>
        <v>400657.68329837383</v>
      </c>
      <c r="T334" s="141"/>
      <c r="U334" s="141"/>
      <c r="V334" s="141">
        <f t="shared" si="307"/>
        <v>339987334</v>
      </c>
      <c r="W334" s="141">
        <f t="shared" si="308"/>
        <v>523996799.00000209</v>
      </c>
      <c r="X334" s="141">
        <f t="shared" si="309"/>
        <v>0</v>
      </c>
      <c r="Y334" s="141"/>
      <c r="Z334" s="141">
        <v>85132.179327999998</v>
      </c>
      <c r="AA334" s="141">
        <f t="shared" si="310"/>
        <v>335233765</v>
      </c>
      <c r="AB334" s="141">
        <f t="shared" si="311"/>
        <v>342170317.00001383</v>
      </c>
      <c r="AC334" s="141">
        <f t="shared" si="312"/>
        <v>83406.361045570928</v>
      </c>
      <c r="AD334" s="141"/>
      <c r="AE334" s="141"/>
      <c r="AF334" s="141">
        <f t="shared" si="313"/>
        <v>483622539</v>
      </c>
      <c r="AG334" s="141">
        <f t="shared" si="314"/>
        <v>726591897.00000179</v>
      </c>
      <c r="AH334" s="141">
        <f t="shared" si="294"/>
        <v>0</v>
      </c>
      <c r="AI334" s="141"/>
      <c r="AJ334" s="141"/>
      <c r="AK334" s="141">
        <f t="shared" si="315"/>
        <v>18917185</v>
      </c>
      <c r="AL334" s="141">
        <f t="shared" si="316"/>
        <v>21580834</v>
      </c>
      <c r="AM334" s="141">
        <f t="shared" si="295"/>
        <v>0</v>
      </c>
      <c r="AN334" s="141"/>
      <c r="AO334" s="141">
        <v>49695.173879000002</v>
      </c>
      <c r="AP334" s="141">
        <f t="shared" si="317"/>
        <v>44655639</v>
      </c>
      <c r="AQ334" s="141">
        <f t="shared" si="318"/>
        <v>45294790.000002876</v>
      </c>
      <c r="AR334" s="141">
        <f t="shared" si="296"/>
        <v>48993.929429471093</v>
      </c>
      <c r="AS334" s="141"/>
      <c r="AT334" s="141"/>
      <c r="AU334" s="141">
        <f t="shared" si="319"/>
        <v>12442934</v>
      </c>
      <c r="AV334" s="141">
        <f t="shared" si="320"/>
        <v>11889881.000002848</v>
      </c>
      <c r="AW334" s="141">
        <f t="shared" si="297"/>
        <v>0</v>
      </c>
      <c r="AX334" s="141"/>
      <c r="AY334" s="141"/>
      <c r="AZ334" s="141">
        <f t="shared" si="321"/>
        <v>877162802</v>
      </c>
      <c r="BA334" s="141">
        <f t="shared" si="322"/>
        <v>834431461.9999969</v>
      </c>
      <c r="BB334" s="141">
        <f t="shared" si="298"/>
        <v>0</v>
      </c>
      <c r="BC334" s="141"/>
      <c r="BD334" s="141"/>
      <c r="BE334" s="141">
        <f t="shared" si="323"/>
        <v>9386434</v>
      </c>
      <c r="BF334" s="141">
        <f t="shared" si="324"/>
        <v>9386434</v>
      </c>
      <c r="BG334" s="141">
        <f t="shared" si="299"/>
        <v>0</v>
      </c>
      <c r="BH334" s="141"/>
      <c r="BI334" s="141"/>
      <c r="BJ334" s="141">
        <f t="shared" si="325"/>
        <v>2191103</v>
      </c>
      <c r="BK334" s="141">
        <f t="shared" si="326"/>
        <v>2191101</v>
      </c>
      <c r="BL334" s="141">
        <f t="shared" si="300"/>
        <v>0</v>
      </c>
      <c r="BM334" s="141"/>
      <c r="BN334" s="141"/>
      <c r="BO334" s="141">
        <f t="shared" si="327"/>
        <v>236120000</v>
      </c>
      <c r="BP334" s="141">
        <f t="shared" si="328"/>
        <v>183638092</v>
      </c>
      <c r="BQ334" s="141">
        <f t="shared" si="301"/>
        <v>0</v>
      </c>
      <c r="BR334" s="141"/>
      <c r="BS334" s="141"/>
      <c r="BT334" s="141">
        <f t="shared" si="329"/>
        <v>132130000</v>
      </c>
      <c r="BU334" s="141">
        <f t="shared" si="330"/>
        <v>119177778</v>
      </c>
      <c r="BV334" s="141">
        <f t="shared" si="302"/>
        <v>0</v>
      </c>
      <c r="BW334" s="141"/>
      <c r="BX334" s="141"/>
      <c r="BY334" s="141">
        <f t="shared" si="331"/>
        <v>10351044</v>
      </c>
      <c r="BZ334" s="141">
        <f t="shared" si="332"/>
        <v>10000069</v>
      </c>
      <c r="CA334" s="141">
        <f t="shared" si="303"/>
        <v>0</v>
      </c>
      <c r="CB334" s="141"/>
      <c r="CC334" s="141"/>
      <c r="CD334" s="141">
        <f t="shared" si="333"/>
        <v>1842000</v>
      </c>
      <c r="CE334" s="141">
        <f t="shared" si="334"/>
        <v>1874207.2309440002</v>
      </c>
      <c r="CF334" s="141">
        <f t="shared" si="304"/>
        <v>0</v>
      </c>
      <c r="CG334" s="141"/>
      <c r="CH334" s="141">
        <v>693.23</v>
      </c>
      <c r="CI334" s="141">
        <f t="shared" si="338"/>
        <v>246401</v>
      </c>
      <c r="CJ334" s="141">
        <f t="shared" si="339"/>
        <v>225992.98000000117</v>
      </c>
      <c r="CK334" s="141">
        <f t="shared" si="305"/>
        <v>755.83128834355432</v>
      </c>
      <c r="CL334" s="141"/>
      <c r="CM334" s="141">
        <v>64987</v>
      </c>
      <c r="CN334" s="141">
        <v>63725</v>
      </c>
      <c r="CO334" s="141">
        <f t="shared" si="335"/>
        <v>128712</v>
      </c>
      <c r="CP334" s="141">
        <f t="shared" si="336"/>
        <v>435000431</v>
      </c>
      <c r="CQ334" s="141">
        <f t="shared" si="340"/>
        <v>435000431.00000006</v>
      </c>
      <c r="CR334" s="141">
        <f t="shared" si="341"/>
        <v>128711.99999999999</v>
      </c>
      <c r="CS334" s="141"/>
      <c r="CT334" s="141"/>
      <c r="CU334" s="141"/>
      <c r="CV334" s="141">
        <f t="shared" si="290"/>
        <v>662525.80506175943</v>
      </c>
    </row>
    <row r="335" spans="1:100" s="14" customFormat="1" ht="13.2" x14ac:dyDescent="0.25">
      <c r="A335" s="4" t="s">
        <v>463</v>
      </c>
      <c r="B335" s="4" t="s">
        <v>464</v>
      </c>
      <c r="C335" s="4" t="s">
        <v>348</v>
      </c>
      <c r="D335" s="4" t="s">
        <v>348</v>
      </c>
      <c r="E335" s="4"/>
      <c r="F335" s="141"/>
      <c r="G335" s="141">
        <f>'[6]Control Totals'!$I$3</f>
        <v>129600000</v>
      </c>
      <c r="H335" s="141">
        <v>129600000.00000101</v>
      </c>
      <c r="I335" s="141">
        <f t="shared" si="291"/>
        <v>0</v>
      </c>
      <c r="J335" s="141"/>
      <c r="K335" s="141"/>
      <c r="L335" s="141">
        <f t="shared" si="306"/>
        <v>1567610394</v>
      </c>
      <c r="M335" s="141">
        <v>5258012077.9999981</v>
      </c>
      <c r="N335" s="141">
        <f t="shared" si="292"/>
        <v>0</v>
      </c>
      <c r="O335" s="141"/>
      <c r="P335" s="141">
        <v>1177319.5144839999</v>
      </c>
      <c r="Q335" s="141">
        <f t="shared" si="337"/>
        <v>341463106</v>
      </c>
      <c r="R335" s="141">
        <v>1276518313.0000019</v>
      </c>
      <c r="S335" s="141">
        <f t="shared" si="293"/>
        <v>314927.85812475689</v>
      </c>
      <c r="T335" s="141"/>
      <c r="U335" s="141"/>
      <c r="V335" s="141">
        <f t="shared" si="307"/>
        <v>339987334</v>
      </c>
      <c r="W335" s="141">
        <f t="shared" si="308"/>
        <v>523996799.00000209</v>
      </c>
      <c r="X335" s="141">
        <f t="shared" si="309"/>
        <v>0</v>
      </c>
      <c r="Y335" s="141"/>
      <c r="Z335" s="141">
        <v>45689.359841999998</v>
      </c>
      <c r="AA335" s="141">
        <f t="shared" si="310"/>
        <v>335233765</v>
      </c>
      <c r="AB335" s="141">
        <f t="shared" si="311"/>
        <v>342170317.00001383</v>
      </c>
      <c r="AC335" s="141">
        <f t="shared" si="312"/>
        <v>44763.13508010353</v>
      </c>
      <c r="AD335" s="141"/>
      <c r="AE335" s="141"/>
      <c r="AF335" s="141">
        <f t="shared" si="313"/>
        <v>483622539</v>
      </c>
      <c r="AG335" s="141">
        <f t="shared" si="314"/>
        <v>726591897.00000179</v>
      </c>
      <c r="AH335" s="141">
        <f t="shared" si="294"/>
        <v>0</v>
      </c>
      <c r="AI335" s="141"/>
      <c r="AJ335" s="141"/>
      <c r="AK335" s="141">
        <f t="shared" si="315"/>
        <v>18917185</v>
      </c>
      <c r="AL335" s="141">
        <f t="shared" si="316"/>
        <v>21580834</v>
      </c>
      <c r="AM335" s="141">
        <f t="shared" si="295"/>
        <v>0</v>
      </c>
      <c r="AN335" s="141"/>
      <c r="AO335" s="141">
        <v>28309.240919</v>
      </c>
      <c r="AP335" s="141">
        <f t="shared" si="317"/>
        <v>44655639</v>
      </c>
      <c r="AQ335" s="141">
        <f t="shared" si="318"/>
        <v>45294790.000002876</v>
      </c>
      <c r="AR335" s="141">
        <f t="shared" si="296"/>
        <v>27909.771583946233</v>
      </c>
      <c r="AS335" s="141"/>
      <c r="AT335" s="141"/>
      <c r="AU335" s="141">
        <f t="shared" si="319"/>
        <v>12442934</v>
      </c>
      <c r="AV335" s="141">
        <f t="shared" si="320"/>
        <v>11889881.000002848</v>
      </c>
      <c r="AW335" s="141">
        <f t="shared" si="297"/>
        <v>0</v>
      </c>
      <c r="AX335" s="141"/>
      <c r="AY335" s="141"/>
      <c r="AZ335" s="141">
        <f t="shared" si="321"/>
        <v>877162802</v>
      </c>
      <c r="BA335" s="141">
        <f t="shared" si="322"/>
        <v>834431461.9999969</v>
      </c>
      <c r="BB335" s="141">
        <f t="shared" si="298"/>
        <v>0</v>
      </c>
      <c r="BC335" s="141"/>
      <c r="BD335" s="141"/>
      <c r="BE335" s="141">
        <f t="shared" si="323"/>
        <v>9386434</v>
      </c>
      <c r="BF335" s="141">
        <f t="shared" si="324"/>
        <v>9386434</v>
      </c>
      <c r="BG335" s="141">
        <f t="shared" si="299"/>
        <v>0</v>
      </c>
      <c r="BH335" s="141"/>
      <c r="BI335" s="141"/>
      <c r="BJ335" s="141">
        <f t="shared" si="325"/>
        <v>2191103</v>
      </c>
      <c r="BK335" s="141">
        <f t="shared" si="326"/>
        <v>2191101</v>
      </c>
      <c r="BL335" s="141">
        <f t="shared" si="300"/>
        <v>0</v>
      </c>
      <c r="BM335" s="141"/>
      <c r="BN335" s="141"/>
      <c r="BO335" s="141">
        <f t="shared" si="327"/>
        <v>236120000</v>
      </c>
      <c r="BP335" s="141">
        <f t="shared" si="328"/>
        <v>183638092</v>
      </c>
      <c r="BQ335" s="141">
        <f t="shared" si="301"/>
        <v>0</v>
      </c>
      <c r="BR335" s="141"/>
      <c r="BS335" s="141"/>
      <c r="BT335" s="141">
        <f t="shared" si="329"/>
        <v>132130000</v>
      </c>
      <c r="BU335" s="141">
        <f t="shared" si="330"/>
        <v>119177778</v>
      </c>
      <c r="BV335" s="141">
        <f t="shared" si="302"/>
        <v>0</v>
      </c>
      <c r="BW335" s="141"/>
      <c r="BX335" s="141"/>
      <c r="BY335" s="141">
        <f t="shared" si="331"/>
        <v>10351044</v>
      </c>
      <c r="BZ335" s="141">
        <f t="shared" si="332"/>
        <v>10000069</v>
      </c>
      <c r="CA335" s="141">
        <f t="shared" si="303"/>
        <v>0</v>
      </c>
      <c r="CB335" s="141"/>
      <c r="CC335" s="141"/>
      <c r="CD335" s="141">
        <f t="shared" si="333"/>
        <v>1842000</v>
      </c>
      <c r="CE335" s="141">
        <f t="shared" si="334"/>
        <v>1874207.2309440002</v>
      </c>
      <c r="CF335" s="141">
        <f t="shared" si="304"/>
        <v>0</v>
      </c>
      <c r="CG335" s="141"/>
      <c r="CH335" s="141">
        <v>693.23</v>
      </c>
      <c r="CI335" s="141">
        <f t="shared" si="338"/>
        <v>246401</v>
      </c>
      <c r="CJ335" s="141">
        <f t="shared" si="339"/>
        <v>225992.98000000117</v>
      </c>
      <c r="CK335" s="141">
        <f t="shared" si="305"/>
        <v>755.83128834355432</v>
      </c>
      <c r="CL335" s="141"/>
      <c r="CM335" s="141">
        <v>33942</v>
      </c>
      <c r="CN335" s="141">
        <v>65026</v>
      </c>
      <c r="CO335" s="141">
        <f t="shared" si="335"/>
        <v>98968</v>
      </c>
      <c r="CP335" s="141">
        <f t="shared" si="336"/>
        <v>435000431</v>
      </c>
      <c r="CQ335" s="141">
        <f t="shared" si="340"/>
        <v>435000431.00000006</v>
      </c>
      <c r="CR335" s="141">
        <f t="shared" si="341"/>
        <v>98967.999999999985</v>
      </c>
      <c r="CS335" s="141"/>
      <c r="CT335" s="141"/>
      <c r="CU335" s="141"/>
      <c r="CV335" s="141">
        <f t="shared" si="290"/>
        <v>487324.5960771502</v>
      </c>
    </row>
    <row r="336" spans="1:100" s="14" customFormat="1" ht="13.2" x14ac:dyDescent="0.25">
      <c r="A336" s="4" t="s">
        <v>535</v>
      </c>
      <c r="B336" s="4" t="s">
        <v>536</v>
      </c>
      <c r="C336" s="4" t="s">
        <v>348</v>
      </c>
      <c r="D336" s="4" t="s">
        <v>348</v>
      </c>
      <c r="E336" s="4"/>
      <c r="F336" s="141"/>
      <c r="G336" s="141">
        <f>'[6]Control Totals'!$I$3</f>
        <v>129600000</v>
      </c>
      <c r="H336" s="141">
        <v>129600000.00000101</v>
      </c>
      <c r="I336" s="141">
        <f t="shared" si="291"/>
        <v>0</v>
      </c>
      <c r="J336" s="141"/>
      <c r="K336" s="141"/>
      <c r="L336" s="141">
        <f t="shared" si="306"/>
        <v>1567610394</v>
      </c>
      <c r="M336" s="141">
        <v>5258012077.9999981</v>
      </c>
      <c r="N336" s="141">
        <f t="shared" si="292"/>
        <v>0</v>
      </c>
      <c r="O336" s="141"/>
      <c r="P336" s="141">
        <v>3216829.7544359998</v>
      </c>
      <c r="Q336" s="141">
        <f t="shared" si="337"/>
        <v>341463106</v>
      </c>
      <c r="R336" s="141">
        <v>1276518313.0000019</v>
      </c>
      <c r="S336" s="141">
        <f t="shared" si="293"/>
        <v>860487.99162267253</v>
      </c>
      <c r="T336" s="141"/>
      <c r="U336" s="141"/>
      <c r="V336" s="141">
        <f t="shared" si="307"/>
        <v>339987334</v>
      </c>
      <c r="W336" s="141">
        <f t="shared" si="308"/>
        <v>523996799.00000209</v>
      </c>
      <c r="X336" s="141">
        <f t="shared" si="309"/>
        <v>0</v>
      </c>
      <c r="Y336" s="141"/>
      <c r="Z336" s="141">
        <v>142291.02228800001</v>
      </c>
      <c r="AA336" s="141">
        <f t="shared" si="310"/>
        <v>335233765</v>
      </c>
      <c r="AB336" s="141">
        <f t="shared" si="311"/>
        <v>342170317.00001383</v>
      </c>
      <c r="AC336" s="141">
        <f t="shared" si="312"/>
        <v>139406.46735673226</v>
      </c>
      <c r="AD336" s="141"/>
      <c r="AE336" s="141"/>
      <c r="AF336" s="141">
        <f t="shared" si="313"/>
        <v>483622539</v>
      </c>
      <c r="AG336" s="141">
        <f t="shared" si="314"/>
        <v>726591897.00000179</v>
      </c>
      <c r="AH336" s="141">
        <f t="shared" si="294"/>
        <v>0</v>
      </c>
      <c r="AI336" s="141"/>
      <c r="AJ336" s="141"/>
      <c r="AK336" s="141">
        <f t="shared" si="315"/>
        <v>18917185</v>
      </c>
      <c r="AL336" s="141">
        <f t="shared" si="316"/>
        <v>21580834</v>
      </c>
      <c r="AM336" s="141">
        <f t="shared" si="295"/>
        <v>0</v>
      </c>
      <c r="AN336" s="141"/>
      <c r="AO336" s="141">
        <v>71764.491915000006</v>
      </c>
      <c r="AP336" s="141">
        <f t="shared" si="317"/>
        <v>44655639</v>
      </c>
      <c r="AQ336" s="141">
        <f t="shared" si="318"/>
        <v>45294790.000002876</v>
      </c>
      <c r="AR336" s="141">
        <f t="shared" si="296"/>
        <v>70751.829161244706</v>
      </c>
      <c r="AS336" s="141"/>
      <c r="AT336" s="141"/>
      <c r="AU336" s="141">
        <f t="shared" si="319"/>
        <v>12442934</v>
      </c>
      <c r="AV336" s="141">
        <f t="shared" si="320"/>
        <v>11889881.000002848</v>
      </c>
      <c r="AW336" s="141">
        <f t="shared" si="297"/>
        <v>0</v>
      </c>
      <c r="AX336" s="141"/>
      <c r="AY336" s="141"/>
      <c r="AZ336" s="141">
        <f t="shared" si="321"/>
        <v>877162802</v>
      </c>
      <c r="BA336" s="141">
        <f t="shared" si="322"/>
        <v>834431461.9999969</v>
      </c>
      <c r="BB336" s="141">
        <f t="shared" si="298"/>
        <v>0</v>
      </c>
      <c r="BC336" s="141"/>
      <c r="BD336" s="141"/>
      <c r="BE336" s="141">
        <f t="shared" si="323"/>
        <v>9386434</v>
      </c>
      <c r="BF336" s="141">
        <f t="shared" si="324"/>
        <v>9386434</v>
      </c>
      <c r="BG336" s="141">
        <f t="shared" si="299"/>
        <v>0</v>
      </c>
      <c r="BH336" s="141"/>
      <c r="BI336" s="141"/>
      <c r="BJ336" s="141">
        <f t="shared" si="325"/>
        <v>2191103</v>
      </c>
      <c r="BK336" s="141">
        <f t="shared" si="326"/>
        <v>2191101</v>
      </c>
      <c r="BL336" s="141">
        <f t="shared" si="300"/>
        <v>0</v>
      </c>
      <c r="BM336" s="141"/>
      <c r="BN336" s="141"/>
      <c r="BO336" s="141">
        <f t="shared" si="327"/>
        <v>236120000</v>
      </c>
      <c r="BP336" s="141">
        <f t="shared" si="328"/>
        <v>183638092</v>
      </c>
      <c r="BQ336" s="141">
        <f t="shared" si="301"/>
        <v>0</v>
      </c>
      <c r="BR336" s="141"/>
      <c r="BS336" s="141"/>
      <c r="BT336" s="141">
        <f t="shared" si="329"/>
        <v>132130000</v>
      </c>
      <c r="BU336" s="141">
        <f t="shared" si="330"/>
        <v>119177778</v>
      </c>
      <c r="BV336" s="141">
        <f t="shared" si="302"/>
        <v>0</v>
      </c>
      <c r="BW336" s="141"/>
      <c r="BX336" s="141"/>
      <c r="BY336" s="141">
        <f t="shared" si="331"/>
        <v>10351044</v>
      </c>
      <c r="BZ336" s="141">
        <f t="shared" si="332"/>
        <v>10000069</v>
      </c>
      <c r="CA336" s="141">
        <f t="shared" si="303"/>
        <v>0</v>
      </c>
      <c r="CB336" s="141"/>
      <c r="CC336" s="141"/>
      <c r="CD336" s="141">
        <f t="shared" si="333"/>
        <v>1842000</v>
      </c>
      <c r="CE336" s="141">
        <f t="shared" si="334"/>
        <v>1874207.2309440002</v>
      </c>
      <c r="CF336" s="141">
        <f t="shared" si="304"/>
        <v>0</v>
      </c>
      <c r="CG336" s="141"/>
      <c r="CH336" s="141">
        <v>693.23</v>
      </c>
      <c r="CI336" s="141">
        <f t="shared" si="338"/>
        <v>246401</v>
      </c>
      <c r="CJ336" s="141">
        <f t="shared" si="339"/>
        <v>225992.98000000117</v>
      </c>
      <c r="CK336" s="141">
        <f t="shared" si="305"/>
        <v>755.83128834355432</v>
      </c>
      <c r="CL336" s="141"/>
      <c r="CM336" s="141">
        <v>103674</v>
      </c>
      <c r="CN336" s="141">
        <v>198745</v>
      </c>
      <c r="CO336" s="141">
        <f t="shared" si="335"/>
        <v>302419</v>
      </c>
      <c r="CP336" s="141">
        <f t="shared" si="336"/>
        <v>435000431</v>
      </c>
      <c r="CQ336" s="141">
        <f t="shared" si="340"/>
        <v>435000431.00000006</v>
      </c>
      <c r="CR336" s="141">
        <f t="shared" si="341"/>
        <v>302419</v>
      </c>
      <c r="CS336" s="141"/>
      <c r="CT336" s="141"/>
      <c r="CU336" s="141"/>
      <c r="CV336" s="141">
        <f t="shared" si="290"/>
        <v>1373821.119428993</v>
      </c>
    </row>
    <row r="337" spans="1:100" s="14" customFormat="1" ht="13.2" x14ac:dyDescent="0.25">
      <c r="A337" s="4" t="s">
        <v>511</v>
      </c>
      <c r="B337" s="4" t="s">
        <v>512</v>
      </c>
      <c r="C337" s="4" t="s">
        <v>348</v>
      </c>
      <c r="D337" s="4" t="s">
        <v>348</v>
      </c>
      <c r="E337" s="4"/>
      <c r="F337" s="141"/>
      <c r="G337" s="141">
        <f>'[6]Control Totals'!$I$3</f>
        <v>129600000</v>
      </c>
      <c r="H337" s="141">
        <v>129600000.00000101</v>
      </c>
      <c r="I337" s="141">
        <f t="shared" si="291"/>
        <v>0</v>
      </c>
      <c r="J337" s="141"/>
      <c r="K337" s="141"/>
      <c r="L337" s="141">
        <f t="shared" si="306"/>
        <v>1567610394</v>
      </c>
      <c r="M337" s="141">
        <v>5258012077.9999981</v>
      </c>
      <c r="N337" s="141">
        <f t="shared" si="292"/>
        <v>0</v>
      </c>
      <c r="O337" s="141"/>
      <c r="P337" s="141">
        <v>1251699.3020909999</v>
      </c>
      <c r="Q337" s="141">
        <f t="shared" si="337"/>
        <v>341463106</v>
      </c>
      <c r="R337" s="141">
        <v>1276518313.0000019</v>
      </c>
      <c r="S337" s="141">
        <f t="shared" si="293"/>
        <v>334824.12834763969</v>
      </c>
      <c r="T337" s="141"/>
      <c r="U337" s="141"/>
      <c r="V337" s="141">
        <f t="shared" si="307"/>
        <v>339987334</v>
      </c>
      <c r="W337" s="141">
        <f t="shared" si="308"/>
        <v>523996799.00000209</v>
      </c>
      <c r="X337" s="141">
        <f t="shared" si="309"/>
        <v>0</v>
      </c>
      <c r="Y337" s="141"/>
      <c r="Z337" s="141">
        <v>86535.228875000001</v>
      </c>
      <c r="AA337" s="141">
        <f t="shared" si="310"/>
        <v>335233765</v>
      </c>
      <c r="AB337" s="141">
        <f t="shared" si="311"/>
        <v>342170317.00001383</v>
      </c>
      <c r="AC337" s="141">
        <f t="shared" si="312"/>
        <v>84780.967663252304</v>
      </c>
      <c r="AD337" s="141"/>
      <c r="AE337" s="141"/>
      <c r="AF337" s="141">
        <f t="shared" si="313"/>
        <v>483622539</v>
      </c>
      <c r="AG337" s="141">
        <f t="shared" si="314"/>
        <v>726591897.00000179</v>
      </c>
      <c r="AH337" s="141">
        <f t="shared" si="294"/>
        <v>0</v>
      </c>
      <c r="AI337" s="141"/>
      <c r="AJ337" s="141"/>
      <c r="AK337" s="141">
        <f t="shared" si="315"/>
        <v>18917185</v>
      </c>
      <c r="AL337" s="141">
        <f t="shared" si="316"/>
        <v>21580834</v>
      </c>
      <c r="AM337" s="141">
        <f t="shared" si="295"/>
        <v>0</v>
      </c>
      <c r="AN337" s="141"/>
      <c r="AO337" s="141">
        <v>32355.197630999999</v>
      </c>
      <c r="AP337" s="141">
        <f t="shared" si="317"/>
        <v>44655639</v>
      </c>
      <c r="AQ337" s="141">
        <f t="shared" si="318"/>
        <v>45294790.000002876</v>
      </c>
      <c r="AR337" s="141">
        <f t="shared" si="296"/>
        <v>31898.636138582373</v>
      </c>
      <c r="AS337" s="141"/>
      <c r="AT337" s="141"/>
      <c r="AU337" s="141">
        <f t="shared" si="319"/>
        <v>12442934</v>
      </c>
      <c r="AV337" s="141">
        <f t="shared" si="320"/>
        <v>11889881.000002848</v>
      </c>
      <c r="AW337" s="141">
        <f t="shared" si="297"/>
        <v>0</v>
      </c>
      <c r="AX337" s="141"/>
      <c r="AY337" s="141"/>
      <c r="AZ337" s="141">
        <f t="shared" si="321"/>
        <v>877162802</v>
      </c>
      <c r="BA337" s="141">
        <f t="shared" si="322"/>
        <v>834431461.9999969</v>
      </c>
      <c r="BB337" s="141">
        <f t="shared" si="298"/>
        <v>0</v>
      </c>
      <c r="BC337" s="141"/>
      <c r="BD337" s="141"/>
      <c r="BE337" s="141">
        <f t="shared" si="323"/>
        <v>9386434</v>
      </c>
      <c r="BF337" s="141">
        <f t="shared" si="324"/>
        <v>9386434</v>
      </c>
      <c r="BG337" s="141">
        <f t="shared" si="299"/>
        <v>0</v>
      </c>
      <c r="BH337" s="141"/>
      <c r="BI337" s="141"/>
      <c r="BJ337" s="141">
        <f t="shared" si="325"/>
        <v>2191103</v>
      </c>
      <c r="BK337" s="141">
        <f t="shared" si="326"/>
        <v>2191101</v>
      </c>
      <c r="BL337" s="141">
        <f t="shared" si="300"/>
        <v>0</v>
      </c>
      <c r="BM337" s="141"/>
      <c r="BN337" s="141"/>
      <c r="BO337" s="141">
        <f t="shared" si="327"/>
        <v>236120000</v>
      </c>
      <c r="BP337" s="141">
        <f t="shared" si="328"/>
        <v>183638092</v>
      </c>
      <c r="BQ337" s="141">
        <f t="shared" si="301"/>
        <v>0</v>
      </c>
      <c r="BR337" s="141"/>
      <c r="BS337" s="141"/>
      <c r="BT337" s="141">
        <f t="shared" si="329"/>
        <v>132130000</v>
      </c>
      <c r="BU337" s="141">
        <f t="shared" si="330"/>
        <v>119177778</v>
      </c>
      <c r="BV337" s="141">
        <f t="shared" si="302"/>
        <v>0</v>
      </c>
      <c r="BW337" s="141"/>
      <c r="BX337" s="141"/>
      <c r="BY337" s="141">
        <f t="shared" si="331"/>
        <v>10351044</v>
      </c>
      <c r="BZ337" s="141">
        <f t="shared" si="332"/>
        <v>10000069</v>
      </c>
      <c r="CA337" s="141">
        <f t="shared" si="303"/>
        <v>0</v>
      </c>
      <c r="CB337" s="141"/>
      <c r="CC337" s="141"/>
      <c r="CD337" s="141">
        <f t="shared" si="333"/>
        <v>1842000</v>
      </c>
      <c r="CE337" s="141">
        <f t="shared" si="334"/>
        <v>1874207.2309440002</v>
      </c>
      <c r="CF337" s="141">
        <f t="shared" si="304"/>
        <v>0</v>
      </c>
      <c r="CG337" s="141"/>
      <c r="CH337" s="141">
        <v>693.23</v>
      </c>
      <c r="CI337" s="141">
        <f t="shared" si="338"/>
        <v>246401</v>
      </c>
      <c r="CJ337" s="141">
        <f t="shared" si="339"/>
        <v>225992.98000000117</v>
      </c>
      <c r="CK337" s="141">
        <f t="shared" si="305"/>
        <v>755.83128834355432</v>
      </c>
      <c r="CL337" s="141"/>
      <c r="CM337" s="141">
        <v>62112</v>
      </c>
      <c r="CN337" s="141">
        <v>121931</v>
      </c>
      <c r="CO337" s="141">
        <f t="shared" si="335"/>
        <v>184043</v>
      </c>
      <c r="CP337" s="141">
        <f t="shared" si="336"/>
        <v>435000431</v>
      </c>
      <c r="CQ337" s="141">
        <f t="shared" si="340"/>
        <v>435000431.00000006</v>
      </c>
      <c r="CR337" s="141">
        <f t="shared" si="341"/>
        <v>184043</v>
      </c>
      <c r="CS337" s="141"/>
      <c r="CT337" s="141"/>
      <c r="CU337" s="141"/>
      <c r="CV337" s="141">
        <f t="shared" si="290"/>
        <v>636302.56343781785</v>
      </c>
    </row>
    <row r="338" spans="1:100" s="14" customFormat="1" ht="13.2" x14ac:dyDescent="0.25">
      <c r="A338" s="4" t="s">
        <v>278</v>
      </c>
      <c r="B338" s="4" t="s">
        <v>279</v>
      </c>
      <c r="C338" s="4"/>
      <c r="D338" s="4" t="s">
        <v>203</v>
      </c>
      <c r="E338" s="4"/>
      <c r="F338" s="141">
        <v>331424.94501299999</v>
      </c>
      <c r="G338" s="141">
        <f>'[6]Control Totals'!$I$3</f>
        <v>129600000</v>
      </c>
      <c r="H338" s="141">
        <v>129600000.00000101</v>
      </c>
      <c r="I338" s="141">
        <f t="shared" si="291"/>
        <v>331424.94501299737</v>
      </c>
      <c r="J338" s="141"/>
      <c r="K338" s="141">
        <v>16121636.370279999</v>
      </c>
      <c r="L338" s="141">
        <f t="shared" si="306"/>
        <v>1567610394</v>
      </c>
      <c r="M338" s="141">
        <v>5258012077.9999981</v>
      </c>
      <c r="N338" s="141">
        <f t="shared" si="292"/>
        <v>4806463.8056047028</v>
      </c>
      <c r="O338" s="141"/>
      <c r="P338" s="141">
        <v>3581073.6201240001</v>
      </c>
      <c r="Q338" s="141">
        <f t="shared" si="337"/>
        <v>341463106</v>
      </c>
      <c r="R338" s="141">
        <v>1276518313.0000019</v>
      </c>
      <c r="S338" s="141">
        <f t="shared" si="293"/>
        <v>957921.644123098</v>
      </c>
      <c r="T338" s="141"/>
      <c r="U338" s="141"/>
      <c r="V338" s="141">
        <f t="shared" si="307"/>
        <v>339987334</v>
      </c>
      <c r="W338" s="141">
        <f t="shared" si="308"/>
        <v>523996799.00000209</v>
      </c>
      <c r="X338" s="141">
        <f t="shared" si="309"/>
        <v>0</v>
      </c>
      <c r="Y338" s="141"/>
      <c r="Z338" s="141">
        <v>826900.19639499998</v>
      </c>
      <c r="AA338" s="141">
        <f t="shared" si="310"/>
        <v>335233765</v>
      </c>
      <c r="AB338" s="141">
        <f t="shared" si="311"/>
        <v>342170317.00001383</v>
      </c>
      <c r="AC338" s="141">
        <f t="shared" si="312"/>
        <v>810137.09355953301</v>
      </c>
      <c r="AD338" s="141"/>
      <c r="AE338" s="141">
        <v>2462705.4587039999</v>
      </c>
      <c r="AF338" s="141">
        <f t="shared" si="313"/>
        <v>483622539</v>
      </c>
      <c r="AG338" s="141">
        <f t="shared" si="314"/>
        <v>726591897.00000179</v>
      </c>
      <c r="AH338" s="141">
        <f t="shared" si="294"/>
        <v>1639186.8277985835</v>
      </c>
      <c r="AI338" s="141"/>
      <c r="AJ338" s="141"/>
      <c r="AK338" s="141">
        <f t="shared" si="315"/>
        <v>18917185</v>
      </c>
      <c r="AL338" s="141">
        <f t="shared" si="316"/>
        <v>21580834</v>
      </c>
      <c r="AM338" s="141">
        <f t="shared" si="295"/>
        <v>0</v>
      </c>
      <c r="AN338" s="141"/>
      <c r="AO338" s="141">
        <v>49244.490764000002</v>
      </c>
      <c r="AP338" s="141">
        <f t="shared" si="317"/>
        <v>44655639</v>
      </c>
      <c r="AQ338" s="141">
        <f t="shared" si="318"/>
        <v>45294790.000002876</v>
      </c>
      <c r="AR338" s="141">
        <f t="shared" si="296"/>
        <v>48549.605866279075</v>
      </c>
      <c r="AS338" s="141"/>
      <c r="AT338" s="141">
        <v>73151.077390000006</v>
      </c>
      <c r="AU338" s="141">
        <f t="shared" si="319"/>
        <v>12442934</v>
      </c>
      <c r="AV338" s="141">
        <f t="shared" si="320"/>
        <v>11889881.000002848</v>
      </c>
      <c r="AW338" s="141">
        <f t="shared" si="297"/>
        <v>76553.670132816667</v>
      </c>
      <c r="AX338" s="141"/>
      <c r="AY338" s="141">
        <v>2739654.801612</v>
      </c>
      <c r="AZ338" s="141">
        <f t="shared" si="321"/>
        <v>877162802</v>
      </c>
      <c r="BA338" s="141">
        <f t="shared" si="322"/>
        <v>834431461.9999969</v>
      </c>
      <c r="BB338" s="141">
        <f t="shared" si="298"/>
        <v>2879952.8681898443</v>
      </c>
      <c r="BC338" s="141"/>
      <c r="BD338" s="141"/>
      <c r="BE338" s="141">
        <f t="shared" si="323"/>
        <v>9386434</v>
      </c>
      <c r="BF338" s="141">
        <f t="shared" si="324"/>
        <v>9386434</v>
      </c>
      <c r="BG338" s="141">
        <f t="shared" si="299"/>
        <v>0</v>
      </c>
      <c r="BH338" s="141"/>
      <c r="BI338" s="141"/>
      <c r="BJ338" s="141">
        <f t="shared" si="325"/>
        <v>2191103</v>
      </c>
      <c r="BK338" s="141">
        <f t="shared" si="326"/>
        <v>2191101</v>
      </c>
      <c r="BL338" s="141">
        <f t="shared" si="300"/>
        <v>0</v>
      </c>
      <c r="BM338" s="141"/>
      <c r="BN338" s="141">
        <v>500571</v>
      </c>
      <c r="BO338" s="141">
        <f t="shared" si="327"/>
        <v>236120000</v>
      </c>
      <c r="BP338" s="141">
        <f t="shared" si="328"/>
        <v>183638092</v>
      </c>
      <c r="BQ338" s="141">
        <f t="shared" si="301"/>
        <v>643629.12526884663</v>
      </c>
      <c r="BR338" s="141"/>
      <c r="BS338" s="141">
        <v>291339</v>
      </c>
      <c r="BT338" s="141">
        <f t="shared" si="329"/>
        <v>132130000</v>
      </c>
      <c r="BU338" s="141">
        <f t="shared" si="330"/>
        <v>119177778</v>
      </c>
      <c r="BV338" s="141">
        <f t="shared" si="302"/>
        <v>323001.67628565786</v>
      </c>
      <c r="BW338" s="141"/>
      <c r="BX338" s="141">
        <v>45005</v>
      </c>
      <c r="BY338" s="141">
        <f t="shared" si="331"/>
        <v>10351044</v>
      </c>
      <c r="BZ338" s="141">
        <f t="shared" si="332"/>
        <v>10000069</v>
      </c>
      <c r="CA338" s="141">
        <f t="shared" si="303"/>
        <v>46584.552088590586</v>
      </c>
      <c r="CB338" s="141"/>
      <c r="CC338" s="141">
        <v>18465.095870000001</v>
      </c>
      <c r="CD338" s="141">
        <f t="shared" si="333"/>
        <v>1842000</v>
      </c>
      <c r="CE338" s="141">
        <f t="shared" si="334"/>
        <v>1874207.2309440002</v>
      </c>
      <c r="CF338" s="141">
        <f t="shared" si="304"/>
        <v>18147.783249885604</v>
      </c>
      <c r="CG338" s="141"/>
      <c r="CH338" s="141">
        <v>693.23</v>
      </c>
      <c r="CI338" s="141">
        <f t="shared" si="338"/>
        <v>246401</v>
      </c>
      <c r="CJ338" s="141">
        <f t="shared" si="339"/>
        <v>225992.98000000117</v>
      </c>
      <c r="CK338" s="141">
        <f t="shared" si="305"/>
        <v>755.83128834355432</v>
      </c>
      <c r="CL338" s="141"/>
      <c r="CM338" s="141">
        <v>614107</v>
      </c>
      <c r="CN338" s="141">
        <v>607306</v>
      </c>
      <c r="CO338" s="141">
        <f t="shared" si="335"/>
        <v>1221413</v>
      </c>
      <c r="CP338" s="141">
        <f t="shared" si="336"/>
        <v>435000431</v>
      </c>
      <c r="CQ338" s="141">
        <f t="shared" si="340"/>
        <v>435000431.00000006</v>
      </c>
      <c r="CR338" s="141">
        <f t="shared" si="341"/>
        <v>1221412.9999999998</v>
      </c>
      <c r="CS338" s="141"/>
      <c r="CT338" s="141"/>
      <c r="CU338" s="141"/>
      <c r="CV338" s="141">
        <f t="shared" si="290"/>
        <v>13803722.428469177</v>
      </c>
    </row>
    <row r="339" spans="1:100" s="14" customFormat="1" ht="13.2" x14ac:dyDescent="0.25">
      <c r="A339" s="4" t="s">
        <v>537</v>
      </c>
      <c r="B339" s="4" t="s">
        <v>538</v>
      </c>
      <c r="C339" s="4" t="s">
        <v>348</v>
      </c>
      <c r="D339" s="4" t="s">
        <v>348</v>
      </c>
      <c r="E339" s="4"/>
      <c r="F339" s="141"/>
      <c r="G339" s="141">
        <f>'[6]Control Totals'!$I$3</f>
        <v>129600000</v>
      </c>
      <c r="H339" s="141">
        <v>129600000.00000101</v>
      </c>
      <c r="I339" s="141">
        <f t="shared" si="291"/>
        <v>0</v>
      </c>
      <c r="J339" s="141"/>
      <c r="K339" s="141"/>
      <c r="L339" s="141">
        <f t="shared" si="306"/>
        <v>1567610394</v>
      </c>
      <c r="M339" s="141">
        <v>5258012077.9999981</v>
      </c>
      <c r="N339" s="141">
        <f t="shared" si="292"/>
        <v>0</v>
      </c>
      <c r="O339" s="141"/>
      <c r="P339" s="141">
        <v>1435663.7536279999</v>
      </c>
      <c r="Q339" s="141">
        <f t="shared" si="337"/>
        <v>341463106</v>
      </c>
      <c r="R339" s="141">
        <v>1276518313.0000019</v>
      </c>
      <c r="S339" s="141">
        <f t="shared" si="293"/>
        <v>384033.82034789096</v>
      </c>
      <c r="T339" s="141"/>
      <c r="U339" s="141"/>
      <c r="V339" s="141">
        <f t="shared" si="307"/>
        <v>339987334</v>
      </c>
      <c r="W339" s="141">
        <f t="shared" si="308"/>
        <v>523996799.00000209</v>
      </c>
      <c r="X339" s="141">
        <f t="shared" si="309"/>
        <v>0</v>
      </c>
      <c r="Y339" s="141"/>
      <c r="Z339" s="141">
        <v>121464.99215599999</v>
      </c>
      <c r="AA339" s="141">
        <f t="shared" si="310"/>
        <v>335233765</v>
      </c>
      <c r="AB339" s="141">
        <f t="shared" si="311"/>
        <v>342170317.00001383</v>
      </c>
      <c r="AC339" s="141">
        <f t="shared" si="312"/>
        <v>119002.62709272264</v>
      </c>
      <c r="AD339" s="141"/>
      <c r="AE339" s="141"/>
      <c r="AF339" s="141">
        <f t="shared" si="313"/>
        <v>483622539</v>
      </c>
      <c r="AG339" s="141">
        <f t="shared" si="314"/>
        <v>726591897.00000179</v>
      </c>
      <c r="AH339" s="141">
        <f t="shared" si="294"/>
        <v>0</v>
      </c>
      <c r="AI339" s="141"/>
      <c r="AJ339" s="141"/>
      <c r="AK339" s="141">
        <f t="shared" si="315"/>
        <v>18917185</v>
      </c>
      <c r="AL339" s="141">
        <f t="shared" si="316"/>
        <v>21580834</v>
      </c>
      <c r="AM339" s="141">
        <f t="shared" si="295"/>
        <v>0</v>
      </c>
      <c r="AN339" s="141"/>
      <c r="AO339" s="141">
        <v>32355.197630999999</v>
      </c>
      <c r="AP339" s="141">
        <f t="shared" si="317"/>
        <v>44655639</v>
      </c>
      <c r="AQ339" s="141">
        <f t="shared" si="318"/>
        <v>45294790.000002876</v>
      </c>
      <c r="AR339" s="141">
        <f t="shared" si="296"/>
        <v>31898.636138582373</v>
      </c>
      <c r="AS339" s="141"/>
      <c r="AT339" s="141"/>
      <c r="AU339" s="141">
        <f t="shared" si="319"/>
        <v>12442934</v>
      </c>
      <c r="AV339" s="141">
        <f t="shared" si="320"/>
        <v>11889881.000002848</v>
      </c>
      <c r="AW339" s="141">
        <f t="shared" si="297"/>
        <v>0</v>
      </c>
      <c r="AX339" s="141"/>
      <c r="AY339" s="141"/>
      <c r="AZ339" s="141">
        <f t="shared" si="321"/>
        <v>877162802</v>
      </c>
      <c r="BA339" s="141">
        <f t="shared" si="322"/>
        <v>834431461.9999969</v>
      </c>
      <c r="BB339" s="141">
        <f t="shared" si="298"/>
        <v>0</v>
      </c>
      <c r="BC339" s="141"/>
      <c r="BD339" s="141"/>
      <c r="BE339" s="141">
        <f t="shared" si="323"/>
        <v>9386434</v>
      </c>
      <c r="BF339" s="141">
        <f t="shared" si="324"/>
        <v>9386434</v>
      </c>
      <c r="BG339" s="141">
        <f t="shared" si="299"/>
        <v>0</v>
      </c>
      <c r="BH339" s="141"/>
      <c r="BI339" s="141"/>
      <c r="BJ339" s="141">
        <f t="shared" si="325"/>
        <v>2191103</v>
      </c>
      <c r="BK339" s="141">
        <f t="shared" si="326"/>
        <v>2191101</v>
      </c>
      <c r="BL339" s="141">
        <f t="shared" si="300"/>
        <v>0</v>
      </c>
      <c r="BM339" s="141"/>
      <c r="BN339" s="141"/>
      <c r="BO339" s="141">
        <f t="shared" si="327"/>
        <v>236120000</v>
      </c>
      <c r="BP339" s="141">
        <f t="shared" si="328"/>
        <v>183638092</v>
      </c>
      <c r="BQ339" s="141">
        <f t="shared" si="301"/>
        <v>0</v>
      </c>
      <c r="BR339" s="141"/>
      <c r="BS339" s="141"/>
      <c r="BT339" s="141">
        <f t="shared" si="329"/>
        <v>132130000</v>
      </c>
      <c r="BU339" s="141">
        <f t="shared" si="330"/>
        <v>119177778</v>
      </c>
      <c r="BV339" s="141">
        <f t="shared" si="302"/>
        <v>0</v>
      </c>
      <c r="BW339" s="141"/>
      <c r="BX339" s="141"/>
      <c r="BY339" s="141">
        <f t="shared" si="331"/>
        <v>10351044</v>
      </c>
      <c r="BZ339" s="141">
        <f t="shared" si="332"/>
        <v>10000069</v>
      </c>
      <c r="CA339" s="141">
        <f t="shared" si="303"/>
        <v>0</v>
      </c>
      <c r="CB339" s="141"/>
      <c r="CC339" s="141"/>
      <c r="CD339" s="141">
        <f t="shared" si="333"/>
        <v>1842000</v>
      </c>
      <c r="CE339" s="141">
        <f t="shared" si="334"/>
        <v>1874207.2309440002</v>
      </c>
      <c r="CF339" s="141">
        <f t="shared" si="304"/>
        <v>0</v>
      </c>
      <c r="CG339" s="141"/>
      <c r="CH339" s="141">
        <v>693.23</v>
      </c>
      <c r="CI339" s="141">
        <f t="shared" si="338"/>
        <v>246401</v>
      </c>
      <c r="CJ339" s="141">
        <f t="shared" si="339"/>
        <v>225992.98000000117</v>
      </c>
      <c r="CK339" s="141">
        <f t="shared" si="305"/>
        <v>755.83128834355432</v>
      </c>
      <c r="CL339" s="141"/>
      <c r="CM339" s="141"/>
      <c r="CN339" s="141"/>
      <c r="CO339" s="141">
        <f t="shared" si="335"/>
        <v>0</v>
      </c>
      <c r="CP339" s="141">
        <f t="shared" si="336"/>
        <v>435000431</v>
      </c>
      <c r="CQ339" s="141">
        <f t="shared" si="340"/>
        <v>435000431.00000006</v>
      </c>
      <c r="CR339" s="141">
        <f t="shared" si="341"/>
        <v>0</v>
      </c>
      <c r="CS339" s="141"/>
      <c r="CT339" s="141"/>
      <c r="CU339" s="141"/>
      <c r="CV339" s="141">
        <f t="shared" si="290"/>
        <v>535690.91486753954</v>
      </c>
    </row>
    <row r="340" spans="1:100" s="14" customFormat="1" ht="13.2" x14ac:dyDescent="0.25">
      <c r="A340" s="4" t="s">
        <v>274</v>
      </c>
      <c r="B340" s="4" t="s">
        <v>275</v>
      </c>
      <c r="C340" s="4"/>
      <c r="D340" s="4" t="s">
        <v>203</v>
      </c>
      <c r="E340" s="4"/>
      <c r="F340" s="141">
        <v>496998.12537700002</v>
      </c>
      <c r="G340" s="141">
        <f>'[6]Control Totals'!$I$3</f>
        <v>129600000</v>
      </c>
      <c r="H340" s="141">
        <v>129600000.00000101</v>
      </c>
      <c r="I340" s="141">
        <f t="shared" si="291"/>
        <v>496998.12537699612</v>
      </c>
      <c r="J340" s="141"/>
      <c r="K340" s="141">
        <v>18481890.586073998</v>
      </c>
      <c r="L340" s="141">
        <f t="shared" si="306"/>
        <v>1567610394</v>
      </c>
      <c r="M340" s="141">
        <v>5258012077.9999981</v>
      </c>
      <c r="N340" s="141">
        <f t="shared" si="292"/>
        <v>5510144.015211287</v>
      </c>
      <c r="O340" s="141"/>
      <c r="P340" s="141">
        <v>2666505.6288950001</v>
      </c>
      <c r="Q340" s="141">
        <f t="shared" si="337"/>
        <v>341463106</v>
      </c>
      <c r="R340" s="141">
        <v>1276518313.0000019</v>
      </c>
      <c r="S340" s="141">
        <f t="shared" si="293"/>
        <v>713278.6775844465</v>
      </c>
      <c r="T340" s="141"/>
      <c r="U340" s="141"/>
      <c r="V340" s="141">
        <f t="shared" si="307"/>
        <v>339987334</v>
      </c>
      <c r="W340" s="141">
        <f t="shared" si="308"/>
        <v>523996799.00000209</v>
      </c>
      <c r="X340" s="141">
        <f t="shared" si="309"/>
        <v>0</v>
      </c>
      <c r="Y340" s="141"/>
      <c r="Z340" s="141">
        <v>887662.10288300004</v>
      </c>
      <c r="AA340" s="141">
        <f t="shared" si="310"/>
        <v>335233765</v>
      </c>
      <c r="AB340" s="141">
        <f t="shared" si="311"/>
        <v>342170317.00001383</v>
      </c>
      <c r="AC340" s="141">
        <f t="shared" si="312"/>
        <v>869667.22130158776</v>
      </c>
      <c r="AD340" s="141"/>
      <c r="AE340" s="141">
        <v>1883785.402067</v>
      </c>
      <c r="AF340" s="141">
        <f t="shared" si="313"/>
        <v>483622539</v>
      </c>
      <c r="AG340" s="141">
        <f t="shared" si="314"/>
        <v>726591897.00000179</v>
      </c>
      <c r="AH340" s="141">
        <f t="shared" si="294"/>
        <v>1253855.2698431432</v>
      </c>
      <c r="AI340" s="141"/>
      <c r="AJ340" s="141"/>
      <c r="AK340" s="141">
        <f t="shared" si="315"/>
        <v>18917185</v>
      </c>
      <c r="AL340" s="141">
        <f t="shared" si="316"/>
        <v>21580834</v>
      </c>
      <c r="AM340" s="141">
        <f t="shared" si="295"/>
        <v>0</v>
      </c>
      <c r="AN340" s="141"/>
      <c r="AO340" s="141">
        <v>37703.379426</v>
      </c>
      <c r="AP340" s="141">
        <f t="shared" si="317"/>
        <v>44655639</v>
      </c>
      <c r="AQ340" s="141">
        <f t="shared" si="318"/>
        <v>45294790.000002876</v>
      </c>
      <c r="AR340" s="141">
        <f t="shared" si="296"/>
        <v>37171.350186795789</v>
      </c>
      <c r="AS340" s="141"/>
      <c r="AT340" s="141">
        <v>67715.703219000003</v>
      </c>
      <c r="AU340" s="141">
        <f t="shared" si="319"/>
        <v>12442934</v>
      </c>
      <c r="AV340" s="141">
        <f t="shared" si="320"/>
        <v>11889881.000002848</v>
      </c>
      <c r="AW340" s="141">
        <f t="shared" si="297"/>
        <v>70865.471733266531</v>
      </c>
      <c r="AX340" s="141"/>
      <c r="AY340" s="141">
        <v>20465.201421000002</v>
      </c>
      <c r="AZ340" s="141">
        <f t="shared" si="321"/>
        <v>877162802</v>
      </c>
      <c r="BA340" s="141">
        <f t="shared" si="322"/>
        <v>834431461.9999969</v>
      </c>
      <c r="BB340" s="141">
        <f t="shared" si="298"/>
        <v>21513.226956845989</v>
      </c>
      <c r="BC340" s="141"/>
      <c r="BD340" s="141"/>
      <c r="BE340" s="141">
        <f t="shared" si="323"/>
        <v>9386434</v>
      </c>
      <c r="BF340" s="141">
        <f t="shared" si="324"/>
        <v>9386434</v>
      </c>
      <c r="BG340" s="141">
        <f t="shared" si="299"/>
        <v>0</v>
      </c>
      <c r="BH340" s="141"/>
      <c r="BI340" s="141"/>
      <c r="BJ340" s="141">
        <f t="shared" si="325"/>
        <v>2191103</v>
      </c>
      <c r="BK340" s="141">
        <f t="shared" si="326"/>
        <v>2191101</v>
      </c>
      <c r="BL340" s="141">
        <f t="shared" si="300"/>
        <v>0</v>
      </c>
      <c r="BM340" s="141"/>
      <c r="BN340" s="141">
        <v>633995</v>
      </c>
      <c r="BO340" s="141">
        <f t="shared" si="327"/>
        <v>236120000</v>
      </c>
      <c r="BP340" s="141">
        <f t="shared" si="328"/>
        <v>183638092</v>
      </c>
      <c r="BQ340" s="141">
        <f t="shared" si="301"/>
        <v>815184.35401735711</v>
      </c>
      <c r="BR340" s="141"/>
      <c r="BS340" s="141">
        <v>468028</v>
      </c>
      <c r="BT340" s="141">
        <f t="shared" si="329"/>
        <v>132130000</v>
      </c>
      <c r="BU340" s="141">
        <f t="shared" si="330"/>
        <v>119177778</v>
      </c>
      <c r="BV340" s="141">
        <f t="shared" si="302"/>
        <v>518893.20876581542</v>
      </c>
      <c r="BW340" s="141"/>
      <c r="BX340" s="141">
        <v>22727</v>
      </c>
      <c r="BY340" s="141">
        <f t="shared" si="331"/>
        <v>10351044</v>
      </c>
      <c r="BZ340" s="141">
        <f t="shared" si="332"/>
        <v>10000069</v>
      </c>
      <c r="CA340" s="141">
        <f t="shared" si="303"/>
        <v>23524.65537867789</v>
      </c>
      <c r="CB340" s="141"/>
      <c r="CC340" s="141">
        <v>9232.5479369999994</v>
      </c>
      <c r="CD340" s="141">
        <f t="shared" si="333"/>
        <v>1842000</v>
      </c>
      <c r="CE340" s="141">
        <f t="shared" si="334"/>
        <v>1874207.2309440002</v>
      </c>
      <c r="CF340" s="141">
        <f t="shared" si="304"/>
        <v>9073.8916269084311</v>
      </c>
      <c r="CG340" s="141"/>
      <c r="CH340" s="141">
        <v>693.23</v>
      </c>
      <c r="CI340" s="141">
        <f t="shared" si="338"/>
        <v>246401</v>
      </c>
      <c r="CJ340" s="141">
        <f t="shared" si="339"/>
        <v>225992.98000000117</v>
      </c>
      <c r="CK340" s="141">
        <f t="shared" si="305"/>
        <v>755.83128834355432</v>
      </c>
      <c r="CL340" s="141"/>
      <c r="CM340" s="141">
        <v>635576</v>
      </c>
      <c r="CN340" s="141">
        <v>1268580</v>
      </c>
      <c r="CO340" s="141">
        <f t="shared" si="335"/>
        <v>1904156</v>
      </c>
      <c r="CP340" s="141">
        <f t="shared" si="336"/>
        <v>435000431</v>
      </c>
      <c r="CQ340" s="141">
        <f t="shared" si="340"/>
        <v>435000431.00000006</v>
      </c>
      <c r="CR340" s="141">
        <f t="shared" si="341"/>
        <v>1904155.9999999998</v>
      </c>
      <c r="CS340" s="141"/>
      <c r="CT340" s="141"/>
      <c r="CU340" s="141"/>
      <c r="CV340" s="141">
        <f t="shared" si="290"/>
        <v>12245081.29927147</v>
      </c>
    </row>
    <row r="341" spans="1:100" s="14" customFormat="1" ht="13.2" x14ac:dyDescent="0.25">
      <c r="A341" s="4" t="s">
        <v>403</v>
      </c>
      <c r="B341" s="4" t="s">
        <v>404</v>
      </c>
      <c r="C341" s="4" t="s">
        <v>348</v>
      </c>
      <c r="D341" s="4" t="s">
        <v>348</v>
      </c>
      <c r="E341" s="4"/>
      <c r="F341" s="141"/>
      <c r="G341" s="141">
        <f>'[6]Control Totals'!$I$3</f>
        <v>129600000</v>
      </c>
      <c r="H341" s="141">
        <v>129600000.00000101</v>
      </c>
      <c r="I341" s="141">
        <f t="shared" si="291"/>
        <v>0</v>
      </c>
      <c r="J341" s="141"/>
      <c r="K341" s="141"/>
      <c r="L341" s="141">
        <f t="shared" si="306"/>
        <v>1567610394</v>
      </c>
      <c r="M341" s="141">
        <v>5258012077.9999981</v>
      </c>
      <c r="N341" s="141">
        <f t="shared" si="292"/>
        <v>0</v>
      </c>
      <c r="O341" s="141"/>
      <c r="P341" s="141">
        <v>1510582.7178209999</v>
      </c>
      <c r="Q341" s="141">
        <f t="shared" si="337"/>
        <v>341463106</v>
      </c>
      <c r="R341" s="141">
        <v>1276518313.0000019</v>
      </c>
      <c r="S341" s="141">
        <f t="shared" si="293"/>
        <v>404074.31796638813</v>
      </c>
      <c r="T341" s="141"/>
      <c r="U341" s="141"/>
      <c r="V341" s="141">
        <f t="shared" si="307"/>
        <v>339987334</v>
      </c>
      <c r="W341" s="141">
        <f t="shared" si="308"/>
        <v>523996799.00000209</v>
      </c>
      <c r="X341" s="141">
        <f t="shared" si="309"/>
        <v>0</v>
      </c>
      <c r="Y341" s="141"/>
      <c r="Z341" s="141">
        <v>49309.723611000001</v>
      </c>
      <c r="AA341" s="141">
        <f t="shared" si="310"/>
        <v>335233765</v>
      </c>
      <c r="AB341" s="141">
        <f t="shared" si="311"/>
        <v>342170317.00001383</v>
      </c>
      <c r="AC341" s="141">
        <f t="shared" si="312"/>
        <v>48310.106037702441</v>
      </c>
      <c r="AD341" s="141"/>
      <c r="AE341" s="141"/>
      <c r="AF341" s="141">
        <f t="shared" si="313"/>
        <v>483622539</v>
      </c>
      <c r="AG341" s="141">
        <f t="shared" si="314"/>
        <v>726591897.00000179</v>
      </c>
      <c r="AH341" s="141">
        <f t="shared" si="294"/>
        <v>0</v>
      </c>
      <c r="AI341" s="141"/>
      <c r="AJ341" s="141"/>
      <c r="AK341" s="141">
        <f t="shared" si="315"/>
        <v>18917185</v>
      </c>
      <c r="AL341" s="141">
        <f t="shared" si="316"/>
        <v>21580834</v>
      </c>
      <c r="AM341" s="141">
        <f t="shared" si="295"/>
        <v>0</v>
      </c>
      <c r="AN341" s="141"/>
      <c r="AO341" s="141">
        <v>59941.420536999998</v>
      </c>
      <c r="AP341" s="141">
        <f t="shared" si="317"/>
        <v>44655639</v>
      </c>
      <c r="AQ341" s="141">
        <f t="shared" si="318"/>
        <v>45294790.000002876</v>
      </c>
      <c r="AR341" s="141">
        <f t="shared" si="296"/>
        <v>59095.592156344872</v>
      </c>
      <c r="AS341" s="141"/>
      <c r="AT341" s="141"/>
      <c r="AU341" s="141">
        <f t="shared" si="319"/>
        <v>12442934</v>
      </c>
      <c r="AV341" s="141">
        <f t="shared" si="320"/>
        <v>11889881.000002848</v>
      </c>
      <c r="AW341" s="141">
        <f t="shared" si="297"/>
        <v>0</v>
      </c>
      <c r="AX341" s="141"/>
      <c r="AY341" s="141"/>
      <c r="AZ341" s="141">
        <f t="shared" si="321"/>
        <v>877162802</v>
      </c>
      <c r="BA341" s="141">
        <f t="shared" si="322"/>
        <v>834431461.9999969</v>
      </c>
      <c r="BB341" s="141">
        <f t="shared" si="298"/>
        <v>0</v>
      </c>
      <c r="BC341" s="141"/>
      <c r="BD341" s="141"/>
      <c r="BE341" s="141">
        <f t="shared" si="323"/>
        <v>9386434</v>
      </c>
      <c r="BF341" s="141">
        <f t="shared" si="324"/>
        <v>9386434</v>
      </c>
      <c r="BG341" s="141">
        <f t="shared" si="299"/>
        <v>0</v>
      </c>
      <c r="BH341" s="141"/>
      <c r="BI341" s="141"/>
      <c r="BJ341" s="141">
        <f t="shared" si="325"/>
        <v>2191103</v>
      </c>
      <c r="BK341" s="141">
        <f t="shared" si="326"/>
        <v>2191101</v>
      </c>
      <c r="BL341" s="141">
        <f t="shared" si="300"/>
        <v>0</v>
      </c>
      <c r="BM341" s="141"/>
      <c r="BN341" s="141"/>
      <c r="BO341" s="141">
        <f t="shared" si="327"/>
        <v>236120000</v>
      </c>
      <c r="BP341" s="141">
        <f t="shared" si="328"/>
        <v>183638092</v>
      </c>
      <c r="BQ341" s="141">
        <f t="shared" si="301"/>
        <v>0</v>
      </c>
      <c r="BR341" s="141"/>
      <c r="BS341" s="141"/>
      <c r="BT341" s="141">
        <f t="shared" si="329"/>
        <v>132130000</v>
      </c>
      <c r="BU341" s="141">
        <f t="shared" si="330"/>
        <v>119177778</v>
      </c>
      <c r="BV341" s="141">
        <f t="shared" si="302"/>
        <v>0</v>
      </c>
      <c r="BW341" s="141"/>
      <c r="BX341" s="141"/>
      <c r="BY341" s="141">
        <f t="shared" si="331"/>
        <v>10351044</v>
      </c>
      <c r="BZ341" s="141">
        <f t="shared" si="332"/>
        <v>10000069</v>
      </c>
      <c r="CA341" s="141">
        <f t="shared" si="303"/>
        <v>0</v>
      </c>
      <c r="CB341" s="141"/>
      <c r="CC341" s="141"/>
      <c r="CD341" s="141">
        <f t="shared" si="333"/>
        <v>1842000</v>
      </c>
      <c r="CE341" s="141">
        <f t="shared" si="334"/>
        <v>1874207.2309440002</v>
      </c>
      <c r="CF341" s="141">
        <f t="shared" si="304"/>
        <v>0</v>
      </c>
      <c r="CG341" s="141"/>
      <c r="CH341" s="141">
        <v>693.23</v>
      </c>
      <c r="CI341" s="141">
        <f t="shared" si="338"/>
        <v>246401</v>
      </c>
      <c r="CJ341" s="141">
        <f t="shared" si="339"/>
        <v>225992.98000000117</v>
      </c>
      <c r="CK341" s="141">
        <f t="shared" si="305"/>
        <v>755.83128834355432</v>
      </c>
      <c r="CL341" s="141"/>
      <c r="CM341" s="141">
        <v>36359</v>
      </c>
      <c r="CN341" s="141">
        <v>35181</v>
      </c>
      <c r="CO341" s="141">
        <f t="shared" si="335"/>
        <v>71540</v>
      </c>
      <c r="CP341" s="141">
        <f t="shared" si="336"/>
        <v>435000431</v>
      </c>
      <c r="CQ341" s="141">
        <f t="shared" si="340"/>
        <v>435000431.00000006</v>
      </c>
      <c r="CR341" s="141">
        <f t="shared" si="341"/>
        <v>71539.999999999985</v>
      </c>
      <c r="CS341" s="141"/>
      <c r="CT341" s="141"/>
      <c r="CU341" s="141"/>
      <c r="CV341" s="141">
        <f t="shared" si="290"/>
        <v>583775.84744877892</v>
      </c>
    </row>
    <row r="342" spans="1:100" s="14" customFormat="1" ht="13.2" x14ac:dyDescent="0.25">
      <c r="A342" s="4" t="s">
        <v>128</v>
      </c>
      <c r="B342" s="4" t="s">
        <v>129</v>
      </c>
      <c r="C342" s="4"/>
      <c r="D342" s="4" t="s">
        <v>109</v>
      </c>
      <c r="E342" s="4"/>
      <c r="F342" s="141">
        <v>1298420.355309</v>
      </c>
      <c r="G342" s="141">
        <f>'[6]Control Totals'!$I$3</f>
        <v>129600000</v>
      </c>
      <c r="H342" s="141">
        <v>129600000.00000101</v>
      </c>
      <c r="I342" s="141">
        <f t="shared" si="291"/>
        <v>1298420.3553089898</v>
      </c>
      <c r="J342" s="141"/>
      <c r="K342" s="141">
        <v>50539858.269657001</v>
      </c>
      <c r="L342" s="141">
        <f t="shared" si="306"/>
        <v>1567610394</v>
      </c>
      <c r="M342" s="141">
        <v>5258012077.9999981</v>
      </c>
      <c r="N342" s="141">
        <f t="shared" si="292"/>
        <v>15067825.246406974</v>
      </c>
      <c r="O342" s="141"/>
      <c r="P342" s="141">
        <v>21033590.442531999</v>
      </c>
      <c r="Q342" s="141">
        <f t="shared" si="337"/>
        <v>341463106</v>
      </c>
      <c r="R342" s="141">
        <v>1276518313.0000019</v>
      </c>
      <c r="S342" s="141">
        <f t="shared" si="293"/>
        <v>5626394.1141272765</v>
      </c>
      <c r="T342" s="141"/>
      <c r="U342" s="141"/>
      <c r="V342" s="141">
        <f t="shared" si="307"/>
        <v>339987334</v>
      </c>
      <c r="W342" s="141">
        <f t="shared" si="308"/>
        <v>523996799.00000209</v>
      </c>
      <c r="X342" s="141">
        <f t="shared" si="309"/>
        <v>0</v>
      </c>
      <c r="Y342" s="141"/>
      <c r="Z342" s="141">
        <v>1135152.4307250001</v>
      </c>
      <c r="AA342" s="141">
        <f t="shared" si="310"/>
        <v>335233765</v>
      </c>
      <c r="AB342" s="141">
        <f t="shared" si="311"/>
        <v>342170317.00001383</v>
      </c>
      <c r="AC342" s="141">
        <f t="shared" si="312"/>
        <v>1112140.3707289668</v>
      </c>
      <c r="AD342" s="141"/>
      <c r="AE342" s="141">
        <v>6392036.6614560001</v>
      </c>
      <c r="AF342" s="141">
        <f t="shared" si="313"/>
        <v>483622539</v>
      </c>
      <c r="AG342" s="141">
        <f t="shared" si="314"/>
        <v>726591897.00000179</v>
      </c>
      <c r="AH342" s="141">
        <f t="shared" si="294"/>
        <v>4254565.750537714</v>
      </c>
      <c r="AI342" s="141"/>
      <c r="AJ342" s="141"/>
      <c r="AK342" s="141">
        <f t="shared" si="315"/>
        <v>18917185</v>
      </c>
      <c r="AL342" s="141">
        <f t="shared" si="316"/>
        <v>21580834</v>
      </c>
      <c r="AM342" s="141">
        <f t="shared" si="295"/>
        <v>0</v>
      </c>
      <c r="AN342" s="141"/>
      <c r="AO342" s="141">
        <v>985232.92327100004</v>
      </c>
      <c r="AP342" s="141">
        <f t="shared" si="317"/>
        <v>44655639</v>
      </c>
      <c r="AQ342" s="141">
        <f t="shared" si="318"/>
        <v>45294790.000002876</v>
      </c>
      <c r="AR342" s="141">
        <f t="shared" si="296"/>
        <v>971330.38374836673</v>
      </c>
      <c r="AS342" s="141"/>
      <c r="AT342" s="141">
        <v>82946.074594999998</v>
      </c>
      <c r="AU342" s="141">
        <f t="shared" si="319"/>
        <v>12442934</v>
      </c>
      <c r="AV342" s="141">
        <f t="shared" si="320"/>
        <v>11889881.000002848</v>
      </c>
      <c r="AW342" s="141">
        <f t="shared" si="297"/>
        <v>86804.277666396694</v>
      </c>
      <c r="AX342" s="141"/>
      <c r="AY342" s="141">
        <v>1115542.4887949999</v>
      </c>
      <c r="AZ342" s="141">
        <f t="shared" si="321"/>
        <v>877162802</v>
      </c>
      <c r="BA342" s="141">
        <f t="shared" si="322"/>
        <v>834431461.9999969</v>
      </c>
      <c r="BB342" s="141">
        <f t="shared" si="298"/>
        <v>1172669.5597936111</v>
      </c>
      <c r="BC342" s="141"/>
      <c r="BD342" s="141"/>
      <c r="BE342" s="141">
        <f t="shared" si="323"/>
        <v>9386434</v>
      </c>
      <c r="BF342" s="141">
        <f t="shared" si="324"/>
        <v>9386434</v>
      </c>
      <c r="BG342" s="141">
        <f t="shared" si="299"/>
        <v>0</v>
      </c>
      <c r="BH342" s="141"/>
      <c r="BI342" s="141"/>
      <c r="BJ342" s="141">
        <f t="shared" si="325"/>
        <v>2191103</v>
      </c>
      <c r="BK342" s="141">
        <f t="shared" si="326"/>
        <v>2191101</v>
      </c>
      <c r="BL342" s="141">
        <f t="shared" si="300"/>
        <v>0</v>
      </c>
      <c r="BM342" s="141"/>
      <c r="BN342" s="141">
        <v>1120930</v>
      </c>
      <c r="BO342" s="141">
        <f t="shared" si="327"/>
        <v>236120000</v>
      </c>
      <c r="BP342" s="141">
        <f t="shared" si="328"/>
        <v>183638092</v>
      </c>
      <c r="BQ342" s="141">
        <f t="shared" si="301"/>
        <v>1441280.4485030263</v>
      </c>
      <c r="BR342" s="141"/>
      <c r="BS342" s="141">
        <v>237402</v>
      </c>
      <c r="BT342" s="141">
        <f t="shared" si="329"/>
        <v>132130000</v>
      </c>
      <c r="BU342" s="141">
        <f t="shared" si="330"/>
        <v>119177778</v>
      </c>
      <c r="BV342" s="141">
        <f t="shared" si="302"/>
        <v>263202.81168524554</v>
      </c>
      <c r="BW342" s="141"/>
      <c r="BX342" s="141">
        <v>85293</v>
      </c>
      <c r="BY342" s="141">
        <f t="shared" si="331"/>
        <v>10351044</v>
      </c>
      <c r="BZ342" s="141">
        <f t="shared" si="332"/>
        <v>10000069</v>
      </c>
      <c r="CA342" s="141">
        <f t="shared" si="303"/>
        <v>88286.550412002165</v>
      </c>
      <c r="CB342" s="141"/>
      <c r="CC342" s="141">
        <v>13848.821900000001</v>
      </c>
      <c r="CD342" s="141">
        <f t="shared" si="333"/>
        <v>1842000</v>
      </c>
      <c r="CE342" s="141">
        <f t="shared" si="334"/>
        <v>1874207.2309440002</v>
      </c>
      <c r="CF342" s="141">
        <f t="shared" si="304"/>
        <v>13610.837434957162</v>
      </c>
      <c r="CG342" s="141"/>
      <c r="CH342" s="141">
        <v>693.23</v>
      </c>
      <c r="CI342" s="141">
        <f t="shared" si="338"/>
        <v>246401</v>
      </c>
      <c r="CJ342" s="141">
        <f t="shared" si="339"/>
        <v>225992.98000000117</v>
      </c>
      <c r="CK342" s="141">
        <f t="shared" si="305"/>
        <v>755.83128834355432</v>
      </c>
      <c r="CL342" s="141"/>
      <c r="CM342" s="141">
        <v>900846.99999999558</v>
      </c>
      <c r="CN342" s="141">
        <v>1717642</v>
      </c>
      <c r="CO342" s="141">
        <f t="shared" si="335"/>
        <v>2618488.9999999953</v>
      </c>
      <c r="CP342" s="141">
        <f t="shared" si="336"/>
        <v>435000431</v>
      </c>
      <c r="CQ342" s="141">
        <f t="shared" si="340"/>
        <v>435000431.00000006</v>
      </c>
      <c r="CR342" s="141">
        <f t="shared" si="341"/>
        <v>2618488.9999999953</v>
      </c>
      <c r="CS342" s="141"/>
      <c r="CT342" s="141"/>
      <c r="CU342" s="141"/>
      <c r="CV342" s="141">
        <f t="shared" si="290"/>
        <v>34015775.537641861</v>
      </c>
    </row>
    <row r="343" spans="1:100" s="14" customFormat="1" ht="13.2" x14ac:dyDescent="0.25">
      <c r="A343" s="4" t="s">
        <v>51</v>
      </c>
      <c r="B343" s="4" t="s">
        <v>52</v>
      </c>
      <c r="C343" s="4"/>
      <c r="D343" s="4" t="s">
        <v>36</v>
      </c>
      <c r="E343" s="4"/>
      <c r="F343" s="141">
        <v>417153.611102</v>
      </c>
      <c r="G343" s="141">
        <f>'[6]Control Totals'!$I$3</f>
        <v>129600000</v>
      </c>
      <c r="H343" s="141">
        <v>129600000.00000101</v>
      </c>
      <c r="I343" s="141">
        <f t="shared" si="291"/>
        <v>417153.61110199674</v>
      </c>
      <c r="J343" s="141"/>
      <c r="K343" s="141">
        <v>17201587.198546</v>
      </c>
      <c r="L343" s="141">
        <f t="shared" si="306"/>
        <v>1567610394</v>
      </c>
      <c r="M343" s="141">
        <v>5258012077.9999981</v>
      </c>
      <c r="N343" s="141">
        <f t="shared" si="292"/>
        <v>5128437.6083051786</v>
      </c>
      <c r="O343" s="141"/>
      <c r="P343" s="141">
        <v>3958267.6918299999</v>
      </c>
      <c r="Q343" s="141">
        <f t="shared" si="337"/>
        <v>341463106</v>
      </c>
      <c r="R343" s="141">
        <v>1276518313.0000019</v>
      </c>
      <c r="S343" s="141">
        <f t="shared" si="293"/>
        <v>1058819.4205026815</v>
      </c>
      <c r="T343" s="141"/>
      <c r="U343" s="141"/>
      <c r="V343" s="141">
        <f t="shared" si="307"/>
        <v>339987334</v>
      </c>
      <c r="W343" s="141">
        <f t="shared" si="308"/>
        <v>523996799.00000209</v>
      </c>
      <c r="X343" s="141">
        <f t="shared" si="309"/>
        <v>0</v>
      </c>
      <c r="Y343" s="141"/>
      <c r="Z343" s="141">
        <v>1269075.9031090001</v>
      </c>
      <c r="AA343" s="141">
        <f t="shared" si="310"/>
        <v>335233765</v>
      </c>
      <c r="AB343" s="141">
        <f t="shared" si="311"/>
        <v>342170317.00001383</v>
      </c>
      <c r="AC343" s="141">
        <f t="shared" si="312"/>
        <v>1243348.916995591</v>
      </c>
      <c r="AD343" s="141"/>
      <c r="AE343" s="141">
        <v>2877160.3505569999</v>
      </c>
      <c r="AF343" s="141">
        <f t="shared" si="313"/>
        <v>483622539</v>
      </c>
      <c r="AG343" s="141">
        <f t="shared" si="314"/>
        <v>726591897.00000179</v>
      </c>
      <c r="AH343" s="141">
        <f t="shared" si="294"/>
        <v>1915049.6992763777</v>
      </c>
      <c r="AI343" s="141"/>
      <c r="AJ343" s="141"/>
      <c r="AK343" s="141">
        <f t="shared" si="315"/>
        <v>18917185</v>
      </c>
      <c r="AL343" s="141">
        <f t="shared" si="316"/>
        <v>21580834</v>
      </c>
      <c r="AM343" s="141">
        <f t="shared" si="295"/>
        <v>0</v>
      </c>
      <c r="AN343" s="141"/>
      <c r="AO343" s="141">
        <v>53467.097138999998</v>
      </c>
      <c r="AP343" s="141">
        <f t="shared" si="317"/>
        <v>44655639</v>
      </c>
      <c r="AQ343" s="141">
        <f t="shared" si="318"/>
        <v>45294790.000002876</v>
      </c>
      <c r="AR343" s="141">
        <f t="shared" si="296"/>
        <v>52712.627395269192</v>
      </c>
      <c r="AS343" s="141"/>
      <c r="AT343" s="141">
        <v>66243.622713999997</v>
      </c>
      <c r="AU343" s="141">
        <f t="shared" si="319"/>
        <v>12442934</v>
      </c>
      <c r="AV343" s="141">
        <f t="shared" si="320"/>
        <v>11889881.000002848</v>
      </c>
      <c r="AW343" s="141">
        <f t="shared" si="297"/>
        <v>69324.917999684389</v>
      </c>
      <c r="AX343" s="141"/>
      <c r="AY343" s="141">
        <v>3085919.4178929999</v>
      </c>
      <c r="AZ343" s="141">
        <f t="shared" si="321"/>
        <v>877162802</v>
      </c>
      <c r="BA343" s="141">
        <f t="shared" si="322"/>
        <v>834431461.9999969</v>
      </c>
      <c r="BB343" s="141">
        <f t="shared" si="298"/>
        <v>3243949.7389723817</v>
      </c>
      <c r="BC343" s="141"/>
      <c r="BD343" s="141"/>
      <c r="BE343" s="141">
        <f t="shared" si="323"/>
        <v>9386434</v>
      </c>
      <c r="BF343" s="141">
        <f t="shared" si="324"/>
        <v>9386434</v>
      </c>
      <c r="BG343" s="141">
        <f t="shared" si="299"/>
        <v>0</v>
      </c>
      <c r="BH343" s="141"/>
      <c r="BI343" s="141"/>
      <c r="BJ343" s="141">
        <f t="shared" si="325"/>
        <v>2191103</v>
      </c>
      <c r="BK343" s="141">
        <f t="shared" si="326"/>
        <v>2191101</v>
      </c>
      <c r="BL343" s="141">
        <f t="shared" si="300"/>
        <v>0</v>
      </c>
      <c r="BM343" s="141"/>
      <c r="BN343" s="141">
        <v>723614</v>
      </c>
      <c r="BO343" s="141">
        <f t="shared" si="327"/>
        <v>236120000</v>
      </c>
      <c r="BP343" s="141">
        <f t="shared" si="328"/>
        <v>183638092</v>
      </c>
      <c r="BQ343" s="141">
        <f t="shared" si="301"/>
        <v>930415.55713833054</v>
      </c>
      <c r="BR343" s="141"/>
      <c r="BS343" s="141">
        <v>533276</v>
      </c>
      <c r="BT343" s="141">
        <f t="shared" si="329"/>
        <v>132130000</v>
      </c>
      <c r="BU343" s="141">
        <f t="shared" si="330"/>
        <v>119177778</v>
      </c>
      <c r="BV343" s="141">
        <f t="shared" si="302"/>
        <v>591232.35105121695</v>
      </c>
      <c r="BW343" s="141"/>
      <c r="BX343" s="141">
        <v>16607</v>
      </c>
      <c r="BY343" s="141">
        <f t="shared" si="331"/>
        <v>10351044</v>
      </c>
      <c r="BZ343" s="141">
        <f t="shared" si="332"/>
        <v>10000069</v>
      </c>
      <c r="CA343" s="141">
        <f t="shared" si="303"/>
        <v>17189.860160764889</v>
      </c>
      <c r="CB343" s="141"/>
      <c r="CC343" s="141">
        <v>9232.5479369999994</v>
      </c>
      <c r="CD343" s="141">
        <f t="shared" si="333"/>
        <v>1842000</v>
      </c>
      <c r="CE343" s="141">
        <f t="shared" si="334"/>
        <v>1874207.2309440002</v>
      </c>
      <c r="CF343" s="141">
        <f t="shared" si="304"/>
        <v>9073.8916269084311</v>
      </c>
      <c r="CG343" s="141"/>
      <c r="CH343" s="141">
        <v>693.23</v>
      </c>
      <c r="CI343" s="141">
        <f t="shared" si="338"/>
        <v>246401</v>
      </c>
      <c r="CJ343" s="141">
        <f t="shared" si="339"/>
        <v>225992.98000000117</v>
      </c>
      <c r="CK343" s="141">
        <f t="shared" si="305"/>
        <v>755.83128834355432</v>
      </c>
      <c r="CL343" s="141"/>
      <c r="CM343" s="141">
        <v>898121</v>
      </c>
      <c r="CN343" s="141">
        <v>1792229</v>
      </c>
      <c r="CO343" s="141">
        <f t="shared" si="335"/>
        <v>2690350</v>
      </c>
      <c r="CP343" s="141">
        <f t="shared" si="336"/>
        <v>435000431</v>
      </c>
      <c r="CQ343" s="141">
        <f t="shared" si="340"/>
        <v>435000431.00000006</v>
      </c>
      <c r="CR343" s="141">
        <f t="shared" si="341"/>
        <v>2690349.9999999995</v>
      </c>
      <c r="CS343" s="141"/>
      <c r="CT343" s="141"/>
      <c r="CU343" s="141"/>
      <c r="CV343" s="141">
        <f t="shared" si="290"/>
        <v>17367814.031814724</v>
      </c>
    </row>
    <row r="344" spans="1:100" s="14" customFormat="1" ht="13.2" x14ac:dyDescent="0.25">
      <c r="A344" s="4" t="s">
        <v>539</v>
      </c>
      <c r="B344" s="4" t="s">
        <v>540</v>
      </c>
      <c r="C344" s="4" t="s">
        <v>348</v>
      </c>
      <c r="D344" s="4" t="s">
        <v>348</v>
      </c>
      <c r="E344" s="4"/>
      <c r="F344" s="141"/>
      <c r="G344" s="141">
        <f>'[6]Control Totals'!$I$3</f>
        <v>129600000</v>
      </c>
      <c r="H344" s="141">
        <v>129600000.00000101</v>
      </c>
      <c r="I344" s="141">
        <f t="shared" si="291"/>
        <v>0</v>
      </c>
      <c r="J344" s="141"/>
      <c r="K344" s="141"/>
      <c r="L344" s="141">
        <f t="shared" si="306"/>
        <v>1567610394</v>
      </c>
      <c r="M344" s="141">
        <v>5258012077.9999981</v>
      </c>
      <c r="N344" s="141">
        <f t="shared" si="292"/>
        <v>0</v>
      </c>
      <c r="O344" s="141"/>
      <c r="P344" s="141">
        <v>1488501.0887249999</v>
      </c>
      <c r="Q344" s="141">
        <f t="shared" si="337"/>
        <v>341463106</v>
      </c>
      <c r="R344" s="141">
        <v>1276518313.0000019</v>
      </c>
      <c r="S344" s="141">
        <f t="shared" si="293"/>
        <v>398167.57806311181</v>
      </c>
      <c r="T344" s="141"/>
      <c r="U344" s="141"/>
      <c r="V344" s="141">
        <f t="shared" si="307"/>
        <v>339987334</v>
      </c>
      <c r="W344" s="141">
        <f t="shared" si="308"/>
        <v>523996799.00000209</v>
      </c>
      <c r="X344" s="141">
        <f t="shared" si="309"/>
        <v>0</v>
      </c>
      <c r="Y344" s="141"/>
      <c r="Z344" s="141">
        <v>94631.741668999995</v>
      </c>
      <c r="AA344" s="141">
        <f t="shared" si="310"/>
        <v>335233765</v>
      </c>
      <c r="AB344" s="141">
        <f t="shared" si="311"/>
        <v>342170317.00001383</v>
      </c>
      <c r="AC344" s="141">
        <f t="shared" si="312"/>
        <v>92713.346167326876</v>
      </c>
      <c r="AD344" s="141"/>
      <c r="AE344" s="141"/>
      <c r="AF344" s="141">
        <f t="shared" si="313"/>
        <v>483622539</v>
      </c>
      <c r="AG344" s="141">
        <f t="shared" si="314"/>
        <v>726591897.00000179</v>
      </c>
      <c r="AH344" s="141">
        <f t="shared" si="294"/>
        <v>0</v>
      </c>
      <c r="AI344" s="141"/>
      <c r="AJ344" s="141"/>
      <c r="AK344" s="141">
        <f t="shared" si="315"/>
        <v>18917185</v>
      </c>
      <c r="AL344" s="141">
        <f t="shared" si="316"/>
        <v>21580834</v>
      </c>
      <c r="AM344" s="141">
        <f t="shared" si="295"/>
        <v>0</v>
      </c>
      <c r="AN344" s="141"/>
      <c r="AO344" s="141">
        <v>49695.173879000002</v>
      </c>
      <c r="AP344" s="141">
        <f t="shared" si="317"/>
        <v>44655639</v>
      </c>
      <c r="AQ344" s="141">
        <f t="shared" si="318"/>
        <v>45294790.000002876</v>
      </c>
      <c r="AR344" s="141">
        <f t="shared" si="296"/>
        <v>48993.929429471093</v>
      </c>
      <c r="AS344" s="141"/>
      <c r="AT344" s="141"/>
      <c r="AU344" s="141">
        <f t="shared" si="319"/>
        <v>12442934</v>
      </c>
      <c r="AV344" s="141">
        <f t="shared" si="320"/>
        <v>11889881.000002848</v>
      </c>
      <c r="AW344" s="141">
        <f t="shared" si="297"/>
        <v>0</v>
      </c>
      <c r="AX344" s="141"/>
      <c r="AY344" s="141"/>
      <c r="AZ344" s="141">
        <f t="shared" si="321"/>
        <v>877162802</v>
      </c>
      <c r="BA344" s="141">
        <f t="shared" si="322"/>
        <v>834431461.9999969</v>
      </c>
      <c r="BB344" s="141">
        <f t="shared" si="298"/>
        <v>0</v>
      </c>
      <c r="BC344" s="141"/>
      <c r="BD344" s="141"/>
      <c r="BE344" s="141">
        <f t="shared" si="323"/>
        <v>9386434</v>
      </c>
      <c r="BF344" s="141">
        <f t="shared" si="324"/>
        <v>9386434</v>
      </c>
      <c r="BG344" s="141">
        <f t="shared" si="299"/>
        <v>0</v>
      </c>
      <c r="BH344" s="141"/>
      <c r="BI344" s="141"/>
      <c r="BJ344" s="141">
        <f t="shared" si="325"/>
        <v>2191103</v>
      </c>
      <c r="BK344" s="141">
        <f t="shared" si="326"/>
        <v>2191101</v>
      </c>
      <c r="BL344" s="141">
        <f t="shared" si="300"/>
        <v>0</v>
      </c>
      <c r="BM344" s="141"/>
      <c r="BN344" s="141"/>
      <c r="BO344" s="141">
        <f t="shared" si="327"/>
        <v>236120000</v>
      </c>
      <c r="BP344" s="141">
        <f t="shared" si="328"/>
        <v>183638092</v>
      </c>
      <c r="BQ344" s="141">
        <f t="shared" si="301"/>
        <v>0</v>
      </c>
      <c r="BR344" s="141"/>
      <c r="BS344" s="141"/>
      <c r="BT344" s="141">
        <f t="shared" si="329"/>
        <v>132130000</v>
      </c>
      <c r="BU344" s="141">
        <f t="shared" si="330"/>
        <v>119177778</v>
      </c>
      <c r="BV344" s="141">
        <f t="shared" si="302"/>
        <v>0</v>
      </c>
      <c r="BW344" s="141"/>
      <c r="BX344" s="141"/>
      <c r="BY344" s="141">
        <f t="shared" si="331"/>
        <v>10351044</v>
      </c>
      <c r="BZ344" s="141">
        <f t="shared" si="332"/>
        <v>10000069</v>
      </c>
      <c r="CA344" s="141">
        <f t="shared" si="303"/>
        <v>0</v>
      </c>
      <c r="CB344" s="141"/>
      <c r="CC344" s="141"/>
      <c r="CD344" s="141">
        <f t="shared" si="333"/>
        <v>1842000</v>
      </c>
      <c r="CE344" s="141">
        <f t="shared" si="334"/>
        <v>1874207.2309440002</v>
      </c>
      <c r="CF344" s="141">
        <f t="shared" si="304"/>
        <v>0</v>
      </c>
      <c r="CG344" s="141"/>
      <c r="CH344" s="141">
        <v>693.23</v>
      </c>
      <c r="CI344" s="141">
        <f t="shared" si="338"/>
        <v>246401</v>
      </c>
      <c r="CJ344" s="141">
        <f t="shared" si="339"/>
        <v>225992.98000000117</v>
      </c>
      <c r="CK344" s="141">
        <f t="shared" si="305"/>
        <v>755.83128834355432</v>
      </c>
      <c r="CL344" s="141"/>
      <c r="CM344" s="141"/>
      <c r="CN344" s="141"/>
      <c r="CO344" s="141">
        <f t="shared" si="335"/>
        <v>0</v>
      </c>
      <c r="CP344" s="141">
        <f t="shared" si="336"/>
        <v>435000431</v>
      </c>
      <c r="CQ344" s="141">
        <f t="shared" si="340"/>
        <v>435000431.00000006</v>
      </c>
      <c r="CR344" s="141">
        <f t="shared" si="341"/>
        <v>0</v>
      </c>
      <c r="CS344" s="141"/>
      <c r="CT344" s="141"/>
      <c r="CU344" s="141"/>
      <c r="CV344" s="141">
        <f t="shared" si="290"/>
        <v>540630.68494825333</v>
      </c>
    </row>
    <row r="345" spans="1:100" s="14" customFormat="1" ht="13.2" x14ac:dyDescent="0.25">
      <c r="A345" s="4" t="s">
        <v>756</v>
      </c>
      <c r="B345" s="4" t="s">
        <v>757</v>
      </c>
      <c r="C345" s="4" t="s">
        <v>751</v>
      </c>
      <c r="D345" s="4" t="s">
        <v>751</v>
      </c>
      <c r="E345" s="4"/>
      <c r="F345" s="141"/>
      <c r="G345" s="141">
        <f>'[6]Control Totals'!$I$3</f>
        <v>129600000</v>
      </c>
      <c r="H345" s="141">
        <v>129600000.00000101</v>
      </c>
      <c r="I345" s="141"/>
      <c r="J345" s="141"/>
      <c r="K345" s="141"/>
      <c r="L345" s="141">
        <f t="shared" si="306"/>
        <v>1567610394</v>
      </c>
      <c r="M345" s="141">
        <v>5258012077.9999981</v>
      </c>
      <c r="N345" s="141"/>
      <c r="O345" s="141"/>
      <c r="P345" s="141"/>
      <c r="Q345" s="141">
        <f t="shared" si="337"/>
        <v>341463106</v>
      </c>
      <c r="R345" s="141">
        <v>1276518313.0000019</v>
      </c>
      <c r="S345" s="141"/>
      <c r="T345" s="141"/>
      <c r="U345" s="141">
        <v>14117603.86403</v>
      </c>
      <c r="V345" s="141">
        <f t="shared" si="307"/>
        <v>339987334</v>
      </c>
      <c r="W345" s="141">
        <f t="shared" si="308"/>
        <v>523996799.00000209</v>
      </c>
      <c r="X345" s="141">
        <f t="shared" si="309"/>
        <v>9159992.02544678</v>
      </c>
      <c r="Y345" s="141"/>
      <c r="Z345" s="141">
        <v>344609.26749400003</v>
      </c>
      <c r="AA345" s="141">
        <f t="shared" si="310"/>
        <v>335233765</v>
      </c>
      <c r="AB345" s="141">
        <f t="shared" si="311"/>
        <v>342170317.00001383</v>
      </c>
      <c r="AC345" s="141">
        <f t="shared" si="312"/>
        <v>337623.27255260159</v>
      </c>
      <c r="AD345" s="141"/>
      <c r="AE345" s="141"/>
      <c r="AF345" s="141">
        <f t="shared" si="313"/>
        <v>483622539</v>
      </c>
      <c r="AG345" s="141">
        <f t="shared" si="314"/>
        <v>726591897.00000179</v>
      </c>
      <c r="AH345" s="141"/>
      <c r="AI345" s="141"/>
      <c r="AJ345" s="141"/>
      <c r="AK345" s="141">
        <f t="shared" si="315"/>
        <v>18917185</v>
      </c>
      <c r="AL345" s="141">
        <f t="shared" si="316"/>
        <v>21580834</v>
      </c>
      <c r="AM345" s="141"/>
      <c r="AN345" s="141"/>
      <c r="AO345" s="141"/>
      <c r="AP345" s="141">
        <f t="shared" si="317"/>
        <v>44655639</v>
      </c>
      <c r="AQ345" s="141">
        <f t="shared" si="318"/>
        <v>45294790.000002876</v>
      </c>
      <c r="AR345" s="141"/>
      <c r="AS345" s="141"/>
      <c r="AT345" s="141"/>
      <c r="AU345" s="141">
        <f t="shared" si="319"/>
        <v>12442934</v>
      </c>
      <c r="AV345" s="141">
        <f t="shared" si="320"/>
        <v>11889881.000002848</v>
      </c>
      <c r="AW345" s="141"/>
      <c r="AX345" s="141"/>
      <c r="AY345" s="141"/>
      <c r="AZ345" s="141">
        <f t="shared" si="321"/>
        <v>877162802</v>
      </c>
      <c r="BA345" s="141">
        <f t="shared" si="322"/>
        <v>834431461.9999969</v>
      </c>
      <c r="BB345" s="141"/>
      <c r="BC345" s="141"/>
      <c r="BD345" s="141"/>
      <c r="BE345" s="141">
        <f t="shared" si="323"/>
        <v>9386434</v>
      </c>
      <c r="BF345" s="141">
        <f t="shared" si="324"/>
        <v>9386434</v>
      </c>
      <c r="BG345" s="141"/>
      <c r="BH345" s="141"/>
      <c r="BI345" s="141"/>
      <c r="BJ345" s="141">
        <f t="shared" si="325"/>
        <v>2191103</v>
      </c>
      <c r="BK345" s="141">
        <f t="shared" si="326"/>
        <v>2191101</v>
      </c>
      <c r="BL345" s="141"/>
      <c r="BM345" s="141"/>
      <c r="BN345" s="141"/>
      <c r="BO345" s="141">
        <f t="shared" si="327"/>
        <v>236120000</v>
      </c>
      <c r="BP345" s="141">
        <f t="shared" si="328"/>
        <v>183638092</v>
      </c>
      <c r="BQ345" s="141"/>
      <c r="BR345" s="141"/>
      <c r="BS345" s="141"/>
      <c r="BT345" s="141">
        <f t="shared" si="329"/>
        <v>132130000</v>
      </c>
      <c r="BU345" s="141">
        <f t="shared" si="330"/>
        <v>119177778</v>
      </c>
      <c r="BV345" s="141"/>
      <c r="BW345" s="141"/>
      <c r="BX345" s="141"/>
      <c r="BY345" s="141">
        <f t="shared" si="331"/>
        <v>10351044</v>
      </c>
      <c r="BZ345" s="141">
        <f t="shared" si="332"/>
        <v>10000069</v>
      </c>
      <c r="CA345" s="141"/>
      <c r="CB345" s="141"/>
      <c r="CC345" s="141"/>
      <c r="CD345" s="141">
        <f t="shared" si="333"/>
        <v>1842000</v>
      </c>
      <c r="CE345" s="141">
        <f t="shared" si="334"/>
        <v>1874207.2309440002</v>
      </c>
      <c r="CF345" s="141"/>
      <c r="CG345" s="141"/>
      <c r="CH345" s="141"/>
      <c r="CI345" s="141">
        <f t="shared" si="338"/>
        <v>246401</v>
      </c>
      <c r="CJ345" s="141">
        <f t="shared" si="339"/>
        <v>225992.98000000117</v>
      </c>
      <c r="CK345" s="141"/>
      <c r="CL345" s="141"/>
      <c r="CM345" s="141"/>
      <c r="CN345" s="141">
        <v>482501</v>
      </c>
      <c r="CO345" s="141">
        <f t="shared" si="335"/>
        <v>482501</v>
      </c>
      <c r="CP345" s="141">
        <f t="shared" si="336"/>
        <v>435000431</v>
      </c>
      <c r="CQ345" s="141">
        <f t="shared" si="340"/>
        <v>435000431.00000006</v>
      </c>
      <c r="CR345" s="141">
        <f t="shared" si="341"/>
        <v>482500.99999999988</v>
      </c>
      <c r="CS345" s="141"/>
      <c r="CT345" s="141"/>
      <c r="CU345" s="141"/>
      <c r="CV345" s="141">
        <f t="shared" si="290"/>
        <v>9980116.297999382</v>
      </c>
    </row>
    <row r="346" spans="1:100" s="14" customFormat="1" ht="13.2" x14ac:dyDescent="0.25">
      <c r="A346" s="4" t="s">
        <v>451</v>
      </c>
      <c r="B346" s="4" t="s">
        <v>452</v>
      </c>
      <c r="C346" s="4" t="s">
        <v>348</v>
      </c>
      <c r="D346" s="4" t="s">
        <v>348</v>
      </c>
      <c r="E346" s="4"/>
      <c r="F346" s="141"/>
      <c r="G346" s="141">
        <f>'[6]Control Totals'!$I$3</f>
        <v>129600000</v>
      </c>
      <c r="H346" s="141">
        <v>129600000.00000101</v>
      </c>
      <c r="I346" s="141">
        <f t="shared" ref="I346:I365" si="342">(F346/H346)*G346</f>
        <v>0</v>
      </c>
      <c r="J346" s="141"/>
      <c r="K346" s="141"/>
      <c r="L346" s="141">
        <f t="shared" si="306"/>
        <v>1567610394</v>
      </c>
      <c r="M346" s="141">
        <v>5258012077.9999981</v>
      </c>
      <c r="N346" s="141">
        <f t="shared" ref="N346:N365" si="343">(K346/M346)*L346</f>
        <v>0</v>
      </c>
      <c r="O346" s="141"/>
      <c r="P346" s="141">
        <v>959934.62273499998</v>
      </c>
      <c r="Q346" s="141">
        <f t="shared" si="337"/>
        <v>341463106</v>
      </c>
      <c r="R346" s="141">
        <v>1276518313.0000019</v>
      </c>
      <c r="S346" s="141">
        <f t="shared" ref="S346:S365" si="344">(P346/R346)*Q346</f>
        <v>256778.34348157197</v>
      </c>
      <c r="T346" s="141"/>
      <c r="U346" s="141"/>
      <c r="V346" s="141">
        <f t="shared" si="307"/>
        <v>339987334</v>
      </c>
      <c r="W346" s="141">
        <f t="shared" si="308"/>
        <v>523996799.00000209</v>
      </c>
      <c r="X346" s="141">
        <f t="shared" si="309"/>
        <v>0</v>
      </c>
      <c r="Y346" s="141"/>
      <c r="Z346" s="141">
        <v>70945.981696999996</v>
      </c>
      <c r="AA346" s="141">
        <f t="shared" si="310"/>
        <v>335233765</v>
      </c>
      <c r="AB346" s="141">
        <f t="shared" si="311"/>
        <v>342170317.00001383</v>
      </c>
      <c r="AC346" s="141">
        <f t="shared" si="312"/>
        <v>69507.749136245024</v>
      </c>
      <c r="AD346" s="141"/>
      <c r="AE346" s="141"/>
      <c r="AF346" s="141">
        <f t="shared" si="313"/>
        <v>483622539</v>
      </c>
      <c r="AG346" s="141">
        <f t="shared" si="314"/>
        <v>726591897.00000179</v>
      </c>
      <c r="AH346" s="141">
        <f t="shared" ref="AH346:AH365" si="345">(AE346/AG346)*AF346</f>
        <v>0</v>
      </c>
      <c r="AI346" s="141"/>
      <c r="AJ346" s="141"/>
      <c r="AK346" s="141">
        <f t="shared" si="315"/>
        <v>18917185</v>
      </c>
      <c r="AL346" s="141">
        <f t="shared" si="316"/>
        <v>21580834</v>
      </c>
      <c r="AM346" s="141">
        <f t="shared" ref="AM346:AM365" si="346">(AJ346/AL346)*AK346</f>
        <v>0</v>
      </c>
      <c r="AN346" s="141"/>
      <c r="AO346" s="141">
        <v>48118.915345000001</v>
      </c>
      <c r="AP346" s="141">
        <f t="shared" si="317"/>
        <v>44655639</v>
      </c>
      <c r="AQ346" s="141">
        <f t="shared" si="318"/>
        <v>45294790.000002876</v>
      </c>
      <c r="AR346" s="141">
        <f t="shared" ref="AR346:AR365" si="347">(AO346/AQ346)*AP346</f>
        <v>47439.913348041657</v>
      </c>
      <c r="AS346" s="141"/>
      <c r="AT346" s="141"/>
      <c r="AU346" s="141">
        <f t="shared" si="319"/>
        <v>12442934</v>
      </c>
      <c r="AV346" s="141">
        <f t="shared" si="320"/>
        <v>11889881.000002848</v>
      </c>
      <c r="AW346" s="141">
        <f t="shared" ref="AW346:AW365" si="348">(AT346/AV346)*AU346</f>
        <v>0</v>
      </c>
      <c r="AX346" s="141"/>
      <c r="AY346" s="141"/>
      <c r="AZ346" s="141">
        <f t="shared" si="321"/>
        <v>877162802</v>
      </c>
      <c r="BA346" s="141">
        <f t="shared" si="322"/>
        <v>834431461.9999969</v>
      </c>
      <c r="BB346" s="141">
        <f t="shared" ref="BB346:BB365" si="349">(AY346/BA346)*AZ346</f>
        <v>0</v>
      </c>
      <c r="BC346" s="141"/>
      <c r="BD346" s="141"/>
      <c r="BE346" s="141">
        <f t="shared" si="323"/>
        <v>9386434</v>
      </c>
      <c r="BF346" s="141">
        <f t="shared" si="324"/>
        <v>9386434</v>
      </c>
      <c r="BG346" s="141">
        <f t="shared" ref="BG346:BG365" si="350">(BD346/BF346)*BE346</f>
        <v>0</v>
      </c>
      <c r="BH346" s="141"/>
      <c r="BI346" s="141"/>
      <c r="BJ346" s="141">
        <f t="shared" si="325"/>
        <v>2191103</v>
      </c>
      <c r="BK346" s="141">
        <f t="shared" si="326"/>
        <v>2191101</v>
      </c>
      <c r="BL346" s="141">
        <f t="shared" ref="BL346:BL365" si="351">(BI346/BK346)*BJ346</f>
        <v>0</v>
      </c>
      <c r="BM346" s="141"/>
      <c r="BN346" s="141"/>
      <c r="BO346" s="141">
        <f t="shared" si="327"/>
        <v>236120000</v>
      </c>
      <c r="BP346" s="141">
        <f t="shared" si="328"/>
        <v>183638092</v>
      </c>
      <c r="BQ346" s="141">
        <f t="shared" ref="BQ346:BQ365" si="352">(BN346/BP346)*BO346</f>
        <v>0</v>
      </c>
      <c r="BR346" s="141"/>
      <c r="BS346" s="141"/>
      <c r="BT346" s="141">
        <f t="shared" si="329"/>
        <v>132130000</v>
      </c>
      <c r="BU346" s="141">
        <f t="shared" si="330"/>
        <v>119177778</v>
      </c>
      <c r="BV346" s="141">
        <f t="shared" ref="BV346:BV365" si="353">(BS346/BU346)*BT346</f>
        <v>0</v>
      </c>
      <c r="BW346" s="141"/>
      <c r="BX346" s="141"/>
      <c r="BY346" s="141">
        <f t="shared" si="331"/>
        <v>10351044</v>
      </c>
      <c r="BZ346" s="141">
        <f t="shared" si="332"/>
        <v>10000069</v>
      </c>
      <c r="CA346" s="141">
        <f t="shared" ref="CA346:CA365" si="354">(BX346/BZ346)*BY346</f>
        <v>0</v>
      </c>
      <c r="CB346" s="141"/>
      <c r="CC346" s="141"/>
      <c r="CD346" s="141">
        <f t="shared" si="333"/>
        <v>1842000</v>
      </c>
      <c r="CE346" s="141">
        <f t="shared" si="334"/>
        <v>1874207.2309440002</v>
      </c>
      <c r="CF346" s="141">
        <f t="shared" ref="CF346:CF365" si="355">(CC346/CE346)*CD346</f>
        <v>0</v>
      </c>
      <c r="CG346" s="141"/>
      <c r="CH346" s="141">
        <v>693.23</v>
      </c>
      <c r="CI346" s="141">
        <f t="shared" si="338"/>
        <v>246401</v>
      </c>
      <c r="CJ346" s="141">
        <f t="shared" si="339"/>
        <v>225992.98000000117</v>
      </c>
      <c r="CK346" s="141">
        <f t="shared" ref="CK346:CK365" si="356">(CH346/CJ346)*CI346</f>
        <v>755.83128834355432</v>
      </c>
      <c r="CL346" s="141"/>
      <c r="CM346" s="141">
        <v>51052</v>
      </c>
      <c r="CN346" s="141">
        <v>101877</v>
      </c>
      <c r="CO346" s="141">
        <f t="shared" si="335"/>
        <v>152929</v>
      </c>
      <c r="CP346" s="141">
        <f t="shared" si="336"/>
        <v>435000431</v>
      </c>
      <c r="CQ346" s="141">
        <f t="shared" si="340"/>
        <v>435000431.00000006</v>
      </c>
      <c r="CR346" s="141">
        <f t="shared" si="341"/>
        <v>152928.99999999997</v>
      </c>
      <c r="CS346" s="141"/>
      <c r="CT346" s="141"/>
      <c r="CU346" s="141"/>
      <c r="CV346" s="141">
        <f t="shared" si="290"/>
        <v>527410.83725420211</v>
      </c>
    </row>
    <row r="347" spans="1:100" s="14" customFormat="1" ht="13.2" x14ac:dyDescent="0.25">
      <c r="A347" s="4" t="s">
        <v>649</v>
      </c>
      <c r="B347" s="4" t="s">
        <v>650</v>
      </c>
      <c r="C347" s="4" t="s">
        <v>348</v>
      </c>
      <c r="D347" s="4" t="s">
        <v>348</v>
      </c>
      <c r="E347" s="4"/>
      <c r="F347" s="141"/>
      <c r="G347" s="141">
        <f>'[6]Control Totals'!$I$3</f>
        <v>129600000</v>
      </c>
      <c r="H347" s="141">
        <v>129600000.00000101</v>
      </c>
      <c r="I347" s="141">
        <f t="shared" si="342"/>
        <v>0</v>
      </c>
      <c r="J347" s="141"/>
      <c r="K347" s="141"/>
      <c r="L347" s="141">
        <f t="shared" si="306"/>
        <v>1567610394</v>
      </c>
      <c r="M347" s="141">
        <v>5258012077.9999981</v>
      </c>
      <c r="N347" s="141">
        <f t="shared" si="343"/>
        <v>0</v>
      </c>
      <c r="O347" s="141"/>
      <c r="P347" s="141">
        <v>1493162.3256049999</v>
      </c>
      <c r="Q347" s="141">
        <f t="shared" si="337"/>
        <v>341463106</v>
      </c>
      <c r="R347" s="141">
        <v>1276518313.0000019</v>
      </c>
      <c r="S347" s="141">
        <f t="shared" si="344"/>
        <v>399414.43868911098</v>
      </c>
      <c r="T347" s="141"/>
      <c r="U347" s="141"/>
      <c r="V347" s="141">
        <f t="shared" si="307"/>
        <v>339987334</v>
      </c>
      <c r="W347" s="141">
        <f t="shared" si="308"/>
        <v>523996799.00000209</v>
      </c>
      <c r="X347" s="141">
        <f t="shared" si="309"/>
        <v>0</v>
      </c>
      <c r="Y347" s="141"/>
      <c r="Z347" s="141">
        <v>81467.411607000002</v>
      </c>
      <c r="AA347" s="141">
        <f t="shared" si="310"/>
        <v>335233765</v>
      </c>
      <c r="AB347" s="141">
        <f t="shared" si="311"/>
        <v>342170317.00001383</v>
      </c>
      <c r="AC347" s="141">
        <f t="shared" si="312"/>
        <v>79815.886302663144</v>
      </c>
      <c r="AD347" s="141"/>
      <c r="AE347" s="141"/>
      <c r="AF347" s="141">
        <f t="shared" si="313"/>
        <v>483622539</v>
      </c>
      <c r="AG347" s="141">
        <f t="shared" si="314"/>
        <v>726591897.00000179</v>
      </c>
      <c r="AH347" s="141">
        <f t="shared" si="345"/>
        <v>0</v>
      </c>
      <c r="AI347" s="141"/>
      <c r="AJ347" s="141"/>
      <c r="AK347" s="141">
        <f t="shared" si="315"/>
        <v>18917185</v>
      </c>
      <c r="AL347" s="141">
        <f t="shared" si="316"/>
        <v>21580834</v>
      </c>
      <c r="AM347" s="141">
        <f t="shared" si="346"/>
        <v>0</v>
      </c>
      <c r="AN347" s="141"/>
      <c r="AO347" s="141">
        <v>48118.915345000001</v>
      </c>
      <c r="AP347" s="141">
        <f t="shared" si="317"/>
        <v>44655639</v>
      </c>
      <c r="AQ347" s="141">
        <f t="shared" si="318"/>
        <v>45294790.000002876</v>
      </c>
      <c r="AR347" s="141">
        <f t="shared" si="347"/>
        <v>47439.913348041657</v>
      </c>
      <c r="AS347" s="141"/>
      <c r="AT347" s="141"/>
      <c r="AU347" s="141">
        <f t="shared" si="319"/>
        <v>12442934</v>
      </c>
      <c r="AV347" s="141">
        <f t="shared" si="320"/>
        <v>11889881.000002848</v>
      </c>
      <c r="AW347" s="141">
        <f t="shared" si="348"/>
        <v>0</v>
      </c>
      <c r="AX347" s="141"/>
      <c r="AY347" s="141"/>
      <c r="AZ347" s="141">
        <f t="shared" si="321"/>
        <v>877162802</v>
      </c>
      <c r="BA347" s="141">
        <f t="shared" si="322"/>
        <v>834431461.9999969</v>
      </c>
      <c r="BB347" s="141">
        <f t="shared" si="349"/>
        <v>0</v>
      </c>
      <c r="BC347" s="141"/>
      <c r="BD347" s="141"/>
      <c r="BE347" s="141">
        <f t="shared" si="323"/>
        <v>9386434</v>
      </c>
      <c r="BF347" s="141">
        <f t="shared" si="324"/>
        <v>9386434</v>
      </c>
      <c r="BG347" s="141">
        <f t="shared" si="350"/>
        <v>0</v>
      </c>
      <c r="BH347" s="141"/>
      <c r="BI347" s="141"/>
      <c r="BJ347" s="141">
        <f t="shared" si="325"/>
        <v>2191103</v>
      </c>
      <c r="BK347" s="141">
        <f t="shared" si="326"/>
        <v>2191101</v>
      </c>
      <c r="BL347" s="141">
        <f t="shared" si="351"/>
        <v>0</v>
      </c>
      <c r="BM347" s="141"/>
      <c r="BN347" s="141"/>
      <c r="BO347" s="141">
        <f t="shared" si="327"/>
        <v>236120000</v>
      </c>
      <c r="BP347" s="141">
        <f t="shared" si="328"/>
        <v>183638092</v>
      </c>
      <c r="BQ347" s="141">
        <f t="shared" si="352"/>
        <v>0</v>
      </c>
      <c r="BR347" s="141"/>
      <c r="BS347" s="141"/>
      <c r="BT347" s="141">
        <f t="shared" si="329"/>
        <v>132130000</v>
      </c>
      <c r="BU347" s="141">
        <f t="shared" si="330"/>
        <v>119177778</v>
      </c>
      <c r="BV347" s="141">
        <f t="shared" si="353"/>
        <v>0</v>
      </c>
      <c r="BW347" s="141"/>
      <c r="BX347" s="141"/>
      <c r="BY347" s="141">
        <f t="shared" si="331"/>
        <v>10351044</v>
      </c>
      <c r="BZ347" s="141">
        <f t="shared" si="332"/>
        <v>10000069</v>
      </c>
      <c r="CA347" s="141">
        <f t="shared" si="354"/>
        <v>0</v>
      </c>
      <c r="CB347" s="141"/>
      <c r="CC347" s="141"/>
      <c r="CD347" s="141">
        <f t="shared" si="333"/>
        <v>1842000</v>
      </c>
      <c r="CE347" s="141">
        <f t="shared" si="334"/>
        <v>1874207.2309440002</v>
      </c>
      <c r="CF347" s="141">
        <f t="shared" si="355"/>
        <v>0</v>
      </c>
      <c r="CG347" s="141"/>
      <c r="CH347" s="141">
        <v>693.23</v>
      </c>
      <c r="CI347" s="141">
        <f t="shared" si="338"/>
        <v>246401</v>
      </c>
      <c r="CJ347" s="141">
        <f t="shared" si="339"/>
        <v>225992.98000000117</v>
      </c>
      <c r="CK347" s="141">
        <f t="shared" si="356"/>
        <v>755.83128834355432</v>
      </c>
      <c r="CL347" s="141"/>
      <c r="CM347" s="141">
        <v>59354</v>
      </c>
      <c r="CN347" s="141">
        <v>116577</v>
      </c>
      <c r="CO347" s="141">
        <f t="shared" si="335"/>
        <v>175931</v>
      </c>
      <c r="CP347" s="141">
        <f t="shared" si="336"/>
        <v>435000431</v>
      </c>
      <c r="CQ347" s="141">
        <f t="shared" si="340"/>
        <v>435000431.00000006</v>
      </c>
      <c r="CR347" s="141">
        <f t="shared" si="341"/>
        <v>175930.99999999997</v>
      </c>
      <c r="CS347" s="141"/>
      <c r="CT347" s="141"/>
      <c r="CU347" s="141"/>
      <c r="CV347" s="141">
        <f t="shared" si="290"/>
        <v>703357.06962815928</v>
      </c>
    </row>
    <row r="348" spans="1:100" s="14" customFormat="1" ht="13.2" x14ac:dyDescent="0.25">
      <c r="A348" s="4" t="s">
        <v>105</v>
      </c>
      <c r="B348" s="4" t="s">
        <v>106</v>
      </c>
      <c r="C348" s="4"/>
      <c r="D348" s="4" t="s">
        <v>36</v>
      </c>
      <c r="E348" s="4"/>
      <c r="F348" s="141">
        <v>847571.59872300003</v>
      </c>
      <c r="G348" s="141">
        <f>'[6]Control Totals'!$I$3</f>
        <v>129600000</v>
      </c>
      <c r="H348" s="141">
        <v>129600000.00000101</v>
      </c>
      <c r="I348" s="141">
        <f t="shared" si="342"/>
        <v>847571.5987229934</v>
      </c>
      <c r="J348" s="141"/>
      <c r="K348" s="141">
        <v>37499407.103247002</v>
      </c>
      <c r="L348" s="141">
        <f t="shared" si="306"/>
        <v>1567610394</v>
      </c>
      <c r="M348" s="141">
        <v>5258012077.9999981</v>
      </c>
      <c r="N348" s="141">
        <f t="shared" si="343"/>
        <v>11179978.187925236</v>
      </c>
      <c r="O348" s="141"/>
      <c r="P348" s="141">
        <v>6482880.8994979998</v>
      </c>
      <c r="Q348" s="141">
        <f t="shared" si="337"/>
        <v>341463106</v>
      </c>
      <c r="R348" s="141">
        <v>1276518313.0000019</v>
      </c>
      <c r="S348" s="141">
        <f t="shared" si="344"/>
        <v>1734142.4915152453</v>
      </c>
      <c r="T348" s="141"/>
      <c r="U348" s="141"/>
      <c r="V348" s="141">
        <f t="shared" si="307"/>
        <v>339987334</v>
      </c>
      <c r="W348" s="141">
        <f t="shared" si="308"/>
        <v>523996799.00000209</v>
      </c>
      <c r="X348" s="141">
        <f t="shared" si="309"/>
        <v>0</v>
      </c>
      <c r="Y348" s="141"/>
      <c r="Z348" s="141">
        <v>1615362.1406320001</v>
      </c>
      <c r="AA348" s="141">
        <f t="shared" si="310"/>
        <v>335233765</v>
      </c>
      <c r="AB348" s="141">
        <f t="shared" si="311"/>
        <v>342170317.00001383</v>
      </c>
      <c r="AC348" s="141">
        <f t="shared" si="312"/>
        <v>1582615.1636715555</v>
      </c>
      <c r="AD348" s="141"/>
      <c r="AE348" s="141">
        <v>4572858.1864219997</v>
      </c>
      <c r="AF348" s="141">
        <f t="shared" si="313"/>
        <v>483622539</v>
      </c>
      <c r="AG348" s="141">
        <f t="shared" si="314"/>
        <v>726591897.00000179</v>
      </c>
      <c r="AH348" s="141">
        <f t="shared" si="345"/>
        <v>3043713.1156230569</v>
      </c>
      <c r="AI348" s="141"/>
      <c r="AJ348" s="141"/>
      <c r="AK348" s="141">
        <f t="shared" si="315"/>
        <v>18917185</v>
      </c>
      <c r="AL348" s="141">
        <f t="shared" si="316"/>
        <v>21580834</v>
      </c>
      <c r="AM348" s="141">
        <f t="shared" si="346"/>
        <v>0</v>
      </c>
      <c r="AN348" s="141"/>
      <c r="AO348" s="141">
        <v>59828.749757999998</v>
      </c>
      <c r="AP348" s="141">
        <f t="shared" si="317"/>
        <v>44655639</v>
      </c>
      <c r="AQ348" s="141">
        <f t="shared" si="318"/>
        <v>45294790.000002876</v>
      </c>
      <c r="AR348" s="141">
        <f t="shared" si="347"/>
        <v>58984.511265300396</v>
      </c>
      <c r="AS348" s="141"/>
      <c r="AT348" s="141">
        <v>72584.892580999993</v>
      </c>
      <c r="AU348" s="141">
        <f t="shared" si="319"/>
        <v>12442934</v>
      </c>
      <c r="AV348" s="141">
        <f t="shared" si="320"/>
        <v>11889881.000002848</v>
      </c>
      <c r="AW348" s="141">
        <f t="shared" si="348"/>
        <v>75961.149466698291</v>
      </c>
      <c r="AX348" s="141"/>
      <c r="AY348" s="141">
        <v>5344351.3811860001</v>
      </c>
      <c r="AZ348" s="141">
        <f t="shared" si="321"/>
        <v>877162802</v>
      </c>
      <c r="BA348" s="141">
        <f t="shared" si="322"/>
        <v>834431461.9999969</v>
      </c>
      <c r="BB348" s="141">
        <f t="shared" si="349"/>
        <v>5618036.2868361007</v>
      </c>
      <c r="BC348" s="141"/>
      <c r="BD348" s="141"/>
      <c r="BE348" s="141">
        <f t="shared" si="323"/>
        <v>9386434</v>
      </c>
      <c r="BF348" s="141">
        <f t="shared" si="324"/>
        <v>9386434</v>
      </c>
      <c r="BG348" s="141">
        <f t="shared" si="350"/>
        <v>0</v>
      </c>
      <c r="BH348" s="141"/>
      <c r="BI348" s="141"/>
      <c r="BJ348" s="141">
        <f t="shared" si="325"/>
        <v>2191103</v>
      </c>
      <c r="BK348" s="141">
        <f t="shared" si="326"/>
        <v>2191101</v>
      </c>
      <c r="BL348" s="141">
        <f t="shared" si="351"/>
        <v>0</v>
      </c>
      <c r="BM348" s="141"/>
      <c r="BN348" s="141">
        <v>1261650</v>
      </c>
      <c r="BO348" s="141">
        <f t="shared" si="327"/>
        <v>236120000</v>
      </c>
      <c r="BP348" s="141">
        <f t="shared" si="328"/>
        <v>183638092</v>
      </c>
      <c r="BQ348" s="141">
        <f t="shared" si="352"/>
        <v>1622216.8002050468</v>
      </c>
      <c r="BR348" s="141"/>
      <c r="BS348" s="141">
        <v>637654</v>
      </c>
      <c r="BT348" s="141">
        <f t="shared" si="329"/>
        <v>132130000</v>
      </c>
      <c r="BU348" s="141">
        <f t="shared" si="330"/>
        <v>119177778</v>
      </c>
      <c r="BV348" s="141">
        <f t="shared" si="353"/>
        <v>706954.13552684302</v>
      </c>
      <c r="BW348" s="141"/>
      <c r="BX348" s="141">
        <v>42661</v>
      </c>
      <c r="BY348" s="141">
        <f t="shared" si="331"/>
        <v>10351044</v>
      </c>
      <c r="BZ348" s="141">
        <f t="shared" si="332"/>
        <v>10000069</v>
      </c>
      <c r="CA348" s="141">
        <f t="shared" si="354"/>
        <v>44158.284116239593</v>
      </c>
      <c r="CB348" s="141"/>
      <c r="CC348" s="141">
        <v>13848.821900000001</v>
      </c>
      <c r="CD348" s="141">
        <f t="shared" si="333"/>
        <v>1842000</v>
      </c>
      <c r="CE348" s="141">
        <f t="shared" si="334"/>
        <v>1874207.2309440002</v>
      </c>
      <c r="CF348" s="141">
        <f t="shared" si="355"/>
        <v>13610.837434957162</v>
      </c>
      <c r="CG348" s="141"/>
      <c r="CH348" s="141">
        <v>693.23</v>
      </c>
      <c r="CI348" s="141">
        <f t="shared" si="338"/>
        <v>246401</v>
      </c>
      <c r="CJ348" s="141">
        <f t="shared" si="339"/>
        <v>225992.98000000117</v>
      </c>
      <c r="CK348" s="141">
        <f t="shared" si="356"/>
        <v>755.83128834355432</v>
      </c>
      <c r="CL348" s="141"/>
      <c r="CM348" s="141"/>
      <c r="CN348" s="141"/>
      <c r="CO348" s="141">
        <f t="shared" si="335"/>
        <v>0</v>
      </c>
      <c r="CP348" s="141">
        <f t="shared" si="336"/>
        <v>435000431</v>
      </c>
      <c r="CQ348" s="141">
        <f t="shared" si="340"/>
        <v>435000431.00000006</v>
      </c>
      <c r="CR348" s="141">
        <f t="shared" si="341"/>
        <v>0</v>
      </c>
      <c r="CS348" s="141"/>
      <c r="CT348" s="141"/>
      <c r="CU348" s="141"/>
      <c r="CV348" s="141">
        <f t="shared" si="290"/>
        <v>26528698.393597618</v>
      </c>
    </row>
    <row r="349" spans="1:100" s="14" customFormat="1" ht="13.2" x14ac:dyDescent="0.25">
      <c r="A349" s="4" t="s">
        <v>93</v>
      </c>
      <c r="B349" s="4" t="s">
        <v>94</v>
      </c>
      <c r="C349" s="4"/>
      <c r="D349" s="4" t="s">
        <v>36</v>
      </c>
      <c r="E349" s="4"/>
      <c r="F349" s="141">
        <v>987299.68693800003</v>
      </c>
      <c r="G349" s="141">
        <f>'[6]Control Totals'!$I$3</f>
        <v>129600000</v>
      </c>
      <c r="H349" s="141">
        <v>129600000.00000101</v>
      </c>
      <c r="I349" s="141">
        <f t="shared" si="342"/>
        <v>987299.68693799234</v>
      </c>
      <c r="J349" s="141"/>
      <c r="K349" s="141">
        <v>39872098.588316001</v>
      </c>
      <c r="L349" s="141">
        <f t="shared" si="306"/>
        <v>1567610394</v>
      </c>
      <c r="M349" s="141">
        <v>5258012077.9999981</v>
      </c>
      <c r="N349" s="141">
        <f t="shared" si="343"/>
        <v>11887366.413470021</v>
      </c>
      <c r="O349" s="141"/>
      <c r="P349" s="141">
        <v>6634651.3225119999</v>
      </c>
      <c r="Q349" s="141">
        <f t="shared" si="337"/>
        <v>341463106</v>
      </c>
      <c r="R349" s="141">
        <v>1276518313.0000019</v>
      </c>
      <c r="S349" s="141">
        <f t="shared" si="344"/>
        <v>1774740.4206742093</v>
      </c>
      <c r="T349" s="141"/>
      <c r="U349" s="141"/>
      <c r="V349" s="141">
        <f t="shared" si="307"/>
        <v>339987334</v>
      </c>
      <c r="W349" s="141">
        <f t="shared" si="308"/>
        <v>523996799.00000209</v>
      </c>
      <c r="X349" s="141">
        <f t="shared" si="309"/>
        <v>0</v>
      </c>
      <c r="Y349" s="141"/>
      <c r="Z349" s="141">
        <v>1571178.4784329999</v>
      </c>
      <c r="AA349" s="141">
        <f t="shared" si="310"/>
        <v>335233765</v>
      </c>
      <c r="AB349" s="141">
        <f t="shared" si="311"/>
        <v>342170317.00001383</v>
      </c>
      <c r="AC349" s="141">
        <f t="shared" si="312"/>
        <v>1539327.2024003316</v>
      </c>
      <c r="AD349" s="141"/>
      <c r="AE349" s="141">
        <v>4625688.1547490004</v>
      </c>
      <c r="AF349" s="141">
        <f t="shared" si="313"/>
        <v>483622539</v>
      </c>
      <c r="AG349" s="141">
        <f t="shared" si="314"/>
        <v>726591897.00000179</v>
      </c>
      <c r="AH349" s="141">
        <f t="shared" si="345"/>
        <v>3078876.9586594095</v>
      </c>
      <c r="AI349" s="141"/>
      <c r="AJ349" s="141"/>
      <c r="AK349" s="141">
        <f t="shared" si="315"/>
        <v>18917185</v>
      </c>
      <c r="AL349" s="141">
        <f t="shared" si="316"/>
        <v>21580834</v>
      </c>
      <c r="AM349" s="141">
        <f t="shared" si="346"/>
        <v>0</v>
      </c>
      <c r="AN349" s="141"/>
      <c r="AO349" s="141">
        <v>68442.685584999999</v>
      </c>
      <c r="AP349" s="141">
        <f t="shared" si="317"/>
        <v>44655639</v>
      </c>
      <c r="AQ349" s="141">
        <f t="shared" si="318"/>
        <v>45294790.000002876</v>
      </c>
      <c r="AR349" s="141">
        <f t="shared" si="347"/>
        <v>67476.896563027884</v>
      </c>
      <c r="AS349" s="141"/>
      <c r="AT349" s="141">
        <v>68904.691319000005</v>
      </c>
      <c r="AU349" s="141">
        <f t="shared" si="319"/>
        <v>12442934</v>
      </c>
      <c r="AV349" s="141">
        <f t="shared" si="320"/>
        <v>11889881.000002848</v>
      </c>
      <c r="AW349" s="141">
        <f t="shared" si="348"/>
        <v>72109.765133266235</v>
      </c>
      <c r="AX349" s="141"/>
      <c r="AY349" s="141">
        <v>4018796.6350770001</v>
      </c>
      <c r="AZ349" s="141">
        <f t="shared" si="321"/>
        <v>877162802</v>
      </c>
      <c r="BA349" s="141">
        <f t="shared" si="322"/>
        <v>834431461.9999969</v>
      </c>
      <c r="BB349" s="141">
        <f t="shared" si="349"/>
        <v>4224599.7156472588</v>
      </c>
      <c r="BC349" s="141"/>
      <c r="BD349" s="141"/>
      <c r="BE349" s="141">
        <f t="shared" si="323"/>
        <v>9386434</v>
      </c>
      <c r="BF349" s="141">
        <f t="shared" si="324"/>
        <v>9386434</v>
      </c>
      <c r="BG349" s="141">
        <f t="shared" si="350"/>
        <v>0</v>
      </c>
      <c r="BH349" s="141"/>
      <c r="BI349" s="141"/>
      <c r="BJ349" s="141">
        <f t="shared" si="325"/>
        <v>2191103</v>
      </c>
      <c r="BK349" s="141">
        <f t="shared" si="326"/>
        <v>2191101</v>
      </c>
      <c r="BL349" s="141">
        <f t="shared" si="351"/>
        <v>0</v>
      </c>
      <c r="BM349" s="141"/>
      <c r="BN349" s="141">
        <v>1095572</v>
      </c>
      <c r="BO349" s="141">
        <f t="shared" si="327"/>
        <v>236120000</v>
      </c>
      <c r="BP349" s="141">
        <f t="shared" si="328"/>
        <v>183638092</v>
      </c>
      <c r="BQ349" s="141">
        <f t="shared" si="352"/>
        <v>1408675.3887641134</v>
      </c>
      <c r="BR349" s="141"/>
      <c r="BS349" s="141">
        <v>671600</v>
      </c>
      <c r="BT349" s="141">
        <f t="shared" si="329"/>
        <v>132130000</v>
      </c>
      <c r="BU349" s="141">
        <f t="shared" si="330"/>
        <v>119177778</v>
      </c>
      <c r="BV349" s="141">
        <f t="shared" si="353"/>
        <v>744589.38141974749</v>
      </c>
      <c r="BW349" s="141"/>
      <c r="BX349" s="141">
        <v>27366</v>
      </c>
      <c r="BY349" s="141">
        <f t="shared" si="331"/>
        <v>10351044</v>
      </c>
      <c r="BZ349" s="141">
        <f t="shared" si="332"/>
        <v>10000069</v>
      </c>
      <c r="CA349" s="141">
        <f t="shared" si="354"/>
        <v>28326.471557746252</v>
      </c>
      <c r="CB349" s="141"/>
      <c r="CC349" s="141">
        <v>9232.5479369999994</v>
      </c>
      <c r="CD349" s="141">
        <f t="shared" si="333"/>
        <v>1842000</v>
      </c>
      <c r="CE349" s="141">
        <f t="shared" si="334"/>
        <v>1874207.2309440002</v>
      </c>
      <c r="CF349" s="141">
        <f t="shared" si="355"/>
        <v>9073.8916269084311</v>
      </c>
      <c r="CG349" s="141"/>
      <c r="CH349" s="141">
        <v>693.23</v>
      </c>
      <c r="CI349" s="141">
        <f t="shared" si="338"/>
        <v>246401</v>
      </c>
      <c r="CJ349" s="141">
        <f t="shared" si="339"/>
        <v>225992.98000000117</v>
      </c>
      <c r="CK349" s="141">
        <f t="shared" si="356"/>
        <v>755.83128834355432</v>
      </c>
      <c r="CL349" s="141"/>
      <c r="CM349" s="141"/>
      <c r="CN349" s="141">
        <v>1131338</v>
      </c>
      <c r="CO349" s="141">
        <f t="shared" si="335"/>
        <v>1131338</v>
      </c>
      <c r="CP349" s="141">
        <f t="shared" si="336"/>
        <v>435000431</v>
      </c>
      <c r="CQ349" s="141">
        <f t="shared" si="340"/>
        <v>435000431.00000006</v>
      </c>
      <c r="CR349" s="141">
        <f t="shared" si="341"/>
        <v>1131338</v>
      </c>
      <c r="CS349" s="141"/>
      <c r="CT349" s="141"/>
      <c r="CU349" s="141"/>
      <c r="CV349" s="141">
        <f t="shared" si="290"/>
        <v>26954556.024142377</v>
      </c>
    </row>
    <row r="350" spans="1:100" s="14" customFormat="1" ht="13.2" x14ac:dyDescent="0.25">
      <c r="A350" s="4" t="s">
        <v>173</v>
      </c>
      <c r="B350" s="4" t="s">
        <v>174</v>
      </c>
      <c r="C350" s="4"/>
      <c r="D350" s="4" t="s">
        <v>136</v>
      </c>
      <c r="E350" s="4"/>
      <c r="F350" s="141">
        <v>695705.51800799998</v>
      </c>
      <c r="G350" s="141">
        <f>'[6]Control Totals'!$I$3</f>
        <v>129600000</v>
      </c>
      <c r="H350" s="141">
        <v>129600000.00000101</v>
      </c>
      <c r="I350" s="141">
        <f t="shared" si="342"/>
        <v>695705.51800799451</v>
      </c>
      <c r="J350" s="141"/>
      <c r="K350" s="141">
        <v>33255007.012901999</v>
      </c>
      <c r="L350" s="141">
        <f t="shared" si="306"/>
        <v>1567610394</v>
      </c>
      <c r="M350" s="141">
        <v>5258012077.9999981</v>
      </c>
      <c r="N350" s="141">
        <f t="shared" si="343"/>
        <v>9914563.5028280895</v>
      </c>
      <c r="O350" s="141"/>
      <c r="P350" s="141">
        <v>9426180.9279720001</v>
      </c>
      <c r="Q350" s="141">
        <f t="shared" si="337"/>
        <v>341463106</v>
      </c>
      <c r="R350" s="141">
        <v>1276518313.0000019</v>
      </c>
      <c r="S350" s="141">
        <f t="shared" si="344"/>
        <v>2521462.4691273635</v>
      </c>
      <c r="T350" s="141"/>
      <c r="U350" s="141"/>
      <c r="V350" s="141">
        <f t="shared" si="307"/>
        <v>339987334</v>
      </c>
      <c r="W350" s="141">
        <f t="shared" si="308"/>
        <v>523996799.00000209</v>
      </c>
      <c r="X350" s="141">
        <f t="shared" si="309"/>
        <v>0</v>
      </c>
      <c r="Y350" s="141"/>
      <c r="Z350" s="141">
        <v>1260365.808433</v>
      </c>
      <c r="AA350" s="141">
        <f t="shared" si="310"/>
        <v>335233765</v>
      </c>
      <c r="AB350" s="141">
        <f t="shared" si="311"/>
        <v>342170317.00001383</v>
      </c>
      <c r="AC350" s="141">
        <f t="shared" si="312"/>
        <v>1234815.3952765174</v>
      </c>
      <c r="AD350" s="141"/>
      <c r="AE350" s="141">
        <v>4830503.7191610001</v>
      </c>
      <c r="AF350" s="141">
        <f t="shared" si="313"/>
        <v>483622539</v>
      </c>
      <c r="AG350" s="141">
        <f t="shared" si="314"/>
        <v>726591897.00000179</v>
      </c>
      <c r="AH350" s="141">
        <f t="shared" si="345"/>
        <v>3215203.0361956819</v>
      </c>
      <c r="AI350" s="141"/>
      <c r="AJ350" s="141"/>
      <c r="AK350" s="141">
        <f t="shared" si="315"/>
        <v>18917185</v>
      </c>
      <c r="AL350" s="141">
        <f t="shared" si="316"/>
        <v>21580834</v>
      </c>
      <c r="AM350" s="141">
        <f t="shared" si="346"/>
        <v>0</v>
      </c>
      <c r="AN350" s="141"/>
      <c r="AO350" s="141">
        <v>281495.201818</v>
      </c>
      <c r="AP350" s="141">
        <f t="shared" si="317"/>
        <v>44655639</v>
      </c>
      <c r="AQ350" s="141">
        <f t="shared" si="318"/>
        <v>45294790.000002876</v>
      </c>
      <c r="AR350" s="141">
        <f t="shared" si="347"/>
        <v>277523.04652733688</v>
      </c>
      <c r="AS350" s="141"/>
      <c r="AT350" s="141">
        <v>72018.707771000001</v>
      </c>
      <c r="AU350" s="141">
        <f t="shared" si="319"/>
        <v>12442934</v>
      </c>
      <c r="AV350" s="141">
        <f t="shared" si="320"/>
        <v>11889881.000002848</v>
      </c>
      <c r="AW350" s="141">
        <f t="shared" si="348"/>
        <v>75368.628799533442</v>
      </c>
      <c r="AX350" s="141"/>
      <c r="AY350" s="141">
        <v>4470653.6104579996</v>
      </c>
      <c r="AZ350" s="141">
        <f t="shared" si="321"/>
        <v>877162802</v>
      </c>
      <c r="BA350" s="141">
        <f t="shared" si="322"/>
        <v>834431461.9999969</v>
      </c>
      <c r="BB350" s="141">
        <f t="shared" si="349"/>
        <v>4699596.3435050463</v>
      </c>
      <c r="BC350" s="141"/>
      <c r="BD350" s="141"/>
      <c r="BE350" s="141">
        <f t="shared" si="323"/>
        <v>9386434</v>
      </c>
      <c r="BF350" s="141">
        <f t="shared" si="324"/>
        <v>9386434</v>
      </c>
      <c r="BG350" s="141">
        <f t="shared" si="350"/>
        <v>0</v>
      </c>
      <c r="BH350" s="141"/>
      <c r="BI350" s="141"/>
      <c r="BJ350" s="141">
        <f t="shared" si="325"/>
        <v>2191103</v>
      </c>
      <c r="BK350" s="141">
        <f t="shared" si="326"/>
        <v>2191101</v>
      </c>
      <c r="BL350" s="141">
        <f t="shared" si="351"/>
        <v>0</v>
      </c>
      <c r="BM350" s="141"/>
      <c r="BN350" s="141">
        <v>833022</v>
      </c>
      <c r="BO350" s="141">
        <f t="shared" si="327"/>
        <v>236120000</v>
      </c>
      <c r="BP350" s="141">
        <f t="shared" si="328"/>
        <v>183638092</v>
      </c>
      <c r="BQ350" s="141">
        <f t="shared" si="352"/>
        <v>1071091.2561648702</v>
      </c>
      <c r="BR350" s="141"/>
      <c r="BS350" s="141">
        <v>409521</v>
      </c>
      <c r="BT350" s="141">
        <f t="shared" si="329"/>
        <v>132130000</v>
      </c>
      <c r="BU350" s="141">
        <f t="shared" si="330"/>
        <v>119177778</v>
      </c>
      <c r="BV350" s="141">
        <f t="shared" si="353"/>
        <v>454027.67729064386</v>
      </c>
      <c r="BW350" s="141"/>
      <c r="BX350" s="141">
        <v>40255</v>
      </c>
      <c r="BY350" s="141">
        <f t="shared" si="331"/>
        <v>10351044</v>
      </c>
      <c r="BZ350" s="141">
        <f t="shared" si="332"/>
        <v>10000069</v>
      </c>
      <c r="CA350" s="141">
        <f t="shared" si="354"/>
        <v>41667.840113903214</v>
      </c>
      <c r="CB350" s="141"/>
      <c r="CC350" s="141">
        <v>9232.5479369999994</v>
      </c>
      <c r="CD350" s="141">
        <f t="shared" si="333"/>
        <v>1842000</v>
      </c>
      <c r="CE350" s="141">
        <f t="shared" si="334"/>
        <v>1874207.2309440002</v>
      </c>
      <c r="CF350" s="141">
        <f t="shared" si="355"/>
        <v>9073.8916269084311</v>
      </c>
      <c r="CG350" s="141"/>
      <c r="CH350" s="141">
        <v>693.23</v>
      </c>
      <c r="CI350" s="141">
        <f t="shared" si="338"/>
        <v>246401</v>
      </c>
      <c r="CJ350" s="141">
        <f t="shared" si="339"/>
        <v>225992.98000000117</v>
      </c>
      <c r="CK350" s="141">
        <f t="shared" si="356"/>
        <v>755.83128834355432</v>
      </c>
      <c r="CL350" s="141"/>
      <c r="CM350" s="141">
        <v>940306</v>
      </c>
      <c r="CN350" s="141">
        <v>1830835</v>
      </c>
      <c r="CO350" s="141">
        <f t="shared" si="335"/>
        <v>2771141</v>
      </c>
      <c r="CP350" s="141">
        <f t="shared" si="336"/>
        <v>435000431</v>
      </c>
      <c r="CQ350" s="141">
        <f t="shared" si="340"/>
        <v>435000431.00000006</v>
      </c>
      <c r="CR350" s="141">
        <f t="shared" si="341"/>
        <v>2771140.9999999995</v>
      </c>
      <c r="CS350" s="141"/>
      <c r="CT350" s="141"/>
      <c r="CU350" s="141"/>
      <c r="CV350" s="141">
        <f t="shared" si="290"/>
        <v>26981995.436752234</v>
      </c>
    </row>
    <row r="351" spans="1:100" s="14" customFormat="1" ht="13.2" x14ac:dyDescent="0.25">
      <c r="A351" s="4" t="s">
        <v>130</v>
      </c>
      <c r="B351" s="4" t="s">
        <v>131</v>
      </c>
      <c r="C351" s="4"/>
      <c r="D351" s="4" t="s">
        <v>109</v>
      </c>
      <c r="E351" s="4"/>
      <c r="F351" s="141">
        <v>836678.95326099999</v>
      </c>
      <c r="G351" s="141">
        <f>'[6]Control Totals'!$I$3</f>
        <v>129600000</v>
      </c>
      <c r="H351" s="141">
        <v>129600000.00000101</v>
      </c>
      <c r="I351" s="141">
        <f t="shared" si="342"/>
        <v>836678.95326099347</v>
      </c>
      <c r="J351" s="141"/>
      <c r="K351" s="141">
        <v>27407338.959024001</v>
      </c>
      <c r="L351" s="141">
        <f t="shared" si="306"/>
        <v>1567610394</v>
      </c>
      <c r="M351" s="141">
        <v>5258012077.9999981</v>
      </c>
      <c r="N351" s="141">
        <f t="shared" si="343"/>
        <v>8171154.5707193362</v>
      </c>
      <c r="O351" s="141"/>
      <c r="P351" s="141">
        <v>16758323.678785</v>
      </c>
      <c r="Q351" s="141">
        <f t="shared" si="337"/>
        <v>341463106</v>
      </c>
      <c r="R351" s="141">
        <v>1276518313.0000019</v>
      </c>
      <c r="S351" s="141">
        <f t="shared" si="344"/>
        <v>4482778.8183178725</v>
      </c>
      <c r="T351" s="141"/>
      <c r="U351" s="141"/>
      <c r="V351" s="141">
        <f t="shared" si="307"/>
        <v>339987334</v>
      </c>
      <c r="W351" s="141">
        <f t="shared" si="308"/>
        <v>523996799.00000209</v>
      </c>
      <c r="X351" s="141">
        <f t="shared" si="309"/>
        <v>0</v>
      </c>
      <c r="Y351" s="141"/>
      <c r="Z351" s="141">
        <v>689837.88361699996</v>
      </c>
      <c r="AA351" s="141">
        <f t="shared" si="310"/>
        <v>335233765</v>
      </c>
      <c r="AB351" s="141">
        <f t="shared" si="311"/>
        <v>342170317.00001383</v>
      </c>
      <c r="AC351" s="141">
        <f t="shared" si="312"/>
        <v>675853.33816243731</v>
      </c>
      <c r="AD351" s="141"/>
      <c r="AE351" s="141">
        <v>4462645.0754190003</v>
      </c>
      <c r="AF351" s="141">
        <f t="shared" si="313"/>
        <v>483622539</v>
      </c>
      <c r="AG351" s="141">
        <f t="shared" si="314"/>
        <v>726591897.00000179</v>
      </c>
      <c r="AH351" s="141">
        <f t="shared" si="345"/>
        <v>2970354.8180774413</v>
      </c>
      <c r="AI351" s="141"/>
      <c r="AJ351" s="141"/>
      <c r="AK351" s="141">
        <f t="shared" si="315"/>
        <v>18917185</v>
      </c>
      <c r="AL351" s="141">
        <f t="shared" si="316"/>
        <v>21580834</v>
      </c>
      <c r="AM351" s="141">
        <f t="shared" si="346"/>
        <v>0</v>
      </c>
      <c r="AN351" s="141"/>
      <c r="AO351" s="141">
        <v>410982.80215200002</v>
      </c>
      <c r="AP351" s="141">
        <f t="shared" si="317"/>
        <v>44655639</v>
      </c>
      <c r="AQ351" s="141">
        <f t="shared" si="318"/>
        <v>45294790.000002876</v>
      </c>
      <c r="AR351" s="141">
        <f t="shared" si="347"/>
        <v>405183.45814401546</v>
      </c>
      <c r="AS351" s="141"/>
      <c r="AT351" s="141">
        <v>87588.790032999997</v>
      </c>
      <c r="AU351" s="141">
        <f t="shared" si="319"/>
        <v>12442934</v>
      </c>
      <c r="AV351" s="141">
        <f t="shared" si="320"/>
        <v>11889881.000002848</v>
      </c>
      <c r="AW351" s="141">
        <f t="shared" si="348"/>
        <v>91662.947132962538</v>
      </c>
      <c r="AX351" s="141"/>
      <c r="AY351" s="141">
        <v>5855208.8329229997</v>
      </c>
      <c r="AZ351" s="141">
        <f t="shared" si="321"/>
        <v>877162802</v>
      </c>
      <c r="BA351" s="141">
        <f t="shared" si="322"/>
        <v>834431461.9999969</v>
      </c>
      <c r="BB351" s="141">
        <f t="shared" si="349"/>
        <v>6155054.812856406</v>
      </c>
      <c r="BC351" s="141"/>
      <c r="BD351" s="141"/>
      <c r="BE351" s="141">
        <f t="shared" si="323"/>
        <v>9386434</v>
      </c>
      <c r="BF351" s="141">
        <f t="shared" si="324"/>
        <v>9386434</v>
      </c>
      <c r="BG351" s="141">
        <f t="shared" si="350"/>
        <v>0</v>
      </c>
      <c r="BH351" s="141"/>
      <c r="BI351" s="141"/>
      <c r="BJ351" s="141">
        <f t="shared" si="325"/>
        <v>2191103</v>
      </c>
      <c r="BK351" s="141">
        <f t="shared" si="326"/>
        <v>2191101</v>
      </c>
      <c r="BL351" s="141">
        <f t="shared" si="351"/>
        <v>0</v>
      </c>
      <c r="BM351" s="141"/>
      <c r="BN351" s="141">
        <v>992761</v>
      </c>
      <c r="BO351" s="141">
        <f t="shared" si="327"/>
        <v>236120000</v>
      </c>
      <c r="BP351" s="141">
        <f t="shared" si="328"/>
        <v>183638092</v>
      </c>
      <c r="BQ351" s="141">
        <f t="shared" si="352"/>
        <v>1276482.0455660147</v>
      </c>
      <c r="BR351" s="141"/>
      <c r="BS351" s="141">
        <v>478244</v>
      </c>
      <c r="BT351" s="141">
        <f t="shared" si="329"/>
        <v>132130000</v>
      </c>
      <c r="BU351" s="141">
        <f t="shared" si="330"/>
        <v>119177778</v>
      </c>
      <c r="BV351" s="141">
        <f t="shared" si="353"/>
        <v>530219.48202457675</v>
      </c>
      <c r="BW351" s="141"/>
      <c r="BX351" s="141">
        <v>104696</v>
      </c>
      <c r="BY351" s="141">
        <f t="shared" si="331"/>
        <v>10351044</v>
      </c>
      <c r="BZ351" s="141">
        <f t="shared" si="332"/>
        <v>10000069</v>
      </c>
      <c r="CA351" s="141">
        <f t="shared" si="354"/>
        <v>108370.54250565672</v>
      </c>
      <c r="CB351" s="141"/>
      <c r="CC351" s="141">
        <v>13848.821900000001</v>
      </c>
      <c r="CD351" s="141">
        <f t="shared" si="333"/>
        <v>1842000</v>
      </c>
      <c r="CE351" s="141">
        <f t="shared" si="334"/>
        <v>1874207.2309440002</v>
      </c>
      <c r="CF351" s="141">
        <f t="shared" si="355"/>
        <v>13610.837434957162</v>
      </c>
      <c r="CG351" s="141"/>
      <c r="CH351" s="141">
        <v>693.23</v>
      </c>
      <c r="CI351" s="141">
        <f t="shared" si="338"/>
        <v>246401</v>
      </c>
      <c r="CJ351" s="141">
        <f t="shared" si="339"/>
        <v>225992.98000000117</v>
      </c>
      <c r="CK351" s="141">
        <f t="shared" si="356"/>
        <v>755.83128834355432</v>
      </c>
      <c r="CL351" s="141"/>
      <c r="CM351" s="141">
        <v>519206</v>
      </c>
      <c r="CN351" s="141">
        <v>511728</v>
      </c>
      <c r="CO351" s="141">
        <f t="shared" si="335"/>
        <v>1030934</v>
      </c>
      <c r="CP351" s="141">
        <f t="shared" si="336"/>
        <v>435000431</v>
      </c>
      <c r="CQ351" s="141">
        <f t="shared" si="340"/>
        <v>435000431.00000006</v>
      </c>
      <c r="CR351" s="141">
        <f t="shared" si="341"/>
        <v>1030933.9999999999</v>
      </c>
      <c r="CS351" s="141"/>
      <c r="CT351" s="141"/>
      <c r="CU351" s="141"/>
      <c r="CV351" s="141">
        <f t="shared" si="290"/>
        <v>26749094.455491018</v>
      </c>
    </row>
    <row r="352" spans="1:100" s="14" customFormat="1" ht="13.2" x14ac:dyDescent="0.25">
      <c r="A352" s="4" t="s">
        <v>270</v>
      </c>
      <c r="B352" s="4" t="s">
        <v>271</v>
      </c>
      <c r="C352" s="4"/>
      <c r="D352" s="4" t="s">
        <v>203</v>
      </c>
      <c r="E352" s="4"/>
      <c r="F352" s="141">
        <v>496587.77825799998</v>
      </c>
      <c r="G352" s="141">
        <f>'[6]Control Totals'!$I$3</f>
        <v>129600000</v>
      </c>
      <c r="H352" s="141">
        <v>129600000.00000101</v>
      </c>
      <c r="I352" s="141">
        <f t="shared" si="342"/>
        <v>496587.77825799608</v>
      </c>
      <c r="J352" s="141"/>
      <c r="K352" s="141">
        <v>14301552.75574</v>
      </c>
      <c r="L352" s="141">
        <f t="shared" si="306"/>
        <v>1567610394</v>
      </c>
      <c r="M352" s="141">
        <v>5258012077.9999981</v>
      </c>
      <c r="N352" s="141">
        <f t="shared" si="343"/>
        <v>4263828.6899418905</v>
      </c>
      <c r="O352" s="141"/>
      <c r="P352" s="141">
        <v>3422711.2725129998</v>
      </c>
      <c r="Q352" s="141">
        <f t="shared" si="337"/>
        <v>341463106</v>
      </c>
      <c r="R352" s="141">
        <v>1276518313.0000019</v>
      </c>
      <c r="S352" s="141">
        <f t="shared" si="344"/>
        <v>915560.40375701175</v>
      </c>
      <c r="T352" s="141"/>
      <c r="U352" s="141"/>
      <c r="V352" s="141">
        <f t="shared" si="307"/>
        <v>339987334</v>
      </c>
      <c r="W352" s="141">
        <f t="shared" si="308"/>
        <v>523996799.00000209</v>
      </c>
      <c r="X352" s="141">
        <f t="shared" si="309"/>
        <v>0</v>
      </c>
      <c r="Y352" s="141"/>
      <c r="Z352" s="141">
        <v>1149647.725996</v>
      </c>
      <c r="AA352" s="141">
        <f t="shared" si="310"/>
        <v>335233765</v>
      </c>
      <c r="AB352" s="141">
        <f t="shared" si="311"/>
        <v>342170317.00001383</v>
      </c>
      <c r="AC352" s="141">
        <f t="shared" si="312"/>
        <v>1126341.814182882</v>
      </c>
      <c r="AD352" s="141"/>
      <c r="AE352" s="141">
        <v>2606252.2154359999</v>
      </c>
      <c r="AF352" s="141">
        <f t="shared" si="313"/>
        <v>483622539</v>
      </c>
      <c r="AG352" s="141">
        <f t="shared" si="314"/>
        <v>726591897.00000179</v>
      </c>
      <c r="AH352" s="141">
        <f t="shared" si="345"/>
        <v>1734732.1363033729</v>
      </c>
      <c r="AI352" s="141"/>
      <c r="AJ352" s="141"/>
      <c r="AK352" s="141">
        <f t="shared" si="315"/>
        <v>18917185</v>
      </c>
      <c r="AL352" s="141">
        <f t="shared" si="316"/>
        <v>21580834</v>
      </c>
      <c r="AM352" s="141">
        <f t="shared" si="346"/>
        <v>0</v>
      </c>
      <c r="AN352" s="141"/>
      <c r="AO352" s="141">
        <v>63882.633057999999</v>
      </c>
      <c r="AP352" s="141">
        <f t="shared" si="317"/>
        <v>44655639</v>
      </c>
      <c r="AQ352" s="141">
        <f t="shared" si="318"/>
        <v>45294790.000002876</v>
      </c>
      <c r="AR352" s="141">
        <f t="shared" si="347"/>
        <v>62981.190556515059</v>
      </c>
      <c r="AS352" s="141"/>
      <c r="AT352" s="141">
        <v>70263.534862</v>
      </c>
      <c r="AU352" s="141">
        <f t="shared" si="319"/>
        <v>12442934</v>
      </c>
      <c r="AV352" s="141">
        <f t="shared" si="320"/>
        <v>11889881.000002848</v>
      </c>
      <c r="AW352" s="141">
        <f t="shared" si="348"/>
        <v>73531.814733415391</v>
      </c>
      <c r="AX352" s="141"/>
      <c r="AY352" s="141">
        <v>2973884.1351859998</v>
      </c>
      <c r="AZ352" s="141">
        <f t="shared" si="321"/>
        <v>877162802</v>
      </c>
      <c r="BA352" s="141">
        <f t="shared" si="322"/>
        <v>834431461.9999969</v>
      </c>
      <c r="BB352" s="141">
        <f t="shared" si="349"/>
        <v>3126177.1153627811</v>
      </c>
      <c r="BC352" s="141"/>
      <c r="BD352" s="141"/>
      <c r="BE352" s="141">
        <f t="shared" si="323"/>
        <v>9386434</v>
      </c>
      <c r="BF352" s="141">
        <f t="shared" si="324"/>
        <v>9386434</v>
      </c>
      <c r="BG352" s="141">
        <f t="shared" si="350"/>
        <v>0</v>
      </c>
      <c r="BH352" s="141"/>
      <c r="BI352" s="141"/>
      <c r="BJ352" s="141">
        <f t="shared" si="325"/>
        <v>2191103</v>
      </c>
      <c r="BK352" s="141">
        <f t="shared" si="326"/>
        <v>2191101</v>
      </c>
      <c r="BL352" s="141">
        <f t="shared" si="351"/>
        <v>0</v>
      </c>
      <c r="BM352" s="141"/>
      <c r="BN352" s="141">
        <v>630289</v>
      </c>
      <c r="BO352" s="141">
        <f t="shared" si="327"/>
        <v>236120000</v>
      </c>
      <c r="BP352" s="141">
        <f t="shared" si="328"/>
        <v>183638092</v>
      </c>
      <c r="BQ352" s="141">
        <f t="shared" si="352"/>
        <v>810419.21672764921</v>
      </c>
      <c r="BR352" s="141"/>
      <c r="BS352" s="141">
        <v>453746</v>
      </c>
      <c r="BT352" s="141">
        <f t="shared" si="329"/>
        <v>132130000</v>
      </c>
      <c r="BU352" s="141">
        <f t="shared" si="330"/>
        <v>119177778</v>
      </c>
      <c r="BV352" s="141">
        <f t="shared" si="353"/>
        <v>503059.04327231203</v>
      </c>
      <c r="BW352" s="141"/>
      <c r="BX352" s="141">
        <v>32991</v>
      </c>
      <c r="BY352" s="141">
        <f t="shared" si="331"/>
        <v>10351044</v>
      </c>
      <c r="BZ352" s="141">
        <f t="shared" si="332"/>
        <v>10000069</v>
      </c>
      <c r="CA352" s="141">
        <f t="shared" si="354"/>
        <v>34148.893633033935</v>
      </c>
      <c r="CB352" s="141"/>
      <c r="CC352" s="141">
        <v>9232.5479369999994</v>
      </c>
      <c r="CD352" s="141">
        <f t="shared" si="333"/>
        <v>1842000</v>
      </c>
      <c r="CE352" s="141">
        <f t="shared" si="334"/>
        <v>1874207.2309440002</v>
      </c>
      <c r="CF352" s="141">
        <f t="shared" si="355"/>
        <v>9073.8916269084311</v>
      </c>
      <c r="CG352" s="141"/>
      <c r="CH352" s="141">
        <v>693.23</v>
      </c>
      <c r="CI352" s="141">
        <f t="shared" si="338"/>
        <v>246401</v>
      </c>
      <c r="CJ352" s="141">
        <f t="shared" si="339"/>
        <v>225992.98000000117</v>
      </c>
      <c r="CK352" s="141">
        <f t="shared" si="356"/>
        <v>755.83128834355432</v>
      </c>
      <c r="CL352" s="141"/>
      <c r="CM352" s="141"/>
      <c r="CN352" s="141"/>
      <c r="CO352" s="141">
        <f t="shared" si="335"/>
        <v>0</v>
      </c>
      <c r="CP352" s="141">
        <f t="shared" si="336"/>
        <v>435000431</v>
      </c>
      <c r="CQ352" s="141">
        <f t="shared" si="340"/>
        <v>435000431.00000006</v>
      </c>
      <c r="CR352" s="141">
        <f t="shared" si="341"/>
        <v>0</v>
      </c>
      <c r="CS352" s="141"/>
      <c r="CT352" s="141"/>
      <c r="CU352" s="141"/>
      <c r="CV352" s="141">
        <f t="shared" si="290"/>
        <v>13157197.819644112</v>
      </c>
    </row>
    <row r="353" spans="1:100" s="14" customFormat="1" ht="13.2" x14ac:dyDescent="0.25">
      <c r="A353" s="4" t="s">
        <v>723</v>
      </c>
      <c r="B353" s="4" t="s">
        <v>724</v>
      </c>
      <c r="C353" s="4" t="s">
        <v>348</v>
      </c>
      <c r="D353" s="4" t="s">
        <v>348</v>
      </c>
      <c r="E353" s="4"/>
      <c r="F353" s="141"/>
      <c r="G353" s="141">
        <f>'[6]Control Totals'!$I$3</f>
        <v>129600000</v>
      </c>
      <c r="H353" s="141">
        <v>129600000.00000101</v>
      </c>
      <c r="I353" s="141">
        <f t="shared" si="342"/>
        <v>0</v>
      </c>
      <c r="J353" s="141"/>
      <c r="K353" s="141"/>
      <c r="L353" s="141">
        <f t="shared" si="306"/>
        <v>1567610394</v>
      </c>
      <c r="M353" s="141">
        <v>5258012077.9999981</v>
      </c>
      <c r="N353" s="141">
        <f t="shared" si="343"/>
        <v>0</v>
      </c>
      <c r="O353" s="141"/>
      <c r="P353" s="141">
        <v>2191736.039998</v>
      </c>
      <c r="Q353" s="141">
        <f t="shared" si="337"/>
        <v>341463106</v>
      </c>
      <c r="R353" s="141">
        <v>1276518313.0000019</v>
      </c>
      <c r="S353" s="141">
        <f t="shared" si="344"/>
        <v>586279.87403566239</v>
      </c>
      <c r="T353" s="141"/>
      <c r="U353" s="141"/>
      <c r="V353" s="141">
        <f t="shared" si="307"/>
        <v>339987334</v>
      </c>
      <c r="W353" s="141">
        <f t="shared" si="308"/>
        <v>523996799.00000209</v>
      </c>
      <c r="X353" s="141">
        <f t="shared" si="309"/>
        <v>0</v>
      </c>
      <c r="Y353" s="141"/>
      <c r="Z353" s="141">
        <v>112767.00764900001</v>
      </c>
      <c r="AA353" s="141">
        <f t="shared" si="310"/>
        <v>335233765</v>
      </c>
      <c r="AB353" s="141">
        <f t="shared" si="311"/>
        <v>342170317.00001383</v>
      </c>
      <c r="AC353" s="141">
        <f t="shared" si="312"/>
        <v>110480.97004263682</v>
      </c>
      <c r="AD353" s="141"/>
      <c r="AE353" s="141"/>
      <c r="AF353" s="141">
        <f t="shared" si="313"/>
        <v>483622539</v>
      </c>
      <c r="AG353" s="141">
        <f t="shared" si="314"/>
        <v>726591897.00000179</v>
      </c>
      <c r="AH353" s="141">
        <f t="shared" si="345"/>
        <v>0</v>
      </c>
      <c r="AI353" s="141"/>
      <c r="AJ353" s="141"/>
      <c r="AK353" s="141">
        <f t="shared" si="315"/>
        <v>18917185</v>
      </c>
      <c r="AL353" s="141">
        <f t="shared" si="316"/>
        <v>21580834</v>
      </c>
      <c r="AM353" s="141">
        <f t="shared" si="346"/>
        <v>0</v>
      </c>
      <c r="AN353" s="141"/>
      <c r="AO353" s="141">
        <v>37703.379426</v>
      </c>
      <c r="AP353" s="141">
        <f t="shared" si="317"/>
        <v>44655639</v>
      </c>
      <c r="AQ353" s="141">
        <f t="shared" si="318"/>
        <v>45294790.000002876</v>
      </c>
      <c r="AR353" s="141">
        <f t="shared" si="347"/>
        <v>37171.350186795789</v>
      </c>
      <c r="AS353" s="141"/>
      <c r="AT353" s="141"/>
      <c r="AU353" s="141">
        <f t="shared" si="319"/>
        <v>12442934</v>
      </c>
      <c r="AV353" s="141">
        <f t="shared" si="320"/>
        <v>11889881.000002848</v>
      </c>
      <c r="AW353" s="141">
        <f t="shared" si="348"/>
        <v>0</v>
      </c>
      <c r="AX353" s="141"/>
      <c r="AY353" s="141"/>
      <c r="AZ353" s="141">
        <f t="shared" si="321"/>
        <v>877162802</v>
      </c>
      <c r="BA353" s="141">
        <f t="shared" si="322"/>
        <v>834431461.9999969</v>
      </c>
      <c r="BB353" s="141">
        <f t="shared" si="349"/>
        <v>0</v>
      </c>
      <c r="BC353" s="141"/>
      <c r="BD353" s="141"/>
      <c r="BE353" s="141">
        <f t="shared" si="323"/>
        <v>9386434</v>
      </c>
      <c r="BF353" s="141">
        <f t="shared" si="324"/>
        <v>9386434</v>
      </c>
      <c r="BG353" s="141">
        <f t="shared" si="350"/>
        <v>0</v>
      </c>
      <c r="BH353" s="141"/>
      <c r="BI353" s="141"/>
      <c r="BJ353" s="141">
        <f t="shared" si="325"/>
        <v>2191103</v>
      </c>
      <c r="BK353" s="141">
        <f t="shared" si="326"/>
        <v>2191101</v>
      </c>
      <c r="BL353" s="141">
        <f t="shared" si="351"/>
        <v>0</v>
      </c>
      <c r="BM353" s="141"/>
      <c r="BN353" s="141"/>
      <c r="BO353" s="141">
        <f t="shared" si="327"/>
        <v>236120000</v>
      </c>
      <c r="BP353" s="141">
        <f t="shared" si="328"/>
        <v>183638092</v>
      </c>
      <c r="BQ353" s="141">
        <f t="shared" si="352"/>
        <v>0</v>
      </c>
      <c r="BR353" s="141"/>
      <c r="BS353" s="141"/>
      <c r="BT353" s="141">
        <f t="shared" si="329"/>
        <v>132130000</v>
      </c>
      <c r="BU353" s="141">
        <f t="shared" si="330"/>
        <v>119177778</v>
      </c>
      <c r="BV353" s="141">
        <f t="shared" si="353"/>
        <v>0</v>
      </c>
      <c r="BW353" s="141"/>
      <c r="BX353" s="141"/>
      <c r="BY353" s="141">
        <f t="shared" si="331"/>
        <v>10351044</v>
      </c>
      <c r="BZ353" s="141">
        <f t="shared" si="332"/>
        <v>10000069</v>
      </c>
      <c r="CA353" s="141">
        <f t="shared" si="354"/>
        <v>0</v>
      </c>
      <c r="CB353" s="141"/>
      <c r="CC353" s="141"/>
      <c r="CD353" s="141">
        <f t="shared" si="333"/>
        <v>1842000</v>
      </c>
      <c r="CE353" s="141">
        <f t="shared" si="334"/>
        <v>1874207.2309440002</v>
      </c>
      <c r="CF353" s="141">
        <f t="shared" si="355"/>
        <v>0</v>
      </c>
      <c r="CG353" s="141"/>
      <c r="CH353" s="141">
        <v>693.23</v>
      </c>
      <c r="CI353" s="141">
        <f t="shared" si="338"/>
        <v>246401</v>
      </c>
      <c r="CJ353" s="141">
        <f t="shared" si="339"/>
        <v>225992.98000000117</v>
      </c>
      <c r="CK353" s="141">
        <f t="shared" si="356"/>
        <v>755.83128834355432</v>
      </c>
      <c r="CL353" s="141"/>
      <c r="CM353" s="141">
        <v>82070</v>
      </c>
      <c r="CN353" s="141">
        <v>157278</v>
      </c>
      <c r="CO353" s="141">
        <f t="shared" si="335"/>
        <v>239348</v>
      </c>
      <c r="CP353" s="141">
        <f t="shared" si="336"/>
        <v>435000431</v>
      </c>
      <c r="CQ353" s="141">
        <f t="shared" si="340"/>
        <v>435000431.00000006</v>
      </c>
      <c r="CR353" s="141">
        <f t="shared" si="341"/>
        <v>239347.99999999997</v>
      </c>
      <c r="CS353" s="141"/>
      <c r="CT353" s="141"/>
      <c r="CU353" s="141"/>
      <c r="CV353" s="141">
        <f t="shared" si="290"/>
        <v>974036.02555343858</v>
      </c>
    </row>
    <row r="354" spans="1:100" s="14" customFormat="1" ht="13.2" x14ac:dyDescent="0.25">
      <c r="A354" s="4" t="s">
        <v>194</v>
      </c>
      <c r="B354" s="4" t="s">
        <v>195</v>
      </c>
      <c r="C354" s="4"/>
      <c r="D354" s="4" t="s">
        <v>177</v>
      </c>
      <c r="E354" s="4"/>
      <c r="F354" s="141">
        <v>847649.90349399997</v>
      </c>
      <c r="G354" s="141">
        <f>'[6]Control Totals'!$I$3</f>
        <v>129600000</v>
      </c>
      <c r="H354" s="141">
        <v>129600000.00000101</v>
      </c>
      <c r="I354" s="141">
        <f t="shared" si="342"/>
        <v>847649.90349399333</v>
      </c>
      <c r="J354" s="141"/>
      <c r="K354" s="141">
        <v>32620544.676293001</v>
      </c>
      <c r="L354" s="141">
        <f t="shared" si="306"/>
        <v>1567610394</v>
      </c>
      <c r="M354" s="141">
        <v>5258012077.9999981</v>
      </c>
      <c r="N354" s="141">
        <f t="shared" si="343"/>
        <v>9725406.5098970067</v>
      </c>
      <c r="O354" s="141"/>
      <c r="P354" s="141"/>
      <c r="Q354" s="141">
        <f t="shared" si="337"/>
        <v>341463106</v>
      </c>
      <c r="R354" s="141">
        <v>1276518313.0000019</v>
      </c>
      <c r="S354" s="141">
        <f t="shared" si="344"/>
        <v>0</v>
      </c>
      <c r="T354" s="141"/>
      <c r="U354" s="141">
        <v>3709868.5332160001</v>
      </c>
      <c r="V354" s="141">
        <f t="shared" si="307"/>
        <v>339987334</v>
      </c>
      <c r="W354" s="141">
        <f t="shared" si="308"/>
        <v>523996799.00000209</v>
      </c>
      <c r="X354" s="141">
        <f t="shared" si="309"/>
        <v>2407091.6358758011</v>
      </c>
      <c r="Y354" s="141"/>
      <c r="Z354" s="141">
        <v>3354377.753908</v>
      </c>
      <c r="AA354" s="141">
        <f t="shared" si="310"/>
        <v>335233765</v>
      </c>
      <c r="AB354" s="141">
        <f t="shared" si="311"/>
        <v>342170317.00001383</v>
      </c>
      <c r="AC354" s="141">
        <f t="shared" si="312"/>
        <v>3286377.0695655546</v>
      </c>
      <c r="AD354" s="141"/>
      <c r="AE354" s="141">
        <v>6002486.4645809997</v>
      </c>
      <c r="AF354" s="141">
        <f t="shared" si="313"/>
        <v>483622539</v>
      </c>
      <c r="AG354" s="141">
        <f t="shared" si="314"/>
        <v>726591897.00000179</v>
      </c>
      <c r="AH354" s="141">
        <f t="shared" si="345"/>
        <v>3995279.5459179049</v>
      </c>
      <c r="AI354" s="141"/>
      <c r="AJ354" s="141"/>
      <c r="AK354" s="141">
        <f t="shared" si="315"/>
        <v>18917185</v>
      </c>
      <c r="AL354" s="141">
        <f t="shared" si="316"/>
        <v>21580834</v>
      </c>
      <c r="AM354" s="141">
        <f t="shared" si="346"/>
        <v>0</v>
      </c>
      <c r="AN354" s="141"/>
      <c r="AO354" s="141"/>
      <c r="AP354" s="141">
        <f t="shared" si="317"/>
        <v>44655639</v>
      </c>
      <c r="AQ354" s="141">
        <f t="shared" si="318"/>
        <v>45294790.000002876</v>
      </c>
      <c r="AR354" s="141">
        <f t="shared" si="347"/>
        <v>0</v>
      </c>
      <c r="AS354" s="141"/>
      <c r="AT354" s="141">
        <v>80681.335357000004</v>
      </c>
      <c r="AU354" s="141">
        <f t="shared" si="319"/>
        <v>12442934</v>
      </c>
      <c r="AV354" s="141">
        <f t="shared" si="320"/>
        <v>11889881.000002848</v>
      </c>
      <c r="AW354" s="141">
        <f t="shared" si="348"/>
        <v>84434.194999830273</v>
      </c>
      <c r="AX354" s="141"/>
      <c r="AY354" s="141">
        <v>7286582.7517250003</v>
      </c>
      <c r="AZ354" s="141">
        <f t="shared" si="321"/>
        <v>877162802</v>
      </c>
      <c r="BA354" s="141">
        <f t="shared" si="322"/>
        <v>834431461.9999969</v>
      </c>
      <c r="BB354" s="141">
        <f t="shared" si="349"/>
        <v>7659729.5698660929</v>
      </c>
      <c r="BC354" s="141"/>
      <c r="BD354" s="141"/>
      <c r="BE354" s="141">
        <f t="shared" si="323"/>
        <v>9386434</v>
      </c>
      <c r="BF354" s="141">
        <f t="shared" si="324"/>
        <v>9386434</v>
      </c>
      <c r="BG354" s="141">
        <f t="shared" si="350"/>
        <v>0</v>
      </c>
      <c r="BH354" s="141"/>
      <c r="BI354" s="141"/>
      <c r="BJ354" s="141">
        <f t="shared" si="325"/>
        <v>2191103</v>
      </c>
      <c r="BK354" s="141">
        <f t="shared" si="326"/>
        <v>2191101</v>
      </c>
      <c r="BL354" s="141">
        <f t="shared" si="351"/>
        <v>0</v>
      </c>
      <c r="BM354" s="141"/>
      <c r="BN354" s="141">
        <v>1709813</v>
      </c>
      <c r="BO354" s="141">
        <f t="shared" si="327"/>
        <v>236120000</v>
      </c>
      <c r="BP354" s="141">
        <f t="shared" si="328"/>
        <v>183638092</v>
      </c>
      <c r="BQ354" s="141">
        <f t="shared" si="352"/>
        <v>2198460.2495216518</v>
      </c>
      <c r="BR354" s="141"/>
      <c r="BS354" s="141">
        <v>1281334</v>
      </c>
      <c r="BT354" s="141">
        <f t="shared" si="329"/>
        <v>132130000</v>
      </c>
      <c r="BU354" s="141">
        <f t="shared" si="330"/>
        <v>119177778</v>
      </c>
      <c r="BV354" s="141">
        <f t="shared" si="353"/>
        <v>1420589.1757773836</v>
      </c>
      <c r="BW354" s="141"/>
      <c r="BX354" s="141">
        <v>76122</v>
      </c>
      <c r="BY354" s="141">
        <f t="shared" si="331"/>
        <v>10351044</v>
      </c>
      <c r="BZ354" s="141">
        <f t="shared" si="332"/>
        <v>10000069</v>
      </c>
      <c r="CA354" s="141">
        <f t="shared" si="354"/>
        <v>78793.673460453123</v>
      </c>
      <c r="CB354" s="141"/>
      <c r="CC354" s="141">
        <v>18465.095870000001</v>
      </c>
      <c r="CD354" s="141">
        <f t="shared" si="333"/>
        <v>1842000</v>
      </c>
      <c r="CE354" s="141">
        <f t="shared" si="334"/>
        <v>1874207.2309440002</v>
      </c>
      <c r="CF354" s="141">
        <f t="shared" si="355"/>
        <v>18147.783249885604</v>
      </c>
      <c r="CG354" s="141"/>
      <c r="CH354" s="141"/>
      <c r="CI354" s="141">
        <f t="shared" si="338"/>
        <v>246401</v>
      </c>
      <c r="CJ354" s="141">
        <f t="shared" si="339"/>
        <v>225992.98000000117</v>
      </c>
      <c r="CK354" s="141">
        <f t="shared" si="356"/>
        <v>0</v>
      </c>
      <c r="CL354" s="141"/>
      <c r="CM354" s="141"/>
      <c r="CN354" s="141">
        <v>2348090</v>
      </c>
      <c r="CO354" s="141">
        <f t="shared" si="335"/>
        <v>2348090</v>
      </c>
      <c r="CP354" s="141">
        <f t="shared" si="336"/>
        <v>435000431</v>
      </c>
      <c r="CQ354" s="141">
        <f t="shared" si="340"/>
        <v>435000431.00000006</v>
      </c>
      <c r="CR354" s="141">
        <f t="shared" si="341"/>
        <v>2348089.9999999995</v>
      </c>
      <c r="CS354" s="141"/>
      <c r="CT354" s="141"/>
      <c r="CU354" s="141"/>
      <c r="CV354" s="141">
        <f t="shared" si="290"/>
        <v>34070049.311625555</v>
      </c>
    </row>
    <row r="355" spans="1:100" s="14" customFormat="1" ht="13.2" x14ac:dyDescent="0.25">
      <c r="A355" s="4" t="s">
        <v>513</v>
      </c>
      <c r="B355" s="4" t="s">
        <v>514</v>
      </c>
      <c r="C355" s="4" t="s">
        <v>348</v>
      </c>
      <c r="D355" s="4" t="s">
        <v>348</v>
      </c>
      <c r="E355" s="4"/>
      <c r="F355" s="141"/>
      <c r="G355" s="141">
        <f>'[6]Control Totals'!$I$3</f>
        <v>129600000</v>
      </c>
      <c r="H355" s="141">
        <v>129600000.00000101</v>
      </c>
      <c r="I355" s="141">
        <f t="shared" si="342"/>
        <v>0</v>
      </c>
      <c r="J355" s="141"/>
      <c r="K355" s="141"/>
      <c r="L355" s="141">
        <f t="shared" si="306"/>
        <v>1567610394</v>
      </c>
      <c r="M355" s="141">
        <v>5258012077.9999981</v>
      </c>
      <c r="N355" s="141">
        <f t="shared" si="343"/>
        <v>0</v>
      </c>
      <c r="O355" s="141"/>
      <c r="P355" s="141">
        <v>1724358.9747840001</v>
      </c>
      <c r="Q355" s="141">
        <f t="shared" si="337"/>
        <v>341463106</v>
      </c>
      <c r="R355" s="141">
        <v>1276518313.0000019</v>
      </c>
      <c r="S355" s="141">
        <f t="shared" si="344"/>
        <v>461258.53847325064</v>
      </c>
      <c r="T355" s="141"/>
      <c r="U355" s="141"/>
      <c r="V355" s="141">
        <f t="shared" si="307"/>
        <v>339987334</v>
      </c>
      <c r="W355" s="141">
        <f t="shared" si="308"/>
        <v>523996799.00000209</v>
      </c>
      <c r="X355" s="141">
        <f t="shared" si="309"/>
        <v>0</v>
      </c>
      <c r="Y355" s="141"/>
      <c r="Z355" s="141">
        <v>118038.391085</v>
      </c>
      <c r="AA355" s="141">
        <f t="shared" si="310"/>
        <v>335233765</v>
      </c>
      <c r="AB355" s="141">
        <f t="shared" si="311"/>
        <v>342170317.00001383</v>
      </c>
      <c r="AC355" s="141">
        <f t="shared" si="312"/>
        <v>115645.49083305021</v>
      </c>
      <c r="AD355" s="141"/>
      <c r="AE355" s="141"/>
      <c r="AF355" s="141">
        <f t="shared" si="313"/>
        <v>483622539</v>
      </c>
      <c r="AG355" s="141">
        <f t="shared" si="314"/>
        <v>726591897.00000179</v>
      </c>
      <c r="AH355" s="141">
        <f t="shared" si="345"/>
        <v>0</v>
      </c>
      <c r="AI355" s="141"/>
      <c r="AJ355" s="141"/>
      <c r="AK355" s="141">
        <f t="shared" si="315"/>
        <v>18917185</v>
      </c>
      <c r="AL355" s="141">
        <f t="shared" si="316"/>
        <v>21580834</v>
      </c>
      <c r="AM355" s="141">
        <f t="shared" si="346"/>
        <v>0</v>
      </c>
      <c r="AN355" s="141"/>
      <c r="AO355" s="141">
        <v>158464.939338</v>
      </c>
      <c r="AP355" s="141">
        <f t="shared" si="317"/>
        <v>44655639</v>
      </c>
      <c r="AQ355" s="141">
        <f t="shared" si="318"/>
        <v>45294790.000002876</v>
      </c>
      <c r="AR355" s="141">
        <f t="shared" si="347"/>
        <v>156228.85380932724</v>
      </c>
      <c r="AS355" s="141"/>
      <c r="AT355" s="141"/>
      <c r="AU355" s="141">
        <f t="shared" si="319"/>
        <v>12442934</v>
      </c>
      <c r="AV355" s="141">
        <f t="shared" si="320"/>
        <v>11889881.000002848</v>
      </c>
      <c r="AW355" s="141">
        <f t="shared" si="348"/>
        <v>0</v>
      </c>
      <c r="AX355" s="141"/>
      <c r="AY355" s="141"/>
      <c r="AZ355" s="141">
        <f t="shared" si="321"/>
        <v>877162802</v>
      </c>
      <c r="BA355" s="141">
        <f t="shared" si="322"/>
        <v>834431461.9999969</v>
      </c>
      <c r="BB355" s="141">
        <f t="shared" si="349"/>
        <v>0</v>
      </c>
      <c r="BC355" s="141"/>
      <c r="BD355" s="141"/>
      <c r="BE355" s="141">
        <f t="shared" si="323"/>
        <v>9386434</v>
      </c>
      <c r="BF355" s="141">
        <f t="shared" si="324"/>
        <v>9386434</v>
      </c>
      <c r="BG355" s="141">
        <f t="shared" si="350"/>
        <v>0</v>
      </c>
      <c r="BH355" s="141"/>
      <c r="BI355" s="141"/>
      <c r="BJ355" s="141">
        <f t="shared" si="325"/>
        <v>2191103</v>
      </c>
      <c r="BK355" s="141">
        <f t="shared" si="326"/>
        <v>2191101</v>
      </c>
      <c r="BL355" s="141">
        <f t="shared" si="351"/>
        <v>0</v>
      </c>
      <c r="BM355" s="141"/>
      <c r="BN355" s="141"/>
      <c r="BO355" s="141">
        <f t="shared" si="327"/>
        <v>236120000</v>
      </c>
      <c r="BP355" s="141">
        <f t="shared" si="328"/>
        <v>183638092</v>
      </c>
      <c r="BQ355" s="141">
        <f t="shared" si="352"/>
        <v>0</v>
      </c>
      <c r="BR355" s="141"/>
      <c r="BS355" s="141"/>
      <c r="BT355" s="141">
        <f t="shared" si="329"/>
        <v>132130000</v>
      </c>
      <c r="BU355" s="141">
        <f t="shared" si="330"/>
        <v>119177778</v>
      </c>
      <c r="BV355" s="141">
        <f t="shared" si="353"/>
        <v>0</v>
      </c>
      <c r="BW355" s="141"/>
      <c r="BX355" s="141"/>
      <c r="BY355" s="141">
        <f t="shared" si="331"/>
        <v>10351044</v>
      </c>
      <c r="BZ355" s="141">
        <f t="shared" si="332"/>
        <v>10000069</v>
      </c>
      <c r="CA355" s="141">
        <f t="shared" si="354"/>
        <v>0</v>
      </c>
      <c r="CB355" s="141"/>
      <c r="CC355" s="141"/>
      <c r="CD355" s="141">
        <f t="shared" si="333"/>
        <v>1842000</v>
      </c>
      <c r="CE355" s="141">
        <f t="shared" si="334"/>
        <v>1874207.2309440002</v>
      </c>
      <c r="CF355" s="141">
        <f t="shared" si="355"/>
        <v>0</v>
      </c>
      <c r="CG355" s="141"/>
      <c r="CH355" s="141">
        <v>693.23</v>
      </c>
      <c r="CI355" s="141">
        <f t="shared" si="338"/>
        <v>246401</v>
      </c>
      <c r="CJ355" s="141">
        <f t="shared" si="339"/>
        <v>225992.98000000117</v>
      </c>
      <c r="CK355" s="141">
        <f t="shared" si="356"/>
        <v>755.83128834355432</v>
      </c>
      <c r="CL355" s="141"/>
      <c r="CM355" s="141">
        <v>87607</v>
      </c>
      <c r="CN355" s="141">
        <v>165310</v>
      </c>
      <c r="CO355" s="141">
        <f t="shared" si="335"/>
        <v>252917</v>
      </c>
      <c r="CP355" s="141">
        <f t="shared" si="336"/>
        <v>435000431</v>
      </c>
      <c r="CQ355" s="141">
        <f t="shared" si="340"/>
        <v>435000431.00000006</v>
      </c>
      <c r="CR355" s="141">
        <f t="shared" si="341"/>
        <v>252916.99999999997</v>
      </c>
      <c r="CS355" s="141"/>
      <c r="CT355" s="141"/>
      <c r="CU355" s="141"/>
      <c r="CV355" s="141">
        <f t="shared" si="290"/>
        <v>986805.71440397156</v>
      </c>
    </row>
    <row r="356" spans="1:100" s="14" customFormat="1" ht="13.2" x14ac:dyDescent="0.25">
      <c r="A356" s="4" t="s">
        <v>691</v>
      </c>
      <c r="B356" s="4" t="s">
        <v>692</v>
      </c>
      <c r="C356" s="4" t="s">
        <v>348</v>
      </c>
      <c r="D356" s="4" t="s">
        <v>348</v>
      </c>
      <c r="E356" s="4"/>
      <c r="F356" s="141"/>
      <c r="G356" s="141">
        <f>'[6]Control Totals'!$I$3</f>
        <v>129600000</v>
      </c>
      <c r="H356" s="141">
        <v>129600000.00000101</v>
      </c>
      <c r="I356" s="141">
        <f t="shared" si="342"/>
        <v>0</v>
      </c>
      <c r="J356" s="141"/>
      <c r="K356" s="141"/>
      <c r="L356" s="141">
        <f t="shared" si="306"/>
        <v>1567610394</v>
      </c>
      <c r="M356" s="141">
        <v>5258012077.9999981</v>
      </c>
      <c r="N356" s="141">
        <f t="shared" si="343"/>
        <v>0</v>
      </c>
      <c r="O356" s="141"/>
      <c r="P356" s="141">
        <v>2589731.2781440001</v>
      </c>
      <c r="Q356" s="141">
        <f t="shared" si="337"/>
        <v>341463106</v>
      </c>
      <c r="R356" s="141">
        <v>1276518313.0000019</v>
      </c>
      <c r="S356" s="141">
        <f t="shared" si="344"/>
        <v>692741.87211789645</v>
      </c>
      <c r="T356" s="141"/>
      <c r="U356" s="141"/>
      <c r="V356" s="141">
        <f t="shared" si="307"/>
        <v>339987334</v>
      </c>
      <c r="W356" s="141">
        <f t="shared" si="308"/>
        <v>523996799.00000209</v>
      </c>
      <c r="X356" s="141">
        <f t="shared" si="309"/>
        <v>0</v>
      </c>
      <c r="Y356" s="141"/>
      <c r="Z356" s="141">
        <v>85373.229353000002</v>
      </c>
      <c r="AA356" s="141">
        <f t="shared" si="310"/>
        <v>335233765</v>
      </c>
      <c r="AB356" s="141">
        <f t="shared" si="311"/>
        <v>342170317.00001383</v>
      </c>
      <c r="AC356" s="141">
        <f t="shared" si="312"/>
        <v>83642.524451393445</v>
      </c>
      <c r="AD356" s="141"/>
      <c r="AE356" s="141"/>
      <c r="AF356" s="141">
        <f t="shared" si="313"/>
        <v>483622539</v>
      </c>
      <c r="AG356" s="141">
        <f t="shared" si="314"/>
        <v>726591897.00000179</v>
      </c>
      <c r="AH356" s="141">
        <f t="shared" si="345"/>
        <v>0</v>
      </c>
      <c r="AI356" s="141"/>
      <c r="AJ356" s="141"/>
      <c r="AK356" s="141">
        <f t="shared" si="315"/>
        <v>18917185</v>
      </c>
      <c r="AL356" s="141">
        <f t="shared" si="316"/>
        <v>21580834</v>
      </c>
      <c r="AM356" s="141">
        <f t="shared" si="346"/>
        <v>0</v>
      </c>
      <c r="AN356" s="141"/>
      <c r="AO356" s="141">
        <v>56000.774201</v>
      </c>
      <c r="AP356" s="141">
        <f t="shared" si="317"/>
        <v>44655639</v>
      </c>
      <c r="AQ356" s="141">
        <f t="shared" si="318"/>
        <v>45294790.000002876</v>
      </c>
      <c r="AR356" s="141">
        <f t="shared" si="347"/>
        <v>55210.551951785419</v>
      </c>
      <c r="AS356" s="141"/>
      <c r="AT356" s="141"/>
      <c r="AU356" s="141">
        <f t="shared" si="319"/>
        <v>12442934</v>
      </c>
      <c r="AV356" s="141">
        <f t="shared" si="320"/>
        <v>11889881.000002848</v>
      </c>
      <c r="AW356" s="141">
        <f t="shared" si="348"/>
        <v>0</v>
      </c>
      <c r="AX356" s="141"/>
      <c r="AY356" s="141"/>
      <c r="AZ356" s="141">
        <f t="shared" si="321"/>
        <v>877162802</v>
      </c>
      <c r="BA356" s="141">
        <f t="shared" si="322"/>
        <v>834431461.9999969</v>
      </c>
      <c r="BB356" s="141">
        <f t="shared" si="349"/>
        <v>0</v>
      </c>
      <c r="BC356" s="141"/>
      <c r="BD356" s="141"/>
      <c r="BE356" s="141">
        <f t="shared" si="323"/>
        <v>9386434</v>
      </c>
      <c r="BF356" s="141">
        <f t="shared" si="324"/>
        <v>9386434</v>
      </c>
      <c r="BG356" s="141">
        <f t="shared" si="350"/>
        <v>0</v>
      </c>
      <c r="BH356" s="141"/>
      <c r="BI356" s="141"/>
      <c r="BJ356" s="141">
        <f t="shared" si="325"/>
        <v>2191103</v>
      </c>
      <c r="BK356" s="141">
        <f t="shared" si="326"/>
        <v>2191101</v>
      </c>
      <c r="BL356" s="141">
        <f t="shared" si="351"/>
        <v>0</v>
      </c>
      <c r="BM356" s="141"/>
      <c r="BN356" s="141"/>
      <c r="BO356" s="141">
        <f t="shared" si="327"/>
        <v>236120000</v>
      </c>
      <c r="BP356" s="141">
        <f t="shared" si="328"/>
        <v>183638092</v>
      </c>
      <c r="BQ356" s="141">
        <f t="shared" si="352"/>
        <v>0</v>
      </c>
      <c r="BR356" s="141"/>
      <c r="BS356" s="141"/>
      <c r="BT356" s="141">
        <f t="shared" si="329"/>
        <v>132130000</v>
      </c>
      <c r="BU356" s="141">
        <f t="shared" si="330"/>
        <v>119177778</v>
      </c>
      <c r="BV356" s="141">
        <f t="shared" si="353"/>
        <v>0</v>
      </c>
      <c r="BW356" s="141"/>
      <c r="BX356" s="141"/>
      <c r="BY356" s="141">
        <f t="shared" si="331"/>
        <v>10351044</v>
      </c>
      <c r="BZ356" s="141">
        <f t="shared" si="332"/>
        <v>10000069</v>
      </c>
      <c r="CA356" s="141">
        <f t="shared" si="354"/>
        <v>0</v>
      </c>
      <c r="CB356" s="141"/>
      <c r="CC356" s="141"/>
      <c r="CD356" s="141">
        <f t="shared" si="333"/>
        <v>1842000</v>
      </c>
      <c r="CE356" s="141">
        <f t="shared" si="334"/>
        <v>1874207.2309440002</v>
      </c>
      <c r="CF356" s="141">
        <f t="shared" si="355"/>
        <v>0</v>
      </c>
      <c r="CG356" s="141"/>
      <c r="CH356" s="141">
        <v>693.23</v>
      </c>
      <c r="CI356" s="141">
        <f t="shared" si="338"/>
        <v>246401</v>
      </c>
      <c r="CJ356" s="141">
        <f t="shared" si="339"/>
        <v>225992.98000000117</v>
      </c>
      <c r="CK356" s="141">
        <f t="shared" si="356"/>
        <v>755.83128834355432</v>
      </c>
      <c r="CL356" s="141"/>
      <c r="CM356" s="141">
        <v>60131</v>
      </c>
      <c r="CN356" s="141">
        <v>118391</v>
      </c>
      <c r="CO356" s="141">
        <f t="shared" si="335"/>
        <v>178522</v>
      </c>
      <c r="CP356" s="141">
        <f t="shared" si="336"/>
        <v>435000431</v>
      </c>
      <c r="CQ356" s="141">
        <f t="shared" si="340"/>
        <v>435000431.00000006</v>
      </c>
      <c r="CR356" s="141">
        <f t="shared" si="341"/>
        <v>178521.99999999997</v>
      </c>
      <c r="CS356" s="141"/>
      <c r="CT356" s="141"/>
      <c r="CU356" s="141"/>
      <c r="CV356" s="141">
        <f t="shared" si="290"/>
        <v>1010872.7798094188</v>
      </c>
    </row>
    <row r="357" spans="1:100" s="14" customFormat="1" ht="13.2" x14ac:dyDescent="0.25">
      <c r="A357" s="4" t="s">
        <v>711</v>
      </c>
      <c r="B357" s="4" t="s">
        <v>712</v>
      </c>
      <c r="C357" s="4" t="s">
        <v>348</v>
      </c>
      <c r="D357" s="4" t="s">
        <v>348</v>
      </c>
      <c r="E357" s="4"/>
      <c r="F357" s="141"/>
      <c r="G357" s="141">
        <f>'[6]Control Totals'!$I$3</f>
        <v>129600000</v>
      </c>
      <c r="H357" s="141">
        <v>129600000.00000101</v>
      </c>
      <c r="I357" s="141">
        <f t="shared" si="342"/>
        <v>0</v>
      </c>
      <c r="J357" s="141"/>
      <c r="K357" s="141"/>
      <c r="L357" s="141">
        <f t="shared" si="306"/>
        <v>1567610394</v>
      </c>
      <c r="M357" s="141">
        <v>5258012077.9999981</v>
      </c>
      <c r="N357" s="141">
        <f t="shared" si="343"/>
        <v>0</v>
      </c>
      <c r="O357" s="141"/>
      <c r="P357" s="141">
        <v>1237582.1476700001</v>
      </c>
      <c r="Q357" s="141">
        <f t="shared" si="337"/>
        <v>341463106</v>
      </c>
      <c r="R357" s="141">
        <v>1276518313.0000019</v>
      </c>
      <c r="S357" s="141">
        <f t="shared" si="344"/>
        <v>331047.85083764658</v>
      </c>
      <c r="T357" s="141"/>
      <c r="U357" s="141"/>
      <c r="V357" s="141">
        <f t="shared" si="307"/>
        <v>339987334</v>
      </c>
      <c r="W357" s="141">
        <f t="shared" si="308"/>
        <v>523996799.00000209</v>
      </c>
      <c r="X357" s="141">
        <f t="shared" si="309"/>
        <v>0</v>
      </c>
      <c r="Y357" s="141"/>
      <c r="Z357" s="141">
        <v>127571.400559</v>
      </c>
      <c r="AA357" s="141">
        <f t="shared" si="310"/>
        <v>335233765</v>
      </c>
      <c r="AB357" s="141">
        <f t="shared" si="311"/>
        <v>342170317.00001383</v>
      </c>
      <c r="AC357" s="141">
        <f t="shared" si="312"/>
        <v>124985.24504016212</v>
      </c>
      <c r="AD357" s="141"/>
      <c r="AE357" s="141"/>
      <c r="AF357" s="141">
        <f t="shared" si="313"/>
        <v>483622539</v>
      </c>
      <c r="AG357" s="141">
        <f t="shared" si="314"/>
        <v>726591897.00000179</v>
      </c>
      <c r="AH357" s="141">
        <f t="shared" si="345"/>
        <v>0</v>
      </c>
      <c r="AI357" s="141"/>
      <c r="AJ357" s="141"/>
      <c r="AK357" s="141">
        <f t="shared" si="315"/>
        <v>18917185</v>
      </c>
      <c r="AL357" s="141">
        <f t="shared" si="316"/>
        <v>21580834</v>
      </c>
      <c r="AM357" s="141">
        <f t="shared" si="346"/>
        <v>0</v>
      </c>
      <c r="AN357" s="141"/>
      <c r="AO357" s="141">
        <v>28309.240919</v>
      </c>
      <c r="AP357" s="141">
        <f t="shared" si="317"/>
        <v>44655639</v>
      </c>
      <c r="AQ357" s="141">
        <f t="shared" si="318"/>
        <v>45294790.000002876</v>
      </c>
      <c r="AR357" s="141">
        <f t="shared" si="347"/>
        <v>27909.771583946233</v>
      </c>
      <c r="AS357" s="141"/>
      <c r="AT357" s="141"/>
      <c r="AU357" s="141">
        <f t="shared" si="319"/>
        <v>12442934</v>
      </c>
      <c r="AV357" s="141">
        <f t="shared" si="320"/>
        <v>11889881.000002848</v>
      </c>
      <c r="AW357" s="141">
        <f t="shared" si="348"/>
        <v>0</v>
      </c>
      <c r="AX357" s="141"/>
      <c r="AY357" s="141"/>
      <c r="AZ357" s="141">
        <f t="shared" si="321"/>
        <v>877162802</v>
      </c>
      <c r="BA357" s="141">
        <f t="shared" si="322"/>
        <v>834431461.9999969</v>
      </c>
      <c r="BB357" s="141">
        <f t="shared" si="349"/>
        <v>0</v>
      </c>
      <c r="BC357" s="141"/>
      <c r="BD357" s="141"/>
      <c r="BE357" s="141">
        <f t="shared" si="323"/>
        <v>9386434</v>
      </c>
      <c r="BF357" s="141">
        <f t="shared" si="324"/>
        <v>9386434</v>
      </c>
      <c r="BG357" s="141">
        <f t="shared" si="350"/>
        <v>0</v>
      </c>
      <c r="BH357" s="141"/>
      <c r="BI357" s="141"/>
      <c r="BJ357" s="141">
        <f t="shared" si="325"/>
        <v>2191103</v>
      </c>
      <c r="BK357" s="141">
        <f t="shared" si="326"/>
        <v>2191101</v>
      </c>
      <c r="BL357" s="141">
        <f t="shared" si="351"/>
        <v>0</v>
      </c>
      <c r="BM357" s="141"/>
      <c r="BN357" s="141"/>
      <c r="BO357" s="141">
        <f t="shared" si="327"/>
        <v>236120000</v>
      </c>
      <c r="BP357" s="141">
        <f t="shared" si="328"/>
        <v>183638092</v>
      </c>
      <c r="BQ357" s="141">
        <f t="shared" si="352"/>
        <v>0</v>
      </c>
      <c r="BR357" s="141"/>
      <c r="BS357" s="141"/>
      <c r="BT357" s="141">
        <f t="shared" si="329"/>
        <v>132130000</v>
      </c>
      <c r="BU357" s="141">
        <f t="shared" si="330"/>
        <v>119177778</v>
      </c>
      <c r="BV357" s="141">
        <f t="shared" si="353"/>
        <v>0</v>
      </c>
      <c r="BW357" s="141"/>
      <c r="BX357" s="141"/>
      <c r="BY357" s="141">
        <f t="shared" si="331"/>
        <v>10351044</v>
      </c>
      <c r="BZ357" s="141">
        <f t="shared" si="332"/>
        <v>10000069</v>
      </c>
      <c r="CA357" s="141">
        <f t="shared" si="354"/>
        <v>0</v>
      </c>
      <c r="CB357" s="141"/>
      <c r="CC357" s="141"/>
      <c r="CD357" s="141">
        <f t="shared" si="333"/>
        <v>1842000</v>
      </c>
      <c r="CE357" s="141">
        <f t="shared" si="334"/>
        <v>1874207.2309440002</v>
      </c>
      <c r="CF357" s="141">
        <f t="shared" si="355"/>
        <v>0</v>
      </c>
      <c r="CG357" s="141"/>
      <c r="CH357" s="141">
        <v>693.23</v>
      </c>
      <c r="CI357" s="141">
        <f t="shared" si="338"/>
        <v>246401</v>
      </c>
      <c r="CJ357" s="141">
        <f t="shared" si="339"/>
        <v>225992.98000000117</v>
      </c>
      <c r="CK357" s="141">
        <f t="shared" si="356"/>
        <v>755.83128834355432</v>
      </c>
      <c r="CL357" s="141"/>
      <c r="CM357" s="141">
        <v>91253</v>
      </c>
      <c r="CN357" s="141">
        <v>180094</v>
      </c>
      <c r="CO357" s="141">
        <f t="shared" si="335"/>
        <v>271347</v>
      </c>
      <c r="CP357" s="141">
        <f t="shared" si="336"/>
        <v>435000431</v>
      </c>
      <c r="CQ357" s="141">
        <f t="shared" si="340"/>
        <v>435000431.00000006</v>
      </c>
      <c r="CR357" s="141">
        <f t="shared" si="341"/>
        <v>271347</v>
      </c>
      <c r="CS357" s="141"/>
      <c r="CT357" s="141"/>
      <c r="CU357" s="141"/>
      <c r="CV357" s="141">
        <f t="shared" si="290"/>
        <v>756045.69875009847</v>
      </c>
    </row>
    <row r="358" spans="1:100" s="14" customFormat="1" ht="13.2" x14ac:dyDescent="0.25">
      <c r="A358" s="4" t="s">
        <v>427</v>
      </c>
      <c r="B358" s="4" t="s">
        <v>428</v>
      </c>
      <c r="C358" s="4" t="s">
        <v>348</v>
      </c>
      <c r="D358" s="4" t="s">
        <v>348</v>
      </c>
      <c r="E358" s="4"/>
      <c r="F358" s="141"/>
      <c r="G358" s="141">
        <f>'[6]Control Totals'!$I$3</f>
        <v>129600000</v>
      </c>
      <c r="H358" s="141">
        <v>129600000.00000101</v>
      </c>
      <c r="I358" s="141">
        <f t="shared" si="342"/>
        <v>0</v>
      </c>
      <c r="J358" s="141"/>
      <c r="K358" s="141"/>
      <c r="L358" s="141">
        <f t="shared" si="306"/>
        <v>1567610394</v>
      </c>
      <c r="M358" s="141">
        <v>5258012077.9999981</v>
      </c>
      <c r="N358" s="141">
        <f t="shared" si="343"/>
        <v>0</v>
      </c>
      <c r="O358" s="141"/>
      <c r="P358" s="141">
        <v>1831082.587234</v>
      </c>
      <c r="Q358" s="141">
        <f t="shared" si="337"/>
        <v>341463106</v>
      </c>
      <c r="R358" s="141">
        <v>1276518313.0000019</v>
      </c>
      <c r="S358" s="141">
        <f t="shared" si="344"/>
        <v>489806.64140259509</v>
      </c>
      <c r="T358" s="141"/>
      <c r="U358" s="141"/>
      <c r="V358" s="141">
        <f t="shared" si="307"/>
        <v>339987334</v>
      </c>
      <c r="W358" s="141">
        <f t="shared" si="308"/>
        <v>523996799.00000209</v>
      </c>
      <c r="X358" s="141">
        <f t="shared" si="309"/>
        <v>0</v>
      </c>
      <c r="Y358" s="141"/>
      <c r="Z358" s="141">
        <v>157539.45471699999</v>
      </c>
      <c r="AA358" s="141">
        <f t="shared" si="310"/>
        <v>335233765</v>
      </c>
      <c r="AB358" s="141">
        <f t="shared" si="311"/>
        <v>342170317.00001383</v>
      </c>
      <c r="AC358" s="141">
        <f t="shared" si="312"/>
        <v>154345.78020636659</v>
      </c>
      <c r="AD358" s="141"/>
      <c r="AE358" s="141"/>
      <c r="AF358" s="141">
        <f t="shared" si="313"/>
        <v>483622539</v>
      </c>
      <c r="AG358" s="141">
        <f t="shared" si="314"/>
        <v>726591897.00000179</v>
      </c>
      <c r="AH358" s="141">
        <f t="shared" si="345"/>
        <v>0</v>
      </c>
      <c r="AI358" s="141"/>
      <c r="AJ358" s="141"/>
      <c r="AK358" s="141">
        <f t="shared" si="315"/>
        <v>18917185</v>
      </c>
      <c r="AL358" s="141">
        <f t="shared" si="316"/>
        <v>21580834</v>
      </c>
      <c r="AM358" s="141">
        <f t="shared" si="346"/>
        <v>0</v>
      </c>
      <c r="AN358" s="141"/>
      <c r="AO358" s="141">
        <v>59941.420536999998</v>
      </c>
      <c r="AP358" s="141">
        <f t="shared" si="317"/>
        <v>44655639</v>
      </c>
      <c r="AQ358" s="141">
        <f t="shared" si="318"/>
        <v>45294790.000002876</v>
      </c>
      <c r="AR358" s="141">
        <f t="shared" si="347"/>
        <v>59095.592156344872</v>
      </c>
      <c r="AS358" s="141"/>
      <c r="AT358" s="141"/>
      <c r="AU358" s="141">
        <f t="shared" si="319"/>
        <v>12442934</v>
      </c>
      <c r="AV358" s="141">
        <f t="shared" si="320"/>
        <v>11889881.000002848</v>
      </c>
      <c r="AW358" s="141">
        <f t="shared" si="348"/>
        <v>0</v>
      </c>
      <c r="AX358" s="141"/>
      <c r="AY358" s="141"/>
      <c r="AZ358" s="141">
        <f t="shared" si="321"/>
        <v>877162802</v>
      </c>
      <c r="BA358" s="141">
        <f t="shared" si="322"/>
        <v>834431461.9999969</v>
      </c>
      <c r="BB358" s="141">
        <f t="shared" si="349"/>
        <v>0</v>
      </c>
      <c r="BC358" s="141"/>
      <c r="BD358" s="141"/>
      <c r="BE358" s="141">
        <f t="shared" si="323"/>
        <v>9386434</v>
      </c>
      <c r="BF358" s="141">
        <f t="shared" si="324"/>
        <v>9386434</v>
      </c>
      <c r="BG358" s="141">
        <f t="shared" si="350"/>
        <v>0</v>
      </c>
      <c r="BH358" s="141"/>
      <c r="BI358" s="141"/>
      <c r="BJ358" s="141">
        <f t="shared" si="325"/>
        <v>2191103</v>
      </c>
      <c r="BK358" s="141">
        <f t="shared" si="326"/>
        <v>2191101</v>
      </c>
      <c r="BL358" s="141">
        <f t="shared" si="351"/>
        <v>0</v>
      </c>
      <c r="BM358" s="141"/>
      <c r="BN358" s="141"/>
      <c r="BO358" s="141">
        <f t="shared" si="327"/>
        <v>236120000</v>
      </c>
      <c r="BP358" s="141">
        <f t="shared" si="328"/>
        <v>183638092</v>
      </c>
      <c r="BQ358" s="141">
        <f t="shared" si="352"/>
        <v>0</v>
      </c>
      <c r="BR358" s="141"/>
      <c r="BS358" s="141"/>
      <c r="BT358" s="141">
        <f t="shared" si="329"/>
        <v>132130000</v>
      </c>
      <c r="BU358" s="141">
        <f t="shared" si="330"/>
        <v>119177778</v>
      </c>
      <c r="BV358" s="141">
        <f t="shared" si="353"/>
        <v>0</v>
      </c>
      <c r="BW358" s="141"/>
      <c r="BX358" s="141"/>
      <c r="BY358" s="141">
        <f t="shared" si="331"/>
        <v>10351044</v>
      </c>
      <c r="BZ358" s="141">
        <f t="shared" si="332"/>
        <v>10000069</v>
      </c>
      <c r="CA358" s="141">
        <f t="shared" si="354"/>
        <v>0</v>
      </c>
      <c r="CB358" s="141"/>
      <c r="CC358" s="141"/>
      <c r="CD358" s="141">
        <f t="shared" si="333"/>
        <v>1842000</v>
      </c>
      <c r="CE358" s="141">
        <f t="shared" si="334"/>
        <v>1874207.2309440002</v>
      </c>
      <c r="CF358" s="141">
        <f t="shared" si="355"/>
        <v>0</v>
      </c>
      <c r="CG358" s="141"/>
      <c r="CH358" s="141">
        <v>693.23</v>
      </c>
      <c r="CI358" s="141">
        <f t="shared" si="338"/>
        <v>246401</v>
      </c>
      <c r="CJ358" s="141">
        <f t="shared" si="339"/>
        <v>225992.98000000117</v>
      </c>
      <c r="CK358" s="141">
        <f t="shared" si="356"/>
        <v>755.83128834355432</v>
      </c>
      <c r="CL358" s="141"/>
      <c r="CM358" s="141">
        <v>115907</v>
      </c>
      <c r="CN358" s="141">
        <v>227506</v>
      </c>
      <c r="CO358" s="141">
        <f t="shared" si="335"/>
        <v>343413</v>
      </c>
      <c r="CP358" s="141">
        <f t="shared" si="336"/>
        <v>435000431</v>
      </c>
      <c r="CQ358" s="141">
        <f t="shared" si="340"/>
        <v>435000431.00000006</v>
      </c>
      <c r="CR358" s="141">
        <f t="shared" si="341"/>
        <v>343412.99999999994</v>
      </c>
      <c r="CS358" s="141"/>
      <c r="CT358" s="141"/>
      <c r="CU358" s="141"/>
      <c r="CV358" s="141">
        <f t="shared" si="290"/>
        <v>1047416.84505365</v>
      </c>
    </row>
    <row r="359" spans="1:100" s="14" customFormat="1" ht="13.2" x14ac:dyDescent="0.25">
      <c r="A359" s="4" t="s">
        <v>619</v>
      </c>
      <c r="B359" s="4" t="s">
        <v>620</v>
      </c>
      <c r="C359" s="4" t="s">
        <v>348</v>
      </c>
      <c r="D359" s="4" t="s">
        <v>348</v>
      </c>
      <c r="E359" s="4"/>
      <c r="F359" s="141"/>
      <c r="G359" s="141">
        <f>'[6]Control Totals'!$I$3</f>
        <v>129600000</v>
      </c>
      <c r="H359" s="141">
        <v>129600000.00000101</v>
      </c>
      <c r="I359" s="141">
        <f t="shared" si="342"/>
        <v>0</v>
      </c>
      <c r="J359" s="141"/>
      <c r="K359" s="141"/>
      <c r="L359" s="141">
        <f t="shared" si="306"/>
        <v>1567610394</v>
      </c>
      <c r="M359" s="141">
        <v>5258012077.9999981</v>
      </c>
      <c r="N359" s="141">
        <f t="shared" si="343"/>
        <v>0</v>
      </c>
      <c r="O359" s="141"/>
      <c r="P359" s="141">
        <v>1553277.1059109999</v>
      </c>
      <c r="Q359" s="141">
        <f t="shared" si="337"/>
        <v>341463106</v>
      </c>
      <c r="R359" s="141">
        <v>1276518313.0000019</v>
      </c>
      <c r="S359" s="141">
        <f t="shared" si="344"/>
        <v>415494.88139858766</v>
      </c>
      <c r="T359" s="141"/>
      <c r="U359" s="141"/>
      <c r="V359" s="141">
        <f t="shared" si="307"/>
        <v>339987334</v>
      </c>
      <c r="W359" s="141">
        <f t="shared" si="308"/>
        <v>523996799.00000209</v>
      </c>
      <c r="X359" s="141">
        <f t="shared" si="309"/>
        <v>0</v>
      </c>
      <c r="Y359" s="141"/>
      <c r="Z359" s="141">
        <v>46025.561192000001</v>
      </c>
      <c r="AA359" s="141">
        <f t="shared" si="310"/>
        <v>335233765</v>
      </c>
      <c r="AB359" s="141">
        <f t="shared" si="311"/>
        <v>342170317.00001383</v>
      </c>
      <c r="AC359" s="141">
        <f t="shared" si="312"/>
        <v>45092.520882316698</v>
      </c>
      <c r="AD359" s="141"/>
      <c r="AE359" s="141"/>
      <c r="AF359" s="141">
        <f t="shared" si="313"/>
        <v>483622539</v>
      </c>
      <c r="AG359" s="141">
        <f t="shared" si="314"/>
        <v>726591897.00000179</v>
      </c>
      <c r="AH359" s="141">
        <f t="shared" si="345"/>
        <v>0</v>
      </c>
      <c r="AI359" s="141"/>
      <c r="AJ359" s="141"/>
      <c r="AK359" s="141">
        <f t="shared" si="315"/>
        <v>18917185</v>
      </c>
      <c r="AL359" s="141">
        <f t="shared" si="316"/>
        <v>21580834</v>
      </c>
      <c r="AM359" s="141">
        <f t="shared" si="346"/>
        <v>0</v>
      </c>
      <c r="AN359" s="141"/>
      <c r="AO359" s="141">
        <v>32355.197630999999</v>
      </c>
      <c r="AP359" s="141">
        <f t="shared" si="317"/>
        <v>44655639</v>
      </c>
      <c r="AQ359" s="141">
        <f t="shared" si="318"/>
        <v>45294790.000002876</v>
      </c>
      <c r="AR359" s="141">
        <f t="shared" si="347"/>
        <v>31898.636138582373</v>
      </c>
      <c r="AS359" s="141"/>
      <c r="AT359" s="141"/>
      <c r="AU359" s="141">
        <f t="shared" si="319"/>
        <v>12442934</v>
      </c>
      <c r="AV359" s="141">
        <f t="shared" si="320"/>
        <v>11889881.000002848</v>
      </c>
      <c r="AW359" s="141">
        <f t="shared" si="348"/>
        <v>0</v>
      </c>
      <c r="AX359" s="141"/>
      <c r="AY359" s="141"/>
      <c r="AZ359" s="141">
        <f t="shared" si="321"/>
        <v>877162802</v>
      </c>
      <c r="BA359" s="141">
        <f t="shared" si="322"/>
        <v>834431461.9999969</v>
      </c>
      <c r="BB359" s="141">
        <f t="shared" si="349"/>
        <v>0</v>
      </c>
      <c r="BC359" s="141"/>
      <c r="BD359" s="141"/>
      <c r="BE359" s="141">
        <f t="shared" si="323"/>
        <v>9386434</v>
      </c>
      <c r="BF359" s="141">
        <f t="shared" si="324"/>
        <v>9386434</v>
      </c>
      <c r="BG359" s="141">
        <f t="shared" si="350"/>
        <v>0</v>
      </c>
      <c r="BH359" s="141"/>
      <c r="BI359" s="141">
        <v>74557</v>
      </c>
      <c r="BJ359" s="141">
        <f t="shared" si="325"/>
        <v>2191103</v>
      </c>
      <c r="BK359" s="141">
        <f t="shared" si="326"/>
        <v>2191101</v>
      </c>
      <c r="BL359" s="141">
        <f t="shared" si="351"/>
        <v>74557.068054370829</v>
      </c>
      <c r="BM359" s="141"/>
      <c r="BN359" s="141"/>
      <c r="BO359" s="141">
        <f t="shared" si="327"/>
        <v>236120000</v>
      </c>
      <c r="BP359" s="141">
        <f t="shared" si="328"/>
        <v>183638092</v>
      </c>
      <c r="BQ359" s="141">
        <f t="shared" si="352"/>
        <v>0</v>
      </c>
      <c r="BR359" s="141"/>
      <c r="BS359" s="141"/>
      <c r="BT359" s="141">
        <f t="shared" si="329"/>
        <v>132130000</v>
      </c>
      <c r="BU359" s="141">
        <f t="shared" si="330"/>
        <v>119177778</v>
      </c>
      <c r="BV359" s="141">
        <f t="shared" si="353"/>
        <v>0</v>
      </c>
      <c r="BW359" s="141"/>
      <c r="BX359" s="141"/>
      <c r="BY359" s="141">
        <f t="shared" si="331"/>
        <v>10351044</v>
      </c>
      <c r="BZ359" s="141">
        <f t="shared" si="332"/>
        <v>10000069</v>
      </c>
      <c r="CA359" s="141">
        <f t="shared" si="354"/>
        <v>0</v>
      </c>
      <c r="CB359" s="141"/>
      <c r="CC359" s="141"/>
      <c r="CD359" s="141">
        <f t="shared" si="333"/>
        <v>1842000</v>
      </c>
      <c r="CE359" s="141">
        <f t="shared" si="334"/>
        <v>1874207.2309440002</v>
      </c>
      <c r="CF359" s="141">
        <f t="shared" si="355"/>
        <v>0</v>
      </c>
      <c r="CG359" s="141"/>
      <c r="CH359" s="141">
        <v>693.23</v>
      </c>
      <c r="CI359" s="141">
        <f t="shared" si="338"/>
        <v>246401</v>
      </c>
      <c r="CJ359" s="141">
        <f t="shared" si="339"/>
        <v>225992.98000000117</v>
      </c>
      <c r="CK359" s="141">
        <f t="shared" si="356"/>
        <v>755.83128834355432</v>
      </c>
      <c r="CL359" s="141"/>
      <c r="CM359" s="141">
        <v>34117</v>
      </c>
      <c r="CN359" s="141">
        <v>31909</v>
      </c>
      <c r="CO359" s="141">
        <f t="shared" si="335"/>
        <v>66026</v>
      </c>
      <c r="CP359" s="141">
        <f t="shared" si="336"/>
        <v>435000431</v>
      </c>
      <c r="CQ359" s="141">
        <f t="shared" si="340"/>
        <v>435000431.00000006</v>
      </c>
      <c r="CR359" s="141">
        <f t="shared" si="341"/>
        <v>66026</v>
      </c>
      <c r="CS359" s="141"/>
      <c r="CT359" s="141"/>
      <c r="CU359" s="141"/>
      <c r="CV359" s="141">
        <f t="shared" si="290"/>
        <v>633824.93776220107</v>
      </c>
    </row>
    <row r="360" spans="1:100" s="14" customFormat="1" ht="13.2" x14ac:dyDescent="0.25">
      <c r="A360" s="4" t="s">
        <v>515</v>
      </c>
      <c r="B360" s="4" t="s">
        <v>516</v>
      </c>
      <c r="C360" s="4" t="s">
        <v>348</v>
      </c>
      <c r="D360" s="4" t="s">
        <v>348</v>
      </c>
      <c r="E360" s="4"/>
      <c r="F360" s="141"/>
      <c r="G360" s="141">
        <f>'[6]Control Totals'!$I$3</f>
        <v>129600000</v>
      </c>
      <c r="H360" s="141">
        <v>129600000.00000101</v>
      </c>
      <c r="I360" s="141">
        <f t="shared" si="342"/>
        <v>0</v>
      </c>
      <c r="J360" s="141"/>
      <c r="K360" s="141"/>
      <c r="L360" s="141">
        <f t="shared" si="306"/>
        <v>1567610394</v>
      </c>
      <c r="M360" s="141">
        <v>5258012077.9999981</v>
      </c>
      <c r="N360" s="141">
        <f t="shared" si="343"/>
        <v>0</v>
      </c>
      <c r="O360" s="141"/>
      <c r="P360" s="141">
        <v>1823046.7076630001</v>
      </c>
      <c r="Q360" s="141">
        <f t="shared" si="337"/>
        <v>341463106</v>
      </c>
      <c r="R360" s="141">
        <v>1276518313.0000019</v>
      </c>
      <c r="S360" s="141">
        <f t="shared" si="344"/>
        <v>487657.07850967674</v>
      </c>
      <c r="T360" s="141"/>
      <c r="U360" s="141"/>
      <c r="V360" s="141">
        <f t="shared" si="307"/>
        <v>339987334</v>
      </c>
      <c r="W360" s="141">
        <f t="shared" si="308"/>
        <v>523996799.00000209</v>
      </c>
      <c r="X360" s="141">
        <f t="shared" si="309"/>
        <v>0</v>
      </c>
      <c r="Y360" s="141"/>
      <c r="Z360" s="141">
        <v>118864.18925700001</v>
      </c>
      <c r="AA360" s="141">
        <f t="shared" si="310"/>
        <v>335233765</v>
      </c>
      <c r="AB360" s="141">
        <f t="shared" si="311"/>
        <v>342170317.00001383</v>
      </c>
      <c r="AC360" s="141">
        <f t="shared" si="312"/>
        <v>116454.54824269592</v>
      </c>
      <c r="AD360" s="141"/>
      <c r="AE360" s="141"/>
      <c r="AF360" s="141">
        <f t="shared" si="313"/>
        <v>483622539</v>
      </c>
      <c r="AG360" s="141">
        <f t="shared" si="314"/>
        <v>726591897.00000179</v>
      </c>
      <c r="AH360" s="141">
        <f t="shared" si="345"/>
        <v>0</v>
      </c>
      <c r="AI360" s="141"/>
      <c r="AJ360" s="141"/>
      <c r="AK360" s="141">
        <f t="shared" si="315"/>
        <v>18917185</v>
      </c>
      <c r="AL360" s="141">
        <f t="shared" si="316"/>
        <v>21580834</v>
      </c>
      <c r="AM360" s="141">
        <f t="shared" si="346"/>
        <v>0</v>
      </c>
      <c r="AN360" s="141"/>
      <c r="AO360" s="141">
        <v>61067.562141000002</v>
      </c>
      <c r="AP360" s="141">
        <f t="shared" si="317"/>
        <v>44655639</v>
      </c>
      <c r="AQ360" s="141">
        <f t="shared" si="318"/>
        <v>45294790.000002876</v>
      </c>
      <c r="AR360" s="141">
        <f t="shared" si="347"/>
        <v>60205.842870193017</v>
      </c>
      <c r="AS360" s="141"/>
      <c r="AT360" s="141"/>
      <c r="AU360" s="141">
        <f t="shared" si="319"/>
        <v>12442934</v>
      </c>
      <c r="AV360" s="141">
        <f t="shared" si="320"/>
        <v>11889881.000002848</v>
      </c>
      <c r="AW360" s="141">
        <f t="shared" si="348"/>
        <v>0</v>
      </c>
      <c r="AX360" s="141"/>
      <c r="AY360" s="141"/>
      <c r="AZ360" s="141">
        <f t="shared" si="321"/>
        <v>877162802</v>
      </c>
      <c r="BA360" s="141">
        <f t="shared" si="322"/>
        <v>834431461.9999969</v>
      </c>
      <c r="BB360" s="141">
        <f t="shared" si="349"/>
        <v>0</v>
      </c>
      <c r="BC360" s="141"/>
      <c r="BD360" s="141"/>
      <c r="BE360" s="141">
        <f t="shared" si="323"/>
        <v>9386434</v>
      </c>
      <c r="BF360" s="141">
        <f t="shared" si="324"/>
        <v>9386434</v>
      </c>
      <c r="BG360" s="141">
        <f t="shared" si="350"/>
        <v>0</v>
      </c>
      <c r="BH360" s="141"/>
      <c r="BI360" s="141"/>
      <c r="BJ360" s="141">
        <f t="shared" si="325"/>
        <v>2191103</v>
      </c>
      <c r="BK360" s="141">
        <f t="shared" si="326"/>
        <v>2191101</v>
      </c>
      <c r="BL360" s="141">
        <f t="shared" si="351"/>
        <v>0</v>
      </c>
      <c r="BM360" s="141"/>
      <c r="BN360" s="141"/>
      <c r="BO360" s="141">
        <f t="shared" si="327"/>
        <v>236120000</v>
      </c>
      <c r="BP360" s="141">
        <f t="shared" si="328"/>
        <v>183638092</v>
      </c>
      <c r="BQ360" s="141">
        <f t="shared" si="352"/>
        <v>0</v>
      </c>
      <c r="BR360" s="141"/>
      <c r="BS360" s="141"/>
      <c r="BT360" s="141">
        <f t="shared" si="329"/>
        <v>132130000</v>
      </c>
      <c r="BU360" s="141">
        <f t="shared" si="330"/>
        <v>119177778</v>
      </c>
      <c r="BV360" s="141">
        <f t="shared" si="353"/>
        <v>0</v>
      </c>
      <c r="BW360" s="141"/>
      <c r="BX360" s="141"/>
      <c r="BY360" s="141">
        <f t="shared" si="331"/>
        <v>10351044</v>
      </c>
      <c r="BZ360" s="141">
        <f t="shared" si="332"/>
        <v>10000069</v>
      </c>
      <c r="CA360" s="141">
        <f t="shared" si="354"/>
        <v>0</v>
      </c>
      <c r="CB360" s="141"/>
      <c r="CC360" s="141"/>
      <c r="CD360" s="141">
        <f t="shared" si="333"/>
        <v>1842000</v>
      </c>
      <c r="CE360" s="141">
        <f t="shared" si="334"/>
        <v>1874207.2309440002</v>
      </c>
      <c r="CF360" s="141">
        <f t="shared" si="355"/>
        <v>0</v>
      </c>
      <c r="CG360" s="141"/>
      <c r="CH360" s="141">
        <v>693.23</v>
      </c>
      <c r="CI360" s="141">
        <f t="shared" si="338"/>
        <v>246401</v>
      </c>
      <c r="CJ360" s="141">
        <f t="shared" si="339"/>
        <v>225992.98000000117</v>
      </c>
      <c r="CK360" s="141">
        <f t="shared" si="356"/>
        <v>755.83128834355432</v>
      </c>
      <c r="CL360" s="141"/>
      <c r="CM360" s="141">
        <v>85225</v>
      </c>
      <c r="CN360" s="141">
        <v>163989</v>
      </c>
      <c r="CO360" s="141">
        <f t="shared" si="335"/>
        <v>249214</v>
      </c>
      <c r="CP360" s="141">
        <f t="shared" si="336"/>
        <v>435000431</v>
      </c>
      <c r="CQ360" s="141">
        <f t="shared" si="340"/>
        <v>435000431.00000006</v>
      </c>
      <c r="CR360" s="141">
        <f t="shared" si="341"/>
        <v>249214</v>
      </c>
      <c r="CS360" s="141"/>
      <c r="CT360" s="141"/>
      <c r="CU360" s="141"/>
      <c r="CV360" s="141">
        <f t="shared" si="290"/>
        <v>914287.30091090919</v>
      </c>
    </row>
    <row r="361" spans="1:100" s="14" customFormat="1" ht="13.2" x14ac:dyDescent="0.25">
      <c r="A361" s="4" t="s">
        <v>256</v>
      </c>
      <c r="B361" s="4" t="s">
        <v>257</v>
      </c>
      <c r="C361" s="4"/>
      <c r="D361" s="4" t="s">
        <v>203</v>
      </c>
      <c r="E361" s="4"/>
      <c r="F361" s="141">
        <v>149394.209902</v>
      </c>
      <c r="G361" s="141">
        <f>'[6]Control Totals'!$I$3</f>
        <v>129600000</v>
      </c>
      <c r="H361" s="141">
        <v>129600000.00000101</v>
      </c>
      <c r="I361" s="141">
        <f t="shared" si="342"/>
        <v>149394.20990199884</v>
      </c>
      <c r="J361" s="141"/>
      <c r="K361" s="141">
        <v>6746259.3976090001</v>
      </c>
      <c r="L361" s="141">
        <f t="shared" si="306"/>
        <v>1567610394</v>
      </c>
      <c r="M361" s="141">
        <v>5258012077.9999981</v>
      </c>
      <c r="N361" s="141">
        <f t="shared" si="343"/>
        <v>2011312.6777629382</v>
      </c>
      <c r="O361" s="141"/>
      <c r="P361" s="141">
        <v>2795438.0043569999</v>
      </c>
      <c r="Q361" s="141">
        <f t="shared" si="337"/>
        <v>341463106</v>
      </c>
      <c r="R361" s="141">
        <v>1276518313.0000019</v>
      </c>
      <c r="S361" s="141">
        <f t="shared" si="344"/>
        <v>747767.52818757342</v>
      </c>
      <c r="T361" s="141"/>
      <c r="U361" s="141"/>
      <c r="V361" s="141">
        <f t="shared" si="307"/>
        <v>339987334</v>
      </c>
      <c r="W361" s="141">
        <f t="shared" si="308"/>
        <v>523996799.00000209</v>
      </c>
      <c r="X361" s="141">
        <f t="shared" si="309"/>
        <v>0</v>
      </c>
      <c r="Y361" s="141"/>
      <c r="Z361" s="141">
        <v>1143541.894267</v>
      </c>
      <c r="AA361" s="141">
        <f t="shared" si="310"/>
        <v>335233765</v>
      </c>
      <c r="AB361" s="141">
        <f t="shared" si="311"/>
        <v>342170317.00001383</v>
      </c>
      <c r="AC361" s="141">
        <f t="shared" si="312"/>
        <v>1120359.7612189804</v>
      </c>
      <c r="AD361" s="141"/>
      <c r="AE361" s="141">
        <v>1880031.9058429999</v>
      </c>
      <c r="AF361" s="141">
        <f t="shared" si="313"/>
        <v>483622539</v>
      </c>
      <c r="AG361" s="141">
        <f t="shared" si="314"/>
        <v>726591897.00000179</v>
      </c>
      <c r="AH361" s="141">
        <f t="shared" si="345"/>
        <v>1251356.9274015704</v>
      </c>
      <c r="AI361" s="141"/>
      <c r="AJ361" s="141"/>
      <c r="AK361" s="141">
        <f t="shared" si="315"/>
        <v>18917185</v>
      </c>
      <c r="AL361" s="141">
        <f t="shared" si="316"/>
        <v>21580834</v>
      </c>
      <c r="AM361" s="141">
        <f t="shared" si="346"/>
        <v>0</v>
      </c>
      <c r="AN361" s="141"/>
      <c r="AO361" s="141">
        <v>72552.621182000003</v>
      </c>
      <c r="AP361" s="141">
        <f t="shared" si="317"/>
        <v>44655639</v>
      </c>
      <c r="AQ361" s="141">
        <f t="shared" si="318"/>
        <v>45294790.000002876</v>
      </c>
      <c r="AR361" s="141">
        <f t="shared" si="347"/>
        <v>71528.837201959424</v>
      </c>
      <c r="AS361" s="141"/>
      <c r="AT361" s="141">
        <v>71905.470809999999</v>
      </c>
      <c r="AU361" s="141">
        <f t="shared" si="319"/>
        <v>12442934</v>
      </c>
      <c r="AV361" s="141">
        <f t="shared" si="320"/>
        <v>11889881.000002848</v>
      </c>
      <c r="AW361" s="141">
        <f t="shared" si="348"/>
        <v>75250.124667146985</v>
      </c>
      <c r="AX361" s="141"/>
      <c r="AY361" s="141">
        <v>1921962.8590299999</v>
      </c>
      <c r="AZ361" s="141">
        <f t="shared" si="321"/>
        <v>877162802</v>
      </c>
      <c r="BA361" s="141">
        <f t="shared" si="322"/>
        <v>834431461.9999969</v>
      </c>
      <c r="BB361" s="141">
        <f t="shared" si="349"/>
        <v>2020386.8185002496</v>
      </c>
      <c r="BC361" s="141"/>
      <c r="BD361" s="141"/>
      <c r="BE361" s="141">
        <f t="shared" si="323"/>
        <v>9386434</v>
      </c>
      <c r="BF361" s="141">
        <f t="shared" si="324"/>
        <v>9386434</v>
      </c>
      <c r="BG361" s="141">
        <f t="shared" si="350"/>
        <v>0</v>
      </c>
      <c r="BH361" s="141"/>
      <c r="BI361" s="141"/>
      <c r="BJ361" s="141">
        <f t="shared" si="325"/>
        <v>2191103</v>
      </c>
      <c r="BK361" s="141">
        <f t="shared" si="326"/>
        <v>2191101</v>
      </c>
      <c r="BL361" s="141">
        <f t="shared" si="351"/>
        <v>0</v>
      </c>
      <c r="BM361" s="141"/>
      <c r="BN361" s="141">
        <v>383268</v>
      </c>
      <c r="BO361" s="141">
        <f t="shared" si="327"/>
        <v>236120000</v>
      </c>
      <c r="BP361" s="141">
        <f t="shared" si="328"/>
        <v>183638092</v>
      </c>
      <c r="BQ361" s="141">
        <f t="shared" si="352"/>
        <v>492802.11515157763</v>
      </c>
      <c r="BR361" s="141"/>
      <c r="BS361" s="141">
        <v>273681</v>
      </c>
      <c r="BT361" s="141">
        <f t="shared" si="329"/>
        <v>132130000</v>
      </c>
      <c r="BU361" s="141">
        <f t="shared" si="330"/>
        <v>119177778</v>
      </c>
      <c r="BV361" s="141">
        <f t="shared" si="353"/>
        <v>303424.60764791234</v>
      </c>
      <c r="BW361" s="141"/>
      <c r="BX361" s="141">
        <v>39768</v>
      </c>
      <c r="BY361" s="141">
        <f t="shared" si="331"/>
        <v>10351044</v>
      </c>
      <c r="BZ361" s="141">
        <f t="shared" si="332"/>
        <v>10000069</v>
      </c>
      <c r="CA361" s="141">
        <f t="shared" si="354"/>
        <v>41163.747749340531</v>
      </c>
      <c r="CB361" s="141"/>
      <c r="CC361" s="141">
        <v>9232.5479369999994</v>
      </c>
      <c r="CD361" s="141">
        <f t="shared" si="333"/>
        <v>1842000</v>
      </c>
      <c r="CE361" s="141">
        <f t="shared" si="334"/>
        <v>1874207.2309440002</v>
      </c>
      <c r="CF361" s="141">
        <f t="shared" si="355"/>
        <v>9073.8916269084311</v>
      </c>
      <c r="CG361" s="141"/>
      <c r="CH361" s="141">
        <v>693.23</v>
      </c>
      <c r="CI361" s="141">
        <f t="shared" si="338"/>
        <v>246401</v>
      </c>
      <c r="CJ361" s="141">
        <f t="shared" si="339"/>
        <v>225992.98000000117</v>
      </c>
      <c r="CK361" s="141">
        <f t="shared" si="356"/>
        <v>755.83128834355432</v>
      </c>
      <c r="CL361" s="141"/>
      <c r="CM361" s="141">
        <v>836462.00000000012</v>
      </c>
      <c r="CN361" s="141">
        <v>836460</v>
      </c>
      <c r="CO361" s="141">
        <f t="shared" si="335"/>
        <v>1672922</v>
      </c>
      <c r="CP361" s="141">
        <f t="shared" si="336"/>
        <v>435000431</v>
      </c>
      <c r="CQ361" s="141">
        <f t="shared" si="340"/>
        <v>435000431.00000006</v>
      </c>
      <c r="CR361" s="141">
        <f t="shared" si="341"/>
        <v>1672921.9999999998</v>
      </c>
      <c r="CS361" s="141"/>
      <c r="CT361" s="141"/>
      <c r="CU361" s="141"/>
      <c r="CV361" s="141">
        <f t="shared" si="290"/>
        <v>9967499.0783064999</v>
      </c>
    </row>
    <row r="362" spans="1:100" s="14" customFormat="1" ht="13.2" x14ac:dyDescent="0.25">
      <c r="A362" s="4" t="s">
        <v>405</v>
      </c>
      <c r="B362" s="4" t="s">
        <v>406</v>
      </c>
      <c r="C362" s="4" t="s">
        <v>348</v>
      </c>
      <c r="D362" s="4" t="s">
        <v>348</v>
      </c>
      <c r="E362" s="4"/>
      <c r="F362" s="141"/>
      <c r="G362" s="141">
        <f>'[6]Control Totals'!$I$3</f>
        <v>129600000</v>
      </c>
      <c r="H362" s="141">
        <v>129600000.00000101</v>
      </c>
      <c r="I362" s="141">
        <f t="shared" si="342"/>
        <v>0</v>
      </c>
      <c r="J362" s="141"/>
      <c r="K362" s="141"/>
      <c r="L362" s="141">
        <f t="shared" si="306"/>
        <v>1567610394</v>
      </c>
      <c r="M362" s="141">
        <v>5258012077.9999981</v>
      </c>
      <c r="N362" s="141">
        <f t="shared" si="343"/>
        <v>0</v>
      </c>
      <c r="O362" s="141"/>
      <c r="P362" s="141">
        <v>1040392.680125</v>
      </c>
      <c r="Q362" s="141">
        <f t="shared" si="337"/>
        <v>341463106</v>
      </c>
      <c r="R362" s="141">
        <v>1276518313.0000019</v>
      </c>
      <c r="S362" s="141">
        <f t="shared" si="344"/>
        <v>278300.5244791552</v>
      </c>
      <c r="T362" s="141"/>
      <c r="U362" s="141"/>
      <c r="V362" s="141">
        <f t="shared" si="307"/>
        <v>339987334</v>
      </c>
      <c r="W362" s="141">
        <f t="shared" si="308"/>
        <v>523996799.00000209</v>
      </c>
      <c r="X362" s="141">
        <f t="shared" si="309"/>
        <v>0</v>
      </c>
      <c r="Y362" s="141"/>
      <c r="Z362" s="141">
        <v>57760.891345999997</v>
      </c>
      <c r="AA362" s="141">
        <f t="shared" si="310"/>
        <v>335233765</v>
      </c>
      <c r="AB362" s="141">
        <f t="shared" si="311"/>
        <v>342170317.00001383</v>
      </c>
      <c r="AC362" s="141">
        <f t="shared" si="312"/>
        <v>56589.949839730587</v>
      </c>
      <c r="AD362" s="141"/>
      <c r="AE362" s="141"/>
      <c r="AF362" s="141">
        <f t="shared" si="313"/>
        <v>483622539</v>
      </c>
      <c r="AG362" s="141">
        <f t="shared" si="314"/>
        <v>726591897.00000179</v>
      </c>
      <c r="AH362" s="141">
        <f t="shared" si="345"/>
        <v>0</v>
      </c>
      <c r="AI362" s="141"/>
      <c r="AJ362" s="141"/>
      <c r="AK362" s="141">
        <f t="shared" si="315"/>
        <v>18917185</v>
      </c>
      <c r="AL362" s="141">
        <f t="shared" si="316"/>
        <v>21580834</v>
      </c>
      <c r="AM362" s="141">
        <f t="shared" si="346"/>
        <v>0</v>
      </c>
      <c r="AN362" s="141"/>
      <c r="AO362" s="141">
        <v>28309.240919</v>
      </c>
      <c r="AP362" s="141">
        <f t="shared" si="317"/>
        <v>44655639</v>
      </c>
      <c r="AQ362" s="141">
        <f t="shared" si="318"/>
        <v>45294790.000002876</v>
      </c>
      <c r="AR362" s="141">
        <f t="shared" si="347"/>
        <v>27909.771583946233</v>
      </c>
      <c r="AS362" s="141"/>
      <c r="AT362" s="141"/>
      <c r="AU362" s="141">
        <f t="shared" si="319"/>
        <v>12442934</v>
      </c>
      <c r="AV362" s="141">
        <f t="shared" si="320"/>
        <v>11889881.000002848</v>
      </c>
      <c r="AW362" s="141">
        <f t="shared" si="348"/>
        <v>0</v>
      </c>
      <c r="AX362" s="141"/>
      <c r="AY362" s="141"/>
      <c r="AZ362" s="141">
        <f t="shared" si="321"/>
        <v>877162802</v>
      </c>
      <c r="BA362" s="141">
        <f t="shared" si="322"/>
        <v>834431461.9999969</v>
      </c>
      <c r="BB362" s="141">
        <f t="shared" si="349"/>
        <v>0</v>
      </c>
      <c r="BC362" s="141"/>
      <c r="BD362" s="141"/>
      <c r="BE362" s="141">
        <f t="shared" si="323"/>
        <v>9386434</v>
      </c>
      <c r="BF362" s="141">
        <f t="shared" si="324"/>
        <v>9386434</v>
      </c>
      <c r="BG362" s="141">
        <f t="shared" si="350"/>
        <v>0</v>
      </c>
      <c r="BH362" s="141"/>
      <c r="BI362" s="141"/>
      <c r="BJ362" s="141">
        <f t="shared" si="325"/>
        <v>2191103</v>
      </c>
      <c r="BK362" s="141">
        <f t="shared" si="326"/>
        <v>2191101</v>
      </c>
      <c r="BL362" s="141">
        <f t="shared" si="351"/>
        <v>0</v>
      </c>
      <c r="BM362" s="141"/>
      <c r="BN362" s="141"/>
      <c r="BO362" s="141">
        <f t="shared" si="327"/>
        <v>236120000</v>
      </c>
      <c r="BP362" s="141">
        <f t="shared" si="328"/>
        <v>183638092</v>
      </c>
      <c r="BQ362" s="141">
        <f t="shared" si="352"/>
        <v>0</v>
      </c>
      <c r="BR362" s="141"/>
      <c r="BS362" s="141"/>
      <c r="BT362" s="141">
        <f t="shared" si="329"/>
        <v>132130000</v>
      </c>
      <c r="BU362" s="141">
        <f t="shared" si="330"/>
        <v>119177778</v>
      </c>
      <c r="BV362" s="141">
        <f t="shared" si="353"/>
        <v>0</v>
      </c>
      <c r="BW362" s="141"/>
      <c r="BX362" s="141"/>
      <c r="BY362" s="141">
        <f t="shared" si="331"/>
        <v>10351044</v>
      </c>
      <c r="BZ362" s="141">
        <f t="shared" si="332"/>
        <v>10000069</v>
      </c>
      <c r="CA362" s="141">
        <f t="shared" si="354"/>
        <v>0</v>
      </c>
      <c r="CB362" s="141"/>
      <c r="CC362" s="141"/>
      <c r="CD362" s="141">
        <f t="shared" si="333"/>
        <v>1842000</v>
      </c>
      <c r="CE362" s="141">
        <f t="shared" si="334"/>
        <v>1874207.2309440002</v>
      </c>
      <c r="CF362" s="141">
        <f t="shared" si="355"/>
        <v>0</v>
      </c>
      <c r="CG362" s="141"/>
      <c r="CH362" s="141">
        <v>693.23</v>
      </c>
      <c r="CI362" s="141">
        <f t="shared" si="338"/>
        <v>246401</v>
      </c>
      <c r="CJ362" s="141">
        <f t="shared" si="339"/>
        <v>225992.98000000117</v>
      </c>
      <c r="CK362" s="141">
        <f t="shared" si="356"/>
        <v>755.83128834355432</v>
      </c>
      <c r="CL362" s="141"/>
      <c r="CM362" s="141"/>
      <c r="CN362" s="141"/>
      <c r="CO362" s="141">
        <f t="shared" si="335"/>
        <v>0</v>
      </c>
      <c r="CP362" s="141">
        <f t="shared" si="336"/>
        <v>435000431</v>
      </c>
      <c r="CQ362" s="141">
        <f t="shared" si="340"/>
        <v>435000431.00000006</v>
      </c>
      <c r="CR362" s="141">
        <f t="shared" si="341"/>
        <v>0</v>
      </c>
      <c r="CS362" s="141"/>
      <c r="CT362" s="141"/>
      <c r="CU362" s="141"/>
      <c r="CV362" s="141">
        <f t="shared" si="290"/>
        <v>363556.07719117554</v>
      </c>
    </row>
    <row r="363" spans="1:100" s="14" customFormat="1" ht="13.2" x14ac:dyDescent="0.25">
      <c r="A363" s="4" t="s">
        <v>413</v>
      </c>
      <c r="B363" s="4" t="s">
        <v>414</v>
      </c>
      <c r="C363" s="4" t="s">
        <v>348</v>
      </c>
      <c r="D363" s="4" t="s">
        <v>348</v>
      </c>
      <c r="E363" s="4"/>
      <c r="F363" s="141"/>
      <c r="G363" s="141">
        <f>'[6]Control Totals'!$I$3</f>
        <v>129600000</v>
      </c>
      <c r="H363" s="141">
        <v>129600000.00000101</v>
      </c>
      <c r="I363" s="141">
        <f t="shared" si="342"/>
        <v>0</v>
      </c>
      <c r="J363" s="141"/>
      <c r="K363" s="141"/>
      <c r="L363" s="141">
        <f t="shared" si="306"/>
        <v>1567610394</v>
      </c>
      <c r="M363" s="141">
        <v>5258012077.9999981</v>
      </c>
      <c r="N363" s="141">
        <f t="shared" si="343"/>
        <v>0</v>
      </c>
      <c r="O363" s="141"/>
      <c r="P363" s="141">
        <v>1856008.6776729999</v>
      </c>
      <c r="Q363" s="141">
        <f t="shared" si="337"/>
        <v>341463106</v>
      </c>
      <c r="R363" s="141">
        <v>1276518313.0000019</v>
      </c>
      <c r="S363" s="141">
        <f t="shared" si="344"/>
        <v>496474.26236428344</v>
      </c>
      <c r="T363" s="141"/>
      <c r="U363" s="141"/>
      <c r="V363" s="141">
        <f t="shared" si="307"/>
        <v>339987334</v>
      </c>
      <c r="W363" s="141">
        <f t="shared" si="308"/>
        <v>523996799.00000209</v>
      </c>
      <c r="X363" s="141">
        <f t="shared" si="309"/>
        <v>0</v>
      </c>
      <c r="Y363" s="141"/>
      <c r="Z363" s="141">
        <v>77779.576897999999</v>
      </c>
      <c r="AA363" s="141">
        <f t="shared" si="310"/>
        <v>335233765</v>
      </c>
      <c r="AB363" s="141">
        <f t="shared" si="311"/>
        <v>342170317.00001383</v>
      </c>
      <c r="AC363" s="141">
        <f t="shared" si="312"/>
        <v>76202.812190814628</v>
      </c>
      <c r="AD363" s="141"/>
      <c r="AE363" s="141"/>
      <c r="AF363" s="141">
        <f t="shared" si="313"/>
        <v>483622539</v>
      </c>
      <c r="AG363" s="141">
        <f t="shared" si="314"/>
        <v>726591897.00000179</v>
      </c>
      <c r="AH363" s="141">
        <f t="shared" si="345"/>
        <v>0</v>
      </c>
      <c r="AI363" s="141"/>
      <c r="AJ363" s="141"/>
      <c r="AK363" s="141">
        <f t="shared" si="315"/>
        <v>18917185</v>
      </c>
      <c r="AL363" s="141">
        <f t="shared" si="316"/>
        <v>21580834</v>
      </c>
      <c r="AM363" s="141">
        <f t="shared" si="346"/>
        <v>0</v>
      </c>
      <c r="AN363" s="141"/>
      <c r="AO363" s="141">
        <v>55212.644934000004</v>
      </c>
      <c r="AP363" s="141">
        <f t="shared" si="317"/>
        <v>44655639</v>
      </c>
      <c r="AQ363" s="141">
        <f t="shared" si="318"/>
        <v>45294790.000002876</v>
      </c>
      <c r="AR363" s="141">
        <f t="shared" si="347"/>
        <v>54433.543911070701</v>
      </c>
      <c r="AS363" s="141"/>
      <c r="AT363" s="141"/>
      <c r="AU363" s="141">
        <f t="shared" si="319"/>
        <v>12442934</v>
      </c>
      <c r="AV363" s="141">
        <f t="shared" si="320"/>
        <v>11889881.000002848</v>
      </c>
      <c r="AW363" s="141">
        <f t="shared" si="348"/>
        <v>0</v>
      </c>
      <c r="AX363" s="141"/>
      <c r="AY363" s="141"/>
      <c r="AZ363" s="141">
        <f t="shared" si="321"/>
        <v>877162802</v>
      </c>
      <c r="BA363" s="141">
        <f t="shared" si="322"/>
        <v>834431461.9999969</v>
      </c>
      <c r="BB363" s="141">
        <f t="shared" si="349"/>
        <v>0</v>
      </c>
      <c r="BC363" s="141"/>
      <c r="BD363" s="141"/>
      <c r="BE363" s="141">
        <f t="shared" si="323"/>
        <v>9386434</v>
      </c>
      <c r="BF363" s="141">
        <f t="shared" si="324"/>
        <v>9386434</v>
      </c>
      <c r="BG363" s="141">
        <f t="shared" si="350"/>
        <v>0</v>
      </c>
      <c r="BH363" s="141"/>
      <c r="BI363" s="141"/>
      <c r="BJ363" s="141">
        <f t="shared" si="325"/>
        <v>2191103</v>
      </c>
      <c r="BK363" s="141">
        <f t="shared" si="326"/>
        <v>2191101</v>
      </c>
      <c r="BL363" s="141">
        <f t="shared" si="351"/>
        <v>0</v>
      </c>
      <c r="BM363" s="141"/>
      <c r="BN363" s="141"/>
      <c r="BO363" s="141">
        <f t="shared" si="327"/>
        <v>236120000</v>
      </c>
      <c r="BP363" s="141">
        <f t="shared" si="328"/>
        <v>183638092</v>
      </c>
      <c r="BQ363" s="141">
        <f t="shared" si="352"/>
        <v>0</v>
      </c>
      <c r="BR363" s="141"/>
      <c r="BS363" s="141"/>
      <c r="BT363" s="141">
        <f t="shared" si="329"/>
        <v>132130000</v>
      </c>
      <c r="BU363" s="141">
        <f t="shared" si="330"/>
        <v>119177778</v>
      </c>
      <c r="BV363" s="141">
        <f t="shared" si="353"/>
        <v>0</v>
      </c>
      <c r="BW363" s="141"/>
      <c r="BX363" s="141"/>
      <c r="BY363" s="141">
        <f t="shared" si="331"/>
        <v>10351044</v>
      </c>
      <c r="BZ363" s="141">
        <f t="shared" si="332"/>
        <v>10000069</v>
      </c>
      <c r="CA363" s="141">
        <f t="shared" si="354"/>
        <v>0</v>
      </c>
      <c r="CB363" s="141"/>
      <c r="CC363" s="141"/>
      <c r="CD363" s="141">
        <f t="shared" si="333"/>
        <v>1842000</v>
      </c>
      <c r="CE363" s="141">
        <f t="shared" si="334"/>
        <v>1874207.2309440002</v>
      </c>
      <c r="CF363" s="141">
        <f t="shared" si="355"/>
        <v>0</v>
      </c>
      <c r="CG363" s="141"/>
      <c r="CH363" s="141">
        <v>693.23</v>
      </c>
      <c r="CI363" s="141">
        <f t="shared" si="338"/>
        <v>246401</v>
      </c>
      <c r="CJ363" s="141">
        <f t="shared" si="339"/>
        <v>225992.98000000117</v>
      </c>
      <c r="CK363" s="141">
        <f t="shared" si="356"/>
        <v>755.83128834355432</v>
      </c>
      <c r="CL363" s="141"/>
      <c r="CM363" s="141"/>
      <c r="CN363" s="141">
        <v>53977</v>
      </c>
      <c r="CO363" s="141">
        <f t="shared" si="335"/>
        <v>53977</v>
      </c>
      <c r="CP363" s="141">
        <f t="shared" si="336"/>
        <v>435000431</v>
      </c>
      <c r="CQ363" s="141">
        <f t="shared" si="340"/>
        <v>435000431.00000006</v>
      </c>
      <c r="CR363" s="141">
        <f>(CO363/CQ363)*CP363</f>
        <v>53976.999999999993</v>
      </c>
      <c r="CS363" s="141"/>
      <c r="CT363" s="141"/>
      <c r="CU363" s="141"/>
      <c r="CV363" s="141">
        <f t="shared" si="290"/>
        <v>681843.44975451229</v>
      </c>
    </row>
    <row r="364" spans="1:100" s="14" customFormat="1" ht="13.2" x14ac:dyDescent="0.25">
      <c r="A364" s="4" t="s">
        <v>561</v>
      </c>
      <c r="B364" s="4" t="s">
        <v>562</v>
      </c>
      <c r="C364" s="4" t="s">
        <v>348</v>
      </c>
      <c r="D364" s="4" t="s">
        <v>348</v>
      </c>
      <c r="E364" s="4"/>
      <c r="F364" s="141"/>
      <c r="G364" s="141">
        <f>'[6]Control Totals'!$I$3</f>
        <v>129600000</v>
      </c>
      <c r="H364" s="141">
        <v>129600000.00000101</v>
      </c>
      <c r="I364" s="141">
        <f t="shared" si="342"/>
        <v>0</v>
      </c>
      <c r="J364" s="141"/>
      <c r="K364" s="141"/>
      <c r="L364" s="141">
        <f t="shared" si="306"/>
        <v>1567610394</v>
      </c>
      <c r="M364" s="141">
        <v>5258012077.9999981</v>
      </c>
      <c r="N364" s="141">
        <f t="shared" si="343"/>
        <v>0</v>
      </c>
      <c r="O364" s="141"/>
      <c r="P364" s="141">
        <v>2116451.9260709998</v>
      </c>
      <c r="Q364" s="141">
        <f t="shared" si="337"/>
        <v>341463106</v>
      </c>
      <c r="R364" s="141">
        <v>1276518313.0000019</v>
      </c>
      <c r="S364" s="141">
        <f t="shared" si="344"/>
        <v>566141.70044882456</v>
      </c>
      <c r="T364" s="141"/>
      <c r="U364" s="141"/>
      <c r="V364" s="141">
        <f t="shared" si="307"/>
        <v>339987334</v>
      </c>
      <c r="W364" s="141">
        <f t="shared" si="308"/>
        <v>523996799.00000209</v>
      </c>
      <c r="X364" s="141">
        <f t="shared" si="309"/>
        <v>0</v>
      </c>
      <c r="Y364" s="141"/>
      <c r="Z364" s="141">
        <v>99818.353925000003</v>
      </c>
      <c r="AA364" s="141">
        <f t="shared" si="310"/>
        <v>335233765</v>
      </c>
      <c r="AB364" s="141">
        <f t="shared" si="311"/>
        <v>342170317.00001383</v>
      </c>
      <c r="AC364" s="141">
        <f t="shared" si="312"/>
        <v>97794.814277764846</v>
      </c>
      <c r="AD364" s="141"/>
      <c r="AE364" s="141"/>
      <c r="AF364" s="141">
        <f t="shared" si="313"/>
        <v>483622539</v>
      </c>
      <c r="AG364" s="141">
        <f t="shared" si="314"/>
        <v>726591897.00000179</v>
      </c>
      <c r="AH364" s="141">
        <f t="shared" si="345"/>
        <v>0</v>
      </c>
      <c r="AI364" s="141"/>
      <c r="AJ364" s="141"/>
      <c r="AK364" s="141">
        <f t="shared" si="315"/>
        <v>18917185</v>
      </c>
      <c r="AL364" s="141">
        <f t="shared" si="316"/>
        <v>21580834</v>
      </c>
      <c r="AM364" s="141">
        <f t="shared" si="346"/>
        <v>0</v>
      </c>
      <c r="AN364" s="141"/>
      <c r="AO364" s="141">
        <v>28309.240919</v>
      </c>
      <c r="AP364" s="141">
        <f t="shared" si="317"/>
        <v>44655639</v>
      </c>
      <c r="AQ364" s="141">
        <f t="shared" si="318"/>
        <v>45294790.000002876</v>
      </c>
      <c r="AR364" s="141">
        <f t="shared" si="347"/>
        <v>27909.771583946233</v>
      </c>
      <c r="AS364" s="141"/>
      <c r="AT364" s="141"/>
      <c r="AU364" s="141">
        <f t="shared" si="319"/>
        <v>12442934</v>
      </c>
      <c r="AV364" s="141">
        <f t="shared" si="320"/>
        <v>11889881.000002848</v>
      </c>
      <c r="AW364" s="141">
        <f t="shared" si="348"/>
        <v>0</v>
      </c>
      <c r="AX364" s="141"/>
      <c r="AY364" s="141"/>
      <c r="AZ364" s="141">
        <f t="shared" si="321"/>
        <v>877162802</v>
      </c>
      <c r="BA364" s="141">
        <f t="shared" si="322"/>
        <v>834431461.9999969</v>
      </c>
      <c r="BB364" s="141">
        <f t="shared" si="349"/>
        <v>0</v>
      </c>
      <c r="BC364" s="141"/>
      <c r="BD364" s="141"/>
      <c r="BE364" s="141">
        <f t="shared" si="323"/>
        <v>9386434</v>
      </c>
      <c r="BF364" s="141">
        <f t="shared" si="324"/>
        <v>9386434</v>
      </c>
      <c r="BG364" s="141">
        <f t="shared" si="350"/>
        <v>0</v>
      </c>
      <c r="BH364" s="141"/>
      <c r="BI364" s="141"/>
      <c r="BJ364" s="141">
        <f t="shared" si="325"/>
        <v>2191103</v>
      </c>
      <c r="BK364" s="141">
        <f t="shared" si="326"/>
        <v>2191101</v>
      </c>
      <c r="BL364" s="141">
        <f t="shared" si="351"/>
        <v>0</v>
      </c>
      <c r="BM364" s="141"/>
      <c r="BN364" s="141"/>
      <c r="BO364" s="141">
        <f t="shared" si="327"/>
        <v>236120000</v>
      </c>
      <c r="BP364" s="141">
        <f t="shared" si="328"/>
        <v>183638092</v>
      </c>
      <c r="BQ364" s="141">
        <f t="shared" si="352"/>
        <v>0</v>
      </c>
      <c r="BR364" s="141"/>
      <c r="BS364" s="141"/>
      <c r="BT364" s="141">
        <f t="shared" si="329"/>
        <v>132130000</v>
      </c>
      <c r="BU364" s="141">
        <f t="shared" si="330"/>
        <v>119177778</v>
      </c>
      <c r="BV364" s="141">
        <f t="shared" si="353"/>
        <v>0</v>
      </c>
      <c r="BW364" s="141"/>
      <c r="BX364" s="141"/>
      <c r="BY364" s="141">
        <f t="shared" si="331"/>
        <v>10351044</v>
      </c>
      <c r="BZ364" s="141">
        <f t="shared" si="332"/>
        <v>10000069</v>
      </c>
      <c r="CA364" s="141">
        <f t="shared" si="354"/>
        <v>0</v>
      </c>
      <c r="CB364" s="141"/>
      <c r="CC364" s="141"/>
      <c r="CD364" s="141">
        <f t="shared" si="333"/>
        <v>1842000</v>
      </c>
      <c r="CE364" s="141">
        <f t="shared" si="334"/>
        <v>1874207.2309440002</v>
      </c>
      <c r="CF364" s="141">
        <f t="shared" si="355"/>
        <v>0</v>
      </c>
      <c r="CG364" s="141"/>
      <c r="CH364" s="141">
        <v>693.23</v>
      </c>
      <c r="CI364" s="141">
        <f t="shared" si="338"/>
        <v>246401</v>
      </c>
      <c r="CJ364" s="141">
        <f t="shared" si="339"/>
        <v>225992.98000000117</v>
      </c>
      <c r="CK364" s="141">
        <f t="shared" si="356"/>
        <v>755.83128834355432</v>
      </c>
      <c r="CL364" s="141"/>
      <c r="CM364" s="141">
        <v>70727</v>
      </c>
      <c r="CN364" s="141">
        <v>140347</v>
      </c>
      <c r="CO364" s="141">
        <f t="shared" si="335"/>
        <v>211074</v>
      </c>
      <c r="CP364" s="141">
        <f t="shared" si="336"/>
        <v>435000431</v>
      </c>
      <c r="CQ364" s="141">
        <f t="shared" si="340"/>
        <v>435000431.00000006</v>
      </c>
      <c r="CR364" s="141">
        <f t="shared" si="341"/>
        <v>211073.99999999997</v>
      </c>
      <c r="CS364" s="141"/>
      <c r="CT364" s="141"/>
      <c r="CU364" s="141"/>
      <c r="CV364" s="141">
        <f t="shared" ref="CV364:CV389" si="357">SUM(I364,N364,S364,X364,AC364,AH364,AM364,AR364,AW364,BG364,BL364,BQ364,BV364,CA364,CF364,CK364, BB364, CR364)</f>
        <v>903676.11759887915</v>
      </c>
    </row>
    <row r="365" spans="1:100" s="14" customFormat="1" ht="13.2" x14ac:dyDescent="0.25">
      <c r="A365" s="4" t="s">
        <v>591</v>
      </c>
      <c r="B365" s="4" t="s">
        <v>592</v>
      </c>
      <c r="C365" s="4" t="s">
        <v>348</v>
      </c>
      <c r="D365" s="4" t="s">
        <v>348</v>
      </c>
      <c r="E365" s="4"/>
      <c r="F365" s="141"/>
      <c r="G365" s="141">
        <f>'[6]Control Totals'!$I$3</f>
        <v>129600000</v>
      </c>
      <c r="H365" s="141">
        <v>129600000.00000101</v>
      </c>
      <c r="I365" s="141">
        <f t="shared" si="342"/>
        <v>0</v>
      </c>
      <c r="J365" s="141"/>
      <c r="K365" s="141"/>
      <c r="L365" s="141">
        <f t="shared" si="306"/>
        <v>1567610394</v>
      </c>
      <c r="M365" s="141">
        <v>5258012077.9999981</v>
      </c>
      <c r="N365" s="141">
        <f t="shared" si="343"/>
        <v>0</v>
      </c>
      <c r="O365" s="141"/>
      <c r="P365" s="141">
        <v>1928565.8224269999</v>
      </c>
      <c r="Q365" s="141">
        <f t="shared" si="337"/>
        <v>341463106</v>
      </c>
      <c r="R365" s="141">
        <v>1276518313.0000019</v>
      </c>
      <c r="S365" s="141">
        <f t="shared" si="344"/>
        <v>515882.98353802535</v>
      </c>
      <c r="T365" s="141"/>
      <c r="U365" s="141"/>
      <c r="V365" s="141">
        <f t="shared" si="307"/>
        <v>339987334</v>
      </c>
      <c r="W365" s="141">
        <f t="shared" si="308"/>
        <v>523996799.00000209</v>
      </c>
      <c r="X365" s="141">
        <f t="shared" si="309"/>
        <v>0</v>
      </c>
      <c r="Y365" s="141"/>
      <c r="Z365" s="141">
        <v>83065.377202000003</v>
      </c>
      <c r="AA365" s="141">
        <f t="shared" si="310"/>
        <v>335233765</v>
      </c>
      <c r="AB365" s="141">
        <f t="shared" si="311"/>
        <v>342170317.00001383</v>
      </c>
      <c r="AC365" s="141">
        <f t="shared" si="312"/>
        <v>81381.457587305864</v>
      </c>
      <c r="AD365" s="141"/>
      <c r="AE365" s="141"/>
      <c r="AF365" s="141">
        <f t="shared" si="313"/>
        <v>483622539</v>
      </c>
      <c r="AG365" s="141">
        <f t="shared" si="314"/>
        <v>726591897.00000179</v>
      </c>
      <c r="AH365" s="141">
        <f t="shared" si="345"/>
        <v>0</v>
      </c>
      <c r="AI365" s="141"/>
      <c r="AJ365" s="141"/>
      <c r="AK365" s="141">
        <f t="shared" si="315"/>
        <v>18917185</v>
      </c>
      <c r="AL365" s="141">
        <f t="shared" si="316"/>
        <v>21580834</v>
      </c>
      <c r="AM365" s="141">
        <f t="shared" si="346"/>
        <v>0</v>
      </c>
      <c r="AN365" s="141"/>
      <c r="AO365" s="141">
        <v>36295.843967000001</v>
      </c>
      <c r="AP365" s="141">
        <f t="shared" si="317"/>
        <v>44655639</v>
      </c>
      <c r="AQ365" s="141">
        <f t="shared" si="318"/>
        <v>45294790.000002876</v>
      </c>
      <c r="AR365" s="141">
        <f t="shared" si="347"/>
        <v>35783.676343141822</v>
      </c>
      <c r="AS365" s="141"/>
      <c r="AT365" s="141"/>
      <c r="AU365" s="141">
        <f t="shared" si="319"/>
        <v>12442934</v>
      </c>
      <c r="AV365" s="141">
        <f t="shared" si="320"/>
        <v>11889881.000002848</v>
      </c>
      <c r="AW365" s="141">
        <f t="shared" si="348"/>
        <v>0</v>
      </c>
      <c r="AX365" s="141"/>
      <c r="AY365" s="141"/>
      <c r="AZ365" s="141">
        <f t="shared" si="321"/>
        <v>877162802</v>
      </c>
      <c r="BA365" s="141">
        <f t="shared" si="322"/>
        <v>834431461.9999969</v>
      </c>
      <c r="BB365" s="141">
        <f t="shared" si="349"/>
        <v>0</v>
      </c>
      <c r="BC365" s="141"/>
      <c r="BD365" s="141"/>
      <c r="BE365" s="141">
        <f t="shared" si="323"/>
        <v>9386434</v>
      </c>
      <c r="BF365" s="141">
        <f t="shared" si="324"/>
        <v>9386434</v>
      </c>
      <c r="BG365" s="141">
        <f t="shared" si="350"/>
        <v>0</v>
      </c>
      <c r="BH365" s="141"/>
      <c r="BI365" s="141"/>
      <c r="BJ365" s="141">
        <f t="shared" si="325"/>
        <v>2191103</v>
      </c>
      <c r="BK365" s="141">
        <f t="shared" si="326"/>
        <v>2191101</v>
      </c>
      <c r="BL365" s="141">
        <f t="shared" si="351"/>
        <v>0</v>
      </c>
      <c r="BM365" s="141"/>
      <c r="BN365" s="141"/>
      <c r="BO365" s="141">
        <f t="shared" si="327"/>
        <v>236120000</v>
      </c>
      <c r="BP365" s="141">
        <f t="shared" si="328"/>
        <v>183638092</v>
      </c>
      <c r="BQ365" s="141">
        <f t="shared" si="352"/>
        <v>0</v>
      </c>
      <c r="BR365" s="141"/>
      <c r="BS365" s="141"/>
      <c r="BT365" s="141">
        <f t="shared" si="329"/>
        <v>132130000</v>
      </c>
      <c r="BU365" s="141">
        <f t="shared" si="330"/>
        <v>119177778</v>
      </c>
      <c r="BV365" s="141">
        <f t="shared" si="353"/>
        <v>0</v>
      </c>
      <c r="BW365" s="141"/>
      <c r="BX365" s="141"/>
      <c r="BY365" s="141">
        <f t="shared" si="331"/>
        <v>10351044</v>
      </c>
      <c r="BZ365" s="141">
        <f t="shared" si="332"/>
        <v>10000069</v>
      </c>
      <c r="CA365" s="141">
        <f t="shared" si="354"/>
        <v>0</v>
      </c>
      <c r="CB365" s="141"/>
      <c r="CC365" s="141"/>
      <c r="CD365" s="141">
        <f t="shared" si="333"/>
        <v>1842000</v>
      </c>
      <c r="CE365" s="141">
        <f t="shared" si="334"/>
        <v>1874207.2309440002</v>
      </c>
      <c r="CF365" s="141">
        <f t="shared" si="355"/>
        <v>0</v>
      </c>
      <c r="CG365" s="141"/>
      <c r="CH365" s="141">
        <v>693.23</v>
      </c>
      <c r="CI365" s="141">
        <f t="shared" si="338"/>
        <v>246401</v>
      </c>
      <c r="CJ365" s="141">
        <f t="shared" si="339"/>
        <v>225992.98000000117</v>
      </c>
      <c r="CK365" s="141">
        <f t="shared" si="356"/>
        <v>755.83128834355432</v>
      </c>
      <c r="CL365" s="141"/>
      <c r="CM365" s="141">
        <v>60875</v>
      </c>
      <c r="CN365" s="141">
        <v>59462</v>
      </c>
      <c r="CO365" s="141">
        <f t="shared" si="335"/>
        <v>120337</v>
      </c>
      <c r="CP365" s="141">
        <f t="shared" si="336"/>
        <v>435000431</v>
      </c>
      <c r="CQ365" s="141">
        <f t="shared" si="340"/>
        <v>435000431.00000006</v>
      </c>
      <c r="CR365" s="141">
        <f t="shared" si="341"/>
        <v>120336.99999999997</v>
      </c>
      <c r="CS365" s="141"/>
      <c r="CT365" s="141"/>
      <c r="CU365" s="141"/>
      <c r="CV365" s="141">
        <f t="shared" si="357"/>
        <v>754140.94875681656</v>
      </c>
    </row>
    <row r="366" spans="1:100" s="14" customFormat="1" ht="13.2" x14ac:dyDescent="0.25">
      <c r="A366" s="4" t="s">
        <v>758</v>
      </c>
      <c r="B366" s="4" t="s">
        <v>759</v>
      </c>
      <c r="C366" s="4" t="s">
        <v>751</v>
      </c>
      <c r="D366" s="4" t="s">
        <v>751</v>
      </c>
      <c r="E366" s="4"/>
      <c r="F366" s="141"/>
      <c r="G366" s="141">
        <f>'[6]Control Totals'!$I$3</f>
        <v>129600000</v>
      </c>
      <c r="H366" s="141">
        <v>129600000.00000101</v>
      </c>
      <c r="I366" s="141"/>
      <c r="J366" s="141"/>
      <c r="K366" s="141"/>
      <c r="L366" s="141">
        <f t="shared" si="306"/>
        <v>1567610394</v>
      </c>
      <c r="M366" s="141">
        <v>5258012077.9999981</v>
      </c>
      <c r="N366" s="141"/>
      <c r="O366" s="141"/>
      <c r="P366" s="141"/>
      <c r="Q366" s="141">
        <f t="shared" si="337"/>
        <v>341463106</v>
      </c>
      <c r="R366" s="141">
        <v>1276518313.0000019</v>
      </c>
      <c r="S366" s="141"/>
      <c r="T366" s="141"/>
      <c r="U366" s="141">
        <v>30775361.985202</v>
      </c>
      <c r="V366" s="141">
        <f t="shared" si="307"/>
        <v>339987334</v>
      </c>
      <c r="W366" s="141">
        <f t="shared" si="308"/>
        <v>523996799.00000209</v>
      </c>
      <c r="X366" s="141">
        <f t="shared" si="309"/>
        <v>19968124.41259538</v>
      </c>
      <c r="Y366" s="141"/>
      <c r="Z366" s="141">
        <v>552296.93083700002</v>
      </c>
      <c r="AA366" s="141">
        <f t="shared" si="310"/>
        <v>335233765</v>
      </c>
      <c r="AB366" s="141">
        <f t="shared" si="311"/>
        <v>342170317.00001383</v>
      </c>
      <c r="AC366" s="141">
        <f t="shared" si="312"/>
        <v>541100.64585884183</v>
      </c>
      <c r="AD366" s="141"/>
      <c r="AE366" s="141"/>
      <c r="AF366" s="141">
        <f t="shared" si="313"/>
        <v>483622539</v>
      </c>
      <c r="AG366" s="141">
        <f t="shared" si="314"/>
        <v>726591897.00000179</v>
      </c>
      <c r="AH366" s="141"/>
      <c r="AI366" s="141"/>
      <c r="AJ366" s="141"/>
      <c r="AK366" s="141">
        <f t="shared" si="315"/>
        <v>18917185</v>
      </c>
      <c r="AL366" s="141">
        <f t="shared" si="316"/>
        <v>21580834</v>
      </c>
      <c r="AM366" s="141"/>
      <c r="AN366" s="141"/>
      <c r="AO366" s="141"/>
      <c r="AP366" s="141">
        <f t="shared" si="317"/>
        <v>44655639</v>
      </c>
      <c r="AQ366" s="141">
        <f t="shared" si="318"/>
        <v>45294790.000002876</v>
      </c>
      <c r="AR366" s="141"/>
      <c r="AS366" s="141"/>
      <c r="AT366" s="141"/>
      <c r="AU366" s="141">
        <f t="shared" si="319"/>
        <v>12442934</v>
      </c>
      <c r="AV366" s="141">
        <f t="shared" si="320"/>
        <v>11889881.000002848</v>
      </c>
      <c r="AW366" s="141"/>
      <c r="AX366" s="141"/>
      <c r="AY366" s="141"/>
      <c r="AZ366" s="141">
        <f t="shared" si="321"/>
        <v>877162802</v>
      </c>
      <c r="BA366" s="141">
        <f t="shared" si="322"/>
        <v>834431461.9999969</v>
      </c>
      <c r="BB366" s="141"/>
      <c r="BC366" s="141"/>
      <c r="BD366" s="141"/>
      <c r="BE366" s="141">
        <f t="shared" si="323"/>
        <v>9386434</v>
      </c>
      <c r="BF366" s="141">
        <f t="shared" si="324"/>
        <v>9386434</v>
      </c>
      <c r="BG366" s="141"/>
      <c r="BH366" s="141"/>
      <c r="BI366" s="141"/>
      <c r="BJ366" s="141">
        <f t="shared" si="325"/>
        <v>2191103</v>
      </c>
      <c r="BK366" s="141">
        <f t="shared" si="326"/>
        <v>2191101</v>
      </c>
      <c r="BL366" s="141"/>
      <c r="BM366" s="141"/>
      <c r="BN366" s="141"/>
      <c r="BO366" s="141">
        <f t="shared" si="327"/>
        <v>236120000</v>
      </c>
      <c r="BP366" s="141">
        <f t="shared" si="328"/>
        <v>183638092</v>
      </c>
      <c r="BQ366" s="141"/>
      <c r="BR366" s="141"/>
      <c r="BS366" s="141"/>
      <c r="BT366" s="141">
        <f t="shared" si="329"/>
        <v>132130000</v>
      </c>
      <c r="BU366" s="141">
        <f t="shared" si="330"/>
        <v>119177778</v>
      </c>
      <c r="BV366" s="141"/>
      <c r="BW366" s="141"/>
      <c r="BX366" s="141"/>
      <c r="BY366" s="141">
        <f t="shared" si="331"/>
        <v>10351044</v>
      </c>
      <c r="BZ366" s="141">
        <f t="shared" si="332"/>
        <v>10000069</v>
      </c>
      <c r="CA366" s="141"/>
      <c r="CB366" s="141"/>
      <c r="CC366" s="141"/>
      <c r="CD366" s="141">
        <f t="shared" si="333"/>
        <v>1842000</v>
      </c>
      <c r="CE366" s="141">
        <f t="shared" si="334"/>
        <v>1874207.2309440002</v>
      </c>
      <c r="CF366" s="141"/>
      <c r="CG366" s="141"/>
      <c r="CH366" s="141"/>
      <c r="CI366" s="141">
        <f t="shared" si="338"/>
        <v>246401</v>
      </c>
      <c r="CJ366" s="141">
        <f t="shared" si="339"/>
        <v>225992.98000000117</v>
      </c>
      <c r="CK366" s="141"/>
      <c r="CL366" s="141"/>
      <c r="CM366" s="141"/>
      <c r="CN366" s="141"/>
      <c r="CO366" s="141">
        <f t="shared" si="335"/>
        <v>0</v>
      </c>
      <c r="CP366" s="141">
        <f t="shared" si="336"/>
        <v>435000431</v>
      </c>
      <c r="CQ366" s="141">
        <f t="shared" si="340"/>
        <v>435000431.00000006</v>
      </c>
      <c r="CR366" s="141">
        <f t="shared" si="341"/>
        <v>0</v>
      </c>
      <c r="CS366" s="141"/>
      <c r="CT366" s="141"/>
      <c r="CU366" s="141"/>
      <c r="CV366" s="141">
        <f t="shared" si="357"/>
        <v>20509225.058454223</v>
      </c>
    </row>
    <row r="367" spans="1:100" s="14" customFormat="1" ht="13.2" x14ac:dyDescent="0.25">
      <c r="A367" s="4" t="s">
        <v>651</v>
      </c>
      <c r="B367" s="4" t="s">
        <v>652</v>
      </c>
      <c r="C367" s="4" t="s">
        <v>348</v>
      </c>
      <c r="D367" s="4" t="s">
        <v>348</v>
      </c>
      <c r="E367" s="4"/>
      <c r="F367" s="141"/>
      <c r="G367" s="141">
        <f>'[6]Control Totals'!$I$3</f>
        <v>129600000</v>
      </c>
      <c r="H367" s="141">
        <v>129600000.00000101</v>
      </c>
      <c r="I367" s="141">
        <f>(F367/H367)*G367</f>
        <v>0</v>
      </c>
      <c r="J367" s="141"/>
      <c r="K367" s="141"/>
      <c r="L367" s="141">
        <f t="shared" si="306"/>
        <v>1567610394</v>
      </c>
      <c r="M367" s="141">
        <v>5258012077.9999981</v>
      </c>
      <c r="N367" s="141">
        <f>(K367/M367)*L367</f>
        <v>0</v>
      </c>
      <c r="O367" s="141"/>
      <c r="P367" s="141">
        <v>1347536.6900539999</v>
      </c>
      <c r="Q367" s="141">
        <f t="shared" si="337"/>
        <v>341463106</v>
      </c>
      <c r="R367" s="141">
        <v>1276518313.0000019</v>
      </c>
      <c r="S367" s="141">
        <f>(P367/R367)*Q367</f>
        <v>360460.21349542314</v>
      </c>
      <c r="T367" s="141"/>
      <c r="U367" s="141"/>
      <c r="V367" s="141">
        <f t="shared" si="307"/>
        <v>339987334</v>
      </c>
      <c r="W367" s="141">
        <f t="shared" si="308"/>
        <v>523996799.00000209</v>
      </c>
      <c r="X367" s="141">
        <f t="shared" si="309"/>
        <v>0</v>
      </c>
      <c r="Y367" s="141"/>
      <c r="Z367" s="141">
        <v>49685.138841</v>
      </c>
      <c r="AA367" s="141">
        <f t="shared" si="310"/>
        <v>335233765</v>
      </c>
      <c r="AB367" s="141">
        <f t="shared" si="311"/>
        <v>342170317.00001383</v>
      </c>
      <c r="AC367" s="141">
        <f t="shared" si="312"/>
        <v>48677.910767506735</v>
      </c>
      <c r="AD367" s="141"/>
      <c r="AE367" s="141"/>
      <c r="AF367" s="141">
        <f t="shared" si="313"/>
        <v>483622539</v>
      </c>
      <c r="AG367" s="141">
        <f t="shared" si="314"/>
        <v>726591897.00000179</v>
      </c>
      <c r="AH367" s="141">
        <f>(AE367/AG367)*AF367</f>
        <v>0</v>
      </c>
      <c r="AI367" s="141"/>
      <c r="AJ367" s="141"/>
      <c r="AK367" s="141">
        <f t="shared" si="315"/>
        <v>18917185</v>
      </c>
      <c r="AL367" s="141">
        <f t="shared" si="316"/>
        <v>21580834</v>
      </c>
      <c r="AM367" s="141">
        <f>(AJ367/AL367)*AK367</f>
        <v>0</v>
      </c>
      <c r="AN367" s="141"/>
      <c r="AO367" s="141">
        <v>75705.138250999997</v>
      </c>
      <c r="AP367" s="141">
        <f t="shared" si="317"/>
        <v>44655639</v>
      </c>
      <c r="AQ367" s="141">
        <f t="shared" si="318"/>
        <v>45294790.000002876</v>
      </c>
      <c r="AR367" s="141">
        <f>(AO367/AQ367)*AP367</f>
        <v>74636.869365804159</v>
      </c>
      <c r="AS367" s="141"/>
      <c r="AT367" s="141"/>
      <c r="AU367" s="141">
        <f t="shared" si="319"/>
        <v>12442934</v>
      </c>
      <c r="AV367" s="141">
        <f t="shared" si="320"/>
        <v>11889881.000002848</v>
      </c>
      <c r="AW367" s="141">
        <f>(AT367/AV367)*AU367</f>
        <v>0</v>
      </c>
      <c r="AX367" s="141"/>
      <c r="AY367" s="141"/>
      <c r="AZ367" s="141">
        <f t="shared" si="321"/>
        <v>877162802</v>
      </c>
      <c r="BA367" s="141">
        <f t="shared" si="322"/>
        <v>834431461.9999969</v>
      </c>
      <c r="BB367" s="141">
        <f>(AY367/BA367)*AZ367</f>
        <v>0</v>
      </c>
      <c r="BC367" s="141"/>
      <c r="BD367" s="141"/>
      <c r="BE367" s="141">
        <f t="shared" si="323"/>
        <v>9386434</v>
      </c>
      <c r="BF367" s="141">
        <f t="shared" si="324"/>
        <v>9386434</v>
      </c>
      <c r="BG367" s="141">
        <f>(BD367/BF367)*BE367</f>
        <v>0</v>
      </c>
      <c r="BH367" s="141"/>
      <c r="BI367" s="141"/>
      <c r="BJ367" s="141">
        <f t="shared" si="325"/>
        <v>2191103</v>
      </c>
      <c r="BK367" s="141">
        <f t="shared" si="326"/>
        <v>2191101</v>
      </c>
      <c r="BL367" s="141">
        <f>(BI367/BK367)*BJ367</f>
        <v>0</v>
      </c>
      <c r="BM367" s="141"/>
      <c r="BN367" s="141"/>
      <c r="BO367" s="141">
        <f t="shared" si="327"/>
        <v>236120000</v>
      </c>
      <c r="BP367" s="141">
        <f t="shared" si="328"/>
        <v>183638092</v>
      </c>
      <c r="BQ367" s="141">
        <f>(BN367/BP367)*BO367</f>
        <v>0</v>
      </c>
      <c r="BR367" s="141"/>
      <c r="BS367" s="141"/>
      <c r="BT367" s="141">
        <f t="shared" si="329"/>
        <v>132130000</v>
      </c>
      <c r="BU367" s="141">
        <f t="shared" si="330"/>
        <v>119177778</v>
      </c>
      <c r="BV367" s="141">
        <f>(BS367/BU367)*BT367</f>
        <v>0</v>
      </c>
      <c r="BW367" s="141"/>
      <c r="BX367" s="141"/>
      <c r="BY367" s="141">
        <f t="shared" si="331"/>
        <v>10351044</v>
      </c>
      <c r="BZ367" s="141">
        <f t="shared" si="332"/>
        <v>10000069</v>
      </c>
      <c r="CA367" s="141">
        <f>(BX367/BZ367)*BY367</f>
        <v>0</v>
      </c>
      <c r="CB367" s="141"/>
      <c r="CC367" s="141"/>
      <c r="CD367" s="141">
        <f t="shared" si="333"/>
        <v>1842000</v>
      </c>
      <c r="CE367" s="141">
        <f t="shared" si="334"/>
        <v>1874207.2309440002</v>
      </c>
      <c r="CF367" s="141">
        <f>(CC367/CE367)*CD367</f>
        <v>0</v>
      </c>
      <c r="CG367" s="141"/>
      <c r="CH367" s="141">
        <v>693.23</v>
      </c>
      <c r="CI367" s="141">
        <f t="shared" si="338"/>
        <v>246401</v>
      </c>
      <c r="CJ367" s="141">
        <f t="shared" si="339"/>
        <v>225992.98000000117</v>
      </c>
      <c r="CK367" s="141">
        <f>(CH367/CJ367)*CI367</f>
        <v>755.83128834355432</v>
      </c>
      <c r="CL367" s="141"/>
      <c r="CM367" s="141">
        <v>35945</v>
      </c>
      <c r="CN367" s="141">
        <v>71002</v>
      </c>
      <c r="CO367" s="141">
        <f t="shared" si="335"/>
        <v>106947</v>
      </c>
      <c r="CP367" s="141">
        <f t="shared" si="336"/>
        <v>435000431</v>
      </c>
      <c r="CQ367" s="141">
        <f t="shared" si="340"/>
        <v>435000431.00000006</v>
      </c>
      <c r="CR367" s="141">
        <f t="shared" si="341"/>
        <v>106946.99999999999</v>
      </c>
      <c r="CS367" s="141"/>
      <c r="CT367" s="141"/>
      <c r="CU367" s="141"/>
      <c r="CV367" s="141">
        <f t="shared" si="357"/>
        <v>591477.82491707755</v>
      </c>
    </row>
    <row r="368" spans="1:100" s="14" customFormat="1" ht="13.2" x14ac:dyDescent="0.25">
      <c r="A368" s="4" t="s">
        <v>659</v>
      </c>
      <c r="B368" s="4" t="s">
        <v>660</v>
      </c>
      <c r="C368" s="4" t="s">
        <v>348</v>
      </c>
      <c r="D368" s="4" t="s">
        <v>348</v>
      </c>
      <c r="E368" s="4"/>
      <c r="F368" s="141"/>
      <c r="G368" s="141">
        <f>'[6]Control Totals'!$I$3</f>
        <v>129600000</v>
      </c>
      <c r="H368" s="141">
        <v>129600000.00000101</v>
      </c>
      <c r="I368" s="141">
        <f>(F368/H368)*G368</f>
        <v>0</v>
      </c>
      <c r="J368" s="141"/>
      <c r="K368" s="141"/>
      <c r="L368" s="141">
        <f t="shared" si="306"/>
        <v>1567610394</v>
      </c>
      <c r="M368" s="141">
        <v>5258012077.9999981</v>
      </c>
      <c r="N368" s="141">
        <f>(K368/M368)*L368</f>
        <v>0</v>
      </c>
      <c r="O368" s="141"/>
      <c r="P368" s="141">
        <v>762481.30154599994</v>
      </c>
      <c r="Q368" s="141">
        <f t="shared" si="337"/>
        <v>341463106</v>
      </c>
      <c r="R368" s="141">
        <v>1276518313.0000019</v>
      </c>
      <c r="S368" s="141">
        <f>(P368/R368)*Q368</f>
        <v>203960.43741898073</v>
      </c>
      <c r="T368" s="141"/>
      <c r="U368" s="141"/>
      <c r="V368" s="141">
        <f t="shared" si="307"/>
        <v>339987334</v>
      </c>
      <c r="W368" s="141">
        <f t="shared" si="308"/>
        <v>523996799.00000209</v>
      </c>
      <c r="X368" s="141">
        <f t="shared" si="309"/>
        <v>0</v>
      </c>
      <c r="Y368" s="141"/>
      <c r="Z368" s="141">
        <v>28264.557092999999</v>
      </c>
      <c r="AA368" s="141">
        <f t="shared" si="310"/>
        <v>335233765</v>
      </c>
      <c r="AB368" s="141">
        <f t="shared" si="311"/>
        <v>342170317.00001383</v>
      </c>
      <c r="AC368" s="141">
        <f t="shared" si="312"/>
        <v>27691.571768755915</v>
      </c>
      <c r="AD368" s="141"/>
      <c r="AE368" s="141"/>
      <c r="AF368" s="141">
        <f t="shared" si="313"/>
        <v>483622539</v>
      </c>
      <c r="AG368" s="141">
        <f t="shared" si="314"/>
        <v>726591897.00000179</v>
      </c>
      <c r="AH368" s="141">
        <f>(AE368/AG368)*AF368</f>
        <v>0</v>
      </c>
      <c r="AI368" s="141"/>
      <c r="AJ368" s="141"/>
      <c r="AK368" s="141">
        <f t="shared" si="315"/>
        <v>18917185</v>
      </c>
      <c r="AL368" s="141">
        <f t="shared" si="316"/>
        <v>21580834</v>
      </c>
      <c r="AM368" s="141">
        <f>(AJ368/AL368)*AK368</f>
        <v>0</v>
      </c>
      <c r="AN368" s="141"/>
      <c r="AO368" s="141">
        <v>28309.240919</v>
      </c>
      <c r="AP368" s="141">
        <f t="shared" si="317"/>
        <v>44655639</v>
      </c>
      <c r="AQ368" s="141">
        <f t="shared" si="318"/>
        <v>45294790.000002876</v>
      </c>
      <c r="AR368" s="141">
        <f>(AO368/AQ368)*AP368</f>
        <v>27909.771583946233</v>
      </c>
      <c r="AS368" s="141"/>
      <c r="AT368" s="141"/>
      <c r="AU368" s="141">
        <f t="shared" si="319"/>
        <v>12442934</v>
      </c>
      <c r="AV368" s="141">
        <f t="shared" si="320"/>
        <v>11889881.000002848</v>
      </c>
      <c r="AW368" s="141">
        <f>(AT368/AV368)*AU368</f>
        <v>0</v>
      </c>
      <c r="AX368" s="141"/>
      <c r="AY368" s="141"/>
      <c r="AZ368" s="141">
        <f t="shared" si="321"/>
        <v>877162802</v>
      </c>
      <c r="BA368" s="141">
        <f t="shared" si="322"/>
        <v>834431461.9999969</v>
      </c>
      <c r="BB368" s="141">
        <f>(AY368/BA368)*AZ368</f>
        <v>0</v>
      </c>
      <c r="BC368" s="141"/>
      <c r="BD368" s="141"/>
      <c r="BE368" s="141">
        <f t="shared" si="323"/>
        <v>9386434</v>
      </c>
      <c r="BF368" s="141">
        <f t="shared" si="324"/>
        <v>9386434</v>
      </c>
      <c r="BG368" s="141">
        <f>(BD368/BF368)*BE368</f>
        <v>0</v>
      </c>
      <c r="BH368" s="141"/>
      <c r="BI368" s="141"/>
      <c r="BJ368" s="141">
        <f t="shared" si="325"/>
        <v>2191103</v>
      </c>
      <c r="BK368" s="141">
        <f t="shared" si="326"/>
        <v>2191101</v>
      </c>
      <c r="BL368" s="141">
        <f>(BI368/BK368)*BJ368</f>
        <v>0</v>
      </c>
      <c r="BM368" s="141"/>
      <c r="BN368" s="141"/>
      <c r="BO368" s="141">
        <f t="shared" si="327"/>
        <v>236120000</v>
      </c>
      <c r="BP368" s="141">
        <f t="shared" si="328"/>
        <v>183638092</v>
      </c>
      <c r="BQ368" s="141">
        <f>(BN368/BP368)*BO368</f>
        <v>0</v>
      </c>
      <c r="BR368" s="141"/>
      <c r="BS368" s="141"/>
      <c r="BT368" s="141">
        <f t="shared" si="329"/>
        <v>132130000</v>
      </c>
      <c r="BU368" s="141">
        <f t="shared" si="330"/>
        <v>119177778</v>
      </c>
      <c r="BV368" s="141">
        <f>(BS368/BU368)*BT368</f>
        <v>0</v>
      </c>
      <c r="BW368" s="141"/>
      <c r="BX368" s="141"/>
      <c r="BY368" s="141">
        <f t="shared" si="331"/>
        <v>10351044</v>
      </c>
      <c r="BZ368" s="141">
        <f t="shared" si="332"/>
        <v>10000069</v>
      </c>
      <c r="CA368" s="141">
        <f>(BX368/BZ368)*BY368</f>
        <v>0</v>
      </c>
      <c r="CB368" s="141"/>
      <c r="CC368" s="141"/>
      <c r="CD368" s="141">
        <f t="shared" si="333"/>
        <v>1842000</v>
      </c>
      <c r="CE368" s="141">
        <f t="shared" si="334"/>
        <v>1874207.2309440002</v>
      </c>
      <c r="CF368" s="141">
        <f>(CC368/CE368)*CD368</f>
        <v>0</v>
      </c>
      <c r="CG368" s="141"/>
      <c r="CH368" s="141">
        <v>693.23</v>
      </c>
      <c r="CI368" s="141">
        <f t="shared" si="338"/>
        <v>246401</v>
      </c>
      <c r="CJ368" s="141">
        <f t="shared" si="339"/>
        <v>225992.98000000117</v>
      </c>
      <c r="CK368" s="141">
        <f>(CH368/CJ368)*CI368</f>
        <v>755.83128834355432</v>
      </c>
      <c r="CL368" s="141"/>
      <c r="CM368" s="141"/>
      <c r="CN368" s="141">
        <v>20532</v>
      </c>
      <c r="CO368" s="141">
        <f t="shared" si="335"/>
        <v>20532</v>
      </c>
      <c r="CP368" s="141">
        <f t="shared" si="336"/>
        <v>435000431</v>
      </c>
      <c r="CQ368" s="141">
        <f t="shared" si="340"/>
        <v>435000431.00000006</v>
      </c>
      <c r="CR368" s="141">
        <f t="shared" si="341"/>
        <v>20531.999999999996</v>
      </c>
      <c r="CS368" s="141"/>
      <c r="CT368" s="141"/>
      <c r="CU368" s="141"/>
      <c r="CV368" s="141">
        <f t="shared" si="357"/>
        <v>280849.61206002638</v>
      </c>
    </row>
    <row r="369" spans="1:100" s="14" customFormat="1" ht="13.2" x14ac:dyDescent="0.25">
      <c r="A369" s="4" t="s">
        <v>196</v>
      </c>
      <c r="B369" s="4" t="s">
        <v>197</v>
      </c>
      <c r="C369" s="4"/>
      <c r="D369" s="4" t="s">
        <v>177</v>
      </c>
      <c r="E369" s="4"/>
      <c r="F369" s="141">
        <v>926411.70371899998</v>
      </c>
      <c r="G369" s="141">
        <f>'[6]Control Totals'!$I$3</f>
        <v>129600000</v>
      </c>
      <c r="H369" s="141">
        <v>129600000.00000101</v>
      </c>
      <c r="I369" s="141">
        <f>(F369/H369)*G369</f>
        <v>926411.70371899277</v>
      </c>
      <c r="J369" s="141"/>
      <c r="K369" s="141">
        <v>37456705.006667003</v>
      </c>
      <c r="L369" s="141">
        <f t="shared" si="306"/>
        <v>1567610394</v>
      </c>
      <c r="M369" s="141">
        <v>5258012077.9999981</v>
      </c>
      <c r="N369" s="141">
        <f>(K369/M369)*L369</f>
        <v>11167247.093083428</v>
      </c>
      <c r="O369" s="141"/>
      <c r="P369" s="141"/>
      <c r="Q369" s="141">
        <f t="shared" si="337"/>
        <v>341463106</v>
      </c>
      <c r="R369" s="141">
        <v>1276518313.0000019</v>
      </c>
      <c r="S369" s="141">
        <f>(P369/R369)*Q369</f>
        <v>0</v>
      </c>
      <c r="T369" s="141"/>
      <c r="U369" s="141">
        <v>4711348.1947309999</v>
      </c>
      <c r="V369" s="141">
        <f t="shared" si="307"/>
        <v>339987334</v>
      </c>
      <c r="W369" s="141">
        <f t="shared" si="308"/>
        <v>523996799.00000209</v>
      </c>
      <c r="X369" s="141">
        <f t="shared" si="309"/>
        <v>3056886.4453546004</v>
      </c>
      <c r="Y369" s="141"/>
      <c r="Z369" s="141">
        <v>5482177.6467570001</v>
      </c>
      <c r="AA369" s="141">
        <f t="shared" si="310"/>
        <v>335233765</v>
      </c>
      <c r="AB369" s="141">
        <f t="shared" si="311"/>
        <v>342170317.00001383</v>
      </c>
      <c r="AC369" s="141">
        <f t="shared" si="312"/>
        <v>5371041.7345205154</v>
      </c>
      <c r="AD369" s="141"/>
      <c r="AE369" s="141">
        <v>7924544.5936380001</v>
      </c>
      <c r="AF369" s="141">
        <f t="shared" si="313"/>
        <v>483622539</v>
      </c>
      <c r="AG369" s="141">
        <f t="shared" si="314"/>
        <v>726591897.00000179</v>
      </c>
      <c r="AH369" s="141">
        <f>(AE369/AG369)*AF369</f>
        <v>5274609.2994124368</v>
      </c>
      <c r="AI369" s="141"/>
      <c r="AJ369" s="141"/>
      <c r="AK369" s="141">
        <f t="shared" si="315"/>
        <v>18917185</v>
      </c>
      <c r="AL369" s="141">
        <f t="shared" si="316"/>
        <v>21580834</v>
      </c>
      <c r="AM369" s="141">
        <f>(AJ369/AL369)*AK369</f>
        <v>0</v>
      </c>
      <c r="AN369" s="141"/>
      <c r="AO369" s="141"/>
      <c r="AP369" s="141">
        <f t="shared" si="317"/>
        <v>44655639</v>
      </c>
      <c r="AQ369" s="141">
        <f t="shared" si="318"/>
        <v>45294790.000002876</v>
      </c>
      <c r="AR369" s="141">
        <f>(AO369/AQ369)*AP369</f>
        <v>0</v>
      </c>
      <c r="AS369" s="141"/>
      <c r="AT369" s="141">
        <v>100044.855843</v>
      </c>
      <c r="AU369" s="141">
        <f t="shared" si="319"/>
        <v>12442934</v>
      </c>
      <c r="AV369" s="141">
        <f t="shared" si="320"/>
        <v>11889881.000002848</v>
      </c>
      <c r="AW369" s="141">
        <f>(AT369/AV369)*AU369</f>
        <v>104698.40180012441</v>
      </c>
      <c r="AX369" s="141"/>
      <c r="AY369" s="141">
        <v>12008751.372264</v>
      </c>
      <c r="AZ369" s="141">
        <f t="shared" si="321"/>
        <v>877162802</v>
      </c>
      <c r="BA369" s="141">
        <f t="shared" si="322"/>
        <v>834431461.9999969</v>
      </c>
      <c r="BB369" s="141">
        <f>(AY369/BA369)*AZ369</f>
        <v>12623721.038716627</v>
      </c>
      <c r="BC369" s="141"/>
      <c r="BD369" s="141"/>
      <c r="BE369" s="141">
        <f t="shared" si="323"/>
        <v>9386434</v>
      </c>
      <c r="BF369" s="141">
        <f t="shared" si="324"/>
        <v>9386434</v>
      </c>
      <c r="BG369" s="141">
        <f>(BD369/BF369)*BE369</f>
        <v>0</v>
      </c>
      <c r="BH369" s="141"/>
      <c r="BI369" s="141"/>
      <c r="BJ369" s="141">
        <f t="shared" si="325"/>
        <v>2191103</v>
      </c>
      <c r="BK369" s="141">
        <f t="shared" si="326"/>
        <v>2191101</v>
      </c>
      <c r="BL369" s="141">
        <f>(BI369/BK369)*BJ369</f>
        <v>0</v>
      </c>
      <c r="BM369" s="141"/>
      <c r="BN369" s="141">
        <v>2527664</v>
      </c>
      <c r="BO369" s="141">
        <f t="shared" si="327"/>
        <v>236120000</v>
      </c>
      <c r="BP369" s="141">
        <f t="shared" si="328"/>
        <v>183638092</v>
      </c>
      <c r="BQ369" s="141">
        <f>(BN369/BP369)*BO369</f>
        <v>3250044.787439852</v>
      </c>
      <c r="BR369" s="141"/>
      <c r="BS369" s="141">
        <v>2284579</v>
      </c>
      <c r="BT369" s="141">
        <f t="shared" si="329"/>
        <v>132130000</v>
      </c>
      <c r="BU369" s="141">
        <f t="shared" si="330"/>
        <v>119177778</v>
      </c>
      <c r="BV369" s="141">
        <f>(BS369/BU369)*BT369</f>
        <v>2532866.683166387</v>
      </c>
      <c r="BW369" s="141"/>
      <c r="BX369" s="141">
        <v>155965</v>
      </c>
      <c r="BY369" s="141">
        <f t="shared" si="331"/>
        <v>10351044</v>
      </c>
      <c r="BZ369" s="141">
        <f t="shared" si="332"/>
        <v>10000069</v>
      </c>
      <c r="CA369" s="141">
        <f>(BX369/BZ369)*BY369</f>
        <v>161438.94381728765</v>
      </c>
      <c r="CB369" s="141"/>
      <c r="CC369" s="141">
        <v>18465.095870000001</v>
      </c>
      <c r="CD369" s="141">
        <f t="shared" si="333"/>
        <v>1842000</v>
      </c>
      <c r="CE369" s="141">
        <f t="shared" si="334"/>
        <v>1874207.2309440002</v>
      </c>
      <c r="CF369" s="141">
        <f>(CC369/CE369)*CD369</f>
        <v>18147.783249885604</v>
      </c>
      <c r="CG369" s="141"/>
      <c r="CH369" s="141"/>
      <c r="CI369" s="141">
        <f t="shared" si="338"/>
        <v>246401</v>
      </c>
      <c r="CJ369" s="141">
        <f t="shared" si="339"/>
        <v>225992.98000000117</v>
      </c>
      <c r="CK369" s="141">
        <f>(CH369/CJ369)*CI369</f>
        <v>0</v>
      </c>
      <c r="CL369" s="141"/>
      <c r="CM369" s="141">
        <v>3979665</v>
      </c>
      <c r="CN369" s="141">
        <v>7809350</v>
      </c>
      <c r="CO369" s="141">
        <f t="shared" si="335"/>
        <v>11789015</v>
      </c>
      <c r="CP369" s="141">
        <f t="shared" si="336"/>
        <v>435000431</v>
      </c>
      <c r="CQ369" s="141">
        <f t="shared" si="340"/>
        <v>435000431.00000006</v>
      </c>
      <c r="CR369" s="141">
        <f t="shared" si="341"/>
        <v>11789014.999999998</v>
      </c>
      <c r="CS369" s="141"/>
      <c r="CT369" s="141"/>
      <c r="CU369" s="141"/>
      <c r="CV369" s="141">
        <f t="shared" si="357"/>
        <v>56276128.914280139</v>
      </c>
    </row>
    <row r="370" spans="1:100" s="14" customFormat="1" ht="13.2" x14ac:dyDescent="0.25">
      <c r="A370" s="4" t="s">
        <v>760</v>
      </c>
      <c r="B370" s="4" t="s">
        <v>761</v>
      </c>
      <c r="C370" s="4" t="s">
        <v>751</v>
      </c>
      <c r="D370" s="4" t="s">
        <v>751</v>
      </c>
      <c r="E370" s="4"/>
      <c r="F370" s="141"/>
      <c r="G370" s="141">
        <f>'[6]Control Totals'!$I$3</f>
        <v>129600000</v>
      </c>
      <c r="H370" s="141">
        <v>129600000.00000101</v>
      </c>
      <c r="I370" s="141"/>
      <c r="J370" s="141"/>
      <c r="K370" s="141"/>
      <c r="L370" s="141">
        <f t="shared" si="306"/>
        <v>1567610394</v>
      </c>
      <c r="M370" s="141">
        <v>5258012077.9999981</v>
      </c>
      <c r="N370" s="141"/>
      <c r="O370" s="141"/>
      <c r="P370" s="141"/>
      <c r="Q370" s="141">
        <f t="shared" si="337"/>
        <v>341463106</v>
      </c>
      <c r="R370" s="141">
        <v>1276518313.0000019</v>
      </c>
      <c r="S370" s="141"/>
      <c r="T370" s="141"/>
      <c r="U370" s="141">
        <v>22484213.493974999</v>
      </c>
      <c r="V370" s="141">
        <f t="shared" si="307"/>
        <v>339987334</v>
      </c>
      <c r="W370" s="141">
        <f t="shared" si="308"/>
        <v>523996799.00000209</v>
      </c>
      <c r="X370" s="141">
        <f t="shared" si="309"/>
        <v>14588539.123696735</v>
      </c>
      <c r="Y370" s="141"/>
      <c r="Z370" s="141">
        <v>515497.01150199998</v>
      </c>
      <c r="AA370" s="141">
        <f t="shared" si="310"/>
        <v>335233765</v>
      </c>
      <c r="AB370" s="141">
        <f t="shared" si="311"/>
        <v>342170317.00001383</v>
      </c>
      <c r="AC370" s="141">
        <f t="shared" si="312"/>
        <v>505046.74259064026</v>
      </c>
      <c r="AD370" s="141"/>
      <c r="AE370" s="141"/>
      <c r="AF370" s="141">
        <f t="shared" si="313"/>
        <v>483622539</v>
      </c>
      <c r="AG370" s="141">
        <f t="shared" si="314"/>
        <v>726591897.00000179</v>
      </c>
      <c r="AH370" s="141"/>
      <c r="AI370" s="141"/>
      <c r="AJ370" s="141"/>
      <c r="AK370" s="141">
        <f t="shared" si="315"/>
        <v>18917185</v>
      </c>
      <c r="AL370" s="141">
        <f t="shared" si="316"/>
        <v>21580834</v>
      </c>
      <c r="AM370" s="141"/>
      <c r="AN370" s="141"/>
      <c r="AO370" s="141"/>
      <c r="AP370" s="141">
        <f t="shared" si="317"/>
        <v>44655639</v>
      </c>
      <c r="AQ370" s="141">
        <f t="shared" si="318"/>
        <v>45294790.000002876</v>
      </c>
      <c r="AR370" s="141"/>
      <c r="AS370" s="141"/>
      <c r="AT370" s="141"/>
      <c r="AU370" s="141">
        <f t="shared" si="319"/>
        <v>12442934</v>
      </c>
      <c r="AV370" s="141">
        <f t="shared" si="320"/>
        <v>11889881.000002848</v>
      </c>
      <c r="AW370" s="141"/>
      <c r="AX370" s="141"/>
      <c r="AY370" s="141"/>
      <c r="AZ370" s="141">
        <f t="shared" si="321"/>
        <v>877162802</v>
      </c>
      <c r="BA370" s="141">
        <f t="shared" si="322"/>
        <v>834431461.9999969</v>
      </c>
      <c r="BB370" s="141"/>
      <c r="BC370" s="141"/>
      <c r="BD370" s="141"/>
      <c r="BE370" s="141">
        <f t="shared" si="323"/>
        <v>9386434</v>
      </c>
      <c r="BF370" s="141">
        <f t="shared" si="324"/>
        <v>9386434</v>
      </c>
      <c r="BG370" s="141"/>
      <c r="BH370" s="141"/>
      <c r="BI370" s="141"/>
      <c r="BJ370" s="141">
        <f t="shared" si="325"/>
        <v>2191103</v>
      </c>
      <c r="BK370" s="141">
        <f t="shared" si="326"/>
        <v>2191101</v>
      </c>
      <c r="BL370" s="141"/>
      <c r="BM370" s="141"/>
      <c r="BN370" s="141"/>
      <c r="BO370" s="141">
        <f t="shared" si="327"/>
        <v>236120000</v>
      </c>
      <c r="BP370" s="141">
        <f t="shared" si="328"/>
        <v>183638092</v>
      </c>
      <c r="BQ370" s="141"/>
      <c r="BR370" s="141"/>
      <c r="BS370" s="141"/>
      <c r="BT370" s="141">
        <f t="shared" si="329"/>
        <v>132130000</v>
      </c>
      <c r="BU370" s="141">
        <f t="shared" si="330"/>
        <v>119177778</v>
      </c>
      <c r="BV370" s="141"/>
      <c r="BW370" s="141"/>
      <c r="BX370" s="141"/>
      <c r="BY370" s="141">
        <f t="shared" si="331"/>
        <v>10351044</v>
      </c>
      <c r="BZ370" s="141">
        <f t="shared" si="332"/>
        <v>10000069</v>
      </c>
      <c r="CA370" s="141"/>
      <c r="CB370" s="141"/>
      <c r="CC370" s="141"/>
      <c r="CD370" s="141">
        <f t="shared" si="333"/>
        <v>1842000</v>
      </c>
      <c r="CE370" s="141">
        <f t="shared" si="334"/>
        <v>1874207.2309440002</v>
      </c>
      <c r="CF370" s="141"/>
      <c r="CG370" s="141"/>
      <c r="CH370" s="141"/>
      <c r="CI370" s="141">
        <f t="shared" si="338"/>
        <v>246401</v>
      </c>
      <c r="CJ370" s="141">
        <f t="shared" si="339"/>
        <v>225992.98000000117</v>
      </c>
      <c r="CK370" s="141"/>
      <c r="CL370" s="141"/>
      <c r="CM370" s="141"/>
      <c r="CN370" s="141">
        <v>399045</v>
      </c>
      <c r="CO370" s="141">
        <f t="shared" si="335"/>
        <v>399045</v>
      </c>
      <c r="CP370" s="141">
        <f t="shared" si="336"/>
        <v>435000431</v>
      </c>
      <c r="CQ370" s="141">
        <f t="shared" si="340"/>
        <v>435000431.00000006</v>
      </c>
      <c r="CR370" s="141">
        <f t="shared" si="341"/>
        <v>399044.99999999994</v>
      </c>
      <c r="CS370" s="141"/>
      <c r="CT370" s="141"/>
      <c r="CU370" s="141"/>
      <c r="CV370" s="141">
        <f t="shared" si="357"/>
        <v>15492630.866287375</v>
      </c>
    </row>
    <row r="371" spans="1:100" s="14" customFormat="1" ht="13.2" x14ac:dyDescent="0.25">
      <c r="A371" s="4" t="s">
        <v>132</v>
      </c>
      <c r="B371" s="4" t="s">
        <v>133</v>
      </c>
      <c r="C371" s="4"/>
      <c r="D371" s="4" t="s">
        <v>109</v>
      </c>
      <c r="E371" s="4"/>
      <c r="F371" s="141">
        <v>795666.82923200005</v>
      </c>
      <c r="G371" s="141">
        <f>'[6]Control Totals'!$I$3</f>
        <v>129600000</v>
      </c>
      <c r="H371" s="141">
        <v>129600000.00000101</v>
      </c>
      <c r="I371" s="141">
        <f t="shared" ref="I371:I388" si="358">(F371/H371)*G371</f>
        <v>795666.82923199388</v>
      </c>
      <c r="J371" s="141"/>
      <c r="K371" s="141">
        <v>33046080.66934</v>
      </c>
      <c r="L371" s="141">
        <f t="shared" si="306"/>
        <v>1567610394</v>
      </c>
      <c r="M371" s="141">
        <v>5258012077.9999981</v>
      </c>
      <c r="N371" s="141">
        <f t="shared" ref="N371:N388" si="359">(K371/M371)*L371</f>
        <v>9852274.7323023323</v>
      </c>
      <c r="O371" s="141"/>
      <c r="P371" s="141">
        <v>21795960.972789001</v>
      </c>
      <c r="Q371" s="141">
        <f t="shared" si="337"/>
        <v>341463106</v>
      </c>
      <c r="R371" s="141">
        <v>1276518313.0000019</v>
      </c>
      <c r="S371" s="141">
        <f t="shared" ref="S371:S388" si="360">(P371/R371)*Q371</f>
        <v>5830324.920707426</v>
      </c>
      <c r="T371" s="141"/>
      <c r="U371" s="141"/>
      <c r="V371" s="141">
        <f t="shared" si="307"/>
        <v>339987334</v>
      </c>
      <c r="W371" s="141">
        <f t="shared" si="308"/>
        <v>523996799.00000209</v>
      </c>
      <c r="X371" s="141">
        <f t="shared" si="309"/>
        <v>0</v>
      </c>
      <c r="Y371" s="141"/>
      <c r="Z371" s="141">
        <v>708184.21253699996</v>
      </c>
      <c r="AA371" s="141">
        <f t="shared" si="310"/>
        <v>335233765</v>
      </c>
      <c r="AB371" s="141">
        <f t="shared" si="311"/>
        <v>342170317.00001383</v>
      </c>
      <c r="AC371" s="141">
        <f t="shared" si="312"/>
        <v>693827.74626335897</v>
      </c>
      <c r="AD371" s="141"/>
      <c r="AE371" s="141">
        <v>3265432.2159159998</v>
      </c>
      <c r="AF371" s="141">
        <f t="shared" si="313"/>
        <v>483622539</v>
      </c>
      <c r="AG371" s="141">
        <f t="shared" si="314"/>
        <v>726591897.00000179</v>
      </c>
      <c r="AH371" s="141">
        <f t="shared" ref="AH371:AH388" si="361">(AE371/AG371)*AF371</f>
        <v>2173485.0412097126</v>
      </c>
      <c r="AI371" s="141"/>
      <c r="AJ371" s="141"/>
      <c r="AK371" s="141">
        <f t="shared" si="315"/>
        <v>18917185</v>
      </c>
      <c r="AL371" s="141">
        <f t="shared" si="316"/>
        <v>21580834</v>
      </c>
      <c r="AM371" s="141">
        <f t="shared" ref="AM371:AM388" si="362">(AJ371/AL371)*AK371</f>
        <v>0</v>
      </c>
      <c r="AN371" s="141"/>
      <c r="AO371" s="141">
        <v>4588370.8271209998</v>
      </c>
      <c r="AP371" s="141">
        <f t="shared" si="317"/>
        <v>44655639</v>
      </c>
      <c r="AQ371" s="141">
        <f t="shared" si="318"/>
        <v>45294790.000002876</v>
      </c>
      <c r="AR371" s="141">
        <f t="shared" ref="AR371:AR388" si="363">(AO371/AQ371)*AP371</f>
        <v>4523624.7094651237</v>
      </c>
      <c r="AS371" s="141"/>
      <c r="AT371" s="141">
        <v>89683.673829000007</v>
      </c>
      <c r="AU371" s="141">
        <f t="shared" si="319"/>
        <v>12442934</v>
      </c>
      <c r="AV371" s="141">
        <f t="shared" si="320"/>
        <v>11889881.000002848</v>
      </c>
      <c r="AW371" s="141">
        <f t="shared" ref="AW371:AW388" si="364">(AT371/AV371)*AU371</f>
        <v>93855.273600426037</v>
      </c>
      <c r="AX371" s="141"/>
      <c r="AY371" s="141">
        <v>4761187.0556779997</v>
      </c>
      <c r="AZ371" s="141">
        <f t="shared" si="321"/>
        <v>877162802</v>
      </c>
      <c r="BA371" s="141">
        <f t="shared" si="322"/>
        <v>834431461.9999969</v>
      </c>
      <c r="BB371" s="141">
        <f t="shared" ref="BB371:BB388" si="365">(AY371/BA371)*AZ371</f>
        <v>5005008.0429549525</v>
      </c>
      <c r="BC371" s="141"/>
      <c r="BD371" s="141"/>
      <c r="BE371" s="141">
        <f t="shared" si="323"/>
        <v>9386434</v>
      </c>
      <c r="BF371" s="141">
        <f t="shared" si="324"/>
        <v>9386434</v>
      </c>
      <c r="BG371" s="141">
        <f t="shared" ref="BG371:BG388" si="366">(BD371/BF371)*BE371</f>
        <v>0</v>
      </c>
      <c r="BH371" s="141"/>
      <c r="BI371" s="141"/>
      <c r="BJ371" s="141">
        <f t="shared" si="325"/>
        <v>2191103</v>
      </c>
      <c r="BK371" s="141">
        <f t="shared" si="326"/>
        <v>2191101</v>
      </c>
      <c r="BL371" s="141">
        <f t="shared" ref="BL371:BL388" si="367">(BI371/BK371)*BJ371</f>
        <v>0</v>
      </c>
      <c r="BM371" s="141"/>
      <c r="BN371" s="141">
        <v>1012428</v>
      </c>
      <c r="BO371" s="141">
        <f t="shared" si="327"/>
        <v>236120000</v>
      </c>
      <c r="BP371" s="141">
        <f t="shared" si="328"/>
        <v>183638092</v>
      </c>
      <c r="BQ371" s="141">
        <f t="shared" ref="BQ371:BQ388" si="368">(BN371/BP371)*BO371</f>
        <v>1301769.6751064043</v>
      </c>
      <c r="BR371" s="141"/>
      <c r="BS371" s="141">
        <v>376333</v>
      </c>
      <c r="BT371" s="141">
        <f t="shared" si="329"/>
        <v>132130000</v>
      </c>
      <c r="BU371" s="141">
        <f t="shared" si="330"/>
        <v>119177778</v>
      </c>
      <c r="BV371" s="141">
        <f t="shared" ref="BV371:BV388" si="369">(BS371/BU371)*BT371</f>
        <v>417232.81071744766</v>
      </c>
      <c r="BW371" s="141"/>
      <c r="BX371" s="141">
        <v>113263</v>
      </c>
      <c r="BY371" s="141">
        <f t="shared" si="331"/>
        <v>10351044</v>
      </c>
      <c r="BZ371" s="141">
        <f t="shared" si="332"/>
        <v>10000069</v>
      </c>
      <c r="CA371" s="141">
        <f t="shared" ref="CA371:CA388" si="370">(BX371/BZ371)*BY371</f>
        <v>117238.22071347707</v>
      </c>
      <c r="CB371" s="141"/>
      <c r="CC371" s="141">
        <v>18465.095870000001</v>
      </c>
      <c r="CD371" s="141">
        <f t="shared" si="333"/>
        <v>1842000</v>
      </c>
      <c r="CE371" s="141">
        <f t="shared" si="334"/>
        <v>1874207.2309440002</v>
      </c>
      <c r="CF371" s="141">
        <f t="shared" ref="CF371:CF388" si="371">(CC371/CE371)*CD371</f>
        <v>18147.783249885604</v>
      </c>
      <c r="CG371" s="141"/>
      <c r="CH371" s="141">
        <v>693.23</v>
      </c>
      <c r="CI371" s="141">
        <f t="shared" si="338"/>
        <v>246401</v>
      </c>
      <c r="CJ371" s="141">
        <f t="shared" si="339"/>
        <v>225992.98000000117</v>
      </c>
      <c r="CK371" s="141">
        <f t="shared" ref="CK371:CK388" si="372">(CH371/CJ371)*CI371</f>
        <v>755.83128834355432</v>
      </c>
      <c r="CL371" s="141"/>
      <c r="CM371" s="141">
        <v>518002.00000000373</v>
      </c>
      <c r="CN371" s="141">
        <v>988068</v>
      </c>
      <c r="CO371" s="141">
        <f t="shared" si="335"/>
        <v>1506070.0000000037</v>
      </c>
      <c r="CP371" s="141">
        <f t="shared" si="336"/>
        <v>435000431</v>
      </c>
      <c r="CQ371" s="141">
        <f t="shared" si="340"/>
        <v>435000431.00000006</v>
      </c>
      <c r="CR371" s="141">
        <f t="shared" si="341"/>
        <v>1506070.0000000035</v>
      </c>
      <c r="CS371" s="141"/>
      <c r="CT371" s="141"/>
      <c r="CU371" s="141"/>
      <c r="CV371" s="141">
        <f t="shared" si="357"/>
        <v>32329281.616810888</v>
      </c>
    </row>
    <row r="372" spans="1:100" s="14" customFormat="1" ht="13.2" x14ac:dyDescent="0.25">
      <c r="A372" s="4" t="s">
        <v>415</v>
      </c>
      <c r="B372" s="4" t="s">
        <v>416</v>
      </c>
      <c r="C372" s="4" t="s">
        <v>348</v>
      </c>
      <c r="D372" s="4" t="s">
        <v>348</v>
      </c>
      <c r="E372" s="4"/>
      <c r="F372" s="141"/>
      <c r="G372" s="141">
        <f>'[6]Control Totals'!$I$3</f>
        <v>129600000</v>
      </c>
      <c r="H372" s="141">
        <v>129600000.00000101</v>
      </c>
      <c r="I372" s="141">
        <f t="shared" si="358"/>
        <v>0</v>
      </c>
      <c r="J372" s="141"/>
      <c r="K372" s="141"/>
      <c r="L372" s="141">
        <f t="shared" si="306"/>
        <v>1567610394</v>
      </c>
      <c r="M372" s="141">
        <v>5258012077.9999981</v>
      </c>
      <c r="N372" s="141">
        <f t="shared" si="359"/>
        <v>0</v>
      </c>
      <c r="O372" s="141"/>
      <c r="P372" s="141">
        <v>1253906.2967749999</v>
      </c>
      <c r="Q372" s="141">
        <f t="shared" si="337"/>
        <v>341463106</v>
      </c>
      <c r="R372" s="141">
        <v>1276518313.0000019</v>
      </c>
      <c r="S372" s="141">
        <f t="shared" si="360"/>
        <v>335414.48984269187</v>
      </c>
      <c r="T372" s="141"/>
      <c r="U372" s="141"/>
      <c r="V372" s="141">
        <f t="shared" si="307"/>
        <v>339987334</v>
      </c>
      <c r="W372" s="141">
        <f t="shared" si="308"/>
        <v>523996799.00000209</v>
      </c>
      <c r="X372" s="141">
        <f t="shared" si="309"/>
        <v>0</v>
      </c>
      <c r="Y372" s="141"/>
      <c r="Z372" s="141">
        <v>88719.672640000004</v>
      </c>
      <c r="AA372" s="141">
        <f t="shared" si="310"/>
        <v>335233765</v>
      </c>
      <c r="AB372" s="141">
        <f t="shared" si="311"/>
        <v>342170317.00001383</v>
      </c>
      <c r="AC372" s="141">
        <f t="shared" si="312"/>
        <v>86921.127903311062</v>
      </c>
      <c r="AD372" s="141"/>
      <c r="AE372" s="141"/>
      <c r="AF372" s="141">
        <f t="shared" si="313"/>
        <v>483622539</v>
      </c>
      <c r="AG372" s="141">
        <f t="shared" si="314"/>
        <v>726591897.00000179</v>
      </c>
      <c r="AH372" s="141">
        <f t="shared" si="361"/>
        <v>0</v>
      </c>
      <c r="AI372" s="141"/>
      <c r="AJ372" s="141"/>
      <c r="AK372" s="141">
        <f t="shared" si="315"/>
        <v>18917185</v>
      </c>
      <c r="AL372" s="141">
        <f t="shared" si="316"/>
        <v>21580834</v>
      </c>
      <c r="AM372" s="141">
        <f t="shared" si="362"/>
        <v>0</v>
      </c>
      <c r="AN372" s="141"/>
      <c r="AO372" s="141">
        <v>81053.886230000004</v>
      </c>
      <c r="AP372" s="141">
        <f t="shared" si="317"/>
        <v>44655639</v>
      </c>
      <c r="AQ372" s="141">
        <f t="shared" si="318"/>
        <v>45294790.000002876</v>
      </c>
      <c r="AR372" s="141">
        <f t="shared" si="363"/>
        <v>79910.141608642429</v>
      </c>
      <c r="AS372" s="141"/>
      <c r="AT372" s="141"/>
      <c r="AU372" s="141">
        <f t="shared" si="319"/>
        <v>12442934</v>
      </c>
      <c r="AV372" s="141">
        <f t="shared" si="320"/>
        <v>11889881.000002848</v>
      </c>
      <c r="AW372" s="141">
        <f t="shared" si="364"/>
        <v>0</v>
      </c>
      <c r="AX372" s="141"/>
      <c r="AY372" s="141"/>
      <c r="AZ372" s="141">
        <f t="shared" si="321"/>
        <v>877162802</v>
      </c>
      <c r="BA372" s="141">
        <f t="shared" si="322"/>
        <v>834431461.9999969</v>
      </c>
      <c r="BB372" s="141">
        <f t="shared" si="365"/>
        <v>0</v>
      </c>
      <c r="BC372" s="141"/>
      <c r="BD372" s="141"/>
      <c r="BE372" s="141">
        <f t="shared" si="323"/>
        <v>9386434</v>
      </c>
      <c r="BF372" s="141">
        <f t="shared" si="324"/>
        <v>9386434</v>
      </c>
      <c r="BG372" s="141">
        <f t="shared" si="366"/>
        <v>0</v>
      </c>
      <c r="BH372" s="141"/>
      <c r="BI372" s="141"/>
      <c r="BJ372" s="141">
        <f t="shared" si="325"/>
        <v>2191103</v>
      </c>
      <c r="BK372" s="141">
        <f t="shared" si="326"/>
        <v>2191101</v>
      </c>
      <c r="BL372" s="141">
        <f t="shared" si="367"/>
        <v>0</v>
      </c>
      <c r="BM372" s="141"/>
      <c r="BN372" s="141"/>
      <c r="BO372" s="141">
        <f t="shared" si="327"/>
        <v>236120000</v>
      </c>
      <c r="BP372" s="141">
        <f t="shared" si="328"/>
        <v>183638092</v>
      </c>
      <c r="BQ372" s="141">
        <f t="shared" si="368"/>
        <v>0</v>
      </c>
      <c r="BR372" s="141"/>
      <c r="BS372" s="141"/>
      <c r="BT372" s="141">
        <f t="shared" si="329"/>
        <v>132130000</v>
      </c>
      <c r="BU372" s="141">
        <f t="shared" si="330"/>
        <v>119177778</v>
      </c>
      <c r="BV372" s="141">
        <f t="shared" si="369"/>
        <v>0</v>
      </c>
      <c r="BW372" s="141"/>
      <c r="BX372" s="141"/>
      <c r="BY372" s="141">
        <f t="shared" si="331"/>
        <v>10351044</v>
      </c>
      <c r="BZ372" s="141">
        <f t="shared" si="332"/>
        <v>10000069</v>
      </c>
      <c r="CA372" s="141">
        <f t="shared" si="370"/>
        <v>0</v>
      </c>
      <c r="CB372" s="141"/>
      <c r="CC372" s="141"/>
      <c r="CD372" s="141">
        <f t="shared" si="333"/>
        <v>1842000</v>
      </c>
      <c r="CE372" s="141">
        <f t="shared" si="334"/>
        <v>1874207.2309440002</v>
      </c>
      <c r="CF372" s="141">
        <f t="shared" si="371"/>
        <v>0</v>
      </c>
      <c r="CG372" s="141"/>
      <c r="CH372" s="141">
        <v>693.23</v>
      </c>
      <c r="CI372" s="141">
        <f t="shared" si="338"/>
        <v>246401</v>
      </c>
      <c r="CJ372" s="141">
        <f t="shared" si="339"/>
        <v>225992.98000000117</v>
      </c>
      <c r="CK372" s="141">
        <f t="shared" si="372"/>
        <v>755.83128834355432</v>
      </c>
      <c r="CL372" s="141"/>
      <c r="CM372" s="141"/>
      <c r="CN372" s="141"/>
      <c r="CO372" s="141">
        <f t="shared" si="335"/>
        <v>0</v>
      </c>
      <c r="CP372" s="141">
        <f t="shared" si="336"/>
        <v>435000431</v>
      </c>
      <c r="CQ372" s="141">
        <f t="shared" si="340"/>
        <v>435000431.00000006</v>
      </c>
      <c r="CR372" s="141">
        <f t="shared" si="341"/>
        <v>0</v>
      </c>
      <c r="CS372" s="141"/>
      <c r="CT372" s="141"/>
      <c r="CU372" s="141"/>
      <c r="CV372" s="141">
        <f t="shared" si="357"/>
        <v>503001.59064298886</v>
      </c>
    </row>
    <row r="373" spans="1:100" s="14" customFormat="1" ht="13.2" x14ac:dyDescent="0.25">
      <c r="A373" s="4" t="s">
        <v>53</v>
      </c>
      <c r="B373" s="4" t="s">
        <v>54</v>
      </c>
      <c r="C373" s="4"/>
      <c r="D373" s="4" t="s">
        <v>36</v>
      </c>
      <c r="E373" s="4"/>
      <c r="F373" s="141">
        <v>890923.83072800003</v>
      </c>
      <c r="G373" s="141">
        <f>'[6]Control Totals'!$I$3</f>
        <v>129600000</v>
      </c>
      <c r="H373" s="141">
        <v>129600000.00000101</v>
      </c>
      <c r="I373" s="141">
        <f t="shared" si="358"/>
        <v>890923.83072799305</v>
      </c>
      <c r="J373" s="141"/>
      <c r="K373" s="141">
        <v>36578259.163249999</v>
      </c>
      <c r="L373" s="141">
        <f t="shared" si="306"/>
        <v>1567610394</v>
      </c>
      <c r="M373" s="141">
        <v>5258012077.9999981</v>
      </c>
      <c r="N373" s="141">
        <f t="shared" si="359"/>
        <v>10905349.475832161</v>
      </c>
      <c r="O373" s="141"/>
      <c r="P373" s="141">
        <v>6960759.3556239996</v>
      </c>
      <c r="Q373" s="141">
        <f t="shared" si="337"/>
        <v>341463106</v>
      </c>
      <c r="R373" s="141">
        <v>1276518313.0000019</v>
      </c>
      <c r="S373" s="141">
        <f t="shared" si="360"/>
        <v>1861972.9035488784</v>
      </c>
      <c r="T373" s="141"/>
      <c r="U373" s="141"/>
      <c r="V373" s="141">
        <f t="shared" si="307"/>
        <v>339987334</v>
      </c>
      <c r="W373" s="141">
        <f t="shared" si="308"/>
        <v>523996799.00000209</v>
      </c>
      <c r="X373" s="141">
        <f t="shared" si="309"/>
        <v>0</v>
      </c>
      <c r="Y373" s="141"/>
      <c r="Z373" s="141">
        <v>1631904.631089</v>
      </c>
      <c r="AA373" s="141">
        <f t="shared" si="310"/>
        <v>335233765</v>
      </c>
      <c r="AB373" s="141">
        <f t="shared" si="311"/>
        <v>342170317.00001383</v>
      </c>
      <c r="AC373" s="141">
        <f t="shared" si="312"/>
        <v>1598822.3011199404</v>
      </c>
      <c r="AD373" s="141"/>
      <c r="AE373" s="141">
        <v>4364961.9238510001</v>
      </c>
      <c r="AF373" s="141">
        <f t="shared" si="313"/>
        <v>483622539</v>
      </c>
      <c r="AG373" s="141">
        <f t="shared" si="314"/>
        <v>726591897.00000179</v>
      </c>
      <c r="AH373" s="141">
        <f t="shared" si="361"/>
        <v>2905336.5127895721</v>
      </c>
      <c r="AI373" s="141"/>
      <c r="AJ373" s="141"/>
      <c r="AK373" s="141">
        <f t="shared" si="315"/>
        <v>18917185</v>
      </c>
      <c r="AL373" s="141">
        <f t="shared" si="316"/>
        <v>21580834</v>
      </c>
      <c r="AM373" s="141">
        <f t="shared" si="362"/>
        <v>0</v>
      </c>
      <c r="AN373" s="141"/>
      <c r="AO373" s="141">
        <v>50933.986261999999</v>
      </c>
      <c r="AP373" s="141">
        <f t="shared" si="317"/>
        <v>44655639</v>
      </c>
      <c r="AQ373" s="141">
        <f t="shared" si="318"/>
        <v>45294790.000002876</v>
      </c>
      <c r="AR373" s="141">
        <f t="shared" si="363"/>
        <v>50215.261034363706</v>
      </c>
      <c r="AS373" s="141"/>
      <c r="AT373" s="141">
        <v>72641.511062000005</v>
      </c>
      <c r="AU373" s="141">
        <f t="shared" si="319"/>
        <v>12442934</v>
      </c>
      <c r="AV373" s="141">
        <f t="shared" si="320"/>
        <v>11889881.000002848</v>
      </c>
      <c r="AW373" s="141">
        <f t="shared" si="364"/>
        <v>76020.401533414799</v>
      </c>
      <c r="AX373" s="141"/>
      <c r="AY373" s="141">
        <v>4230527.1234839996</v>
      </c>
      <c r="AZ373" s="141">
        <f t="shared" si="321"/>
        <v>877162802</v>
      </c>
      <c r="BA373" s="141">
        <f t="shared" si="322"/>
        <v>834431461.9999969</v>
      </c>
      <c r="BB373" s="141">
        <f t="shared" si="365"/>
        <v>4447172.9489656258</v>
      </c>
      <c r="BC373" s="141"/>
      <c r="BD373" s="141"/>
      <c r="BE373" s="141">
        <f t="shared" si="323"/>
        <v>9386434</v>
      </c>
      <c r="BF373" s="141">
        <f t="shared" si="324"/>
        <v>9386434</v>
      </c>
      <c r="BG373" s="141">
        <f t="shared" si="366"/>
        <v>0</v>
      </c>
      <c r="BH373" s="141"/>
      <c r="BI373" s="141"/>
      <c r="BJ373" s="141">
        <f t="shared" si="325"/>
        <v>2191103</v>
      </c>
      <c r="BK373" s="141">
        <f t="shared" si="326"/>
        <v>2191101</v>
      </c>
      <c r="BL373" s="141">
        <f t="shared" si="367"/>
        <v>0</v>
      </c>
      <c r="BM373" s="141"/>
      <c r="BN373" s="141">
        <v>1218305</v>
      </c>
      <c r="BO373" s="141">
        <f t="shared" si="327"/>
        <v>236120000</v>
      </c>
      <c r="BP373" s="141">
        <f t="shared" si="328"/>
        <v>183638092</v>
      </c>
      <c r="BQ373" s="141">
        <f t="shared" si="368"/>
        <v>1566484.2379216182</v>
      </c>
      <c r="BR373" s="141"/>
      <c r="BS373" s="141">
        <v>728827</v>
      </c>
      <c r="BT373" s="141">
        <f t="shared" si="329"/>
        <v>132130000</v>
      </c>
      <c r="BU373" s="141">
        <f t="shared" si="330"/>
        <v>119177778</v>
      </c>
      <c r="BV373" s="141">
        <f t="shared" si="369"/>
        <v>808035.80269804993</v>
      </c>
      <c r="BW373" s="141"/>
      <c r="BX373" s="141">
        <v>42966</v>
      </c>
      <c r="BY373" s="141">
        <f t="shared" si="331"/>
        <v>10351044</v>
      </c>
      <c r="BZ373" s="141">
        <f t="shared" si="332"/>
        <v>10000069</v>
      </c>
      <c r="CA373" s="141">
        <f t="shared" si="370"/>
        <v>44473.988779877422</v>
      </c>
      <c r="CB373" s="141"/>
      <c r="CC373" s="141">
        <v>9232.5479369999994</v>
      </c>
      <c r="CD373" s="141">
        <f t="shared" si="333"/>
        <v>1842000</v>
      </c>
      <c r="CE373" s="141">
        <f t="shared" si="334"/>
        <v>1874207.2309440002</v>
      </c>
      <c r="CF373" s="141">
        <f t="shared" si="371"/>
        <v>9073.8916269084311</v>
      </c>
      <c r="CG373" s="141"/>
      <c r="CH373" s="141">
        <v>693.23</v>
      </c>
      <c r="CI373" s="141">
        <f t="shared" si="338"/>
        <v>246401</v>
      </c>
      <c r="CJ373" s="141">
        <f t="shared" si="339"/>
        <v>225992.98000000117</v>
      </c>
      <c r="CK373" s="141">
        <f t="shared" si="372"/>
        <v>755.83128834355432</v>
      </c>
      <c r="CL373" s="141"/>
      <c r="CM373" s="141">
        <v>1200340.9999999902</v>
      </c>
      <c r="CN373" s="141">
        <v>1198800</v>
      </c>
      <c r="CO373" s="141">
        <f t="shared" si="335"/>
        <v>2399140.9999999902</v>
      </c>
      <c r="CP373" s="141">
        <f t="shared" si="336"/>
        <v>435000431</v>
      </c>
      <c r="CQ373" s="141">
        <f t="shared" si="340"/>
        <v>435000431.00000006</v>
      </c>
      <c r="CR373" s="141">
        <f t="shared" si="341"/>
        <v>2399140.9999999898</v>
      </c>
      <c r="CS373" s="141"/>
      <c r="CT373" s="141"/>
      <c r="CU373" s="141"/>
      <c r="CV373" s="141">
        <f t="shared" si="357"/>
        <v>27563778.387866732</v>
      </c>
    </row>
    <row r="374" spans="1:100" s="14" customFormat="1" ht="13.2" x14ac:dyDescent="0.25">
      <c r="A374" s="4" t="s">
        <v>300</v>
      </c>
      <c r="B374" s="4" t="s">
        <v>301</v>
      </c>
      <c r="C374" s="4"/>
      <c r="D374" s="4" t="s">
        <v>203</v>
      </c>
      <c r="E374" s="4"/>
      <c r="F374" s="141">
        <v>556385.51812100003</v>
      </c>
      <c r="G374" s="141">
        <f>'[6]Control Totals'!$I$3</f>
        <v>129600000</v>
      </c>
      <c r="H374" s="141">
        <v>129600000.00000101</v>
      </c>
      <c r="I374" s="141">
        <f t="shared" si="358"/>
        <v>556385.51812099561</v>
      </c>
      <c r="J374" s="141"/>
      <c r="K374" s="141">
        <v>25569840.891414002</v>
      </c>
      <c r="L374" s="141">
        <f t="shared" si="306"/>
        <v>1567610394</v>
      </c>
      <c r="M374" s="141">
        <v>5258012077.9999981</v>
      </c>
      <c r="N374" s="141">
        <f t="shared" si="359"/>
        <v>7623327.5541568324</v>
      </c>
      <c r="O374" s="141"/>
      <c r="P374" s="141">
        <v>6859779.6120699998</v>
      </c>
      <c r="Q374" s="141">
        <f t="shared" si="337"/>
        <v>341463106</v>
      </c>
      <c r="R374" s="141">
        <v>1276518313.0000019</v>
      </c>
      <c r="S374" s="141">
        <f t="shared" si="360"/>
        <v>1834961.260608953</v>
      </c>
      <c r="T374" s="141"/>
      <c r="U374" s="141"/>
      <c r="V374" s="141">
        <f t="shared" si="307"/>
        <v>339987334</v>
      </c>
      <c r="W374" s="141">
        <f t="shared" si="308"/>
        <v>523996799.00000209</v>
      </c>
      <c r="X374" s="141">
        <f t="shared" si="309"/>
        <v>0</v>
      </c>
      <c r="Y374" s="141"/>
      <c r="Z374" s="141">
        <v>3159872.8742180001</v>
      </c>
      <c r="AA374" s="141">
        <f t="shared" si="310"/>
        <v>335233765</v>
      </c>
      <c r="AB374" s="141">
        <f t="shared" si="311"/>
        <v>342170317.00001383</v>
      </c>
      <c r="AC374" s="141">
        <f t="shared" si="312"/>
        <v>3095815.2356197182</v>
      </c>
      <c r="AD374" s="141"/>
      <c r="AE374" s="141">
        <v>5055265.8577579996</v>
      </c>
      <c r="AF374" s="141">
        <f t="shared" si="313"/>
        <v>483622539</v>
      </c>
      <c r="AG374" s="141">
        <f t="shared" si="314"/>
        <v>726591897.00000179</v>
      </c>
      <c r="AH374" s="141">
        <f t="shared" si="361"/>
        <v>3364805.635107338</v>
      </c>
      <c r="AI374" s="141"/>
      <c r="AJ374" s="141"/>
      <c r="AK374" s="141">
        <f t="shared" si="315"/>
        <v>18917185</v>
      </c>
      <c r="AL374" s="141">
        <f t="shared" si="316"/>
        <v>21580834</v>
      </c>
      <c r="AM374" s="141">
        <f t="shared" si="362"/>
        <v>0</v>
      </c>
      <c r="AN374" s="141"/>
      <c r="AO374" s="141">
        <v>221351.08711600001</v>
      </c>
      <c r="AP374" s="141">
        <f t="shared" si="317"/>
        <v>44655639</v>
      </c>
      <c r="AQ374" s="141">
        <f t="shared" si="318"/>
        <v>45294790.000002876</v>
      </c>
      <c r="AR374" s="141">
        <f t="shared" si="363"/>
        <v>218227.62040643126</v>
      </c>
      <c r="AS374" s="141"/>
      <c r="AT374" s="141">
        <v>86626.275857000001</v>
      </c>
      <c r="AU374" s="141">
        <f t="shared" si="319"/>
        <v>12442934</v>
      </c>
      <c r="AV374" s="141">
        <f t="shared" si="320"/>
        <v>11889881.000002848</v>
      </c>
      <c r="AW374" s="141">
        <f t="shared" si="364"/>
        <v>90655.661999828779</v>
      </c>
      <c r="AX374" s="141"/>
      <c r="AY374" s="141">
        <v>5113417.9326250004</v>
      </c>
      <c r="AZ374" s="141">
        <f t="shared" si="321"/>
        <v>877162802</v>
      </c>
      <c r="BA374" s="141">
        <f t="shared" si="322"/>
        <v>834431461.9999969</v>
      </c>
      <c r="BB374" s="141">
        <f t="shared" si="365"/>
        <v>5375276.7073617475</v>
      </c>
      <c r="BC374" s="141"/>
      <c r="BD374" s="141"/>
      <c r="BE374" s="141">
        <f t="shared" si="323"/>
        <v>9386434</v>
      </c>
      <c r="BF374" s="141">
        <f t="shared" si="324"/>
        <v>9386434</v>
      </c>
      <c r="BG374" s="141">
        <f t="shared" si="366"/>
        <v>0</v>
      </c>
      <c r="BH374" s="141"/>
      <c r="BI374" s="141"/>
      <c r="BJ374" s="141">
        <f t="shared" si="325"/>
        <v>2191103</v>
      </c>
      <c r="BK374" s="141">
        <f t="shared" si="326"/>
        <v>2191101</v>
      </c>
      <c r="BL374" s="141">
        <f t="shared" si="367"/>
        <v>0</v>
      </c>
      <c r="BM374" s="141"/>
      <c r="BN374" s="141">
        <v>1394932</v>
      </c>
      <c r="BO374" s="141">
        <f t="shared" si="327"/>
        <v>236120000</v>
      </c>
      <c r="BP374" s="141">
        <f t="shared" si="328"/>
        <v>183638092</v>
      </c>
      <c r="BQ374" s="141">
        <f t="shared" si="368"/>
        <v>1793589.4467908107</v>
      </c>
      <c r="BR374" s="141"/>
      <c r="BS374" s="141">
        <v>1044864</v>
      </c>
      <c r="BT374" s="141">
        <f t="shared" si="329"/>
        <v>132130000</v>
      </c>
      <c r="BU374" s="141">
        <f t="shared" si="330"/>
        <v>119177778</v>
      </c>
      <c r="BV374" s="141">
        <f t="shared" si="369"/>
        <v>1158419.6537042335</v>
      </c>
      <c r="BW374" s="141"/>
      <c r="BX374" s="141">
        <v>100538</v>
      </c>
      <c r="BY374" s="141">
        <f t="shared" si="331"/>
        <v>10351044</v>
      </c>
      <c r="BZ374" s="141">
        <f t="shared" si="332"/>
        <v>10000069</v>
      </c>
      <c r="CA374" s="141">
        <f t="shared" si="370"/>
        <v>104066.60810760406</v>
      </c>
      <c r="CB374" s="141"/>
      <c r="CC374" s="141">
        <v>18465.095870000001</v>
      </c>
      <c r="CD374" s="141">
        <f t="shared" si="333"/>
        <v>1842000</v>
      </c>
      <c r="CE374" s="141">
        <f t="shared" si="334"/>
        <v>1874207.2309440002</v>
      </c>
      <c r="CF374" s="141">
        <f t="shared" si="371"/>
        <v>18147.783249885604</v>
      </c>
      <c r="CG374" s="141"/>
      <c r="CH374" s="141">
        <v>693.23</v>
      </c>
      <c r="CI374" s="141">
        <f t="shared" si="338"/>
        <v>246401</v>
      </c>
      <c r="CJ374" s="141">
        <f t="shared" si="339"/>
        <v>225992.98000000117</v>
      </c>
      <c r="CK374" s="141">
        <f t="shared" si="372"/>
        <v>755.83128834355432</v>
      </c>
      <c r="CL374" s="141"/>
      <c r="CM374" s="141">
        <v>2376655.9999999995</v>
      </c>
      <c r="CN374" s="141">
        <v>4451705</v>
      </c>
      <c r="CO374" s="141">
        <f t="shared" si="335"/>
        <v>6828361</v>
      </c>
      <c r="CP374" s="141">
        <f t="shared" si="336"/>
        <v>435000431</v>
      </c>
      <c r="CQ374" s="141">
        <f t="shared" si="340"/>
        <v>435000431.00000006</v>
      </c>
      <c r="CR374" s="141">
        <f t="shared" si="341"/>
        <v>6828360.9999999981</v>
      </c>
      <c r="CS374" s="141"/>
      <c r="CT374" s="141"/>
      <c r="CU374" s="141"/>
      <c r="CV374" s="141">
        <f t="shared" si="357"/>
        <v>32062795.51652272</v>
      </c>
    </row>
    <row r="375" spans="1:100" s="14" customFormat="1" ht="13.2" x14ac:dyDescent="0.25">
      <c r="A375" s="4" t="s">
        <v>485</v>
      </c>
      <c r="B375" s="4" t="s">
        <v>486</v>
      </c>
      <c r="C375" s="4" t="s">
        <v>348</v>
      </c>
      <c r="D375" s="4" t="s">
        <v>348</v>
      </c>
      <c r="E375" s="4"/>
      <c r="F375" s="141"/>
      <c r="G375" s="141">
        <f>'[6]Control Totals'!$I$3</f>
        <v>129600000</v>
      </c>
      <c r="H375" s="141">
        <v>129600000.00000101</v>
      </c>
      <c r="I375" s="141">
        <f t="shared" si="358"/>
        <v>0</v>
      </c>
      <c r="J375" s="141"/>
      <c r="K375" s="141"/>
      <c r="L375" s="141">
        <f t="shared" si="306"/>
        <v>1567610394</v>
      </c>
      <c r="M375" s="141">
        <v>5258012077.9999981</v>
      </c>
      <c r="N375" s="141">
        <f t="shared" si="359"/>
        <v>0</v>
      </c>
      <c r="O375" s="141"/>
      <c r="P375" s="141">
        <v>1347880.8522739999</v>
      </c>
      <c r="Q375" s="141">
        <f t="shared" si="337"/>
        <v>341463106</v>
      </c>
      <c r="R375" s="141">
        <v>1276518313.0000019</v>
      </c>
      <c r="S375" s="141">
        <f t="shared" si="360"/>
        <v>360552.27539489797</v>
      </c>
      <c r="T375" s="141"/>
      <c r="U375" s="141"/>
      <c r="V375" s="141">
        <f t="shared" si="307"/>
        <v>339987334</v>
      </c>
      <c r="W375" s="141">
        <f t="shared" si="308"/>
        <v>523996799.00000209</v>
      </c>
      <c r="X375" s="141">
        <f t="shared" si="309"/>
        <v>0</v>
      </c>
      <c r="Y375" s="141"/>
      <c r="Z375" s="141">
        <v>99871.407997000002</v>
      </c>
      <c r="AA375" s="141">
        <f t="shared" si="310"/>
        <v>335233765</v>
      </c>
      <c r="AB375" s="141">
        <f t="shared" si="311"/>
        <v>342170317.00001383</v>
      </c>
      <c r="AC375" s="141">
        <f t="shared" si="312"/>
        <v>97846.792825936645</v>
      </c>
      <c r="AD375" s="141"/>
      <c r="AE375" s="141"/>
      <c r="AF375" s="141">
        <f t="shared" si="313"/>
        <v>483622539</v>
      </c>
      <c r="AG375" s="141">
        <f t="shared" si="314"/>
        <v>726591897.00000179</v>
      </c>
      <c r="AH375" s="141">
        <f t="shared" si="361"/>
        <v>0</v>
      </c>
      <c r="AI375" s="141"/>
      <c r="AJ375" s="141"/>
      <c r="AK375" s="141">
        <f t="shared" si="315"/>
        <v>18917185</v>
      </c>
      <c r="AL375" s="141">
        <f t="shared" si="316"/>
        <v>21580834</v>
      </c>
      <c r="AM375" s="141">
        <f t="shared" si="362"/>
        <v>0</v>
      </c>
      <c r="AN375" s="141"/>
      <c r="AO375" s="141">
        <v>129752.574828</v>
      </c>
      <c r="AP375" s="141">
        <f t="shared" si="317"/>
        <v>44655639</v>
      </c>
      <c r="AQ375" s="141">
        <f t="shared" si="318"/>
        <v>45294790.000002876</v>
      </c>
      <c r="AR375" s="141">
        <f t="shared" si="363"/>
        <v>127921.64707771661</v>
      </c>
      <c r="AS375" s="141"/>
      <c r="AT375" s="141"/>
      <c r="AU375" s="141">
        <f t="shared" si="319"/>
        <v>12442934</v>
      </c>
      <c r="AV375" s="141">
        <f t="shared" si="320"/>
        <v>11889881.000002848</v>
      </c>
      <c r="AW375" s="141">
        <f t="shared" si="364"/>
        <v>0</v>
      </c>
      <c r="AX375" s="141"/>
      <c r="AY375" s="141"/>
      <c r="AZ375" s="141">
        <f t="shared" si="321"/>
        <v>877162802</v>
      </c>
      <c r="BA375" s="141">
        <f t="shared" si="322"/>
        <v>834431461.9999969</v>
      </c>
      <c r="BB375" s="141">
        <f t="shared" si="365"/>
        <v>0</v>
      </c>
      <c r="BC375" s="141"/>
      <c r="BD375" s="141"/>
      <c r="BE375" s="141">
        <f t="shared" si="323"/>
        <v>9386434</v>
      </c>
      <c r="BF375" s="141">
        <f t="shared" si="324"/>
        <v>9386434</v>
      </c>
      <c r="BG375" s="141">
        <f t="shared" si="366"/>
        <v>0</v>
      </c>
      <c r="BH375" s="141"/>
      <c r="BI375" s="141"/>
      <c r="BJ375" s="141">
        <f t="shared" si="325"/>
        <v>2191103</v>
      </c>
      <c r="BK375" s="141">
        <f t="shared" si="326"/>
        <v>2191101</v>
      </c>
      <c r="BL375" s="141">
        <f t="shared" si="367"/>
        <v>0</v>
      </c>
      <c r="BM375" s="141"/>
      <c r="BN375" s="141"/>
      <c r="BO375" s="141">
        <f t="shared" si="327"/>
        <v>236120000</v>
      </c>
      <c r="BP375" s="141">
        <f t="shared" si="328"/>
        <v>183638092</v>
      </c>
      <c r="BQ375" s="141">
        <f t="shared" si="368"/>
        <v>0</v>
      </c>
      <c r="BR375" s="141"/>
      <c r="BS375" s="141"/>
      <c r="BT375" s="141">
        <f t="shared" si="329"/>
        <v>132130000</v>
      </c>
      <c r="BU375" s="141">
        <f t="shared" si="330"/>
        <v>119177778</v>
      </c>
      <c r="BV375" s="141">
        <f t="shared" si="369"/>
        <v>0</v>
      </c>
      <c r="BW375" s="141"/>
      <c r="BX375" s="141"/>
      <c r="BY375" s="141">
        <f t="shared" si="331"/>
        <v>10351044</v>
      </c>
      <c r="BZ375" s="141">
        <f t="shared" si="332"/>
        <v>10000069</v>
      </c>
      <c r="CA375" s="141">
        <f t="shared" si="370"/>
        <v>0</v>
      </c>
      <c r="CB375" s="141"/>
      <c r="CC375" s="141"/>
      <c r="CD375" s="141">
        <f t="shared" si="333"/>
        <v>1842000</v>
      </c>
      <c r="CE375" s="141">
        <f t="shared" si="334"/>
        <v>1874207.2309440002</v>
      </c>
      <c r="CF375" s="141">
        <f t="shared" si="371"/>
        <v>0</v>
      </c>
      <c r="CG375" s="141"/>
      <c r="CH375" s="141">
        <v>693.23</v>
      </c>
      <c r="CI375" s="141">
        <f t="shared" si="338"/>
        <v>246401</v>
      </c>
      <c r="CJ375" s="141">
        <f t="shared" si="339"/>
        <v>225992.98000000117</v>
      </c>
      <c r="CK375" s="141">
        <f t="shared" si="372"/>
        <v>755.83128834355432</v>
      </c>
      <c r="CL375" s="141"/>
      <c r="CM375" s="141">
        <v>71683</v>
      </c>
      <c r="CN375" s="141">
        <v>141651</v>
      </c>
      <c r="CO375" s="141">
        <f t="shared" si="335"/>
        <v>213334</v>
      </c>
      <c r="CP375" s="141">
        <f t="shared" si="336"/>
        <v>435000431</v>
      </c>
      <c r="CQ375" s="141">
        <f t="shared" si="340"/>
        <v>435000431.00000006</v>
      </c>
      <c r="CR375" s="141">
        <f t="shared" si="341"/>
        <v>213333.99999999994</v>
      </c>
      <c r="CS375" s="141"/>
      <c r="CT375" s="141"/>
      <c r="CU375" s="141"/>
      <c r="CV375" s="141">
        <f t="shared" si="357"/>
        <v>800410.54658689466</v>
      </c>
    </row>
    <row r="376" spans="1:100" s="14" customFormat="1" ht="13.2" x14ac:dyDescent="0.25">
      <c r="A376" s="4" t="s">
        <v>262</v>
      </c>
      <c r="B376" s="4" t="s">
        <v>263</v>
      </c>
      <c r="C376" s="4"/>
      <c r="D376" s="4" t="s">
        <v>203</v>
      </c>
      <c r="E376" s="4"/>
      <c r="F376" s="141">
        <v>90883.981184000004</v>
      </c>
      <c r="G376" s="141">
        <f>'[6]Control Totals'!$I$3</f>
        <v>129600000</v>
      </c>
      <c r="H376" s="141">
        <v>129600000.00000101</v>
      </c>
      <c r="I376" s="141">
        <f t="shared" si="358"/>
        <v>90883.981183999291</v>
      </c>
      <c r="J376" s="141"/>
      <c r="K376" s="141">
        <v>3247191.2083259998</v>
      </c>
      <c r="L376" s="141">
        <f t="shared" si="306"/>
        <v>1567610394</v>
      </c>
      <c r="M376" s="141">
        <v>5258012077.9999981</v>
      </c>
      <c r="N376" s="141">
        <f t="shared" si="359"/>
        <v>968109.35653336835</v>
      </c>
      <c r="O376" s="141"/>
      <c r="P376" s="141">
        <v>2527322.7283029999</v>
      </c>
      <c r="Q376" s="141">
        <f t="shared" si="337"/>
        <v>341463106</v>
      </c>
      <c r="R376" s="141">
        <v>1276518313.0000019</v>
      </c>
      <c r="S376" s="141">
        <f t="shared" si="360"/>
        <v>676047.85601750715</v>
      </c>
      <c r="T376" s="141"/>
      <c r="U376" s="141"/>
      <c r="V376" s="141">
        <f t="shared" si="307"/>
        <v>339987334</v>
      </c>
      <c r="W376" s="141">
        <f t="shared" si="308"/>
        <v>523996799.00000209</v>
      </c>
      <c r="X376" s="141">
        <f t="shared" si="309"/>
        <v>0</v>
      </c>
      <c r="Y376" s="141"/>
      <c r="Z376" s="141">
        <v>938755.48134299996</v>
      </c>
      <c r="AA376" s="141">
        <f t="shared" si="310"/>
        <v>335233765</v>
      </c>
      <c r="AB376" s="141">
        <f t="shared" si="311"/>
        <v>342170317.00001383</v>
      </c>
      <c r="AC376" s="141">
        <f t="shared" si="312"/>
        <v>919724.82354449353</v>
      </c>
      <c r="AD376" s="141"/>
      <c r="AE376" s="141">
        <v>1675296.5536219999</v>
      </c>
      <c r="AF376" s="141">
        <f t="shared" si="313"/>
        <v>483622539</v>
      </c>
      <c r="AG376" s="141">
        <f t="shared" si="314"/>
        <v>726591897.00000179</v>
      </c>
      <c r="AH376" s="141">
        <f t="shared" si="361"/>
        <v>1115084.2394277612</v>
      </c>
      <c r="AI376" s="141"/>
      <c r="AJ376" s="141"/>
      <c r="AK376" s="141">
        <f t="shared" si="315"/>
        <v>18917185</v>
      </c>
      <c r="AL376" s="141">
        <f t="shared" si="316"/>
        <v>21580834</v>
      </c>
      <c r="AM376" s="141">
        <f t="shared" si="362"/>
        <v>0</v>
      </c>
      <c r="AN376" s="141"/>
      <c r="AO376" s="141">
        <v>28309.240919</v>
      </c>
      <c r="AP376" s="141">
        <f t="shared" si="317"/>
        <v>44655639</v>
      </c>
      <c r="AQ376" s="141">
        <f t="shared" si="318"/>
        <v>45294790.000002876</v>
      </c>
      <c r="AR376" s="141">
        <f t="shared" si="363"/>
        <v>27909.771583946233</v>
      </c>
      <c r="AS376" s="141"/>
      <c r="AT376" s="141">
        <v>73660.643719</v>
      </c>
      <c r="AU376" s="141">
        <f t="shared" si="319"/>
        <v>12442934</v>
      </c>
      <c r="AV376" s="141">
        <f t="shared" si="320"/>
        <v>11889881.000002848</v>
      </c>
      <c r="AW376" s="141">
        <f t="shared" si="364"/>
        <v>77086.938733265037</v>
      </c>
      <c r="AX376" s="141"/>
      <c r="AY376" s="141">
        <v>2259066.3325589998</v>
      </c>
      <c r="AZ376" s="141">
        <f t="shared" si="321"/>
        <v>877162802</v>
      </c>
      <c r="BA376" s="141">
        <f t="shared" si="322"/>
        <v>834431461.9999969</v>
      </c>
      <c r="BB376" s="141">
        <f t="shared" si="365"/>
        <v>2374753.4032595279</v>
      </c>
      <c r="BC376" s="141"/>
      <c r="BD376" s="141"/>
      <c r="BE376" s="141">
        <f t="shared" si="323"/>
        <v>9386434</v>
      </c>
      <c r="BF376" s="141">
        <f t="shared" si="324"/>
        <v>9386434</v>
      </c>
      <c r="BG376" s="141">
        <f t="shared" si="366"/>
        <v>0</v>
      </c>
      <c r="BH376" s="141"/>
      <c r="BI376" s="141"/>
      <c r="BJ376" s="141">
        <f t="shared" si="325"/>
        <v>2191103</v>
      </c>
      <c r="BK376" s="141">
        <f t="shared" si="326"/>
        <v>2191101</v>
      </c>
      <c r="BL376" s="141">
        <f t="shared" si="367"/>
        <v>0</v>
      </c>
      <c r="BM376" s="141"/>
      <c r="BN376" s="141">
        <v>364566</v>
      </c>
      <c r="BO376" s="141">
        <f t="shared" si="327"/>
        <v>236120000</v>
      </c>
      <c r="BP376" s="141">
        <f t="shared" si="328"/>
        <v>183638092</v>
      </c>
      <c r="BQ376" s="141">
        <f t="shared" si="368"/>
        <v>468755.27284393698</v>
      </c>
      <c r="BR376" s="141"/>
      <c r="BS376" s="141">
        <v>303509</v>
      </c>
      <c r="BT376" s="141">
        <f t="shared" si="329"/>
        <v>132130000</v>
      </c>
      <c r="BU376" s="141">
        <f t="shared" si="330"/>
        <v>119177778</v>
      </c>
      <c r="BV376" s="141">
        <f t="shared" si="369"/>
        <v>336494.30995432718</v>
      </c>
      <c r="BW376" s="141"/>
      <c r="BX376" s="141">
        <v>47033</v>
      </c>
      <c r="BY376" s="141">
        <f t="shared" si="331"/>
        <v>10351044</v>
      </c>
      <c r="BZ376" s="141">
        <f t="shared" si="332"/>
        <v>10000069</v>
      </c>
      <c r="CA376" s="141">
        <f t="shared" si="370"/>
        <v>48683.729327467634</v>
      </c>
      <c r="CB376" s="141"/>
      <c r="CC376" s="141">
        <v>9232.5479369999994</v>
      </c>
      <c r="CD376" s="141">
        <f t="shared" si="333"/>
        <v>1842000</v>
      </c>
      <c r="CE376" s="141">
        <f t="shared" si="334"/>
        <v>1874207.2309440002</v>
      </c>
      <c r="CF376" s="141">
        <f t="shared" si="371"/>
        <v>9073.8916269084311</v>
      </c>
      <c r="CG376" s="141"/>
      <c r="CH376" s="141">
        <v>693.23</v>
      </c>
      <c r="CI376" s="141">
        <f t="shared" si="338"/>
        <v>246401</v>
      </c>
      <c r="CJ376" s="141">
        <f t="shared" si="339"/>
        <v>225992.98000000117</v>
      </c>
      <c r="CK376" s="141">
        <f t="shared" si="372"/>
        <v>755.83128834355432</v>
      </c>
      <c r="CL376" s="141"/>
      <c r="CM376" s="141">
        <v>627761</v>
      </c>
      <c r="CN376" s="141">
        <v>1247181</v>
      </c>
      <c r="CO376" s="141">
        <f t="shared" si="335"/>
        <v>1874942</v>
      </c>
      <c r="CP376" s="141">
        <f t="shared" si="336"/>
        <v>435000431</v>
      </c>
      <c r="CQ376" s="141">
        <f t="shared" si="340"/>
        <v>435000431.00000006</v>
      </c>
      <c r="CR376" s="141">
        <f t="shared" si="341"/>
        <v>1874941.9999999998</v>
      </c>
      <c r="CS376" s="141"/>
      <c r="CT376" s="141"/>
      <c r="CU376" s="141"/>
      <c r="CV376" s="141">
        <f t="shared" si="357"/>
        <v>8988305.4053248521</v>
      </c>
    </row>
    <row r="377" spans="1:100" s="14" customFormat="1" ht="13.2" x14ac:dyDescent="0.25">
      <c r="A377" s="4" t="s">
        <v>63</v>
      </c>
      <c r="B377" s="4" t="s">
        <v>64</v>
      </c>
      <c r="C377" s="4"/>
      <c r="D377" s="4" t="s">
        <v>36</v>
      </c>
      <c r="E377" s="4"/>
      <c r="F377" s="141">
        <v>1209667.1674240001</v>
      </c>
      <c r="G377" s="141">
        <f>'[6]Control Totals'!$I$3</f>
        <v>129600000</v>
      </c>
      <c r="H377" s="141">
        <v>129600000.00000101</v>
      </c>
      <c r="I377" s="141">
        <f t="shared" si="358"/>
        <v>1209667.1674239906</v>
      </c>
      <c r="J377" s="141"/>
      <c r="K377" s="141">
        <v>43494358.183577001</v>
      </c>
      <c r="L377" s="141">
        <f t="shared" si="306"/>
        <v>1567610394</v>
      </c>
      <c r="M377" s="141">
        <v>5258012077.9999981</v>
      </c>
      <c r="N377" s="141">
        <f t="shared" si="359"/>
        <v>12967297.708237462</v>
      </c>
      <c r="O377" s="141"/>
      <c r="P377" s="141">
        <v>7318525.5133910002</v>
      </c>
      <c r="Q377" s="141">
        <f t="shared" si="337"/>
        <v>341463106</v>
      </c>
      <c r="R377" s="141">
        <v>1276518313.0000019</v>
      </c>
      <c r="S377" s="141">
        <f t="shared" si="360"/>
        <v>1957673.7973070755</v>
      </c>
      <c r="T377" s="141"/>
      <c r="U377" s="141"/>
      <c r="V377" s="141">
        <f t="shared" si="307"/>
        <v>339987334</v>
      </c>
      <c r="W377" s="141">
        <f t="shared" si="308"/>
        <v>523996799.00000209</v>
      </c>
      <c r="X377" s="141">
        <f t="shared" si="309"/>
        <v>0</v>
      </c>
      <c r="Y377" s="141"/>
      <c r="Z377" s="141">
        <v>1894866.5644700001</v>
      </c>
      <c r="AA377" s="141">
        <f t="shared" si="310"/>
        <v>335233765</v>
      </c>
      <c r="AB377" s="141">
        <f t="shared" si="311"/>
        <v>342170317.00001383</v>
      </c>
      <c r="AC377" s="141">
        <f t="shared" si="312"/>
        <v>1856453.4122925329</v>
      </c>
      <c r="AD377" s="141"/>
      <c r="AE377" s="141">
        <v>4724639.0817590002</v>
      </c>
      <c r="AF377" s="141">
        <f t="shared" si="313"/>
        <v>483622539</v>
      </c>
      <c r="AG377" s="141">
        <f t="shared" si="314"/>
        <v>726591897.00000179</v>
      </c>
      <c r="AH377" s="141">
        <f t="shared" si="361"/>
        <v>3144739.1004677154</v>
      </c>
      <c r="AI377" s="141"/>
      <c r="AJ377" s="141"/>
      <c r="AK377" s="141">
        <f t="shared" si="315"/>
        <v>18917185</v>
      </c>
      <c r="AL377" s="141">
        <f t="shared" si="316"/>
        <v>21580834</v>
      </c>
      <c r="AM377" s="141">
        <f t="shared" si="362"/>
        <v>0</v>
      </c>
      <c r="AN377" s="141"/>
      <c r="AO377" s="141">
        <v>37421.985570999997</v>
      </c>
      <c r="AP377" s="141">
        <f t="shared" si="317"/>
        <v>44655639</v>
      </c>
      <c r="AQ377" s="141">
        <f t="shared" si="318"/>
        <v>45294790.000002876</v>
      </c>
      <c r="AR377" s="141">
        <f t="shared" si="363"/>
        <v>36893.927056989967</v>
      </c>
      <c r="AS377" s="141"/>
      <c r="AT377" s="141">
        <v>69527.494609999994</v>
      </c>
      <c r="AU377" s="141">
        <f t="shared" si="319"/>
        <v>12442934</v>
      </c>
      <c r="AV377" s="141">
        <f t="shared" si="320"/>
        <v>11889881.000002848</v>
      </c>
      <c r="AW377" s="141">
        <f t="shared" si="364"/>
        <v>72761.537867147577</v>
      </c>
      <c r="AX377" s="141"/>
      <c r="AY377" s="141">
        <v>4178032.7713970002</v>
      </c>
      <c r="AZ377" s="141">
        <f t="shared" si="321"/>
        <v>877162802</v>
      </c>
      <c r="BA377" s="141">
        <f t="shared" si="322"/>
        <v>834431461.9999969</v>
      </c>
      <c r="BB377" s="141">
        <f t="shared" si="365"/>
        <v>4391990.3545133006</v>
      </c>
      <c r="BC377" s="141"/>
      <c r="BD377" s="141"/>
      <c r="BE377" s="141">
        <f t="shared" si="323"/>
        <v>9386434</v>
      </c>
      <c r="BF377" s="141">
        <f t="shared" si="324"/>
        <v>9386434</v>
      </c>
      <c r="BG377" s="141">
        <f t="shared" si="366"/>
        <v>0</v>
      </c>
      <c r="BH377" s="141"/>
      <c r="BI377" s="141"/>
      <c r="BJ377" s="141">
        <f t="shared" si="325"/>
        <v>2191103</v>
      </c>
      <c r="BK377" s="141">
        <f t="shared" si="326"/>
        <v>2191101</v>
      </c>
      <c r="BL377" s="141">
        <f t="shared" si="367"/>
        <v>0</v>
      </c>
      <c r="BM377" s="141"/>
      <c r="BN377" s="141">
        <v>1377570</v>
      </c>
      <c r="BO377" s="141">
        <f t="shared" si="327"/>
        <v>236120000</v>
      </c>
      <c r="BP377" s="141">
        <f t="shared" si="328"/>
        <v>183638092</v>
      </c>
      <c r="BQ377" s="141">
        <f t="shared" si="368"/>
        <v>1771265.5629203555</v>
      </c>
      <c r="BR377" s="141"/>
      <c r="BS377" s="141">
        <v>983535</v>
      </c>
      <c r="BT377" s="141">
        <f t="shared" si="329"/>
        <v>132130000</v>
      </c>
      <c r="BU377" s="141">
        <f t="shared" si="330"/>
        <v>119177778</v>
      </c>
      <c r="BV377" s="141">
        <f t="shared" si="369"/>
        <v>1090425.4277169022</v>
      </c>
      <c r="BW377" s="141"/>
      <c r="BX377" s="141">
        <v>30063</v>
      </c>
      <c r="BY377" s="141">
        <f t="shared" si="331"/>
        <v>10351044</v>
      </c>
      <c r="BZ377" s="141">
        <f t="shared" si="332"/>
        <v>10000069</v>
      </c>
      <c r="CA377" s="141">
        <f t="shared" si="370"/>
        <v>31118.128862110854</v>
      </c>
      <c r="CB377" s="141"/>
      <c r="CC377" s="141">
        <v>9232.5479369999994</v>
      </c>
      <c r="CD377" s="141">
        <f t="shared" si="333"/>
        <v>1842000</v>
      </c>
      <c r="CE377" s="141">
        <f t="shared" si="334"/>
        <v>1874207.2309440002</v>
      </c>
      <c r="CF377" s="141">
        <f t="shared" si="371"/>
        <v>9073.8916269084311</v>
      </c>
      <c r="CG377" s="141"/>
      <c r="CH377" s="141">
        <v>693.23</v>
      </c>
      <c r="CI377" s="141">
        <f t="shared" si="338"/>
        <v>246401</v>
      </c>
      <c r="CJ377" s="141">
        <f t="shared" si="339"/>
        <v>225992.98000000117</v>
      </c>
      <c r="CK377" s="141">
        <f t="shared" si="372"/>
        <v>755.83128834355432</v>
      </c>
      <c r="CL377" s="141"/>
      <c r="CM377" s="141">
        <v>1306678</v>
      </c>
      <c r="CN377" s="141">
        <v>1353712</v>
      </c>
      <c r="CO377" s="141">
        <f t="shared" si="335"/>
        <v>2660390</v>
      </c>
      <c r="CP377" s="141">
        <f t="shared" si="336"/>
        <v>435000431</v>
      </c>
      <c r="CQ377" s="141">
        <f t="shared" si="340"/>
        <v>435000431.00000006</v>
      </c>
      <c r="CR377" s="141">
        <f t="shared" si="341"/>
        <v>2660389.9999999995</v>
      </c>
      <c r="CS377" s="141"/>
      <c r="CT377" s="141"/>
      <c r="CU377" s="141"/>
      <c r="CV377" s="141">
        <f t="shared" si="357"/>
        <v>31200505.847580835</v>
      </c>
    </row>
    <row r="378" spans="1:100" s="14" customFormat="1" ht="13.2" x14ac:dyDescent="0.25">
      <c r="A378" s="4" t="s">
        <v>713</v>
      </c>
      <c r="B378" s="4" t="s">
        <v>714</v>
      </c>
      <c r="C378" s="4" t="s">
        <v>348</v>
      </c>
      <c r="D378" s="4" t="s">
        <v>348</v>
      </c>
      <c r="E378" s="4"/>
      <c r="F378" s="141"/>
      <c r="G378" s="141">
        <f>'[6]Control Totals'!$I$3</f>
        <v>129600000</v>
      </c>
      <c r="H378" s="141">
        <v>129600000.00000101</v>
      </c>
      <c r="I378" s="141">
        <f t="shared" si="358"/>
        <v>0</v>
      </c>
      <c r="J378" s="141"/>
      <c r="K378" s="141"/>
      <c r="L378" s="141">
        <f t="shared" si="306"/>
        <v>1567610394</v>
      </c>
      <c r="M378" s="141">
        <v>5258012077.9999981</v>
      </c>
      <c r="N378" s="141">
        <f t="shared" si="359"/>
        <v>0</v>
      </c>
      <c r="O378" s="141"/>
      <c r="P378" s="141">
        <v>1321975.042411</v>
      </c>
      <c r="Q378" s="141">
        <f t="shared" si="337"/>
        <v>341463106</v>
      </c>
      <c r="R378" s="141">
        <v>1276518313.0000019</v>
      </c>
      <c r="S378" s="141">
        <f t="shared" si="360"/>
        <v>353622.58374129655</v>
      </c>
      <c r="T378" s="141"/>
      <c r="U378" s="141"/>
      <c r="V378" s="141">
        <f t="shared" si="307"/>
        <v>339987334</v>
      </c>
      <c r="W378" s="141">
        <f t="shared" si="308"/>
        <v>523996799.00000209</v>
      </c>
      <c r="X378" s="141">
        <f t="shared" si="309"/>
        <v>0</v>
      </c>
      <c r="Y378" s="141"/>
      <c r="Z378" s="141">
        <v>120309.336056</v>
      </c>
      <c r="AA378" s="141">
        <f t="shared" si="310"/>
        <v>335233765</v>
      </c>
      <c r="AB378" s="141">
        <f t="shared" si="311"/>
        <v>342170317.00001383</v>
      </c>
      <c r="AC378" s="141">
        <f t="shared" si="312"/>
        <v>117870.39870761642</v>
      </c>
      <c r="AD378" s="141"/>
      <c r="AE378" s="141"/>
      <c r="AF378" s="141">
        <f t="shared" si="313"/>
        <v>483622539</v>
      </c>
      <c r="AG378" s="141">
        <f t="shared" si="314"/>
        <v>726591897.00000179</v>
      </c>
      <c r="AH378" s="141">
        <f t="shared" si="361"/>
        <v>0</v>
      </c>
      <c r="AI378" s="141"/>
      <c r="AJ378" s="141"/>
      <c r="AK378" s="141">
        <f t="shared" si="315"/>
        <v>18917185</v>
      </c>
      <c r="AL378" s="141">
        <f t="shared" si="316"/>
        <v>21580834</v>
      </c>
      <c r="AM378" s="141">
        <f t="shared" si="362"/>
        <v>0</v>
      </c>
      <c r="AN378" s="141"/>
      <c r="AO378" s="141">
        <v>40237.056488000002</v>
      </c>
      <c r="AP378" s="141">
        <f t="shared" si="317"/>
        <v>44655639</v>
      </c>
      <c r="AQ378" s="141">
        <f t="shared" si="318"/>
        <v>45294790.000002876</v>
      </c>
      <c r="AR378" s="141">
        <f t="shared" si="363"/>
        <v>39669.274743312017</v>
      </c>
      <c r="AS378" s="141"/>
      <c r="AT378" s="141"/>
      <c r="AU378" s="141">
        <f t="shared" si="319"/>
        <v>12442934</v>
      </c>
      <c r="AV378" s="141">
        <f t="shared" si="320"/>
        <v>11889881.000002848</v>
      </c>
      <c r="AW378" s="141">
        <f t="shared" si="364"/>
        <v>0</v>
      </c>
      <c r="AX378" s="141"/>
      <c r="AY378" s="141"/>
      <c r="AZ378" s="141">
        <f t="shared" si="321"/>
        <v>877162802</v>
      </c>
      <c r="BA378" s="141">
        <f t="shared" si="322"/>
        <v>834431461.9999969</v>
      </c>
      <c r="BB378" s="141">
        <f t="shared" si="365"/>
        <v>0</v>
      </c>
      <c r="BC378" s="141"/>
      <c r="BD378" s="141"/>
      <c r="BE378" s="141">
        <f t="shared" si="323"/>
        <v>9386434</v>
      </c>
      <c r="BF378" s="141">
        <f t="shared" si="324"/>
        <v>9386434</v>
      </c>
      <c r="BG378" s="141">
        <f t="shared" si="366"/>
        <v>0</v>
      </c>
      <c r="BH378" s="141"/>
      <c r="BI378" s="141"/>
      <c r="BJ378" s="141">
        <f t="shared" si="325"/>
        <v>2191103</v>
      </c>
      <c r="BK378" s="141">
        <f t="shared" si="326"/>
        <v>2191101</v>
      </c>
      <c r="BL378" s="141">
        <f t="shared" si="367"/>
        <v>0</v>
      </c>
      <c r="BM378" s="141"/>
      <c r="BN378" s="141"/>
      <c r="BO378" s="141">
        <f t="shared" si="327"/>
        <v>236120000</v>
      </c>
      <c r="BP378" s="141">
        <f t="shared" si="328"/>
        <v>183638092</v>
      </c>
      <c r="BQ378" s="141">
        <f t="shared" si="368"/>
        <v>0</v>
      </c>
      <c r="BR378" s="141"/>
      <c r="BS378" s="141"/>
      <c r="BT378" s="141">
        <f t="shared" si="329"/>
        <v>132130000</v>
      </c>
      <c r="BU378" s="141">
        <f t="shared" si="330"/>
        <v>119177778</v>
      </c>
      <c r="BV378" s="141">
        <f t="shared" si="369"/>
        <v>0</v>
      </c>
      <c r="BW378" s="141"/>
      <c r="BX378" s="141"/>
      <c r="BY378" s="141">
        <f t="shared" si="331"/>
        <v>10351044</v>
      </c>
      <c r="BZ378" s="141">
        <f t="shared" si="332"/>
        <v>10000069</v>
      </c>
      <c r="CA378" s="141">
        <f t="shared" si="370"/>
        <v>0</v>
      </c>
      <c r="CB378" s="141"/>
      <c r="CC378" s="141"/>
      <c r="CD378" s="141">
        <f t="shared" si="333"/>
        <v>1842000</v>
      </c>
      <c r="CE378" s="141">
        <f t="shared" si="334"/>
        <v>1874207.2309440002</v>
      </c>
      <c r="CF378" s="141">
        <f t="shared" si="371"/>
        <v>0</v>
      </c>
      <c r="CG378" s="141"/>
      <c r="CH378" s="141">
        <v>693.23</v>
      </c>
      <c r="CI378" s="141">
        <f t="shared" si="338"/>
        <v>246401</v>
      </c>
      <c r="CJ378" s="141">
        <f t="shared" si="339"/>
        <v>225992.98000000117</v>
      </c>
      <c r="CK378" s="141">
        <f t="shared" si="372"/>
        <v>755.83128834355432</v>
      </c>
      <c r="CL378" s="141"/>
      <c r="CM378" s="141"/>
      <c r="CN378" s="141"/>
      <c r="CO378" s="141">
        <f t="shared" si="335"/>
        <v>0</v>
      </c>
      <c r="CP378" s="141">
        <f t="shared" si="336"/>
        <v>435000431</v>
      </c>
      <c r="CQ378" s="141">
        <f t="shared" si="340"/>
        <v>435000431.00000006</v>
      </c>
      <c r="CR378" s="141">
        <f t="shared" si="341"/>
        <v>0</v>
      </c>
      <c r="CS378" s="141"/>
      <c r="CT378" s="141"/>
      <c r="CU378" s="141"/>
      <c r="CV378" s="141">
        <f t="shared" si="357"/>
        <v>511918.08848056855</v>
      </c>
    </row>
    <row r="379" spans="1:100" s="14" customFormat="1" ht="13.2" x14ac:dyDescent="0.25">
      <c r="A379" s="4" t="s">
        <v>264</v>
      </c>
      <c r="B379" s="4" t="s">
        <v>265</v>
      </c>
      <c r="C379" s="4"/>
      <c r="D379" s="4" t="s">
        <v>203</v>
      </c>
      <c r="E379" s="4"/>
      <c r="F379" s="141">
        <v>69396.097804999998</v>
      </c>
      <c r="G379" s="141">
        <f>'[6]Control Totals'!$I$3</f>
        <v>129600000</v>
      </c>
      <c r="H379" s="141">
        <v>129600000.00000101</v>
      </c>
      <c r="I379" s="141">
        <f t="shared" si="358"/>
        <v>69396.097804999445</v>
      </c>
      <c r="J379" s="141"/>
      <c r="K379" s="141">
        <v>920517.37228000001</v>
      </c>
      <c r="L379" s="141">
        <f t="shared" si="306"/>
        <v>1567610394</v>
      </c>
      <c r="M379" s="141">
        <v>5258012077.9999981</v>
      </c>
      <c r="N379" s="141">
        <f t="shared" si="359"/>
        <v>274440.71623216534</v>
      </c>
      <c r="O379" s="141"/>
      <c r="P379" s="141">
        <v>4491811.5440729996</v>
      </c>
      <c r="Q379" s="141">
        <f t="shared" si="337"/>
        <v>341463106</v>
      </c>
      <c r="R379" s="141">
        <v>1276518313.0000019</v>
      </c>
      <c r="S379" s="141">
        <f t="shared" si="360"/>
        <v>1201540.0842947562</v>
      </c>
      <c r="T379" s="141"/>
      <c r="U379" s="141"/>
      <c r="V379" s="141">
        <f t="shared" si="307"/>
        <v>339987334</v>
      </c>
      <c r="W379" s="141">
        <f t="shared" si="308"/>
        <v>523996799.00000209</v>
      </c>
      <c r="X379" s="141">
        <f t="shared" si="309"/>
        <v>0</v>
      </c>
      <c r="Y379" s="141"/>
      <c r="Z379" s="141">
        <v>1131661.2420890001</v>
      </c>
      <c r="AA379" s="141">
        <f t="shared" si="310"/>
        <v>335233765</v>
      </c>
      <c r="AB379" s="141">
        <f t="shared" si="311"/>
        <v>342170317.00001383</v>
      </c>
      <c r="AC379" s="141">
        <f t="shared" si="312"/>
        <v>1108719.9562376318</v>
      </c>
      <c r="AD379" s="141"/>
      <c r="AE379" s="141">
        <v>1669023.367942</v>
      </c>
      <c r="AF379" s="141">
        <f t="shared" si="313"/>
        <v>483622539</v>
      </c>
      <c r="AG379" s="141">
        <f t="shared" si="314"/>
        <v>726591897.00000179</v>
      </c>
      <c r="AH379" s="141">
        <f t="shared" si="361"/>
        <v>1110908.7813766787</v>
      </c>
      <c r="AI379" s="141"/>
      <c r="AJ379" s="141"/>
      <c r="AK379" s="141">
        <f t="shared" si="315"/>
        <v>18917185</v>
      </c>
      <c r="AL379" s="141">
        <f t="shared" si="316"/>
        <v>21580834</v>
      </c>
      <c r="AM379" s="141">
        <f t="shared" si="362"/>
        <v>0</v>
      </c>
      <c r="AN379" s="141"/>
      <c r="AO379" s="141">
        <v>28309.240919</v>
      </c>
      <c r="AP379" s="141">
        <f t="shared" si="317"/>
        <v>44655639</v>
      </c>
      <c r="AQ379" s="141">
        <f t="shared" si="318"/>
        <v>45294790.000002876</v>
      </c>
      <c r="AR379" s="141">
        <f t="shared" si="363"/>
        <v>27909.771583946233</v>
      </c>
      <c r="AS379" s="141"/>
      <c r="AT379" s="141">
        <v>67659.084738000005</v>
      </c>
      <c r="AU379" s="141">
        <f t="shared" si="319"/>
        <v>12442934</v>
      </c>
      <c r="AV379" s="141">
        <f t="shared" si="320"/>
        <v>11889881.000002848</v>
      </c>
      <c r="AW379" s="141">
        <f t="shared" si="364"/>
        <v>70806.219666550038</v>
      </c>
      <c r="AX379" s="141"/>
      <c r="AY379" s="141">
        <v>4125824.8896010001</v>
      </c>
      <c r="AZ379" s="141">
        <f t="shared" si="321"/>
        <v>877162802</v>
      </c>
      <c r="BA379" s="141">
        <f t="shared" si="322"/>
        <v>834431461.9999969</v>
      </c>
      <c r="BB379" s="141">
        <f t="shared" si="365"/>
        <v>4337108.9005315658</v>
      </c>
      <c r="BC379" s="141"/>
      <c r="BD379" s="141"/>
      <c r="BE379" s="141">
        <f t="shared" si="323"/>
        <v>9386434</v>
      </c>
      <c r="BF379" s="141">
        <f t="shared" si="324"/>
        <v>9386434</v>
      </c>
      <c r="BG379" s="141">
        <f t="shared" si="366"/>
        <v>0</v>
      </c>
      <c r="BH379" s="141"/>
      <c r="BI379" s="141"/>
      <c r="BJ379" s="141">
        <f t="shared" si="325"/>
        <v>2191103</v>
      </c>
      <c r="BK379" s="141">
        <f t="shared" si="326"/>
        <v>2191101</v>
      </c>
      <c r="BL379" s="141">
        <f t="shared" si="367"/>
        <v>0</v>
      </c>
      <c r="BM379" s="141"/>
      <c r="BN379" s="141">
        <v>307278</v>
      </c>
      <c r="BO379" s="141">
        <f t="shared" si="327"/>
        <v>236120000</v>
      </c>
      <c r="BP379" s="141">
        <f t="shared" si="328"/>
        <v>183638092</v>
      </c>
      <c r="BQ379" s="141">
        <f t="shared" si="368"/>
        <v>395094.9422846323</v>
      </c>
      <c r="BR379" s="141"/>
      <c r="BS379" s="141">
        <v>274350</v>
      </c>
      <c r="BT379" s="141">
        <f t="shared" si="329"/>
        <v>132130000</v>
      </c>
      <c r="BU379" s="141">
        <f t="shared" si="330"/>
        <v>119177778</v>
      </c>
      <c r="BV379" s="141">
        <f t="shared" si="369"/>
        <v>304166.31446174474</v>
      </c>
      <c r="BW379" s="141"/>
      <c r="BX379" s="141">
        <v>22295</v>
      </c>
      <c r="BY379" s="141">
        <f t="shared" si="331"/>
        <v>10351044</v>
      </c>
      <c r="BZ379" s="141">
        <f t="shared" si="332"/>
        <v>10000069</v>
      </c>
      <c r="CA379" s="141">
        <f t="shared" si="370"/>
        <v>23077.493363295795</v>
      </c>
      <c r="CB379" s="141"/>
      <c r="CC379" s="141">
        <v>9232.5479369999994</v>
      </c>
      <c r="CD379" s="141">
        <f t="shared" si="333"/>
        <v>1842000</v>
      </c>
      <c r="CE379" s="141">
        <f t="shared" si="334"/>
        <v>1874207.2309440002</v>
      </c>
      <c r="CF379" s="141">
        <f t="shared" si="371"/>
        <v>9073.8916269084311</v>
      </c>
      <c r="CG379" s="141"/>
      <c r="CH379" s="141">
        <v>693.23</v>
      </c>
      <c r="CI379" s="141">
        <f t="shared" si="338"/>
        <v>246401</v>
      </c>
      <c r="CJ379" s="141">
        <f t="shared" si="339"/>
        <v>225992.98000000117</v>
      </c>
      <c r="CK379" s="141">
        <f t="shared" si="372"/>
        <v>755.83128834355432</v>
      </c>
      <c r="CL379" s="141"/>
      <c r="CM379" s="141">
        <v>841673</v>
      </c>
      <c r="CN379" s="141"/>
      <c r="CO379" s="141">
        <f t="shared" si="335"/>
        <v>841673</v>
      </c>
      <c r="CP379" s="141">
        <f t="shared" si="336"/>
        <v>435000431</v>
      </c>
      <c r="CQ379" s="141">
        <f t="shared" si="340"/>
        <v>435000431.00000006</v>
      </c>
      <c r="CR379" s="141">
        <f t="shared" si="341"/>
        <v>841672.99999999988</v>
      </c>
      <c r="CS379" s="141"/>
      <c r="CT379" s="141"/>
      <c r="CU379" s="141"/>
      <c r="CV379" s="141">
        <f t="shared" si="357"/>
        <v>9774672.0007532183</v>
      </c>
    </row>
    <row r="380" spans="1:100" s="14" customFormat="1" ht="13.2" x14ac:dyDescent="0.25">
      <c r="A380" s="4" t="s">
        <v>95</v>
      </c>
      <c r="B380" s="4" t="s">
        <v>96</v>
      </c>
      <c r="C380" s="4"/>
      <c r="D380" s="4" t="s">
        <v>36</v>
      </c>
      <c r="E380" s="4"/>
      <c r="F380" s="141">
        <v>1195032.457404</v>
      </c>
      <c r="G380" s="141">
        <f>'[6]Control Totals'!$I$3</f>
        <v>129600000</v>
      </c>
      <c r="H380" s="141">
        <v>129600000.00000101</v>
      </c>
      <c r="I380" s="141">
        <f t="shared" si="358"/>
        <v>1195032.4574039907</v>
      </c>
      <c r="J380" s="141"/>
      <c r="K380" s="141">
        <v>42023033.09533</v>
      </c>
      <c r="L380" s="141">
        <f t="shared" si="306"/>
        <v>1567610394</v>
      </c>
      <c r="M380" s="141">
        <v>5258012077.9999981</v>
      </c>
      <c r="N380" s="141">
        <f t="shared" si="359"/>
        <v>12528640.575641776</v>
      </c>
      <c r="O380" s="141"/>
      <c r="P380" s="141">
        <v>6865730.33342</v>
      </c>
      <c r="Q380" s="141">
        <f t="shared" si="337"/>
        <v>341463106</v>
      </c>
      <c r="R380" s="141">
        <v>1276518313.0000019</v>
      </c>
      <c r="S380" s="141">
        <f t="shared" si="360"/>
        <v>1836553.0527316495</v>
      </c>
      <c r="T380" s="141"/>
      <c r="U380" s="141"/>
      <c r="V380" s="141">
        <f t="shared" si="307"/>
        <v>339987334</v>
      </c>
      <c r="W380" s="141">
        <f t="shared" si="308"/>
        <v>523996799.00000209</v>
      </c>
      <c r="X380" s="141">
        <f t="shared" si="309"/>
        <v>0</v>
      </c>
      <c r="Y380" s="141"/>
      <c r="Z380" s="141">
        <v>1348235.4625649999</v>
      </c>
      <c r="AA380" s="141">
        <f t="shared" si="310"/>
        <v>335233765</v>
      </c>
      <c r="AB380" s="141">
        <f t="shared" si="311"/>
        <v>342170317.00001383</v>
      </c>
      <c r="AC380" s="141">
        <f t="shared" si="312"/>
        <v>1320903.7364341666</v>
      </c>
      <c r="AD380" s="141"/>
      <c r="AE380" s="141">
        <v>4131534.4406809998</v>
      </c>
      <c r="AF380" s="141">
        <f t="shared" si="313"/>
        <v>483622539</v>
      </c>
      <c r="AG380" s="141">
        <f t="shared" si="314"/>
        <v>726591897.00000179</v>
      </c>
      <c r="AH380" s="141">
        <f t="shared" si="361"/>
        <v>2749966.2250817604</v>
      </c>
      <c r="AI380" s="141"/>
      <c r="AJ380" s="141"/>
      <c r="AK380" s="141">
        <f t="shared" si="315"/>
        <v>18917185</v>
      </c>
      <c r="AL380" s="141">
        <f t="shared" si="316"/>
        <v>21580834</v>
      </c>
      <c r="AM380" s="141">
        <f t="shared" si="362"/>
        <v>0</v>
      </c>
      <c r="AN380" s="141"/>
      <c r="AO380" s="141">
        <v>96986.327019000004</v>
      </c>
      <c r="AP380" s="141">
        <f t="shared" si="317"/>
        <v>44655639</v>
      </c>
      <c r="AQ380" s="141">
        <f t="shared" si="318"/>
        <v>45294790.000002876</v>
      </c>
      <c r="AR380" s="141">
        <f t="shared" si="363"/>
        <v>95617.761055877185</v>
      </c>
      <c r="AS380" s="141"/>
      <c r="AT380" s="141">
        <v>69867.205495000002</v>
      </c>
      <c r="AU380" s="141">
        <f t="shared" si="319"/>
        <v>12442934</v>
      </c>
      <c r="AV380" s="141">
        <f t="shared" si="320"/>
        <v>11889881.000002848</v>
      </c>
      <c r="AW380" s="141">
        <f t="shared" si="364"/>
        <v>73117.050266399994</v>
      </c>
      <c r="AX380" s="141"/>
      <c r="AY380" s="141">
        <v>6675723.5415409999</v>
      </c>
      <c r="AZ380" s="141">
        <f t="shared" si="321"/>
        <v>877162802</v>
      </c>
      <c r="BA380" s="141">
        <f t="shared" si="322"/>
        <v>834431461.9999969</v>
      </c>
      <c r="BB380" s="141">
        <f t="shared" si="365"/>
        <v>7017588.1827853331</v>
      </c>
      <c r="BC380" s="141"/>
      <c r="BD380" s="141"/>
      <c r="BE380" s="141">
        <f t="shared" si="323"/>
        <v>9386434</v>
      </c>
      <c r="BF380" s="141">
        <f t="shared" si="324"/>
        <v>9386434</v>
      </c>
      <c r="BG380" s="141">
        <f t="shared" si="366"/>
        <v>0</v>
      </c>
      <c r="BH380" s="141"/>
      <c r="BI380" s="141"/>
      <c r="BJ380" s="141">
        <f t="shared" si="325"/>
        <v>2191103</v>
      </c>
      <c r="BK380" s="141">
        <f t="shared" si="326"/>
        <v>2191101</v>
      </c>
      <c r="BL380" s="141">
        <f t="shared" si="367"/>
        <v>0</v>
      </c>
      <c r="BM380" s="141"/>
      <c r="BN380" s="141">
        <v>1053222</v>
      </c>
      <c r="BO380" s="141">
        <f t="shared" si="327"/>
        <v>236120000</v>
      </c>
      <c r="BP380" s="141">
        <f t="shared" si="328"/>
        <v>183638092</v>
      </c>
      <c r="BQ380" s="141">
        <f t="shared" si="368"/>
        <v>1354222.1874097886</v>
      </c>
      <c r="BR380" s="141"/>
      <c r="BS380" s="141">
        <v>623241</v>
      </c>
      <c r="BT380" s="141">
        <f t="shared" si="329"/>
        <v>132130000</v>
      </c>
      <c r="BU380" s="141">
        <f t="shared" si="330"/>
        <v>119177778</v>
      </c>
      <c r="BV380" s="141">
        <f t="shared" si="369"/>
        <v>690974.7329741288</v>
      </c>
      <c r="BW380" s="141"/>
      <c r="BX380" s="141">
        <v>31608</v>
      </c>
      <c r="BY380" s="141">
        <f t="shared" si="331"/>
        <v>10351044</v>
      </c>
      <c r="BZ380" s="141">
        <f t="shared" si="332"/>
        <v>10000069</v>
      </c>
      <c r="CA380" s="141">
        <f t="shared" si="370"/>
        <v>32717.354125456535</v>
      </c>
      <c r="CB380" s="141"/>
      <c r="CC380" s="141">
        <v>9232.5479369999994</v>
      </c>
      <c r="CD380" s="141">
        <f t="shared" si="333"/>
        <v>1842000</v>
      </c>
      <c r="CE380" s="141">
        <f t="shared" si="334"/>
        <v>1874207.2309440002</v>
      </c>
      <c r="CF380" s="141">
        <f t="shared" si="371"/>
        <v>9073.8916269084311</v>
      </c>
      <c r="CG380" s="141"/>
      <c r="CH380" s="141">
        <v>693.23</v>
      </c>
      <c r="CI380" s="141">
        <f t="shared" si="338"/>
        <v>246401</v>
      </c>
      <c r="CJ380" s="141">
        <f t="shared" si="339"/>
        <v>225992.98000000117</v>
      </c>
      <c r="CK380" s="141">
        <f t="shared" si="372"/>
        <v>755.83128834355432</v>
      </c>
      <c r="CL380" s="141"/>
      <c r="CM380" s="141"/>
      <c r="CN380" s="141">
        <v>951637</v>
      </c>
      <c r="CO380" s="141">
        <f t="shared" si="335"/>
        <v>951637</v>
      </c>
      <c r="CP380" s="141">
        <f t="shared" si="336"/>
        <v>435000431</v>
      </c>
      <c r="CQ380" s="141">
        <f t="shared" si="340"/>
        <v>435000431.00000006</v>
      </c>
      <c r="CR380" s="141">
        <f t="shared" si="341"/>
        <v>951637</v>
      </c>
      <c r="CS380" s="141"/>
      <c r="CT380" s="141"/>
      <c r="CU380" s="141"/>
      <c r="CV380" s="141">
        <f t="shared" si="357"/>
        <v>29856800.038825579</v>
      </c>
    </row>
    <row r="381" spans="1:100" s="14" customFormat="1" ht="13.2" x14ac:dyDescent="0.25">
      <c r="A381" s="4" t="s">
        <v>491</v>
      </c>
      <c r="B381" s="4" t="s">
        <v>492</v>
      </c>
      <c r="C381" s="4" t="s">
        <v>348</v>
      </c>
      <c r="D381" s="4" t="s">
        <v>348</v>
      </c>
      <c r="E381" s="4"/>
      <c r="F381" s="141"/>
      <c r="G381" s="141">
        <f>'[6]Control Totals'!$I$3</f>
        <v>129600000</v>
      </c>
      <c r="H381" s="141">
        <v>129600000.00000101</v>
      </c>
      <c r="I381" s="141">
        <f t="shared" si="358"/>
        <v>0</v>
      </c>
      <c r="J381" s="141"/>
      <c r="K381" s="141"/>
      <c r="L381" s="141">
        <f t="shared" si="306"/>
        <v>1567610394</v>
      </c>
      <c r="M381" s="141">
        <v>5258012077.9999981</v>
      </c>
      <c r="N381" s="141">
        <f t="shared" si="359"/>
        <v>0</v>
      </c>
      <c r="O381" s="141"/>
      <c r="P381" s="141">
        <v>1633861.170686</v>
      </c>
      <c r="Q381" s="141">
        <f t="shared" si="337"/>
        <v>341463106</v>
      </c>
      <c r="R381" s="141">
        <v>1276518313.0000019</v>
      </c>
      <c r="S381" s="141">
        <f t="shared" si="360"/>
        <v>437050.76882452593</v>
      </c>
      <c r="T381" s="141"/>
      <c r="U381" s="141"/>
      <c r="V381" s="141">
        <f t="shared" si="307"/>
        <v>339987334</v>
      </c>
      <c r="W381" s="141">
        <f t="shared" si="308"/>
        <v>523996799.00000209</v>
      </c>
      <c r="X381" s="141">
        <f t="shared" si="309"/>
        <v>0</v>
      </c>
      <c r="Y381" s="141"/>
      <c r="Z381" s="141">
        <v>77099.100751000005</v>
      </c>
      <c r="AA381" s="141">
        <f t="shared" si="310"/>
        <v>335233765</v>
      </c>
      <c r="AB381" s="141">
        <f t="shared" si="311"/>
        <v>342170317.00001383</v>
      </c>
      <c r="AC381" s="141">
        <f t="shared" si="312"/>
        <v>75536.130806083384</v>
      </c>
      <c r="AD381" s="141"/>
      <c r="AE381" s="141"/>
      <c r="AF381" s="141">
        <f t="shared" si="313"/>
        <v>483622539</v>
      </c>
      <c r="AG381" s="141">
        <f t="shared" si="314"/>
        <v>726591897.00000179</v>
      </c>
      <c r="AH381" s="141">
        <f t="shared" si="361"/>
        <v>0</v>
      </c>
      <c r="AI381" s="141"/>
      <c r="AJ381" s="141"/>
      <c r="AK381" s="141">
        <f t="shared" si="315"/>
        <v>18917185</v>
      </c>
      <c r="AL381" s="141">
        <f t="shared" si="316"/>
        <v>21580834</v>
      </c>
      <c r="AM381" s="141">
        <f t="shared" si="362"/>
        <v>0</v>
      </c>
      <c r="AN381" s="141"/>
      <c r="AO381" s="141">
        <v>91468.855964000002</v>
      </c>
      <c r="AP381" s="141">
        <f t="shared" si="317"/>
        <v>44655639</v>
      </c>
      <c r="AQ381" s="141">
        <f t="shared" si="318"/>
        <v>45294790.000002876</v>
      </c>
      <c r="AR381" s="141">
        <f t="shared" si="363"/>
        <v>90178.146574277576</v>
      </c>
      <c r="AS381" s="141"/>
      <c r="AT381" s="141"/>
      <c r="AU381" s="141">
        <f t="shared" si="319"/>
        <v>12442934</v>
      </c>
      <c r="AV381" s="141">
        <f t="shared" si="320"/>
        <v>11889881.000002848</v>
      </c>
      <c r="AW381" s="141">
        <f t="shared" si="364"/>
        <v>0</v>
      </c>
      <c r="AX381" s="141"/>
      <c r="AY381" s="141"/>
      <c r="AZ381" s="141">
        <f t="shared" si="321"/>
        <v>877162802</v>
      </c>
      <c r="BA381" s="141">
        <f t="shared" si="322"/>
        <v>834431461.9999969</v>
      </c>
      <c r="BB381" s="141">
        <f t="shared" si="365"/>
        <v>0</v>
      </c>
      <c r="BC381" s="141"/>
      <c r="BD381" s="141"/>
      <c r="BE381" s="141">
        <f t="shared" si="323"/>
        <v>9386434</v>
      </c>
      <c r="BF381" s="141">
        <f t="shared" si="324"/>
        <v>9386434</v>
      </c>
      <c r="BG381" s="141">
        <f t="shared" si="366"/>
        <v>0</v>
      </c>
      <c r="BH381" s="141"/>
      <c r="BI381" s="141"/>
      <c r="BJ381" s="141">
        <f t="shared" si="325"/>
        <v>2191103</v>
      </c>
      <c r="BK381" s="141">
        <f t="shared" si="326"/>
        <v>2191101</v>
      </c>
      <c r="BL381" s="141">
        <f t="shared" si="367"/>
        <v>0</v>
      </c>
      <c r="BM381" s="141"/>
      <c r="BN381" s="141"/>
      <c r="BO381" s="141">
        <f t="shared" si="327"/>
        <v>236120000</v>
      </c>
      <c r="BP381" s="141">
        <f t="shared" si="328"/>
        <v>183638092</v>
      </c>
      <c r="BQ381" s="141">
        <f t="shared" si="368"/>
        <v>0</v>
      </c>
      <c r="BR381" s="141"/>
      <c r="BS381" s="141"/>
      <c r="BT381" s="141">
        <f t="shared" si="329"/>
        <v>132130000</v>
      </c>
      <c r="BU381" s="141">
        <f t="shared" si="330"/>
        <v>119177778</v>
      </c>
      <c r="BV381" s="141">
        <f t="shared" si="369"/>
        <v>0</v>
      </c>
      <c r="BW381" s="141"/>
      <c r="BX381" s="141"/>
      <c r="BY381" s="141">
        <f t="shared" si="331"/>
        <v>10351044</v>
      </c>
      <c r="BZ381" s="141">
        <f t="shared" si="332"/>
        <v>10000069</v>
      </c>
      <c r="CA381" s="141">
        <f t="shared" si="370"/>
        <v>0</v>
      </c>
      <c r="CB381" s="141"/>
      <c r="CC381" s="141"/>
      <c r="CD381" s="141">
        <f t="shared" si="333"/>
        <v>1842000</v>
      </c>
      <c r="CE381" s="141">
        <f t="shared" si="334"/>
        <v>1874207.2309440002</v>
      </c>
      <c r="CF381" s="141">
        <f t="shared" si="371"/>
        <v>0</v>
      </c>
      <c r="CG381" s="141"/>
      <c r="CH381" s="141">
        <v>693.23</v>
      </c>
      <c r="CI381" s="141">
        <f t="shared" si="338"/>
        <v>246401</v>
      </c>
      <c r="CJ381" s="141">
        <f t="shared" si="339"/>
        <v>225992.98000000117</v>
      </c>
      <c r="CK381" s="141">
        <f t="shared" si="372"/>
        <v>755.83128834355432</v>
      </c>
      <c r="CL381" s="141"/>
      <c r="CM381" s="141">
        <v>56521</v>
      </c>
      <c r="CN381" s="141">
        <v>53809</v>
      </c>
      <c r="CO381" s="141">
        <f t="shared" si="335"/>
        <v>110330</v>
      </c>
      <c r="CP381" s="141">
        <f t="shared" si="336"/>
        <v>435000431</v>
      </c>
      <c r="CQ381" s="141">
        <f t="shared" si="340"/>
        <v>435000431.00000006</v>
      </c>
      <c r="CR381" s="141">
        <f t="shared" si="341"/>
        <v>110329.99999999997</v>
      </c>
      <c r="CS381" s="141"/>
      <c r="CT381" s="141"/>
      <c r="CU381" s="141"/>
      <c r="CV381" s="141">
        <f t="shared" si="357"/>
        <v>713850.87749323039</v>
      </c>
    </row>
    <row r="382" spans="1:100" s="14" customFormat="1" ht="13.2" x14ac:dyDescent="0.25">
      <c r="A382" s="4" t="s">
        <v>341</v>
      </c>
      <c r="B382" s="4" t="s">
        <v>342</v>
      </c>
      <c r="C382" s="4" t="s">
        <v>312</v>
      </c>
      <c r="D382" s="4" t="s">
        <v>312</v>
      </c>
      <c r="E382" s="4"/>
      <c r="F382" s="141">
        <v>851462.743518</v>
      </c>
      <c r="G382" s="141">
        <f>'[6]Control Totals'!$I$3</f>
        <v>129600000</v>
      </c>
      <c r="H382" s="141">
        <v>129600000.00000101</v>
      </c>
      <c r="I382" s="141">
        <f t="shared" si="358"/>
        <v>851462.74351799337</v>
      </c>
      <c r="J382" s="141"/>
      <c r="K382" s="141">
        <v>35676818.988959998</v>
      </c>
      <c r="L382" s="141">
        <f t="shared" si="306"/>
        <v>1567610394</v>
      </c>
      <c r="M382" s="141">
        <v>5258012077.9999981</v>
      </c>
      <c r="N382" s="141">
        <f t="shared" si="359"/>
        <v>10636596.387055747</v>
      </c>
      <c r="O382" s="141"/>
      <c r="P382" s="141"/>
      <c r="Q382" s="141">
        <f t="shared" si="337"/>
        <v>341463106</v>
      </c>
      <c r="R382" s="141">
        <v>1276518313.0000019</v>
      </c>
      <c r="S382" s="141">
        <f t="shared" si="360"/>
        <v>0</v>
      </c>
      <c r="T382" s="141"/>
      <c r="U382" s="141"/>
      <c r="V382" s="141">
        <f t="shared" si="307"/>
        <v>339987334</v>
      </c>
      <c r="W382" s="141">
        <f t="shared" si="308"/>
        <v>523996799.00000209</v>
      </c>
      <c r="X382" s="141">
        <f t="shared" si="309"/>
        <v>0</v>
      </c>
      <c r="Y382" s="141"/>
      <c r="Z382" s="141">
        <v>3151716.387255</v>
      </c>
      <c r="AA382" s="141">
        <f t="shared" si="310"/>
        <v>335233765</v>
      </c>
      <c r="AB382" s="141">
        <f t="shared" si="311"/>
        <v>342170317.00001383</v>
      </c>
      <c r="AC382" s="141">
        <f t="shared" si="312"/>
        <v>3087824.0987562016</v>
      </c>
      <c r="AD382" s="141"/>
      <c r="AE382" s="141">
        <v>6430651.6908949995</v>
      </c>
      <c r="AF382" s="141">
        <f t="shared" si="313"/>
        <v>483622539</v>
      </c>
      <c r="AG382" s="141">
        <f t="shared" si="314"/>
        <v>726591897.00000179</v>
      </c>
      <c r="AH382" s="141">
        <f t="shared" si="361"/>
        <v>4280268.0720994547</v>
      </c>
      <c r="AI382" s="141"/>
      <c r="AJ382" s="141"/>
      <c r="AK382" s="141">
        <f t="shared" si="315"/>
        <v>18917185</v>
      </c>
      <c r="AL382" s="141">
        <f t="shared" si="316"/>
        <v>21580834</v>
      </c>
      <c r="AM382" s="141">
        <f t="shared" si="362"/>
        <v>0</v>
      </c>
      <c r="AN382" s="141"/>
      <c r="AO382" s="141"/>
      <c r="AP382" s="141">
        <f t="shared" si="317"/>
        <v>44655639</v>
      </c>
      <c r="AQ382" s="141">
        <f t="shared" si="318"/>
        <v>45294790.000002876</v>
      </c>
      <c r="AR382" s="141">
        <f t="shared" si="363"/>
        <v>0</v>
      </c>
      <c r="AS382" s="141"/>
      <c r="AT382" s="141">
        <v>81134.283205</v>
      </c>
      <c r="AU382" s="141">
        <f t="shared" si="319"/>
        <v>12442934</v>
      </c>
      <c r="AV382" s="141">
        <f t="shared" si="320"/>
        <v>11889881.000002848</v>
      </c>
      <c r="AW382" s="141">
        <f t="shared" si="364"/>
        <v>84908.211533562164</v>
      </c>
      <c r="AX382" s="141"/>
      <c r="AY382" s="141">
        <v>5962369.3953759996</v>
      </c>
      <c r="AZ382" s="141">
        <f t="shared" si="321"/>
        <v>877162802</v>
      </c>
      <c r="BA382" s="141">
        <f t="shared" si="322"/>
        <v>834431461.9999969</v>
      </c>
      <c r="BB382" s="141">
        <f t="shared" si="365"/>
        <v>6267703.0811753795</v>
      </c>
      <c r="BC382" s="141"/>
      <c r="BD382" s="141"/>
      <c r="BE382" s="141">
        <f t="shared" si="323"/>
        <v>9386434</v>
      </c>
      <c r="BF382" s="141">
        <f t="shared" si="324"/>
        <v>9386434</v>
      </c>
      <c r="BG382" s="141">
        <f t="shared" si="366"/>
        <v>0</v>
      </c>
      <c r="BH382" s="141"/>
      <c r="BI382" s="141"/>
      <c r="BJ382" s="141">
        <f t="shared" si="325"/>
        <v>2191103</v>
      </c>
      <c r="BK382" s="141">
        <f t="shared" si="326"/>
        <v>2191101</v>
      </c>
      <c r="BL382" s="141">
        <f t="shared" si="367"/>
        <v>0</v>
      </c>
      <c r="BM382" s="141"/>
      <c r="BN382" s="141">
        <v>1824618</v>
      </c>
      <c r="BO382" s="141">
        <f t="shared" si="327"/>
        <v>236120000</v>
      </c>
      <c r="BP382" s="141">
        <f t="shared" si="328"/>
        <v>183638092</v>
      </c>
      <c r="BQ382" s="141">
        <f t="shared" si="368"/>
        <v>2346075.3565224363</v>
      </c>
      <c r="BR382" s="141"/>
      <c r="BS382" s="141">
        <v>1400787</v>
      </c>
      <c r="BT382" s="141">
        <f t="shared" si="329"/>
        <v>132130000</v>
      </c>
      <c r="BU382" s="141">
        <f t="shared" si="330"/>
        <v>119177778</v>
      </c>
      <c r="BV382" s="141">
        <f t="shared" si="369"/>
        <v>1553024.308860667</v>
      </c>
      <c r="BW382" s="141"/>
      <c r="BX382" s="141">
        <v>77937</v>
      </c>
      <c r="BY382" s="141">
        <f t="shared" si="331"/>
        <v>10351044</v>
      </c>
      <c r="BZ382" s="141">
        <f t="shared" si="332"/>
        <v>10000069</v>
      </c>
      <c r="CA382" s="141">
        <f t="shared" si="370"/>
        <v>80672.374983412621</v>
      </c>
      <c r="CB382" s="141"/>
      <c r="CC382" s="141">
        <v>18465.095870000001</v>
      </c>
      <c r="CD382" s="141">
        <f t="shared" si="333"/>
        <v>1842000</v>
      </c>
      <c r="CE382" s="141">
        <f t="shared" si="334"/>
        <v>1874207.2309440002</v>
      </c>
      <c r="CF382" s="141">
        <f t="shared" si="371"/>
        <v>18147.783249885604</v>
      </c>
      <c r="CG382" s="141"/>
      <c r="CH382" s="141"/>
      <c r="CI382" s="141">
        <f t="shared" si="338"/>
        <v>246401</v>
      </c>
      <c r="CJ382" s="141">
        <f t="shared" si="339"/>
        <v>225992.98000000117</v>
      </c>
      <c r="CK382" s="141">
        <f t="shared" si="372"/>
        <v>0</v>
      </c>
      <c r="CL382" s="141"/>
      <c r="CM382" s="141"/>
      <c r="CN382" s="141">
        <v>2204309</v>
      </c>
      <c r="CO382" s="141">
        <f t="shared" si="335"/>
        <v>2204309</v>
      </c>
      <c r="CP382" s="141">
        <f t="shared" si="336"/>
        <v>435000431</v>
      </c>
      <c r="CQ382" s="141">
        <f t="shared" si="340"/>
        <v>435000431.00000006</v>
      </c>
      <c r="CR382" s="141">
        <f t="shared" si="341"/>
        <v>2204309</v>
      </c>
      <c r="CS382" s="141"/>
      <c r="CT382" s="141"/>
      <c r="CU382" s="141"/>
      <c r="CV382" s="141">
        <f t="shared" si="357"/>
        <v>31410991.41775474</v>
      </c>
    </row>
    <row r="383" spans="1:100" s="14" customFormat="1" ht="13.2" x14ac:dyDescent="0.25">
      <c r="A383" s="4" t="s">
        <v>737</v>
      </c>
      <c r="B383" s="4" t="s">
        <v>738</v>
      </c>
      <c r="C383" s="4" t="s">
        <v>348</v>
      </c>
      <c r="D383" s="4" t="s">
        <v>348</v>
      </c>
      <c r="E383" s="4"/>
      <c r="F383" s="141"/>
      <c r="G383" s="141">
        <f>'[6]Control Totals'!$I$3</f>
        <v>129600000</v>
      </c>
      <c r="H383" s="141">
        <v>129600000.00000101</v>
      </c>
      <c r="I383" s="141">
        <f t="shared" si="358"/>
        <v>0</v>
      </c>
      <c r="J383" s="141"/>
      <c r="K383" s="141"/>
      <c r="L383" s="141">
        <f t="shared" si="306"/>
        <v>1567610394</v>
      </c>
      <c r="M383" s="141">
        <v>5258012077.9999981</v>
      </c>
      <c r="N383" s="141">
        <f t="shared" si="359"/>
        <v>0</v>
      </c>
      <c r="O383" s="141"/>
      <c r="P383" s="141">
        <v>1665694.221414</v>
      </c>
      <c r="Q383" s="141">
        <f t="shared" si="337"/>
        <v>341463106</v>
      </c>
      <c r="R383" s="141">
        <v>1276518313.0000019</v>
      </c>
      <c r="S383" s="141">
        <f t="shared" si="360"/>
        <v>445565.97167304036</v>
      </c>
      <c r="T383" s="141"/>
      <c r="U383" s="141"/>
      <c r="V383" s="141">
        <f t="shared" si="307"/>
        <v>339987334</v>
      </c>
      <c r="W383" s="141">
        <f t="shared" si="308"/>
        <v>523996799.00000209</v>
      </c>
      <c r="X383" s="141">
        <f t="shared" si="309"/>
        <v>0</v>
      </c>
      <c r="Y383" s="141"/>
      <c r="Z383" s="141">
        <v>120966.745214</v>
      </c>
      <c r="AA383" s="141">
        <f t="shared" si="310"/>
        <v>335233765</v>
      </c>
      <c r="AB383" s="141">
        <f t="shared" si="311"/>
        <v>342170317.00001383</v>
      </c>
      <c r="AC383" s="141">
        <f t="shared" si="312"/>
        <v>118514.48072242722</v>
      </c>
      <c r="AD383" s="141"/>
      <c r="AE383" s="141"/>
      <c r="AF383" s="141">
        <f t="shared" si="313"/>
        <v>483622539</v>
      </c>
      <c r="AG383" s="141">
        <f t="shared" si="314"/>
        <v>726591897.00000179</v>
      </c>
      <c r="AH383" s="141">
        <f t="shared" si="361"/>
        <v>0</v>
      </c>
      <c r="AI383" s="141"/>
      <c r="AJ383" s="141"/>
      <c r="AK383" s="141">
        <f t="shared" si="315"/>
        <v>18917185</v>
      </c>
      <c r="AL383" s="141">
        <f t="shared" si="316"/>
        <v>21580834</v>
      </c>
      <c r="AM383" s="141">
        <f t="shared" si="362"/>
        <v>0</v>
      </c>
      <c r="AN383" s="141"/>
      <c r="AO383" s="141">
        <v>84375.126373999999</v>
      </c>
      <c r="AP383" s="141">
        <f t="shared" si="317"/>
        <v>44655639</v>
      </c>
      <c r="AQ383" s="141">
        <f t="shared" si="318"/>
        <v>45294790.000002876</v>
      </c>
      <c r="AR383" s="141">
        <f t="shared" si="363"/>
        <v>83184.516010262625</v>
      </c>
      <c r="AS383" s="141"/>
      <c r="AT383" s="141"/>
      <c r="AU383" s="141">
        <f t="shared" si="319"/>
        <v>12442934</v>
      </c>
      <c r="AV383" s="141">
        <f t="shared" si="320"/>
        <v>11889881.000002848</v>
      </c>
      <c r="AW383" s="141">
        <f t="shared" si="364"/>
        <v>0</v>
      </c>
      <c r="AX383" s="141"/>
      <c r="AY383" s="141"/>
      <c r="AZ383" s="141">
        <f t="shared" si="321"/>
        <v>877162802</v>
      </c>
      <c r="BA383" s="141">
        <f t="shared" si="322"/>
        <v>834431461.9999969</v>
      </c>
      <c r="BB383" s="141">
        <f t="shared" si="365"/>
        <v>0</v>
      </c>
      <c r="BC383" s="141"/>
      <c r="BD383" s="141"/>
      <c r="BE383" s="141">
        <f t="shared" si="323"/>
        <v>9386434</v>
      </c>
      <c r="BF383" s="141">
        <f t="shared" si="324"/>
        <v>9386434</v>
      </c>
      <c r="BG383" s="141">
        <f t="shared" si="366"/>
        <v>0</v>
      </c>
      <c r="BH383" s="141"/>
      <c r="BI383" s="141"/>
      <c r="BJ383" s="141">
        <f t="shared" si="325"/>
        <v>2191103</v>
      </c>
      <c r="BK383" s="141">
        <f t="shared" si="326"/>
        <v>2191101</v>
      </c>
      <c r="BL383" s="141">
        <f t="shared" si="367"/>
        <v>0</v>
      </c>
      <c r="BM383" s="141"/>
      <c r="BN383" s="141"/>
      <c r="BO383" s="141">
        <f t="shared" si="327"/>
        <v>236120000</v>
      </c>
      <c r="BP383" s="141">
        <f t="shared" si="328"/>
        <v>183638092</v>
      </c>
      <c r="BQ383" s="141">
        <f t="shared" si="368"/>
        <v>0</v>
      </c>
      <c r="BR383" s="141"/>
      <c r="BS383" s="141"/>
      <c r="BT383" s="141">
        <f t="shared" si="329"/>
        <v>132130000</v>
      </c>
      <c r="BU383" s="141">
        <f t="shared" si="330"/>
        <v>119177778</v>
      </c>
      <c r="BV383" s="141">
        <f t="shared" si="369"/>
        <v>0</v>
      </c>
      <c r="BW383" s="141"/>
      <c r="BX383" s="141"/>
      <c r="BY383" s="141">
        <f t="shared" si="331"/>
        <v>10351044</v>
      </c>
      <c r="BZ383" s="141">
        <f t="shared" si="332"/>
        <v>10000069</v>
      </c>
      <c r="CA383" s="141">
        <f t="shared" si="370"/>
        <v>0</v>
      </c>
      <c r="CB383" s="141"/>
      <c r="CC383" s="141"/>
      <c r="CD383" s="141">
        <f t="shared" si="333"/>
        <v>1842000</v>
      </c>
      <c r="CE383" s="141">
        <f t="shared" si="334"/>
        <v>1874207.2309440002</v>
      </c>
      <c r="CF383" s="141">
        <f t="shared" si="371"/>
        <v>0</v>
      </c>
      <c r="CG383" s="141"/>
      <c r="CH383" s="141">
        <v>693.23</v>
      </c>
      <c r="CI383" s="141">
        <f t="shared" si="338"/>
        <v>246401</v>
      </c>
      <c r="CJ383" s="141">
        <f t="shared" si="339"/>
        <v>225992.98000000117</v>
      </c>
      <c r="CK383" s="141">
        <f t="shared" si="372"/>
        <v>755.83128834355432</v>
      </c>
      <c r="CL383" s="141"/>
      <c r="CM383" s="141">
        <v>87670</v>
      </c>
      <c r="CN383" s="141">
        <v>172037</v>
      </c>
      <c r="CO383" s="141">
        <f t="shared" si="335"/>
        <v>259707</v>
      </c>
      <c r="CP383" s="141">
        <f t="shared" si="336"/>
        <v>435000431</v>
      </c>
      <c r="CQ383" s="141">
        <f t="shared" si="340"/>
        <v>435000431.00000006</v>
      </c>
      <c r="CR383" s="141">
        <f t="shared" si="341"/>
        <v>259706.99999999997</v>
      </c>
      <c r="CS383" s="141"/>
      <c r="CT383" s="141"/>
      <c r="CU383" s="141"/>
      <c r="CV383" s="141">
        <f t="shared" si="357"/>
        <v>907727.79969407374</v>
      </c>
    </row>
    <row r="384" spans="1:100" s="14" customFormat="1" ht="13.2" x14ac:dyDescent="0.25">
      <c r="A384" s="4" t="s">
        <v>493</v>
      </c>
      <c r="B384" s="4" t="s">
        <v>494</v>
      </c>
      <c r="C384" s="4" t="s">
        <v>348</v>
      </c>
      <c r="D384" s="4" t="s">
        <v>348</v>
      </c>
      <c r="E384" s="4"/>
      <c r="F384" s="141"/>
      <c r="G384" s="141">
        <f>'[6]Control Totals'!$I$3</f>
        <v>129600000</v>
      </c>
      <c r="H384" s="141">
        <v>129600000.00000101</v>
      </c>
      <c r="I384" s="141">
        <f t="shared" si="358"/>
        <v>0</v>
      </c>
      <c r="J384" s="141"/>
      <c r="K384" s="141"/>
      <c r="L384" s="141">
        <f t="shared" si="306"/>
        <v>1567610394</v>
      </c>
      <c r="M384" s="141">
        <v>5258012077.9999981</v>
      </c>
      <c r="N384" s="141">
        <f t="shared" si="359"/>
        <v>0</v>
      </c>
      <c r="O384" s="141"/>
      <c r="P384" s="141">
        <v>1681366.1971789999</v>
      </c>
      <c r="Q384" s="141">
        <f t="shared" si="337"/>
        <v>341463106</v>
      </c>
      <c r="R384" s="141">
        <v>1276518313.0000019</v>
      </c>
      <c r="S384" s="141">
        <f t="shared" si="360"/>
        <v>449758.15714141575</v>
      </c>
      <c r="T384" s="141"/>
      <c r="U384" s="141"/>
      <c r="V384" s="141">
        <f t="shared" si="307"/>
        <v>339987334</v>
      </c>
      <c r="W384" s="141">
        <f t="shared" si="308"/>
        <v>523996799.00000209</v>
      </c>
      <c r="X384" s="141">
        <f t="shared" si="309"/>
        <v>0</v>
      </c>
      <c r="Y384" s="141"/>
      <c r="Z384" s="141">
        <v>75472.878096</v>
      </c>
      <c r="AA384" s="141">
        <f t="shared" si="310"/>
        <v>335233765</v>
      </c>
      <c r="AB384" s="141">
        <f t="shared" si="311"/>
        <v>342170317.00001383</v>
      </c>
      <c r="AC384" s="141">
        <f t="shared" si="312"/>
        <v>73942.875294782192</v>
      </c>
      <c r="AD384" s="141"/>
      <c r="AE384" s="141"/>
      <c r="AF384" s="141">
        <f t="shared" si="313"/>
        <v>483622539</v>
      </c>
      <c r="AG384" s="141">
        <f t="shared" si="314"/>
        <v>726591897.00000179</v>
      </c>
      <c r="AH384" s="141">
        <f t="shared" si="361"/>
        <v>0</v>
      </c>
      <c r="AI384" s="141"/>
      <c r="AJ384" s="141"/>
      <c r="AK384" s="141">
        <f t="shared" si="315"/>
        <v>18917185</v>
      </c>
      <c r="AL384" s="141">
        <f t="shared" si="316"/>
        <v>21580834</v>
      </c>
      <c r="AM384" s="141">
        <f t="shared" si="362"/>
        <v>0</v>
      </c>
      <c r="AN384" s="141"/>
      <c r="AO384" s="141">
        <v>49695.173879000002</v>
      </c>
      <c r="AP384" s="141">
        <f t="shared" si="317"/>
        <v>44655639</v>
      </c>
      <c r="AQ384" s="141">
        <f t="shared" si="318"/>
        <v>45294790.000002876</v>
      </c>
      <c r="AR384" s="141">
        <f t="shared" si="363"/>
        <v>48993.929429471093</v>
      </c>
      <c r="AS384" s="141"/>
      <c r="AT384" s="141"/>
      <c r="AU384" s="141">
        <f t="shared" si="319"/>
        <v>12442934</v>
      </c>
      <c r="AV384" s="141">
        <f t="shared" si="320"/>
        <v>11889881.000002848</v>
      </c>
      <c r="AW384" s="141">
        <f t="shared" si="364"/>
        <v>0</v>
      </c>
      <c r="AX384" s="141"/>
      <c r="AY384" s="141"/>
      <c r="AZ384" s="141">
        <f t="shared" si="321"/>
        <v>877162802</v>
      </c>
      <c r="BA384" s="141">
        <f t="shared" si="322"/>
        <v>834431461.9999969</v>
      </c>
      <c r="BB384" s="141">
        <f t="shared" si="365"/>
        <v>0</v>
      </c>
      <c r="BC384" s="141"/>
      <c r="BD384" s="141"/>
      <c r="BE384" s="141">
        <f t="shared" si="323"/>
        <v>9386434</v>
      </c>
      <c r="BF384" s="141">
        <f t="shared" si="324"/>
        <v>9386434</v>
      </c>
      <c r="BG384" s="141">
        <f t="shared" si="366"/>
        <v>0</v>
      </c>
      <c r="BH384" s="141"/>
      <c r="BI384" s="141"/>
      <c r="BJ384" s="141">
        <f t="shared" si="325"/>
        <v>2191103</v>
      </c>
      <c r="BK384" s="141">
        <f t="shared" si="326"/>
        <v>2191101</v>
      </c>
      <c r="BL384" s="141">
        <f t="shared" si="367"/>
        <v>0</v>
      </c>
      <c r="BM384" s="141"/>
      <c r="BN384" s="141"/>
      <c r="BO384" s="141">
        <f t="shared" si="327"/>
        <v>236120000</v>
      </c>
      <c r="BP384" s="141">
        <f t="shared" si="328"/>
        <v>183638092</v>
      </c>
      <c r="BQ384" s="141">
        <f t="shared" si="368"/>
        <v>0</v>
      </c>
      <c r="BR384" s="141"/>
      <c r="BS384" s="141"/>
      <c r="BT384" s="141">
        <f t="shared" si="329"/>
        <v>132130000</v>
      </c>
      <c r="BU384" s="141">
        <f t="shared" si="330"/>
        <v>119177778</v>
      </c>
      <c r="BV384" s="141">
        <f t="shared" si="369"/>
        <v>0</v>
      </c>
      <c r="BW384" s="141"/>
      <c r="BX384" s="141"/>
      <c r="BY384" s="141">
        <f t="shared" si="331"/>
        <v>10351044</v>
      </c>
      <c r="BZ384" s="141">
        <f t="shared" si="332"/>
        <v>10000069</v>
      </c>
      <c r="CA384" s="141">
        <f t="shared" si="370"/>
        <v>0</v>
      </c>
      <c r="CB384" s="141"/>
      <c r="CC384" s="141"/>
      <c r="CD384" s="141">
        <f t="shared" si="333"/>
        <v>1842000</v>
      </c>
      <c r="CE384" s="141">
        <f t="shared" si="334"/>
        <v>1874207.2309440002</v>
      </c>
      <c r="CF384" s="141">
        <f t="shared" si="371"/>
        <v>0</v>
      </c>
      <c r="CG384" s="141"/>
      <c r="CH384" s="141">
        <v>693.23</v>
      </c>
      <c r="CI384" s="141">
        <f t="shared" si="338"/>
        <v>246401</v>
      </c>
      <c r="CJ384" s="141">
        <f t="shared" si="339"/>
        <v>225992.98000000117</v>
      </c>
      <c r="CK384" s="141">
        <f t="shared" si="372"/>
        <v>755.83128834355432</v>
      </c>
      <c r="CL384" s="141"/>
      <c r="CM384" s="141"/>
      <c r="CN384" s="141">
        <v>53046</v>
      </c>
      <c r="CO384" s="141">
        <f t="shared" si="335"/>
        <v>53046</v>
      </c>
      <c r="CP384" s="141">
        <f t="shared" si="336"/>
        <v>435000431</v>
      </c>
      <c r="CQ384" s="141">
        <f t="shared" si="340"/>
        <v>435000431.00000006</v>
      </c>
      <c r="CR384" s="141">
        <f t="shared" si="341"/>
        <v>53045.999999999993</v>
      </c>
      <c r="CS384" s="141"/>
      <c r="CT384" s="141"/>
      <c r="CU384" s="141"/>
      <c r="CV384" s="141">
        <f t="shared" si="357"/>
        <v>626496.79315401264</v>
      </c>
    </row>
    <row r="385" spans="1:100" s="14" customFormat="1" ht="13.2" x14ac:dyDescent="0.25">
      <c r="A385" s="4" t="s">
        <v>353</v>
      </c>
      <c r="B385" s="4" t="s">
        <v>354</v>
      </c>
      <c r="C385" s="4" t="s">
        <v>348</v>
      </c>
      <c r="D385" s="4" t="s">
        <v>348</v>
      </c>
      <c r="E385" s="4"/>
      <c r="F385" s="141"/>
      <c r="G385" s="141">
        <f>'[6]Control Totals'!$I$3</f>
        <v>129600000</v>
      </c>
      <c r="H385" s="141">
        <v>129600000.00000101</v>
      </c>
      <c r="I385" s="141">
        <f t="shared" si="358"/>
        <v>0</v>
      </c>
      <c r="J385" s="141"/>
      <c r="K385" s="141"/>
      <c r="L385" s="141">
        <f t="shared" si="306"/>
        <v>1567610394</v>
      </c>
      <c r="M385" s="141">
        <v>5258012077.9999981</v>
      </c>
      <c r="N385" s="141">
        <f t="shared" si="359"/>
        <v>0</v>
      </c>
      <c r="O385" s="141"/>
      <c r="P385" s="141">
        <v>2110926.7701829998</v>
      </c>
      <c r="Q385" s="141">
        <f t="shared" si="337"/>
        <v>341463106</v>
      </c>
      <c r="R385" s="141">
        <v>1276518313.0000019</v>
      </c>
      <c r="S385" s="141">
        <f t="shared" si="360"/>
        <v>564663.74523937923</v>
      </c>
      <c r="T385" s="141"/>
      <c r="U385" s="141"/>
      <c r="V385" s="141">
        <f t="shared" si="307"/>
        <v>339987334</v>
      </c>
      <c r="W385" s="141">
        <f t="shared" si="308"/>
        <v>523996799.00000209</v>
      </c>
      <c r="X385" s="141">
        <f t="shared" si="309"/>
        <v>0</v>
      </c>
      <c r="Y385" s="141"/>
      <c r="Z385" s="141">
        <v>132503.699272</v>
      </c>
      <c r="AA385" s="141">
        <f t="shared" si="310"/>
        <v>335233765</v>
      </c>
      <c r="AB385" s="141">
        <f t="shared" si="311"/>
        <v>342170317.00001383</v>
      </c>
      <c r="AC385" s="141">
        <f t="shared" si="312"/>
        <v>129817.55510773462</v>
      </c>
      <c r="AD385" s="141"/>
      <c r="AE385" s="141"/>
      <c r="AF385" s="141">
        <f t="shared" si="313"/>
        <v>483622539</v>
      </c>
      <c r="AG385" s="141">
        <f t="shared" si="314"/>
        <v>726591897.00000179</v>
      </c>
      <c r="AH385" s="141">
        <f t="shared" si="361"/>
        <v>0</v>
      </c>
      <c r="AI385" s="141"/>
      <c r="AJ385" s="141"/>
      <c r="AK385" s="141">
        <f t="shared" si="315"/>
        <v>18917185</v>
      </c>
      <c r="AL385" s="141">
        <f t="shared" si="316"/>
        <v>21580834</v>
      </c>
      <c r="AM385" s="141">
        <f t="shared" si="362"/>
        <v>0</v>
      </c>
      <c r="AN385" s="141"/>
      <c r="AO385" s="141">
        <v>45585.238281999998</v>
      </c>
      <c r="AP385" s="141">
        <f t="shared" si="317"/>
        <v>44655639</v>
      </c>
      <c r="AQ385" s="141">
        <f t="shared" si="318"/>
        <v>45294790.000002876</v>
      </c>
      <c r="AR385" s="141">
        <f t="shared" si="363"/>
        <v>44941.988790539552</v>
      </c>
      <c r="AS385" s="141"/>
      <c r="AT385" s="141"/>
      <c r="AU385" s="141">
        <f t="shared" si="319"/>
        <v>12442934</v>
      </c>
      <c r="AV385" s="141">
        <f t="shared" si="320"/>
        <v>11889881.000002848</v>
      </c>
      <c r="AW385" s="141">
        <f t="shared" si="364"/>
        <v>0</v>
      </c>
      <c r="AX385" s="141"/>
      <c r="AY385" s="141"/>
      <c r="AZ385" s="141">
        <f t="shared" si="321"/>
        <v>877162802</v>
      </c>
      <c r="BA385" s="141">
        <f t="shared" si="322"/>
        <v>834431461.9999969</v>
      </c>
      <c r="BB385" s="141">
        <f t="shared" si="365"/>
        <v>0</v>
      </c>
      <c r="BC385" s="141"/>
      <c r="BD385" s="141"/>
      <c r="BE385" s="141">
        <f t="shared" si="323"/>
        <v>9386434</v>
      </c>
      <c r="BF385" s="141">
        <f t="shared" si="324"/>
        <v>9386434</v>
      </c>
      <c r="BG385" s="141">
        <f t="shared" si="366"/>
        <v>0</v>
      </c>
      <c r="BH385" s="141"/>
      <c r="BI385" s="141"/>
      <c r="BJ385" s="141">
        <f t="shared" si="325"/>
        <v>2191103</v>
      </c>
      <c r="BK385" s="141">
        <f t="shared" si="326"/>
        <v>2191101</v>
      </c>
      <c r="BL385" s="141">
        <f t="shared" si="367"/>
        <v>0</v>
      </c>
      <c r="BM385" s="141"/>
      <c r="BN385" s="141"/>
      <c r="BO385" s="141">
        <f t="shared" si="327"/>
        <v>236120000</v>
      </c>
      <c r="BP385" s="141">
        <f t="shared" si="328"/>
        <v>183638092</v>
      </c>
      <c r="BQ385" s="141">
        <f t="shared" si="368"/>
        <v>0</v>
      </c>
      <c r="BR385" s="141"/>
      <c r="BS385" s="141"/>
      <c r="BT385" s="141">
        <f t="shared" si="329"/>
        <v>132130000</v>
      </c>
      <c r="BU385" s="141">
        <f t="shared" si="330"/>
        <v>119177778</v>
      </c>
      <c r="BV385" s="141">
        <f t="shared" si="369"/>
        <v>0</v>
      </c>
      <c r="BW385" s="141"/>
      <c r="BX385" s="141"/>
      <c r="BY385" s="141">
        <f t="shared" si="331"/>
        <v>10351044</v>
      </c>
      <c r="BZ385" s="141">
        <f t="shared" si="332"/>
        <v>10000069</v>
      </c>
      <c r="CA385" s="141">
        <f t="shared" si="370"/>
        <v>0</v>
      </c>
      <c r="CB385" s="141"/>
      <c r="CC385" s="141"/>
      <c r="CD385" s="141">
        <f t="shared" si="333"/>
        <v>1842000</v>
      </c>
      <c r="CE385" s="141">
        <f t="shared" si="334"/>
        <v>1874207.2309440002</v>
      </c>
      <c r="CF385" s="141">
        <f t="shared" si="371"/>
        <v>0</v>
      </c>
      <c r="CG385" s="141"/>
      <c r="CH385" s="141">
        <v>693.23</v>
      </c>
      <c r="CI385" s="141">
        <f t="shared" si="338"/>
        <v>246401</v>
      </c>
      <c r="CJ385" s="141">
        <f t="shared" si="339"/>
        <v>225992.98000000117</v>
      </c>
      <c r="CK385" s="141">
        <f t="shared" si="372"/>
        <v>755.83128834355432</v>
      </c>
      <c r="CL385" s="141"/>
      <c r="CM385" s="141">
        <v>94093</v>
      </c>
      <c r="CN385" s="141">
        <v>185916</v>
      </c>
      <c r="CO385" s="141">
        <f t="shared" si="335"/>
        <v>280009</v>
      </c>
      <c r="CP385" s="141">
        <f t="shared" si="336"/>
        <v>435000431</v>
      </c>
      <c r="CQ385" s="141">
        <f t="shared" si="340"/>
        <v>435000431.00000006</v>
      </c>
      <c r="CR385" s="141">
        <f t="shared" si="341"/>
        <v>280008.99999999994</v>
      </c>
      <c r="CS385" s="141"/>
      <c r="CT385" s="141"/>
      <c r="CU385" s="141"/>
      <c r="CV385" s="141">
        <f t="shared" si="357"/>
        <v>1020188.1204259968</v>
      </c>
    </row>
    <row r="386" spans="1:100" s="14" customFormat="1" ht="13.2" x14ac:dyDescent="0.25">
      <c r="A386" s="4" t="s">
        <v>563</v>
      </c>
      <c r="B386" s="4" t="s">
        <v>564</v>
      </c>
      <c r="C386" s="4" t="s">
        <v>348</v>
      </c>
      <c r="D386" s="4" t="s">
        <v>348</v>
      </c>
      <c r="E386" s="4"/>
      <c r="F386" s="141"/>
      <c r="G386" s="141">
        <f>'[6]Control Totals'!$I$3</f>
        <v>129600000</v>
      </c>
      <c r="H386" s="141">
        <v>129600000.00000101</v>
      </c>
      <c r="I386" s="141">
        <f t="shared" si="358"/>
        <v>0</v>
      </c>
      <c r="J386" s="141"/>
      <c r="K386" s="141"/>
      <c r="L386" s="141">
        <f t="shared" si="306"/>
        <v>1567610394</v>
      </c>
      <c r="M386" s="141">
        <v>5258012077.9999981</v>
      </c>
      <c r="N386" s="141">
        <f t="shared" si="359"/>
        <v>0</v>
      </c>
      <c r="O386" s="141"/>
      <c r="P386" s="141">
        <v>2172134.3596180002</v>
      </c>
      <c r="Q386" s="141">
        <f t="shared" si="337"/>
        <v>341463106</v>
      </c>
      <c r="R386" s="141">
        <v>1276518313.0000019</v>
      </c>
      <c r="S386" s="141">
        <f t="shared" si="360"/>
        <v>581036.50964581361</v>
      </c>
      <c r="T386" s="141"/>
      <c r="U386" s="141"/>
      <c r="V386" s="141">
        <f t="shared" si="307"/>
        <v>339987334</v>
      </c>
      <c r="W386" s="141">
        <f t="shared" si="308"/>
        <v>523996799.00000209</v>
      </c>
      <c r="X386" s="141">
        <f t="shared" si="309"/>
        <v>0</v>
      </c>
      <c r="Y386" s="141"/>
      <c r="Z386" s="141">
        <v>101892.07614799999</v>
      </c>
      <c r="AA386" s="141">
        <f t="shared" si="310"/>
        <v>335233765</v>
      </c>
      <c r="AB386" s="141">
        <f t="shared" si="311"/>
        <v>342170317.00001383</v>
      </c>
      <c r="AC386" s="141">
        <f t="shared" si="312"/>
        <v>99826.497547299979</v>
      </c>
      <c r="AD386" s="141"/>
      <c r="AE386" s="141"/>
      <c r="AF386" s="141">
        <f t="shared" si="313"/>
        <v>483622539</v>
      </c>
      <c r="AG386" s="141">
        <f t="shared" si="314"/>
        <v>726591897.00000179</v>
      </c>
      <c r="AH386" s="141">
        <f t="shared" si="361"/>
        <v>0</v>
      </c>
      <c r="AI386" s="141"/>
      <c r="AJ386" s="141"/>
      <c r="AK386" s="141">
        <f t="shared" si="315"/>
        <v>18917185</v>
      </c>
      <c r="AL386" s="141">
        <f t="shared" si="316"/>
        <v>21580834</v>
      </c>
      <c r="AM386" s="141">
        <f t="shared" si="362"/>
        <v>0</v>
      </c>
      <c r="AN386" s="141"/>
      <c r="AO386" s="141">
        <v>38660.797954000001</v>
      </c>
      <c r="AP386" s="141">
        <f t="shared" si="317"/>
        <v>44655639</v>
      </c>
      <c r="AQ386" s="141">
        <f t="shared" si="318"/>
        <v>45294790.000002876</v>
      </c>
      <c r="AR386" s="141">
        <f t="shared" si="363"/>
        <v>38115.258661882588</v>
      </c>
      <c r="AS386" s="141"/>
      <c r="AT386" s="141"/>
      <c r="AU386" s="141">
        <f t="shared" si="319"/>
        <v>12442934</v>
      </c>
      <c r="AV386" s="141">
        <f t="shared" si="320"/>
        <v>11889881.000002848</v>
      </c>
      <c r="AW386" s="141">
        <f t="shared" si="364"/>
        <v>0</v>
      </c>
      <c r="AX386" s="141"/>
      <c r="AY386" s="141"/>
      <c r="AZ386" s="141">
        <f t="shared" si="321"/>
        <v>877162802</v>
      </c>
      <c r="BA386" s="141">
        <f t="shared" si="322"/>
        <v>834431461.9999969</v>
      </c>
      <c r="BB386" s="141">
        <f t="shared" si="365"/>
        <v>0</v>
      </c>
      <c r="BC386" s="141"/>
      <c r="BD386" s="141"/>
      <c r="BE386" s="141">
        <f t="shared" si="323"/>
        <v>9386434</v>
      </c>
      <c r="BF386" s="141">
        <f t="shared" si="324"/>
        <v>9386434</v>
      </c>
      <c r="BG386" s="141">
        <f t="shared" si="366"/>
        <v>0</v>
      </c>
      <c r="BH386" s="141"/>
      <c r="BI386" s="141"/>
      <c r="BJ386" s="141">
        <f t="shared" si="325"/>
        <v>2191103</v>
      </c>
      <c r="BK386" s="141">
        <f t="shared" si="326"/>
        <v>2191101</v>
      </c>
      <c r="BL386" s="141">
        <f t="shared" si="367"/>
        <v>0</v>
      </c>
      <c r="BM386" s="141"/>
      <c r="BN386" s="141"/>
      <c r="BO386" s="141">
        <f t="shared" si="327"/>
        <v>236120000</v>
      </c>
      <c r="BP386" s="141">
        <f t="shared" si="328"/>
        <v>183638092</v>
      </c>
      <c r="BQ386" s="141">
        <f t="shared" si="368"/>
        <v>0</v>
      </c>
      <c r="BR386" s="141"/>
      <c r="BS386" s="141"/>
      <c r="BT386" s="141">
        <f t="shared" si="329"/>
        <v>132130000</v>
      </c>
      <c r="BU386" s="141">
        <f t="shared" si="330"/>
        <v>119177778</v>
      </c>
      <c r="BV386" s="141">
        <f t="shared" si="369"/>
        <v>0</v>
      </c>
      <c r="BW386" s="141"/>
      <c r="BX386" s="141"/>
      <c r="BY386" s="141">
        <f t="shared" si="331"/>
        <v>10351044</v>
      </c>
      <c r="BZ386" s="141">
        <f t="shared" si="332"/>
        <v>10000069</v>
      </c>
      <c r="CA386" s="141">
        <f t="shared" si="370"/>
        <v>0</v>
      </c>
      <c r="CB386" s="141"/>
      <c r="CC386" s="141"/>
      <c r="CD386" s="141">
        <f t="shared" si="333"/>
        <v>1842000</v>
      </c>
      <c r="CE386" s="141">
        <f t="shared" si="334"/>
        <v>1874207.2309440002</v>
      </c>
      <c r="CF386" s="141">
        <f t="shared" si="371"/>
        <v>0</v>
      </c>
      <c r="CG386" s="141"/>
      <c r="CH386" s="141">
        <v>693.23</v>
      </c>
      <c r="CI386" s="141">
        <f t="shared" si="338"/>
        <v>246401</v>
      </c>
      <c r="CJ386" s="141">
        <f t="shared" si="339"/>
        <v>225992.98000000117</v>
      </c>
      <c r="CK386" s="141">
        <f t="shared" si="372"/>
        <v>755.83128834355432</v>
      </c>
      <c r="CL386" s="141"/>
      <c r="CM386" s="141">
        <v>72607</v>
      </c>
      <c r="CN386" s="141">
        <v>143287</v>
      </c>
      <c r="CO386" s="141">
        <f t="shared" si="335"/>
        <v>215894</v>
      </c>
      <c r="CP386" s="141">
        <f t="shared" si="336"/>
        <v>435000431</v>
      </c>
      <c r="CQ386" s="141">
        <f t="shared" si="340"/>
        <v>435000431.00000006</v>
      </c>
      <c r="CR386" s="141">
        <f t="shared" si="341"/>
        <v>215893.99999999994</v>
      </c>
      <c r="CS386" s="141"/>
      <c r="CT386" s="141"/>
      <c r="CU386" s="141"/>
      <c r="CV386" s="141">
        <f t="shared" si="357"/>
        <v>935628.09714333969</v>
      </c>
    </row>
    <row r="387" spans="1:100" s="14" customFormat="1" ht="13.2" x14ac:dyDescent="0.25">
      <c r="A387" s="4" t="s">
        <v>495</v>
      </c>
      <c r="B387" s="4" t="s">
        <v>496</v>
      </c>
      <c r="C387" s="4" t="s">
        <v>348</v>
      </c>
      <c r="D387" s="4" t="s">
        <v>348</v>
      </c>
      <c r="E387" s="4"/>
      <c r="F387" s="141"/>
      <c r="G387" s="141">
        <f>'[6]Control Totals'!$I$3</f>
        <v>129600000</v>
      </c>
      <c r="H387" s="141">
        <v>129600000.00000101</v>
      </c>
      <c r="I387" s="141">
        <f t="shared" si="358"/>
        <v>0</v>
      </c>
      <c r="J387" s="141"/>
      <c r="K387" s="141"/>
      <c r="L387" s="141">
        <f t="shared" si="306"/>
        <v>1567610394</v>
      </c>
      <c r="M387" s="141">
        <v>5258012077.9999981</v>
      </c>
      <c r="N387" s="141">
        <f t="shared" si="359"/>
        <v>0</v>
      </c>
      <c r="O387" s="141"/>
      <c r="P387" s="141">
        <v>1788051.485354</v>
      </c>
      <c r="Q387" s="141">
        <f t="shared" si="337"/>
        <v>341463106</v>
      </c>
      <c r="R387" s="141">
        <v>1276518313.0000019</v>
      </c>
      <c r="S387" s="141">
        <f t="shared" si="360"/>
        <v>478296.00849360425</v>
      </c>
      <c r="T387" s="141"/>
      <c r="U387" s="141"/>
      <c r="V387" s="141">
        <f t="shared" si="307"/>
        <v>339987334</v>
      </c>
      <c r="W387" s="141">
        <f t="shared" si="308"/>
        <v>523996799.00000209</v>
      </c>
      <c r="X387" s="141">
        <f t="shared" si="309"/>
        <v>0</v>
      </c>
      <c r="Y387" s="141"/>
      <c r="Z387" s="141">
        <v>100016.153347</v>
      </c>
      <c r="AA387" s="141">
        <f t="shared" si="310"/>
        <v>335233765</v>
      </c>
      <c r="AB387" s="141">
        <f t="shared" si="311"/>
        <v>342170317.00001383</v>
      </c>
      <c r="AC387" s="141">
        <f t="shared" si="312"/>
        <v>97988.603866333637</v>
      </c>
      <c r="AD387" s="141"/>
      <c r="AE387" s="141"/>
      <c r="AF387" s="141">
        <f t="shared" si="313"/>
        <v>483622539</v>
      </c>
      <c r="AG387" s="141">
        <f t="shared" si="314"/>
        <v>726591897.00000179</v>
      </c>
      <c r="AH387" s="141">
        <f t="shared" si="361"/>
        <v>0</v>
      </c>
      <c r="AI387" s="141"/>
      <c r="AJ387" s="141"/>
      <c r="AK387" s="141">
        <f t="shared" si="315"/>
        <v>18917185</v>
      </c>
      <c r="AL387" s="141">
        <f t="shared" si="316"/>
        <v>21580834</v>
      </c>
      <c r="AM387" s="141">
        <f t="shared" si="362"/>
        <v>0</v>
      </c>
      <c r="AN387" s="141"/>
      <c r="AO387" s="141">
        <v>61517.679071999999</v>
      </c>
      <c r="AP387" s="141">
        <f t="shared" si="317"/>
        <v>44655639</v>
      </c>
      <c r="AQ387" s="141">
        <f t="shared" si="318"/>
        <v>45294790.000002876</v>
      </c>
      <c r="AR387" s="141">
        <f t="shared" si="363"/>
        <v>60649.608238760193</v>
      </c>
      <c r="AS387" s="141"/>
      <c r="AT387" s="141"/>
      <c r="AU387" s="141">
        <f t="shared" si="319"/>
        <v>12442934</v>
      </c>
      <c r="AV387" s="141">
        <f t="shared" si="320"/>
        <v>11889881.000002848</v>
      </c>
      <c r="AW387" s="141">
        <f t="shared" si="364"/>
        <v>0</v>
      </c>
      <c r="AX387" s="141"/>
      <c r="AY387" s="141"/>
      <c r="AZ387" s="141">
        <f t="shared" si="321"/>
        <v>877162802</v>
      </c>
      <c r="BA387" s="141">
        <f t="shared" si="322"/>
        <v>834431461.9999969</v>
      </c>
      <c r="BB387" s="141">
        <f t="shared" si="365"/>
        <v>0</v>
      </c>
      <c r="BC387" s="141"/>
      <c r="BD387" s="141"/>
      <c r="BE387" s="141">
        <f t="shared" si="323"/>
        <v>9386434</v>
      </c>
      <c r="BF387" s="141">
        <f t="shared" si="324"/>
        <v>9386434</v>
      </c>
      <c r="BG387" s="141">
        <f t="shared" si="366"/>
        <v>0</v>
      </c>
      <c r="BH387" s="141"/>
      <c r="BI387" s="141"/>
      <c r="BJ387" s="141">
        <f t="shared" si="325"/>
        <v>2191103</v>
      </c>
      <c r="BK387" s="141">
        <f t="shared" si="326"/>
        <v>2191101</v>
      </c>
      <c r="BL387" s="141">
        <f t="shared" si="367"/>
        <v>0</v>
      </c>
      <c r="BM387" s="141"/>
      <c r="BN387" s="141"/>
      <c r="BO387" s="141">
        <f t="shared" si="327"/>
        <v>236120000</v>
      </c>
      <c r="BP387" s="141">
        <f t="shared" si="328"/>
        <v>183638092</v>
      </c>
      <c r="BQ387" s="141">
        <f t="shared" si="368"/>
        <v>0</v>
      </c>
      <c r="BR387" s="141"/>
      <c r="BS387" s="141"/>
      <c r="BT387" s="141">
        <f t="shared" si="329"/>
        <v>132130000</v>
      </c>
      <c r="BU387" s="141">
        <f t="shared" si="330"/>
        <v>119177778</v>
      </c>
      <c r="BV387" s="141">
        <f t="shared" si="369"/>
        <v>0</v>
      </c>
      <c r="BW387" s="141"/>
      <c r="BX387" s="141"/>
      <c r="BY387" s="141">
        <f t="shared" si="331"/>
        <v>10351044</v>
      </c>
      <c r="BZ387" s="141">
        <f t="shared" si="332"/>
        <v>10000069</v>
      </c>
      <c r="CA387" s="141">
        <f t="shared" si="370"/>
        <v>0</v>
      </c>
      <c r="CB387" s="141"/>
      <c r="CC387" s="141"/>
      <c r="CD387" s="141">
        <f t="shared" si="333"/>
        <v>1842000</v>
      </c>
      <c r="CE387" s="141">
        <f t="shared" si="334"/>
        <v>1874207.2309440002</v>
      </c>
      <c r="CF387" s="141">
        <f t="shared" si="371"/>
        <v>0</v>
      </c>
      <c r="CG387" s="141"/>
      <c r="CH387" s="141">
        <v>693.23</v>
      </c>
      <c r="CI387" s="141">
        <f t="shared" si="338"/>
        <v>246401</v>
      </c>
      <c r="CJ387" s="141">
        <f t="shared" si="339"/>
        <v>225992.98000000117</v>
      </c>
      <c r="CK387" s="141">
        <f t="shared" si="372"/>
        <v>755.83128834355432</v>
      </c>
      <c r="CL387" s="141"/>
      <c r="CM387" s="141"/>
      <c r="CN387" s="141">
        <v>69428</v>
      </c>
      <c r="CO387" s="141">
        <f t="shared" si="335"/>
        <v>69428</v>
      </c>
      <c r="CP387" s="141">
        <f t="shared" si="336"/>
        <v>435000431</v>
      </c>
      <c r="CQ387" s="141">
        <f t="shared" si="340"/>
        <v>435000431.00000006</v>
      </c>
      <c r="CR387" s="141">
        <f t="shared" si="341"/>
        <v>69427.999999999985</v>
      </c>
      <c r="CS387" s="141"/>
      <c r="CT387" s="141"/>
      <c r="CU387" s="141"/>
      <c r="CV387" s="141">
        <f t="shared" si="357"/>
        <v>707118.05188704154</v>
      </c>
    </row>
    <row r="388" spans="1:100" s="14" customFormat="1" ht="13.2" x14ac:dyDescent="0.25">
      <c r="A388" s="4" t="s">
        <v>226</v>
      </c>
      <c r="B388" s="4" t="s">
        <v>227</v>
      </c>
      <c r="C388" s="4"/>
      <c r="D388" s="4" t="s">
        <v>203</v>
      </c>
      <c r="E388" s="4"/>
      <c r="F388" s="141">
        <v>283237.39337300003</v>
      </c>
      <c r="G388" s="141">
        <f>'[6]Control Totals'!$I$3</f>
        <v>129600000</v>
      </c>
      <c r="H388" s="141">
        <v>129600000.00000101</v>
      </c>
      <c r="I388" s="141">
        <f t="shared" si="358"/>
        <v>283237.39337299782</v>
      </c>
      <c r="J388" s="141"/>
      <c r="K388" s="141">
        <v>11548531.031439001</v>
      </c>
      <c r="L388" s="141">
        <f t="shared" si="306"/>
        <v>1567610394</v>
      </c>
      <c r="M388" s="141">
        <v>5258012077.9999981</v>
      </c>
      <c r="N388" s="141">
        <f t="shared" si="359"/>
        <v>3443049.7708558752</v>
      </c>
      <c r="O388" s="141"/>
      <c r="P388" s="141">
        <v>3489743.2770429999</v>
      </c>
      <c r="Q388" s="141">
        <f t="shared" si="337"/>
        <v>341463106</v>
      </c>
      <c r="R388" s="141">
        <v>1276518313.0000019</v>
      </c>
      <c r="S388" s="141">
        <f t="shared" si="360"/>
        <v>933491.17391136033</v>
      </c>
      <c r="T388" s="141"/>
      <c r="U388" s="141"/>
      <c r="V388" s="141">
        <f t="shared" si="307"/>
        <v>339987334</v>
      </c>
      <c r="W388" s="141">
        <f t="shared" si="308"/>
        <v>523996799.00000209</v>
      </c>
      <c r="X388" s="141">
        <f t="shared" ref="X388" si="373">(U388/W388)*V388</f>
        <v>0</v>
      </c>
      <c r="Y388" s="141"/>
      <c r="Z388" s="141">
        <v>1054336.084855</v>
      </c>
      <c r="AA388" s="141">
        <f t="shared" si="310"/>
        <v>335233765</v>
      </c>
      <c r="AB388" s="141">
        <f t="shared" si="311"/>
        <v>342170317.00001383</v>
      </c>
      <c r="AC388" s="141">
        <f t="shared" ref="AC388" si="374">(Z388/AB388)*AA388</f>
        <v>1032962.3516153414</v>
      </c>
      <c r="AD388" s="141"/>
      <c r="AE388" s="141">
        <v>2081690.931015</v>
      </c>
      <c r="AF388" s="141">
        <f t="shared" si="313"/>
        <v>483622539</v>
      </c>
      <c r="AG388" s="141">
        <f t="shared" si="314"/>
        <v>726591897.00000179</v>
      </c>
      <c r="AH388" s="141">
        <f t="shared" si="361"/>
        <v>1385581.9995068645</v>
      </c>
      <c r="AI388" s="141"/>
      <c r="AJ388" s="141"/>
      <c r="AK388" s="141">
        <f t="shared" si="315"/>
        <v>18917185</v>
      </c>
      <c r="AL388" s="141">
        <f t="shared" si="316"/>
        <v>21580834</v>
      </c>
      <c r="AM388" s="141">
        <f t="shared" si="362"/>
        <v>0</v>
      </c>
      <c r="AN388" s="141"/>
      <c r="AO388" s="141">
        <v>229334.29305499999</v>
      </c>
      <c r="AP388" s="141">
        <f t="shared" si="317"/>
        <v>44655639</v>
      </c>
      <c r="AQ388" s="141">
        <f t="shared" si="318"/>
        <v>45294790.000002876</v>
      </c>
      <c r="AR388" s="141">
        <f t="shared" si="363"/>
        <v>226098.17599294835</v>
      </c>
      <c r="AS388" s="141"/>
      <c r="AT388" s="141">
        <v>67942.177142999994</v>
      </c>
      <c r="AU388" s="141">
        <f t="shared" si="319"/>
        <v>12442934</v>
      </c>
      <c r="AV388" s="141">
        <f t="shared" si="320"/>
        <v>11889881.000002848</v>
      </c>
      <c r="AW388" s="141">
        <f t="shared" si="364"/>
        <v>71102.480000132462</v>
      </c>
      <c r="AX388" s="141"/>
      <c r="AY388" s="141">
        <v>2511479.7371029998</v>
      </c>
      <c r="AZ388" s="141">
        <f t="shared" si="321"/>
        <v>877162802</v>
      </c>
      <c r="BA388" s="141">
        <f t="shared" si="322"/>
        <v>834431461.9999969</v>
      </c>
      <c r="BB388" s="141">
        <f t="shared" si="365"/>
        <v>2640092.9299613331</v>
      </c>
      <c r="BC388" s="141"/>
      <c r="BD388" s="141"/>
      <c r="BE388" s="141">
        <f t="shared" si="323"/>
        <v>9386434</v>
      </c>
      <c r="BF388" s="141">
        <f t="shared" si="324"/>
        <v>9386434</v>
      </c>
      <c r="BG388" s="141">
        <f t="shared" si="366"/>
        <v>0</v>
      </c>
      <c r="BH388" s="141"/>
      <c r="BI388" s="141"/>
      <c r="BJ388" s="141">
        <f t="shared" si="325"/>
        <v>2191103</v>
      </c>
      <c r="BK388" s="141">
        <f t="shared" si="326"/>
        <v>2191101</v>
      </c>
      <c r="BL388" s="141">
        <f t="shared" si="367"/>
        <v>0</v>
      </c>
      <c r="BM388" s="141"/>
      <c r="BN388" s="141">
        <v>559944</v>
      </c>
      <c r="BO388" s="141">
        <f t="shared" si="327"/>
        <v>236120000</v>
      </c>
      <c r="BP388" s="141">
        <f t="shared" si="328"/>
        <v>183638092</v>
      </c>
      <c r="BQ388" s="141">
        <f t="shared" si="368"/>
        <v>719970.32772481651</v>
      </c>
      <c r="BR388" s="141"/>
      <c r="BS388" s="141">
        <v>463844</v>
      </c>
      <c r="BT388" s="141">
        <f t="shared" si="329"/>
        <v>132130000</v>
      </c>
      <c r="BU388" s="141">
        <f t="shared" si="330"/>
        <v>119177778</v>
      </c>
      <c r="BV388" s="141">
        <f t="shared" si="369"/>
        <v>514254.49230979959</v>
      </c>
      <c r="BW388" s="141"/>
      <c r="BX388" s="141">
        <v>23565</v>
      </c>
      <c r="BY388" s="141">
        <f t="shared" si="331"/>
        <v>10351044</v>
      </c>
      <c r="BZ388" s="141">
        <f t="shared" si="332"/>
        <v>10000069</v>
      </c>
      <c r="CA388" s="141">
        <f t="shared" si="370"/>
        <v>24392.066880738523</v>
      </c>
      <c r="CB388" s="141"/>
      <c r="CC388" s="141">
        <v>9232.5479369999994</v>
      </c>
      <c r="CD388" s="141">
        <f t="shared" si="333"/>
        <v>1842000</v>
      </c>
      <c r="CE388" s="141">
        <f t="shared" si="334"/>
        <v>1874207.2309440002</v>
      </c>
      <c r="CF388" s="141">
        <f t="shared" si="371"/>
        <v>9073.8916269084311</v>
      </c>
      <c r="CG388" s="141"/>
      <c r="CH388" s="141">
        <v>693.23</v>
      </c>
      <c r="CI388" s="141">
        <f t="shared" si="338"/>
        <v>246401</v>
      </c>
      <c r="CJ388" s="141">
        <f t="shared" si="339"/>
        <v>225992.98000000117</v>
      </c>
      <c r="CK388" s="141">
        <f t="shared" si="372"/>
        <v>755.83128834355432</v>
      </c>
      <c r="CL388" s="141"/>
      <c r="CM388" s="141">
        <v>788683.99999998079</v>
      </c>
      <c r="CN388" s="141"/>
      <c r="CO388" s="141">
        <f t="shared" ref="CO388" si="375">CN388+CM388</f>
        <v>788683.99999998079</v>
      </c>
      <c r="CP388" s="141">
        <f t="shared" ref="CP388" si="376">$CO$391</f>
        <v>435000431</v>
      </c>
      <c r="CQ388" s="141">
        <f t="shared" si="340"/>
        <v>435000431.00000006</v>
      </c>
      <c r="CR388" s="141">
        <f t="shared" si="341"/>
        <v>788683.99999998068</v>
      </c>
      <c r="CS388" s="141"/>
      <c r="CT388" s="141"/>
      <c r="CU388" s="141"/>
      <c r="CV388" s="141">
        <f t="shared" si="357"/>
        <v>12072746.885047439</v>
      </c>
    </row>
    <row r="389" spans="1:100" x14ac:dyDescent="0.3">
      <c r="A389" s="117" t="s">
        <v>1043</v>
      </c>
      <c r="B389" s="1" t="s">
        <v>1045</v>
      </c>
      <c r="C389" s="1"/>
      <c r="D389" s="1"/>
      <c r="E389" s="1"/>
      <c r="F389" s="144"/>
      <c r="G389" s="144"/>
      <c r="H389" s="144"/>
      <c r="I389" s="141"/>
      <c r="J389" s="141"/>
      <c r="K389" s="144"/>
      <c r="L389" s="144"/>
      <c r="M389" s="144"/>
      <c r="N389" s="141"/>
      <c r="O389" s="141"/>
      <c r="P389" s="144"/>
      <c r="Q389" s="144"/>
      <c r="R389" s="144"/>
      <c r="S389" s="141"/>
      <c r="T389" s="141"/>
      <c r="U389" s="144"/>
      <c r="V389" s="144"/>
      <c r="W389" s="144"/>
      <c r="X389" s="144"/>
      <c r="Y389" s="141"/>
      <c r="Z389" s="144"/>
      <c r="AA389" s="144"/>
      <c r="AB389" s="144"/>
      <c r="AC389" s="144"/>
      <c r="AD389" s="141"/>
      <c r="AE389" s="144"/>
      <c r="AF389" s="144"/>
      <c r="AG389" s="144"/>
      <c r="AH389" s="144"/>
      <c r="AI389" s="141"/>
      <c r="AJ389" s="144"/>
      <c r="AK389" s="144"/>
      <c r="AL389" s="144"/>
      <c r="AM389" s="144"/>
      <c r="AN389" s="141"/>
      <c r="AO389" s="144"/>
      <c r="AP389" s="144"/>
      <c r="AQ389" s="144"/>
      <c r="AR389" s="144"/>
      <c r="AS389" s="141"/>
      <c r="AT389" s="144"/>
      <c r="AU389" s="144"/>
      <c r="AV389" s="144"/>
      <c r="AW389" s="144"/>
      <c r="AX389" s="141"/>
      <c r="AY389" s="144"/>
      <c r="AZ389" s="144"/>
      <c r="BA389" s="144"/>
      <c r="BB389" s="141"/>
      <c r="BC389" s="145"/>
      <c r="BD389" s="144"/>
      <c r="BE389" s="144"/>
      <c r="BF389" s="144"/>
      <c r="BG389" s="144"/>
      <c r="BH389" s="141"/>
      <c r="BI389" s="144"/>
      <c r="BJ389" s="144"/>
      <c r="BK389" s="144"/>
      <c r="BL389" s="144"/>
      <c r="BM389" s="144"/>
      <c r="BN389" s="144"/>
      <c r="BO389" s="144"/>
      <c r="BP389" s="144"/>
      <c r="BQ389" s="144"/>
      <c r="BR389" s="141"/>
      <c r="BS389" s="144"/>
      <c r="BT389" s="144"/>
      <c r="BU389" s="144"/>
      <c r="BV389" s="144"/>
      <c r="BW389" s="141"/>
      <c r="BX389" s="144"/>
      <c r="BY389" s="144"/>
      <c r="BZ389" s="144"/>
      <c r="CA389" s="144"/>
      <c r="CB389" s="141"/>
      <c r="CC389" s="144"/>
      <c r="CD389" s="144"/>
      <c r="CE389" s="144"/>
      <c r="CF389" s="144"/>
      <c r="CG389" s="141"/>
      <c r="CH389" s="144"/>
      <c r="CI389" s="144"/>
      <c r="CJ389" s="144"/>
      <c r="CK389" s="144"/>
      <c r="CL389" s="141"/>
      <c r="CM389" s="141"/>
      <c r="CN389" s="144"/>
      <c r="CO389" s="141"/>
      <c r="CP389" s="141"/>
      <c r="CQ389" s="141"/>
      <c r="CR389" s="141"/>
      <c r="CS389" s="141"/>
      <c r="CT389" s="144"/>
      <c r="CU389" s="144"/>
      <c r="CV389" s="141">
        <f t="shared" si="357"/>
        <v>0</v>
      </c>
    </row>
    <row r="390" spans="1:100" x14ac:dyDescent="0.3">
      <c r="A390" s="1"/>
      <c r="B390" s="1" t="s">
        <v>857</v>
      </c>
      <c r="C390" s="1"/>
      <c r="D390" s="1"/>
      <c r="E390" s="1"/>
      <c r="F390" s="144">
        <f>SUM(F4:F388)</f>
        <v>129600000.00000098</v>
      </c>
      <c r="G390" s="144"/>
      <c r="H390" s="144"/>
      <c r="I390" s="141"/>
      <c r="J390" s="141"/>
      <c r="K390" s="144">
        <f>SUM(K4:K388)</f>
        <v>5258012078.0000029</v>
      </c>
      <c r="L390" s="144"/>
      <c r="M390" s="144"/>
      <c r="N390" s="141"/>
      <c r="O390" s="141"/>
      <c r="P390" s="144">
        <f>SUM(P4:P388)</f>
        <v>1276518313.0000024</v>
      </c>
      <c r="Q390" s="144"/>
      <c r="R390" s="144"/>
      <c r="S390" s="141"/>
      <c r="T390" s="141"/>
      <c r="U390" s="144">
        <f>SUM(U4:U388)</f>
        <v>523996799.00000209</v>
      </c>
      <c r="V390" s="144"/>
      <c r="W390" s="144"/>
      <c r="X390" s="144"/>
      <c r="Y390" s="141"/>
      <c r="Z390" s="144">
        <f>SUM(Z4:Z388)</f>
        <v>342170317.00001383</v>
      </c>
      <c r="AA390" s="144"/>
      <c r="AB390" s="144"/>
      <c r="AC390" s="144"/>
      <c r="AD390" s="141"/>
      <c r="AE390" s="144">
        <f>SUM(AE4:AE388)</f>
        <v>726591897.00000179</v>
      </c>
      <c r="AF390" s="144"/>
      <c r="AG390" s="144"/>
      <c r="AH390" s="144"/>
      <c r="AI390" s="141"/>
      <c r="AJ390" s="144">
        <f>SUM(AJ4:AJ388)</f>
        <v>21580834</v>
      </c>
      <c r="AK390" s="144"/>
      <c r="AL390" s="144"/>
      <c r="AM390" s="144"/>
      <c r="AN390" s="141"/>
      <c r="AO390" s="144">
        <f>SUM(AO4:AO388)</f>
        <v>45294790.000002876</v>
      </c>
      <c r="AP390" s="144"/>
      <c r="AQ390" s="144"/>
      <c r="AR390" s="144"/>
      <c r="AS390" s="141"/>
      <c r="AT390" s="144">
        <f>SUM(AT4:AT388)</f>
        <v>11889881.000002848</v>
      </c>
      <c r="AU390" s="144"/>
      <c r="AV390" s="144"/>
      <c r="AW390" s="144"/>
      <c r="AX390" s="141"/>
      <c r="AY390" s="144">
        <f>SUM(AY11:AY388)</f>
        <v>834431461.9999969</v>
      </c>
      <c r="AZ390" s="144"/>
      <c r="BA390" s="144"/>
      <c r="BB390" s="141"/>
      <c r="BC390" s="145"/>
      <c r="BD390" s="144">
        <f>SUM(BD4:BD388)</f>
        <v>9386434</v>
      </c>
      <c r="BE390" s="144"/>
      <c r="BF390" s="144"/>
      <c r="BG390" s="144"/>
      <c r="BH390" s="141"/>
      <c r="BI390" s="144">
        <f>SUM(BI4:BI388)</f>
        <v>2191101</v>
      </c>
      <c r="BJ390" s="144"/>
      <c r="BK390" s="144"/>
      <c r="BL390" s="144"/>
      <c r="BM390" s="144"/>
      <c r="BN390" s="144">
        <f>SUM(BN4:BN388)</f>
        <v>183638092</v>
      </c>
      <c r="BO390" s="144"/>
      <c r="BP390" s="144"/>
      <c r="BQ390" s="144"/>
      <c r="BR390" s="141"/>
      <c r="BS390" s="144">
        <f>SUM(BS4:BS388)</f>
        <v>119177778</v>
      </c>
      <c r="BT390" s="144"/>
      <c r="BU390" s="144"/>
      <c r="BV390" s="144"/>
      <c r="BW390" s="141"/>
      <c r="BX390" s="144">
        <f>SUM(BX4:BX388)</f>
        <v>10000069</v>
      </c>
      <c r="BY390" s="144"/>
      <c r="BZ390" s="144"/>
      <c r="CA390" s="144"/>
      <c r="CB390" s="141"/>
      <c r="CC390" s="144">
        <f>SUM(CC4:CC388)</f>
        <v>1874207.2309440002</v>
      </c>
      <c r="CD390" s="144"/>
      <c r="CE390" s="144"/>
      <c r="CF390" s="144"/>
      <c r="CG390" s="141"/>
      <c r="CH390" s="144">
        <f>SUM(CH4:CH388)</f>
        <v>225992.98000000117</v>
      </c>
      <c r="CI390" s="144"/>
      <c r="CJ390" s="144"/>
      <c r="CK390" s="144"/>
      <c r="CL390" s="141"/>
      <c r="CM390" s="141">
        <f>SUM(CM4:CM388)</f>
        <v>115821742.0000001</v>
      </c>
      <c r="CN390" s="144">
        <f>SUM(CN4:CN388)</f>
        <v>319178689</v>
      </c>
      <c r="CO390" s="141">
        <f>SUM(CO4:CO388)</f>
        <v>435000431.00000006</v>
      </c>
      <c r="CP390" s="141"/>
      <c r="CQ390" s="141"/>
      <c r="CR390" s="141"/>
      <c r="CS390" s="141"/>
      <c r="CT390" s="144"/>
      <c r="CU390" s="144"/>
      <c r="CV390" s="144"/>
    </row>
    <row r="391" spans="1:100" x14ac:dyDescent="0.3">
      <c r="A391" s="1"/>
      <c r="B391" s="1" t="s">
        <v>856</v>
      </c>
      <c r="C391" s="1"/>
      <c r="D391" s="1"/>
      <c r="E391" s="1"/>
      <c r="F391" s="144">
        <f>'[6]Control Totals'!I3</f>
        <v>129600000</v>
      </c>
      <c r="G391" s="144"/>
      <c r="H391" s="144"/>
      <c r="I391" s="141"/>
      <c r="J391" s="141"/>
      <c r="K391" s="144">
        <f>'[6]Control Totals'!I2</f>
        <v>1567610394</v>
      </c>
      <c r="L391" s="144"/>
      <c r="M391" s="144"/>
      <c r="N391" s="141"/>
      <c r="O391" s="141"/>
      <c r="P391" s="144">
        <f>'[6]Control Totals'!I4</f>
        <v>341463106</v>
      </c>
      <c r="Q391" s="144"/>
      <c r="R391" s="144"/>
      <c r="S391" s="141"/>
      <c r="T391" s="141"/>
      <c r="U391" s="144">
        <f>'[6]Control Totals'!I5</f>
        <v>339987334</v>
      </c>
      <c r="V391" s="144"/>
      <c r="W391" s="144"/>
      <c r="X391" s="144"/>
      <c r="Y391" s="141"/>
      <c r="Z391" s="144">
        <f>'[6]Control Totals'!I6</f>
        <v>335233765</v>
      </c>
      <c r="AA391" s="144"/>
      <c r="AB391" s="144"/>
      <c r="AC391" s="144"/>
      <c r="AD391" s="141"/>
      <c r="AE391" s="144">
        <f>'[6]Control Totals'!I7</f>
        <v>483622539</v>
      </c>
      <c r="AF391" s="144"/>
      <c r="AG391" s="144"/>
      <c r="AH391" s="144"/>
      <c r="AI391" s="141"/>
      <c r="AJ391" s="144">
        <f>'[6]Control Totals'!I8</f>
        <v>18917185</v>
      </c>
      <c r="AK391" s="144"/>
      <c r="AL391" s="144"/>
      <c r="AM391" s="144"/>
      <c r="AN391" s="141"/>
      <c r="AO391" s="144">
        <f>'[6]Control Totals'!I9</f>
        <v>44655639</v>
      </c>
      <c r="AP391" s="144"/>
      <c r="AQ391" s="144"/>
      <c r="AR391" s="144"/>
      <c r="AS391" s="141"/>
      <c r="AT391" s="144">
        <f>'[6]Control Totals'!I10</f>
        <v>12442934</v>
      </c>
      <c r="AU391" s="144"/>
      <c r="AV391" s="144"/>
      <c r="AW391" s="144"/>
      <c r="AX391" s="141"/>
      <c r="AY391" s="144">
        <f>'[6]Control Totals'!I11</f>
        <v>877162802</v>
      </c>
      <c r="AZ391" s="144"/>
      <c r="BA391" s="144"/>
      <c r="BB391" s="141"/>
      <c r="BC391" s="145"/>
      <c r="BD391" s="144">
        <f>'[6]Control Totals'!I13</f>
        <v>9386434</v>
      </c>
      <c r="BE391" s="144"/>
      <c r="BF391" s="144"/>
      <c r="BG391" s="144"/>
      <c r="BH391" s="141"/>
      <c r="BI391" s="144">
        <f>'[6]Control Totals'!I14</f>
        <v>2191103</v>
      </c>
      <c r="BJ391" s="144"/>
      <c r="BK391" s="144"/>
      <c r="BL391" s="144"/>
      <c r="BM391" s="144"/>
      <c r="BN391" s="144">
        <f>'[6]Control Totals'!I15</f>
        <v>236120000</v>
      </c>
      <c r="BO391" s="144"/>
      <c r="BP391" s="144"/>
      <c r="BQ391" s="144"/>
      <c r="BR391" s="141"/>
      <c r="BS391" s="144">
        <f>'[6]Control Totals'!I16</f>
        <v>132130000</v>
      </c>
      <c r="BT391" s="144"/>
      <c r="BU391" s="144"/>
      <c r="BV391" s="144"/>
      <c r="BW391" s="141"/>
      <c r="BX391" s="144">
        <f>'[6]Control Totals'!I17</f>
        <v>10351044</v>
      </c>
      <c r="BY391" s="144"/>
      <c r="BZ391" s="144"/>
      <c r="CA391" s="144"/>
      <c r="CB391" s="141"/>
      <c r="CC391" s="144">
        <f>'[6]Control Totals'!I18</f>
        <v>1842000</v>
      </c>
      <c r="CD391" s="144"/>
      <c r="CE391" s="144"/>
      <c r="CF391" s="144"/>
      <c r="CG391" s="141"/>
      <c r="CH391" s="144">
        <f>'[6]Control Totals'!I19</f>
        <v>246401</v>
      </c>
      <c r="CI391" s="144"/>
      <c r="CJ391" s="144"/>
      <c r="CK391" s="144"/>
      <c r="CL391" s="141"/>
      <c r="CM391" s="141"/>
      <c r="CN391" s="144"/>
      <c r="CO391" s="141">
        <f>'[6]Control Totals'!I12</f>
        <v>435000431</v>
      </c>
      <c r="CP391" s="141"/>
      <c r="CQ391" s="141"/>
      <c r="CR391" s="141"/>
      <c r="CS391" s="141"/>
      <c r="CT391" s="144"/>
      <c r="CU391" s="144"/>
      <c r="CV391" s="148"/>
    </row>
    <row r="392" spans="1:100" x14ac:dyDescent="0.3">
      <c r="A392" s="1"/>
      <c r="B392" s="1"/>
      <c r="C392" s="1"/>
      <c r="D392" s="1"/>
      <c r="E392" s="1"/>
      <c r="CM392" s="7"/>
    </row>
    <row r="393" spans="1:100" x14ac:dyDescent="0.3">
      <c r="A393" s="1"/>
      <c r="B393" s="1"/>
      <c r="C393" s="1"/>
      <c r="D393" s="1"/>
      <c r="E393" s="1"/>
    </row>
    <row r="394" spans="1:100" x14ac:dyDescent="0.3">
      <c r="A394" s="1"/>
      <c r="B394" s="1"/>
      <c r="C394" s="1"/>
      <c r="D394" s="1"/>
      <c r="E394" s="1"/>
    </row>
    <row r="395" spans="1:100" x14ac:dyDescent="0.3">
      <c r="A395" s="1"/>
      <c r="B395" s="1"/>
      <c r="C395" s="1" t="s">
        <v>1356</v>
      </c>
      <c r="D395" s="1"/>
      <c r="E395" s="1"/>
    </row>
    <row r="396" spans="1:100" x14ac:dyDescent="0.3">
      <c r="A396" s="1"/>
      <c r="B396" s="1"/>
      <c r="C396" s="19" t="s">
        <v>1357</v>
      </c>
      <c r="D396" s="1"/>
      <c r="E396" s="1"/>
    </row>
    <row r="397" spans="1:100" x14ac:dyDescent="0.3">
      <c r="A397" s="1"/>
      <c r="B397" s="1"/>
      <c r="C397" s="1"/>
      <c r="D397" s="1"/>
      <c r="E397" s="1"/>
    </row>
    <row r="398" spans="1:100" x14ac:dyDescent="0.3">
      <c r="A398" s="1"/>
      <c r="B398" s="1"/>
      <c r="C398" s="1"/>
      <c r="D398" s="1"/>
      <c r="E398" s="1"/>
    </row>
    <row r="399" spans="1:100" x14ac:dyDescent="0.3">
      <c r="A399" s="1"/>
      <c r="B399" s="1"/>
      <c r="C399" s="1"/>
      <c r="D399" s="1"/>
      <c r="E399" s="1"/>
    </row>
    <row r="400" spans="1:100" x14ac:dyDescent="0.3">
      <c r="A400" s="1"/>
      <c r="B400" s="1"/>
      <c r="C400" s="1"/>
      <c r="D400" s="1"/>
      <c r="E400" s="1"/>
    </row>
    <row r="401" spans="1:5" x14ac:dyDescent="0.3">
      <c r="A401" s="1"/>
      <c r="B401" s="1"/>
      <c r="C401" s="1"/>
      <c r="D401" s="1"/>
      <c r="E401" s="1"/>
    </row>
    <row r="402" spans="1:5" x14ac:dyDescent="0.3">
      <c r="A402" s="1"/>
      <c r="B402" s="1"/>
      <c r="C402" s="1"/>
      <c r="D402" s="1"/>
      <c r="E402" s="1"/>
    </row>
    <row r="403" spans="1:5" x14ac:dyDescent="0.3">
      <c r="A403" s="1"/>
      <c r="B403" s="1"/>
      <c r="C403" s="1"/>
      <c r="D403" s="1"/>
      <c r="E403" s="1"/>
    </row>
    <row r="404" spans="1:5" x14ac:dyDescent="0.3">
      <c r="A404" s="1"/>
      <c r="B404" s="1"/>
      <c r="C404" s="1"/>
      <c r="D404" s="1"/>
      <c r="E404" s="1"/>
    </row>
    <row r="405" spans="1:5" x14ac:dyDescent="0.3">
      <c r="A405" s="1"/>
      <c r="B405" s="1"/>
      <c r="C405" s="1"/>
      <c r="D405" s="1"/>
      <c r="E405" s="1"/>
    </row>
    <row r="406" spans="1:5" x14ac:dyDescent="0.3">
      <c r="A406" s="1"/>
      <c r="B406" s="1"/>
      <c r="C406" s="1"/>
      <c r="D406" s="1"/>
      <c r="E406" s="1"/>
    </row>
  </sheetData>
  <hyperlinks>
    <hyperlink ref="C396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391"/>
  <sheetViews>
    <sheetView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K6" sqref="K6"/>
    </sheetView>
  </sheetViews>
  <sheetFormatPr defaultColWidth="9.109375" defaultRowHeight="14.4" x14ac:dyDescent="0.3"/>
  <cols>
    <col min="1" max="2" width="9.109375" style="13"/>
    <col min="3" max="3" width="31.5546875" style="13" customWidth="1"/>
    <col min="4" max="5" width="9.109375" style="13"/>
    <col min="6" max="6" width="12" style="13" bestFit="1" customWidth="1"/>
    <col min="7" max="7" width="12.6640625" style="13" bestFit="1" customWidth="1"/>
    <col min="8" max="8" width="12.109375" style="13" bestFit="1" customWidth="1"/>
    <col min="9" max="9" width="12.6640625" style="13" bestFit="1" customWidth="1"/>
    <col min="10" max="10" width="15.44140625" style="13" customWidth="1"/>
    <col min="11" max="11" width="14.109375" style="13" customWidth="1"/>
    <col min="12" max="12" width="9.109375" style="13"/>
    <col min="13" max="13" width="12.33203125" style="118" bestFit="1" customWidth="1"/>
    <col min="14" max="14" width="12.109375" style="20" bestFit="1" customWidth="1"/>
    <col min="15" max="16384" width="9.109375" style="13"/>
  </cols>
  <sheetData>
    <row r="1" spans="1:14" s="126" customFormat="1" ht="115.2" x14ac:dyDescent="0.3">
      <c r="A1" s="138" t="s">
        <v>1368</v>
      </c>
      <c r="F1" s="126" t="s">
        <v>1394</v>
      </c>
      <c r="G1" s="126" t="s">
        <v>1355</v>
      </c>
      <c r="H1" s="126" t="s">
        <v>1395</v>
      </c>
      <c r="I1" s="126" t="s">
        <v>1354</v>
      </c>
      <c r="J1" s="126" t="s">
        <v>1352</v>
      </c>
      <c r="K1" s="126" t="s">
        <v>1353</v>
      </c>
      <c r="M1" s="127" t="s">
        <v>1396</v>
      </c>
      <c r="N1" s="128" t="s">
        <v>1364</v>
      </c>
    </row>
    <row r="2" spans="1:14" x14ac:dyDescent="0.3">
      <c r="B2" s="2" t="s">
        <v>0</v>
      </c>
      <c r="C2" s="2" t="s">
        <v>1</v>
      </c>
      <c r="D2" s="2" t="s">
        <v>2</v>
      </c>
      <c r="E2" s="2" t="s">
        <v>3</v>
      </c>
      <c r="F2" s="3" t="s">
        <v>880</v>
      </c>
      <c r="G2" s="3" t="s">
        <v>875</v>
      </c>
      <c r="H2" s="3" t="s">
        <v>876</v>
      </c>
      <c r="I2" s="3" t="s">
        <v>877</v>
      </c>
      <c r="J2" s="3" t="s">
        <v>878</v>
      </c>
      <c r="K2" s="3" t="s">
        <v>879</v>
      </c>
      <c r="M2" s="140" t="s">
        <v>1362</v>
      </c>
    </row>
    <row r="3" spans="1:14" x14ac:dyDescent="0.3">
      <c r="B3" s="2"/>
      <c r="C3" s="2"/>
      <c r="D3" s="2"/>
      <c r="E3" s="2"/>
      <c r="F3" s="2"/>
      <c r="G3" s="2"/>
      <c r="H3" s="2"/>
      <c r="I3" s="2"/>
      <c r="J3" s="2"/>
      <c r="K3" s="2"/>
      <c r="M3" s="119"/>
    </row>
    <row r="4" spans="1:14" x14ac:dyDescent="0.3">
      <c r="B4" s="4" t="s">
        <v>725</v>
      </c>
      <c r="C4" s="4" t="s">
        <v>726</v>
      </c>
      <c r="D4" s="4" t="s">
        <v>348</v>
      </c>
      <c r="E4" s="4" t="s">
        <v>348</v>
      </c>
      <c r="F4" s="20">
        <f>J4-K4</f>
        <v>332355.18002182664</v>
      </c>
      <c r="G4" s="20">
        <f>IF(F4&gt;0,F4,0)</f>
        <v>332355.18002182664</v>
      </c>
      <c r="H4" s="20">
        <v>150000000</v>
      </c>
      <c r="I4" s="20">
        <f>$G$391</f>
        <v>685606549.25394952</v>
      </c>
      <c r="J4" s="149">
        <f>'[6]Step 1'!CV4</f>
        <v>603550.28782482666</v>
      </c>
      <c r="K4" s="150">
        <f>VLOOKUP(B4,'[6]RSG 2017-18'!$A$7:$F$389,6,0)*1000000</f>
        <v>271195.10780300002</v>
      </c>
      <c r="L4" s="20"/>
      <c r="M4" s="120">
        <f>(G4/I4)*H4</f>
        <v>72714.12015757784</v>
      </c>
      <c r="N4" s="20">
        <f>VLOOKUP(B4,'[6]CSP 2017-18'!$A$9:$O$391,11,0)*1000000</f>
        <v>72714.120177550052</v>
      </c>
    </row>
    <row r="5" spans="1:14" x14ac:dyDescent="0.3">
      <c r="B5" s="4" t="s">
        <v>363</v>
      </c>
      <c r="C5" s="4" t="s">
        <v>364</v>
      </c>
      <c r="D5" s="4" t="s">
        <v>348</v>
      </c>
      <c r="E5" s="4" t="s">
        <v>348</v>
      </c>
      <c r="F5" s="20">
        <f>J5-K5</f>
        <v>-295108.65366484516</v>
      </c>
      <c r="G5" s="20">
        <f>IF(F5&gt;0,F5,0)</f>
        <v>0</v>
      </c>
      <c r="H5" s="20">
        <v>150000000</v>
      </c>
      <c r="I5" s="20">
        <f t="shared" ref="I5:I68" si="0">$G$391</f>
        <v>685606549.25394952</v>
      </c>
      <c r="J5" s="149">
        <f>'[6]Step 1'!CV5</f>
        <v>765671.25587915478</v>
      </c>
      <c r="K5" s="150">
        <f>VLOOKUP(B5,'[6]RSG 2017-18'!$A$7:$F$389,6,0)*1000000</f>
        <v>1060779.9095439999</v>
      </c>
      <c r="L5" s="20"/>
      <c r="M5" s="120">
        <f t="shared" ref="M5:M68" si="1">(G5/I5)*H5</f>
        <v>0</v>
      </c>
      <c r="N5" s="20">
        <f>VLOOKUP(B5,'[6]CSP 2017-18'!$A$9:$O$391,11,0)*1000000</f>
        <v>0</v>
      </c>
    </row>
    <row r="6" spans="1:14" x14ac:dyDescent="0.3">
      <c r="B6" s="4" t="s">
        <v>375</v>
      </c>
      <c r="C6" s="4" t="s">
        <v>376</v>
      </c>
      <c r="D6" s="4" t="s">
        <v>348</v>
      </c>
      <c r="E6" s="4" t="s">
        <v>348</v>
      </c>
      <c r="F6" s="20">
        <f t="shared" ref="F6:F69" si="2">J6-K6</f>
        <v>-10043.392563491361</v>
      </c>
      <c r="G6" s="20">
        <f t="shared" ref="G6:G69" si="3">IF(F6&gt;0,F6,0)</f>
        <v>0</v>
      </c>
      <c r="H6" s="20">
        <v>150000000</v>
      </c>
      <c r="I6" s="20">
        <f t="shared" si="0"/>
        <v>685606549.25394952</v>
      </c>
      <c r="J6" s="149">
        <f>'[6]Step 1'!CV6</f>
        <v>872147.87646050868</v>
      </c>
      <c r="K6" s="150">
        <f>VLOOKUP(B6,'[6]RSG 2017-18'!$A$7:$F$389,6,0)*1000000</f>
        <v>882191.26902400004</v>
      </c>
      <c r="L6" s="20"/>
      <c r="M6" s="120">
        <f t="shared" si="1"/>
        <v>0</v>
      </c>
      <c r="N6" s="20">
        <f>VLOOKUP(B6,'[6]CSP 2017-18'!$A$9:$O$391,11,0)*1000000</f>
        <v>0</v>
      </c>
    </row>
    <row r="7" spans="1:14" x14ac:dyDescent="0.3">
      <c r="B7" s="4" t="s">
        <v>727</v>
      </c>
      <c r="C7" s="4" t="s">
        <v>728</v>
      </c>
      <c r="D7" s="4" t="s">
        <v>348</v>
      </c>
      <c r="E7" s="4" t="s">
        <v>348</v>
      </c>
      <c r="F7" s="20">
        <f t="shared" si="2"/>
        <v>371651.5720110148</v>
      </c>
      <c r="G7" s="20">
        <f t="shared" si="3"/>
        <v>371651.5720110148</v>
      </c>
      <c r="H7" s="20">
        <v>150000000</v>
      </c>
      <c r="I7" s="20">
        <f t="shared" si="0"/>
        <v>685606549.25394952</v>
      </c>
      <c r="J7" s="149">
        <f>'[6]Step 1'!CV7</f>
        <v>1121904.3741260148</v>
      </c>
      <c r="K7" s="150">
        <f>VLOOKUP(B7,'[6]RSG 2017-18'!$A$7:$F$389,6,0)*1000000</f>
        <v>750252.80211499997</v>
      </c>
      <c r="L7" s="20"/>
      <c r="M7" s="120">
        <f t="shared" si="1"/>
        <v>81311.556697226348</v>
      </c>
      <c r="N7" s="20">
        <f>VLOOKUP(B7,'[6]CSP 2017-18'!$A$9:$O$391,11,0)*1000000</f>
        <v>81311.556719514396</v>
      </c>
    </row>
    <row r="8" spans="1:14" x14ac:dyDescent="0.3">
      <c r="B8" s="4" t="s">
        <v>629</v>
      </c>
      <c r="C8" s="4" t="s">
        <v>630</v>
      </c>
      <c r="D8" s="4" t="s">
        <v>348</v>
      </c>
      <c r="E8" s="4" t="s">
        <v>348</v>
      </c>
      <c r="F8" s="20">
        <f t="shared" si="2"/>
        <v>-242267.00236542674</v>
      </c>
      <c r="G8" s="20">
        <f t="shared" si="3"/>
        <v>0</v>
      </c>
      <c r="H8" s="20">
        <v>150000000</v>
      </c>
      <c r="I8" s="20">
        <f t="shared" si="0"/>
        <v>685606549.25394952</v>
      </c>
      <c r="J8" s="149">
        <f>'[6]Step 1'!CV8</f>
        <v>905939.19077557337</v>
      </c>
      <c r="K8" s="150">
        <f>VLOOKUP(B8,'[6]RSG 2017-18'!$A$7:$F$389,6,0)*1000000</f>
        <v>1148206.1931410001</v>
      </c>
      <c r="L8" s="20"/>
      <c r="M8" s="120">
        <f t="shared" si="1"/>
        <v>0</v>
      </c>
      <c r="N8" s="20">
        <f>VLOOKUP(B8,'[6]CSP 2017-18'!$A$9:$O$391,11,0)*1000000</f>
        <v>0</v>
      </c>
    </row>
    <row r="9" spans="1:14" x14ac:dyDescent="0.3">
      <c r="B9" s="4" t="s">
        <v>517</v>
      </c>
      <c r="C9" s="4" t="s">
        <v>518</v>
      </c>
      <c r="D9" s="4" t="s">
        <v>348</v>
      </c>
      <c r="E9" s="4" t="s">
        <v>348</v>
      </c>
      <c r="F9" s="20">
        <f t="shared" si="2"/>
        <v>131094.97561359173</v>
      </c>
      <c r="G9" s="20">
        <f t="shared" si="3"/>
        <v>131094.97561359173</v>
      </c>
      <c r="H9" s="20">
        <v>150000000</v>
      </c>
      <c r="I9" s="20">
        <f t="shared" si="0"/>
        <v>685606549.25394952</v>
      </c>
      <c r="J9" s="149">
        <f>'[6]Step 1'!CV9</f>
        <v>746452.25604359177</v>
      </c>
      <c r="K9" s="150">
        <f>VLOOKUP(B9,'[6]RSG 2017-18'!$A$7:$F$389,6,0)*1000000</f>
        <v>615357.28043000004</v>
      </c>
      <c r="L9" s="20"/>
      <c r="M9" s="120">
        <f t="shared" si="1"/>
        <v>28681.532233664671</v>
      </c>
      <c r="N9" s="20">
        <f>VLOOKUP(B9,'[6]CSP 2017-18'!$A$9:$O$391,11,0)*1000000</f>
        <v>28681.532241616918</v>
      </c>
    </row>
    <row r="10" spans="1:14" x14ac:dyDescent="0.3">
      <c r="B10" s="4" t="s">
        <v>767</v>
      </c>
      <c r="C10" s="4" t="s">
        <v>768</v>
      </c>
      <c r="D10" s="4" t="s">
        <v>764</v>
      </c>
      <c r="E10" s="4" t="s">
        <v>764</v>
      </c>
      <c r="F10" s="20">
        <f t="shared" si="2"/>
        <v>-9916.1506043644622</v>
      </c>
      <c r="G10" s="20">
        <f t="shared" si="3"/>
        <v>0</v>
      </c>
      <c r="H10" s="20">
        <v>150000000</v>
      </c>
      <c r="I10" s="20">
        <f t="shared" si="0"/>
        <v>685606549.25394952</v>
      </c>
      <c r="J10" s="149">
        <f>'[6]Step 1'!CV10</f>
        <v>6699560.9752646359</v>
      </c>
      <c r="K10" s="150">
        <f>VLOOKUP(B10,'[6]RSG 2017-18'!$A$7:$F$389,6,0)*1000000</f>
        <v>6709477.1258690003</v>
      </c>
      <c r="L10" s="20"/>
      <c r="M10" s="120">
        <f t="shared" si="1"/>
        <v>0</v>
      </c>
      <c r="N10" s="20">
        <f>VLOOKUP(B10,'[6]CSP 2017-18'!$A$9:$O$391,11,0)*1000000</f>
        <v>0</v>
      </c>
    </row>
    <row r="11" spans="1:14" x14ac:dyDescent="0.3">
      <c r="B11" s="4" t="s">
        <v>346</v>
      </c>
      <c r="C11" s="4" t="s">
        <v>347</v>
      </c>
      <c r="D11" s="4" t="s">
        <v>348</v>
      </c>
      <c r="E11" s="4" t="s">
        <v>348</v>
      </c>
      <c r="F11" s="20">
        <f t="shared" si="2"/>
        <v>369846.16410442244</v>
      </c>
      <c r="G11" s="20">
        <f t="shared" si="3"/>
        <v>369846.16410442244</v>
      </c>
      <c r="H11" s="20">
        <v>150000000</v>
      </c>
      <c r="I11" s="20">
        <f t="shared" si="0"/>
        <v>685606549.25394952</v>
      </c>
      <c r="J11" s="149">
        <f>'[6]Step 1'!CV11</f>
        <v>953009.23746242246</v>
      </c>
      <c r="K11" s="150">
        <f>VLOOKUP(B11,'[6]RSG 2017-18'!$A$7:$F$389,6,0)*1000000</f>
        <v>583163.07335800002</v>
      </c>
      <c r="L11" s="20"/>
      <c r="M11" s="120">
        <f t="shared" si="1"/>
        <v>80916.561657748462</v>
      </c>
      <c r="N11" s="20">
        <f>VLOOKUP(B11,'[6]CSP 2017-18'!$A$9:$O$391,11,0)*1000000</f>
        <v>80916.561679838982</v>
      </c>
    </row>
    <row r="12" spans="1:14" x14ac:dyDescent="0.3">
      <c r="B12" s="4" t="s">
        <v>679</v>
      </c>
      <c r="C12" s="4" t="s">
        <v>680</v>
      </c>
      <c r="D12" s="4" t="s">
        <v>348</v>
      </c>
      <c r="E12" s="4" t="s">
        <v>348</v>
      </c>
      <c r="F12" s="20">
        <f t="shared" si="2"/>
        <v>102427.93577923346</v>
      </c>
      <c r="G12" s="20">
        <f t="shared" si="3"/>
        <v>102427.93577923346</v>
      </c>
      <c r="H12" s="20">
        <v>150000000</v>
      </c>
      <c r="I12" s="20">
        <f t="shared" si="0"/>
        <v>685606549.25394952</v>
      </c>
      <c r="J12" s="149">
        <f>'[6]Step 1'!CV12</f>
        <v>606302.30497123348</v>
      </c>
      <c r="K12" s="150">
        <f>VLOOKUP(B12,'[6]RSG 2017-18'!$A$7:$F$389,6,0)*1000000</f>
        <v>503874.36919200001</v>
      </c>
      <c r="L12" s="20"/>
      <c r="M12" s="120">
        <f t="shared" si="1"/>
        <v>22409.6318560605</v>
      </c>
      <c r="N12" s="20">
        <f>VLOOKUP(B12,'[6]CSP 2017-18'!$A$9:$O$391,11,0)*1000000</f>
        <v>22409.63186215291</v>
      </c>
    </row>
    <row r="13" spans="1:14" x14ac:dyDescent="0.3">
      <c r="B13" s="4" t="s">
        <v>134</v>
      </c>
      <c r="C13" s="4" t="s">
        <v>135</v>
      </c>
      <c r="D13" s="4"/>
      <c r="E13" s="4" t="s">
        <v>136</v>
      </c>
      <c r="F13" s="20">
        <f t="shared" si="2"/>
        <v>-8640437.0786336847</v>
      </c>
      <c r="G13" s="20">
        <f t="shared" si="3"/>
        <v>0</v>
      </c>
      <c r="H13" s="20">
        <v>150000000</v>
      </c>
      <c r="I13" s="20">
        <f t="shared" si="0"/>
        <v>685606549.25394952</v>
      </c>
      <c r="J13" s="149">
        <f>'[6]Step 1'!CV13</f>
        <v>20119598.289894316</v>
      </c>
      <c r="K13" s="150">
        <f>VLOOKUP(B13,'[6]RSG 2017-18'!$A$7:$F$389,6,0)*1000000</f>
        <v>28760035.368528001</v>
      </c>
      <c r="L13" s="20"/>
      <c r="M13" s="120">
        <f t="shared" si="1"/>
        <v>0</v>
      </c>
      <c r="N13" s="20">
        <f>VLOOKUP(B13,'[6]CSP 2017-18'!$A$9:$O$391,11,0)*1000000</f>
        <v>0</v>
      </c>
    </row>
    <row r="14" spans="1:14" x14ac:dyDescent="0.3">
      <c r="B14" s="4" t="s">
        <v>137</v>
      </c>
      <c r="C14" s="4" t="s">
        <v>138</v>
      </c>
      <c r="D14" s="4"/>
      <c r="E14" s="4" t="s">
        <v>136</v>
      </c>
      <c r="F14" s="20">
        <f t="shared" si="2"/>
        <v>6520445.7898204848</v>
      </c>
      <c r="G14" s="20">
        <f t="shared" si="3"/>
        <v>6520445.7898204848</v>
      </c>
      <c r="H14" s="20">
        <v>150000000</v>
      </c>
      <c r="I14" s="20">
        <f t="shared" si="0"/>
        <v>685606549.25394952</v>
      </c>
      <c r="J14" s="149">
        <f>'[6]Step 1'!CV14</f>
        <v>29933442.132478483</v>
      </c>
      <c r="K14" s="150">
        <f>VLOOKUP(B14,'[6]RSG 2017-18'!$A$7:$F$389,6,0)*1000000</f>
        <v>23412996.342657998</v>
      </c>
      <c r="L14" s="20"/>
      <c r="M14" s="120">
        <f t="shared" si="1"/>
        <v>1426571.6532862282</v>
      </c>
      <c r="N14" s="20">
        <f>VLOOKUP(B14,'[6]CSP 2017-18'!$A$9:$O$391,11,0)*1000000</f>
        <v>1426571.6536772118</v>
      </c>
    </row>
    <row r="15" spans="1:14" x14ac:dyDescent="0.3">
      <c r="B15" s="4" t="s">
        <v>65</v>
      </c>
      <c r="C15" s="4" t="s">
        <v>66</v>
      </c>
      <c r="D15" s="4"/>
      <c r="E15" s="4" t="s">
        <v>36</v>
      </c>
      <c r="F15" s="20">
        <f t="shared" si="2"/>
        <v>-5026409.5957807861</v>
      </c>
      <c r="G15" s="20">
        <f t="shared" si="3"/>
        <v>0</v>
      </c>
      <c r="H15" s="20">
        <v>150000000</v>
      </c>
      <c r="I15" s="20">
        <f t="shared" si="0"/>
        <v>685606549.25394952</v>
      </c>
      <c r="J15" s="149">
        <f>'[6]Step 1'!CV15</f>
        <v>20234363.940615214</v>
      </c>
      <c r="K15" s="150">
        <f>VLOOKUP(B15,'[6]RSG 2017-18'!$A$7:$F$389,6,0)*1000000</f>
        <v>25260773.536396001</v>
      </c>
      <c r="L15" s="20"/>
      <c r="M15" s="120">
        <f t="shared" si="1"/>
        <v>0</v>
      </c>
      <c r="N15" s="20">
        <f>VLOOKUP(B15,'[6]CSP 2017-18'!$A$9:$O$391,11,0)*1000000</f>
        <v>0</v>
      </c>
    </row>
    <row r="16" spans="1:14" x14ac:dyDescent="0.3">
      <c r="B16" s="4" t="s">
        <v>365</v>
      </c>
      <c r="C16" s="4" t="s">
        <v>366</v>
      </c>
      <c r="D16" s="4" t="s">
        <v>348</v>
      </c>
      <c r="E16" s="4" t="s">
        <v>348</v>
      </c>
      <c r="F16" s="20">
        <f t="shared" si="2"/>
        <v>-65871.779275395209</v>
      </c>
      <c r="G16" s="20">
        <f t="shared" si="3"/>
        <v>0</v>
      </c>
      <c r="H16" s="20">
        <v>150000000</v>
      </c>
      <c r="I16" s="20">
        <f t="shared" si="0"/>
        <v>685606549.25394952</v>
      </c>
      <c r="J16" s="149">
        <f>'[6]Step 1'!CV16</f>
        <v>2013329.2367766048</v>
      </c>
      <c r="K16" s="150">
        <f>VLOOKUP(B16,'[6]RSG 2017-18'!$A$7:$F$389,6,0)*1000000</f>
        <v>2079201.016052</v>
      </c>
      <c r="L16" s="20"/>
      <c r="M16" s="120">
        <f t="shared" si="1"/>
        <v>0</v>
      </c>
      <c r="N16" s="20">
        <f>VLOOKUP(B16,'[6]CSP 2017-18'!$A$9:$O$391,11,0)*1000000</f>
        <v>0</v>
      </c>
    </row>
    <row r="17" spans="2:14" x14ac:dyDescent="0.3">
      <c r="B17" s="4" t="s">
        <v>429</v>
      </c>
      <c r="C17" s="4" t="s">
        <v>430</v>
      </c>
      <c r="D17" s="4" t="s">
        <v>348</v>
      </c>
      <c r="E17" s="4" t="s">
        <v>348</v>
      </c>
      <c r="F17" s="20">
        <f t="shared" si="2"/>
        <v>630778.07168518496</v>
      </c>
      <c r="G17" s="20">
        <f t="shared" si="3"/>
        <v>630778.07168518496</v>
      </c>
      <c r="H17" s="20">
        <v>150000000</v>
      </c>
      <c r="I17" s="20">
        <f t="shared" si="0"/>
        <v>685606549.25394952</v>
      </c>
      <c r="J17" s="149">
        <f>'[6]Step 1'!CV17</f>
        <v>1786569.044930185</v>
      </c>
      <c r="K17" s="150">
        <f>VLOOKUP(B17,'[6]RSG 2017-18'!$A$7:$F$389,6,0)*1000000</f>
        <v>1155790.973245</v>
      </c>
      <c r="L17" s="20"/>
      <c r="M17" s="120">
        <f t="shared" si="1"/>
        <v>138004.38583285993</v>
      </c>
      <c r="N17" s="20">
        <f>VLOOKUP(B17,'[6]CSP 2017-18'!$A$9:$O$391,11,0)*1000000</f>
        <v>138004.38587065283</v>
      </c>
    </row>
    <row r="18" spans="2:14" x14ac:dyDescent="0.3">
      <c r="B18" s="4" t="s">
        <v>465</v>
      </c>
      <c r="C18" s="4" t="s">
        <v>466</v>
      </c>
      <c r="D18" s="4" t="s">
        <v>348</v>
      </c>
      <c r="E18" s="4" t="s">
        <v>348</v>
      </c>
      <c r="F18" s="20">
        <f t="shared" si="2"/>
        <v>146246.40854876779</v>
      </c>
      <c r="G18" s="20">
        <f t="shared" si="3"/>
        <v>146246.40854876779</v>
      </c>
      <c r="H18" s="20">
        <v>150000000</v>
      </c>
      <c r="I18" s="20">
        <f t="shared" si="0"/>
        <v>685606549.25394952</v>
      </c>
      <c r="J18" s="149">
        <f>'[6]Step 1'!CV18</f>
        <v>877156.58873476775</v>
      </c>
      <c r="K18" s="150">
        <f>VLOOKUP(B18,'[6]RSG 2017-18'!$A$7:$F$389,6,0)*1000000</f>
        <v>730910.18018599995</v>
      </c>
      <c r="L18" s="20"/>
      <c r="M18" s="120">
        <f t="shared" si="1"/>
        <v>31996.429010466894</v>
      </c>
      <c r="N18" s="20">
        <f>VLOOKUP(B18,'[6]CSP 2017-18'!$A$9:$O$391,11,0)*1000000</f>
        <v>31996.429019070627</v>
      </c>
    </row>
    <row r="19" spans="2:14" x14ac:dyDescent="0.3">
      <c r="B19" s="4" t="s">
        <v>631</v>
      </c>
      <c r="C19" s="4" t="s">
        <v>632</v>
      </c>
      <c r="D19" s="4" t="s">
        <v>348</v>
      </c>
      <c r="E19" s="4" t="s">
        <v>348</v>
      </c>
      <c r="F19" s="20">
        <f t="shared" si="2"/>
        <v>-308595.93434553966</v>
      </c>
      <c r="G19" s="20">
        <f t="shared" si="3"/>
        <v>0</v>
      </c>
      <c r="H19" s="20">
        <v>150000000</v>
      </c>
      <c r="I19" s="20">
        <f t="shared" si="0"/>
        <v>685606549.25394952</v>
      </c>
      <c r="J19" s="149">
        <f>'[6]Step 1'!CV19</f>
        <v>882106.2312384604</v>
      </c>
      <c r="K19" s="150">
        <f>VLOOKUP(B19,'[6]RSG 2017-18'!$A$7:$F$389,6,0)*1000000</f>
        <v>1190702.1655840001</v>
      </c>
      <c r="L19" s="20"/>
      <c r="M19" s="120">
        <f t="shared" si="1"/>
        <v>0</v>
      </c>
      <c r="N19" s="20">
        <f>VLOOKUP(B19,'[6]CSP 2017-18'!$A$9:$O$391,11,0)*1000000</f>
        <v>0</v>
      </c>
    </row>
    <row r="20" spans="2:14" x14ac:dyDescent="0.3">
      <c r="B20" s="4" t="s">
        <v>201</v>
      </c>
      <c r="C20" s="4" t="s">
        <v>202</v>
      </c>
      <c r="D20" s="4"/>
      <c r="E20" s="4" t="s">
        <v>203</v>
      </c>
      <c r="F20" s="20">
        <f t="shared" si="2"/>
        <v>4251100.2402745411</v>
      </c>
      <c r="G20" s="20">
        <f t="shared" si="3"/>
        <v>4251100.2402745411</v>
      </c>
      <c r="H20" s="20">
        <v>150000000</v>
      </c>
      <c r="I20" s="20">
        <f t="shared" si="0"/>
        <v>685606549.25394952</v>
      </c>
      <c r="J20" s="149">
        <f>'[6]Step 1'!CV20</f>
        <v>12510127.98569054</v>
      </c>
      <c r="K20" s="150">
        <f>VLOOKUP(B20,'[6]RSG 2017-18'!$A$7:$F$389,6,0)*1000000</f>
        <v>8259027.7454159986</v>
      </c>
      <c r="L20" s="20"/>
      <c r="M20" s="120">
        <f t="shared" si="1"/>
        <v>930074.30680915108</v>
      </c>
      <c r="N20" s="20">
        <f>VLOOKUP(B20,'[6]CSP 2017-18'!$A$9:$O$391,11,0)*1000000</f>
        <v>930074.30706400902</v>
      </c>
    </row>
    <row r="21" spans="2:14" x14ac:dyDescent="0.3">
      <c r="B21" s="4" t="s">
        <v>306</v>
      </c>
      <c r="C21" s="4" t="s">
        <v>307</v>
      </c>
      <c r="D21" s="4"/>
      <c r="E21" s="4" t="s">
        <v>203</v>
      </c>
      <c r="F21" s="20">
        <f t="shared" si="2"/>
        <v>3272106.5441767555</v>
      </c>
      <c r="G21" s="20">
        <f t="shared" si="3"/>
        <v>3272106.5441767555</v>
      </c>
      <c r="H21" s="20">
        <v>150000000</v>
      </c>
      <c r="I21" s="20">
        <f t="shared" si="0"/>
        <v>685606549.25394952</v>
      </c>
      <c r="J21" s="149">
        <f>'[6]Step 1'!CV21</f>
        <v>17867341.660791755</v>
      </c>
      <c r="K21" s="150">
        <f>VLOOKUP(B21,'[6]RSG 2017-18'!$A$7:$F$389,6,0)*1000000</f>
        <v>14595235.116614999</v>
      </c>
      <c r="L21" s="20"/>
      <c r="M21" s="120">
        <f t="shared" si="1"/>
        <v>715885.78341411729</v>
      </c>
      <c r="N21" s="20">
        <f>VLOOKUP(B21,'[6]CSP 2017-18'!$A$9:$O$391,11,0)*1000000</f>
        <v>715885.78361064696</v>
      </c>
    </row>
    <row r="22" spans="2:14" x14ac:dyDescent="0.3">
      <c r="B22" s="4" t="s">
        <v>775</v>
      </c>
      <c r="C22" s="4" t="s">
        <v>776</v>
      </c>
      <c r="D22" s="4" t="s">
        <v>764</v>
      </c>
      <c r="E22" s="4" t="s">
        <v>764</v>
      </c>
      <c r="F22" s="20">
        <f t="shared" si="2"/>
        <v>386679.02952921623</v>
      </c>
      <c r="G22" s="20">
        <f t="shared" si="3"/>
        <v>386679.02952921623</v>
      </c>
      <c r="H22" s="20">
        <v>150000000</v>
      </c>
      <c r="I22" s="20">
        <f t="shared" si="0"/>
        <v>685606549.25394952</v>
      </c>
      <c r="J22" s="149">
        <f>'[6]Step 1'!CV22</f>
        <v>3895621.0633322163</v>
      </c>
      <c r="K22" s="150">
        <f>VLOOKUP(B22,'[6]RSG 2017-18'!$A$7:$F$389,6,0)*1000000</f>
        <v>3508942.0338030001</v>
      </c>
      <c r="L22" s="20"/>
      <c r="M22" s="120">
        <f t="shared" si="1"/>
        <v>84599.329589978108</v>
      </c>
      <c r="N22" s="20">
        <f>VLOOKUP(B22,'[6]CSP 2017-18'!$A$9:$O$391,11,0)*1000000</f>
        <v>84599.329613123322</v>
      </c>
    </row>
    <row r="23" spans="2:14" x14ac:dyDescent="0.3">
      <c r="B23" s="4" t="s">
        <v>791</v>
      </c>
      <c r="C23" s="4" t="s">
        <v>792</v>
      </c>
      <c r="D23" s="4" t="s">
        <v>764</v>
      </c>
      <c r="E23" s="4" t="s">
        <v>764</v>
      </c>
      <c r="F23" s="20">
        <f t="shared" si="2"/>
        <v>369405.08460715972</v>
      </c>
      <c r="G23" s="20">
        <f t="shared" si="3"/>
        <v>369405.08460715972</v>
      </c>
      <c r="H23" s="20">
        <v>150000000</v>
      </c>
      <c r="I23" s="20">
        <f t="shared" si="0"/>
        <v>685606549.25394952</v>
      </c>
      <c r="J23" s="149">
        <f>'[6]Step 1'!CV23</f>
        <v>4611525.2736621602</v>
      </c>
      <c r="K23" s="150">
        <f>VLOOKUP(B23,'[6]RSG 2017-18'!$A$7:$F$389,6,0)*1000000</f>
        <v>4242120.1890550004</v>
      </c>
      <c r="L23" s="20"/>
      <c r="M23" s="120">
        <f t="shared" si="1"/>
        <v>80820.060355855414</v>
      </c>
      <c r="N23" s="20">
        <f>VLOOKUP(B23,'[6]CSP 2017-18'!$A$9:$O$391,11,0)*1000000</f>
        <v>80820.060377977003</v>
      </c>
    </row>
    <row r="24" spans="2:14" x14ac:dyDescent="0.3">
      <c r="B24" s="4" t="s">
        <v>139</v>
      </c>
      <c r="C24" s="4" t="s">
        <v>140</v>
      </c>
      <c r="D24" s="4"/>
      <c r="E24" s="4" t="s">
        <v>136</v>
      </c>
      <c r="F24" s="20">
        <f t="shared" si="2"/>
        <v>3260625.5846696068</v>
      </c>
      <c r="G24" s="20">
        <f t="shared" si="3"/>
        <v>3260625.5846696068</v>
      </c>
      <c r="H24" s="20">
        <v>150000000</v>
      </c>
      <c r="I24" s="20">
        <f t="shared" si="0"/>
        <v>685606549.25394952</v>
      </c>
      <c r="J24" s="149">
        <f>'[6]Step 1'!CV24</f>
        <v>17011257.813506607</v>
      </c>
      <c r="K24" s="150">
        <f>VLOOKUP(B24,'[6]RSG 2017-18'!$A$7:$F$389,6,0)*1000000</f>
        <v>13750632.228837</v>
      </c>
      <c r="L24" s="20"/>
      <c r="M24" s="120">
        <f t="shared" si="1"/>
        <v>713373.92887021566</v>
      </c>
      <c r="N24" s="20">
        <f>VLOOKUP(B24,'[6]CSP 2017-18'!$A$9:$O$391,11,0)*1000000</f>
        <v>713373.92906587059</v>
      </c>
    </row>
    <row r="25" spans="2:14" x14ac:dyDescent="0.3">
      <c r="B25" s="4" t="s">
        <v>83</v>
      </c>
      <c r="C25" s="4" t="s">
        <v>84</v>
      </c>
      <c r="D25" s="4"/>
      <c r="E25" s="4" t="s">
        <v>36</v>
      </c>
      <c r="F25" s="20">
        <f t="shared" si="2"/>
        <v>-52803063.77993682</v>
      </c>
      <c r="G25" s="20">
        <f t="shared" si="3"/>
        <v>0</v>
      </c>
      <c r="H25" s="20">
        <v>150000000</v>
      </c>
      <c r="I25" s="20">
        <f t="shared" si="0"/>
        <v>685606549.25394952</v>
      </c>
      <c r="J25" s="149">
        <f>'[6]Step 1'!CV25</f>
        <v>124949472.69416419</v>
      </c>
      <c r="K25" s="150">
        <f>VLOOKUP(B25,'[6]RSG 2017-18'!$A$7:$F$389,6,0)*1000000</f>
        <v>177752536.47410101</v>
      </c>
      <c r="L25" s="20"/>
      <c r="M25" s="120">
        <f t="shared" si="1"/>
        <v>0</v>
      </c>
      <c r="N25" s="20">
        <f>VLOOKUP(B25,'[6]CSP 2017-18'!$A$9:$O$391,11,0)*1000000</f>
        <v>0</v>
      </c>
    </row>
    <row r="26" spans="2:14" x14ac:dyDescent="0.3">
      <c r="B26" s="4" t="s">
        <v>565</v>
      </c>
      <c r="C26" s="4" t="s">
        <v>566</v>
      </c>
      <c r="D26" s="4" t="s">
        <v>348</v>
      </c>
      <c r="E26" s="4" t="s">
        <v>348</v>
      </c>
      <c r="F26" s="20">
        <f t="shared" si="2"/>
        <v>50780.479520247667</v>
      </c>
      <c r="G26" s="20">
        <f t="shared" si="3"/>
        <v>50780.479520247667</v>
      </c>
      <c r="H26" s="20">
        <v>150000000</v>
      </c>
      <c r="I26" s="20">
        <f t="shared" si="0"/>
        <v>685606549.25394952</v>
      </c>
      <c r="J26" s="149">
        <f>'[6]Step 1'!CV26</f>
        <v>517939.34514524764</v>
      </c>
      <c r="K26" s="150">
        <f>VLOOKUP(B26,'[6]RSG 2017-18'!$A$7:$F$389,6,0)*1000000</f>
        <v>467158.86562499998</v>
      </c>
      <c r="L26" s="20"/>
      <c r="M26" s="120">
        <f t="shared" si="1"/>
        <v>11109.975446304812</v>
      </c>
      <c r="N26" s="20">
        <f>VLOOKUP(B26,'[6]CSP 2017-18'!$A$9:$O$391,11,0)*1000000</f>
        <v>11109.975449296404</v>
      </c>
    </row>
    <row r="27" spans="2:14" x14ac:dyDescent="0.3">
      <c r="B27" s="4" t="s">
        <v>284</v>
      </c>
      <c r="C27" s="4" t="s">
        <v>285</v>
      </c>
      <c r="D27" s="4"/>
      <c r="E27" s="4" t="s">
        <v>203</v>
      </c>
      <c r="F27" s="20">
        <f t="shared" si="2"/>
        <v>-5257902.6962350383</v>
      </c>
      <c r="G27" s="20">
        <f t="shared" si="3"/>
        <v>0</v>
      </c>
      <c r="H27" s="20">
        <v>150000000</v>
      </c>
      <c r="I27" s="20">
        <f t="shared" si="0"/>
        <v>685606549.25394952</v>
      </c>
      <c r="J27" s="149">
        <f>'[6]Step 1'!CV27</f>
        <v>17043363.569378961</v>
      </c>
      <c r="K27" s="150">
        <f>VLOOKUP(B27,'[6]RSG 2017-18'!$A$7:$F$389,6,0)*1000000</f>
        <v>22301266.265613999</v>
      </c>
      <c r="L27" s="20"/>
      <c r="M27" s="120">
        <f t="shared" si="1"/>
        <v>0</v>
      </c>
      <c r="N27" s="20">
        <f>VLOOKUP(B27,'[6]CSP 2017-18'!$A$9:$O$391,11,0)*1000000</f>
        <v>0</v>
      </c>
    </row>
    <row r="28" spans="2:14" x14ac:dyDescent="0.3">
      <c r="B28" s="4" t="s">
        <v>286</v>
      </c>
      <c r="C28" s="4" t="s">
        <v>287</v>
      </c>
      <c r="D28" s="4"/>
      <c r="E28" s="4" t="s">
        <v>203</v>
      </c>
      <c r="F28" s="20">
        <f t="shared" si="2"/>
        <v>-5678089.081074629</v>
      </c>
      <c r="G28" s="20">
        <f t="shared" si="3"/>
        <v>0</v>
      </c>
      <c r="H28" s="20">
        <v>150000000</v>
      </c>
      <c r="I28" s="20">
        <f t="shared" si="0"/>
        <v>685606549.25394952</v>
      </c>
      <c r="J28" s="149">
        <f>'[6]Step 1'!CV28</f>
        <v>18856275.212811369</v>
      </c>
      <c r="K28" s="150">
        <f>VLOOKUP(B28,'[6]RSG 2017-18'!$A$7:$F$389,6,0)*1000000</f>
        <v>24534364.293885998</v>
      </c>
      <c r="L28" s="20"/>
      <c r="M28" s="120">
        <f t="shared" si="1"/>
        <v>0</v>
      </c>
      <c r="N28" s="20">
        <f>VLOOKUP(B28,'[6]CSP 2017-18'!$A$9:$O$391,11,0)*1000000</f>
        <v>0</v>
      </c>
    </row>
    <row r="29" spans="2:14" x14ac:dyDescent="0.3">
      <c r="B29" s="4" t="s">
        <v>377</v>
      </c>
      <c r="C29" s="4" t="s">
        <v>378</v>
      </c>
      <c r="D29" s="4" t="s">
        <v>348</v>
      </c>
      <c r="E29" s="4" t="s">
        <v>348</v>
      </c>
      <c r="F29" s="20">
        <f t="shared" si="2"/>
        <v>-148171.33628439042</v>
      </c>
      <c r="G29" s="20">
        <f t="shared" si="3"/>
        <v>0</v>
      </c>
      <c r="H29" s="20">
        <v>150000000</v>
      </c>
      <c r="I29" s="20">
        <f t="shared" si="0"/>
        <v>685606549.25394952</v>
      </c>
      <c r="J29" s="149">
        <f>'[6]Step 1'!CV29</f>
        <v>1757641.7009226095</v>
      </c>
      <c r="K29" s="150">
        <f>VLOOKUP(B29,'[6]RSG 2017-18'!$A$7:$F$389,6,0)*1000000</f>
        <v>1905813.037207</v>
      </c>
      <c r="L29" s="20"/>
      <c r="M29" s="120">
        <f t="shared" si="1"/>
        <v>0</v>
      </c>
      <c r="N29" s="20">
        <f>VLOOKUP(B29,'[6]CSP 2017-18'!$A$9:$O$391,11,0)*1000000</f>
        <v>0</v>
      </c>
    </row>
    <row r="30" spans="2:14" x14ac:dyDescent="0.3">
      <c r="B30" s="4" t="s">
        <v>34</v>
      </c>
      <c r="C30" s="4" t="s">
        <v>35</v>
      </c>
      <c r="D30" s="4"/>
      <c r="E30" s="4" t="s">
        <v>36</v>
      </c>
      <c r="F30" s="20">
        <f t="shared" si="2"/>
        <v>-4976620.264556922</v>
      </c>
      <c r="G30" s="20">
        <f t="shared" si="3"/>
        <v>0</v>
      </c>
      <c r="H30" s="20">
        <v>150000000</v>
      </c>
      <c r="I30" s="20">
        <f t="shared" si="0"/>
        <v>685606549.25394952</v>
      </c>
      <c r="J30" s="149">
        <f>'[6]Step 1'!CV30</f>
        <v>25835773.278976079</v>
      </c>
      <c r="K30" s="150">
        <f>VLOOKUP(B30,'[6]RSG 2017-18'!$A$7:$F$389,6,0)*1000000</f>
        <v>30812393.543533001</v>
      </c>
      <c r="L30" s="20"/>
      <c r="M30" s="120">
        <f t="shared" si="1"/>
        <v>0</v>
      </c>
      <c r="N30" s="20">
        <f>VLOOKUP(B30,'[6]CSP 2017-18'!$A$9:$O$391,11,0)*1000000</f>
        <v>0</v>
      </c>
    </row>
    <row r="31" spans="2:14" x14ac:dyDescent="0.3">
      <c r="B31" s="4" t="s">
        <v>579</v>
      </c>
      <c r="C31" s="4" t="s">
        <v>580</v>
      </c>
      <c r="D31" s="4" t="s">
        <v>348</v>
      </c>
      <c r="E31" s="4" t="s">
        <v>348</v>
      </c>
      <c r="F31" s="20">
        <f t="shared" si="2"/>
        <v>-240087.45750654954</v>
      </c>
      <c r="G31" s="20">
        <f t="shared" si="3"/>
        <v>0</v>
      </c>
      <c r="H31" s="20">
        <v>150000000</v>
      </c>
      <c r="I31" s="20">
        <f t="shared" si="0"/>
        <v>685606549.25394952</v>
      </c>
      <c r="J31" s="149">
        <f>'[6]Step 1'!CV31</f>
        <v>728823.38655845041</v>
      </c>
      <c r="K31" s="150">
        <f>VLOOKUP(B31,'[6]RSG 2017-18'!$A$7:$F$389,6,0)*1000000</f>
        <v>968910.84406499995</v>
      </c>
      <c r="L31" s="20"/>
      <c r="M31" s="120">
        <f t="shared" si="1"/>
        <v>0</v>
      </c>
      <c r="N31" s="20">
        <f>VLOOKUP(B31,'[6]CSP 2017-18'!$A$9:$O$391,11,0)*1000000</f>
        <v>0</v>
      </c>
    </row>
    <row r="32" spans="2:14" x14ac:dyDescent="0.3">
      <c r="B32" s="4" t="s">
        <v>234</v>
      </c>
      <c r="C32" s="4" t="s">
        <v>235</v>
      </c>
      <c r="D32" s="4"/>
      <c r="E32" s="4" t="s">
        <v>203</v>
      </c>
      <c r="F32" s="20">
        <f t="shared" si="2"/>
        <v>1335854.4606249761</v>
      </c>
      <c r="G32" s="20">
        <f t="shared" si="3"/>
        <v>1335854.4606249761</v>
      </c>
      <c r="H32" s="20">
        <v>150000000</v>
      </c>
      <c r="I32" s="20">
        <f t="shared" si="0"/>
        <v>685606549.25394952</v>
      </c>
      <c r="J32" s="149">
        <f>'[6]Step 1'!CV32</f>
        <v>13179615.796726976</v>
      </c>
      <c r="K32" s="150">
        <f>VLOOKUP(B32,'[6]RSG 2017-18'!$A$7:$F$389,6,0)*1000000</f>
        <v>11843761.336102</v>
      </c>
      <c r="L32" s="20"/>
      <c r="M32" s="120">
        <f t="shared" si="1"/>
        <v>292264.0825292439</v>
      </c>
      <c r="N32" s="20">
        <f>VLOOKUP(B32,'[6]CSP 2017-18'!$A$9:$O$391,11,0)*1000000</f>
        <v>292264.08260915318</v>
      </c>
    </row>
    <row r="33" spans="2:14" x14ac:dyDescent="0.3">
      <c r="B33" s="4" t="s">
        <v>254</v>
      </c>
      <c r="C33" s="4" t="s">
        <v>255</v>
      </c>
      <c r="D33" s="4"/>
      <c r="E33" s="4" t="s">
        <v>203</v>
      </c>
      <c r="F33" s="20">
        <f t="shared" si="2"/>
        <v>4176600.7226064699</v>
      </c>
      <c r="G33" s="20">
        <f t="shared" si="3"/>
        <v>4176600.7226064699</v>
      </c>
      <c r="H33" s="20">
        <v>150000000</v>
      </c>
      <c r="I33" s="20">
        <f t="shared" si="0"/>
        <v>685606549.25394952</v>
      </c>
      <c r="J33" s="149">
        <f>'[6]Step 1'!CV33</f>
        <v>11257546.27749447</v>
      </c>
      <c r="K33" s="150">
        <f>VLOOKUP(B33,'[6]RSG 2017-18'!$A$7:$F$389,6,0)*1000000</f>
        <v>7080945.5548879998</v>
      </c>
      <c r="L33" s="20"/>
      <c r="M33" s="120">
        <f t="shared" si="1"/>
        <v>913774.97643902723</v>
      </c>
      <c r="N33" s="20">
        <f>VLOOKUP(B33,'[6]CSP 2017-18'!$A$9:$O$391,11,0)*1000000</f>
        <v>913774.97668943263</v>
      </c>
    </row>
    <row r="34" spans="2:14" x14ac:dyDescent="0.3">
      <c r="B34" s="4" t="s">
        <v>97</v>
      </c>
      <c r="C34" s="4" t="s">
        <v>98</v>
      </c>
      <c r="D34" s="4"/>
      <c r="E34" s="4" t="s">
        <v>36</v>
      </c>
      <c r="F34" s="20">
        <f t="shared" si="2"/>
        <v>-15874560.327948831</v>
      </c>
      <c r="G34" s="20">
        <f t="shared" si="3"/>
        <v>0</v>
      </c>
      <c r="H34" s="20">
        <v>150000000</v>
      </c>
      <c r="I34" s="20">
        <f t="shared" si="0"/>
        <v>685606549.25394952</v>
      </c>
      <c r="J34" s="149">
        <f>'[6]Step 1'!CV34</f>
        <v>46974483.762910172</v>
      </c>
      <c r="K34" s="150">
        <f>VLOOKUP(B34,'[6]RSG 2017-18'!$A$7:$F$389,6,0)*1000000</f>
        <v>62849044.090859003</v>
      </c>
      <c r="L34" s="20"/>
      <c r="M34" s="120">
        <f t="shared" si="1"/>
        <v>0</v>
      </c>
      <c r="N34" s="20">
        <f>VLOOKUP(B34,'[6]CSP 2017-18'!$A$9:$O$391,11,0)*1000000</f>
        <v>0</v>
      </c>
    </row>
    <row r="35" spans="2:14" x14ac:dyDescent="0.3">
      <c r="B35" s="4" t="s">
        <v>431</v>
      </c>
      <c r="C35" s="4" t="s">
        <v>432</v>
      </c>
      <c r="D35" s="4" t="s">
        <v>348</v>
      </c>
      <c r="E35" s="4" t="s">
        <v>348</v>
      </c>
      <c r="F35" s="20">
        <f t="shared" si="2"/>
        <v>240699.1985748132</v>
      </c>
      <c r="G35" s="20">
        <f t="shared" si="3"/>
        <v>240699.1985748132</v>
      </c>
      <c r="H35" s="20">
        <v>150000000</v>
      </c>
      <c r="I35" s="20">
        <f t="shared" si="0"/>
        <v>685606549.25394952</v>
      </c>
      <c r="J35" s="149">
        <f>'[6]Step 1'!CV35</f>
        <v>1018046.4280818132</v>
      </c>
      <c r="K35" s="150">
        <f>VLOOKUP(B35,'[6]RSG 2017-18'!$A$7:$F$389,6,0)*1000000</f>
        <v>777347.22950699995</v>
      </c>
      <c r="L35" s="20"/>
      <c r="M35" s="120">
        <f t="shared" si="1"/>
        <v>52661.223591737733</v>
      </c>
      <c r="N35" s="20">
        <f>VLOOKUP(B35,'[6]CSP 2017-18'!$A$9:$O$391,11,0)*1000000</f>
        <v>52661.223605996682</v>
      </c>
    </row>
    <row r="36" spans="2:14" x14ac:dyDescent="0.3">
      <c r="B36" s="4" t="s">
        <v>593</v>
      </c>
      <c r="C36" s="4" t="s">
        <v>594</v>
      </c>
      <c r="D36" s="4" t="s">
        <v>348</v>
      </c>
      <c r="E36" s="4" t="s">
        <v>348</v>
      </c>
      <c r="F36" s="20">
        <f t="shared" si="2"/>
        <v>-587575.45731645636</v>
      </c>
      <c r="G36" s="20">
        <f t="shared" si="3"/>
        <v>0</v>
      </c>
      <c r="H36" s="20">
        <v>150000000</v>
      </c>
      <c r="I36" s="20">
        <f t="shared" si="0"/>
        <v>685606549.25394952</v>
      </c>
      <c r="J36" s="149">
        <f>'[6]Step 1'!CV36</f>
        <v>863626.00495254365</v>
      </c>
      <c r="K36" s="150">
        <f>VLOOKUP(B36,'[6]RSG 2017-18'!$A$7:$F$389,6,0)*1000000</f>
        <v>1451201.462269</v>
      </c>
      <c r="L36" s="20"/>
      <c r="M36" s="120">
        <f t="shared" si="1"/>
        <v>0</v>
      </c>
      <c r="N36" s="20">
        <f>VLOOKUP(B36,'[6]CSP 2017-18'!$A$9:$O$391,11,0)*1000000</f>
        <v>0</v>
      </c>
    </row>
    <row r="37" spans="2:14" x14ac:dyDescent="0.3">
      <c r="B37" s="4" t="s">
        <v>141</v>
      </c>
      <c r="C37" s="4" t="s">
        <v>142</v>
      </c>
      <c r="D37" s="4"/>
      <c r="E37" s="4" t="s">
        <v>136</v>
      </c>
      <c r="F37" s="20">
        <f t="shared" si="2"/>
        <v>-10267014.027848572</v>
      </c>
      <c r="G37" s="20">
        <f t="shared" si="3"/>
        <v>0</v>
      </c>
      <c r="H37" s="20">
        <v>150000000</v>
      </c>
      <c r="I37" s="20">
        <f t="shared" si="0"/>
        <v>685606549.25394952</v>
      </c>
      <c r="J37" s="149">
        <f>'[6]Step 1'!CV37</f>
        <v>32434407.854005426</v>
      </c>
      <c r="K37" s="150">
        <f>VLOOKUP(B37,'[6]RSG 2017-18'!$A$7:$F$389,6,0)*1000000</f>
        <v>42701421.881853998</v>
      </c>
      <c r="L37" s="20"/>
      <c r="M37" s="120">
        <f t="shared" si="1"/>
        <v>0</v>
      </c>
      <c r="N37" s="20">
        <f>VLOOKUP(B37,'[6]CSP 2017-18'!$A$9:$O$391,11,0)*1000000</f>
        <v>0</v>
      </c>
    </row>
    <row r="38" spans="2:14" x14ac:dyDescent="0.3">
      <c r="B38" s="4" t="s">
        <v>433</v>
      </c>
      <c r="C38" s="4" t="s">
        <v>434</v>
      </c>
      <c r="D38" s="4" t="s">
        <v>348</v>
      </c>
      <c r="E38" s="4" t="s">
        <v>348</v>
      </c>
      <c r="F38" s="20">
        <f t="shared" si="2"/>
        <v>322103.52259855322</v>
      </c>
      <c r="G38" s="20">
        <f t="shared" si="3"/>
        <v>322103.52259855322</v>
      </c>
      <c r="H38" s="20">
        <v>150000000</v>
      </c>
      <c r="I38" s="20">
        <f t="shared" si="0"/>
        <v>685606549.25394952</v>
      </c>
      <c r="J38" s="149">
        <f>'[6]Step 1'!CV38</f>
        <v>555225.99445555324</v>
      </c>
      <c r="K38" s="150">
        <f>VLOOKUP(B38,'[6]RSG 2017-18'!$A$7:$F$389,6,0)*1000000</f>
        <v>233122.471857</v>
      </c>
      <c r="L38" s="20"/>
      <c r="M38" s="120">
        <f t="shared" si="1"/>
        <v>70471.217701111615</v>
      </c>
      <c r="N38" s="20">
        <f>VLOOKUP(B38,'[6]CSP 2017-18'!$A$9:$O$391,11,0)*1000000</f>
        <v>70471.21772031</v>
      </c>
    </row>
    <row r="39" spans="2:14" x14ac:dyDescent="0.3">
      <c r="B39" s="4" t="s">
        <v>240</v>
      </c>
      <c r="C39" s="4" t="s">
        <v>241</v>
      </c>
      <c r="D39" s="4"/>
      <c r="E39" s="4" t="s">
        <v>203</v>
      </c>
      <c r="F39" s="20">
        <f t="shared" si="2"/>
        <v>216064.72107348964</v>
      </c>
      <c r="G39" s="20">
        <f t="shared" si="3"/>
        <v>216064.72107348964</v>
      </c>
      <c r="H39" s="20">
        <v>150000000</v>
      </c>
      <c r="I39" s="20">
        <f t="shared" si="0"/>
        <v>685606549.25394952</v>
      </c>
      <c r="J39" s="149">
        <f>'[6]Step 1'!CV39</f>
        <v>21834417.900394488</v>
      </c>
      <c r="K39" s="150">
        <f>VLOOKUP(B39,'[6]RSG 2017-18'!$A$7:$F$389,6,0)*1000000</f>
        <v>21618353.179320998</v>
      </c>
      <c r="L39" s="20"/>
      <c r="M39" s="120">
        <f t="shared" si="1"/>
        <v>47271.584841612777</v>
      </c>
      <c r="N39" s="20">
        <f>VLOOKUP(B39,'[6]CSP 2017-18'!$A$9:$O$391,11,0)*1000000</f>
        <v>47271.584854684123</v>
      </c>
    </row>
    <row r="40" spans="2:14" x14ac:dyDescent="0.3">
      <c r="B40" s="4" t="s">
        <v>204</v>
      </c>
      <c r="C40" s="4" t="s">
        <v>205</v>
      </c>
      <c r="D40" s="4"/>
      <c r="E40" s="4" t="s">
        <v>203</v>
      </c>
      <c r="F40" s="20">
        <f t="shared" si="2"/>
        <v>-1423949.9632102177</v>
      </c>
      <c r="G40" s="20">
        <f t="shared" si="3"/>
        <v>0</v>
      </c>
      <c r="H40" s="20">
        <v>150000000</v>
      </c>
      <c r="I40" s="20">
        <f t="shared" si="0"/>
        <v>685606549.25394952</v>
      </c>
      <c r="J40" s="149">
        <f>'[6]Step 1'!CV40</f>
        <v>40419660.133597784</v>
      </c>
      <c r="K40" s="150">
        <f>VLOOKUP(B40,'[6]RSG 2017-18'!$A$7:$F$389,6,0)*1000000</f>
        <v>41843610.096808001</v>
      </c>
      <c r="L40" s="20"/>
      <c r="M40" s="120">
        <f t="shared" si="1"/>
        <v>0</v>
      </c>
      <c r="N40" s="20">
        <f>VLOOKUP(B40,'[6]CSP 2017-18'!$A$9:$O$391,11,0)*1000000</f>
        <v>0</v>
      </c>
    </row>
    <row r="41" spans="2:14" x14ac:dyDescent="0.3">
      <c r="B41" s="4" t="s">
        <v>595</v>
      </c>
      <c r="C41" s="4" t="s">
        <v>596</v>
      </c>
      <c r="D41" s="4" t="s">
        <v>348</v>
      </c>
      <c r="E41" s="4" t="s">
        <v>348</v>
      </c>
      <c r="F41" s="20">
        <f t="shared" si="2"/>
        <v>-21130.708510191413</v>
      </c>
      <c r="G41" s="20">
        <f t="shared" si="3"/>
        <v>0</v>
      </c>
      <c r="H41" s="20">
        <v>150000000</v>
      </c>
      <c r="I41" s="20">
        <f t="shared" si="0"/>
        <v>685606549.25394952</v>
      </c>
      <c r="J41" s="149">
        <f>'[6]Step 1'!CV41</f>
        <v>782610.08152380853</v>
      </c>
      <c r="K41" s="150">
        <f>VLOOKUP(B41,'[6]RSG 2017-18'!$A$7:$F$389,6,0)*1000000</f>
        <v>803740.79003399995</v>
      </c>
      <c r="L41" s="20"/>
      <c r="M41" s="120">
        <f t="shared" si="1"/>
        <v>0</v>
      </c>
      <c r="N41" s="20">
        <f>VLOOKUP(B41,'[6]CSP 2017-18'!$A$9:$O$391,11,0)*1000000</f>
        <v>0</v>
      </c>
    </row>
    <row r="42" spans="2:14" x14ac:dyDescent="0.3">
      <c r="B42" s="4" t="s">
        <v>143</v>
      </c>
      <c r="C42" s="4" t="s">
        <v>144</v>
      </c>
      <c r="D42" s="4"/>
      <c r="E42" s="4" t="s">
        <v>136</v>
      </c>
      <c r="F42" s="20">
        <f t="shared" si="2"/>
        <v>9378802.8726959992</v>
      </c>
      <c r="G42" s="20">
        <f t="shared" si="3"/>
        <v>9378802.8726959992</v>
      </c>
      <c r="H42" s="20">
        <v>150000000</v>
      </c>
      <c r="I42" s="20">
        <f t="shared" si="0"/>
        <v>685606549.25394952</v>
      </c>
      <c r="J42" s="149">
        <f>'[6]Step 1'!CV42</f>
        <v>20233894.322319999</v>
      </c>
      <c r="K42" s="150">
        <f>VLOOKUP(B42,'[6]RSG 2017-18'!$A$7:$F$389,6,0)*1000000</f>
        <v>10855091.449624</v>
      </c>
      <c r="L42" s="20"/>
      <c r="M42" s="120">
        <f t="shared" si="1"/>
        <v>2051935.519628929</v>
      </c>
      <c r="N42" s="20">
        <f>VLOOKUP(B42,'[6]CSP 2017-18'!$A$9:$O$391,11,0)*1000000</f>
        <v>2051935.5201912406</v>
      </c>
    </row>
    <row r="43" spans="2:14" x14ac:dyDescent="0.3">
      <c r="B43" s="4" t="s">
        <v>487</v>
      </c>
      <c r="C43" s="4" t="s">
        <v>488</v>
      </c>
      <c r="D43" s="4" t="s">
        <v>348</v>
      </c>
      <c r="E43" s="4" t="s">
        <v>348</v>
      </c>
      <c r="F43" s="20">
        <f t="shared" si="2"/>
        <v>522103.15571464255</v>
      </c>
      <c r="G43" s="20">
        <f t="shared" si="3"/>
        <v>522103.15571464255</v>
      </c>
      <c r="H43" s="20">
        <v>150000000</v>
      </c>
      <c r="I43" s="20">
        <f t="shared" si="0"/>
        <v>685606549.25394952</v>
      </c>
      <c r="J43" s="149">
        <f>'[6]Step 1'!CV43</f>
        <v>522103.15571464255</v>
      </c>
      <c r="K43" s="150">
        <f>VLOOKUP(B43,'[6]RSG 2017-18'!$A$7:$F$389,6,0)*1000000</f>
        <v>0</v>
      </c>
      <c r="L43" s="20"/>
      <c r="M43" s="120">
        <f t="shared" si="1"/>
        <v>114228.01232341821</v>
      </c>
      <c r="N43" s="20">
        <f>VLOOKUP(B43,'[6]CSP 2017-18'!$A$9:$O$391,11,0)*1000000</f>
        <v>114228.01235481158</v>
      </c>
    </row>
    <row r="44" spans="2:14" x14ac:dyDescent="0.3">
      <c r="B44" s="4" t="s">
        <v>497</v>
      </c>
      <c r="C44" s="4" t="s">
        <v>498</v>
      </c>
      <c r="D44" s="4" t="s">
        <v>348</v>
      </c>
      <c r="E44" s="4" t="s">
        <v>348</v>
      </c>
      <c r="F44" s="20">
        <f t="shared" si="2"/>
        <v>-50023.260931908153</v>
      </c>
      <c r="G44" s="20">
        <f t="shared" si="3"/>
        <v>0</v>
      </c>
      <c r="H44" s="20">
        <v>150000000</v>
      </c>
      <c r="I44" s="20">
        <f t="shared" si="0"/>
        <v>685606549.25394952</v>
      </c>
      <c r="J44" s="149">
        <f>'[6]Step 1'!CV44</f>
        <v>624639.44317209185</v>
      </c>
      <c r="K44" s="150">
        <f>VLOOKUP(B44,'[6]RSG 2017-18'!$A$7:$F$389,6,0)*1000000</f>
        <v>674662.704104</v>
      </c>
      <c r="L44" s="20"/>
      <c r="M44" s="120">
        <f t="shared" si="1"/>
        <v>0</v>
      </c>
      <c r="N44" s="20">
        <f>VLOOKUP(B44,'[6]CSP 2017-18'!$A$9:$O$391,11,0)*1000000</f>
        <v>0</v>
      </c>
    </row>
    <row r="45" spans="2:14" x14ac:dyDescent="0.3">
      <c r="B45" s="4" t="s">
        <v>633</v>
      </c>
      <c r="C45" s="4" t="s">
        <v>634</v>
      </c>
      <c r="D45" s="4" t="s">
        <v>348</v>
      </c>
      <c r="E45" s="4" t="s">
        <v>348</v>
      </c>
      <c r="F45" s="20">
        <f t="shared" si="2"/>
        <v>25179.71339723526</v>
      </c>
      <c r="G45" s="20">
        <f t="shared" si="3"/>
        <v>25179.71339723526</v>
      </c>
      <c r="H45" s="20">
        <v>150000000</v>
      </c>
      <c r="I45" s="20">
        <f t="shared" si="0"/>
        <v>685606549.25394952</v>
      </c>
      <c r="J45" s="149">
        <f>'[6]Step 1'!CV45</f>
        <v>827515.78303523525</v>
      </c>
      <c r="K45" s="150">
        <f>VLOOKUP(B45,'[6]RSG 2017-18'!$A$7:$F$389,6,0)*1000000</f>
        <v>802336.06963799999</v>
      </c>
      <c r="L45" s="20"/>
      <c r="M45" s="120">
        <f t="shared" si="1"/>
        <v>5508.9278445417813</v>
      </c>
      <c r="N45" s="20">
        <f>VLOOKUP(B45,'[6]CSP 2017-18'!$A$9:$O$391,11,0)*1000000</f>
        <v>5508.9227647334519</v>
      </c>
    </row>
    <row r="46" spans="2:14" x14ac:dyDescent="0.3">
      <c r="B46" s="4" t="s">
        <v>315</v>
      </c>
      <c r="C46" s="4" t="s">
        <v>316</v>
      </c>
      <c r="D46" s="4" t="s">
        <v>312</v>
      </c>
      <c r="E46" s="4" t="s">
        <v>312</v>
      </c>
      <c r="F46" s="20">
        <f t="shared" si="2"/>
        <v>20963775.35531728</v>
      </c>
      <c r="G46" s="20">
        <f t="shared" si="3"/>
        <v>20963775.35531728</v>
      </c>
      <c r="H46" s="20">
        <v>150000000</v>
      </c>
      <c r="I46" s="20">
        <f t="shared" si="0"/>
        <v>685606549.25394952</v>
      </c>
      <c r="J46" s="149">
        <f>'[6]Step 1'!CV46</f>
        <v>29040118.215412281</v>
      </c>
      <c r="K46" s="150">
        <f>VLOOKUP(B46,'[6]RSG 2017-18'!$A$7:$F$389,6,0)*1000000</f>
        <v>8076342.8600949999</v>
      </c>
      <c r="L46" s="20"/>
      <c r="M46" s="120">
        <f t="shared" si="1"/>
        <v>4586546.4773044931</v>
      </c>
      <c r="N46" s="20">
        <f>VLOOKUP(B46,'[6]CSP 2017-18'!$A$9:$O$391,11,0)*1000000</f>
        <v>4586546.4785620347</v>
      </c>
    </row>
    <row r="47" spans="2:14" x14ac:dyDescent="0.3">
      <c r="B47" s="4" t="s">
        <v>777</v>
      </c>
      <c r="C47" s="4" t="s">
        <v>778</v>
      </c>
      <c r="D47" s="4" t="s">
        <v>764</v>
      </c>
      <c r="E47" s="4" t="s">
        <v>764</v>
      </c>
      <c r="F47" s="20">
        <f t="shared" si="2"/>
        <v>510454.2174280379</v>
      </c>
      <c r="G47" s="20">
        <f t="shared" si="3"/>
        <v>510454.2174280379</v>
      </c>
      <c r="H47" s="20">
        <v>150000000</v>
      </c>
      <c r="I47" s="20">
        <f t="shared" si="0"/>
        <v>685606549.25394952</v>
      </c>
      <c r="J47" s="149">
        <f>'[6]Step 1'!CV47</f>
        <v>3746896.4555710377</v>
      </c>
      <c r="K47" s="150">
        <f>VLOOKUP(B47,'[6]RSG 2017-18'!$A$7:$F$389,6,0)*1000000</f>
        <v>3236442.2381429998</v>
      </c>
      <c r="L47" s="20"/>
      <c r="M47" s="120">
        <f t="shared" si="1"/>
        <v>111679.40664733171</v>
      </c>
      <c r="N47" s="20">
        <f>VLOOKUP(B47,'[6]CSP 2017-18'!$A$9:$O$391,11,0)*1000000</f>
        <v>111679.40667793994</v>
      </c>
    </row>
    <row r="48" spans="2:14" x14ac:dyDescent="0.3">
      <c r="B48" s="4" t="s">
        <v>541</v>
      </c>
      <c r="C48" s="4" t="s">
        <v>542</v>
      </c>
      <c r="D48" s="4" t="s">
        <v>348</v>
      </c>
      <c r="E48" s="4" t="s">
        <v>348</v>
      </c>
      <c r="F48" s="20">
        <f t="shared" si="2"/>
        <v>-16364.429861216806</v>
      </c>
      <c r="G48" s="20">
        <f t="shared" si="3"/>
        <v>0</v>
      </c>
      <c r="H48" s="20">
        <v>150000000</v>
      </c>
      <c r="I48" s="20">
        <f t="shared" si="0"/>
        <v>685606549.25394952</v>
      </c>
      <c r="J48" s="149">
        <f>'[6]Step 1'!CV48</f>
        <v>2761111.177564783</v>
      </c>
      <c r="K48" s="150">
        <f>VLOOKUP(B48,'[6]RSG 2017-18'!$A$7:$F$389,6,0)*1000000</f>
        <v>2777475.6074259998</v>
      </c>
      <c r="L48" s="20"/>
      <c r="M48" s="120">
        <f t="shared" si="1"/>
        <v>0</v>
      </c>
      <c r="N48" s="20">
        <f>VLOOKUP(B48,'[6]CSP 2017-18'!$A$9:$O$391,11,0)*1000000</f>
        <v>0</v>
      </c>
    </row>
    <row r="49" spans="2:14" x14ac:dyDescent="0.3">
      <c r="B49" s="4" t="s">
        <v>37</v>
      </c>
      <c r="C49" s="4" t="s">
        <v>38</v>
      </c>
      <c r="D49" s="4"/>
      <c r="E49" s="4" t="s">
        <v>36</v>
      </c>
      <c r="F49" s="20">
        <f t="shared" si="2"/>
        <v>137091.33958490565</v>
      </c>
      <c r="G49" s="20">
        <f t="shared" si="3"/>
        <v>137091.33958490565</v>
      </c>
      <c r="H49" s="20">
        <v>150000000</v>
      </c>
      <c r="I49" s="20">
        <f t="shared" si="0"/>
        <v>685606549.25394952</v>
      </c>
      <c r="J49" s="149">
        <f>'[6]Step 1'!CV49</f>
        <v>15448492.045084905</v>
      </c>
      <c r="K49" s="150">
        <f>VLOOKUP(B49,'[6]RSG 2017-18'!$A$7:$F$389,6,0)*1000000</f>
        <v>15311400.705499999</v>
      </c>
      <c r="L49" s="20"/>
      <c r="M49" s="120">
        <f t="shared" si="1"/>
        <v>29993.442974126301</v>
      </c>
      <c r="N49" s="20">
        <f>VLOOKUP(B49,'[6]CSP 2017-18'!$A$9:$O$391,11,0)*1000000</f>
        <v>29993.442982588713</v>
      </c>
    </row>
    <row r="50" spans="2:14" x14ac:dyDescent="0.3">
      <c r="B50" s="4" t="s">
        <v>99</v>
      </c>
      <c r="C50" s="4" t="s">
        <v>100</v>
      </c>
      <c r="D50" s="4"/>
      <c r="E50" s="4" t="s">
        <v>36</v>
      </c>
      <c r="F50" s="20">
        <f t="shared" si="2"/>
        <v>-1732826.2568066511</v>
      </c>
      <c r="G50" s="20">
        <f t="shared" si="3"/>
        <v>0</v>
      </c>
      <c r="H50" s="20">
        <v>150000000</v>
      </c>
      <c r="I50" s="20">
        <f t="shared" si="0"/>
        <v>685606549.25394952</v>
      </c>
      <c r="J50" s="149">
        <f>'[6]Step 1'!CV50</f>
        <v>15758778.989574349</v>
      </c>
      <c r="K50" s="150">
        <f>VLOOKUP(B50,'[6]RSG 2017-18'!$A$7:$F$389,6,0)*1000000</f>
        <v>17491605.246381</v>
      </c>
      <c r="L50" s="20"/>
      <c r="M50" s="120">
        <f t="shared" si="1"/>
        <v>0</v>
      </c>
      <c r="N50" s="20">
        <f>VLOOKUP(B50,'[6]CSP 2017-18'!$A$9:$O$391,11,0)*1000000</f>
        <v>0</v>
      </c>
    </row>
    <row r="51" spans="2:14" x14ac:dyDescent="0.3">
      <c r="B51" s="4" t="s">
        <v>355</v>
      </c>
      <c r="C51" s="4" t="s">
        <v>356</v>
      </c>
      <c r="D51" s="4" t="s">
        <v>348</v>
      </c>
      <c r="E51" s="4" t="s">
        <v>348</v>
      </c>
      <c r="F51" s="20">
        <f t="shared" si="2"/>
        <v>5425.7365107678343</v>
      </c>
      <c r="G51" s="20">
        <f t="shared" si="3"/>
        <v>5425.7365107678343</v>
      </c>
      <c r="H51" s="20">
        <v>150000000</v>
      </c>
      <c r="I51" s="20">
        <f t="shared" si="0"/>
        <v>685606549.25394952</v>
      </c>
      <c r="J51" s="149">
        <f>'[6]Step 1'!CV51</f>
        <v>1109001.1853977679</v>
      </c>
      <c r="K51" s="150">
        <f>VLOOKUP(B51,'[6]RSG 2017-18'!$A$7:$F$389,6,0)*1000000</f>
        <v>1103575.4488870001</v>
      </c>
      <c r="L51" s="20"/>
      <c r="M51" s="120">
        <f t="shared" si="1"/>
        <v>1187.0663684598499</v>
      </c>
      <c r="N51" s="20">
        <f>VLOOKUP(B51,'[6]CSP 2017-18'!$A$9:$O$391,11,0)*1000000</f>
        <v>1187.0663688360692</v>
      </c>
    </row>
    <row r="52" spans="2:14" x14ac:dyDescent="0.3">
      <c r="B52" s="4" t="s">
        <v>329</v>
      </c>
      <c r="C52" s="4" t="s">
        <v>330</v>
      </c>
      <c r="D52" s="4" t="s">
        <v>312</v>
      </c>
      <c r="E52" s="4" t="s">
        <v>312</v>
      </c>
      <c r="F52" s="20">
        <f t="shared" si="2"/>
        <v>14490304.747293221</v>
      </c>
      <c r="G52" s="20">
        <f t="shared" si="3"/>
        <v>14490304.747293221</v>
      </c>
      <c r="H52" s="20">
        <v>150000000</v>
      </c>
      <c r="I52" s="20">
        <f t="shared" si="0"/>
        <v>685606549.25394952</v>
      </c>
      <c r="J52" s="149">
        <f>'[6]Step 1'!CV52</f>
        <v>29802405.030889221</v>
      </c>
      <c r="K52" s="150">
        <f>VLOOKUP(B52,'[6]RSG 2017-18'!$A$7:$F$389,6,0)*1000000</f>
        <v>15312100.283596</v>
      </c>
      <c r="L52" s="20"/>
      <c r="M52" s="120">
        <f t="shared" si="1"/>
        <v>3170252.2597824531</v>
      </c>
      <c r="N52" s="20">
        <f>VLOOKUP(B52,'[6]CSP 2017-18'!$A$9:$O$391,11,0)*1000000</f>
        <v>3170252.2606515177</v>
      </c>
    </row>
    <row r="53" spans="2:14" x14ac:dyDescent="0.3">
      <c r="B53" s="4" t="s">
        <v>793</v>
      </c>
      <c r="C53" s="4" t="s">
        <v>794</v>
      </c>
      <c r="D53" s="4" t="s">
        <v>764</v>
      </c>
      <c r="E53" s="4" t="s">
        <v>764</v>
      </c>
      <c r="F53" s="20">
        <f t="shared" si="2"/>
        <v>351978.05890093697</v>
      </c>
      <c r="G53" s="20">
        <f t="shared" si="3"/>
        <v>351978.05890093697</v>
      </c>
      <c r="H53" s="20">
        <v>150000000</v>
      </c>
      <c r="I53" s="20">
        <f t="shared" si="0"/>
        <v>685606549.25394952</v>
      </c>
      <c r="J53" s="149">
        <f>'[6]Step 1'!CV53</f>
        <v>4155191.095991937</v>
      </c>
      <c r="K53" s="150">
        <f>VLOOKUP(B53,'[6]RSG 2017-18'!$A$7:$F$389,6,0)*1000000</f>
        <v>3803213.037091</v>
      </c>
      <c r="L53" s="20"/>
      <c r="M53" s="120">
        <f t="shared" si="1"/>
        <v>77007.299438128</v>
      </c>
      <c r="N53" s="20">
        <f>VLOOKUP(B53,'[6]CSP 2017-18'!$A$9:$O$391,11,0)*1000000</f>
        <v>77007.299459252943</v>
      </c>
    </row>
    <row r="54" spans="2:14" x14ac:dyDescent="0.3">
      <c r="B54" s="4" t="s">
        <v>110</v>
      </c>
      <c r="C54" s="4" t="s">
        <v>111</v>
      </c>
      <c r="D54" s="4"/>
      <c r="E54" s="4" t="s">
        <v>109</v>
      </c>
      <c r="F54" s="20">
        <f t="shared" si="2"/>
        <v>-12004090.21730921</v>
      </c>
      <c r="G54" s="20">
        <f t="shared" si="3"/>
        <v>0</v>
      </c>
      <c r="H54" s="20">
        <v>150000000</v>
      </c>
      <c r="I54" s="20">
        <f t="shared" si="0"/>
        <v>685606549.25394952</v>
      </c>
      <c r="J54" s="149">
        <f>'[6]Step 1'!CV54</f>
        <v>29110380.077865791</v>
      </c>
      <c r="K54" s="150">
        <f>VLOOKUP(B54,'[6]RSG 2017-18'!$A$7:$F$389,6,0)*1000000</f>
        <v>41114470.295175001</v>
      </c>
      <c r="L54" s="20"/>
      <c r="M54" s="120">
        <f t="shared" si="1"/>
        <v>0</v>
      </c>
      <c r="N54" s="20">
        <f>VLOOKUP(B54,'[6]CSP 2017-18'!$A$9:$O$391,11,0)*1000000</f>
        <v>0</v>
      </c>
    </row>
    <row r="55" spans="2:14" x14ac:dyDescent="0.3">
      <c r="B55" s="4" t="s">
        <v>663</v>
      </c>
      <c r="C55" s="4" t="s">
        <v>664</v>
      </c>
      <c r="D55" s="4" t="s">
        <v>348</v>
      </c>
      <c r="E55" s="4" t="s">
        <v>348</v>
      </c>
      <c r="F55" s="20">
        <f t="shared" si="2"/>
        <v>-7548.8028062247904</v>
      </c>
      <c r="G55" s="20">
        <f t="shared" si="3"/>
        <v>0</v>
      </c>
      <c r="H55" s="20">
        <v>150000000</v>
      </c>
      <c r="I55" s="20">
        <f t="shared" si="0"/>
        <v>685606549.25394952</v>
      </c>
      <c r="J55" s="149">
        <f>'[6]Step 1'!CV55</f>
        <v>768562.55090377526</v>
      </c>
      <c r="K55" s="150">
        <f>VLOOKUP(B55,'[6]RSG 2017-18'!$A$7:$F$389,6,0)*1000000</f>
        <v>776111.35371000005</v>
      </c>
      <c r="L55" s="20"/>
      <c r="M55" s="120">
        <f t="shared" si="1"/>
        <v>0</v>
      </c>
      <c r="N55" s="20">
        <f>VLOOKUP(B55,'[6]CSP 2017-18'!$A$9:$O$391,11,0)*1000000</f>
        <v>0</v>
      </c>
    </row>
    <row r="56" spans="2:14" x14ac:dyDescent="0.3">
      <c r="B56" s="4" t="s">
        <v>519</v>
      </c>
      <c r="C56" s="4" t="s">
        <v>520</v>
      </c>
      <c r="D56" s="4" t="s">
        <v>348</v>
      </c>
      <c r="E56" s="4" t="s">
        <v>348</v>
      </c>
      <c r="F56" s="20">
        <f t="shared" si="2"/>
        <v>96292.436747178668</v>
      </c>
      <c r="G56" s="20">
        <f t="shared" si="3"/>
        <v>96292.436747178668</v>
      </c>
      <c r="H56" s="20">
        <v>150000000</v>
      </c>
      <c r="I56" s="20">
        <f t="shared" si="0"/>
        <v>685606549.25394952</v>
      </c>
      <c r="J56" s="149">
        <f>'[6]Step 1'!CV56</f>
        <v>1094444.4953911786</v>
      </c>
      <c r="K56" s="150">
        <f>VLOOKUP(B56,'[6]RSG 2017-18'!$A$7:$F$389,6,0)*1000000</f>
        <v>998152.05864399998</v>
      </c>
      <c r="L56" s="20"/>
      <c r="M56" s="120">
        <f t="shared" si="1"/>
        <v>21067.280538370083</v>
      </c>
      <c r="N56" s="20">
        <f>VLOOKUP(B56,'[6]CSP 2017-18'!$A$9:$O$391,11,0)*1000000</f>
        <v>21067.280544106492</v>
      </c>
    </row>
    <row r="57" spans="2:14" x14ac:dyDescent="0.3">
      <c r="B57" s="4" t="s">
        <v>367</v>
      </c>
      <c r="C57" s="4" t="s">
        <v>368</v>
      </c>
      <c r="D57" s="4" t="s">
        <v>348</v>
      </c>
      <c r="E57" s="4" t="s">
        <v>348</v>
      </c>
      <c r="F57" s="20">
        <f t="shared" si="2"/>
        <v>22817.582706723362</v>
      </c>
      <c r="G57" s="20">
        <f t="shared" si="3"/>
        <v>22817.582706723362</v>
      </c>
      <c r="H57" s="20">
        <v>150000000</v>
      </c>
      <c r="I57" s="20">
        <f t="shared" si="0"/>
        <v>685606549.25394952</v>
      </c>
      <c r="J57" s="149">
        <f>'[6]Step 1'!CV57</f>
        <v>908472.86806572333</v>
      </c>
      <c r="K57" s="150">
        <f>VLOOKUP(B57,'[6]RSG 2017-18'!$A$7:$F$389,6,0)*1000000</f>
        <v>885655.28535899997</v>
      </c>
      <c r="L57" s="20"/>
      <c r="M57" s="120">
        <f t="shared" si="1"/>
        <v>4992.1305590398542</v>
      </c>
      <c r="N57" s="20">
        <f>VLOOKUP(B57,'[6]CSP 2017-18'!$A$9:$O$391,11,0)*1000000</f>
        <v>4992.1305604689669</v>
      </c>
    </row>
    <row r="58" spans="2:14" x14ac:dyDescent="0.3">
      <c r="B58" s="4" t="s">
        <v>435</v>
      </c>
      <c r="C58" s="4" t="s">
        <v>436</v>
      </c>
      <c r="D58" s="4" t="s">
        <v>348</v>
      </c>
      <c r="E58" s="4" t="s">
        <v>348</v>
      </c>
      <c r="F58" s="20">
        <f t="shared" si="2"/>
        <v>394547.35194231814</v>
      </c>
      <c r="G58" s="20">
        <f t="shared" si="3"/>
        <v>394547.35194231814</v>
      </c>
      <c r="H58" s="20">
        <v>150000000</v>
      </c>
      <c r="I58" s="20">
        <f t="shared" si="0"/>
        <v>685606549.25394952</v>
      </c>
      <c r="J58" s="149">
        <f>'[6]Step 1'!CV58</f>
        <v>681422.34885331814</v>
      </c>
      <c r="K58" s="150">
        <f>VLOOKUP(B58,'[6]RSG 2017-18'!$A$7:$F$389,6,0)*1000000</f>
        <v>286874.99691099999</v>
      </c>
      <c r="L58" s="20"/>
      <c r="M58" s="120">
        <f t="shared" si="1"/>
        <v>86320.795587129949</v>
      </c>
      <c r="N58" s="20">
        <f>VLOOKUP(B58,'[6]CSP 2017-18'!$A$9:$O$391,11,0)*1000000</f>
        <v>86320.795610724861</v>
      </c>
    </row>
    <row r="59" spans="2:14" x14ac:dyDescent="0.3">
      <c r="B59" s="4" t="s">
        <v>308</v>
      </c>
      <c r="C59" s="4" t="s">
        <v>309</v>
      </c>
      <c r="D59" s="4"/>
      <c r="E59" s="4" t="s">
        <v>203</v>
      </c>
      <c r="F59" s="20">
        <f t="shared" si="2"/>
        <v>10173540.930575993</v>
      </c>
      <c r="G59" s="20">
        <f t="shared" si="3"/>
        <v>10173540.930575993</v>
      </c>
      <c r="H59" s="20">
        <v>150000000</v>
      </c>
      <c r="I59" s="20">
        <f t="shared" si="0"/>
        <v>685606549.25394952</v>
      </c>
      <c r="J59" s="149">
        <f>'[6]Step 1'!CV59</f>
        <v>20772655.120165993</v>
      </c>
      <c r="K59" s="150">
        <f>VLOOKUP(B59,'[6]RSG 2017-18'!$A$7:$F$389,6,0)*1000000</f>
        <v>10599114.18959</v>
      </c>
      <c r="L59" s="20"/>
      <c r="M59" s="120">
        <f t="shared" si="1"/>
        <v>2225811.7884768848</v>
      </c>
      <c r="N59" s="20">
        <f>VLOOKUP(B59,'[6]CSP 2017-18'!$A$9:$O$391,11,0)*1000000</f>
        <v>2225811.7890870846</v>
      </c>
    </row>
    <row r="60" spans="2:14" x14ac:dyDescent="0.3">
      <c r="B60" s="4" t="s">
        <v>567</v>
      </c>
      <c r="C60" s="4" t="s">
        <v>568</v>
      </c>
      <c r="D60" s="4" t="s">
        <v>348</v>
      </c>
      <c r="E60" s="4" t="s">
        <v>348</v>
      </c>
      <c r="F60" s="20">
        <f t="shared" si="2"/>
        <v>-162928.85435410892</v>
      </c>
      <c r="G60" s="20">
        <f t="shared" si="3"/>
        <v>0</v>
      </c>
      <c r="H60" s="20">
        <v>150000000</v>
      </c>
      <c r="I60" s="20">
        <f t="shared" si="0"/>
        <v>685606549.25394952</v>
      </c>
      <c r="J60" s="149">
        <f>'[6]Step 1'!CV60</f>
        <v>1101737.2297028911</v>
      </c>
      <c r="K60" s="150">
        <f>VLOOKUP(B60,'[6]RSG 2017-18'!$A$7:$F$389,6,0)*1000000</f>
        <v>1264666.084057</v>
      </c>
      <c r="L60" s="20"/>
      <c r="M60" s="120">
        <f t="shared" si="1"/>
        <v>0</v>
      </c>
      <c r="N60" s="20">
        <f>VLOOKUP(B60,'[6]CSP 2017-18'!$A$9:$O$391,11,0)*1000000</f>
        <v>0</v>
      </c>
    </row>
    <row r="61" spans="2:14" x14ac:dyDescent="0.3">
      <c r="B61" s="4" t="s">
        <v>437</v>
      </c>
      <c r="C61" s="4" t="s">
        <v>438</v>
      </c>
      <c r="D61" s="4" t="s">
        <v>348</v>
      </c>
      <c r="E61" s="4" t="s">
        <v>348</v>
      </c>
      <c r="F61" s="20">
        <f t="shared" si="2"/>
        <v>627817.0269313684</v>
      </c>
      <c r="G61" s="20">
        <f t="shared" si="3"/>
        <v>627817.0269313684</v>
      </c>
      <c r="H61" s="20">
        <v>150000000</v>
      </c>
      <c r="I61" s="20">
        <f t="shared" si="0"/>
        <v>685606549.25394952</v>
      </c>
      <c r="J61" s="149">
        <f>'[6]Step 1'!CV61</f>
        <v>877564.84895136836</v>
      </c>
      <c r="K61" s="150">
        <f>VLOOKUP(B61,'[6]RSG 2017-18'!$A$7:$F$389,6,0)*1000000</f>
        <v>249747.82201999999</v>
      </c>
      <c r="L61" s="20"/>
      <c r="M61" s="120">
        <f t="shared" si="1"/>
        <v>137356.55550866629</v>
      </c>
      <c r="N61" s="20">
        <f>VLOOKUP(B61,'[6]CSP 2017-18'!$A$9:$O$391,11,0)*1000000</f>
        <v>137356.55554624146</v>
      </c>
    </row>
    <row r="62" spans="2:14" x14ac:dyDescent="0.3">
      <c r="B62" s="4" t="s">
        <v>453</v>
      </c>
      <c r="C62" s="4" t="s">
        <v>454</v>
      </c>
      <c r="D62" s="4" t="s">
        <v>348</v>
      </c>
      <c r="E62" s="4" t="s">
        <v>348</v>
      </c>
      <c r="F62" s="20">
        <f t="shared" si="2"/>
        <v>339132.660390798</v>
      </c>
      <c r="G62" s="20">
        <f t="shared" si="3"/>
        <v>339132.660390798</v>
      </c>
      <c r="H62" s="20">
        <v>150000000</v>
      </c>
      <c r="I62" s="20">
        <f t="shared" si="0"/>
        <v>685606549.25394952</v>
      </c>
      <c r="J62" s="149">
        <f>'[6]Step 1'!CV62</f>
        <v>883159.50119579805</v>
      </c>
      <c r="K62" s="150">
        <f>VLOOKUP(B62,'[6]RSG 2017-18'!$A$7:$F$389,6,0)*1000000</f>
        <v>544026.84080500004</v>
      </c>
      <c r="L62" s="20"/>
      <c r="M62" s="120">
        <f t="shared" si="1"/>
        <v>74196.926960476601</v>
      </c>
      <c r="N62" s="20">
        <f>VLOOKUP(B62,'[6]CSP 2017-18'!$A$9:$O$391,11,0)*1000000</f>
        <v>74196.926980642806</v>
      </c>
    </row>
    <row r="63" spans="2:14" x14ac:dyDescent="0.3">
      <c r="B63" s="4" t="s">
        <v>643</v>
      </c>
      <c r="C63" s="4" t="s">
        <v>644</v>
      </c>
      <c r="D63" s="4" t="s">
        <v>348</v>
      </c>
      <c r="E63" s="4" t="s">
        <v>348</v>
      </c>
      <c r="F63" s="20">
        <f t="shared" si="2"/>
        <v>-116227.52303696214</v>
      </c>
      <c r="G63" s="20">
        <f t="shared" si="3"/>
        <v>0</v>
      </c>
      <c r="H63" s="20">
        <v>150000000</v>
      </c>
      <c r="I63" s="20">
        <f t="shared" si="0"/>
        <v>685606549.25394952</v>
      </c>
      <c r="J63" s="149">
        <f>'[6]Step 1'!CV63</f>
        <v>989205.85432203789</v>
      </c>
      <c r="K63" s="150">
        <f>VLOOKUP(B63,'[6]RSG 2017-18'!$A$7:$F$389,6,0)*1000000</f>
        <v>1105433.377359</v>
      </c>
      <c r="L63" s="20"/>
      <c r="M63" s="120">
        <f t="shared" si="1"/>
        <v>0</v>
      </c>
      <c r="N63" s="20">
        <f>VLOOKUP(B63,'[6]CSP 2017-18'!$A$9:$O$391,11,0)*1000000</f>
        <v>0</v>
      </c>
    </row>
    <row r="64" spans="2:14" x14ac:dyDescent="0.3">
      <c r="B64" s="4" t="s">
        <v>302</v>
      </c>
      <c r="C64" s="4" t="s">
        <v>303</v>
      </c>
      <c r="D64" s="4"/>
      <c r="E64" s="4" t="s">
        <v>203</v>
      </c>
      <c r="F64" s="20">
        <f t="shared" si="2"/>
        <v>13594052.75290042</v>
      </c>
      <c r="G64" s="20">
        <f t="shared" si="3"/>
        <v>13594052.75290042</v>
      </c>
      <c r="H64" s="20">
        <v>150000000</v>
      </c>
      <c r="I64" s="20">
        <f t="shared" si="0"/>
        <v>685606549.25394952</v>
      </c>
      <c r="J64" s="149">
        <f>'[6]Step 1'!CV64</f>
        <v>27009338.060252421</v>
      </c>
      <c r="K64" s="150">
        <f>VLOOKUP(B64,'[6]RSG 2017-18'!$A$7:$F$389,6,0)*1000000</f>
        <v>13415285.307352001</v>
      </c>
      <c r="L64" s="20"/>
      <c r="M64" s="120">
        <f t="shared" si="1"/>
        <v>2974166.3278361931</v>
      </c>
      <c r="N64" s="20">
        <f>VLOOKUP(B64,'[6]CSP 2017-18'!$A$9:$O$391,11,0)*1000000</f>
        <v>2974166.328651676</v>
      </c>
    </row>
    <row r="65" spans="2:14" x14ac:dyDescent="0.3">
      <c r="B65" s="4" t="s">
        <v>795</v>
      </c>
      <c r="C65" s="4" t="s">
        <v>796</v>
      </c>
      <c r="D65" s="4" t="s">
        <v>764</v>
      </c>
      <c r="E65" s="4" t="s">
        <v>764</v>
      </c>
      <c r="F65" s="20">
        <f t="shared" si="2"/>
        <v>360475.95520954859</v>
      </c>
      <c r="G65" s="20">
        <f t="shared" si="3"/>
        <v>360475.95520954859</v>
      </c>
      <c r="H65" s="20">
        <v>150000000</v>
      </c>
      <c r="I65" s="20">
        <f t="shared" si="0"/>
        <v>685606549.25394952</v>
      </c>
      <c r="J65" s="149">
        <f>'[6]Step 1'!CV65</f>
        <v>5856762.7197985481</v>
      </c>
      <c r="K65" s="150">
        <f>VLOOKUP(B65,'[6]RSG 2017-18'!$A$7:$F$389,6,0)*1000000</f>
        <v>5496286.7645889996</v>
      </c>
      <c r="L65" s="20"/>
      <c r="M65" s="120">
        <f t="shared" si="1"/>
        <v>78866.506366181435</v>
      </c>
      <c r="N65" s="20">
        <f>VLOOKUP(B65,'[6]CSP 2017-18'!$A$9:$O$391,11,0)*1000000</f>
        <v>78866.506387901158</v>
      </c>
    </row>
    <row r="66" spans="2:14" x14ac:dyDescent="0.3">
      <c r="B66" s="4" t="s">
        <v>304</v>
      </c>
      <c r="C66" s="4" t="s">
        <v>305</v>
      </c>
      <c r="D66" s="4"/>
      <c r="E66" s="4" t="s">
        <v>203</v>
      </c>
      <c r="F66" s="20">
        <f t="shared" si="2"/>
        <v>6565122.7042446434</v>
      </c>
      <c r="G66" s="20">
        <f t="shared" si="3"/>
        <v>6565122.7042446434</v>
      </c>
      <c r="H66" s="20">
        <v>150000000</v>
      </c>
      <c r="I66" s="20">
        <f t="shared" si="0"/>
        <v>685606549.25394952</v>
      </c>
      <c r="J66" s="149">
        <f>'[6]Step 1'!CV66</f>
        <v>25800804.864905644</v>
      </c>
      <c r="K66" s="150">
        <f>VLOOKUP(B66,'[6]RSG 2017-18'!$A$7:$F$389,6,0)*1000000</f>
        <v>19235682.160661001</v>
      </c>
      <c r="L66" s="20"/>
      <c r="M66" s="120">
        <f t="shared" si="1"/>
        <v>1436346.264061047</v>
      </c>
      <c r="N66" s="20">
        <f>VLOOKUP(B66,'[6]CSP 2017-18'!$A$9:$O$391,11,0)*1000000</f>
        <v>1436346.2644546749</v>
      </c>
    </row>
    <row r="67" spans="2:14" x14ac:dyDescent="0.3">
      <c r="B67" s="4" t="s">
        <v>379</v>
      </c>
      <c r="C67" s="4" t="s">
        <v>380</v>
      </c>
      <c r="D67" s="4" t="s">
        <v>348</v>
      </c>
      <c r="E67" s="4" t="s">
        <v>348</v>
      </c>
      <c r="F67" s="20">
        <f t="shared" si="2"/>
        <v>-253259.85718884529</v>
      </c>
      <c r="G67" s="20">
        <f t="shared" si="3"/>
        <v>0</v>
      </c>
      <c r="H67" s="20">
        <v>150000000</v>
      </c>
      <c r="I67" s="20">
        <f t="shared" si="0"/>
        <v>685606549.25394952</v>
      </c>
      <c r="J67" s="149">
        <f>'[6]Step 1'!CV67</f>
        <v>986205.24459415465</v>
      </c>
      <c r="K67" s="150">
        <f>VLOOKUP(B67,'[6]RSG 2017-18'!$A$7:$F$389,6,0)*1000000</f>
        <v>1239465.1017829999</v>
      </c>
      <c r="L67" s="20"/>
      <c r="M67" s="120">
        <f t="shared" si="1"/>
        <v>0</v>
      </c>
      <c r="N67" s="20">
        <f>VLOOKUP(B67,'[6]CSP 2017-18'!$A$9:$O$391,11,0)*1000000</f>
        <v>0</v>
      </c>
    </row>
    <row r="68" spans="2:14" x14ac:dyDescent="0.3">
      <c r="B68" s="4" t="s">
        <v>729</v>
      </c>
      <c r="C68" s="4" t="s">
        <v>730</v>
      </c>
      <c r="D68" s="4" t="s">
        <v>348</v>
      </c>
      <c r="E68" s="4" t="s">
        <v>348</v>
      </c>
      <c r="F68" s="20">
        <f t="shared" si="2"/>
        <v>425058.19240366656</v>
      </c>
      <c r="G68" s="20">
        <f t="shared" si="3"/>
        <v>425058.19240366656</v>
      </c>
      <c r="H68" s="20">
        <v>150000000</v>
      </c>
      <c r="I68" s="20">
        <f t="shared" si="0"/>
        <v>685606549.25394952</v>
      </c>
      <c r="J68" s="149">
        <f>'[6]Step 1'!CV68</f>
        <v>614654.0193416666</v>
      </c>
      <c r="K68" s="150">
        <f>VLOOKUP(B68,'[6]RSG 2017-18'!$A$7:$F$389,6,0)*1000000</f>
        <v>189595.82693800001</v>
      </c>
      <c r="L68" s="20"/>
      <c r="M68" s="120">
        <f t="shared" si="1"/>
        <v>92996.090731527816</v>
      </c>
      <c r="N68" s="20">
        <f>VLOOKUP(B68,'[6]CSP 2017-18'!$A$9:$O$391,11,0)*1000000</f>
        <v>92996.090757095299</v>
      </c>
    </row>
    <row r="69" spans="2:14" x14ac:dyDescent="0.3">
      <c r="B69" s="4" t="s">
        <v>351</v>
      </c>
      <c r="C69" s="4" t="s">
        <v>352</v>
      </c>
      <c r="D69" s="4" t="s">
        <v>348</v>
      </c>
      <c r="E69" s="4" t="s">
        <v>348</v>
      </c>
      <c r="F69" s="20">
        <f t="shared" si="2"/>
        <v>457755.03900692507</v>
      </c>
      <c r="G69" s="20">
        <f t="shared" si="3"/>
        <v>457755.03900692507</v>
      </c>
      <c r="H69" s="20">
        <v>150000000</v>
      </c>
      <c r="I69" s="20">
        <f t="shared" ref="I69:I132" si="4">$G$391</f>
        <v>685606549.25394952</v>
      </c>
      <c r="J69" s="149">
        <f>'[6]Step 1'!CV69</f>
        <v>457755.03900692507</v>
      </c>
      <c r="K69" s="150">
        <f>VLOOKUP(B69,'[6]RSG 2017-18'!$A$7:$F$389,6,0)*1000000</f>
        <v>0</v>
      </c>
      <c r="L69" s="20"/>
      <c r="M69" s="120">
        <f t="shared" ref="M69:M132" si="5">(G69/I69)*H69</f>
        <v>100149.64986223579</v>
      </c>
      <c r="N69" s="20">
        <f>VLOOKUP(B69,'[6]CSP 2017-18'!$A$9:$O$391,11,0)*1000000</f>
        <v>100149.64988970781</v>
      </c>
    </row>
    <row r="70" spans="2:14" x14ac:dyDescent="0.3">
      <c r="B70" s="4" t="s">
        <v>543</v>
      </c>
      <c r="C70" s="4" t="s">
        <v>544</v>
      </c>
      <c r="D70" s="4" t="s">
        <v>348</v>
      </c>
      <c r="E70" s="4" t="s">
        <v>348</v>
      </c>
      <c r="F70" s="20">
        <f t="shared" ref="F70:F133" si="6">J70-K70</f>
        <v>123033.89321194275</v>
      </c>
      <c r="G70" s="20">
        <f t="shared" ref="G70:G133" si="7">IF(F70&gt;0,F70,0)</f>
        <v>123033.89321194275</v>
      </c>
      <c r="H70" s="20">
        <v>150000000</v>
      </c>
      <c r="I70" s="20">
        <f t="shared" si="4"/>
        <v>685606549.25394952</v>
      </c>
      <c r="J70" s="149">
        <f>'[6]Step 1'!CV70</f>
        <v>830475.9105709428</v>
      </c>
      <c r="K70" s="150">
        <f>VLOOKUP(B70,'[6]RSG 2017-18'!$A$7:$F$389,6,0)*1000000</f>
        <v>707442.01735900005</v>
      </c>
      <c r="L70" s="20"/>
      <c r="M70" s="120">
        <f t="shared" si="5"/>
        <v>26917.893362998824</v>
      </c>
      <c r="N70" s="20">
        <f>VLOOKUP(B70,'[6]CSP 2017-18'!$A$9:$O$391,11,0)*1000000</f>
        <v>26917.893370390779</v>
      </c>
    </row>
    <row r="71" spans="2:14" x14ac:dyDescent="0.3">
      <c r="B71" s="4" t="s">
        <v>407</v>
      </c>
      <c r="C71" s="4" t="s">
        <v>408</v>
      </c>
      <c r="D71" s="4" t="s">
        <v>348</v>
      </c>
      <c r="E71" s="4" t="s">
        <v>348</v>
      </c>
      <c r="F71" s="20">
        <f t="shared" si="6"/>
        <v>245936.43681685056</v>
      </c>
      <c r="G71" s="20">
        <f t="shared" si="7"/>
        <v>245936.43681685056</v>
      </c>
      <c r="H71" s="20">
        <v>150000000</v>
      </c>
      <c r="I71" s="20">
        <f t="shared" si="4"/>
        <v>685606549.25394952</v>
      </c>
      <c r="J71" s="149">
        <f>'[6]Step 1'!CV71</f>
        <v>254317.76016185057</v>
      </c>
      <c r="K71" s="150">
        <f>VLOOKUP(B71,'[6]RSG 2017-18'!$A$7:$F$389,6,0)*1000000</f>
        <v>8381.3233450000007</v>
      </c>
      <c r="L71" s="20"/>
      <c r="M71" s="120">
        <f t="shared" si="5"/>
        <v>53807.049484387739</v>
      </c>
      <c r="N71" s="20">
        <f>VLOOKUP(B71,'[6]CSP 2017-18'!$A$9:$O$391,11,0)*1000000</f>
        <v>53807.049499171429</v>
      </c>
    </row>
    <row r="72" spans="2:14" x14ac:dyDescent="0.3">
      <c r="B72" s="4" t="s">
        <v>107</v>
      </c>
      <c r="C72" s="4" t="s">
        <v>108</v>
      </c>
      <c r="D72" s="4"/>
      <c r="E72" s="4" t="s">
        <v>109</v>
      </c>
      <c r="F72" s="20">
        <f t="shared" si="6"/>
        <v>-4183960.981230109</v>
      </c>
      <c r="G72" s="20">
        <f t="shared" si="7"/>
        <v>0</v>
      </c>
      <c r="H72" s="20">
        <v>150000000</v>
      </c>
      <c r="I72" s="20">
        <f t="shared" si="4"/>
        <v>685606549.25394952</v>
      </c>
      <c r="J72" s="149">
        <f>'[6]Step 1'!CV72</f>
        <v>4649439.220775892</v>
      </c>
      <c r="K72" s="150">
        <f>VLOOKUP(B72,'[6]RSG 2017-18'!$A$7:$F$389,6,0)*1000000</f>
        <v>8833400.202006001</v>
      </c>
      <c r="L72" s="20"/>
      <c r="M72" s="120">
        <f t="shared" si="5"/>
        <v>0</v>
      </c>
      <c r="N72" s="20">
        <f>VLOOKUP(B72,'[6]CSP 2017-18'!$A$9:$O$391,11,0)*1000000</f>
        <v>0</v>
      </c>
    </row>
    <row r="73" spans="2:14" x14ac:dyDescent="0.3">
      <c r="B73" s="4" t="s">
        <v>769</v>
      </c>
      <c r="C73" s="4" t="s">
        <v>770</v>
      </c>
      <c r="D73" s="4" t="s">
        <v>764</v>
      </c>
      <c r="E73" s="4" t="s">
        <v>764</v>
      </c>
      <c r="F73" s="20">
        <f t="shared" si="6"/>
        <v>-748016.720778252</v>
      </c>
      <c r="G73" s="20">
        <f t="shared" si="7"/>
        <v>0</v>
      </c>
      <c r="H73" s="20">
        <v>150000000</v>
      </c>
      <c r="I73" s="20">
        <f t="shared" si="4"/>
        <v>685606549.25394952</v>
      </c>
      <c r="J73" s="149">
        <f>'[6]Step 1'!CV73</f>
        <v>5696910.2977537476</v>
      </c>
      <c r="K73" s="150">
        <f>VLOOKUP(B73,'[6]RSG 2017-18'!$A$7:$F$389,6,0)*1000000</f>
        <v>6444927.0185319996</v>
      </c>
      <c r="L73" s="20"/>
      <c r="M73" s="120">
        <f t="shared" si="5"/>
        <v>0</v>
      </c>
      <c r="N73" s="20">
        <f>VLOOKUP(B73,'[6]CSP 2017-18'!$A$9:$O$391,11,0)*1000000</f>
        <v>0</v>
      </c>
    </row>
    <row r="74" spans="2:14" x14ac:dyDescent="0.3">
      <c r="B74" s="4" t="s">
        <v>439</v>
      </c>
      <c r="C74" s="4" t="s">
        <v>440</v>
      </c>
      <c r="D74" s="4" t="s">
        <v>348</v>
      </c>
      <c r="E74" s="4" t="s">
        <v>348</v>
      </c>
      <c r="F74" s="20">
        <f t="shared" si="6"/>
        <v>401017.86566445045</v>
      </c>
      <c r="G74" s="20">
        <f t="shared" si="7"/>
        <v>401017.86566445045</v>
      </c>
      <c r="H74" s="20">
        <v>150000000</v>
      </c>
      <c r="I74" s="20">
        <f t="shared" si="4"/>
        <v>685606549.25394952</v>
      </c>
      <c r="J74" s="149">
        <f>'[6]Step 1'!CV74</f>
        <v>1321131.8324584505</v>
      </c>
      <c r="K74" s="150">
        <f>VLOOKUP(B74,'[6]RSG 2017-18'!$A$7:$F$389,6,0)*1000000</f>
        <v>920113.96679400001</v>
      </c>
      <c r="L74" s="20"/>
      <c r="M74" s="120">
        <f t="shared" si="5"/>
        <v>87736.442884221833</v>
      </c>
      <c r="N74" s="20">
        <f>VLOOKUP(B74,'[6]CSP 2017-18'!$A$9:$O$391,11,0)*1000000</f>
        <v>87736.442908394674</v>
      </c>
    </row>
    <row r="75" spans="2:14" x14ac:dyDescent="0.3">
      <c r="B75" s="4" t="s">
        <v>369</v>
      </c>
      <c r="C75" s="4" t="s">
        <v>370</v>
      </c>
      <c r="D75" s="4" t="s">
        <v>348</v>
      </c>
      <c r="E75" s="4" t="s">
        <v>348</v>
      </c>
      <c r="F75" s="20">
        <f t="shared" si="6"/>
        <v>-109937.28874504089</v>
      </c>
      <c r="G75" s="20">
        <f t="shared" si="7"/>
        <v>0</v>
      </c>
      <c r="H75" s="20">
        <v>150000000</v>
      </c>
      <c r="I75" s="20">
        <f t="shared" si="4"/>
        <v>685606549.25394952</v>
      </c>
      <c r="J75" s="149">
        <f>'[6]Step 1'!CV75</f>
        <v>569350.25524295913</v>
      </c>
      <c r="K75" s="150">
        <f>VLOOKUP(B75,'[6]RSG 2017-18'!$A$7:$F$389,6,0)*1000000</f>
        <v>679287.54398800002</v>
      </c>
      <c r="L75" s="20"/>
      <c r="M75" s="120">
        <f t="shared" si="5"/>
        <v>0</v>
      </c>
      <c r="N75" s="20">
        <f>VLOOKUP(B75,'[6]CSP 2017-18'!$A$9:$O$391,11,0)*1000000</f>
        <v>0</v>
      </c>
    </row>
    <row r="76" spans="2:14" x14ac:dyDescent="0.3">
      <c r="B76" s="4" t="s">
        <v>607</v>
      </c>
      <c r="C76" s="4" t="s">
        <v>608</v>
      </c>
      <c r="D76" s="4" t="s">
        <v>348</v>
      </c>
      <c r="E76" s="4" t="s">
        <v>348</v>
      </c>
      <c r="F76" s="20">
        <f t="shared" si="6"/>
        <v>-91650.533112049685</v>
      </c>
      <c r="G76" s="20">
        <f t="shared" si="7"/>
        <v>0</v>
      </c>
      <c r="H76" s="20">
        <v>150000000</v>
      </c>
      <c r="I76" s="20">
        <f t="shared" si="4"/>
        <v>685606549.25394952</v>
      </c>
      <c r="J76" s="149">
        <f>'[6]Step 1'!CV76</f>
        <v>550415.53835695027</v>
      </c>
      <c r="K76" s="150">
        <f>VLOOKUP(B76,'[6]RSG 2017-18'!$A$7:$F$389,6,0)*1000000</f>
        <v>642066.07146899996</v>
      </c>
      <c r="L76" s="20"/>
      <c r="M76" s="120">
        <f t="shared" si="5"/>
        <v>0</v>
      </c>
      <c r="N76" s="20">
        <f>VLOOKUP(B76,'[6]CSP 2017-18'!$A$9:$O$391,11,0)*1000000</f>
        <v>0</v>
      </c>
    </row>
    <row r="77" spans="2:14" x14ac:dyDescent="0.3">
      <c r="B77" s="4" t="s">
        <v>292</v>
      </c>
      <c r="C77" s="4" t="s">
        <v>293</v>
      </c>
      <c r="D77" s="4"/>
      <c r="E77" s="4" t="s">
        <v>200</v>
      </c>
      <c r="F77" s="20">
        <f t="shared" si="6"/>
        <v>-1078477.9344393015</v>
      </c>
      <c r="G77" s="20">
        <f t="shared" si="7"/>
        <v>0</v>
      </c>
      <c r="H77" s="20">
        <v>150000000</v>
      </c>
      <c r="I77" s="20">
        <f t="shared" si="4"/>
        <v>685606549.25394952</v>
      </c>
      <c r="J77" s="149">
        <f>'[6]Step 1'!CV77</f>
        <v>41898201.962307699</v>
      </c>
      <c r="K77" s="150">
        <f>VLOOKUP(B77,'[6]RSG 2017-18'!$A$7:$F$389,6,0)*1000000</f>
        <v>42976679.896747001</v>
      </c>
      <c r="L77" s="20"/>
      <c r="M77" s="120">
        <f t="shared" si="5"/>
        <v>0</v>
      </c>
      <c r="N77" s="20">
        <f>VLOOKUP(B77,'[6]CSP 2017-18'!$A$9:$O$391,11,0)*1000000</f>
        <v>0</v>
      </c>
    </row>
    <row r="78" spans="2:14" x14ac:dyDescent="0.3">
      <c r="B78" s="4" t="s">
        <v>455</v>
      </c>
      <c r="C78" s="4" t="s">
        <v>456</v>
      </c>
      <c r="D78" s="4" t="s">
        <v>348</v>
      </c>
      <c r="E78" s="4" t="s">
        <v>348</v>
      </c>
      <c r="F78" s="20">
        <f t="shared" si="6"/>
        <v>195559.73417453241</v>
      </c>
      <c r="G78" s="20">
        <f t="shared" si="7"/>
        <v>195559.73417453241</v>
      </c>
      <c r="H78" s="20">
        <v>150000000</v>
      </c>
      <c r="I78" s="20">
        <f t="shared" si="4"/>
        <v>685606549.25394952</v>
      </c>
      <c r="J78" s="149">
        <f>'[6]Step 1'!CV78</f>
        <v>581921.53456153243</v>
      </c>
      <c r="K78" s="150">
        <f>VLOOKUP(B78,'[6]RSG 2017-18'!$A$7:$F$389,6,0)*1000000</f>
        <v>386361.80038700002</v>
      </c>
      <c r="L78" s="20"/>
      <c r="M78" s="120">
        <f t="shared" si="5"/>
        <v>42785.414109739671</v>
      </c>
      <c r="N78" s="20">
        <f>VLOOKUP(B78,'[6]CSP 2017-18'!$A$9:$O$391,11,0)*1000000</f>
        <v>42785.414121571404</v>
      </c>
    </row>
    <row r="79" spans="2:14" x14ac:dyDescent="0.3">
      <c r="B79" s="4" t="s">
        <v>85</v>
      </c>
      <c r="C79" s="4" t="s">
        <v>86</v>
      </c>
      <c r="D79" s="4"/>
      <c r="E79" s="4" t="s">
        <v>36</v>
      </c>
      <c r="F79" s="20">
        <f t="shared" si="6"/>
        <v>-8728399.5833784267</v>
      </c>
      <c r="G79" s="20">
        <f t="shared" si="7"/>
        <v>0</v>
      </c>
      <c r="H79" s="20">
        <v>150000000</v>
      </c>
      <c r="I79" s="20">
        <f t="shared" si="4"/>
        <v>685606549.25394952</v>
      </c>
      <c r="J79" s="149">
        <f>'[6]Step 1'!CV79</f>
        <v>25917310.68009457</v>
      </c>
      <c r="K79" s="150">
        <f>VLOOKUP(B79,'[6]RSG 2017-18'!$A$7:$F$389,6,0)*1000000</f>
        <v>34645710.263472997</v>
      </c>
      <c r="L79" s="20"/>
      <c r="M79" s="120">
        <f t="shared" si="5"/>
        <v>0</v>
      </c>
      <c r="N79" s="20">
        <f>VLOOKUP(B79,'[6]CSP 2017-18'!$A$9:$O$391,11,0)*1000000</f>
        <v>0</v>
      </c>
    </row>
    <row r="80" spans="2:14" x14ac:dyDescent="0.3">
      <c r="B80" s="4" t="s">
        <v>621</v>
      </c>
      <c r="C80" s="4" t="s">
        <v>622</v>
      </c>
      <c r="D80" s="4" t="s">
        <v>348</v>
      </c>
      <c r="E80" s="4" t="s">
        <v>348</v>
      </c>
      <c r="F80" s="20">
        <f t="shared" si="6"/>
        <v>96597.149688610283</v>
      </c>
      <c r="G80" s="20">
        <f t="shared" si="7"/>
        <v>96597.149688610283</v>
      </c>
      <c r="H80" s="20">
        <v>150000000</v>
      </c>
      <c r="I80" s="20">
        <f t="shared" si="4"/>
        <v>685606549.25394952</v>
      </c>
      <c r="J80" s="149">
        <f>'[6]Step 1'!CV80</f>
        <v>449273.02016361029</v>
      </c>
      <c r="K80" s="150">
        <f>VLOOKUP(B80,'[6]RSG 2017-18'!$A$7:$F$389,6,0)*1000000</f>
        <v>352675.870475</v>
      </c>
      <c r="L80" s="20"/>
      <c r="M80" s="120">
        <f t="shared" si="5"/>
        <v>21133.946968649198</v>
      </c>
      <c r="N80" s="20">
        <f>VLOOKUP(B80,'[6]CSP 2017-18'!$A$9:$O$391,11,0)*1000000</f>
        <v>21133.946974309463</v>
      </c>
    </row>
    <row r="81" spans="2:14" x14ac:dyDescent="0.3">
      <c r="B81" s="4" t="s">
        <v>731</v>
      </c>
      <c r="C81" s="4" t="s">
        <v>732</v>
      </c>
      <c r="D81" s="4" t="s">
        <v>348</v>
      </c>
      <c r="E81" s="4" t="s">
        <v>348</v>
      </c>
      <c r="F81" s="20">
        <f t="shared" si="6"/>
        <v>-31383.80634745548</v>
      </c>
      <c r="G81" s="20">
        <f t="shared" si="7"/>
        <v>0</v>
      </c>
      <c r="H81" s="20">
        <v>150000000</v>
      </c>
      <c r="I81" s="20">
        <f t="shared" si="4"/>
        <v>685606549.25394952</v>
      </c>
      <c r="J81" s="149">
        <f>'[6]Step 1'!CV81</f>
        <v>1005007.3598875445</v>
      </c>
      <c r="K81" s="150">
        <f>VLOOKUP(B81,'[6]RSG 2017-18'!$A$7:$F$389,6,0)*1000000</f>
        <v>1036391.166235</v>
      </c>
      <c r="L81" s="20"/>
      <c r="M81" s="120">
        <f t="shared" si="5"/>
        <v>0</v>
      </c>
      <c r="N81" s="20">
        <f>VLOOKUP(B81,'[6]CSP 2017-18'!$A$9:$O$391,11,0)*1000000</f>
        <v>0</v>
      </c>
    </row>
    <row r="82" spans="2:14" x14ac:dyDescent="0.3">
      <c r="B82" s="4" t="s">
        <v>145</v>
      </c>
      <c r="C82" s="4" t="s">
        <v>146</v>
      </c>
      <c r="D82" s="4"/>
      <c r="E82" s="4" t="s">
        <v>136</v>
      </c>
      <c r="F82" s="20">
        <f t="shared" si="6"/>
        <v>1909835.1410160698</v>
      </c>
      <c r="G82" s="20">
        <f t="shared" si="7"/>
        <v>1909835.1410160698</v>
      </c>
      <c r="H82" s="20">
        <v>150000000</v>
      </c>
      <c r="I82" s="20">
        <f t="shared" si="4"/>
        <v>685606549.25394952</v>
      </c>
      <c r="J82" s="149">
        <f>'[6]Step 1'!CV82</f>
        <v>34486939.82445807</v>
      </c>
      <c r="K82" s="150">
        <f>VLOOKUP(B82,'[6]RSG 2017-18'!$A$7:$F$389,6,0)*1000000</f>
        <v>32577104.683442</v>
      </c>
      <c r="L82" s="20"/>
      <c r="M82" s="120">
        <f t="shared" si="5"/>
        <v>417842.08663721452</v>
      </c>
      <c r="N82" s="20">
        <f>VLOOKUP(B82,'[6]CSP 2017-18'!$A$9:$O$391,11,0)*1000000</f>
        <v>417842.08675196749</v>
      </c>
    </row>
    <row r="83" spans="2:14" x14ac:dyDescent="0.3">
      <c r="B83" s="4" t="s">
        <v>175</v>
      </c>
      <c r="C83" s="4" t="s">
        <v>176</v>
      </c>
      <c r="D83" s="4"/>
      <c r="E83" s="4" t="s">
        <v>177</v>
      </c>
      <c r="F83" s="20">
        <f t="shared" si="6"/>
        <v>4082943.1352487653</v>
      </c>
      <c r="G83" s="20">
        <f t="shared" si="7"/>
        <v>4082943.1352487653</v>
      </c>
      <c r="H83" s="20">
        <v>150000000</v>
      </c>
      <c r="I83" s="20">
        <f t="shared" si="4"/>
        <v>685606549.25394952</v>
      </c>
      <c r="J83" s="149">
        <f>'[6]Step 1'!CV83</f>
        <v>44655135.340426765</v>
      </c>
      <c r="K83" s="150">
        <f>VLOOKUP(B83,'[6]RSG 2017-18'!$A$7:$F$389,6,0)*1000000</f>
        <v>40572192.205178</v>
      </c>
      <c r="L83" s="20"/>
      <c r="M83" s="120">
        <f t="shared" si="5"/>
        <v>893284.15977611335</v>
      </c>
      <c r="N83" s="20">
        <f>VLOOKUP(B83,'[6]CSP 2017-18'!$A$9:$O$391,11,0)*1000000</f>
        <v>893284.16002127505</v>
      </c>
    </row>
    <row r="84" spans="2:14" x14ac:dyDescent="0.3">
      <c r="B84" s="4" t="s">
        <v>499</v>
      </c>
      <c r="C84" s="4" t="s">
        <v>500</v>
      </c>
      <c r="D84" s="4" t="s">
        <v>348</v>
      </c>
      <c r="E84" s="4" t="s">
        <v>348</v>
      </c>
      <c r="F84" s="20">
        <f t="shared" si="6"/>
        <v>572572.13682820578</v>
      </c>
      <c r="G84" s="20">
        <f t="shared" si="7"/>
        <v>572572.13682820578</v>
      </c>
      <c r="H84" s="20">
        <v>150000000</v>
      </c>
      <c r="I84" s="20">
        <f t="shared" si="4"/>
        <v>685606549.25394952</v>
      </c>
      <c r="J84" s="149">
        <f>'[6]Step 1'!CV84</f>
        <v>677120.95913920575</v>
      </c>
      <c r="K84" s="150">
        <f>VLOOKUP(B84,'[6]RSG 2017-18'!$A$7:$F$389,6,0)*1000000</f>
        <v>104548.822311</v>
      </c>
      <c r="L84" s="20"/>
      <c r="M84" s="120">
        <f t="shared" si="5"/>
        <v>125269.83678567319</v>
      </c>
      <c r="N84" s="20">
        <f>VLOOKUP(B84,'[6]CSP 2017-18'!$A$9:$O$391,11,0)*1000000</f>
        <v>125269.83681997043</v>
      </c>
    </row>
    <row r="85" spans="2:14" x14ac:dyDescent="0.3">
      <c r="B85" s="4" t="s">
        <v>238</v>
      </c>
      <c r="C85" s="4" t="s">
        <v>239</v>
      </c>
      <c r="D85" s="4"/>
      <c r="E85" s="4" t="s">
        <v>203</v>
      </c>
      <c r="F85" s="20">
        <f t="shared" si="6"/>
        <v>-411808.11132471263</v>
      </c>
      <c r="G85" s="20">
        <f t="shared" si="7"/>
        <v>0</v>
      </c>
      <c r="H85" s="20">
        <v>150000000</v>
      </c>
      <c r="I85" s="20">
        <f t="shared" si="4"/>
        <v>685606549.25394952</v>
      </c>
      <c r="J85" s="149">
        <f>'[6]Step 1'!CV85</f>
        <v>8682537.2907162867</v>
      </c>
      <c r="K85" s="150">
        <f>VLOOKUP(B85,'[6]RSG 2017-18'!$A$7:$F$389,6,0)*1000000</f>
        <v>9094345.4020409994</v>
      </c>
      <c r="L85" s="20"/>
      <c r="M85" s="120">
        <f t="shared" si="5"/>
        <v>0</v>
      </c>
      <c r="N85" s="20">
        <f>VLOOKUP(B85,'[6]CSP 2017-18'!$A$9:$O$391,11,0)*1000000</f>
        <v>0</v>
      </c>
    </row>
    <row r="86" spans="2:14" x14ac:dyDescent="0.3">
      <c r="B86" s="4" t="s">
        <v>521</v>
      </c>
      <c r="C86" s="4" t="s">
        <v>522</v>
      </c>
      <c r="D86" s="4" t="s">
        <v>348</v>
      </c>
      <c r="E86" s="4" t="s">
        <v>348</v>
      </c>
      <c r="F86" s="20">
        <f t="shared" si="6"/>
        <v>89917.865777925588</v>
      </c>
      <c r="G86" s="20">
        <f t="shared" si="7"/>
        <v>89917.865777925588</v>
      </c>
      <c r="H86" s="20">
        <v>150000000</v>
      </c>
      <c r="I86" s="20">
        <f t="shared" si="4"/>
        <v>685606549.25394952</v>
      </c>
      <c r="J86" s="149">
        <f>'[6]Step 1'!CV86</f>
        <v>774399.48096492561</v>
      </c>
      <c r="K86" s="150">
        <f>VLOOKUP(B86,'[6]RSG 2017-18'!$A$7:$F$389,6,0)*1000000</f>
        <v>684481.61518700002</v>
      </c>
      <c r="L86" s="20"/>
      <c r="M86" s="120">
        <f t="shared" si="5"/>
        <v>19672.624016450267</v>
      </c>
      <c r="N86" s="20">
        <f>VLOOKUP(B86,'[6]CSP 2017-18'!$A$9:$O$391,11,0)*1000000</f>
        <v>19672.624021859716</v>
      </c>
    </row>
    <row r="87" spans="2:14" x14ac:dyDescent="0.3">
      <c r="B87" s="4" t="s">
        <v>609</v>
      </c>
      <c r="C87" s="4" t="s">
        <v>610</v>
      </c>
      <c r="D87" s="4" t="s">
        <v>348</v>
      </c>
      <c r="E87" s="4" t="s">
        <v>348</v>
      </c>
      <c r="F87" s="20">
        <f t="shared" si="6"/>
        <v>13874.168360271258</v>
      </c>
      <c r="G87" s="20">
        <f t="shared" si="7"/>
        <v>13874.168360271258</v>
      </c>
      <c r="H87" s="20">
        <v>150000000</v>
      </c>
      <c r="I87" s="20">
        <f t="shared" si="4"/>
        <v>685606549.25394952</v>
      </c>
      <c r="J87" s="149">
        <f>'[6]Step 1'!CV87</f>
        <v>448143.95159827126</v>
      </c>
      <c r="K87" s="150">
        <f>VLOOKUP(B87,'[6]RSG 2017-18'!$A$7:$F$389,6,0)*1000000</f>
        <v>434269.783238</v>
      </c>
      <c r="L87" s="20"/>
      <c r="M87" s="120">
        <f t="shared" si="5"/>
        <v>3035.4512457695869</v>
      </c>
      <c r="N87" s="20">
        <f>VLOOKUP(B87,'[6]CSP 2017-18'!$A$9:$O$391,11,0)*1000000</f>
        <v>3035.4512465423959</v>
      </c>
    </row>
    <row r="88" spans="2:14" x14ac:dyDescent="0.3">
      <c r="B88" s="4" t="s">
        <v>232</v>
      </c>
      <c r="C88" s="4" t="s">
        <v>233</v>
      </c>
      <c r="D88" s="4"/>
      <c r="E88" s="4" t="s">
        <v>203</v>
      </c>
      <c r="F88" s="20">
        <f t="shared" si="6"/>
        <v>-4385307.0762091279</v>
      </c>
      <c r="G88" s="20">
        <f t="shared" si="7"/>
        <v>0</v>
      </c>
      <c r="H88" s="20">
        <v>150000000</v>
      </c>
      <c r="I88" s="20">
        <f t="shared" si="4"/>
        <v>685606549.25394952</v>
      </c>
      <c r="J88" s="149">
        <f>'[6]Step 1'!CV88</f>
        <v>20818099.589532871</v>
      </c>
      <c r="K88" s="150">
        <f>VLOOKUP(B88,'[6]RSG 2017-18'!$A$7:$F$389,6,0)*1000000</f>
        <v>25203406.665741999</v>
      </c>
      <c r="L88" s="20"/>
      <c r="M88" s="120">
        <f t="shared" si="5"/>
        <v>0</v>
      </c>
      <c r="N88" s="20">
        <f>VLOOKUP(B88,'[6]CSP 2017-18'!$A$9:$O$391,11,0)*1000000</f>
        <v>0</v>
      </c>
    </row>
    <row r="89" spans="2:14" x14ac:dyDescent="0.3">
      <c r="B89" s="4" t="s">
        <v>317</v>
      </c>
      <c r="C89" s="4" t="s">
        <v>318</v>
      </c>
      <c r="D89" s="4" t="s">
        <v>312</v>
      </c>
      <c r="E89" s="4" t="s">
        <v>312</v>
      </c>
      <c r="F89" s="20">
        <f t="shared" si="6"/>
        <v>5139643.7460660264</v>
      </c>
      <c r="G89" s="20">
        <f t="shared" si="7"/>
        <v>5139643.7460660264</v>
      </c>
      <c r="H89" s="20">
        <v>150000000</v>
      </c>
      <c r="I89" s="20">
        <f t="shared" si="4"/>
        <v>685606549.25394952</v>
      </c>
      <c r="J89" s="149">
        <f>'[6]Step 1'!CV89</f>
        <v>49195932.656816028</v>
      </c>
      <c r="K89" s="150">
        <f>VLOOKUP(B89,'[6]RSG 2017-18'!$A$7:$F$389,6,0)*1000000</f>
        <v>44056288.910750002</v>
      </c>
      <c r="L89" s="20"/>
      <c r="M89" s="120">
        <f t="shared" si="5"/>
        <v>1124473.7418987874</v>
      </c>
      <c r="N89" s="20">
        <f>VLOOKUP(B89,'[6]CSP 2017-18'!$A$9:$O$391,11,0)*1000000</f>
        <v>1124473.742207052</v>
      </c>
    </row>
    <row r="90" spans="2:14" x14ac:dyDescent="0.3">
      <c r="B90" s="4" t="s">
        <v>389</v>
      </c>
      <c r="C90" s="4" t="s">
        <v>390</v>
      </c>
      <c r="D90" s="4" t="s">
        <v>348</v>
      </c>
      <c r="E90" s="4" t="s">
        <v>348</v>
      </c>
      <c r="F90" s="20">
        <f t="shared" si="6"/>
        <v>351675.29830187175</v>
      </c>
      <c r="G90" s="20">
        <f t="shared" si="7"/>
        <v>351675.29830187175</v>
      </c>
      <c r="H90" s="20">
        <v>150000000</v>
      </c>
      <c r="I90" s="20">
        <f t="shared" si="4"/>
        <v>685606549.25394952</v>
      </c>
      <c r="J90" s="149">
        <f>'[6]Step 1'!CV90</f>
        <v>603320.81687587174</v>
      </c>
      <c r="K90" s="150">
        <f>VLOOKUP(B90,'[6]RSG 2017-18'!$A$7:$F$389,6,0)*1000000</f>
        <v>251645.51857399996</v>
      </c>
      <c r="L90" s="20"/>
      <c r="M90" s="120">
        <f t="shared" si="5"/>
        <v>76941.060149852245</v>
      </c>
      <c r="N90" s="20">
        <f>VLOOKUP(B90,'[6]CSP 2017-18'!$A$9:$O$391,11,0)*1000000</f>
        <v>76941.060170973404</v>
      </c>
    </row>
    <row r="91" spans="2:14" x14ac:dyDescent="0.3">
      <c r="B91" s="4" t="s">
        <v>779</v>
      </c>
      <c r="C91" s="4" t="s">
        <v>780</v>
      </c>
      <c r="D91" s="4" t="s">
        <v>764</v>
      </c>
      <c r="E91" s="4" t="s">
        <v>764</v>
      </c>
      <c r="F91" s="20">
        <f t="shared" si="6"/>
        <v>166633.5086571984</v>
      </c>
      <c r="G91" s="20">
        <f t="shared" si="7"/>
        <v>166633.5086571984</v>
      </c>
      <c r="H91" s="20">
        <v>150000000</v>
      </c>
      <c r="I91" s="20">
        <f t="shared" si="4"/>
        <v>685606549.25394952</v>
      </c>
      <c r="J91" s="149">
        <f>'[6]Step 1'!CV91</f>
        <v>5771215.8658391982</v>
      </c>
      <c r="K91" s="150">
        <f>VLOOKUP(B91,'[6]RSG 2017-18'!$A$7:$F$389,6,0)*1000000</f>
        <v>5604582.3571819998</v>
      </c>
      <c r="L91" s="20"/>
      <c r="M91" s="120">
        <f t="shared" si="5"/>
        <v>36456.807954618256</v>
      </c>
      <c r="N91" s="20">
        <f>VLOOKUP(B91,'[6]CSP 2017-18'!$A$9:$O$391,11,0)*1000000</f>
        <v>36456.807964569365</v>
      </c>
    </row>
    <row r="92" spans="2:14" x14ac:dyDescent="0.3">
      <c r="B92" s="4" t="s">
        <v>331</v>
      </c>
      <c r="C92" s="4" t="s">
        <v>332</v>
      </c>
      <c r="D92" s="4" t="s">
        <v>312</v>
      </c>
      <c r="E92" s="4" t="s">
        <v>312</v>
      </c>
      <c r="F92" s="20">
        <f t="shared" si="6"/>
        <v>12846190.499651749</v>
      </c>
      <c r="G92" s="20">
        <f t="shared" si="7"/>
        <v>12846190.499651749</v>
      </c>
      <c r="H92" s="20">
        <v>150000000</v>
      </c>
      <c r="I92" s="20">
        <f t="shared" si="4"/>
        <v>685606549.25394952</v>
      </c>
      <c r="J92" s="149">
        <f>'[6]Step 1'!CV92</f>
        <v>45291270.654346749</v>
      </c>
      <c r="K92" s="150">
        <f>VLOOKUP(B92,'[6]RSG 2017-18'!$A$7:$F$389,6,0)*1000000</f>
        <v>32445080.154695</v>
      </c>
      <c r="L92" s="20"/>
      <c r="M92" s="120">
        <f t="shared" si="5"/>
        <v>2810545.7525815228</v>
      </c>
      <c r="N92" s="20">
        <f>VLOOKUP(B92,'[6]CSP 2017-18'!$A$9:$O$391,11,0)*1000000</f>
        <v>2810545.7533520786</v>
      </c>
    </row>
    <row r="93" spans="2:14" x14ac:dyDescent="0.3">
      <c r="B93" s="4" t="s">
        <v>762</v>
      </c>
      <c r="C93" s="4" t="s">
        <v>763</v>
      </c>
      <c r="D93" s="4" t="s">
        <v>764</v>
      </c>
      <c r="E93" s="4" t="s">
        <v>764</v>
      </c>
      <c r="F93" s="20">
        <f t="shared" si="6"/>
        <v>859326.29819644988</v>
      </c>
      <c r="G93" s="20">
        <f t="shared" si="7"/>
        <v>859326.29819644988</v>
      </c>
      <c r="H93" s="20">
        <v>150000000</v>
      </c>
      <c r="I93" s="20">
        <f t="shared" si="4"/>
        <v>685606549.25394952</v>
      </c>
      <c r="J93" s="149">
        <f>'[6]Step 1'!CV93</f>
        <v>9866106.6086634491</v>
      </c>
      <c r="K93" s="150">
        <f>VLOOKUP(B93,'[6]RSG 2017-18'!$A$7:$F$389,6,0)*1000000</f>
        <v>9006780.3104669992</v>
      </c>
      <c r="L93" s="20"/>
      <c r="M93" s="120">
        <f t="shared" si="5"/>
        <v>188007.16660266786</v>
      </c>
      <c r="N93" s="20">
        <f>VLOOKUP(B93,'[6]CSP 2017-18'!$A$9:$O$391,11,0)*1000000</f>
        <v>188007.166654111</v>
      </c>
    </row>
    <row r="94" spans="2:14" x14ac:dyDescent="0.3">
      <c r="B94" s="4" t="s">
        <v>67</v>
      </c>
      <c r="C94" s="4" t="s">
        <v>68</v>
      </c>
      <c r="D94" s="4"/>
      <c r="E94" s="4" t="s">
        <v>36</v>
      </c>
      <c r="F94" s="20">
        <f t="shared" si="6"/>
        <v>-7080453.2764314748</v>
      </c>
      <c r="G94" s="20">
        <f t="shared" si="7"/>
        <v>0</v>
      </c>
      <c r="H94" s="20">
        <v>150000000</v>
      </c>
      <c r="I94" s="20">
        <f t="shared" si="4"/>
        <v>685606549.25394952</v>
      </c>
      <c r="J94" s="149">
        <f>'[6]Step 1'!CV94</f>
        <v>29069666.617330525</v>
      </c>
      <c r="K94" s="150">
        <f>VLOOKUP(B94,'[6]RSG 2017-18'!$A$7:$F$389,6,0)*1000000</f>
        <v>36150119.893762</v>
      </c>
      <c r="L94" s="20"/>
      <c r="M94" s="120">
        <f t="shared" si="5"/>
        <v>0</v>
      </c>
      <c r="N94" s="20">
        <f>VLOOKUP(B94,'[6]CSP 2017-18'!$A$9:$O$391,11,0)*1000000</f>
        <v>0</v>
      </c>
    </row>
    <row r="95" spans="2:14" x14ac:dyDescent="0.3">
      <c r="B95" s="4" t="s">
        <v>319</v>
      </c>
      <c r="C95" s="4" t="s">
        <v>320</v>
      </c>
      <c r="D95" s="4" t="s">
        <v>312</v>
      </c>
      <c r="E95" s="4" t="s">
        <v>312</v>
      </c>
      <c r="F95" s="20">
        <f t="shared" si="6"/>
        <v>13471155.735584214</v>
      </c>
      <c r="G95" s="20">
        <f t="shared" si="7"/>
        <v>13471155.735584214</v>
      </c>
      <c r="H95" s="20">
        <v>150000000</v>
      </c>
      <c r="I95" s="20">
        <f t="shared" si="4"/>
        <v>685606549.25394952</v>
      </c>
      <c r="J95" s="149">
        <f>'[6]Step 1'!CV95</f>
        <v>19609300.395936213</v>
      </c>
      <c r="K95" s="150">
        <f>VLOOKUP(B95,'[6]RSG 2017-18'!$A$7:$F$389,6,0)*1000000</f>
        <v>6138144.660352</v>
      </c>
      <c r="L95" s="20"/>
      <c r="M95" s="120">
        <f t="shared" si="5"/>
        <v>2947278.3807804207</v>
      </c>
      <c r="N95" s="20">
        <f>VLOOKUP(B95,'[6]CSP 2017-18'!$A$9:$O$391,11,0)*1000000</f>
        <v>2947278.3815881396</v>
      </c>
    </row>
    <row r="96" spans="2:14" x14ac:dyDescent="0.3">
      <c r="B96" s="4" t="s">
        <v>765</v>
      </c>
      <c r="C96" s="4" t="s">
        <v>766</v>
      </c>
      <c r="D96" s="4" t="s">
        <v>764</v>
      </c>
      <c r="E96" s="4" t="s">
        <v>764</v>
      </c>
      <c r="F96" s="20">
        <f t="shared" si="6"/>
        <v>959590.09043043479</v>
      </c>
      <c r="G96" s="20">
        <f t="shared" si="7"/>
        <v>959590.09043043479</v>
      </c>
      <c r="H96" s="20">
        <v>150000000</v>
      </c>
      <c r="I96" s="20">
        <f t="shared" si="4"/>
        <v>685606549.25394952</v>
      </c>
      <c r="J96" s="149">
        <f>'[6]Step 1'!CV96</f>
        <v>6663962.8246004349</v>
      </c>
      <c r="K96" s="150">
        <f>VLOOKUP(B96,'[6]RSG 2017-18'!$A$7:$F$389,6,0)*1000000</f>
        <v>5704372.7341700001</v>
      </c>
      <c r="L96" s="20"/>
      <c r="M96" s="120">
        <f t="shared" si="5"/>
        <v>209943.31766695276</v>
      </c>
      <c r="N96" s="20">
        <f>VLOOKUP(B96,'[6]CSP 2017-18'!$A$9:$O$391,11,0)*1000000</f>
        <v>209943.31772441277</v>
      </c>
    </row>
    <row r="97" spans="2:14" x14ac:dyDescent="0.3">
      <c r="B97" s="4" t="s">
        <v>523</v>
      </c>
      <c r="C97" s="4" t="s">
        <v>524</v>
      </c>
      <c r="D97" s="4" t="s">
        <v>348</v>
      </c>
      <c r="E97" s="4" t="s">
        <v>348</v>
      </c>
      <c r="F97" s="20">
        <f t="shared" si="6"/>
        <v>-78864.593340426101</v>
      </c>
      <c r="G97" s="20">
        <f t="shared" si="7"/>
        <v>0</v>
      </c>
      <c r="H97" s="20">
        <v>150000000</v>
      </c>
      <c r="I97" s="20">
        <f t="shared" si="4"/>
        <v>685606549.25394952</v>
      </c>
      <c r="J97" s="149">
        <f>'[6]Step 1'!CV97</f>
        <v>947963.98809557373</v>
      </c>
      <c r="K97" s="150">
        <f>VLOOKUP(B97,'[6]RSG 2017-18'!$A$7:$F$389,6,0)*1000000</f>
        <v>1026828.5814359998</v>
      </c>
      <c r="L97" s="20"/>
      <c r="M97" s="120">
        <f t="shared" si="5"/>
        <v>0</v>
      </c>
      <c r="N97" s="20">
        <f>VLOOKUP(B97,'[6]CSP 2017-18'!$A$9:$O$391,11,0)*1000000</f>
        <v>0</v>
      </c>
    </row>
    <row r="98" spans="2:14" x14ac:dyDescent="0.3">
      <c r="B98" s="4" t="s">
        <v>87</v>
      </c>
      <c r="C98" s="4" t="s">
        <v>88</v>
      </c>
      <c r="D98" s="4"/>
      <c r="E98" s="4" t="s">
        <v>36</v>
      </c>
      <c r="F98" s="20">
        <f t="shared" si="6"/>
        <v>-3947741.3252808005</v>
      </c>
      <c r="G98" s="20">
        <f t="shared" si="7"/>
        <v>0</v>
      </c>
      <c r="H98" s="20">
        <v>150000000</v>
      </c>
      <c r="I98" s="20">
        <f t="shared" si="4"/>
        <v>685606549.25394952</v>
      </c>
      <c r="J98" s="149">
        <f>'[6]Step 1'!CV98</f>
        <v>29245353.980372194</v>
      </c>
      <c r="K98" s="150">
        <f>VLOOKUP(B98,'[6]RSG 2017-18'!$A$7:$F$389,6,0)*1000000</f>
        <v>33193095.305652995</v>
      </c>
      <c r="L98" s="20"/>
      <c r="M98" s="120">
        <f t="shared" si="5"/>
        <v>0</v>
      </c>
      <c r="N98" s="20">
        <f>VLOOKUP(B98,'[6]CSP 2017-18'!$A$9:$O$391,11,0)*1000000</f>
        <v>0</v>
      </c>
    </row>
    <row r="99" spans="2:14" x14ac:dyDescent="0.3">
      <c r="B99" s="4" t="s">
        <v>294</v>
      </c>
      <c r="C99" s="4" t="s">
        <v>295</v>
      </c>
      <c r="D99" s="4"/>
      <c r="E99" s="4" t="s">
        <v>203</v>
      </c>
      <c r="F99" s="20">
        <f t="shared" si="6"/>
        <v>-10341329.288708635</v>
      </c>
      <c r="G99" s="20">
        <f t="shared" si="7"/>
        <v>0</v>
      </c>
      <c r="H99" s="20">
        <v>150000000</v>
      </c>
      <c r="I99" s="20">
        <f t="shared" si="4"/>
        <v>685606549.25394952</v>
      </c>
      <c r="J99" s="149">
        <f>'[6]Step 1'!CV99</f>
        <v>45658734.703556366</v>
      </c>
      <c r="K99" s="150">
        <f>VLOOKUP(B99,'[6]RSG 2017-18'!$A$7:$F$389,6,0)*1000000</f>
        <v>56000063.992265001</v>
      </c>
      <c r="L99" s="20"/>
      <c r="M99" s="120">
        <f t="shared" si="5"/>
        <v>0</v>
      </c>
      <c r="N99" s="20">
        <f>VLOOKUP(B99,'[6]CSP 2017-18'!$A$9:$O$391,11,0)*1000000</f>
        <v>0</v>
      </c>
    </row>
    <row r="100" spans="2:14" x14ac:dyDescent="0.3">
      <c r="B100" s="4" t="s">
        <v>781</v>
      </c>
      <c r="C100" s="4" t="s">
        <v>782</v>
      </c>
      <c r="D100" s="4" t="s">
        <v>764</v>
      </c>
      <c r="E100" s="4" t="s">
        <v>764</v>
      </c>
      <c r="F100" s="20">
        <f t="shared" si="6"/>
        <v>35090.253784306347</v>
      </c>
      <c r="G100" s="20">
        <f t="shared" si="7"/>
        <v>35090.253784306347</v>
      </c>
      <c r="H100" s="20">
        <v>150000000</v>
      </c>
      <c r="I100" s="20">
        <f t="shared" si="4"/>
        <v>685606549.25394952</v>
      </c>
      <c r="J100" s="149">
        <f>'[6]Step 1'!CV100</f>
        <v>4564409.9672783064</v>
      </c>
      <c r="K100" s="150">
        <f>VLOOKUP(B100,'[6]RSG 2017-18'!$A$7:$F$389,6,0)*1000000</f>
        <v>4529319.713494</v>
      </c>
      <c r="L100" s="20"/>
      <c r="M100" s="120">
        <f t="shared" si="5"/>
        <v>7677.1992236269189</v>
      </c>
      <c r="N100" s="20">
        <f>VLOOKUP(B100,'[6]CSP 2017-18'!$A$9:$O$391,11,0)*1000000</f>
        <v>7677.1992256646408</v>
      </c>
    </row>
    <row r="101" spans="2:14" x14ac:dyDescent="0.3">
      <c r="B101" s="4" t="s">
        <v>147</v>
      </c>
      <c r="C101" s="4" t="s">
        <v>148</v>
      </c>
      <c r="D101" s="4"/>
      <c r="E101" s="4" t="s">
        <v>136</v>
      </c>
      <c r="F101" s="20">
        <f t="shared" si="6"/>
        <v>-4334370.7296960875</v>
      </c>
      <c r="G101" s="20">
        <f t="shared" si="7"/>
        <v>0</v>
      </c>
      <c r="H101" s="20">
        <v>150000000</v>
      </c>
      <c r="I101" s="20">
        <f t="shared" si="4"/>
        <v>685606549.25394952</v>
      </c>
      <c r="J101" s="149">
        <f>'[6]Step 1'!CV101</f>
        <v>30672994.238987915</v>
      </c>
      <c r="K101" s="150">
        <f>VLOOKUP(B101,'[6]RSG 2017-18'!$A$7:$F$389,6,0)*1000000</f>
        <v>35007364.968684003</v>
      </c>
      <c r="L101" s="20"/>
      <c r="M101" s="120">
        <f t="shared" si="5"/>
        <v>0</v>
      </c>
      <c r="N101" s="20">
        <f>VLOOKUP(B101,'[6]CSP 2017-18'!$A$9:$O$391,11,0)*1000000</f>
        <v>0</v>
      </c>
    </row>
    <row r="102" spans="2:14" x14ac:dyDescent="0.3">
      <c r="B102" s="4" t="s">
        <v>357</v>
      </c>
      <c r="C102" s="4" t="s">
        <v>358</v>
      </c>
      <c r="D102" s="4" t="s">
        <v>348</v>
      </c>
      <c r="E102" s="4" t="s">
        <v>348</v>
      </c>
      <c r="F102" s="20">
        <f t="shared" si="6"/>
        <v>-57716.754009664175</v>
      </c>
      <c r="G102" s="20">
        <f t="shared" si="7"/>
        <v>0</v>
      </c>
      <c r="H102" s="20">
        <v>150000000</v>
      </c>
      <c r="I102" s="20">
        <f t="shared" si="4"/>
        <v>685606549.25394952</v>
      </c>
      <c r="J102" s="149">
        <f>'[6]Step 1'!CV102</f>
        <v>602281.79807733581</v>
      </c>
      <c r="K102" s="150">
        <f>VLOOKUP(B102,'[6]RSG 2017-18'!$A$7:$F$389,6,0)*1000000</f>
        <v>659998.55208699999</v>
      </c>
      <c r="L102" s="20"/>
      <c r="M102" s="120">
        <f t="shared" si="5"/>
        <v>0</v>
      </c>
      <c r="N102" s="20">
        <f>VLOOKUP(B102,'[6]CSP 2017-18'!$A$9:$O$391,11,0)*1000000</f>
        <v>0</v>
      </c>
    </row>
    <row r="103" spans="2:14" x14ac:dyDescent="0.3">
      <c r="B103" s="4" t="s">
        <v>391</v>
      </c>
      <c r="C103" s="4" t="s">
        <v>392</v>
      </c>
      <c r="D103" s="4" t="s">
        <v>348</v>
      </c>
      <c r="E103" s="4" t="s">
        <v>348</v>
      </c>
      <c r="F103" s="20">
        <f t="shared" si="6"/>
        <v>283988.85009321151</v>
      </c>
      <c r="G103" s="20">
        <f t="shared" si="7"/>
        <v>283988.85009321151</v>
      </c>
      <c r="H103" s="20">
        <v>150000000</v>
      </c>
      <c r="I103" s="20">
        <f t="shared" si="4"/>
        <v>685606549.25394952</v>
      </c>
      <c r="J103" s="149">
        <f>'[6]Step 1'!CV103</f>
        <v>817353.93278421147</v>
      </c>
      <c r="K103" s="150">
        <f>VLOOKUP(B103,'[6]RSG 2017-18'!$A$7:$F$389,6,0)*1000000</f>
        <v>533365.08269099996</v>
      </c>
      <c r="L103" s="20"/>
      <c r="M103" s="120">
        <f t="shared" si="5"/>
        <v>62132.322919516417</v>
      </c>
      <c r="N103" s="20">
        <f>VLOOKUP(B103,'[6]CSP 2017-18'!$A$9:$O$391,11,0)*1000000</f>
        <v>62132.322936503479</v>
      </c>
    </row>
    <row r="104" spans="2:14" x14ac:dyDescent="0.3">
      <c r="B104" s="4" t="s">
        <v>417</v>
      </c>
      <c r="C104" s="4" t="s">
        <v>418</v>
      </c>
      <c r="D104" s="4" t="s">
        <v>348</v>
      </c>
      <c r="E104" s="4" t="s">
        <v>348</v>
      </c>
      <c r="F104" s="20">
        <f t="shared" si="6"/>
        <v>367317.15113387239</v>
      </c>
      <c r="G104" s="20">
        <f t="shared" si="7"/>
        <v>367317.15113387239</v>
      </c>
      <c r="H104" s="20">
        <v>150000000</v>
      </c>
      <c r="I104" s="20">
        <f t="shared" si="4"/>
        <v>685606549.25394952</v>
      </c>
      <c r="J104" s="149">
        <f>'[6]Step 1'!CV104</f>
        <v>367317.15113387239</v>
      </c>
      <c r="K104" s="150">
        <f>VLOOKUP(B104,'[6]RSG 2017-18'!$A$7:$F$389,6,0)*1000000</f>
        <v>0</v>
      </c>
      <c r="L104" s="20"/>
      <c r="M104" s="120">
        <f t="shared" si="5"/>
        <v>80363.253137000953</v>
      </c>
      <c r="N104" s="20">
        <f>VLOOKUP(B104,'[6]CSP 2017-18'!$A$9:$O$391,11,0)*1000000</f>
        <v>80363.253159060143</v>
      </c>
    </row>
    <row r="105" spans="2:14" x14ac:dyDescent="0.3">
      <c r="B105" s="4" t="s">
        <v>467</v>
      </c>
      <c r="C105" s="4" t="s">
        <v>468</v>
      </c>
      <c r="D105" s="4" t="s">
        <v>348</v>
      </c>
      <c r="E105" s="4" t="s">
        <v>348</v>
      </c>
      <c r="F105" s="20">
        <f t="shared" si="6"/>
        <v>439211.73162809911</v>
      </c>
      <c r="G105" s="20">
        <f t="shared" si="7"/>
        <v>439211.73162809911</v>
      </c>
      <c r="H105" s="20">
        <v>150000000</v>
      </c>
      <c r="I105" s="20">
        <f t="shared" si="4"/>
        <v>685606549.25394952</v>
      </c>
      <c r="J105" s="149">
        <f>'[6]Step 1'!CV105</f>
        <v>601611.71601609909</v>
      </c>
      <c r="K105" s="150">
        <f>VLOOKUP(B105,'[6]RSG 2017-18'!$A$7:$F$389,6,0)*1000000</f>
        <v>162399.98438800001</v>
      </c>
      <c r="L105" s="20"/>
      <c r="M105" s="120">
        <f t="shared" si="5"/>
        <v>96092.663957053563</v>
      </c>
      <c r="N105" s="20">
        <f>VLOOKUP(B105,'[6]CSP 2017-18'!$A$9:$O$391,11,0)*1000000</f>
        <v>96092.663983594102</v>
      </c>
    </row>
    <row r="106" spans="2:14" x14ac:dyDescent="0.3">
      <c r="B106" s="4" t="s">
        <v>501</v>
      </c>
      <c r="C106" s="4" t="s">
        <v>502</v>
      </c>
      <c r="D106" s="4" t="s">
        <v>348</v>
      </c>
      <c r="E106" s="4" t="s">
        <v>348</v>
      </c>
      <c r="F106" s="20">
        <f t="shared" si="6"/>
        <v>547967.77792827436</v>
      </c>
      <c r="G106" s="20">
        <f t="shared" si="7"/>
        <v>547967.77792827436</v>
      </c>
      <c r="H106" s="20">
        <v>150000000</v>
      </c>
      <c r="I106" s="20">
        <f t="shared" si="4"/>
        <v>685606549.25394952</v>
      </c>
      <c r="J106" s="149">
        <f>'[6]Step 1'!CV106</f>
        <v>898900.18784227432</v>
      </c>
      <c r="K106" s="150">
        <f>VLOOKUP(B106,'[6]RSG 2017-18'!$A$7:$F$389,6,0)*1000000</f>
        <v>350932.40991400002</v>
      </c>
      <c r="L106" s="20"/>
      <c r="M106" s="120">
        <f t="shared" si="5"/>
        <v>119886.78751491326</v>
      </c>
      <c r="N106" s="20">
        <f>VLOOKUP(B106,'[6]CSP 2017-18'!$A$9:$O$391,11,0)*1000000</f>
        <v>119886.78754793851</v>
      </c>
    </row>
    <row r="107" spans="2:14" x14ac:dyDescent="0.3">
      <c r="B107" s="4" t="s">
        <v>581</v>
      </c>
      <c r="C107" s="4" t="s">
        <v>582</v>
      </c>
      <c r="D107" s="4" t="s">
        <v>348</v>
      </c>
      <c r="E107" s="4" t="s">
        <v>348</v>
      </c>
      <c r="F107" s="20">
        <f t="shared" si="6"/>
        <v>-837340.82112008426</v>
      </c>
      <c r="G107" s="20">
        <f t="shared" si="7"/>
        <v>0</v>
      </c>
      <c r="H107" s="20">
        <v>150000000</v>
      </c>
      <c r="I107" s="20">
        <f t="shared" si="4"/>
        <v>685606549.25394952</v>
      </c>
      <c r="J107" s="149">
        <f>'[6]Step 1'!CV107</f>
        <v>1375287.2505749157</v>
      </c>
      <c r="K107" s="150">
        <f>VLOOKUP(B107,'[6]RSG 2017-18'!$A$7:$F$389,6,0)*1000000</f>
        <v>2212628.0716949999</v>
      </c>
      <c r="L107" s="20"/>
      <c r="M107" s="120">
        <f t="shared" si="5"/>
        <v>0</v>
      </c>
      <c r="N107" s="20">
        <f>VLOOKUP(B107,'[6]CSP 2017-18'!$A$9:$O$391,11,0)*1000000</f>
        <v>0</v>
      </c>
    </row>
    <row r="108" spans="2:14" x14ac:dyDescent="0.3">
      <c r="B108" s="4" t="s">
        <v>611</v>
      </c>
      <c r="C108" s="4" t="s">
        <v>612</v>
      </c>
      <c r="D108" s="4" t="s">
        <v>348</v>
      </c>
      <c r="E108" s="4" t="s">
        <v>348</v>
      </c>
      <c r="F108" s="20">
        <f t="shared" si="6"/>
        <v>-95230.409859487438</v>
      </c>
      <c r="G108" s="20">
        <f t="shared" si="7"/>
        <v>0</v>
      </c>
      <c r="H108" s="20">
        <v>150000000</v>
      </c>
      <c r="I108" s="20">
        <f t="shared" si="4"/>
        <v>685606549.25394952</v>
      </c>
      <c r="J108" s="149">
        <f>'[6]Step 1'!CV108</f>
        <v>610146.21408251254</v>
      </c>
      <c r="K108" s="150">
        <f>VLOOKUP(B108,'[6]RSG 2017-18'!$A$7:$F$389,6,0)*1000000</f>
        <v>705376.62394199998</v>
      </c>
      <c r="L108" s="20"/>
      <c r="M108" s="120">
        <f t="shared" si="5"/>
        <v>0</v>
      </c>
      <c r="N108" s="20">
        <f>VLOOKUP(B108,'[6]CSP 2017-18'!$A$9:$O$391,11,0)*1000000</f>
        <v>0</v>
      </c>
    </row>
    <row r="109" spans="2:14" x14ac:dyDescent="0.3">
      <c r="B109" s="4" t="s">
        <v>218</v>
      </c>
      <c r="C109" s="4" t="s">
        <v>219</v>
      </c>
      <c r="D109" s="4"/>
      <c r="E109" s="4" t="s">
        <v>203</v>
      </c>
      <c r="F109" s="20">
        <f t="shared" si="6"/>
        <v>3472077.7519311532</v>
      </c>
      <c r="G109" s="20">
        <f t="shared" si="7"/>
        <v>3472077.7519311532</v>
      </c>
      <c r="H109" s="20">
        <v>150000000</v>
      </c>
      <c r="I109" s="20">
        <f t="shared" si="4"/>
        <v>685606549.25394952</v>
      </c>
      <c r="J109" s="149">
        <f>'[6]Step 1'!CV109</f>
        <v>23642673.245260153</v>
      </c>
      <c r="K109" s="150">
        <f>VLOOKUP(B109,'[6]RSG 2017-18'!$A$7:$F$389,6,0)*1000000</f>
        <v>20170595.493329</v>
      </c>
      <c r="L109" s="20"/>
      <c r="M109" s="120">
        <f t="shared" si="5"/>
        <v>759636.35901144764</v>
      </c>
      <c r="N109" s="20">
        <f>VLOOKUP(B109,'[6]CSP 2017-18'!$A$9:$O$391,11,0)*1000000</f>
        <v>759636.35921988392</v>
      </c>
    </row>
    <row r="110" spans="2:14" x14ac:dyDescent="0.3">
      <c r="B110" s="4" t="s">
        <v>665</v>
      </c>
      <c r="C110" s="4" t="s">
        <v>666</v>
      </c>
      <c r="D110" s="4" t="s">
        <v>348</v>
      </c>
      <c r="E110" s="4" t="s">
        <v>348</v>
      </c>
      <c r="F110" s="20">
        <f t="shared" si="6"/>
        <v>67641.72493597935</v>
      </c>
      <c r="G110" s="20">
        <f t="shared" si="7"/>
        <v>67641.72493597935</v>
      </c>
      <c r="H110" s="20">
        <v>150000000</v>
      </c>
      <c r="I110" s="20">
        <f t="shared" si="4"/>
        <v>685606549.25394952</v>
      </c>
      <c r="J110" s="149">
        <f>'[6]Step 1'!CV110</f>
        <v>880410.39909897931</v>
      </c>
      <c r="K110" s="150">
        <f>VLOOKUP(B110,'[6]RSG 2017-18'!$A$7:$F$389,6,0)*1000000</f>
        <v>812768.67416299996</v>
      </c>
      <c r="L110" s="20"/>
      <c r="M110" s="120">
        <f t="shared" si="5"/>
        <v>14798.952477098808</v>
      </c>
      <c r="N110" s="20">
        <f>VLOOKUP(B110,'[6]CSP 2017-18'!$A$9:$O$391,11,0)*1000000</f>
        <v>14798.952481160417</v>
      </c>
    </row>
    <row r="111" spans="2:14" x14ac:dyDescent="0.3">
      <c r="B111" s="4" t="s">
        <v>321</v>
      </c>
      <c r="C111" s="4" t="s">
        <v>322</v>
      </c>
      <c r="D111" s="4" t="s">
        <v>312</v>
      </c>
      <c r="E111" s="4" t="s">
        <v>312</v>
      </c>
      <c r="F111" s="20">
        <f t="shared" si="6"/>
        <v>12323820.340151463</v>
      </c>
      <c r="G111" s="20">
        <f t="shared" si="7"/>
        <v>12323820.340151463</v>
      </c>
      <c r="H111" s="20">
        <v>150000000</v>
      </c>
      <c r="I111" s="20">
        <f t="shared" si="4"/>
        <v>685606549.25394952</v>
      </c>
      <c r="J111" s="149">
        <f>'[6]Step 1'!CV111</f>
        <v>39050564.866745465</v>
      </c>
      <c r="K111" s="150">
        <f>VLOOKUP(B111,'[6]RSG 2017-18'!$A$7:$F$389,6,0)*1000000</f>
        <v>26726744.526594002</v>
      </c>
      <c r="L111" s="20"/>
      <c r="M111" s="120">
        <f t="shared" si="5"/>
        <v>2696259.3240018855</v>
      </c>
      <c r="N111" s="20">
        <f>VLOOKUP(B111,'[6]CSP 2017-18'!$A$9:$O$391,11,0)*1000000</f>
        <v>2696259.3247409547</v>
      </c>
    </row>
    <row r="112" spans="2:14" x14ac:dyDescent="0.3">
      <c r="B112" s="4" t="s">
        <v>783</v>
      </c>
      <c r="C112" s="4" t="s">
        <v>784</v>
      </c>
      <c r="D112" s="4" t="s">
        <v>764</v>
      </c>
      <c r="E112" s="4" t="s">
        <v>764</v>
      </c>
      <c r="F112" s="20">
        <f t="shared" si="6"/>
        <v>557186.49025414791</v>
      </c>
      <c r="G112" s="20">
        <f t="shared" si="7"/>
        <v>557186.49025414791</v>
      </c>
      <c r="H112" s="20">
        <v>150000000</v>
      </c>
      <c r="I112" s="20">
        <f t="shared" si="4"/>
        <v>685606549.25394952</v>
      </c>
      <c r="J112" s="149">
        <f>'[6]Step 1'!CV112</f>
        <v>5081061.5232491475</v>
      </c>
      <c r="K112" s="150">
        <f>VLOOKUP(B112,'[6]RSG 2017-18'!$A$7:$F$389,6,0)*1000000</f>
        <v>4523875.0329949996</v>
      </c>
      <c r="L112" s="20"/>
      <c r="M112" s="120">
        <f t="shared" si="5"/>
        <v>121903.69772439965</v>
      </c>
      <c r="N112" s="20">
        <f>VLOOKUP(B112,'[6]CSP 2017-18'!$A$9:$O$391,11,0)*1000000</f>
        <v>121903.69775778688</v>
      </c>
    </row>
    <row r="113" spans="2:14" x14ac:dyDescent="0.3">
      <c r="B113" s="4" t="s">
        <v>419</v>
      </c>
      <c r="C113" s="4" t="s">
        <v>420</v>
      </c>
      <c r="D113" s="4" t="s">
        <v>348</v>
      </c>
      <c r="E113" s="4" t="s">
        <v>348</v>
      </c>
      <c r="F113" s="20">
        <f t="shared" si="6"/>
        <v>139361.94672349072</v>
      </c>
      <c r="G113" s="20">
        <f t="shared" si="7"/>
        <v>139361.94672349072</v>
      </c>
      <c r="H113" s="20">
        <v>150000000</v>
      </c>
      <c r="I113" s="20">
        <f t="shared" si="4"/>
        <v>685606549.25394952</v>
      </c>
      <c r="J113" s="149">
        <f>'[6]Step 1'!CV113</f>
        <v>1083408.5358634908</v>
      </c>
      <c r="K113" s="150">
        <f>VLOOKUP(B113,'[6]RSG 2017-18'!$A$7:$F$389,6,0)*1000000</f>
        <v>944046.58914000005</v>
      </c>
      <c r="L113" s="20"/>
      <c r="M113" s="120">
        <f t="shared" si="5"/>
        <v>30490.216336572117</v>
      </c>
      <c r="N113" s="20">
        <f>VLOOKUP(B113,'[6]CSP 2017-18'!$A$9:$O$391,11,0)*1000000</f>
        <v>30490.2163450423</v>
      </c>
    </row>
    <row r="114" spans="2:14" x14ac:dyDescent="0.3">
      <c r="B114" s="4" t="s">
        <v>469</v>
      </c>
      <c r="C114" s="4" t="s">
        <v>470</v>
      </c>
      <c r="D114" s="4" t="s">
        <v>348</v>
      </c>
      <c r="E114" s="4" t="s">
        <v>348</v>
      </c>
      <c r="F114" s="20">
        <f t="shared" si="6"/>
        <v>130123.15963464754</v>
      </c>
      <c r="G114" s="20">
        <f t="shared" si="7"/>
        <v>130123.15963464754</v>
      </c>
      <c r="H114" s="20">
        <v>150000000</v>
      </c>
      <c r="I114" s="20">
        <f t="shared" si="4"/>
        <v>685606549.25394952</v>
      </c>
      <c r="J114" s="149">
        <f>'[6]Step 1'!CV114</f>
        <v>733733.62150864757</v>
      </c>
      <c r="K114" s="150">
        <f>VLOOKUP(B114,'[6]RSG 2017-18'!$A$7:$F$389,6,0)*1000000</f>
        <v>603610.46187400003</v>
      </c>
      <c r="L114" s="20"/>
      <c r="M114" s="120">
        <f t="shared" si="5"/>
        <v>28468.914082627096</v>
      </c>
      <c r="N114" s="20">
        <f>VLOOKUP(B114,'[6]CSP 2017-18'!$A$9:$O$391,11,0)*1000000</f>
        <v>28468.91409050885</v>
      </c>
    </row>
    <row r="115" spans="2:14" x14ac:dyDescent="0.3">
      <c r="B115" s="4" t="s">
        <v>371</v>
      </c>
      <c r="C115" s="4" t="s">
        <v>372</v>
      </c>
      <c r="D115" s="4" t="s">
        <v>348</v>
      </c>
      <c r="E115" s="4" t="s">
        <v>348</v>
      </c>
      <c r="F115" s="20">
        <f t="shared" si="6"/>
        <v>83223.305807813944</v>
      </c>
      <c r="G115" s="20">
        <f t="shared" si="7"/>
        <v>83223.305807813944</v>
      </c>
      <c r="H115" s="20">
        <v>150000000</v>
      </c>
      <c r="I115" s="20">
        <f t="shared" si="4"/>
        <v>685606549.25394952</v>
      </c>
      <c r="J115" s="149">
        <f>'[6]Step 1'!CV115</f>
        <v>407141.24475581397</v>
      </c>
      <c r="K115" s="150">
        <f>VLOOKUP(B115,'[6]RSG 2017-18'!$A$7:$F$389,6,0)*1000000</f>
        <v>323917.93894800002</v>
      </c>
      <c r="L115" s="20"/>
      <c r="M115" s="120">
        <f t="shared" si="5"/>
        <v>18207.958901145488</v>
      </c>
      <c r="N115" s="20">
        <f>VLOOKUP(B115,'[6]CSP 2017-18'!$A$9:$O$391,11,0)*1000000</f>
        <v>18207.958905959047</v>
      </c>
    </row>
    <row r="116" spans="2:14" x14ac:dyDescent="0.3">
      <c r="B116" s="4" t="s">
        <v>693</v>
      </c>
      <c r="C116" s="4" t="s">
        <v>694</v>
      </c>
      <c r="D116" s="4" t="s">
        <v>348</v>
      </c>
      <c r="E116" s="4" t="s">
        <v>348</v>
      </c>
      <c r="F116" s="20">
        <f t="shared" si="6"/>
        <v>869827.50233890186</v>
      </c>
      <c r="G116" s="20">
        <f t="shared" si="7"/>
        <v>869827.50233890186</v>
      </c>
      <c r="H116" s="20">
        <v>150000000</v>
      </c>
      <c r="I116" s="20">
        <f t="shared" si="4"/>
        <v>685606549.25394952</v>
      </c>
      <c r="J116" s="149">
        <f>'[6]Step 1'!CV116</f>
        <v>869827.50233890186</v>
      </c>
      <c r="K116" s="150">
        <f>VLOOKUP(B116,'[6]RSG 2017-18'!$A$7:$F$389,6,0)*1000000</f>
        <v>0</v>
      </c>
      <c r="L116" s="20"/>
      <c r="M116" s="120">
        <f t="shared" si="5"/>
        <v>190304.66598198656</v>
      </c>
      <c r="N116" s="20">
        <f>VLOOKUP(B116,'[6]CSP 2017-18'!$A$9:$O$391,11,0)*1000000</f>
        <v>190304.66603396053</v>
      </c>
    </row>
    <row r="117" spans="2:14" x14ac:dyDescent="0.3">
      <c r="B117" s="4" t="s">
        <v>149</v>
      </c>
      <c r="C117" s="4" t="s">
        <v>150</v>
      </c>
      <c r="D117" s="4"/>
      <c r="E117" s="4" t="s">
        <v>136</v>
      </c>
      <c r="F117" s="20">
        <f t="shared" si="6"/>
        <v>-5520487.2879879326</v>
      </c>
      <c r="G117" s="20">
        <f t="shared" si="7"/>
        <v>0</v>
      </c>
      <c r="H117" s="20">
        <v>150000000</v>
      </c>
      <c r="I117" s="20">
        <f t="shared" si="4"/>
        <v>685606549.25394952</v>
      </c>
      <c r="J117" s="149">
        <f>'[6]Step 1'!CV117</f>
        <v>28529334.698192067</v>
      </c>
      <c r="K117" s="150">
        <f>VLOOKUP(B117,'[6]RSG 2017-18'!$A$7:$F$389,6,0)*1000000</f>
        <v>34049821.98618</v>
      </c>
      <c r="L117" s="20"/>
      <c r="M117" s="120">
        <f t="shared" si="5"/>
        <v>0</v>
      </c>
      <c r="N117" s="20">
        <f>VLOOKUP(B117,'[6]CSP 2017-18'!$A$9:$O$391,11,0)*1000000</f>
        <v>0</v>
      </c>
    </row>
    <row r="118" spans="2:14" x14ac:dyDescent="0.3">
      <c r="B118" s="4" t="s">
        <v>441</v>
      </c>
      <c r="C118" s="4" t="s">
        <v>442</v>
      </c>
      <c r="D118" s="4" t="s">
        <v>348</v>
      </c>
      <c r="E118" s="4" t="s">
        <v>348</v>
      </c>
      <c r="F118" s="20">
        <f t="shared" si="6"/>
        <v>243869.68006453989</v>
      </c>
      <c r="G118" s="20">
        <f t="shared" si="7"/>
        <v>243869.68006453989</v>
      </c>
      <c r="H118" s="20">
        <v>150000000</v>
      </c>
      <c r="I118" s="20">
        <f t="shared" si="4"/>
        <v>685606549.25394952</v>
      </c>
      <c r="J118" s="149">
        <f>'[6]Step 1'!CV118</f>
        <v>987735.97642753983</v>
      </c>
      <c r="K118" s="150">
        <f>VLOOKUP(B118,'[6]RSG 2017-18'!$A$7:$F$389,6,0)*1000000</f>
        <v>743866.29636299994</v>
      </c>
      <c r="L118" s="20"/>
      <c r="M118" s="120">
        <f t="shared" si="5"/>
        <v>53354.875401185142</v>
      </c>
      <c r="N118" s="20">
        <f>VLOOKUP(B118,'[6]CSP 2017-18'!$A$9:$O$391,11,0)*1000000</f>
        <v>53354.875415694085</v>
      </c>
    </row>
    <row r="119" spans="2:14" x14ac:dyDescent="0.3">
      <c r="B119" s="4" t="s">
        <v>695</v>
      </c>
      <c r="C119" s="4" t="s">
        <v>696</v>
      </c>
      <c r="D119" s="4" t="s">
        <v>348</v>
      </c>
      <c r="E119" s="4" t="s">
        <v>348</v>
      </c>
      <c r="F119" s="20">
        <f t="shared" si="6"/>
        <v>377652.4501487161</v>
      </c>
      <c r="G119" s="20">
        <f t="shared" si="7"/>
        <v>377652.4501487161</v>
      </c>
      <c r="H119" s="20">
        <v>150000000</v>
      </c>
      <c r="I119" s="20">
        <f t="shared" si="4"/>
        <v>685606549.25394952</v>
      </c>
      <c r="J119" s="149">
        <f>'[6]Step 1'!CV119</f>
        <v>377652.4501487161</v>
      </c>
      <c r="K119" s="150">
        <f>VLOOKUP(B119,'[6]RSG 2017-18'!$A$7:$F$389,6,0)*1000000</f>
        <v>0</v>
      </c>
      <c r="L119" s="20"/>
      <c r="M119" s="120">
        <f t="shared" si="5"/>
        <v>82624.455066757204</v>
      </c>
      <c r="N119" s="20">
        <f>VLOOKUP(B119,'[6]CSP 2017-18'!$A$9:$O$391,11,0)*1000000</f>
        <v>82624.4550892517</v>
      </c>
    </row>
    <row r="120" spans="2:14" x14ac:dyDescent="0.3">
      <c r="B120" s="4" t="s">
        <v>381</v>
      </c>
      <c r="C120" s="4" t="s">
        <v>382</v>
      </c>
      <c r="D120" s="4" t="s">
        <v>348</v>
      </c>
      <c r="E120" s="4" t="s">
        <v>348</v>
      </c>
      <c r="F120" s="20">
        <f t="shared" si="6"/>
        <v>-85344.741625473252</v>
      </c>
      <c r="G120" s="20">
        <f t="shared" si="7"/>
        <v>0</v>
      </c>
      <c r="H120" s="20">
        <v>150000000</v>
      </c>
      <c r="I120" s="20">
        <f t="shared" si="4"/>
        <v>685606549.25394952</v>
      </c>
      <c r="J120" s="149">
        <f>'[6]Step 1'!CV120</f>
        <v>886678.83480152674</v>
      </c>
      <c r="K120" s="150">
        <f>VLOOKUP(B120,'[6]RSG 2017-18'!$A$7:$F$389,6,0)*1000000</f>
        <v>972023.57642699999</v>
      </c>
      <c r="L120" s="20"/>
      <c r="M120" s="120">
        <f t="shared" si="5"/>
        <v>0</v>
      </c>
      <c r="N120" s="20">
        <f>VLOOKUP(B120,'[6]CSP 2017-18'!$A$9:$O$391,11,0)*1000000</f>
        <v>0</v>
      </c>
    </row>
    <row r="121" spans="2:14" x14ac:dyDescent="0.3">
      <c r="B121" s="4" t="s">
        <v>333</v>
      </c>
      <c r="C121" s="4" t="s">
        <v>334</v>
      </c>
      <c r="D121" s="4" t="s">
        <v>312</v>
      </c>
      <c r="E121" s="4" t="s">
        <v>312</v>
      </c>
      <c r="F121" s="20">
        <f t="shared" si="6"/>
        <v>31867639.054165915</v>
      </c>
      <c r="G121" s="20">
        <f t="shared" si="7"/>
        <v>31867639.054165915</v>
      </c>
      <c r="H121" s="20">
        <v>150000000</v>
      </c>
      <c r="I121" s="20">
        <f t="shared" si="4"/>
        <v>685606549.25394952</v>
      </c>
      <c r="J121" s="149">
        <f>'[6]Step 1'!CV121</f>
        <v>105743298.05506192</v>
      </c>
      <c r="K121" s="150">
        <f>VLOOKUP(B121,'[6]RSG 2017-18'!$A$7:$F$389,6,0)*1000000</f>
        <v>73875659.000896007</v>
      </c>
      <c r="L121" s="20"/>
      <c r="M121" s="120">
        <f t="shared" si="5"/>
        <v>6972141.4757873248</v>
      </c>
      <c r="N121" s="20">
        <f>VLOOKUP(B121,'[6]CSP 2017-18'!$A$9:$O$391,11,0)*1000000</f>
        <v>6972141.4776987284</v>
      </c>
    </row>
    <row r="122" spans="2:14" x14ac:dyDescent="0.3">
      <c r="B122" s="4" t="s">
        <v>797</v>
      </c>
      <c r="C122" s="4" t="s">
        <v>798</v>
      </c>
      <c r="D122" s="4" t="s">
        <v>764</v>
      </c>
      <c r="E122" s="4" t="s">
        <v>764</v>
      </c>
      <c r="F122" s="20">
        <f t="shared" si="6"/>
        <v>498462.33346676454</v>
      </c>
      <c r="G122" s="20">
        <f t="shared" si="7"/>
        <v>498462.33346676454</v>
      </c>
      <c r="H122" s="20">
        <v>150000000</v>
      </c>
      <c r="I122" s="20">
        <f t="shared" si="4"/>
        <v>685606549.25394952</v>
      </c>
      <c r="J122" s="149">
        <f>'[6]Step 1'!CV122</f>
        <v>11531802.758939765</v>
      </c>
      <c r="K122" s="150">
        <f>VLOOKUP(B122,'[6]RSG 2017-18'!$A$7:$F$389,6,0)*1000000</f>
        <v>11033340.425473001</v>
      </c>
      <c r="L122" s="20"/>
      <c r="M122" s="120">
        <f t="shared" si="5"/>
        <v>109055.76981634114</v>
      </c>
      <c r="N122" s="20">
        <f>VLOOKUP(B122,'[6]CSP 2017-18'!$A$9:$O$391,11,0)*1000000</f>
        <v>109055.76984628943</v>
      </c>
    </row>
    <row r="123" spans="2:14" x14ac:dyDescent="0.3">
      <c r="B123" s="4" t="s">
        <v>393</v>
      </c>
      <c r="C123" s="4" t="s">
        <v>394</v>
      </c>
      <c r="D123" s="4" t="s">
        <v>348</v>
      </c>
      <c r="E123" s="4" t="s">
        <v>348</v>
      </c>
      <c r="F123" s="20">
        <f t="shared" si="6"/>
        <v>-293687.98746242095</v>
      </c>
      <c r="G123" s="20">
        <f t="shared" si="7"/>
        <v>0</v>
      </c>
      <c r="H123" s="20">
        <v>150000000</v>
      </c>
      <c r="I123" s="20">
        <f t="shared" si="4"/>
        <v>685606549.25394952</v>
      </c>
      <c r="J123" s="149">
        <f>'[6]Step 1'!CV123</f>
        <v>1025964.2409245791</v>
      </c>
      <c r="K123" s="150">
        <f>VLOOKUP(B123,'[6]RSG 2017-18'!$A$7:$F$389,6,0)*1000000</f>
        <v>1319652.228387</v>
      </c>
      <c r="L123" s="20"/>
      <c r="M123" s="120">
        <f t="shared" si="5"/>
        <v>0</v>
      </c>
      <c r="N123" s="20">
        <f>VLOOKUP(B123,'[6]CSP 2017-18'!$A$9:$O$391,11,0)*1000000</f>
        <v>0</v>
      </c>
    </row>
    <row r="124" spans="2:14" x14ac:dyDescent="0.3">
      <c r="B124" s="4" t="s">
        <v>471</v>
      </c>
      <c r="C124" s="4" t="s">
        <v>472</v>
      </c>
      <c r="D124" s="4" t="s">
        <v>348</v>
      </c>
      <c r="E124" s="4" t="s">
        <v>348</v>
      </c>
      <c r="F124" s="20">
        <f t="shared" si="6"/>
        <v>336546.83942021086</v>
      </c>
      <c r="G124" s="20">
        <f t="shared" si="7"/>
        <v>336546.83942021086</v>
      </c>
      <c r="H124" s="20">
        <v>150000000</v>
      </c>
      <c r="I124" s="20">
        <f t="shared" si="4"/>
        <v>685606549.25394952</v>
      </c>
      <c r="J124" s="149">
        <f>'[6]Step 1'!CV124</f>
        <v>624821.11474521086</v>
      </c>
      <c r="K124" s="150">
        <f>VLOOKUP(B124,'[6]RSG 2017-18'!$A$7:$F$389,6,0)*1000000</f>
        <v>288274.275325</v>
      </c>
      <c r="L124" s="20"/>
      <c r="M124" s="120">
        <f t="shared" si="5"/>
        <v>73631.189736977016</v>
      </c>
      <c r="N124" s="20">
        <f>VLOOKUP(B124,'[6]CSP 2017-18'!$A$9:$O$391,11,0)*1000000</f>
        <v>73631.18975711659</v>
      </c>
    </row>
    <row r="125" spans="2:14" x14ac:dyDescent="0.3">
      <c r="B125" s="4" t="s">
        <v>359</v>
      </c>
      <c r="C125" s="4" t="s">
        <v>360</v>
      </c>
      <c r="D125" s="4" t="s">
        <v>348</v>
      </c>
      <c r="E125" s="4" t="s">
        <v>348</v>
      </c>
      <c r="F125" s="20">
        <f t="shared" si="6"/>
        <v>7213.5735054538818</v>
      </c>
      <c r="G125" s="20">
        <f t="shared" si="7"/>
        <v>7213.5735054538818</v>
      </c>
      <c r="H125" s="20">
        <v>150000000</v>
      </c>
      <c r="I125" s="20">
        <f t="shared" si="4"/>
        <v>685606549.25394952</v>
      </c>
      <c r="J125" s="149">
        <f>'[6]Step 1'!CV125</f>
        <v>932171.84657045384</v>
      </c>
      <c r="K125" s="150">
        <f>VLOOKUP(B125,'[6]RSG 2017-18'!$A$7:$F$389,6,0)*1000000</f>
        <v>924958.27306499996</v>
      </c>
      <c r="L125" s="20"/>
      <c r="M125" s="120">
        <f t="shared" si="5"/>
        <v>1578.2171669677193</v>
      </c>
      <c r="N125" s="20">
        <f>VLOOKUP(B125,'[6]CSP 2017-18'!$A$9:$O$391,11,0)*1000000</f>
        <v>1578.2171673010944</v>
      </c>
    </row>
    <row r="126" spans="2:14" x14ac:dyDescent="0.3">
      <c r="B126" s="4" t="s">
        <v>681</v>
      </c>
      <c r="C126" s="4" t="s">
        <v>682</v>
      </c>
      <c r="D126" s="4" t="s">
        <v>348</v>
      </c>
      <c r="E126" s="4" t="s">
        <v>348</v>
      </c>
      <c r="F126" s="20">
        <f t="shared" si="6"/>
        <v>-178210.71705335792</v>
      </c>
      <c r="G126" s="20">
        <f t="shared" si="7"/>
        <v>0</v>
      </c>
      <c r="H126" s="20">
        <v>150000000</v>
      </c>
      <c r="I126" s="20">
        <f t="shared" si="4"/>
        <v>685606549.25394952</v>
      </c>
      <c r="J126" s="149">
        <f>'[6]Step 1'!CV126</f>
        <v>482921.76077364205</v>
      </c>
      <c r="K126" s="150">
        <f>VLOOKUP(B126,'[6]RSG 2017-18'!$A$7:$F$389,6,0)*1000000</f>
        <v>661132.47782699997</v>
      </c>
      <c r="L126" s="20"/>
      <c r="M126" s="120">
        <f t="shared" si="5"/>
        <v>0</v>
      </c>
      <c r="N126" s="20">
        <f>VLOOKUP(B126,'[6]CSP 2017-18'!$A$9:$O$391,11,0)*1000000</f>
        <v>0</v>
      </c>
    </row>
    <row r="127" spans="2:14" x14ac:dyDescent="0.3">
      <c r="B127" s="4" t="s">
        <v>457</v>
      </c>
      <c r="C127" s="4" t="s">
        <v>458</v>
      </c>
      <c r="D127" s="4" t="s">
        <v>348</v>
      </c>
      <c r="E127" s="4" t="s">
        <v>348</v>
      </c>
      <c r="F127" s="20">
        <f t="shared" si="6"/>
        <v>-34586.0144258074</v>
      </c>
      <c r="G127" s="20">
        <f t="shared" si="7"/>
        <v>0</v>
      </c>
      <c r="H127" s="20">
        <v>150000000</v>
      </c>
      <c r="I127" s="20">
        <f t="shared" si="4"/>
        <v>685606549.25394952</v>
      </c>
      <c r="J127" s="149">
        <f>'[6]Step 1'!CV127</f>
        <v>686833.73396119266</v>
      </c>
      <c r="K127" s="150">
        <f>VLOOKUP(B127,'[6]RSG 2017-18'!$A$7:$F$389,6,0)*1000000</f>
        <v>721419.74838700006</v>
      </c>
      <c r="L127" s="20"/>
      <c r="M127" s="120">
        <f t="shared" si="5"/>
        <v>0</v>
      </c>
      <c r="N127" s="20">
        <f>VLOOKUP(B127,'[6]CSP 2017-18'!$A$9:$O$391,11,0)*1000000</f>
        <v>0</v>
      </c>
    </row>
    <row r="128" spans="2:14" x14ac:dyDescent="0.3">
      <c r="B128" s="4" t="s">
        <v>545</v>
      </c>
      <c r="C128" s="4" t="s">
        <v>546</v>
      </c>
      <c r="D128" s="4" t="s">
        <v>348</v>
      </c>
      <c r="E128" s="4" t="s">
        <v>348</v>
      </c>
      <c r="F128" s="20">
        <f t="shared" si="6"/>
        <v>254016.93785389536</v>
      </c>
      <c r="G128" s="20">
        <f t="shared" si="7"/>
        <v>254016.93785389536</v>
      </c>
      <c r="H128" s="20">
        <v>150000000</v>
      </c>
      <c r="I128" s="20">
        <f t="shared" si="4"/>
        <v>685606549.25394952</v>
      </c>
      <c r="J128" s="149">
        <f>'[6]Step 1'!CV128</f>
        <v>607641.69334289536</v>
      </c>
      <c r="K128" s="150">
        <f>VLOOKUP(B128,'[6]RSG 2017-18'!$A$7:$F$389,6,0)*1000000</f>
        <v>353624.755489</v>
      </c>
      <c r="L128" s="20"/>
      <c r="M128" s="120">
        <f t="shared" si="5"/>
        <v>55574.936849051417</v>
      </c>
      <c r="N128" s="20">
        <f>VLOOKUP(B128,'[6]CSP 2017-18'!$A$9:$O$391,11,0)*1000000</f>
        <v>55574.936864309959</v>
      </c>
    </row>
    <row r="129" spans="2:14" x14ac:dyDescent="0.3">
      <c r="B129" s="4" t="s">
        <v>73</v>
      </c>
      <c r="C129" s="4" t="s">
        <v>74</v>
      </c>
      <c r="D129" s="4"/>
      <c r="E129" s="4" t="s">
        <v>36</v>
      </c>
      <c r="F129" s="20">
        <f t="shared" si="6"/>
        <v>-4299219.1431451216</v>
      </c>
      <c r="G129" s="20">
        <f t="shared" si="7"/>
        <v>0</v>
      </c>
      <c r="H129" s="20">
        <v>150000000</v>
      </c>
      <c r="I129" s="20">
        <f t="shared" si="4"/>
        <v>685606549.25394952</v>
      </c>
      <c r="J129" s="149">
        <f>'[6]Step 1'!CV129</f>
        <v>23484055.713521879</v>
      </c>
      <c r="K129" s="150">
        <f>VLOOKUP(B129,'[6]RSG 2017-18'!$A$7:$F$389,6,0)*1000000</f>
        <v>27783274.856667001</v>
      </c>
      <c r="L129" s="20"/>
      <c r="M129" s="120">
        <f t="shared" si="5"/>
        <v>0</v>
      </c>
      <c r="N129" s="20">
        <f>VLOOKUP(B129,'[6]CSP 2017-18'!$A$9:$O$391,11,0)*1000000</f>
        <v>0</v>
      </c>
    </row>
    <row r="130" spans="2:14" x14ac:dyDescent="0.3">
      <c r="B130" s="4" t="s">
        <v>635</v>
      </c>
      <c r="C130" s="4" t="s">
        <v>636</v>
      </c>
      <c r="D130" s="4" t="s">
        <v>348</v>
      </c>
      <c r="E130" s="4" t="s">
        <v>348</v>
      </c>
      <c r="F130" s="20">
        <f t="shared" si="6"/>
        <v>-11509.319025216857</v>
      </c>
      <c r="G130" s="20">
        <f t="shared" si="7"/>
        <v>0</v>
      </c>
      <c r="H130" s="20">
        <v>150000000</v>
      </c>
      <c r="I130" s="20">
        <f t="shared" si="4"/>
        <v>685606549.25394952</v>
      </c>
      <c r="J130" s="149">
        <f>'[6]Step 1'!CV130</f>
        <v>769029.26235178311</v>
      </c>
      <c r="K130" s="150">
        <f>VLOOKUP(B130,'[6]RSG 2017-18'!$A$7:$F$389,6,0)*1000000</f>
        <v>780538.58137699997</v>
      </c>
      <c r="L130" s="20"/>
      <c r="M130" s="120">
        <f t="shared" si="5"/>
        <v>0</v>
      </c>
      <c r="N130" s="20">
        <f>VLOOKUP(B130,'[6]CSP 2017-18'!$A$9:$O$391,11,0)*1000000</f>
        <v>0</v>
      </c>
    </row>
    <row r="131" spans="2:14" x14ac:dyDescent="0.3">
      <c r="B131" s="4" t="s">
        <v>459</v>
      </c>
      <c r="C131" s="4" t="s">
        <v>460</v>
      </c>
      <c r="D131" s="4" t="s">
        <v>348</v>
      </c>
      <c r="E131" s="4" t="s">
        <v>348</v>
      </c>
      <c r="F131" s="20">
        <f t="shared" si="6"/>
        <v>45846.079221479129</v>
      </c>
      <c r="G131" s="20">
        <f t="shared" si="7"/>
        <v>45846.079221479129</v>
      </c>
      <c r="H131" s="20">
        <v>150000000</v>
      </c>
      <c r="I131" s="20">
        <f t="shared" si="4"/>
        <v>685606549.25394952</v>
      </c>
      <c r="J131" s="149">
        <f>'[6]Step 1'!CV134</f>
        <v>1138529.2140164792</v>
      </c>
      <c r="K131" s="150">
        <f>VLOOKUP(B131,'[6]RSG 2017-18'!$A$7:$F$389,6,0)*1000000</f>
        <v>1092683.1347950001</v>
      </c>
      <c r="L131" s="20"/>
      <c r="M131" s="120">
        <f t="shared" si="5"/>
        <v>10030.405763633762</v>
      </c>
      <c r="N131" s="20">
        <f>VLOOKUP(B131,'[6]CSP 2017-18'!$A$9:$O$391,11,0)*1000000</f>
        <v>10030.405766278691</v>
      </c>
    </row>
    <row r="132" spans="2:14" x14ac:dyDescent="0.3">
      <c r="B132" s="4" t="s">
        <v>178</v>
      </c>
      <c r="C132" s="4" t="s">
        <v>179</v>
      </c>
      <c r="D132" s="4"/>
      <c r="E132" s="4" t="s">
        <v>177</v>
      </c>
      <c r="F132" s="20">
        <f t="shared" si="6"/>
        <v>11344894.113199122</v>
      </c>
      <c r="G132" s="20">
        <f t="shared" si="7"/>
        <v>11344894.113199122</v>
      </c>
      <c r="H132" s="20">
        <v>150000000</v>
      </c>
      <c r="I132" s="20">
        <f t="shared" si="4"/>
        <v>685606549.25394952</v>
      </c>
      <c r="J132" s="149">
        <f>'[6]Step 1'!CV135</f>
        <v>42555668.131962121</v>
      </c>
      <c r="K132" s="150">
        <f>VLOOKUP(B132,'[6]RSG 2017-18'!$A$7:$F$389,6,0)*1000000</f>
        <v>31210774.018762998</v>
      </c>
      <c r="L132" s="20"/>
      <c r="M132" s="120">
        <f t="shared" si="5"/>
        <v>2482085.5618016329</v>
      </c>
      <c r="N132" s="20">
        <f>VLOOKUP(B132,'[6]CSP 2017-18'!$A$9:$O$391,11,0)*1000000</f>
        <v>2482085.5624818439</v>
      </c>
    </row>
    <row r="133" spans="2:14" x14ac:dyDescent="0.3">
      <c r="B133" s="4" t="s">
        <v>473</v>
      </c>
      <c r="C133" s="4" t="s">
        <v>474</v>
      </c>
      <c r="D133" s="4" t="s">
        <v>348</v>
      </c>
      <c r="E133" s="4" t="s">
        <v>348</v>
      </c>
      <c r="F133" s="20">
        <f t="shared" si="6"/>
        <v>110466.66261778737</v>
      </c>
      <c r="G133" s="20">
        <f t="shared" si="7"/>
        <v>110466.66261778737</v>
      </c>
      <c r="H133" s="20">
        <v>150000000</v>
      </c>
      <c r="I133" s="20">
        <f t="shared" ref="I133:I196" si="8">$G$391</f>
        <v>685606549.25394952</v>
      </c>
      <c r="J133" s="149">
        <f>'[6]Step 1'!CV136</f>
        <v>722162.73283678736</v>
      </c>
      <c r="K133" s="150">
        <f>VLOOKUP(B133,'[6]RSG 2017-18'!$A$7:$F$389,6,0)*1000000</f>
        <v>611696.07021899999</v>
      </c>
      <c r="L133" s="20"/>
      <c r="M133" s="120">
        <f t="shared" ref="M133:M196" si="9">(G133/I133)*H133</f>
        <v>24168.379678839032</v>
      </c>
      <c r="N133" s="20">
        <f>VLOOKUP(B133,'[6]CSP 2017-18'!$A$9:$O$391,11,0)*1000000</f>
        <v>24168.379685292461</v>
      </c>
    </row>
    <row r="134" spans="2:14" x14ac:dyDescent="0.3">
      <c r="B134" s="4" t="s">
        <v>525</v>
      </c>
      <c r="C134" s="4" t="s">
        <v>526</v>
      </c>
      <c r="D134" s="4" t="s">
        <v>348</v>
      </c>
      <c r="E134" s="4" t="s">
        <v>348</v>
      </c>
      <c r="F134" s="20">
        <f t="shared" ref="F134:F197" si="10">J134-K134</f>
        <v>51222.293728668126</v>
      </c>
      <c r="G134" s="20">
        <f t="shared" ref="G134:G197" si="11">IF(F134&gt;0,F134,0)</f>
        <v>51222.293728668126</v>
      </c>
      <c r="H134" s="20">
        <v>150000000</v>
      </c>
      <c r="I134" s="20">
        <f t="shared" si="8"/>
        <v>685606549.25394952</v>
      </c>
      <c r="J134" s="149">
        <f>'[6]Step 1'!CV137</f>
        <v>641374.31801466818</v>
      </c>
      <c r="K134" s="150">
        <f>VLOOKUP(B134,'[6]RSG 2017-18'!$A$7:$F$389,6,0)*1000000</f>
        <v>590152.02428600006</v>
      </c>
      <c r="L134" s="20"/>
      <c r="M134" s="120">
        <f t="shared" si="9"/>
        <v>11206.637491518914</v>
      </c>
      <c r="N134" s="20">
        <f>VLOOKUP(B134,'[6]CSP 2017-18'!$A$9:$O$391,11,0)*1000000</f>
        <v>11206.637494663755</v>
      </c>
    </row>
    <row r="135" spans="2:14" x14ac:dyDescent="0.3">
      <c r="B135" s="4" t="s">
        <v>597</v>
      </c>
      <c r="C135" s="4" t="s">
        <v>598</v>
      </c>
      <c r="D135" s="4" t="s">
        <v>348</v>
      </c>
      <c r="E135" s="4" t="s">
        <v>348</v>
      </c>
      <c r="F135" s="20">
        <f t="shared" si="10"/>
        <v>-171629.79685934633</v>
      </c>
      <c r="G135" s="20">
        <f t="shared" si="11"/>
        <v>0</v>
      </c>
      <c r="H135" s="20">
        <v>150000000</v>
      </c>
      <c r="I135" s="20">
        <f t="shared" si="8"/>
        <v>685606549.25394952</v>
      </c>
      <c r="J135" s="149">
        <f>'[6]Step 1'!CV138</f>
        <v>2835042.8520266535</v>
      </c>
      <c r="K135" s="150">
        <f>VLOOKUP(B135,'[6]RSG 2017-18'!$A$7:$F$389,6,0)*1000000</f>
        <v>3006672.6488859998</v>
      </c>
      <c r="L135" s="20"/>
      <c r="M135" s="120">
        <f t="shared" si="9"/>
        <v>0</v>
      </c>
      <c r="N135" s="20">
        <f>VLOOKUP(B135,'[6]CSP 2017-18'!$A$9:$O$391,11,0)*1000000</f>
        <v>0</v>
      </c>
    </row>
    <row r="136" spans="2:14" x14ac:dyDescent="0.3">
      <c r="B136" s="4" t="s">
        <v>1043</v>
      </c>
      <c r="C136" s="4" t="s">
        <v>1045</v>
      </c>
      <c r="D136" s="4"/>
      <c r="E136" s="4"/>
      <c r="F136" s="20">
        <f t="shared" si="10"/>
        <v>-10289240.205773413</v>
      </c>
      <c r="G136" s="20">
        <f t="shared" si="11"/>
        <v>0</v>
      </c>
      <c r="H136" s="20">
        <v>150000000</v>
      </c>
      <c r="I136" s="20">
        <f t="shared" si="8"/>
        <v>685606549.25394952</v>
      </c>
      <c r="J136" s="149">
        <f>SUM(J387:J389)</f>
        <v>138248412.60369059</v>
      </c>
      <c r="K136" s="150">
        <f>VLOOKUP(B136,'[6]RSG 2017-18'!$A$7:$F$389,6,0)*1000000</f>
        <v>148537652.80946401</v>
      </c>
      <c r="L136" s="20"/>
      <c r="M136" s="120">
        <f t="shared" si="9"/>
        <v>0</v>
      </c>
      <c r="N136" s="20">
        <f>VLOOKUP(B136,'[6]CSP 2017-18'!$A$9:$O$391,11,0)*1000000</f>
        <v>0</v>
      </c>
    </row>
    <row r="137" spans="2:14" x14ac:dyDescent="0.3">
      <c r="B137" s="4" t="s">
        <v>749</v>
      </c>
      <c r="C137" s="4" t="s">
        <v>750</v>
      </c>
      <c r="D137" s="4" t="s">
        <v>751</v>
      </c>
      <c r="E137" s="4" t="s">
        <v>751</v>
      </c>
      <c r="F137" s="20">
        <f t="shared" si="10"/>
        <v>-2066534.5853556767</v>
      </c>
      <c r="G137" s="20">
        <f t="shared" si="11"/>
        <v>0</v>
      </c>
      <c r="H137" s="20">
        <v>150000000</v>
      </c>
      <c r="I137" s="20">
        <f t="shared" si="8"/>
        <v>685606549.25394952</v>
      </c>
      <c r="J137" s="149">
        <f>'[6]Step 1'!CV139</f>
        <v>20469471.139670324</v>
      </c>
      <c r="K137" s="150">
        <f>VLOOKUP(B137,'[6]RSG 2017-18'!$A$7:$F$389,6,0)*1000000</f>
        <v>22536005.725026</v>
      </c>
      <c r="L137" s="20"/>
      <c r="M137" s="120">
        <f t="shared" si="9"/>
        <v>0</v>
      </c>
      <c r="N137" s="20">
        <f>VLOOKUP(B137,'[6]CSP 2017-18'!$A$9:$O$391,11,0)*1000000</f>
        <v>0</v>
      </c>
    </row>
    <row r="138" spans="2:14" x14ac:dyDescent="0.3">
      <c r="B138" s="4" t="s">
        <v>112</v>
      </c>
      <c r="C138" s="4" t="s">
        <v>113</v>
      </c>
      <c r="D138" s="4"/>
      <c r="E138" s="4" t="s">
        <v>109</v>
      </c>
      <c r="F138" s="20">
        <f t="shared" si="10"/>
        <v>-12338382.318649255</v>
      </c>
      <c r="G138" s="20">
        <f t="shared" si="11"/>
        <v>0</v>
      </c>
      <c r="H138" s="20">
        <v>150000000</v>
      </c>
      <c r="I138" s="20">
        <f t="shared" si="8"/>
        <v>685606549.25394952</v>
      </c>
      <c r="J138" s="149">
        <f>'[6]Step 1'!CV140</f>
        <v>29056110.144514747</v>
      </c>
      <c r="K138" s="150">
        <f>VLOOKUP(B138,'[6]RSG 2017-18'!$A$7:$F$389,6,0)*1000000</f>
        <v>41394492.463164002</v>
      </c>
      <c r="L138" s="20"/>
      <c r="M138" s="120">
        <f t="shared" si="9"/>
        <v>0</v>
      </c>
      <c r="N138" s="20">
        <f>VLOOKUP(B138,'[6]CSP 2017-18'!$A$9:$O$391,11,0)*1000000</f>
        <v>0</v>
      </c>
    </row>
    <row r="139" spans="2:14" x14ac:dyDescent="0.3">
      <c r="B139" s="4" t="s">
        <v>697</v>
      </c>
      <c r="C139" s="4" t="s">
        <v>698</v>
      </c>
      <c r="D139" s="4" t="s">
        <v>348</v>
      </c>
      <c r="E139" s="4" t="s">
        <v>348</v>
      </c>
      <c r="F139" s="20">
        <f t="shared" si="10"/>
        <v>465246.73515781033</v>
      </c>
      <c r="G139" s="20">
        <f t="shared" si="11"/>
        <v>465246.73515781033</v>
      </c>
      <c r="H139" s="20">
        <v>150000000</v>
      </c>
      <c r="I139" s="20">
        <f t="shared" si="8"/>
        <v>685606549.25394952</v>
      </c>
      <c r="J139" s="149">
        <f>'[6]Step 1'!CV141</f>
        <v>784653.66459181032</v>
      </c>
      <c r="K139" s="150">
        <f>VLOOKUP(B139,'[6]RSG 2017-18'!$A$7:$F$389,6,0)*1000000</f>
        <v>319406.92943399999</v>
      </c>
      <c r="L139" s="20"/>
      <c r="M139" s="120">
        <f t="shared" si="9"/>
        <v>101788.71591820568</v>
      </c>
      <c r="N139" s="20">
        <f>VLOOKUP(B139,'[6]CSP 2017-18'!$A$9:$O$391,11,0)*1000000</f>
        <v>101788.71594593335</v>
      </c>
    </row>
    <row r="140" spans="2:14" x14ac:dyDescent="0.3">
      <c r="B140" s="4" t="s">
        <v>114</v>
      </c>
      <c r="C140" s="4" t="s">
        <v>115</v>
      </c>
      <c r="D140" s="4"/>
      <c r="E140" s="4" t="s">
        <v>109</v>
      </c>
      <c r="F140" s="20">
        <f t="shared" si="10"/>
        <v>-21231968.762501486</v>
      </c>
      <c r="G140" s="20">
        <f t="shared" si="11"/>
        <v>0</v>
      </c>
      <c r="H140" s="20">
        <v>150000000</v>
      </c>
      <c r="I140" s="20">
        <f t="shared" si="8"/>
        <v>685606549.25394952</v>
      </c>
      <c r="J140" s="149">
        <f>'[6]Step 1'!CV142</f>
        <v>33672404.422555514</v>
      </c>
      <c r="K140" s="150">
        <f>VLOOKUP(B140,'[6]RSG 2017-18'!$A$7:$F$389,6,0)*1000000</f>
        <v>54904373.185056999</v>
      </c>
      <c r="L140" s="20"/>
      <c r="M140" s="120">
        <f t="shared" si="9"/>
        <v>0</v>
      </c>
      <c r="N140" s="20">
        <f>VLOOKUP(B140,'[6]CSP 2017-18'!$A$9:$O$391,11,0)*1000000</f>
        <v>0</v>
      </c>
    </row>
    <row r="141" spans="2:14" x14ac:dyDescent="0.3">
      <c r="B141" s="4" t="s">
        <v>268</v>
      </c>
      <c r="C141" s="4" t="s">
        <v>269</v>
      </c>
      <c r="D141" s="4"/>
      <c r="E141" s="4" t="s">
        <v>203</v>
      </c>
      <c r="F141" s="20">
        <f t="shared" si="10"/>
        <v>-3496508.2318769153</v>
      </c>
      <c r="G141" s="20">
        <f t="shared" si="11"/>
        <v>0</v>
      </c>
      <c r="H141" s="20">
        <v>150000000</v>
      </c>
      <c r="I141" s="20">
        <f t="shared" si="8"/>
        <v>685606549.25394952</v>
      </c>
      <c r="J141" s="149">
        <f>'[6]Step 1'!CV143</f>
        <v>13293905.486464085</v>
      </c>
      <c r="K141" s="150">
        <f>VLOOKUP(B141,'[6]RSG 2017-18'!$A$7:$F$389,6,0)*1000000</f>
        <v>16790413.718341</v>
      </c>
      <c r="L141" s="20"/>
      <c r="M141" s="120">
        <f t="shared" si="9"/>
        <v>0</v>
      </c>
      <c r="N141" s="20">
        <f>VLOOKUP(B141,'[6]CSP 2017-18'!$A$9:$O$391,11,0)*1000000</f>
        <v>0</v>
      </c>
    </row>
    <row r="142" spans="2:14" x14ac:dyDescent="0.3">
      <c r="B142" s="4" t="s">
        <v>623</v>
      </c>
      <c r="C142" s="4" t="s">
        <v>624</v>
      </c>
      <c r="D142" s="4" t="s">
        <v>348</v>
      </c>
      <c r="E142" s="4" t="s">
        <v>348</v>
      </c>
      <c r="F142" s="20">
        <f t="shared" si="10"/>
        <v>-80980.497109412681</v>
      </c>
      <c r="G142" s="20">
        <f t="shared" si="11"/>
        <v>0</v>
      </c>
      <c r="H142" s="20">
        <v>150000000</v>
      </c>
      <c r="I142" s="20">
        <f t="shared" si="8"/>
        <v>685606549.25394952</v>
      </c>
      <c r="J142" s="149">
        <f>'[6]Step 1'!CV144</f>
        <v>540659.65762858733</v>
      </c>
      <c r="K142" s="150">
        <f>VLOOKUP(B142,'[6]RSG 2017-18'!$A$7:$F$389,6,0)*1000000</f>
        <v>621640.15473800001</v>
      </c>
      <c r="L142" s="20"/>
      <c r="M142" s="120">
        <f t="shared" si="9"/>
        <v>0</v>
      </c>
      <c r="N142" s="20">
        <f>VLOOKUP(B142,'[6]CSP 2017-18'!$A$9:$O$391,11,0)*1000000</f>
        <v>0</v>
      </c>
    </row>
    <row r="143" spans="2:14" x14ac:dyDescent="0.3">
      <c r="B143" s="4" t="s">
        <v>116</v>
      </c>
      <c r="C143" s="4" t="s">
        <v>117</v>
      </c>
      <c r="D143" s="4"/>
      <c r="E143" s="4" t="s">
        <v>109</v>
      </c>
      <c r="F143" s="20">
        <f t="shared" si="10"/>
        <v>-8139918.7966979444</v>
      </c>
      <c r="G143" s="20">
        <f t="shared" si="11"/>
        <v>0</v>
      </c>
      <c r="H143" s="20">
        <v>150000000</v>
      </c>
      <c r="I143" s="20">
        <f t="shared" si="8"/>
        <v>685606549.25394952</v>
      </c>
      <c r="J143" s="149">
        <f>'[6]Step 1'!CV145</f>
        <v>21358903.560353056</v>
      </c>
      <c r="K143" s="150">
        <f>VLOOKUP(B143,'[6]RSG 2017-18'!$A$7:$F$389,6,0)*1000000</f>
        <v>29498822.357051</v>
      </c>
      <c r="L143" s="20"/>
      <c r="M143" s="120">
        <f t="shared" si="9"/>
        <v>0</v>
      </c>
      <c r="N143" s="20">
        <f>VLOOKUP(B143,'[6]CSP 2017-18'!$A$9:$O$391,11,0)*1000000</f>
        <v>0</v>
      </c>
    </row>
    <row r="144" spans="2:14" x14ac:dyDescent="0.3">
      <c r="B144" s="4" t="s">
        <v>323</v>
      </c>
      <c r="C144" s="4" t="s">
        <v>324</v>
      </c>
      <c r="D144" s="4" t="s">
        <v>312</v>
      </c>
      <c r="E144" s="4" t="s">
        <v>312</v>
      </c>
      <c r="F144" s="20">
        <f t="shared" si="10"/>
        <v>42680506.396801844</v>
      </c>
      <c r="G144" s="20">
        <f t="shared" si="11"/>
        <v>42680506.396801844</v>
      </c>
      <c r="H144" s="20">
        <v>150000000</v>
      </c>
      <c r="I144" s="20">
        <f t="shared" si="8"/>
        <v>685606549.25394952</v>
      </c>
      <c r="J144" s="149">
        <f>'[6]Step 1'!CV146</f>
        <v>86540133.300552845</v>
      </c>
      <c r="K144" s="150">
        <f>VLOOKUP(B144,'[6]RSG 2017-18'!$A$7:$F$389,6,0)*1000000</f>
        <v>43859626.903751001</v>
      </c>
      <c r="L144" s="20"/>
      <c r="M144" s="120">
        <f t="shared" si="9"/>
        <v>9337827.8933985792</v>
      </c>
      <c r="N144" s="20">
        <f>VLOOKUP(B144,'[6]CSP 2017-18'!$A$9:$O$391,11,0)*1000000</f>
        <v>9337827.8959587626</v>
      </c>
    </row>
    <row r="145" spans="2:14" x14ac:dyDescent="0.3">
      <c r="B145" s="4" t="s">
        <v>785</v>
      </c>
      <c r="C145" s="4" t="s">
        <v>786</v>
      </c>
      <c r="D145" s="4" t="s">
        <v>764</v>
      </c>
      <c r="E145" s="4" t="s">
        <v>764</v>
      </c>
      <c r="F145" s="20">
        <f t="shared" si="10"/>
        <v>574224.4994570408</v>
      </c>
      <c r="G145" s="20">
        <f t="shared" si="11"/>
        <v>574224.4994570408</v>
      </c>
      <c r="H145" s="20">
        <v>150000000</v>
      </c>
      <c r="I145" s="20">
        <f t="shared" si="8"/>
        <v>685606549.25394952</v>
      </c>
      <c r="J145" s="149">
        <f>'[6]Step 1'!CV147</f>
        <v>10208577.869069042</v>
      </c>
      <c r="K145" s="150">
        <f>VLOOKUP(B145,'[6]RSG 2017-18'!$A$7:$F$389,6,0)*1000000</f>
        <v>9634353.3696120009</v>
      </c>
      <c r="L145" s="20"/>
      <c r="M145" s="120">
        <f t="shared" si="9"/>
        <v>125631.34790979381</v>
      </c>
      <c r="N145" s="20">
        <f>VLOOKUP(B145,'[6]CSP 2017-18'!$A$9:$O$391,11,0)*1000000</f>
        <v>125631.34794444453</v>
      </c>
    </row>
    <row r="146" spans="2:14" x14ac:dyDescent="0.3">
      <c r="B146" s="4" t="s">
        <v>569</v>
      </c>
      <c r="C146" s="4" t="s">
        <v>570</v>
      </c>
      <c r="D146" s="4" t="s">
        <v>348</v>
      </c>
      <c r="E146" s="4" t="s">
        <v>348</v>
      </c>
      <c r="F146" s="20">
        <f t="shared" si="10"/>
        <v>293782.6788557517</v>
      </c>
      <c r="G146" s="20">
        <f t="shared" si="11"/>
        <v>293782.6788557517</v>
      </c>
      <c r="H146" s="20">
        <v>150000000</v>
      </c>
      <c r="I146" s="20">
        <f t="shared" si="8"/>
        <v>685606549.25394952</v>
      </c>
      <c r="J146" s="149">
        <f>'[6]Step 1'!CV148</f>
        <v>594020.2855327517</v>
      </c>
      <c r="K146" s="150">
        <f>VLOOKUP(B146,'[6]RSG 2017-18'!$A$7:$F$389,6,0)*1000000</f>
        <v>300237.606677</v>
      </c>
      <c r="L146" s="20"/>
      <c r="M146" s="120">
        <f t="shared" si="9"/>
        <v>64275.059618837069</v>
      </c>
      <c r="N146" s="20">
        <f>VLOOKUP(B146,'[6]CSP 2017-18'!$A$9:$O$391,11,0)*1000000</f>
        <v>64275.059636512146</v>
      </c>
    </row>
    <row r="147" spans="2:14" x14ac:dyDescent="0.3">
      <c r="B147" s="4" t="s">
        <v>151</v>
      </c>
      <c r="C147" s="4" t="s">
        <v>152</v>
      </c>
      <c r="D147" s="4"/>
      <c r="E147" s="4" t="s">
        <v>136</v>
      </c>
      <c r="F147" s="20">
        <f t="shared" si="10"/>
        <v>-10239715.576124661</v>
      </c>
      <c r="G147" s="20">
        <f t="shared" si="11"/>
        <v>0</v>
      </c>
      <c r="H147" s="20">
        <v>150000000</v>
      </c>
      <c r="I147" s="20">
        <f t="shared" si="8"/>
        <v>685606549.25394952</v>
      </c>
      <c r="J147" s="149">
        <f>'[6]Step 1'!CV149</f>
        <v>28349827.019427337</v>
      </c>
      <c r="K147" s="150">
        <f>VLOOKUP(B147,'[6]RSG 2017-18'!$A$7:$F$389,6,0)*1000000</f>
        <v>38589542.595551997</v>
      </c>
      <c r="L147" s="20"/>
      <c r="M147" s="120">
        <f t="shared" si="9"/>
        <v>0</v>
      </c>
      <c r="N147" s="20">
        <f>VLOOKUP(B147,'[6]CSP 2017-18'!$A$9:$O$391,11,0)*1000000</f>
        <v>0</v>
      </c>
    </row>
    <row r="148" spans="2:14" x14ac:dyDescent="0.3">
      <c r="B148" s="4" t="s">
        <v>443</v>
      </c>
      <c r="C148" s="4" t="s">
        <v>444</v>
      </c>
      <c r="D148" s="4" t="s">
        <v>348</v>
      </c>
      <c r="E148" s="4" t="s">
        <v>348</v>
      </c>
      <c r="F148" s="20">
        <f t="shared" si="10"/>
        <v>115491.3067000414</v>
      </c>
      <c r="G148" s="20">
        <f t="shared" si="11"/>
        <v>115491.3067000414</v>
      </c>
      <c r="H148" s="20">
        <v>150000000</v>
      </c>
      <c r="I148" s="20">
        <f t="shared" si="8"/>
        <v>685606549.25394952</v>
      </c>
      <c r="J148" s="149">
        <f>'[6]Step 1'!CV150</f>
        <v>718018.75909204141</v>
      </c>
      <c r="K148" s="150">
        <f>VLOOKUP(B148,'[6]RSG 2017-18'!$A$7:$F$389,6,0)*1000000</f>
        <v>602527.45239200001</v>
      </c>
      <c r="L148" s="20"/>
      <c r="M148" s="120">
        <f t="shared" si="9"/>
        <v>25267.693291228308</v>
      </c>
      <c r="N148" s="20">
        <f>VLOOKUP(B148,'[6]CSP 2017-18'!$A$9:$O$391,11,0)*1000000</f>
        <v>25267.693298146281</v>
      </c>
    </row>
    <row r="149" spans="2:14" x14ac:dyDescent="0.3">
      <c r="B149" s="4" t="s">
        <v>739</v>
      </c>
      <c r="C149" s="4" t="s">
        <v>740</v>
      </c>
      <c r="D149" s="4" t="s">
        <v>348</v>
      </c>
      <c r="E149" s="4" t="s">
        <v>348</v>
      </c>
      <c r="F149" s="20">
        <f t="shared" si="10"/>
        <v>882614.69899526308</v>
      </c>
      <c r="G149" s="20">
        <f t="shared" si="11"/>
        <v>882614.69899526308</v>
      </c>
      <c r="H149" s="20">
        <v>150000000</v>
      </c>
      <c r="I149" s="20">
        <f t="shared" si="8"/>
        <v>685606549.25394952</v>
      </c>
      <c r="J149" s="149">
        <f>'[6]Step 1'!CV151</f>
        <v>1282036.698683263</v>
      </c>
      <c r="K149" s="150">
        <f>VLOOKUP(B149,'[6]RSG 2017-18'!$A$7:$F$389,6,0)*1000000</f>
        <v>399421.99968800001</v>
      </c>
      <c r="L149" s="20"/>
      <c r="M149" s="120">
        <f t="shared" si="9"/>
        <v>193102.30480346715</v>
      </c>
      <c r="N149" s="20">
        <f>VLOOKUP(B149,'[6]CSP 2017-18'!$A$9:$O$391,11,0)*1000000</f>
        <v>193102.30485634779</v>
      </c>
    </row>
    <row r="150" spans="2:14" x14ac:dyDescent="0.3">
      <c r="B150" s="4" t="s">
        <v>153</v>
      </c>
      <c r="C150" s="4" t="s">
        <v>154</v>
      </c>
      <c r="D150" s="4"/>
      <c r="E150" s="4" t="s">
        <v>136</v>
      </c>
      <c r="F150" s="20">
        <f t="shared" si="10"/>
        <v>3195950.371087553</v>
      </c>
      <c r="G150" s="20">
        <f t="shared" si="11"/>
        <v>3195950.371087553</v>
      </c>
      <c r="H150" s="20">
        <v>150000000</v>
      </c>
      <c r="I150" s="20">
        <f t="shared" si="8"/>
        <v>685606549.25394952</v>
      </c>
      <c r="J150" s="149">
        <f>'[6]Step 1'!CV152</f>
        <v>16215128.240804553</v>
      </c>
      <c r="K150" s="150">
        <f>VLOOKUP(B150,'[6]RSG 2017-18'!$A$7:$F$389,6,0)*1000000</f>
        <v>13019177.869717</v>
      </c>
      <c r="L150" s="20"/>
      <c r="M150" s="120">
        <f t="shared" si="9"/>
        <v>699224.00272399571</v>
      </c>
      <c r="N150" s="20">
        <f>VLOOKUP(B150,'[6]CSP 2017-18'!$A$9:$O$391,11,0)*1000000</f>
        <v>699224.00291556423</v>
      </c>
    </row>
    <row r="151" spans="2:14" x14ac:dyDescent="0.3">
      <c r="B151" s="4" t="s">
        <v>475</v>
      </c>
      <c r="C151" s="4" t="s">
        <v>476</v>
      </c>
      <c r="D151" s="4" t="s">
        <v>348</v>
      </c>
      <c r="E151" s="4" t="s">
        <v>348</v>
      </c>
      <c r="F151" s="20">
        <f t="shared" si="10"/>
        <v>494305.23742743972</v>
      </c>
      <c r="G151" s="20">
        <f t="shared" si="11"/>
        <v>494305.23742743972</v>
      </c>
      <c r="H151" s="20">
        <v>150000000</v>
      </c>
      <c r="I151" s="20">
        <f t="shared" si="8"/>
        <v>685606549.25394952</v>
      </c>
      <c r="J151" s="149">
        <f>'[6]Step 1'!CV153</f>
        <v>576450.03719943971</v>
      </c>
      <c r="K151" s="150">
        <f>VLOOKUP(B151,'[6]RSG 2017-18'!$A$7:$F$389,6,0)*1000000</f>
        <v>82144.799771999998</v>
      </c>
      <c r="L151" s="20"/>
      <c r="M151" s="120">
        <f t="shared" si="9"/>
        <v>108146.26215983283</v>
      </c>
      <c r="N151" s="20">
        <f>VLOOKUP(B151,'[6]CSP 2017-18'!$A$9:$O$391,11,0)*1000000</f>
        <v>108146.26218938451</v>
      </c>
    </row>
    <row r="152" spans="2:14" x14ac:dyDescent="0.3">
      <c r="B152" s="4" t="s">
        <v>210</v>
      </c>
      <c r="C152" s="4" t="s">
        <v>211</v>
      </c>
      <c r="D152" s="4"/>
      <c r="E152" s="4" t="s">
        <v>203</v>
      </c>
      <c r="F152" s="20">
        <f t="shared" si="10"/>
        <v>-2818874.1348328814</v>
      </c>
      <c r="G152" s="20">
        <f t="shared" si="11"/>
        <v>0</v>
      </c>
      <c r="H152" s="20">
        <v>150000000</v>
      </c>
      <c r="I152" s="20">
        <f t="shared" si="8"/>
        <v>685606549.25394952</v>
      </c>
      <c r="J152" s="149">
        <f>'[6]Step 1'!CV154</f>
        <v>10966664.637513118</v>
      </c>
      <c r="K152" s="150">
        <f>VLOOKUP(B152,'[6]RSG 2017-18'!$A$7:$F$389,6,0)*1000000</f>
        <v>13785538.772345999</v>
      </c>
      <c r="L152" s="20"/>
      <c r="M152" s="120">
        <f t="shared" si="9"/>
        <v>0</v>
      </c>
      <c r="N152" s="20">
        <f>VLOOKUP(B152,'[6]CSP 2017-18'!$A$9:$O$391,11,0)*1000000</f>
        <v>0</v>
      </c>
    </row>
    <row r="153" spans="2:14" x14ac:dyDescent="0.3">
      <c r="B153" s="4" t="s">
        <v>421</v>
      </c>
      <c r="C153" s="4" t="s">
        <v>422</v>
      </c>
      <c r="D153" s="4" t="s">
        <v>348</v>
      </c>
      <c r="E153" s="4" t="s">
        <v>348</v>
      </c>
      <c r="F153" s="20">
        <f t="shared" si="10"/>
        <v>24985.903716157889</v>
      </c>
      <c r="G153" s="20">
        <f t="shared" si="11"/>
        <v>24985.903716157889</v>
      </c>
      <c r="H153" s="20">
        <v>150000000</v>
      </c>
      <c r="I153" s="20">
        <f t="shared" si="8"/>
        <v>685606549.25394952</v>
      </c>
      <c r="J153" s="149">
        <f>'[6]Step 1'!CV155</f>
        <v>2062967.617684158</v>
      </c>
      <c r="K153" s="150">
        <f>VLOOKUP(B153,'[6]RSG 2017-18'!$A$7:$F$389,6,0)*1000000</f>
        <v>2037981.7139680001</v>
      </c>
      <c r="L153" s="20"/>
      <c r="M153" s="120">
        <f t="shared" si="9"/>
        <v>5466.5253147041658</v>
      </c>
      <c r="N153" s="20">
        <f>VLOOKUP(B153,'[6]CSP 2017-18'!$A$9:$O$391,11,0)*1000000</f>
        <v>5466.5048523905079</v>
      </c>
    </row>
    <row r="154" spans="2:14" x14ac:dyDescent="0.3">
      <c r="B154" s="4" t="s">
        <v>477</v>
      </c>
      <c r="C154" s="4" t="s">
        <v>478</v>
      </c>
      <c r="D154" s="4" t="s">
        <v>348</v>
      </c>
      <c r="E154" s="4" t="s">
        <v>348</v>
      </c>
      <c r="F154" s="20">
        <f t="shared" si="10"/>
        <v>221505.48103834607</v>
      </c>
      <c r="G154" s="20">
        <f t="shared" si="11"/>
        <v>221505.48103834607</v>
      </c>
      <c r="H154" s="20">
        <v>150000000</v>
      </c>
      <c r="I154" s="20">
        <f t="shared" si="8"/>
        <v>685606549.25394952</v>
      </c>
      <c r="J154" s="149">
        <f>'[6]Step 1'!CV156</f>
        <v>992585.50963734603</v>
      </c>
      <c r="K154" s="150">
        <f>VLOOKUP(B154,'[6]RSG 2017-18'!$A$7:$F$389,6,0)*1000000</f>
        <v>771080.02859899995</v>
      </c>
      <c r="L154" s="20"/>
      <c r="M154" s="120">
        <f t="shared" si="9"/>
        <v>48461.938107077542</v>
      </c>
      <c r="N154" s="20">
        <f>VLOOKUP(B154,'[6]CSP 2017-18'!$A$9:$O$391,11,0)*1000000</f>
        <v>48461.938120506296</v>
      </c>
    </row>
    <row r="155" spans="2:14" x14ac:dyDescent="0.3">
      <c r="B155" s="4" t="s">
        <v>155</v>
      </c>
      <c r="C155" s="4" t="s">
        <v>156</v>
      </c>
      <c r="D155" s="4"/>
      <c r="E155" s="4" t="s">
        <v>136</v>
      </c>
      <c r="F155" s="20">
        <f t="shared" si="10"/>
        <v>6216293.0633771122</v>
      </c>
      <c r="G155" s="20">
        <f t="shared" si="11"/>
        <v>6216293.0633771122</v>
      </c>
      <c r="H155" s="20">
        <v>150000000</v>
      </c>
      <c r="I155" s="20">
        <f t="shared" si="8"/>
        <v>685606549.25394952</v>
      </c>
      <c r="J155" s="149">
        <f>'[6]Step 1'!CV157</f>
        <v>18499821.372977111</v>
      </c>
      <c r="K155" s="150">
        <f>VLOOKUP(B155,'[6]RSG 2017-18'!$A$7:$F$389,6,0)*1000000</f>
        <v>12283528.309599999</v>
      </c>
      <c r="L155" s="20"/>
      <c r="M155" s="120">
        <f t="shared" si="9"/>
        <v>1360027.7892928768</v>
      </c>
      <c r="N155" s="20">
        <f>VLOOKUP(B155,'[6]CSP 2017-18'!$A$9:$O$391,11,0)*1000000</f>
        <v>1360027.7896656988</v>
      </c>
    </row>
    <row r="156" spans="2:14" x14ac:dyDescent="0.3">
      <c r="B156" s="4" t="s">
        <v>799</v>
      </c>
      <c r="C156" s="4" t="s">
        <v>800</v>
      </c>
      <c r="D156" s="4" t="s">
        <v>764</v>
      </c>
      <c r="E156" s="4" t="s">
        <v>764</v>
      </c>
      <c r="F156" s="20">
        <f t="shared" si="10"/>
        <v>650627.05365496455</v>
      </c>
      <c r="G156" s="20">
        <f t="shared" si="11"/>
        <v>650627.05365496455</v>
      </c>
      <c r="H156" s="20">
        <v>150000000</v>
      </c>
      <c r="I156" s="20">
        <f t="shared" si="8"/>
        <v>685606549.25394952</v>
      </c>
      <c r="J156" s="149">
        <f>'[6]Step 1'!CV158</f>
        <v>3763635.0077719647</v>
      </c>
      <c r="K156" s="150">
        <f>VLOOKUP(B156,'[6]RSG 2017-18'!$A$7:$F$389,6,0)*1000000</f>
        <v>3113007.9541170001</v>
      </c>
      <c r="L156" s="20"/>
      <c r="M156" s="120">
        <f t="shared" si="9"/>
        <v>142347.03293666427</v>
      </c>
      <c r="N156" s="20">
        <f>VLOOKUP(B156,'[6]CSP 2017-18'!$A$9:$O$391,11,0)*1000000</f>
        <v>142347.03297569591</v>
      </c>
    </row>
    <row r="157" spans="2:14" x14ac:dyDescent="0.3">
      <c r="B157" s="4" t="s">
        <v>280</v>
      </c>
      <c r="C157" s="4" t="s">
        <v>281</v>
      </c>
      <c r="D157" s="4"/>
      <c r="E157" s="4" t="s">
        <v>203</v>
      </c>
      <c r="F157" s="20">
        <f t="shared" si="10"/>
        <v>2634218.5207269974</v>
      </c>
      <c r="G157" s="20">
        <f t="shared" si="11"/>
        <v>2634218.5207269974</v>
      </c>
      <c r="H157" s="20">
        <v>150000000</v>
      </c>
      <c r="I157" s="20">
        <f t="shared" si="8"/>
        <v>685606549.25394952</v>
      </c>
      <c r="J157" s="149">
        <f>'[6]Step 1'!CV159</f>
        <v>12726694.399370998</v>
      </c>
      <c r="K157" s="150">
        <f>VLOOKUP(B157,'[6]RSG 2017-18'!$A$7:$F$389,6,0)*1000000</f>
        <v>10092475.878644001</v>
      </c>
      <c r="L157" s="20"/>
      <c r="M157" s="120">
        <f t="shared" si="9"/>
        <v>576325.85123204812</v>
      </c>
      <c r="N157" s="20">
        <f>VLOOKUP(B157,'[6]CSP 2017-18'!$A$9:$O$391,11,0)*1000000</f>
        <v>576325.85138982744</v>
      </c>
    </row>
    <row r="158" spans="2:14" x14ac:dyDescent="0.3">
      <c r="B158" s="4" t="s">
        <v>180</v>
      </c>
      <c r="C158" s="4" t="s">
        <v>181</v>
      </c>
      <c r="D158" s="4"/>
      <c r="E158" s="4" t="s">
        <v>177</v>
      </c>
      <c r="F158" s="20">
        <f t="shared" si="10"/>
        <v>35877307.298855454</v>
      </c>
      <c r="G158" s="20">
        <f t="shared" si="11"/>
        <v>35877307.298855454</v>
      </c>
      <c r="H158" s="20">
        <v>150000000</v>
      </c>
      <c r="I158" s="20">
        <f t="shared" si="8"/>
        <v>685606549.25394952</v>
      </c>
      <c r="J158" s="149">
        <f>'[6]Step 1'!CV160</f>
        <v>80412116.333173454</v>
      </c>
      <c r="K158" s="150">
        <f>VLOOKUP(B158,'[6]RSG 2017-18'!$A$7:$F$389,6,0)*1000000</f>
        <v>44534809.034318</v>
      </c>
      <c r="L158" s="20"/>
      <c r="M158" s="120">
        <f t="shared" si="9"/>
        <v>7849394.2344692629</v>
      </c>
      <c r="N158" s="20">
        <f>VLOOKUP(B158,'[6]CSP 2017-18'!$A$9:$O$391,11,0)*1000000</f>
        <v>7849394.2366214832</v>
      </c>
    </row>
    <row r="159" spans="2:14" x14ac:dyDescent="0.3">
      <c r="B159" s="4" t="s">
        <v>503</v>
      </c>
      <c r="C159" s="4" t="s">
        <v>504</v>
      </c>
      <c r="D159" s="4" t="s">
        <v>348</v>
      </c>
      <c r="E159" s="4" t="s">
        <v>348</v>
      </c>
      <c r="F159" s="20">
        <f t="shared" si="10"/>
        <v>180883.13215617719</v>
      </c>
      <c r="G159" s="20">
        <f t="shared" si="11"/>
        <v>180883.13215617719</v>
      </c>
      <c r="H159" s="20">
        <v>150000000</v>
      </c>
      <c r="I159" s="20">
        <f t="shared" si="8"/>
        <v>685606549.25394952</v>
      </c>
      <c r="J159" s="149">
        <f>'[6]Step 1'!CV161</f>
        <v>794002.62664917717</v>
      </c>
      <c r="K159" s="150">
        <f>VLOOKUP(B159,'[6]RSG 2017-18'!$A$7:$F$389,6,0)*1000000</f>
        <v>613119.49449299998</v>
      </c>
      <c r="L159" s="20"/>
      <c r="M159" s="120">
        <f t="shared" si="9"/>
        <v>39574.402918045467</v>
      </c>
      <c r="N159" s="20">
        <f>VLOOKUP(B159,'[6]CSP 2017-18'!$A$9:$O$391,11,0)*1000000</f>
        <v>39574.402928855874</v>
      </c>
    </row>
    <row r="160" spans="2:14" x14ac:dyDescent="0.3">
      <c r="B160" s="4" t="s">
        <v>383</v>
      </c>
      <c r="C160" s="4" t="s">
        <v>384</v>
      </c>
      <c r="D160" s="4" t="s">
        <v>348</v>
      </c>
      <c r="E160" s="4" t="s">
        <v>348</v>
      </c>
      <c r="F160" s="20">
        <f t="shared" si="10"/>
        <v>142093.90875914134</v>
      </c>
      <c r="G160" s="20">
        <f t="shared" si="11"/>
        <v>142093.90875914134</v>
      </c>
      <c r="H160" s="20">
        <v>150000000</v>
      </c>
      <c r="I160" s="20">
        <f t="shared" si="8"/>
        <v>685606549.25394952</v>
      </c>
      <c r="J160" s="149">
        <f>'[6]Step 1'!CV162</f>
        <v>722190.45184914139</v>
      </c>
      <c r="K160" s="150">
        <f>VLOOKUP(B160,'[6]RSG 2017-18'!$A$7:$F$389,6,0)*1000000</f>
        <v>580096.54309000005</v>
      </c>
      <c r="L160" s="20"/>
      <c r="M160" s="120">
        <f t="shared" si="9"/>
        <v>31087.926941573656</v>
      </c>
      <c r="N160" s="20">
        <f>VLOOKUP(B160,'[6]CSP 2017-18'!$A$9:$O$391,11,0)*1000000</f>
        <v>31087.926950065357</v>
      </c>
    </row>
    <row r="161" spans="2:14" x14ac:dyDescent="0.3">
      <c r="B161" s="4" t="s">
        <v>157</v>
      </c>
      <c r="C161" s="4" t="s">
        <v>158</v>
      </c>
      <c r="D161" s="4"/>
      <c r="E161" s="4" t="s">
        <v>136</v>
      </c>
      <c r="F161" s="20">
        <f t="shared" si="10"/>
        <v>2353098.0552529469</v>
      </c>
      <c r="G161" s="20">
        <f t="shared" si="11"/>
        <v>2353098.0552529469</v>
      </c>
      <c r="H161" s="20">
        <v>150000000</v>
      </c>
      <c r="I161" s="20">
        <f t="shared" si="8"/>
        <v>685606549.25394952</v>
      </c>
      <c r="J161" s="149">
        <f>'[6]Step 1'!CV163</f>
        <v>21865917.583176948</v>
      </c>
      <c r="K161" s="150">
        <f>VLOOKUP(B161,'[6]RSG 2017-18'!$A$7:$F$389,6,0)*1000000</f>
        <v>19512819.527924001</v>
      </c>
      <c r="L161" s="20"/>
      <c r="M161" s="120">
        <f t="shared" si="9"/>
        <v>514821.08604712796</v>
      </c>
      <c r="N161" s="20">
        <f>VLOOKUP(B161,'[6]CSP 2017-18'!$A$9:$O$391,11,0)*1000000</f>
        <v>514821.08618849423</v>
      </c>
    </row>
    <row r="162" spans="2:14" x14ac:dyDescent="0.3">
      <c r="B162" s="4" t="s">
        <v>571</v>
      </c>
      <c r="C162" s="4" t="s">
        <v>572</v>
      </c>
      <c r="D162" s="4" t="s">
        <v>348</v>
      </c>
      <c r="E162" s="4" t="s">
        <v>348</v>
      </c>
      <c r="F162" s="20">
        <f t="shared" si="10"/>
        <v>-92677.597520520678</v>
      </c>
      <c r="G162" s="20">
        <f t="shared" si="11"/>
        <v>0</v>
      </c>
      <c r="H162" s="20">
        <v>150000000</v>
      </c>
      <c r="I162" s="20">
        <f t="shared" si="8"/>
        <v>685606549.25394952</v>
      </c>
      <c r="J162" s="149">
        <f>'[6]Step 1'!CV164</f>
        <v>661249.13256547938</v>
      </c>
      <c r="K162" s="150">
        <f>VLOOKUP(B162,'[6]RSG 2017-18'!$A$7:$F$389,6,0)*1000000</f>
        <v>753926.73008600005</v>
      </c>
      <c r="L162" s="20"/>
      <c r="M162" s="120">
        <f t="shared" si="9"/>
        <v>0</v>
      </c>
      <c r="N162" s="20">
        <f>VLOOKUP(B162,'[6]CSP 2017-18'!$A$9:$O$391,11,0)*1000000</f>
        <v>0</v>
      </c>
    </row>
    <row r="163" spans="2:14" x14ac:dyDescent="0.3">
      <c r="B163" s="4" t="s">
        <v>733</v>
      </c>
      <c r="C163" s="4" t="s">
        <v>734</v>
      </c>
      <c r="D163" s="4" t="s">
        <v>348</v>
      </c>
      <c r="E163" s="4" t="s">
        <v>348</v>
      </c>
      <c r="F163" s="20">
        <f t="shared" si="10"/>
        <v>612414.33047949022</v>
      </c>
      <c r="G163" s="20">
        <f t="shared" si="11"/>
        <v>612414.33047949022</v>
      </c>
      <c r="H163" s="20">
        <v>150000000</v>
      </c>
      <c r="I163" s="20">
        <f t="shared" si="8"/>
        <v>685606549.25394952</v>
      </c>
      <c r="J163" s="149">
        <f>'[6]Step 1'!CV165</f>
        <v>761655.59089249023</v>
      </c>
      <c r="K163" s="150">
        <f>VLOOKUP(B163,'[6]RSG 2017-18'!$A$7:$F$389,6,0)*1000000</f>
        <v>149241.26041300001</v>
      </c>
      <c r="L163" s="20"/>
      <c r="M163" s="120">
        <f t="shared" si="9"/>
        <v>133986.68620053932</v>
      </c>
      <c r="N163" s="20">
        <f>VLOOKUP(B163,'[6]CSP 2017-18'!$A$9:$O$391,11,0)*1000000</f>
        <v>133986.68623738276</v>
      </c>
    </row>
    <row r="164" spans="2:14" x14ac:dyDescent="0.3">
      <c r="B164" s="4" t="s">
        <v>159</v>
      </c>
      <c r="C164" s="4" t="s">
        <v>160</v>
      </c>
      <c r="D164" s="4"/>
      <c r="E164" s="4" t="s">
        <v>136</v>
      </c>
      <c r="F164" s="20">
        <f t="shared" si="10"/>
        <v>-223607.82691984624</v>
      </c>
      <c r="G164" s="20">
        <f t="shared" si="11"/>
        <v>0</v>
      </c>
      <c r="H164" s="20">
        <v>150000000</v>
      </c>
      <c r="I164" s="20">
        <f t="shared" si="8"/>
        <v>685606549.25394952</v>
      </c>
      <c r="J164" s="149">
        <f>'[6]Step 1'!CV166</f>
        <v>21543533.026362155</v>
      </c>
      <c r="K164" s="150">
        <f>VLOOKUP(B164,'[6]RSG 2017-18'!$A$7:$F$389,6,0)*1000000</f>
        <v>21767140.853282001</v>
      </c>
      <c r="L164" s="20"/>
      <c r="M164" s="120">
        <f t="shared" si="9"/>
        <v>0</v>
      </c>
      <c r="N164" s="20">
        <f>VLOOKUP(B164,'[6]CSP 2017-18'!$A$9:$O$391,11,0)*1000000</f>
        <v>0</v>
      </c>
    </row>
    <row r="165" spans="2:14" x14ac:dyDescent="0.3">
      <c r="B165" s="4" t="s">
        <v>771</v>
      </c>
      <c r="C165" s="4" t="s">
        <v>772</v>
      </c>
      <c r="D165" s="4" t="s">
        <v>764</v>
      </c>
      <c r="E165" s="4" t="s">
        <v>764</v>
      </c>
      <c r="F165" s="20">
        <f t="shared" si="10"/>
        <v>-519403.77621934749</v>
      </c>
      <c r="G165" s="20">
        <f t="shared" si="11"/>
        <v>0</v>
      </c>
      <c r="H165" s="20">
        <v>150000000</v>
      </c>
      <c r="I165" s="20">
        <f t="shared" si="8"/>
        <v>685606549.25394952</v>
      </c>
      <c r="J165" s="149">
        <f>'[6]Step 1'!CV167</f>
        <v>8501904.7415056527</v>
      </c>
      <c r="K165" s="150">
        <f>VLOOKUP(B165,'[6]RSG 2017-18'!$A$7:$F$389,6,0)*1000000</f>
        <v>9021308.5177250002</v>
      </c>
      <c r="L165" s="20"/>
      <c r="M165" s="120">
        <f t="shared" si="9"/>
        <v>0</v>
      </c>
      <c r="N165" s="20">
        <f>VLOOKUP(B165,'[6]CSP 2017-18'!$A$9:$O$391,11,0)*1000000</f>
        <v>0</v>
      </c>
    </row>
    <row r="166" spans="2:14" x14ac:dyDescent="0.3">
      <c r="B166" s="4" t="s">
        <v>745</v>
      </c>
      <c r="C166" s="4" t="s">
        <v>746</v>
      </c>
      <c r="D166" s="4" t="s">
        <v>348</v>
      </c>
      <c r="E166" s="4" t="s">
        <v>348</v>
      </c>
      <c r="F166" s="20">
        <f t="shared" si="10"/>
        <v>-77989.946040211944</v>
      </c>
      <c r="G166" s="20">
        <f t="shared" si="11"/>
        <v>0</v>
      </c>
      <c r="H166" s="20">
        <v>150000000</v>
      </c>
      <c r="I166" s="20">
        <f t="shared" si="8"/>
        <v>685606549.25394952</v>
      </c>
      <c r="J166" s="149">
        <f>'[6]Step 1'!CV168</f>
        <v>1103857.2664107881</v>
      </c>
      <c r="K166" s="150">
        <f>VLOOKUP(B166,'[6]RSG 2017-18'!$A$7:$F$389,6,0)*1000000</f>
        <v>1181847.212451</v>
      </c>
      <c r="L166" s="20"/>
      <c r="M166" s="120">
        <f t="shared" si="9"/>
        <v>0</v>
      </c>
      <c r="N166" s="20">
        <f>VLOOKUP(B166,'[6]CSP 2017-18'!$A$9:$O$391,11,0)*1000000</f>
        <v>0</v>
      </c>
    </row>
    <row r="167" spans="2:14" x14ac:dyDescent="0.3">
      <c r="B167" s="4" t="s">
        <v>547</v>
      </c>
      <c r="C167" s="4" t="s">
        <v>548</v>
      </c>
      <c r="D167" s="4" t="s">
        <v>348</v>
      </c>
      <c r="E167" s="4" t="s">
        <v>348</v>
      </c>
      <c r="F167" s="20">
        <f t="shared" si="10"/>
        <v>-94668.702359762043</v>
      </c>
      <c r="G167" s="20">
        <f t="shared" si="11"/>
        <v>0</v>
      </c>
      <c r="H167" s="20">
        <v>150000000</v>
      </c>
      <c r="I167" s="20">
        <f t="shared" si="8"/>
        <v>685606549.25394952</v>
      </c>
      <c r="J167" s="149">
        <f>'[6]Step 1'!CV169</f>
        <v>2386427.968731238</v>
      </c>
      <c r="K167" s="150">
        <f>VLOOKUP(B167,'[6]RSG 2017-18'!$A$7:$F$389,6,0)*1000000</f>
        <v>2481096.6710910001</v>
      </c>
      <c r="L167" s="20"/>
      <c r="M167" s="120">
        <f t="shared" si="9"/>
        <v>0</v>
      </c>
      <c r="N167" s="20">
        <f>VLOOKUP(B167,'[6]CSP 2017-18'!$A$9:$O$391,11,0)*1000000</f>
        <v>0</v>
      </c>
    </row>
    <row r="168" spans="2:14" x14ac:dyDescent="0.3">
      <c r="B168" s="4" t="s">
        <v>683</v>
      </c>
      <c r="C168" s="4" t="s">
        <v>684</v>
      </c>
      <c r="D168" s="4" t="s">
        <v>348</v>
      </c>
      <c r="E168" s="4" t="s">
        <v>348</v>
      </c>
      <c r="F168" s="20">
        <f t="shared" si="10"/>
        <v>545612.49146717857</v>
      </c>
      <c r="G168" s="20">
        <f t="shared" si="11"/>
        <v>545612.49146717857</v>
      </c>
      <c r="H168" s="20">
        <v>150000000</v>
      </c>
      <c r="I168" s="20">
        <f t="shared" si="8"/>
        <v>685606549.25394952</v>
      </c>
      <c r="J168" s="149">
        <f>'[6]Step 1'!CV170</f>
        <v>985888.4576241785</v>
      </c>
      <c r="K168" s="150">
        <f>VLOOKUP(B168,'[6]RSG 2017-18'!$A$7:$F$389,6,0)*1000000</f>
        <v>440275.96615699999</v>
      </c>
      <c r="L168" s="20"/>
      <c r="M168" s="120">
        <f t="shared" si="9"/>
        <v>119371.48763986275</v>
      </c>
      <c r="N168" s="20">
        <f>VLOOKUP(B168,'[6]CSP 2017-18'!$A$9:$O$391,11,0)*1000000</f>
        <v>119371.4876725489</v>
      </c>
    </row>
    <row r="169" spans="2:14" x14ac:dyDescent="0.3">
      <c r="B169" s="4" t="s">
        <v>198</v>
      </c>
      <c r="C169" s="4" t="s">
        <v>199</v>
      </c>
      <c r="D169" s="4"/>
      <c r="E169" s="4" t="s">
        <v>200</v>
      </c>
      <c r="F169" s="20">
        <f t="shared" si="10"/>
        <v>-251606.56589957513</v>
      </c>
      <c r="G169" s="20">
        <f t="shared" si="11"/>
        <v>0</v>
      </c>
      <c r="H169" s="20">
        <v>150000000</v>
      </c>
      <c r="I169" s="20">
        <f t="shared" si="8"/>
        <v>685606549.25394952</v>
      </c>
      <c r="J169" s="149">
        <f>'[6]Step 1'!CV172</f>
        <v>12466739.915555425</v>
      </c>
      <c r="K169" s="150">
        <f>VLOOKUP(B169,'[6]RSG 2017-18'!$A$7:$F$389,6,0)*1000000</f>
        <v>12718346.481455</v>
      </c>
      <c r="L169" s="20"/>
      <c r="M169" s="120">
        <f t="shared" si="9"/>
        <v>0</v>
      </c>
      <c r="N169" s="20">
        <f>VLOOKUP(B169,'[6]CSP 2017-18'!$A$9:$O$391,11,0)*1000000</f>
        <v>0</v>
      </c>
    </row>
    <row r="170" spans="2:14" x14ac:dyDescent="0.3">
      <c r="B170" s="4" t="s">
        <v>343</v>
      </c>
      <c r="C170" s="4" t="s">
        <v>344</v>
      </c>
      <c r="D170" s="4" t="s">
        <v>345</v>
      </c>
      <c r="E170" s="4" t="s">
        <v>345</v>
      </c>
      <c r="F170" s="20">
        <f t="shared" si="10"/>
        <v>-8.067800011485815E-2</v>
      </c>
      <c r="G170" s="20">
        <f t="shared" si="11"/>
        <v>0</v>
      </c>
      <c r="H170" s="20">
        <v>150000000</v>
      </c>
      <c r="I170" s="20">
        <f t="shared" si="8"/>
        <v>685606549.25394952</v>
      </c>
      <c r="J170" s="149">
        <f>'[6]Step 1'!CV171</f>
        <v>1862447</v>
      </c>
      <c r="K170" s="150">
        <f>VLOOKUP(B170,'[6]RSG 2017-18'!$A$7:$F$389,6,0)*1000000</f>
        <v>1862447.0806780001</v>
      </c>
      <c r="L170" s="20"/>
      <c r="M170" s="120">
        <f t="shared" si="9"/>
        <v>0</v>
      </c>
      <c r="N170" s="20">
        <f>VLOOKUP(B170,'[6]CSP 2017-18'!$A$9:$O$391,11,0)*1000000</f>
        <v>0</v>
      </c>
    </row>
    <row r="171" spans="2:14" x14ac:dyDescent="0.3">
      <c r="B171" s="4" t="s">
        <v>118</v>
      </c>
      <c r="C171" s="4" t="s">
        <v>119</v>
      </c>
      <c r="D171" s="4"/>
      <c r="E171" s="4" t="s">
        <v>109</v>
      </c>
      <c r="F171" s="20">
        <f t="shared" si="10"/>
        <v>-11785441.724026706</v>
      </c>
      <c r="G171" s="20">
        <f t="shared" si="11"/>
        <v>0</v>
      </c>
      <c r="H171" s="20">
        <v>150000000</v>
      </c>
      <c r="I171" s="20">
        <f t="shared" si="8"/>
        <v>685606549.25394952</v>
      </c>
      <c r="J171" s="149">
        <f>'[6]Step 1'!CV173</f>
        <v>29033055.013498295</v>
      </c>
      <c r="K171" s="150">
        <f>VLOOKUP(B171,'[6]RSG 2017-18'!$A$7:$F$389,6,0)*1000000</f>
        <v>40818496.737525001</v>
      </c>
      <c r="L171" s="20"/>
      <c r="M171" s="120">
        <f t="shared" si="9"/>
        <v>0</v>
      </c>
      <c r="N171" s="20">
        <f>VLOOKUP(B171,'[6]CSP 2017-18'!$A$9:$O$391,11,0)*1000000</f>
        <v>0</v>
      </c>
    </row>
    <row r="172" spans="2:14" x14ac:dyDescent="0.3">
      <c r="B172" s="4" t="s">
        <v>120</v>
      </c>
      <c r="C172" s="4" t="s">
        <v>121</v>
      </c>
      <c r="D172" s="4"/>
      <c r="E172" s="4" t="s">
        <v>109</v>
      </c>
      <c r="F172" s="20">
        <f t="shared" si="10"/>
        <v>-2781911.6051828079</v>
      </c>
      <c r="G172" s="20">
        <f t="shared" si="11"/>
        <v>0</v>
      </c>
      <c r="H172" s="20">
        <v>150000000</v>
      </c>
      <c r="I172" s="20">
        <f t="shared" si="8"/>
        <v>685606549.25394952</v>
      </c>
      <c r="J172" s="149">
        <f>'[6]Step 1'!CV174</f>
        <v>19529127.703837194</v>
      </c>
      <c r="K172" s="150">
        <f>VLOOKUP(B172,'[6]RSG 2017-18'!$A$7:$F$389,6,0)*1000000</f>
        <v>22311039.309020001</v>
      </c>
      <c r="L172" s="20"/>
      <c r="M172" s="120">
        <f t="shared" si="9"/>
        <v>0</v>
      </c>
      <c r="N172" s="20">
        <f>VLOOKUP(B172,'[6]CSP 2017-18'!$A$9:$O$391,11,0)*1000000</f>
        <v>0</v>
      </c>
    </row>
    <row r="173" spans="2:14" x14ac:dyDescent="0.3">
      <c r="B173" s="4" t="s">
        <v>335</v>
      </c>
      <c r="C173" s="4" t="s">
        <v>336</v>
      </c>
      <c r="D173" s="4" t="s">
        <v>312</v>
      </c>
      <c r="E173" s="4" t="s">
        <v>312</v>
      </c>
      <c r="F173" s="20">
        <f t="shared" si="10"/>
        <v>25983150.484629177</v>
      </c>
      <c r="G173" s="20">
        <f t="shared" si="11"/>
        <v>25983150.484629177</v>
      </c>
      <c r="H173" s="20">
        <v>150000000</v>
      </c>
      <c r="I173" s="20">
        <f t="shared" si="8"/>
        <v>685606549.25394952</v>
      </c>
      <c r="J173" s="149">
        <f>'[6]Step 1'!CV175</f>
        <v>92458949.036784172</v>
      </c>
      <c r="K173" s="150">
        <f>VLOOKUP(B173,'[6]RSG 2017-18'!$A$7:$F$389,6,0)*1000000</f>
        <v>66475798.552154996</v>
      </c>
      <c r="L173" s="20"/>
      <c r="M173" s="120">
        <f t="shared" si="9"/>
        <v>5684707.3251202973</v>
      </c>
      <c r="N173" s="20">
        <f>VLOOKUP(B173,'[6]CSP 2017-18'!$A$9:$O$391,11,0)*1000000</f>
        <v>5684707.326678698</v>
      </c>
    </row>
    <row r="174" spans="2:14" x14ac:dyDescent="0.3">
      <c r="B174" s="4" t="s">
        <v>801</v>
      </c>
      <c r="C174" s="4" t="s">
        <v>802</v>
      </c>
      <c r="D174" s="4" t="s">
        <v>764</v>
      </c>
      <c r="E174" s="4" t="s">
        <v>764</v>
      </c>
      <c r="F174" s="20">
        <f t="shared" si="10"/>
        <v>812730.50679938495</v>
      </c>
      <c r="G174" s="20">
        <f t="shared" si="11"/>
        <v>812730.50679938495</v>
      </c>
      <c r="H174" s="20">
        <v>150000000</v>
      </c>
      <c r="I174" s="20">
        <f t="shared" si="8"/>
        <v>685606549.25394952</v>
      </c>
      <c r="J174" s="149">
        <f>'[6]Step 1'!CV176</f>
        <v>9676696.3937893845</v>
      </c>
      <c r="K174" s="150">
        <f>VLOOKUP(B174,'[6]RSG 2017-18'!$A$7:$F$389,6,0)*1000000</f>
        <v>8863965.8869899996</v>
      </c>
      <c r="L174" s="20"/>
      <c r="M174" s="120">
        <f t="shared" si="9"/>
        <v>177812.73552967809</v>
      </c>
      <c r="N174" s="20">
        <f>VLOOKUP(B174,'[6]CSP 2017-18'!$A$9:$O$391,11,0)*1000000</f>
        <v>177812.7355783408</v>
      </c>
    </row>
    <row r="175" spans="2:14" x14ac:dyDescent="0.3">
      <c r="B175" s="4" t="s">
        <v>613</v>
      </c>
      <c r="C175" s="4" t="s">
        <v>614</v>
      </c>
      <c r="D175" s="4" t="s">
        <v>348</v>
      </c>
      <c r="E175" s="4" t="s">
        <v>348</v>
      </c>
      <c r="F175" s="20">
        <f t="shared" si="10"/>
        <v>228214.89786036534</v>
      </c>
      <c r="G175" s="20">
        <f t="shared" si="11"/>
        <v>228214.89786036534</v>
      </c>
      <c r="H175" s="20">
        <v>150000000</v>
      </c>
      <c r="I175" s="20">
        <f t="shared" si="8"/>
        <v>685606549.25394952</v>
      </c>
      <c r="J175" s="149">
        <f>'[6]Step 1'!CV177</f>
        <v>773856.63630236534</v>
      </c>
      <c r="K175" s="150">
        <f>VLOOKUP(B175,'[6]RSG 2017-18'!$A$7:$F$389,6,0)*1000000</f>
        <v>545641.738442</v>
      </c>
      <c r="L175" s="20"/>
      <c r="M175" s="120">
        <f t="shared" si="9"/>
        <v>49929.85366943328</v>
      </c>
      <c r="N175" s="20">
        <f>VLOOKUP(B175,'[6]CSP 2017-18'!$A$9:$O$391,11,0)*1000000</f>
        <v>49929.853683041438</v>
      </c>
    </row>
    <row r="176" spans="2:14" x14ac:dyDescent="0.3">
      <c r="B176" s="4" t="s">
        <v>605</v>
      </c>
      <c r="C176" s="4" t="s">
        <v>606</v>
      </c>
      <c r="D176" s="4" t="s">
        <v>348</v>
      </c>
      <c r="E176" s="4" t="s">
        <v>348</v>
      </c>
      <c r="F176" s="20">
        <f t="shared" si="10"/>
        <v>-557056.83172529167</v>
      </c>
      <c r="G176" s="20">
        <f t="shared" si="11"/>
        <v>0</v>
      </c>
      <c r="H176" s="20">
        <v>150000000</v>
      </c>
      <c r="I176" s="20">
        <f t="shared" si="8"/>
        <v>685606549.25394952</v>
      </c>
      <c r="J176" s="149">
        <f>'[6]Step 1'!CV178</f>
        <v>1300810.0836917083</v>
      </c>
      <c r="K176" s="150">
        <f>VLOOKUP(B176,'[6]RSG 2017-18'!$A$7:$F$389,6,0)*1000000</f>
        <v>1857866.915417</v>
      </c>
      <c r="L176" s="20"/>
      <c r="M176" s="120">
        <f t="shared" si="9"/>
        <v>0</v>
      </c>
      <c r="N176" s="20">
        <f>VLOOKUP(B176,'[6]CSP 2017-18'!$A$9:$O$391,11,0)*1000000</f>
        <v>0</v>
      </c>
    </row>
    <row r="177" spans="2:14" x14ac:dyDescent="0.3">
      <c r="B177" s="4" t="s">
        <v>220</v>
      </c>
      <c r="C177" s="4" t="s">
        <v>221</v>
      </c>
      <c r="D177" s="4"/>
      <c r="E177" s="4" t="s">
        <v>203</v>
      </c>
      <c r="F177" s="20">
        <f t="shared" si="10"/>
        <v>-12059591.063136835</v>
      </c>
      <c r="G177" s="20">
        <f t="shared" si="11"/>
        <v>0</v>
      </c>
      <c r="H177" s="20">
        <v>150000000</v>
      </c>
      <c r="I177" s="20">
        <f t="shared" si="8"/>
        <v>685606549.25394952</v>
      </c>
      <c r="J177" s="149">
        <f>'[6]Step 1'!CV179</f>
        <v>27484708.849767167</v>
      </c>
      <c r="K177" s="150">
        <f>VLOOKUP(B177,'[6]RSG 2017-18'!$A$7:$F$389,6,0)*1000000</f>
        <v>39544299.912904002</v>
      </c>
      <c r="L177" s="20"/>
      <c r="M177" s="120">
        <f t="shared" si="9"/>
        <v>0</v>
      </c>
      <c r="N177" s="20">
        <f>VLOOKUP(B177,'[6]CSP 2017-18'!$A$9:$O$391,11,0)*1000000</f>
        <v>0</v>
      </c>
    </row>
    <row r="178" spans="2:14" x14ac:dyDescent="0.3">
      <c r="B178" s="4" t="s">
        <v>161</v>
      </c>
      <c r="C178" s="4" t="s">
        <v>162</v>
      </c>
      <c r="D178" s="4"/>
      <c r="E178" s="4" t="s">
        <v>136</v>
      </c>
      <c r="F178" s="20">
        <f t="shared" si="10"/>
        <v>5886034.8401048528</v>
      </c>
      <c r="G178" s="20">
        <f t="shared" si="11"/>
        <v>5886034.8401048528</v>
      </c>
      <c r="H178" s="20">
        <v>150000000</v>
      </c>
      <c r="I178" s="20">
        <f t="shared" si="8"/>
        <v>685606549.25394952</v>
      </c>
      <c r="J178" s="149">
        <f>'[6]Step 1'!CV180</f>
        <v>11407987.952273853</v>
      </c>
      <c r="K178" s="150">
        <f>VLOOKUP(B178,'[6]RSG 2017-18'!$A$7:$F$389,6,0)*1000000</f>
        <v>5521953.1121690003</v>
      </c>
      <c r="L178" s="20"/>
      <c r="M178" s="120">
        <f t="shared" si="9"/>
        <v>1287772.4505060099</v>
      </c>
      <c r="N178" s="20">
        <f>VLOOKUP(B178,'[6]CSP 2017-18'!$A$9:$O$391,11,0)*1000000</f>
        <v>1287772.4508588612</v>
      </c>
    </row>
    <row r="179" spans="2:14" x14ac:dyDescent="0.3">
      <c r="B179" s="4" t="s">
        <v>101</v>
      </c>
      <c r="C179" s="4" t="s">
        <v>102</v>
      </c>
      <c r="D179" s="4"/>
      <c r="E179" s="4" t="s">
        <v>36</v>
      </c>
      <c r="F179" s="20">
        <f t="shared" si="10"/>
        <v>-4215147.1501245573</v>
      </c>
      <c r="G179" s="20">
        <f t="shared" si="11"/>
        <v>0</v>
      </c>
      <c r="H179" s="20">
        <v>150000000</v>
      </c>
      <c r="I179" s="20">
        <f t="shared" si="8"/>
        <v>685606549.25394952</v>
      </c>
      <c r="J179" s="149">
        <f>'[6]Step 1'!CV181</f>
        <v>28548174.771051444</v>
      </c>
      <c r="K179" s="150">
        <f>VLOOKUP(B179,'[6]RSG 2017-18'!$A$7:$F$389,6,0)*1000000</f>
        <v>32763321.921176001</v>
      </c>
      <c r="L179" s="20"/>
      <c r="M179" s="120">
        <f t="shared" si="9"/>
        <v>0</v>
      </c>
      <c r="N179" s="20">
        <f>VLOOKUP(B179,'[6]CSP 2017-18'!$A$9:$O$391,11,0)*1000000</f>
        <v>0</v>
      </c>
    </row>
    <row r="180" spans="2:14" x14ac:dyDescent="0.3">
      <c r="B180" s="4" t="s">
        <v>55</v>
      </c>
      <c r="C180" s="4" t="s">
        <v>56</v>
      </c>
      <c r="D180" s="4"/>
      <c r="E180" s="4" t="s">
        <v>36</v>
      </c>
      <c r="F180" s="20">
        <f t="shared" si="10"/>
        <v>-9874388.095515985</v>
      </c>
      <c r="G180" s="20">
        <f t="shared" si="11"/>
        <v>0</v>
      </c>
      <c r="H180" s="20">
        <v>150000000</v>
      </c>
      <c r="I180" s="20">
        <f t="shared" si="8"/>
        <v>685606549.25394952</v>
      </c>
      <c r="J180" s="149">
        <f>'[6]Step 1'!CV182</f>
        <v>22956466.60719201</v>
      </c>
      <c r="K180" s="150">
        <f>VLOOKUP(B180,'[6]RSG 2017-18'!$A$7:$F$389,6,0)*1000000</f>
        <v>32830854.702707995</v>
      </c>
      <c r="L180" s="20"/>
      <c r="M180" s="120">
        <f t="shared" si="9"/>
        <v>0</v>
      </c>
      <c r="N180" s="20">
        <f>VLOOKUP(B180,'[6]CSP 2017-18'!$A$9:$O$391,11,0)*1000000</f>
        <v>0</v>
      </c>
    </row>
    <row r="181" spans="2:14" x14ac:dyDescent="0.3">
      <c r="B181" s="4" t="s">
        <v>122</v>
      </c>
      <c r="C181" s="4" t="s">
        <v>123</v>
      </c>
      <c r="D181" s="4"/>
      <c r="E181" s="4" t="s">
        <v>109</v>
      </c>
      <c r="F181" s="20">
        <f t="shared" si="10"/>
        <v>-15388192.427210018</v>
      </c>
      <c r="G181" s="20">
        <f t="shared" si="11"/>
        <v>0</v>
      </c>
      <c r="H181" s="20">
        <v>150000000</v>
      </c>
      <c r="I181" s="20">
        <f t="shared" si="8"/>
        <v>685606549.25394952</v>
      </c>
      <c r="J181" s="149">
        <f>'[6]Step 1'!CV183</f>
        <v>38167361.920223981</v>
      </c>
      <c r="K181" s="150">
        <f>VLOOKUP(B181,'[6]RSG 2017-18'!$A$7:$F$389,6,0)*1000000</f>
        <v>53555554.347433999</v>
      </c>
      <c r="L181" s="20"/>
      <c r="M181" s="120">
        <f t="shared" si="9"/>
        <v>0</v>
      </c>
      <c r="N181" s="20">
        <f>VLOOKUP(B181,'[6]CSP 2017-18'!$A$9:$O$391,11,0)*1000000</f>
        <v>0</v>
      </c>
    </row>
    <row r="182" spans="2:14" x14ac:dyDescent="0.3">
      <c r="B182" s="4" t="s">
        <v>337</v>
      </c>
      <c r="C182" s="4" t="s">
        <v>338</v>
      </c>
      <c r="D182" s="4" t="s">
        <v>312</v>
      </c>
      <c r="E182" s="4" t="s">
        <v>312</v>
      </c>
      <c r="F182" s="20">
        <f t="shared" si="10"/>
        <v>5273702.8192688823</v>
      </c>
      <c r="G182" s="20">
        <f t="shared" si="11"/>
        <v>5273702.8192688823</v>
      </c>
      <c r="H182" s="20">
        <v>150000000</v>
      </c>
      <c r="I182" s="20">
        <f t="shared" si="8"/>
        <v>685606549.25394952</v>
      </c>
      <c r="J182" s="149">
        <f>'[6]Step 1'!CV184</f>
        <v>86781381.395717889</v>
      </c>
      <c r="K182" s="150">
        <f>VLOOKUP(B182,'[6]RSG 2017-18'!$A$7:$F$389,6,0)*1000000</f>
        <v>81507678.576449007</v>
      </c>
      <c r="L182" s="20"/>
      <c r="M182" s="120">
        <f t="shared" si="9"/>
        <v>1153803.7723693396</v>
      </c>
      <c r="N182" s="20">
        <f>VLOOKUP(B182,'[6]CSP 2017-18'!$A$9:$O$391,11,0)*1000000</f>
        <v>1153803.772685674</v>
      </c>
    </row>
    <row r="183" spans="2:14" x14ac:dyDescent="0.3">
      <c r="B183" s="4" t="s">
        <v>803</v>
      </c>
      <c r="C183" s="4" t="s">
        <v>804</v>
      </c>
      <c r="D183" s="4" t="s">
        <v>764</v>
      </c>
      <c r="E183" s="4" t="s">
        <v>764</v>
      </c>
      <c r="F183" s="20">
        <f t="shared" si="10"/>
        <v>-436393.2081234213</v>
      </c>
      <c r="G183" s="20">
        <f t="shared" si="11"/>
        <v>0</v>
      </c>
      <c r="H183" s="20">
        <v>150000000</v>
      </c>
      <c r="I183" s="20">
        <f t="shared" si="8"/>
        <v>685606549.25394952</v>
      </c>
      <c r="J183" s="149">
        <f>'[6]Step 1'!CV185</f>
        <v>10222968.916027579</v>
      </c>
      <c r="K183" s="150">
        <f>VLOOKUP(B183,'[6]RSG 2017-18'!$A$7:$F$389,6,0)*1000000</f>
        <v>10659362.124151001</v>
      </c>
      <c r="L183" s="20"/>
      <c r="M183" s="120">
        <f t="shared" si="9"/>
        <v>0</v>
      </c>
      <c r="N183" s="20">
        <f>VLOOKUP(B183,'[6]CSP 2017-18'!$A$9:$O$391,11,0)*1000000</f>
        <v>0</v>
      </c>
    </row>
    <row r="184" spans="2:14" x14ac:dyDescent="0.3">
      <c r="B184" s="4" t="s">
        <v>549</v>
      </c>
      <c r="C184" s="4" t="s">
        <v>550</v>
      </c>
      <c r="D184" s="4" t="s">
        <v>348</v>
      </c>
      <c r="E184" s="4" t="s">
        <v>348</v>
      </c>
      <c r="F184" s="20">
        <f t="shared" si="10"/>
        <v>-363429.88672225061</v>
      </c>
      <c r="G184" s="20">
        <f t="shared" si="11"/>
        <v>0</v>
      </c>
      <c r="H184" s="20">
        <v>150000000</v>
      </c>
      <c r="I184" s="20">
        <f t="shared" si="8"/>
        <v>685606549.25394952</v>
      </c>
      <c r="J184" s="149">
        <f>'[6]Step 1'!CV186</f>
        <v>1241749.5477577494</v>
      </c>
      <c r="K184" s="150">
        <f>VLOOKUP(B184,'[6]RSG 2017-18'!$A$7:$F$389,6,0)*1000000</f>
        <v>1605179.4344800001</v>
      </c>
      <c r="L184" s="20"/>
      <c r="M184" s="120">
        <f t="shared" si="9"/>
        <v>0</v>
      </c>
      <c r="N184" s="20">
        <f>VLOOKUP(B184,'[6]CSP 2017-18'!$A$9:$O$391,11,0)*1000000</f>
        <v>0</v>
      </c>
    </row>
    <row r="185" spans="2:14" x14ac:dyDescent="0.3">
      <c r="B185" s="4" t="s">
        <v>103</v>
      </c>
      <c r="C185" s="4" t="s">
        <v>104</v>
      </c>
      <c r="D185" s="4"/>
      <c r="E185" s="4" t="s">
        <v>36</v>
      </c>
      <c r="F185" s="20">
        <f t="shared" si="10"/>
        <v>-8466790.1233578101</v>
      </c>
      <c r="G185" s="20">
        <f t="shared" si="11"/>
        <v>0</v>
      </c>
      <c r="H185" s="20">
        <v>150000000</v>
      </c>
      <c r="I185" s="20">
        <f t="shared" si="8"/>
        <v>685606549.25394952</v>
      </c>
      <c r="J185" s="149">
        <f>'[6]Step 1'!CV187</f>
        <v>56549915.233686194</v>
      </c>
      <c r="K185" s="150">
        <f>VLOOKUP(B185,'[6]RSG 2017-18'!$A$7:$F$389,6,0)*1000000</f>
        <v>65016705.357044004</v>
      </c>
      <c r="L185" s="20"/>
      <c r="M185" s="120">
        <f t="shared" si="9"/>
        <v>0</v>
      </c>
      <c r="N185" s="20">
        <f>VLOOKUP(B185,'[6]CSP 2017-18'!$A$9:$O$391,11,0)*1000000</f>
        <v>0</v>
      </c>
    </row>
    <row r="186" spans="2:14" x14ac:dyDescent="0.3">
      <c r="B186" s="4" t="s">
        <v>246</v>
      </c>
      <c r="C186" s="4" t="s">
        <v>247</v>
      </c>
      <c r="D186" s="4"/>
      <c r="E186" s="4" t="s">
        <v>203</v>
      </c>
      <c r="F186" s="20">
        <f t="shared" si="10"/>
        <v>-13842251.812647663</v>
      </c>
      <c r="G186" s="20">
        <f t="shared" si="11"/>
        <v>0</v>
      </c>
      <c r="H186" s="20">
        <v>150000000</v>
      </c>
      <c r="I186" s="20">
        <f t="shared" si="8"/>
        <v>685606549.25394952</v>
      </c>
      <c r="J186" s="149">
        <f>'[6]Step 1'!CV188</f>
        <v>34302036.43419034</v>
      </c>
      <c r="K186" s="150">
        <f>VLOOKUP(B186,'[6]RSG 2017-18'!$A$7:$F$389,6,0)*1000000</f>
        <v>48144288.246838003</v>
      </c>
      <c r="L186" s="20"/>
      <c r="M186" s="120">
        <f t="shared" si="9"/>
        <v>0</v>
      </c>
      <c r="N186" s="20">
        <f>VLOOKUP(B186,'[6]CSP 2017-18'!$A$9:$O$391,11,0)*1000000</f>
        <v>0</v>
      </c>
    </row>
    <row r="187" spans="2:14" x14ac:dyDescent="0.3">
      <c r="B187" s="4" t="s">
        <v>325</v>
      </c>
      <c r="C187" s="4" t="s">
        <v>326</v>
      </c>
      <c r="D187" s="4" t="s">
        <v>312</v>
      </c>
      <c r="E187" s="4" t="s">
        <v>312</v>
      </c>
      <c r="F187" s="20">
        <f t="shared" si="10"/>
        <v>15109928.922499817</v>
      </c>
      <c r="G187" s="20">
        <f t="shared" si="11"/>
        <v>15109928.922499817</v>
      </c>
      <c r="H187" s="20">
        <v>150000000</v>
      </c>
      <c r="I187" s="20">
        <f t="shared" si="8"/>
        <v>685606549.25394952</v>
      </c>
      <c r="J187" s="149">
        <f>'[6]Step 1'!CV189</f>
        <v>34658244.477699816</v>
      </c>
      <c r="K187" s="150">
        <f>VLOOKUP(B187,'[6]RSG 2017-18'!$A$7:$F$389,6,0)*1000000</f>
        <v>19548315.555199999</v>
      </c>
      <c r="L187" s="20"/>
      <c r="M187" s="120">
        <f t="shared" si="9"/>
        <v>3305816.3473515217</v>
      </c>
      <c r="N187" s="20">
        <f>VLOOKUP(B187,'[6]CSP 2017-18'!$A$9:$O$391,11,0)*1000000</f>
        <v>3305816.3482580585</v>
      </c>
    </row>
    <row r="188" spans="2:14" x14ac:dyDescent="0.3">
      <c r="B188" s="4" t="s">
        <v>787</v>
      </c>
      <c r="C188" s="4" t="s">
        <v>788</v>
      </c>
      <c r="D188" s="4" t="s">
        <v>764</v>
      </c>
      <c r="E188" s="4" t="s">
        <v>764</v>
      </c>
      <c r="F188" s="20">
        <f t="shared" si="10"/>
        <v>-86158.031874638051</v>
      </c>
      <c r="G188" s="20">
        <f t="shared" si="11"/>
        <v>0</v>
      </c>
      <c r="H188" s="20">
        <v>150000000</v>
      </c>
      <c r="I188" s="20">
        <f t="shared" si="8"/>
        <v>685606549.25394952</v>
      </c>
      <c r="J188" s="149">
        <f>'[6]Step 1'!CV190</f>
        <v>5522646.2203243617</v>
      </c>
      <c r="K188" s="150">
        <f>VLOOKUP(B188,'[6]RSG 2017-18'!$A$7:$F$389,6,0)*1000000</f>
        <v>5608804.2521989997</v>
      </c>
      <c r="L188" s="20"/>
      <c r="M188" s="120">
        <f t="shared" si="9"/>
        <v>0</v>
      </c>
      <c r="N188" s="20">
        <f>VLOOKUP(B188,'[6]CSP 2017-18'!$A$9:$O$391,11,0)*1000000</f>
        <v>0</v>
      </c>
    </row>
    <row r="189" spans="2:14" x14ac:dyDescent="0.3">
      <c r="B189" s="4" t="s">
        <v>423</v>
      </c>
      <c r="C189" s="4" t="s">
        <v>424</v>
      </c>
      <c r="D189" s="4" t="s">
        <v>348</v>
      </c>
      <c r="E189" s="4" t="s">
        <v>348</v>
      </c>
      <c r="F189" s="20">
        <f t="shared" si="10"/>
        <v>382340.71852372069</v>
      </c>
      <c r="G189" s="20">
        <f t="shared" si="11"/>
        <v>382340.71852372069</v>
      </c>
      <c r="H189" s="20">
        <v>150000000</v>
      </c>
      <c r="I189" s="20">
        <f t="shared" si="8"/>
        <v>685606549.25394952</v>
      </c>
      <c r="J189" s="149">
        <f>'[6]Step 1'!CV191</f>
        <v>757301.43093472067</v>
      </c>
      <c r="K189" s="150">
        <f>VLOOKUP(B189,'[6]RSG 2017-18'!$A$7:$F$389,6,0)*1000000</f>
        <v>374960.71241099999</v>
      </c>
      <c r="L189" s="20"/>
      <c r="M189" s="120">
        <f t="shared" si="9"/>
        <v>83650.174930454436</v>
      </c>
      <c r="N189" s="20">
        <f>VLOOKUP(B189,'[6]CSP 2017-18'!$A$9:$O$391,11,0)*1000000</f>
        <v>83650.174953447902</v>
      </c>
    </row>
    <row r="190" spans="2:14" x14ac:dyDescent="0.3">
      <c r="B190" s="4" t="s">
        <v>124</v>
      </c>
      <c r="C190" s="4" t="s">
        <v>125</v>
      </c>
      <c r="D190" s="4"/>
      <c r="E190" s="4" t="s">
        <v>109</v>
      </c>
      <c r="F190" s="20">
        <f t="shared" si="10"/>
        <v>-13141869.448657736</v>
      </c>
      <c r="G190" s="20">
        <f t="shared" si="11"/>
        <v>0</v>
      </c>
      <c r="H190" s="20">
        <v>150000000</v>
      </c>
      <c r="I190" s="20">
        <f t="shared" si="8"/>
        <v>685606549.25394952</v>
      </c>
      <c r="J190" s="149">
        <f>'[6]Step 1'!CV192</f>
        <v>33016975.709250264</v>
      </c>
      <c r="K190" s="150">
        <f>VLOOKUP(B190,'[6]RSG 2017-18'!$A$7:$F$389,6,0)*1000000</f>
        <v>46158845.157908</v>
      </c>
      <c r="L190" s="20"/>
      <c r="M190" s="120">
        <f t="shared" si="9"/>
        <v>0</v>
      </c>
      <c r="N190" s="20">
        <f>VLOOKUP(B190,'[6]CSP 2017-18'!$A$9:$O$391,11,0)*1000000</f>
        <v>0</v>
      </c>
    </row>
    <row r="191" spans="2:14" x14ac:dyDescent="0.3">
      <c r="B191" s="4" t="s">
        <v>667</v>
      </c>
      <c r="C191" s="4" t="s">
        <v>668</v>
      </c>
      <c r="D191" s="4" t="s">
        <v>348</v>
      </c>
      <c r="E191" s="4" t="s">
        <v>348</v>
      </c>
      <c r="F191" s="20">
        <f t="shared" si="10"/>
        <v>236539.94176158731</v>
      </c>
      <c r="G191" s="20">
        <f t="shared" si="11"/>
        <v>236539.94176158731</v>
      </c>
      <c r="H191" s="20">
        <v>150000000</v>
      </c>
      <c r="I191" s="20">
        <f t="shared" si="8"/>
        <v>685606549.25394952</v>
      </c>
      <c r="J191" s="149">
        <f>'[6]Step 1'!CV193</f>
        <v>472975.9181355873</v>
      </c>
      <c r="K191" s="150">
        <f>VLOOKUP(B191,'[6]RSG 2017-18'!$A$7:$F$389,6,0)*1000000</f>
        <v>236435.97637399999</v>
      </c>
      <c r="L191" s="20"/>
      <c r="M191" s="120">
        <f t="shared" si="9"/>
        <v>51751.24319166311</v>
      </c>
      <c r="N191" s="20">
        <f>VLOOKUP(B191,'[6]CSP 2017-18'!$A$9:$O$391,11,0)*1000000</f>
        <v>51751.243205722029</v>
      </c>
    </row>
    <row r="192" spans="2:14" x14ac:dyDescent="0.3">
      <c r="B192" s="4" t="s">
        <v>583</v>
      </c>
      <c r="C192" s="4" t="s">
        <v>584</v>
      </c>
      <c r="D192" s="4" t="s">
        <v>348</v>
      </c>
      <c r="E192" s="4" t="s">
        <v>348</v>
      </c>
      <c r="F192" s="20">
        <f t="shared" si="10"/>
        <v>-178665.64233587694</v>
      </c>
      <c r="G192" s="20">
        <f t="shared" si="11"/>
        <v>0</v>
      </c>
      <c r="H192" s="20">
        <v>150000000</v>
      </c>
      <c r="I192" s="20">
        <f t="shared" si="8"/>
        <v>685606549.25394952</v>
      </c>
      <c r="J192" s="149">
        <f>'[6]Step 1'!CV194</f>
        <v>801949.04890612303</v>
      </c>
      <c r="K192" s="150">
        <f>VLOOKUP(B192,'[6]RSG 2017-18'!$A$7:$F$389,6,0)*1000000</f>
        <v>980614.69124199997</v>
      </c>
      <c r="L192" s="20"/>
      <c r="M192" s="120">
        <f t="shared" si="9"/>
        <v>0</v>
      </c>
      <c r="N192" s="20">
        <f>VLOOKUP(B192,'[6]CSP 2017-18'!$A$9:$O$391,11,0)*1000000</f>
        <v>0</v>
      </c>
    </row>
    <row r="193" spans="2:14" x14ac:dyDescent="0.3">
      <c r="B193" s="4" t="s">
        <v>182</v>
      </c>
      <c r="C193" s="4" t="s">
        <v>183</v>
      </c>
      <c r="D193" s="4"/>
      <c r="E193" s="4" t="s">
        <v>177</v>
      </c>
      <c r="F193" s="20">
        <f t="shared" si="10"/>
        <v>43178.365552045405</v>
      </c>
      <c r="G193" s="20">
        <f t="shared" si="11"/>
        <v>43178.365552045405</v>
      </c>
      <c r="H193" s="20">
        <v>150000000</v>
      </c>
      <c r="I193" s="20">
        <f t="shared" si="8"/>
        <v>685606549.25394952</v>
      </c>
      <c r="J193" s="149">
        <f>'[6]Step 1'!CV195</f>
        <v>48334819.286366045</v>
      </c>
      <c r="K193" s="150">
        <f>VLOOKUP(B193,'[6]RSG 2017-18'!$A$7:$F$389,6,0)*1000000</f>
        <v>48291640.920814</v>
      </c>
      <c r="L193" s="20"/>
      <c r="M193" s="120">
        <f t="shared" si="9"/>
        <v>9446.7516972446738</v>
      </c>
      <c r="N193" s="20">
        <f>VLOOKUP(B193,'[6]CSP 2017-18'!$A$9:$O$391,11,0)*1000000</f>
        <v>9446.7517000441949</v>
      </c>
    </row>
    <row r="194" spans="2:14" x14ac:dyDescent="0.3">
      <c r="B194" s="4" t="s">
        <v>57</v>
      </c>
      <c r="C194" s="4" t="s">
        <v>58</v>
      </c>
      <c r="D194" s="4"/>
      <c r="E194" s="4" t="s">
        <v>36</v>
      </c>
      <c r="F194" s="20">
        <f t="shared" si="10"/>
        <v>-27332500.554374777</v>
      </c>
      <c r="G194" s="20">
        <f t="shared" si="11"/>
        <v>0</v>
      </c>
      <c r="H194" s="20">
        <v>150000000</v>
      </c>
      <c r="I194" s="20">
        <f t="shared" si="8"/>
        <v>685606549.25394952</v>
      </c>
      <c r="J194" s="149">
        <f>'[6]Step 1'!CV196</f>
        <v>58254175.042688228</v>
      </c>
      <c r="K194" s="150">
        <f>VLOOKUP(B194,'[6]RSG 2017-18'!$A$7:$F$389,6,0)*1000000</f>
        <v>85586675.597063005</v>
      </c>
      <c r="L194" s="20"/>
      <c r="M194" s="120">
        <f t="shared" si="9"/>
        <v>0</v>
      </c>
      <c r="N194" s="20">
        <f>VLOOKUP(B194,'[6]CSP 2017-18'!$A$9:$O$391,11,0)*1000000</f>
        <v>0</v>
      </c>
    </row>
    <row r="195" spans="2:14" x14ac:dyDescent="0.3">
      <c r="B195" s="4" t="s">
        <v>228</v>
      </c>
      <c r="C195" s="4" t="s">
        <v>229</v>
      </c>
      <c r="D195" s="4"/>
      <c r="E195" s="4" t="s">
        <v>203</v>
      </c>
      <c r="F195" s="20">
        <f t="shared" si="10"/>
        <v>-4948850.0537279546</v>
      </c>
      <c r="G195" s="20">
        <f t="shared" si="11"/>
        <v>0</v>
      </c>
      <c r="H195" s="20">
        <v>150000000</v>
      </c>
      <c r="I195" s="20">
        <f t="shared" si="8"/>
        <v>685606549.25394952</v>
      </c>
      <c r="J195" s="149">
        <f>'[6]Step 1'!CV197</f>
        <v>16153473.303822044</v>
      </c>
      <c r="K195" s="150">
        <f>VLOOKUP(B195,'[6]RSG 2017-18'!$A$7:$F$389,6,0)*1000000</f>
        <v>21102323.357549999</v>
      </c>
      <c r="L195" s="20"/>
      <c r="M195" s="120">
        <f t="shared" si="9"/>
        <v>0</v>
      </c>
      <c r="N195" s="20">
        <f>VLOOKUP(B195,'[6]CSP 2017-18'!$A$9:$O$391,11,0)*1000000</f>
        <v>0</v>
      </c>
    </row>
    <row r="196" spans="2:14" x14ac:dyDescent="0.3">
      <c r="B196" s="4" t="s">
        <v>527</v>
      </c>
      <c r="C196" s="4" t="s">
        <v>528</v>
      </c>
      <c r="D196" s="4" t="s">
        <v>348</v>
      </c>
      <c r="E196" s="4" t="s">
        <v>348</v>
      </c>
      <c r="F196" s="20">
        <f t="shared" si="10"/>
        <v>786031.58957345819</v>
      </c>
      <c r="G196" s="20">
        <f t="shared" si="11"/>
        <v>786031.58957345819</v>
      </c>
      <c r="H196" s="20">
        <v>150000000</v>
      </c>
      <c r="I196" s="20">
        <f t="shared" si="8"/>
        <v>685606549.25394952</v>
      </c>
      <c r="J196" s="149">
        <f>'[6]Step 1'!CV198</f>
        <v>786031.58957345819</v>
      </c>
      <c r="K196" s="150">
        <f>VLOOKUP(B196,'[6]RSG 2017-18'!$A$7:$F$389,6,0)*1000000</f>
        <v>0</v>
      </c>
      <c r="L196" s="20"/>
      <c r="M196" s="120">
        <f t="shared" si="9"/>
        <v>171971.42962580812</v>
      </c>
      <c r="N196" s="20">
        <f>VLOOKUP(B196,'[6]CSP 2017-18'!$A$9:$O$391,11,0)*1000000</f>
        <v>171971.42967307198</v>
      </c>
    </row>
    <row r="197" spans="2:14" x14ac:dyDescent="0.3">
      <c r="B197" s="4" t="s">
        <v>445</v>
      </c>
      <c r="C197" s="4" t="s">
        <v>446</v>
      </c>
      <c r="D197" s="4" t="s">
        <v>348</v>
      </c>
      <c r="E197" s="4" t="s">
        <v>348</v>
      </c>
      <c r="F197" s="20">
        <f t="shared" si="10"/>
        <v>183178.94206800149</v>
      </c>
      <c r="G197" s="20">
        <f t="shared" si="11"/>
        <v>183178.94206800149</v>
      </c>
      <c r="H197" s="20">
        <v>150000000</v>
      </c>
      <c r="I197" s="20">
        <f t="shared" ref="I197:I260" si="12">$G$391</f>
        <v>685606549.25394952</v>
      </c>
      <c r="J197" s="149">
        <f>'[6]Step 1'!CV199</f>
        <v>352603.06051500147</v>
      </c>
      <c r="K197" s="150">
        <f>VLOOKUP(B197,'[6]RSG 2017-18'!$A$7:$F$389,6,0)*1000000</f>
        <v>169424.11844699999</v>
      </c>
      <c r="L197" s="20"/>
      <c r="M197" s="120">
        <f t="shared" ref="M197:M260" si="13">(G197/I197)*H197</f>
        <v>40076.690253468929</v>
      </c>
      <c r="N197" s="20">
        <f>VLOOKUP(B197,'[6]CSP 2017-18'!$A$9:$O$391,11,0)*1000000</f>
        <v>40076.690264455479</v>
      </c>
    </row>
    <row r="198" spans="2:14" x14ac:dyDescent="0.3">
      <c r="B198" s="4" t="s">
        <v>747</v>
      </c>
      <c r="C198" s="4" t="s">
        <v>748</v>
      </c>
      <c r="D198" s="4" t="s">
        <v>348</v>
      </c>
      <c r="E198" s="4" t="s">
        <v>348</v>
      </c>
      <c r="F198" s="20">
        <f t="shared" ref="F198:F261" si="14">J198-K198</f>
        <v>103532.2235640125</v>
      </c>
      <c r="G198" s="20">
        <f t="shared" ref="G198:G261" si="15">IF(F198&gt;0,F198,0)</f>
        <v>103532.2235640125</v>
      </c>
      <c r="H198" s="20">
        <v>150000000</v>
      </c>
      <c r="I198" s="20">
        <f t="shared" si="12"/>
        <v>685606549.25394952</v>
      </c>
      <c r="J198" s="149">
        <f>'[6]Step 1'!CV200</f>
        <v>464104.60048101249</v>
      </c>
      <c r="K198" s="150">
        <f>VLOOKUP(B198,'[6]RSG 2017-18'!$A$7:$F$389,6,0)*1000000</f>
        <v>360572.37691699999</v>
      </c>
      <c r="L198" s="20"/>
      <c r="M198" s="120">
        <f t="shared" si="13"/>
        <v>22651.232768270431</v>
      </c>
      <c r="N198" s="20">
        <f>VLOOKUP(B198,'[6]CSP 2017-18'!$A$9:$O$391,11,0)*1000000</f>
        <v>22651.232774477441</v>
      </c>
    </row>
    <row r="199" spans="2:14" x14ac:dyDescent="0.3">
      <c r="B199" s="4" t="s">
        <v>39</v>
      </c>
      <c r="C199" s="4" t="s">
        <v>40</v>
      </c>
      <c r="D199" s="4"/>
      <c r="E199" s="4" t="s">
        <v>36</v>
      </c>
      <c r="F199" s="20">
        <f t="shared" si="14"/>
        <v>-29479188.822530016</v>
      </c>
      <c r="G199" s="20">
        <f t="shared" si="15"/>
        <v>0</v>
      </c>
      <c r="H199" s="20">
        <v>150000000</v>
      </c>
      <c r="I199" s="20">
        <f t="shared" si="12"/>
        <v>685606549.25394952</v>
      </c>
      <c r="J199" s="149">
        <f>'[6]Step 1'!CV201</f>
        <v>60672336.105856985</v>
      </c>
      <c r="K199" s="150">
        <f>VLOOKUP(B199,'[6]RSG 2017-18'!$A$7:$F$389,6,0)*1000000</f>
        <v>90151524.928387001</v>
      </c>
      <c r="L199" s="20"/>
      <c r="M199" s="120">
        <f t="shared" si="13"/>
        <v>0</v>
      </c>
      <c r="N199" s="20">
        <f>VLOOKUP(B199,'[6]CSP 2017-18'!$A$9:$O$391,11,0)*1000000</f>
        <v>0</v>
      </c>
    </row>
    <row r="200" spans="2:14" x14ac:dyDescent="0.3">
      <c r="B200" s="4" t="s">
        <v>637</v>
      </c>
      <c r="C200" s="4" t="s">
        <v>638</v>
      </c>
      <c r="D200" s="4" t="s">
        <v>348</v>
      </c>
      <c r="E200" s="4" t="s">
        <v>348</v>
      </c>
      <c r="F200" s="20">
        <f t="shared" si="14"/>
        <v>-197694.8459885898</v>
      </c>
      <c r="G200" s="20">
        <f t="shared" si="15"/>
        <v>0</v>
      </c>
      <c r="H200" s="20">
        <v>150000000</v>
      </c>
      <c r="I200" s="20">
        <f t="shared" si="12"/>
        <v>685606549.25394952</v>
      </c>
      <c r="J200" s="149">
        <f>'[6]Step 1'!CV202</f>
        <v>971065.59855241026</v>
      </c>
      <c r="K200" s="150">
        <f>VLOOKUP(B200,'[6]RSG 2017-18'!$A$7:$F$389,6,0)*1000000</f>
        <v>1168760.4445410001</v>
      </c>
      <c r="L200" s="20"/>
      <c r="M200" s="120">
        <f t="shared" si="13"/>
        <v>0</v>
      </c>
      <c r="N200" s="20">
        <f>VLOOKUP(B200,'[6]CSP 2017-18'!$A$9:$O$391,11,0)*1000000</f>
        <v>0</v>
      </c>
    </row>
    <row r="201" spans="2:14" x14ac:dyDescent="0.3">
      <c r="B201" s="4" t="s">
        <v>282</v>
      </c>
      <c r="C201" s="4" t="s">
        <v>283</v>
      </c>
      <c r="D201" s="4"/>
      <c r="E201" s="4" t="s">
        <v>203</v>
      </c>
      <c r="F201" s="20">
        <f t="shared" si="14"/>
        <v>1572217.9908108264</v>
      </c>
      <c r="G201" s="20">
        <f t="shared" si="15"/>
        <v>1572217.9908108264</v>
      </c>
      <c r="H201" s="20">
        <v>150000000</v>
      </c>
      <c r="I201" s="20">
        <f t="shared" si="12"/>
        <v>685606549.25394952</v>
      </c>
      <c r="J201" s="149">
        <f>'[6]Step 1'!CV203</f>
        <v>20076007.187610827</v>
      </c>
      <c r="K201" s="150">
        <f>VLOOKUP(B201,'[6]RSG 2017-18'!$A$7:$F$389,6,0)*1000000</f>
        <v>18503789.196800001</v>
      </c>
      <c r="L201" s="20"/>
      <c r="M201" s="120">
        <f t="shared" si="13"/>
        <v>343976.72962466301</v>
      </c>
      <c r="N201" s="20">
        <f>VLOOKUP(B201,'[6]CSP 2017-18'!$A$9:$O$391,11,0)*1000000</f>
        <v>343976.72971878195</v>
      </c>
    </row>
    <row r="202" spans="2:14" x14ac:dyDescent="0.3">
      <c r="B202" s="4" t="s">
        <v>573</v>
      </c>
      <c r="C202" s="4" t="s">
        <v>574</v>
      </c>
      <c r="D202" s="4" t="s">
        <v>348</v>
      </c>
      <c r="E202" s="4" t="s">
        <v>348</v>
      </c>
      <c r="F202" s="20">
        <f t="shared" si="14"/>
        <v>127168.76624175804</v>
      </c>
      <c r="G202" s="20">
        <f t="shared" si="15"/>
        <v>127168.76624175804</v>
      </c>
      <c r="H202" s="20">
        <v>150000000</v>
      </c>
      <c r="I202" s="20">
        <f t="shared" si="12"/>
        <v>685606549.25394952</v>
      </c>
      <c r="J202" s="149">
        <f>'[6]Step 1'!CV204</f>
        <v>377730.92254575808</v>
      </c>
      <c r="K202" s="150">
        <f>VLOOKUP(B202,'[6]RSG 2017-18'!$A$7:$F$389,6,0)*1000000</f>
        <v>250562.15630400003</v>
      </c>
      <c r="L202" s="20"/>
      <c r="M202" s="120">
        <f t="shared" si="13"/>
        <v>27822.538972273131</v>
      </c>
      <c r="N202" s="20">
        <f>VLOOKUP(B202,'[6]CSP 2017-18'!$A$9:$O$391,11,0)*1000000</f>
        <v>27822.538979953497</v>
      </c>
    </row>
    <row r="203" spans="2:14" x14ac:dyDescent="0.3">
      <c r="B203" s="4" t="s">
        <v>653</v>
      </c>
      <c r="C203" s="4" t="s">
        <v>654</v>
      </c>
      <c r="D203" s="4" t="s">
        <v>348</v>
      </c>
      <c r="E203" s="4" t="s">
        <v>348</v>
      </c>
      <c r="F203" s="20">
        <f t="shared" si="14"/>
        <v>93008.571232009679</v>
      </c>
      <c r="G203" s="20">
        <f t="shared" si="15"/>
        <v>93008.571232009679</v>
      </c>
      <c r="H203" s="20">
        <v>150000000</v>
      </c>
      <c r="I203" s="20">
        <f t="shared" si="12"/>
        <v>685606549.25394952</v>
      </c>
      <c r="J203" s="149">
        <f>'[6]Step 1'!CV205</f>
        <v>865177.32300900971</v>
      </c>
      <c r="K203" s="150">
        <f>VLOOKUP(B203,'[6]RSG 2017-18'!$A$7:$F$389,6,0)*1000000</f>
        <v>772168.75177700003</v>
      </c>
      <c r="L203" s="20"/>
      <c r="M203" s="120">
        <f t="shared" si="13"/>
        <v>20348.822075843211</v>
      </c>
      <c r="N203" s="20">
        <f>VLOOKUP(B203,'[6]CSP 2017-18'!$A$9:$O$391,11,0)*1000000</f>
        <v>20348.822081419643</v>
      </c>
    </row>
    <row r="204" spans="2:14" x14ac:dyDescent="0.3">
      <c r="B204" s="4" t="s">
        <v>752</v>
      </c>
      <c r="C204" s="4" t="s">
        <v>753</v>
      </c>
      <c r="D204" s="4" t="s">
        <v>751</v>
      </c>
      <c r="E204" s="4" t="s">
        <v>751</v>
      </c>
      <c r="F204" s="20">
        <f t="shared" si="14"/>
        <v>-1382223.8428123631</v>
      </c>
      <c r="G204" s="20">
        <f t="shared" si="15"/>
        <v>0</v>
      </c>
      <c r="H204" s="20">
        <v>150000000</v>
      </c>
      <c r="I204" s="20">
        <f t="shared" si="12"/>
        <v>685606549.25394952</v>
      </c>
      <c r="J204" s="149">
        <f>'[6]Step 1'!CV206</f>
        <v>12281714.401560636</v>
      </c>
      <c r="K204" s="150">
        <f>VLOOKUP(B204,'[6]RSG 2017-18'!$A$7:$F$389,6,0)*1000000</f>
        <v>13663938.244372999</v>
      </c>
      <c r="L204" s="20"/>
      <c r="M204" s="120">
        <f t="shared" si="13"/>
        <v>0</v>
      </c>
      <c r="N204" s="20">
        <f>VLOOKUP(B204,'[6]CSP 2017-18'!$A$9:$O$391,11,0)*1000000</f>
        <v>0</v>
      </c>
    </row>
    <row r="205" spans="2:14" x14ac:dyDescent="0.3">
      <c r="B205" s="4" t="s">
        <v>163</v>
      </c>
      <c r="C205" s="4" t="s">
        <v>164</v>
      </c>
      <c r="D205" s="4"/>
      <c r="E205" s="4" t="s">
        <v>136</v>
      </c>
      <c r="F205" s="20">
        <f t="shared" si="14"/>
        <v>2543975.6651313938</v>
      </c>
      <c r="G205" s="20">
        <f t="shared" si="15"/>
        <v>2543975.6651313938</v>
      </c>
      <c r="H205" s="20">
        <v>150000000</v>
      </c>
      <c r="I205" s="20">
        <f t="shared" si="12"/>
        <v>685606549.25394952</v>
      </c>
      <c r="J205" s="149">
        <f>'[6]Step 1'!CV207</f>
        <v>17506592.843569394</v>
      </c>
      <c r="K205" s="150">
        <f>VLOOKUP(B205,'[6]RSG 2017-18'!$A$7:$F$389,6,0)*1000000</f>
        <v>14962617.178438</v>
      </c>
      <c r="L205" s="20"/>
      <c r="M205" s="120">
        <f t="shared" si="13"/>
        <v>556582.12452163338</v>
      </c>
      <c r="N205" s="20">
        <f>VLOOKUP(B205,'[6]CSP 2017-18'!$A$9:$O$391,11,0)*1000000</f>
        <v>556582.12467413186</v>
      </c>
    </row>
    <row r="206" spans="2:14" x14ac:dyDescent="0.3">
      <c r="B206" s="4" t="s">
        <v>401</v>
      </c>
      <c r="C206" s="4" t="s">
        <v>402</v>
      </c>
      <c r="D206" s="4" t="s">
        <v>348</v>
      </c>
      <c r="E206" s="4" t="s">
        <v>348</v>
      </c>
      <c r="F206" s="20">
        <f t="shared" si="14"/>
        <v>144054.26980396209</v>
      </c>
      <c r="G206" s="20">
        <f t="shared" si="15"/>
        <v>144054.26980396209</v>
      </c>
      <c r="H206" s="20">
        <v>150000000</v>
      </c>
      <c r="I206" s="20">
        <f t="shared" si="12"/>
        <v>685606549.25394952</v>
      </c>
      <c r="J206" s="149">
        <f>'[6]Step 1'!CV208</f>
        <v>641606.91394396208</v>
      </c>
      <c r="K206" s="150">
        <f>VLOOKUP(B206,'[6]RSG 2017-18'!$A$7:$F$389,6,0)*1000000</f>
        <v>497552.64413999999</v>
      </c>
      <c r="L206" s="20"/>
      <c r="M206" s="120">
        <f t="shared" si="13"/>
        <v>31516.82330646849</v>
      </c>
      <c r="N206" s="20">
        <f>VLOOKUP(B206,'[6]CSP 2017-18'!$A$9:$O$391,11,0)*1000000</f>
        <v>31516.82331511701</v>
      </c>
    </row>
    <row r="207" spans="2:14" x14ac:dyDescent="0.3">
      <c r="B207" s="4" t="s">
        <v>685</v>
      </c>
      <c r="C207" s="4" t="s">
        <v>686</v>
      </c>
      <c r="D207" s="4" t="s">
        <v>348</v>
      </c>
      <c r="E207" s="4" t="s">
        <v>348</v>
      </c>
      <c r="F207" s="20">
        <f t="shared" si="14"/>
        <v>179557.24258724239</v>
      </c>
      <c r="G207" s="20">
        <f t="shared" si="15"/>
        <v>179557.24258724239</v>
      </c>
      <c r="H207" s="20">
        <v>150000000</v>
      </c>
      <c r="I207" s="20">
        <f t="shared" si="12"/>
        <v>685606549.25394952</v>
      </c>
      <c r="J207" s="149">
        <f>'[6]Step 1'!CV209</f>
        <v>549948.08222324238</v>
      </c>
      <c r="K207" s="150">
        <f>VLOOKUP(B207,'[6]RSG 2017-18'!$A$7:$F$389,6,0)*1000000</f>
        <v>370390.83963599999</v>
      </c>
      <c r="L207" s="20"/>
      <c r="M207" s="120">
        <f t="shared" si="13"/>
        <v>39284.318998111157</v>
      </c>
      <c r="N207" s="20">
        <f>VLOOKUP(B207,'[6]CSP 2017-18'!$A$9:$O$391,11,0)*1000000</f>
        <v>39284.319008827755</v>
      </c>
    </row>
    <row r="208" spans="2:14" x14ac:dyDescent="0.3">
      <c r="B208" s="4" t="s">
        <v>735</v>
      </c>
      <c r="C208" s="4" t="s">
        <v>736</v>
      </c>
      <c r="D208" s="4" t="s">
        <v>348</v>
      </c>
      <c r="E208" s="4" t="s">
        <v>348</v>
      </c>
      <c r="F208" s="20">
        <f t="shared" si="14"/>
        <v>661889.68321292032</v>
      </c>
      <c r="G208" s="20">
        <f t="shared" si="15"/>
        <v>661889.68321292032</v>
      </c>
      <c r="H208" s="20">
        <v>150000000</v>
      </c>
      <c r="I208" s="20">
        <f t="shared" si="12"/>
        <v>685606549.25394952</v>
      </c>
      <c r="J208" s="149">
        <f>'[6]Step 1'!CV210</f>
        <v>790249.8567199203</v>
      </c>
      <c r="K208" s="150">
        <f>VLOOKUP(B208,'[6]RSG 2017-18'!$A$7:$F$389,6,0)*1000000</f>
        <v>128360.17350699998</v>
      </c>
      <c r="L208" s="20"/>
      <c r="M208" s="120">
        <f t="shared" si="13"/>
        <v>144811.12029920725</v>
      </c>
      <c r="N208" s="20">
        <f>VLOOKUP(B208,'[6]CSP 2017-18'!$A$9:$O$391,11,0)*1000000</f>
        <v>144811.12033892411</v>
      </c>
    </row>
    <row r="209" spans="2:14" x14ac:dyDescent="0.3">
      <c r="B209" s="4" t="s">
        <v>212</v>
      </c>
      <c r="C209" s="4" t="s">
        <v>213</v>
      </c>
      <c r="D209" s="4"/>
      <c r="E209" s="4" t="s">
        <v>203</v>
      </c>
      <c r="F209" s="20">
        <f t="shared" si="14"/>
        <v>-6616469.2353361752</v>
      </c>
      <c r="G209" s="20">
        <f t="shared" si="15"/>
        <v>0</v>
      </c>
      <c r="H209" s="20">
        <v>150000000</v>
      </c>
      <c r="I209" s="20">
        <f t="shared" si="12"/>
        <v>685606549.25394952</v>
      </c>
      <c r="J209" s="149">
        <f>'[6]Step 1'!CV211</f>
        <v>14434759.309638826</v>
      </c>
      <c r="K209" s="150">
        <f>VLOOKUP(B209,'[6]RSG 2017-18'!$A$7:$F$389,6,0)*1000000</f>
        <v>21051228.544975001</v>
      </c>
      <c r="L209" s="20"/>
      <c r="M209" s="120">
        <f t="shared" si="13"/>
        <v>0</v>
      </c>
      <c r="N209" s="20">
        <f>VLOOKUP(B209,'[6]CSP 2017-18'!$A$9:$O$391,11,0)*1000000</f>
        <v>0</v>
      </c>
    </row>
    <row r="210" spans="2:14" x14ac:dyDescent="0.3">
      <c r="B210" s="4" t="s">
        <v>230</v>
      </c>
      <c r="C210" s="4" t="s">
        <v>231</v>
      </c>
      <c r="D210" s="4"/>
      <c r="E210" s="4" t="s">
        <v>203</v>
      </c>
      <c r="F210" s="20">
        <f t="shared" si="14"/>
        <v>19004.869879651815</v>
      </c>
      <c r="G210" s="20">
        <f t="shared" si="15"/>
        <v>19004.869879651815</v>
      </c>
      <c r="H210" s="20">
        <v>150000000</v>
      </c>
      <c r="I210" s="20">
        <f t="shared" si="12"/>
        <v>685606549.25394952</v>
      </c>
      <c r="J210" s="149">
        <f>'[6]Step 1'!CV212</f>
        <v>17424986.04480065</v>
      </c>
      <c r="K210" s="150">
        <f>VLOOKUP(B210,'[6]RSG 2017-18'!$A$7:$F$389,6,0)*1000000</f>
        <v>17405981.174920999</v>
      </c>
      <c r="L210" s="20"/>
      <c r="M210" s="120">
        <f t="shared" si="13"/>
        <v>4157.9685681967694</v>
      </c>
      <c r="N210" s="20">
        <f>VLOOKUP(B210,'[6]CSP 2017-18'!$A$9:$O$391,11,0)*1000000</f>
        <v>4157.9685689751932</v>
      </c>
    </row>
    <row r="211" spans="2:14" x14ac:dyDescent="0.3">
      <c r="B211" s="4" t="s">
        <v>699</v>
      </c>
      <c r="C211" s="4" t="s">
        <v>700</v>
      </c>
      <c r="D211" s="4" t="s">
        <v>348</v>
      </c>
      <c r="E211" s="4" t="s">
        <v>348</v>
      </c>
      <c r="F211" s="20">
        <f t="shared" si="14"/>
        <v>325924.83308921434</v>
      </c>
      <c r="G211" s="20">
        <f t="shared" si="15"/>
        <v>325924.83308921434</v>
      </c>
      <c r="H211" s="20">
        <v>150000000</v>
      </c>
      <c r="I211" s="20">
        <f t="shared" si="12"/>
        <v>685606549.25394952</v>
      </c>
      <c r="J211" s="149">
        <f>'[6]Step 1'!CV213</f>
        <v>325924.83308921434</v>
      </c>
      <c r="K211" s="150">
        <f>VLOOKUP(B211,'[6]RSG 2017-18'!$A$7:$F$389,6,0)*1000000</f>
        <v>0</v>
      </c>
      <c r="L211" s="20"/>
      <c r="M211" s="120">
        <f t="shared" si="13"/>
        <v>71307.260726404915</v>
      </c>
      <c r="N211" s="20">
        <f>VLOOKUP(B211,'[6]CSP 2017-18'!$A$9:$O$391,11,0)*1000000</f>
        <v>71307.26074590662</v>
      </c>
    </row>
    <row r="212" spans="2:14" x14ac:dyDescent="0.3">
      <c r="B212" s="4" t="s">
        <v>479</v>
      </c>
      <c r="C212" s="4" t="s">
        <v>480</v>
      </c>
      <c r="D212" s="4" t="s">
        <v>348</v>
      </c>
      <c r="E212" s="4" t="s">
        <v>348</v>
      </c>
      <c r="F212" s="20">
        <f t="shared" si="14"/>
        <v>506114.63779715286</v>
      </c>
      <c r="G212" s="20">
        <f t="shared" si="15"/>
        <v>506114.63779715286</v>
      </c>
      <c r="H212" s="20">
        <v>150000000</v>
      </c>
      <c r="I212" s="20">
        <f t="shared" si="12"/>
        <v>685606549.25394952</v>
      </c>
      <c r="J212" s="149">
        <f>'[6]Step 1'!CV214</f>
        <v>1228849.1563321529</v>
      </c>
      <c r="K212" s="150">
        <f>VLOOKUP(B212,'[6]RSG 2017-18'!$A$7:$F$389,6,0)*1000000</f>
        <v>722734.51853500004</v>
      </c>
      <c r="L212" s="20"/>
      <c r="M212" s="120">
        <f t="shared" si="13"/>
        <v>110729.97443239577</v>
      </c>
      <c r="N212" s="20">
        <f>VLOOKUP(B212,'[6]CSP 2017-18'!$A$9:$O$391,11,0)*1000000</f>
        <v>110729.9744627185</v>
      </c>
    </row>
    <row r="213" spans="2:14" x14ac:dyDescent="0.3">
      <c r="B213" s="4" t="s">
        <v>639</v>
      </c>
      <c r="C213" s="4" t="s">
        <v>640</v>
      </c>
      <c r="D213" s="4" t="s">
        <v>348</v>
      </c>
      <c r="E213" s="4" t="s">
        <v>348</v>
      </c>
      <c r="F213" s="20">
        <f t="shared" si="14"/>
        <v>-90553.073290097993</v>
      </c>
      <c r="G213" s="20">
        <f t="shared" si="15"/>
        <v>0</v>
      </c>
      <c r="H213" s="20">
        <v>150000000</v>
      </c>
      <c r="I213" s="20">
        <f t="shared" si="12"/>
        <v>685606549.25394952</v>
      </c>
      <c r="J213" s="149">
        <f>'[6]Step 1'!CV215</f>
        <v>958038.53108090209</v>
      </c>
      <c r="K213" s="150">
        <f>VLOOKUP(B213,'[6]RSG 2017-18'!$A$7:$F$389,6,0)*1000000</f>
        <v>1048591.6043710001</v>
      </c>
      <c r="L213" s="20"/>
      <c r="M213" s="120">
        <f t="shared" si="13"/>
        <v>0</v>
      </c>
      <c r="N213" s="20">
        <f>VLOOKUP(B213,'[6]CSP 2017-18'!$A$9:$O$391,11,0)*1000000</f>
        <v>0</v>
      </c>
    </row>
    <row r="214" spans="2:14" x14ac:dyDescent="0.3">
      <c r="B214" s="4" t="s">
        <v>75</v>
      </c>
      <c r="C214" s="4" t="s">
        <v>76</v>
      </c>
      <c r="D214" s="4"/>
      <c r="E214" s="4" t="s">
        <v>36</v>
      </c>
      <c r="F214" s="20">
        <f t="shared" si="14"/>
        <v>-10550105.030237608</v>
      </c>
      <c r="G214" s="20">
        <f t="shared" si="15"/>
        <v>0</v>
      </c>
      <c r="H214" s="20">
        <v>150000000</v>
      </c>
      <c r="I214" s="20">
        <f t="shared" si="12"/>
        <v>685606549.25394952</v>
      </c>
      <c r="J214" s="149">
        <f>'[6]Step 1'!CV216</f>
        <v>33911830.64329239</v>
      </c>
      <c r="K214" s="150">
        <f>VLOOKUP(B214,'[6]RSG 2017-18'!$A$7:$F$389,6,0)*1000000</f>
        <v>44461935.673529997</v>
      </c>
      <c r="L214" s="20"/>
      <c r="M214" s="120">
        <f t="shared" si="13"/>
        <v>0</v>
      </c>
      <c r="N214" s="20">
        <f>VLOOKUP(B214,'[6]CSP 2017-18'!$A$9:$O$391,11,0)*1000000</f>
        <v>0</v>
      </c>
    </row>
    <row r="215" spans="2:14" x14ac:dyDescent="0.3">
      <c r="B215" s="4" t="s">
        <v>669</v>
      </c>
      <c r="C215" s="4" t="s">
        <v>670</v>
      </c>
      <c r="D215" s="4" t="s">
        <v>348</v>
      </c>
      <c r="E215" s="4" t="s">
        <v>348</v>
      </c>
      <c r="F215" s="20">
        <f t="shared" si="14"/>
        <v>-46633.919711704599</v>
      </c>
      <c r="G215" s="20">
        <f t="shared" si="15"/>
        <v>0</v>
      </c>
      <c r="H215" s="20">
        <v>150000000</v>
      </c>
      <c r="I215" s="20">
        <f t="shared" si="12"/>
        <v>685606549.25394952</v>
      </c>
      <c r="J215" s="149">
        <f>'[6]Step 1'!CV217</f>
        <v>1013322.3446042954</v>
      </c>
      <c r="K215" s="150">
        <f>VLOOKUP(B215,'[6]RSG 2017-18'!$A$7:$F$389,6,0)*1000000</f>
        <v>1059956.264316</v>
      </c>
      <c r="L215" s="20"/>
      <c r="M215" s="120">
        <f t="shared" si="13"/>
        <v>0</v>
      </c>
      <c r="N215" s="20">
        <f>VLOOKUP(B215,'[6]CSP 2017-18'!$A$9:$O$391,11,0)*1000000</f>
        <v>0</v>
      </c>
    </row>
    <row r="216" spans="2:14" x14ac:dyDescent="0.3">
      <c r="B216" s="4" t="s">
        <v>165</v>
      </c>
      <c r="C216" s="4" t="s">
        <v>166</v>
      </c>
      <c r="D216" s="4"/>
      <c r="E216" s="4" t="s">
        <v>136</v>
      </c>
      <c r="F216" s="20">
        <f t="shared" si="14"/>
        <v>-20191343.612158693</v>
      </c>
      <c r="G216" s="20">
        <f t="shared" si="15"/>
        <v>0</v>
      </c>
      <c r="H216" s="20">
        <v>150000000</v>
      </c>
      <c r="I216" s="20">
        <f t="shared" si="12"/>
        <v>685606549.25394952</v>
      </c>
      <c r="J216" s="149">
        <f>'[6]Step 1'!CV218</f>
        <v>36182958.680038303</v>
      </c>
      <c r="K216" s="150">
        <f>VLOOKUP(B216,'[6]RSG 2017-18'!$A$7:$F$389,6,0)*1000000</f>
        <v>56374302.292196997</v>
      </c>
      <c r="L216" s="20"/>
      <c r="M216" s="120">
        <f t="shared" si="13"/>
        <v>0</v>
      </c>
      <c r="N216" s="20">
        <f>VLOOKUP(B216,'[6]CSP 2017-18'!$A$9:$O$391,11,0)*1000000</f>
        <v>0</v>
      </c>
    </row>
    <row r="217" spans="2:14" x14ac:dyDescent="0.3">
      <c r="B217" s="4" t="s">
        <v>184</v>
      </c>
      <c r="C217" s="4" t="s">
        <v>185</v>
      </c>
      <c r="D217" s="4"/>
      <c r="E217" s="4" t="s">
        <v>177</v>
      </c>
      <c r="F217" s="20">
        <f t="shared" si="14"/>
        <v>7575892.3003581464</v>
      </c>
      <c r="G217" s="20">
        <f t="shared" si="15"/>
        <v>7575892.3003581464</v>
      </c>
      <c r="H217" s="20">
        <v>150000000</v>
      </c>
      <c r="I217" s="20">
        <f t="shared" si="12"/>
        <v>685606549.25394952</v>
      </c>
      <c r="J217" s="149">
        <f>'[6]Step 1'!CV219</f>
        <v>85502118.730867147</v>
      </c>
      <c r="K217" s="150">
        <f>VLOOKUP(B217,'[6]RSG 2017-18'!$A$7:$F$389,6,0)*1000000</f>
        <v>77926226.430509001</v>
      </c>
      <c r="L217" s="20"/>
      <c r="M217" s="120">
        <f t="shared" si="13"/>
        <v>1657486.857863728</v>
      </c>
      <c r="N217" s="20">
        <f>VLOOKUP(B217,'[6]CSP 2017-18'!$A$9:$O$391,11,0)*1000000</f>
        <v>1657486.8583180876</v>
      </c>
    </row>
    <row r="218" spans="2:14" x14ac:dyDescent="0.3">
      <c r="B218" s="4" t="s">
        <v>395</v>
      </c>
      <c r="C218" s="4" t="s">
        <v>396</v>
      </c>
      <c r="D218" s="4" t="s">
        <v>348</v>
      </c>
      <c r="E218" s="4" t="s">
        <v>348</v>
      </c>
      <c r="F218" s="20">
        <f t="shared" si="14"/>
        <v>-1783.1525514647365</v>
      </c>
      <c r="G218" s="20">
        <f t="shared" si="15"/>
        <v>0</v>
      </c>
      <c r="H218" s="20">
        <v>150000000</v>
      </c>
      <c r="I218" s="20">
        <f t="shared" si="12"/>
        <v>685606549.25394952</v>
      </c>
      <c r="J218" s="149">
        <f>'[6]Step 1'!CV220</f>
        <v>827623.02839253529</v>
      </c>
      <c r="K218" s="150">
        <f>VLOOKUP(B218,'[6]RSG 2017-18'!$A$7:$F$389,6,0)*1000000</f>
        <v>829406.18094400002</v>
      </c>
      <c r="L218" s="20"/>
      <c r="M218" s="120">
        <f t="shared" si="13"/>
        <v>0</v>
      </c>
      <c r="N218" s="20">
        <f>VLOOKUP(B218,'[6]CSP 2017-18'!$A$9:$O$391,11,0)*1000000</f>
        <v>0</v>
      </c>
    </row>
    <row r="219" spans="2:14" x14ac:dyDescent="0.3">
      <c r="B219" s="4" t="s">
        <v>409</v>
      </c>
      <c r="C219" s="4" t="s">
        <v>410</v>
      </c>
      <c r="D219" s="4" t="s">
        <v>348</v>
      </c>
      <c r="E219" s="4" t="s">
        <v>348</v>
      </c>
      <c r="F219" s="20">
        <f t="shared" si="14"/>
        <v>-11194.354008026887</v>
      </c>
      <c r="G219" s="20">
        <f t="shared" si="15"/>
        <v>0</v>
      </c>
      <c r="H219" s="20">
        <v>150000000</v>
      </c>
      <c r="I219" s="20">
        <f t="shared" si="12"/>
        <v>685606549.25394952</v>
      </c>
      <c r="J219" s="149">
        <f>'[6]Step 1'!CV221</f>
        <v>383579.04187097313</v>
      </c>
      <c r="K219" s="150">
        <f>VLOOKUP(B219,'[6]RSG 2017-18'!$A$7:$F$389,6,0)*1000000</f>
        <v>394773.39587900002</v>
      </c>
      <c r="L219" s="20"/>
      <c r="M219" s="120">
        <f t="shared" si="13"/>
        <v>0</v>
      </c>
      <c r="N219" s="20">
        <f>VLOOKUP(B219,'[6]CSP 2017-18'!$A$9:$O$391,11,0)*1000000</f>
        <v>0</v>
      </c>
    </row>
    <row r="220" spans="2:14" x14ac:dyDescent="0.3">
      <c r="B220" s="4" t="s">
        <v>385</v>
      </c>
      <c r="C220" s="4" t="s">
        <v>386</v>
      </c>
      <c r="D220" s="4" t="s">
        <v>348</v>
      </c>
      <c r="E220" s="4" t="s">
        <v>348</v>
      </c>
      <c r="F220" s="20">
        <f t="shared" si="14"/>
        <v>23137.826528109843</v>
      </c>
      <c r="G220" s="20">
        <f t="shared" si="15"/>
        <v>23137.826528109843</v>
      </c>
      <c r="H220" s="20">
        <v>150000000</v>
      </c>
      <c r="I220" s="20">
        <f t="shared" si="12"/>
        <v>685606549.25394952</v>
      </c>
      <c r="J220" s="149">
        <f>'[6]Step 1'!CV222</f>
        <v>729624.84559010982</v>
      </c>
      <c r="K220" s="150">
        <f>VLOOKUP(B220,'[6]RSG 2017-18'!$A$7:$F$389,6,0)*1000000</f>
        <v>706487.01906199998</v>
      </c>
      <c r="L220" s="20"/>
      <c r="M220" s="120">
        <f t="shared" si="13"/>
        <v>5062.1949031746117</v>
      </c>
      <c r="N220" s="20">
        <f>VLOOKUP(B220,'[6]CSP 2017-18'!$A$9:$O$391,11,0)*1000000</f>
        <v>5062.1949047571661</v>
      </c>
    </row>
    <row r="221" spans="2:14" x14ac:dyDescent="0.3">
      <c r="B221" s="4" t="s">
        <v>222</v>
      </c>
      <c r="C221" s="4" t="s">
        <v>223</v>
      </c>
      <c r="D221" s="4"/>
      <c r="E221" s="4" t="s">
        <v>203</v>
      </c>
      <c r="F221" s="20">
        <f t="shared" si="14"/>
        <v>-2945194.8727592714</v>
      </c>
      <c r="G221" s="20">
        <f t="shared" si="15"/>
        <v>0</v>
      </c>
      <c r="H221" s="20">
        <v>150000000</v>
      </c>
      <c r="I221" s="20">
        <f t="shared" si="12"/>
        <v>685606549.25394952</v>
      </c>
      <c r="J221" s="149">
        <f>'[6]Step 1'!CV223</f>
        <v>14810359.27142873</v>
      </c>
      <c r="K221" s="150">
        <f>VLOOKUP(B221,'[6]RSG 2017-18'!$A$7:$F$389,6,0)*1000000</f>
        <v>17755554.144188002</v>
      </c>
      <c r="L221" s="20"/>
      <c r="M221" s="120">
        <f t="shared" si="13"/>
        <v>0</v>
      </c>
      <c r="N221" s="20">
        <f>VLOOKUP(B221,'[6]CSP 2017-18'!$A$9:$O$391,11,0)*1000000</f>
        <v>0</v>
      </c>
    </row>
    <row r="222" spans="2:14" x14ac:dyDescent="0.3">
      <c r="B222" s="4" t="s">
        <v>505</v>
      </c>
      <c r="C222" s="4" t="s">
        <v>506</v>
      </c>
      <c r="D222" s="4" t="s">
        <v>348</v>
      </c>
      <c r="E222" s="4" t="s">
        <v>348</v>
      </c>
      <c r="F222" s="20">
        <f t="shared" si="14"/>
        <v>642748.05665234791</v>
      </c>
      <c r="G222" s="20">
        <f t="shared" si="15"/>
        <v>642748.05665234791</v>
      </c>
      <c r="H222" s="20">
        <v>150000000</v>
      </c>
      <c r="I222" s="20">
        <f t="shared" si="12"/>
        <v>685606549.25394952</v>
      </c>
      <c r="J222" s="149">
        <f>'[6]Step 1'!CV224</f>
        <v>642748.05665234791</v>
      </c>
      <c r="K222" s="150">
        <f>VLOOKUP(B222,'[6]RSG 2017-18'!$A$7:$F$389,6,0)*1000000</f>
        <v>0</v>
      </c>
      <c r="L222" s="20"/>
      <c r="M222" s="120">
        <f t="shared" si="13"/>
        <v>140623.23150612289</v>
      </c>
      <c r="N222" s="20">
        <f>VLOOKUP(B222,'[6]CSP 2017-18'!$A$9:$O$391,11,0)*1000000</f>
        <v>140623.23154459809</v>
      </c>
    </row>
    <row r="223" spans="2:14" x14ac:dyDescent="0.3">
      <c r="B223" s="4" t="s">
        <v>585</v>
      </c>
      <c r="C223" s="4" t="s">
        <v>586</v>
      </c>
      <c r="D223" s="4" t="s">
        <v>348</v>
      </c>
      <c r="E223" s="4" t="s">
        <v>348</v>
      </c>
      <c r="F223" s="20">
        <f t="shared" si="14"/>
        <v>-77945.106922300998</v>
      </c>
      <c r="G223" s="20">
        <f t="shared" si="15"/>
        <v>0</v>
      </c>
      <c r="H223" s="20">
        <v>150000000</v>
      </c>
      <c r="I223" s="20">
        <f t="shared" si="12"/>
        <v>685606549.25394952</v>
      </c>
      <c r="J223" s="149">
        <f>'[6]Step 1'!CV225</f>
        <v>648589.27539869898</v>
      </c>
      <c r="K223" s="150">
        <f>VLOOKUP(B223,'[6]RSG 2017-18'!$A$7:$F$389,6,0)*1000000</f>
        <v>726534.38232099998</v>
      </c>
      <c r="L223" s="20"/>
      <c r="M223" s="120">
        <f t="shared" si="13"/>
        <v>0</v>
      </c>
      <c r="N223" s="20">
        <f>VLOOKUP(B223,'[6]CSP 2017-18'!$A$9:$O$391,11,0)*1000000</f>
        <v>0</v>
      </c>
    </row>
    <row r="224" spans="2:14" x14ac:dyDescent="0.3">
      <c r="B224" s="4" t="s">
        <v>224</v>
      </c>
      <c r="C224" s="4" t="s">
        <v>225</v>
      </c>
      <c r="D224" s="4"/>
      <c r="E224" s="4" t="s">
        <v>203</v>
      </c>
      <c r="F224" s="20">
        <f t="shared" si="14"/>
        <v>-843128.27639196068</v>
      </c>
      <c r="G224" s="20">
        <f t="shared" si="15"/>
        <v>0</v>
      </c>
      <c r="H224" s="20">
        <v>150000000</v>
      </c>
      <c r="I224" s="20">
        <f t="shared" si="12"/>
        <v>685606549.25394952</v>
      </c>
      <c r="J224" s="149">
        <f>'[6]Step 1'!CV226</f>
        <v>13447926.46636104</v>
      </c>
      <c r="K224" s="150">
        <f>VLOOKUP(B224,'[6]RSG 2017-18'!$A$7:$F$389,6,0)*1000000</f>
        <v>14291054.742753001</v>
      </c>
      <c r="L224" s="20"/>
      <c r="M224" s="120">
        <f t="shared" si="13"/>
        <v>0</v>
      </c>
      <c r="N224" s="20">
        <f>VLOOKUP(B224,'[6]CSP 2017-18'!$A$9:$O$391,11,0)*1000000</f>
        <v>0</v>
      </c>
    </row>
    <row r="225" spans="2:14" x14ac:dyDescent="0.3">
      <c r="B225" s="4" t="s">
        <v>599</v>
      </c>
      <c r="C225" s="4" t="s">
        <v>600</v>
      </c>
      <c r="D225" s="4" t="s">
        <v>348</v>
      </c>
      <c r="E225" s="4" t="s">
        <v>348</v>
      </c>
      <c r="F225" s="20">
        <f t="shared" si="14"/>
        <v>-66807.281476295786</v>
      </c>
      <c r="G225" s="20">
        <f t="shared" si="15"/>
        <v>0</v>
      </c>
      <c r="H225" s="20">
        <v>150000000</v>
      </c>
      <c r="I225" s="20">
        <f t="shared" si="12"/>
        <v>685606549.25394952</v>
      </c>
      <c r="J225" s="149">
        <f>'[6]Step 1'!CV227</f>
        <v>869227.24705170421</v>
      </c>
      <c r="K225" s="150">
        <f>VLOOKUP(B225,'[6]RSG 2017-18'!$A$7:$F$389,6,0)*1000000</f>
        <v>936034.528528</v>
      </c>
      <c r="L225" s="20"/>
      <c r="M225" s="120">
        <f t="shared" si="13"/>
        <v>0</v>
      </c>
      <c r="N225" s="20">
        <f>VLOOKUP(B225,'[6]CSP 2017-18'!$A$9:$O$391,11,0)*1000000</f>
        <v>0</v>
      </c>
    </row>
    <row r="226" spans="2:14" x14ac:dyDescent="0.3">
      <c r="B226" s="4" t="s">
        <v>208</v>
      </c>
      <c r="C226" s="4" t="s">
        <v>209</v>
      </c>
      <c r="D226" s="4"/>
      <c r="E226" s="4" t="s">
        <v>203</v>
      </c>
      <c r="F226" s="20">
        <f t="shared" si="14"/>
        <v>4253444.7009154093</v>
      </c>
      <c r="G226" s="20">
        <f t="shared" si="15"/>
        <v>4253444.7009154093</v>
      </c>
      <c r="H226" s="20">
        <v>150000000</v>
      </c>
      <c r="I226" s="20">
        <f t="shared" si="12"/>
        <v>685606549.25394952</v>
      </c>
      <c r="J226" s="149">
        <f>'[6]Step 1'!CV228</f>
        <v>15949995.27548641</v>
      </c>
      <c r="K226" s="150">
        <f>VLOOKUP(B226,'[6]RSG 2017-18'!$A$7:$F$389,6,0)*1000000</f>
        <v>11696550.574571</v>
      </c>
      <c r="L226" s="20"/>
      <c r="M226" s="120">
        <f t="shared" si="13"/>
        <v>930587.23816389509</v>
      </c>
      <c r="N226" s="20">
        <f>VLOOKUP(B226,'[6]CSP 2017-18'!$A$9:$O$391,11,0)*1000000</f>
        <v>930587.23841914104</v>
      </c>
    </row>
    <row r="227" spans="2:14" x14ac:dyDescent="0.3">
      <c r="B227" s="4" t="s">
        <v>77</v>
      </c>
      <c r="C227" s="4" t="s">
        <v>78</v>
      </c>
      <c r="D227" s="4"/>
      <c r="E227" s="4" t="s">
        <v>36</v>
      </c>
      <c r="F227" s="20">
        <f t="shared" si="14"/>
        <v>-1604300.208927311</v>
      </c>
      <c r="G227" s="20">
        <f t="shared" si="15"/>
        <v>0</v>
      </c>
      <c r="H227" s="20">
        <v>150000000</v>
      </c>
      <c r="I227" s="20">
        <f t="shared" si="12"/>
        <v>685606549.25394952</v>
      </c>
      <c r="J227" s="149">
        <f>'[6]Step 1'!CV229</f>
        <v>20991697.11515969</v>
      </c>
      <c r="K227" s="150">
        <f>VLOOKUP(B227,'[6]RSG 2017-18'!$A$7:$F$389,6,0)*1000000</f>
        <v>22595997.324087001</v>
      </c>
      <c r="L227" s="20"/>
      <c r="M227" s="120">
        <f t="shared" si="13"/>
        <v>0</v>
      </c>
      <c r="N227" s="20">
        <f>VLOOKUP(B227,'[6]CSP 2017-18'!$A$9:$O$391,11,0)*1000000</f>
        <v>0</v>
      </c>
    </row>
    <row r="228" spans="2:14" x14ac:dyDescent="0.3">
      <c r="B228" s="4" t="s">
        <v>715</v>
      </c>
      <c r="C228" s="4" t="s">
        <v>716</v>
      </c>
      <c r="D228" s="4" t="s">
        <v>348</v>
      </c>
      <c r="E228" s="4" t="s">
        <v>348</v>
      </c>
      <c r="F228" s="20">
        <f t="shared" si="14"/>
        <v>96080.00425669353</v>
      </c>
      <c r="G228" s="20">
        <f t="shared" si="15"/>
        <v>96080.00425669353</v>
      </c>
      <c r="H228" s="20">
        <v>150000000</v>
      </c>
      <c r="I228" s="20">
        <f t="shared" si="12"/>
        <v>685606549.25394952</v>
      </c>
      <c r="J228" s="149">
        <f>'[6]Step 1'!CV230</f>
        <v>556871.51231569354</v>
      </c>
      <c r="K228" s="150">
        <f>VLOOKUP(B228,'[6]RSG 2017-18'!$A$7:$F$389,6,0)*1000000</f>
        <v>460791.50805900001</v>
      </c>
      <c r="L228" s="20"/>
      <c r="M228" s="120">
        <f t="shared" si="13"/>
        <v>21020.803628825615</v>
      </c>
      <c r="N228" s="20">
        <f>VLOOKUP(B228,'[6]CSP 2017-18'!$A$9:$O$391,11,0)*1000000</f>
        <v>21020.803634655433</v>
      </c>
    </row>
    <row r="229" spans="2:14" x14ac:dyDescent="0.3">
      <c r="B229" s="4" t="s">
        <v>575</v>
      </c>
      <c r="C229" s="4" t="s">
        <v>576</v>
      </c>
      <c r="D229" s="4" t="s">
        <v>348</v>
      </c>
      <c r="E229" s="4" t="s">
        <v>348</v>
      </c>
      <c r="F229" s="20">
        <f t="shared" si="14"/>
        <v>118040.95830961748</v>
      </c>
      <c r="G229" s="20">
        <f t="shared" si="15"/>
        <v>118040.95830961748</v>
      </c>
      <c r="H229" s="20">
        <v>150000000</v>
      </c>
      <c r="I229" s="20">
        <f t="shared" si="12"/>
        <v>685606549.25394952</v>
      </c>
      <c r="J229" s="149">
        <f>'[6]Step 1'!CV231</f>
        <v>690711.61764061742</v>
      </c>
      <c r="K229" s="150">
        <f>VLOOKUP(B229,'[6]RSG 2017-18'!$A$7:$F$389,6,0)*1000000</f>
        <v>572670.65933099994</v>
      </c>
      <c r="L229" s="20"/>
      <c r="M229" s="120">
        <f t="shared" si="13"/>
        <v>25825.517223704705</v>
      </c>
      <c r="N229" s="20">
        <f>VLOOKUP(B229,'[6]CSP 2017-18'!$A$9:$O$391,11,0)*1000000</f>
        <v>25825.517230868372</v>
      </c>
    </row>
    <row r="230" spans="2:14" x14ac:dyDescent="0.3">
      <c r="B230" s="4" t="s">
        <v>313</v>
      </c>
      <c r="C230" s="4" t="s">
        <v>314</v>
      </c>
      <c r="D230" s="4" t="s">
        <v>312</v>
      </c>
      <c r="E230" s="4" t="s">
        <v>312</v>
      </c>
      <c r="F230" s="20">
        <f t="shared" si="14"/>
        <v>13538097.582310304</v>
      </c>
      <c r="G230" s="20">
        <f t="shared" si="15"/>
        <v>13538097.582310304</v>
      </c>
      <c r="H230" s="20">
        <v>150000000</v>
      </c>
      <c r="I230" s="20">
        <f t="shared" si="12"/>
        <v>685606549.25394952</v>
      </c>
      <c r="J230" s="149">
        <f>'[6]Step 1'!CV232</f>
        <v>32656874.306465305</v>
      </c>
      <c r="K230" s="150">
        <f>VLOOKUP(B230,'[6]RSG 2017-18'!$A$7:$F$389,6,0)*1000000</f>
        <v>19118776.724155001</v>
      </c>
      <c r="L230" s="20"/>
      <c r="M230" s="120">
        <f t="shared" si="13"/>
        <v>2961924.2108411752</v>
      </c>
      <c r="N230" s="20">
        <f>VLOOKUP(B230,'[6]CSP 2017-18'!$A$9:$O$391,11,0)*1000000</f>
        <v>2961924.2116531082</v>
      </c>
    </row>
    <row r="231" spans="2:14" x14ac:dyDescent="0.3">
      <c r="B231" s="4" t="s">
        <v>773</v>
      </c>
      <c r="C231" s="4" t="s">
        <v>774</v>
      </c>
      <c r="D231" s="4" t="s">
        <v>764</v>
      </c>
      <c r="E231" s="4" t="s">
        <v>764</v>
      </c>
      <c r="F231" s="20">
        <f t="shared" si="14"/>
        <v>428571.42973418674</v>
      </c>
      <c r="G231" s="20">
        <f t="shared" si="15"/>
        <v>428571.42973418674</v>
      </c>
      <c r="H231" s="20">
        <v>150000000</v>
      </c>
      <c r="I231" s="20">
        <f t="shared" si="12"/>
        <v>685606549.25394952</v>
      </c>
      <c r="J231" s="149">
        <f>'[6]Step 1'!CV233</f>
        <v>4007670.3466801867</v>
      </c>
      <c r="K231" s="150">
        <f>VLOOKUP(B231,'[6]RSG 2017-18'!$A$7:$F$389,6,0)*1000000</f>
        <v>3579098.916946</v>
      </c>
      <c r="L231" s="20"/>
      <c r="M231" s="120">
        <f t="shared" si="13"/>
        <v>93764.73216319365</v>
      </c>
      <c r="N231" s="20">
        <f>VLOOKUP(B231,'[6]CSP 2017-18'!$A$9:$O$391,11,0)*1000000</f>
        <v>93764.732188858077</v>
      </c>
    </row>
    <row r="232" spans="2:14" x14ac:dyDescent="0.3">
      <c r="B232" s="4" t="s">
        <v>615</v>
      </c>
      <c r="C232" s="4" t="s">
        <v>616</v>
      </c>
      <c r="D232" s="4" t="s">
        <v>348</v>
      </c>
      <c r="E232" s="4" t="s">
        <v>348</v>
      </c>
      <c r="F232" s="20">
        <f t="shared" si="14"/>
        <v>108199.07819481823</v>
      </c>
      <c r="G232" s="20">
        <f t="shared" si="15"/>
        <v>108199.07819481823</v>
      </c>
      <c r="H232" s="20">
        <v>150000000</v>
      </c>
      <c r="I232" s="20">
        <f t="shared" si="12"/>
        <v>685606549.25394952</v>
      </c>
      <c r="J232" s="149">
        <f>'[6]Step 1'!CV234</f>
        <v>1901174.7243028183</v>
      </c>
      <c r="K232" s="150">
        <f>VLOOKUP(B232,'[6]RSG 2017-18'!$A$7:$F$389,6,0)*1000000</f>
        <v>1792975.6461080001</v>
      </c>
      <c r="L232" s="20"/>
      <c r="M232" s="120">
        <f t="shared" si="13"/>
        <v>23672.267639338395</v>
      </c>
      <c r="N232" s="20">
        <f>VLOOKUP(B232,'[6]CSP 2017-18'!$A$9:$O$391,11,0)*1000000</f>
        <v>23672.267646086573</v>
      </c>
    </row>
    <row r="233" spans="2:14" x14ac:dyDescent="0.3">
      <c r="B233" s="4" t="s">
        <v>186</v>
      </c>
      <c r="C233" s="4" t="s">
        <v>187</v>
      </c>
      <c r="D233" s="4"/>
      <c r="E233" s="4" t="s">
        <v>177</v>
      </c>
      <c r="F233" s="20">
        <f t="shared" si="14"/>
        <v>7777441.1508403867</v>
      </c>
      <c r="G233" s="20">
        <f t="shared" si="15"/>
        <v>7777441.1508403867</v>
      </c>
      <c r="H233" s="20">
        <v>150000000</v>
      </c>
      <c r="I233" s="20">
        <f t="shared" si="12"/>
        <v>685606549.25394952</v>
      </c>
      <c r="J233" s="149">
        <f>'[6]Step 1'!CV235</f>
        <v>43293698.386827387</v>
      </c>
      <c r="K233" s="150">
        <f>VLOOKUP(B233,'[6]RSG 2017-18'!$A$7:$F$389,6,0)*1000000</f>
        <v>35516257.235987</v>
      </c>
      <c r="L233" s="20"/>
      <c r="M233" s="120">
        <f t="shared" si="13"/>
        <v>1701582.5970383808</v>
      </c>
      <c r="N233" s="20">
        <f>VLOOKUP(B233,'[6]CSP 2017-18'!$A$9:$O$391,11,0)*1000000</f>
        <v>1701582.5975049972</v>
      </c>
    </row>
    <row r="234" spans="2:14" x14ac:dyDescent="0.3">
      <c r="B234" s="4" t="s">
        <v>296</v>
      </c>
      <c r="C234" s="4" t="s">
        <v>297</v>
      </c>
      <c r="D234" s="4"/>
      <c r="E234" s="4" t="s">
        <v>200</v>
      </c>
      <c r="F234" s="20">
        <f t="shared" si="14"/>
        <v>1268854.4066335298</v>
      </c>
      <c r="G234" s="20">
        <f t="shared" si="15"/>
        <v>1268854.4066335298</v>
      </c>
      <c r="H234" s="20">
        <v>150000000</v>
      </c>
      <c r="I234" s="20">
        <f t="shared" si="12"/>
        <v>685606549.25394952</v>
      </c>
      <c r="J234" s="149">
        <f>'[6]Step 1'!CV236</f>
        <v>29067712.519570529</v>
      </c>
      <c r="K234" s="150">
        <f>VLOOKUP(B234,'[6]RSG 2017-18'!$A$7:$F$389,6,0)*1000000</f>
        <v>27798858.112937</v>
      </c>
      <c r="L234" s="20"/>
      <c r="M234" s="120">
        <f t="shared" si="13"/>
        <v>277605.51762834995</v>
      </c>
      <c r="N234" s="20">
        <f>VLOOKUP(B234,'[6]CSP 2017-18'!$A$9:$O$391,11,0)*1000000</f>
        <v>277605.51770411938</v>
      </c>
    </row>
    <row r="235" spans="2:14" x14ac:dyDescent="0.3">
      <c r="B235" s="4" t="s">
        <v>601</v>
      </c>
      <c r="C235" s="4" t="s">
        <v>602</v>
      </c>
      <c r="D235" s="4" t="s">
        <v>348</v>
      </c>
      <c r="E235" s="4" t="s">
        <v>348</v>
      </c>
      <c r="F235" s="20">
        <f t="shared" si="14"/>
        <v>-343372.05479189986</v>
      </c>
      <c r="G235" s="20">
        <f t="shared" si="15"/>
        <v>0</v>
      </c>
      <c r="H235" s="20">
        <v>150000000</v>
      </c>
      <c r="I235" s="20">
        <f t="shared" si="12"/>
        <v>685606549.25394952</v>
      </c>
      <c r="J235" s="149">
        <f>'[6]Step 1'!CV237</f>
        <v>1327482.2581301001</v>
      </c>
      <c r="K235" s="150">
        <f>VLOOKUP(B235,'[6]RSG 2017-18'!$A$7:$F$389,6,0)*1000000</f>
        <v>1670854.312922</v>
      </c>
      <c r="L235" s="20"/>
      <c r="M235" s="120">
        <f t="shared" si="13"/>
        <v>0</v>
      </c>
      <c r="N235" s="20">
        <f>VLOOKUP(B235,'[6]CSP 2017-18'!$A$9:$O$391,11,0)*1000000</f>
        <v>0</v>
      </c>
    </row>
    <row r="236" spans="2:14" x14ac:dyDescent="0.3">
      <c r="B236" s="4" t="s">
        <v>288</v>
      </c>
      <c r="C236" s="4" t="s">
        <v>289</v>
      </c>
      <c r="D236" s="4"/>
      <c r="E236" s="4" t="s">
        <v>203</v>
      </c>
      <c r="F236" s="20">
        <f t="shared" si="14"/>
        <v>-13100682.029242661</v>
      </c>
      <c r="G236" s="20">
        <f t="shared" si="15"/>
        <v>0</v>
      </c>
      <c r="H236" s="20">
        <v>150000000</v>
      </c>
      <c r="I236" s="20">
        <f t="shared" si="12"/>
        <v>685606549.25394952</v>
      </c>
      <c r="J236" s="149">
        <f>'[6]Step 1'!CV238</f>
        <v>31384331.871274341</v>
      </c>
      <c r="K236" s="150">
        <f>VLOOKUP(B236,'[6]RSG 2017-18'!$A$7:$F$389,6,0)*1000000</f>
        <v>44485013.900517002</v>
      </c>
      <c r="L236" s="20"/>
      <c r="M236" s="120">
        <f t="shared" si="13"/>
        <v>0</v>
      </c>
      <c r="N236" s="20">
        <f>VLOOKUP(B236,'[6]CSP 2017-18'!$A$9:$O$391,11,0)*1000000</f>
        <v>0</v>
      </c>
    </row>
    <row r="237" spans="2:14" x14ac:dyDescent="0.3">
      <c r="B237" s="4" t="s">
        <v>339</v>
      </c>
      <c r="C237" s="4" t="s">
        <v>340</v>
      </c>
      <c r="D237" s="4" t="s">
        <v>312</v>
      </c>
      <c r="E237" s="4" t="s">
        <v>312</v>
      </c>
      <c r="F237" s="20">
        <f t="shared" si="14"/>
        <v>9070375.2744171917</v>
      </c>
      <c r="G237" s="20">
        <f t="shared" si="15"/>
        <v>9070375.2744171917</v>
      </c>
      <c r="H237" s="20">
        <v>150000000</v>
      </c>
      <c r="I237" s="20">
        <f t="shared" si="12"/>
        <v>685606549.25394952</v>
      </c>
      <c r="J237" s="149">
        <f>'[6]Step 1'!CV239</f>
        <v>47580444.375332192</v>
      </c>
      <c r="K237" s="150">
        <f>VLOOKUP(B237,'[6]RSG 2017-18'!$A$7:$F$389,6,0)*1000000</f>
        <v>38510069.100915</v>
      </c>
      <c r="L237" s="20"/>
      <c r="M237" s="120">
        <f t="shared" si="13"/>
        <v>1984456.3804751916</v>
      </c>
      <c r="N237" s="20">
        <f>VLOOKUP(B237,'[6]CSP 2017-18'!$A$9:$O$391,11,0)*1000000</f>
        <v>1984456.3810191813</v>
      </c>
    </row>
    <row r="238" spans="2:14" x14ac:dyDescent="0.3">
      <c r="B238" s="4" t="s">
        <v>805</v>
      </c>
      <c r="C238" s="4" t="s">
        <v>806</v>
      </c>
      <c r="D238" s="4" t="s">
        <v>764</v>
      </c>
      <c r="E238" s="4" t="s">
        <v>764</v>
      </c>
      <c r="F238" s="20">
        <f t="shared" si="14"/>
        <v>-74752.023398898542</v>
      </c>
      <c r="G238" s="20">
        <f t="shared" si="15"/>
        <v>0</v>
      </c>
      <c r="H238" s="20">
        <v>150000000</v>
      </c>
      <c r="I238" s="20">
        <f t="shared" si="12"/>
        <v>685606549.25394952</v>
      </c>
      <c r="J238" s="149">
        <f>'[6]Step 1'!CV240</f>
        <v>6903888.9534411011</v>
      </c>
      <c r="K238" s="150">
        <f>VLOOKUP(B238,'[6]RSG 2017-18'!$A$7:$F$389,6,0)*1000000</f>
        <v>6978640.9768399997</v>
      </c>
      <c r="L238" s="20"/>
      <c r="M238" s="120">
        <f t="shared" si="13"/>
        <v>0</v>
      </c>
      <c r="N238" s="20">
        <f>VLOOKUP(B238,'[6]CSP 2017-18'!$A$9:$O$391,11,0)*1000000</f>
        <v>0</v>
      </c>
    </row>
    <row r="239" spans="2:14" x14ac:dyDescent="0.3">
      <c r="B239" s="4" t="s">
        <v>717</v>
      </c>
      <c r="C239" s="4" t="s">
        <v>718</v>
      </c>
      <c r="D239" s="4" t="s">
        <v>348</v>
      </c>
      <c r="E239" s="4" t="s">
        <v>348</v>
      </c>
      <c r="F239" s="20">
        <f t="shared" si="14"/>
        <v>97565.450737231644</v>
      </c>
      <c r="G239" s="20">
        <f t="shared" si="15"/>
        <v>97565.450737231644</v>
      </c>
      <c r="H239" s="20">
        <v>150000000</v>
      </c>
      <c r="I239" s="20">
        <f t="shared" si="12"/>
        <v>685606549.25394952</v>
      </c>
      <c r="J239" s="149">
        <f>'[6]Step 1'!CV241</f>
        <v>865856.82956423168</v>
      </c>
      <c r="K239" s="150">
        <f>VLOOKUP(B239,'[6]RSG 2017-18'!$A$7:$F$389,6,0)*1000000</f>
        <v>768291.37882700004</v>
      </c>
      <c r="L239" s="20"/>
      <c r="M239" s="120">
        <f t="shared" si="13"/>
        <v>21345.796107854843</v>
      </c>
      <c r="N239" s="20">
        <f>VLOOKUP(B239,'[6]CSP 2017-18'!$A$9:$O$391,11,0)*1000000</f>
        <v>21345.796113656022</v>
      </c>
    </row>
    <row r="240" spans="2:14" x14ac:dyDescent="0.3">
      <c r="B240" s="4" t="s">
        <v>577</v>
      </c>
      <c r="C240" s="4" t="s">
        <v>578</v>
      </c>
      <c r="D240" s="4" t="s">
        <v>348</v>
      </c>
      <c r="E240" s="4" t="s">
        <v>348</v>
      </c>
      <c r="F240" s="20">
        <f t="shared" si="14"/>
        <v>92837.76469055796</v>
      </c>
      <c r="G240" s="20">
        <f t="shared" si="15"/>
        <v>92837.76469055796</v>
      </c>
      <c r="H240" s="20">
        <v>150000000</v>
      </c>
      <c r="I240" s="20">
        <f t="shared" si="12"/>
        <v>685606549.25394952</v>
      </c>
      <c r="J240" s="149">
        <f>'[6]Step 1'!CV242</f>
        <v>453215.47371455794</v>
      </c>
      <c r="K240" s="150">
        <f>VLOOKUP(B240,'[6]RSG 2017-18'!$A$7:$F$389,6,0)*1000000</f>
        <v>360377.70902399998</v>
      </c>
      <c r="L240" s="20"/>
      <c r="M240" s="120">
        <f t="shared" si="13"/>
        <v>20311.452273519066</v>
      </c>
      <c r="N240" s="20">
        <f>VLOOKUP(B240,'[6]CSP 2017-18'!$A$9:$O$391,11,0)*1000000</f>
        <v>20311.45227918409</v>
      </c>
    </row>
    <row r="241" spans="2:14" x14ac:dyDescent="0.3">
      <c r="B241" s="4" t="s">
        <v>41</v>
      </c>
      <c r="C241" s="4" t="s">
        <v>42</v>
      </c>
      <c r="D241" s="4"/>
      <c r="E241" s="4" t="s">
        <v>36</v>
      </c>
      <c r="F241" s="20">
        <f t="shared" si="14"/>
        <v>-6710649.6969169788</v>
      </c>
      <c r="G241" s="20">
        <f t="shared" si="15"/>
        <v>0</v>
      </c>
      <c r="H241" s="20">
        <v>150000000</v>
      </c>
      <c r="I241" s="20">
        <f t="shared" si="12"/>
        <v>685606549.25394952</v>
      </c>
      <c r="J241" s="149">
        <f>'[6]Step 1'!CV243</f>
        <v>23717830.47662802</v>
      </c>
      <c r="K241" s="150">
        <f>VLOOKUP(B241,'[6]RSG 2017-18'!$A$7:$F$389,6,0)*1000000</f>
        <v>30428480.173544999</v>
      </c>
      <c r="L241" s="20"/>
      <c r="M241" s="120">
        <f t="shared" si="13"/>
        <v>0</v>
      </c>
      <c r="N241" s="20">
        <f>VLOOKUP(B241,'[6]CSP 2017-18'!$A$9:$O$391,11,0)*1000000</f>
        <v>0</v>
      </c>
    </row>
    <row r="242" spans="2:14" x14ac:dyDescent="0.3">
      <c r="B242" s="4" t="s">
        <v>645</v>
      </c>
      <c r="C242" s="4" t="s">
        <v>646</v>
      </c>
      <c r="D242" s="4" t="s">
        <v>348</v>
      </c>
      <c r="E242" s="4" t="s">
        <v>348</v>
      </c>
      <c r="F242" s="20">
        <f t="shared" si="14"/>
        <v>252437.86869609728</v>
      </c>
      <c r="G242" s="20">
        <f t="shared" si="15"/>
        <v>252437.86869609728</v>
      </c>
      <c r="H242" s="20">
        <v>150000000</v>
      </c>
      <c r="I242" s="20">
        <f t="shared" si="12"/>
        <v>685606549.25394952</v>
      </c>
      <c r="J242" s="149">
        <f>'[6]Step 1'!CV244</f>
        <v>1710565.2052340973</v>
      </c>
      <c r="K242" s="150">
        <f>VLOOKUP(B242,'[6]RSG 2017-18'!$A$7:$F$389,6,0)*1000000</f>
        <v>1458127.336538</v>
      </c>
      <c r="L242" s="20"/>
      <c r="M242" s="120">
        <f t="shared" si="13"/>
        <v>55229.461191143171</v>
      </c>
      <c r="N242" s="20">
        <f>VLOOKUP(B242,'[6]CSP 2017-18'!$A$9:$O$391,11,0)*1000000</f>
        <v>55229.461206262793</v>
      </c>
    </row>
    <row r="243" spans="2:14" x14ac:dyDescent="0.3">
      <c r="B243" s="4" t="s">
        <v>188</v>
      </c>
      <c r="C243" s="4" t="s">
        <v>189</v>
      </c>
      <c r="D243" s="4"/>
      <c r="E243" s="4" t="s">
        <v>177</v>
      </c>
      <c r="F243" s="20">
        <f t="shared" si="14"/>
        <v>20398156.144325539</v>
      </c>
      <c r="G243" s="20">
        <f t="shared" si="15"/>
        <v>20398156.144325539</v>
      </c>
      <c r="H243" s="20">
        <v>150000000</v>
      </c>
      <c r="I243" s="20">
        <f t="shared" si="12"/>
        <v>685606549.25394952</v>
      </c>
      <c r="J243" s="149">
        <f>'[6]Step 1'!CV245</f>
        <v>39063222.75202354</v>
      </c>
      <c r="K243" s="150">
        <f>VLOOKUP(B243,'[6]RSG 2017-18'!$A$7:$F$389,6,0)*1000000</f>
        <v>18665066.607698001</v>
      </c>
      <c r="L243" s="20"/>
      <c r="M243" s="120">
        <f t="shared" si="13"/>
        <v>4462797.8320485754</v>
      </c>
      <c r="N243" s="20">
        <f>VLOOKUP(B243,'[6]CSP 2017-18'!$A$9:$O$391,11,0)*1000000</f>
        <v>4462797.8332721358</v>
      </c>
    </row>
    <row r="244" spans="2:14" x14ac:dyDescent="0.3">
      <c r="B244" s="4" t="s">
        <v>551</v>
      </c>
      <c r="C244" s="4" t="s">
        <v>552</v>
      </c>
      <c r="D244" s="4" t="s">
        <v>348</v>
      </c>
      <c r="E244" s="4" t="s">
        <v>348</v>
      </c>
      <c r="F244" s="20">
        <f t="shared" si="14"/>
        <v>-110488.2976479861</v>
      </c>
      <c r="G244" s="20">
        <f t="shared" si="15"/>
        <v>0</v>
      </c>
      <c r="H244" s="20">
        <v>150000000</v>
      </c>
      <c r="I244" s="20">
        <f t="shared" si="12"/>
        <v>685606549.25394952</v>
      </c>
      <c r="J244" s="149">
        <f>'[6]Step 1'!CV246</f>
        <v>2099894.9236370139</v>
      </c>
      <c r="K244" s="150">
        <f>VLOOKUP(B244,'[6]RSG 2017-18'!$A$7:$F$389,6,0)*1000000</f>
        <v>2210383.221285</v>
      </c>
      <c r="L244" s="20"/>
      <c r="M244" s="120">
        <f t="shared" si="13"/>
        <v>0</v>
      </c>
      <c r="N244" s="20">
        <f>VLOOKUP(B244,'[6]CSP 2017-18'!$A$9:$O$391,11,0)*1000000</f>
        <v>0</v>
      </c>
    </row>
    <row r="245" spans="2:14" x14ac:dyDescent="0.3">
      <c r="B245" s="4" t="s">
        <v>266</v>
      </c>
      <c r="C245" s="4" t="s">
        <v>267</v>
      </c>
      <c r="D245" s="4"/>
      <c r="E245" s="4" t="s">
        <v>203</v>
      </c>
      <c r="F245" s="20">
        <f t="shared" si="14"/>
        <v>-2195853.3167750463</v>
      </c>
      <c r="G245" s="20">
        <f t="shared" si="15"/>
        <v>0</v>
      </c>
      <c r="H245" s="20">
        <v>150000000</v>
      </c>
      <c r="I245" s="20">
        <f t="shared" si="12"/>
        <v>685606549.25394952</v>
      </c>
      <c r="J245" s="149">
        <f>'[6]Step 1'!CV247</f>
        <v>17624905.475296956</v>
      </c>
      <c r="K245" s="150">
        <f>VLOOKUP(B245,'[6]RSG 2017-18'!$A$7:$F$389,6,0)*1000000</f>
        <v>19820758.792072002</v>
      </c>
      <c r="L245" s="20"/>
      <c r="M245" s="120">
        <f t="shared" si="13"/>
        <v>0</v>
      </c>
      <c r="N245" s="20">
        <f>VLOOKUP(B245,'[6]CSP 2017-18'!$A$9:$O$391,11,0)*1000000</f>
        <v>0</v>
      </c>
    </row>
    <row r="246" spans="2:14" x14ac:dyDescent="0.3">
      <c r="B246" s="4" t="s">
        <v>272</v>
      </c>
      <c r="C246" s="4" t="s">
        <v>273</v>
      </c>
      <c r="D246" s="4"/>
      <c r="E246" s="4" t="s">
        <v>203</v>
      </c>
      <c r="F246" s="20">
        <f t="shared" si="14"/>
        <v>-3813061.0610295385</v>
      </c>
      <c r="G246" s="20">
        <f t="shared" si="15"/>
        <v>0</v>
      </c>
      <c r="H246" s="20">
        <v>150000000</v>
      </c>
      <c r="I246" s="20">
        <f t="shared" si="12"/>
        <v>685606549.25394952</v>
      </c>
      <c r="J246" s="149">
        <f>'[6]Step 1'!CV248</f>
        <v>19245332.868104462</v>
      </c>
      <c r="K246" s="150">
        <f>VLOOKUP(B246,'[6]RSG 2017-18'!$A$7:$F$389,6,0)*1000000</f>
        <v>23058393.929134</v>
      </c>
      <c r="L246" s="20"/>
      <c r="M246" s="120">
        <f t="shared" si="13"/>
        <v>0</v>
      </c>
      <c r="N246" s="20">
        <f>VLOOKUP(B246,'[6]CSP 2017-18'!$A$9:$O$391,11,0)*1000000</f>
        <v>0</v>
      </c>
    </row>
    <row r="247" spans="2:14" x14ac:dyDescent="0.3">
      <c r="B247" s="4" t="s">
        <v>236</v>
      </c>
      <c r="C247" s="4" t="s">
        <v>237</v>
      </c>
      <c r="D247" s="4"/>
      <c r="E247" s="4" t="s">
        <v>203</v>
      </c>
      <c r="F247" s="20">
        <f t="shared" si="14"/>
        <v>3941035.8536137054</v>
      </c>
      <c r="G247" s="20">
        <f t="shared" si="15"/>
        <v>3941035.8536137054</v>
      </c>
      <c r="H247" s="20">
        <v>150000000</v>
      </c>
      <c r="I247" s="20">
        <f t="shared" si="12"/>
        <v>685606549.25394952</v>
      </c>
      <c r="J247" s="149">
        <f>'[6]Step 1'!CV249</f>
        <v>8819038.1057727057</v>
      </c>
      <c r="K247" s="150">
        <f>VLOOKUP(B247,'[6]RSG 2017-18'!$A$7:$F$389,6,0)*1000000</f>
        <v>4878002.2521590004</v>
      </c>
      <c r="L247" s="20"/>
      <c r="M247" s="120">
        <f t="shared" si="13"/>
        <v>862237.06393313804</v>
      </c>
      <c r="N247" s="20">
        <f>VLOOKUP(B247,'[6]CSP 2017-18'!$A$9:$O$391,11,0)*1000000</f>
        <v>862237.0641695814</v>
      </c>
    </row>
    <row r="248" spans="2:14" x14ac:dyDescent="0.3">
      <c r="B248" s="4" t="s">
        <v>242</v>
      </c>
      <c r="C248" s="4" t="s">
        <v>243</v>
      </c>
      <c r="D248" s="4"/>
      <c r="E248" s="4" t="s">
        <v>203</v>
      </c>
      <c r="F248" s="20">
        <f t="shared" si="14"/>
        <v>-3051114.2384408042</v>
      </c>
      <c r="G248" s="20">
        <f t="shared" si="15"/>
        <v>0</v>
      </c>
      <c r="H248" s="20">
        <v>150000000</v>
      </c>
      <c r="I248" s="20">
        <f t="shared" si="12"/>
        <v>685606549.25394952</v>
      </c>
      <c r="J248" s="149">
        <f>'[6]Step 1'!CV250</f>
        <v>19262005.732183196</v>
      </c>
      <c r="K248" s="150">
        <f>VLOOKUP(B248,'[6]RSG 2017-18'!$A$7:$F$389,6,0)*1000000</f>
        <v>22313119.970624</v>
      </c>
      <c r="L248" s="20"/>
      <c r="M248" s="120">
        <f t="shared" si="13"/>
        <v>0</v>
      </c>
      <c r="N248" s="20">
        <f>VLOOKUP(B248,'[6]CSP 2017-18'!$A$9:$O$391,11,0)*1000000</f>
        <v>0</v>
      </c>
    </row>
    <row r="249" spans="2:14" x14ac:dyDescent="0.3">
      <c r="B249" s="4" t="s">
        <v>553</v>
      </c>
      <c r="C249" s="4" t="s">
        <v>554</v>
      </c>
      <c r="D249" s="4" t="s">
        <v>348</v>
      </c>
      <c r="E249" s="4" t="s">
        <v>348</v>
      </c>
      <c r="F249" s="20">
        <f t="shared" si="14"/>
        <v>-15272.541124563897</v>
      </c>
      <c r="G249" s="20">
        <f t="shared" si="15"/>
        <v>0</v>
      </c>
      <c r="H249" s="20">
        <v>150000000</v>
      </c>
      <c r="I249" s="20">
        <f t="shared" si="12"/>
        <v>685606549.25394952</v>
      </c>
      <c r="J249" s="149">
        <f>'[6]Step 1'!CV251</f>
        <v>1364623.9019394361</v>
      </c>
      <c r="K249" s="150">
        <f>VLOOKUP(B249,'[6]RSG 2017-18'!$A$7:$F$389,6,0)*1000000</f>
        <v>1379896.443064</v>
      </c>
      <c r="L249" s="20"/>
      <c r="M249" s="120">
        <f t="shared" si="13"/>
        <v>0</v>
      </c>
      <c r="N249" s="20">
        <f>VLOOKUP(B249,'[6]CSP 2017-18'!$A$9:$O$391,11,0)*1000000</f>
        <v>0</v>
      </c>
    </row>
    <row r="250" spans="2:14" x14ac:dyDescent="0.3">
      <c r="B250" s="4" t="s">
        <v>411</v>
      </c>
      <c r="C250" s="4" t="s">
        <v>412</v>
      </c>
      <c r="D250" s="4" t="s">
        <v>348</v>
      </c>
      <c r="E250" s="4" t="s">
        <v>348</v>
      </c>
      <c r="F250" s="20">
        <f t="shared" si="14"/>
        <v>148316.94923975004</v>
      </c>
      <c r="G250" s="20">
        <f t="shared" si="15"/>
        <v>148316.94923975004</v>
      </c>
      <c r="H250" s="20">
        <v>150000000</v>
      </c>
      <c r="I250" s="20">
        <f t="shared" si="12"/>
        <v>685606549.25394952</v>
      </c>
      <c r="J250" s="149">
        <f>'[6]Step 1'!CV252</f>
        <v>267480.60294575006</v>
      </c>
      <c r="K250" s="150">
        <f>VLOOKUP(B250,'[6]RSG 2017-18'!$A$7:$F$389,6,0)*1000000</f>
        <v>119163.653706</v>
      </c>
      <c r="L250" s="20"/>
      <c r="M250" s="120">
        <f t="shared" si="13"/>
        <v>32449.430960324724</v>
      </c>
      <c r="N250" s="20">
        <f>VLOOKUP(B250,'[6]CSP 2017-18'!$A$9:$O$391,11,0)*1000000</f>
        <v>32449.430969275294</v>
      </c>
    </row>
    <row r="251" spans="2:14" x14ac:dyDescent="0.3">
      <c r="B251" s="4" t="s">
        <v>258</v>
      </c>
      <c r="C251" s="4" t="s">
        <v>259</v>
      </c>
      <c r="D251" s="4"/>
      <c r="E251" s="4" t="s">
        <v>203</v>
      </c>
      <c r="F251" s="20">
        <f t="shared" si="14"/>
        <v>1770547.7286005262</v>
      </c>
      <c r="G251" s="20">
        <f t="shared" si="15"/>
        <v>1770547.7286005262</v>
      </c>
      <c r="H251" s="20">
        <v>150000000</v>
      </c>
      <c r="I251" s="20">
        <f t="shared" si="12"/>
        <v>685606549.25394952</v>
      </c>
      <c r="J251" s="149">
        <f>'[6]Step 1'!CV253</f>
        <v>12138392.112298526</v>
      </c>
      <c r="K251" s="150">
        <f>VLOOKUP(B251,'[6]RSG 2017-18'!$A$7:$F$389,6,0)*1000000</f>
        <v>10367844.383698</v>
      </c>
      <c r="L251" s="20"/>
      <c r="M251" s="120">
        <f t="shared" si="13"/>
        <v>387368.17724258202</v>
      </c>
      <c r="N251" s="20">
        <f>VLOOKUP(B251,'[6]CSP 2017-18'!$A$9:$O$391,11,0)*1000000</f>
        <v>387368.17734888161</v>
      </c>
    </row>
    <row r="252" spans="2:14" x14ac:dyDescent="0.3">
      <c r="B252" s="4" t="s">
        <v>167</v>
      </c>
      <c r="C252" s="4" t="s">
        <v>168</v>
      </c>
      <c r="D252" s="4"/>
      <c r="E252" s="4" t="s">
        <v>136</v>
      </c>
      <c r="F252" s="20">
        <f t="shared" si="14"/>
        <v>-2098474.7853831574</v>
      </c>
      <c r="G252" s="20">
        <f t="shared" si="15"/>
        <v>0</v>
      </c>
      <c r="H252" s="20">
        <v>150000000</v>
      </c>
      <c r="I252" s="20">
        <f t="shared" si="12"/>
        <v>685606549.25394952</v>
      </c>
      <c r="J252" s="149">
        <f>'[6]Step 1'!CV254</f>
        <v>21125537.887960844</v>
      </c>
      <c r="K252" s="150">
        <f>VLOOKUP(B252,'[6]RSG 2017-18'!$A$7:$F$389,6,0)*1000000</f>
        <v>23224012.673344001</v>
      </c>
      <c r="L252" s="20"/>
      <c r="M252" s="120">
        <f t="shared" si="13"/>
        <v>0</v>
      </c>
      <c r="N252" s="20">
        <f>VLOOKUP(B252,'[6]CSP 2017-18'!$A$9:$O$391,11,0)*1000000</f>
        <v>0</v>
      </c>
    </row>
    <row r="253" spans="2:14" x14ac:dyDescent="0.3">
      <c r="B253" s="4" t="s">
        <v>214</v>
      </c>
      <c r="C253" s="4" t="s">
        <v>215</v>
      </c>
      <c r="D253" s="4"/>
      <c r="E253" s="4" t="s">
        <v>203</v>
      </c>
      <c r="F253" s="20">
        <f t="shared" si="14"/>
        <v>-2621849.0388720185</v>
      </c>
      <c r="G253" s="20">
        <f t="shared" si="15"/>
        <v>0</v>
      </c>
      <c r="H253" s="20">
        <v>150000000</v>
      </c>
      <c r="I253" s="20">
        <f t="shared" si="12"/>
        <v>685606549.25394952</v>
      </c>
      <c r="J253" s="149">
        <f>'[6]Step 1'!CV255</f>
        <v>12840445.136561982</v>
      </c>
      <c r="K253" s="150">
        <f>VLOOKUP(B253,'[6]RSG 2017-18'!$A$7:$F$389,6,0)*1000000</f>
        <v>15462294.175434001</v>
      </c>
      <c r="L253" s="20"/>
      <c r="M253" s="120">
        <f t="shared" si="13"/>
        <v>0</v>
      </c>
      <c r="N253" s="20">
        <f>VLOOKUP(B253,'[6]CSP 2017-18'!$A$9:$O$391,11,0)*1000000</f>
        <v>0</v>
      </c>
    </row>
    <row r="254" spans="2:14" x14ac:dyDescent="0.3">
      <c r="B254" s="4" t="s">
        <v>489</v>
      </c>
      <c r="C254" s="4" t="s">
        <v>490</v>
      </c>
      <c r="D254" s="4" t="s">
        <v>348</v>
      </c>
      <c r="E254" s="4" t="s">
        <v>348</v>
      </c>
      <c r="F254" s="20">
        <f t="shared" si="14"/>
        <v>201524.03884810087</v>
      </c>
      <c r="G254" s="20">
        <f t="shared" si="15"/>
        <v>201524.03884810087</v>
      </c>
      <c r="H254" s="20">
        <v>150000000</v>
      </c>
      <c r="I254" s="20">
        <f t="shared" si="12"/>
        <v>685606549.25394952</v>
      </c>
      <c r="J254" s="149">
        <f>'[6]Step 1'!CV256</f>
        <v>564830.68949210085</v>
      </c>
      <c r="K254" s="150">
        <f>VLOOKUP(B254,'[6]RSG 2017-18'!$A$7:$F$389,6,0)*1000000</f>
        <v>363306.65064399998</v>
      </c>
      <c r="L254" s="20"/>
      <c r="M254" s="120">
        <f t="shared" si="13"/>
        <v>44090.310776798629</v>
      </c>
      <c r="N254" s="20">
        <f>VLOOKUP(B254,'[6]CSP 2017-18'!$A$9:$O$391,11,0)*1000000</f>
        <v>44090.310788863753</v>
      </c>
    </row>
    <row r="255" spans="2:14" x14ac:dyDescent="0.3">
      <c r="B255" s="4" t="s">
        <v>701</v>
      </c>
      <c r="C255" s="4" t="s">
        <v>702</v>
      </c>
      <c r="D255" s="4" t="s">
        <v>348</v>
      </c>
      <c r="E255" s="4" t="s">
        <v>348</v>
      </c>
      <c r="F255" s="20">
        <f t="shared" si="14"/>
        <v>586905.59074729402</v>
      </c>
      <c r="G255" s="20">
        <f t="shared" si="15"/>
        <v>586905.59074729402</v>
      </c>
      <c r="H255" s="20">
        <v>150000000</v>
      </c>
      <c r="I255" s="20">
        <f t="shared" si="12"/>
        <v>685606549.25394952</v>
      </c>
      <c r="J255" s="149">
        <f>'[6]Step 1'!CV257</f>
        <v>586905.59074729402</v>
      </c>
      <c r="K255" s="150">
        <f>VLOOKUP(B255,'[6]RSG 2017-18'!$A$7:$F$389,6,0)*1000000</f>
        <v>0</v>
      </c>
      <c r="L255" s="20"/>
      <c r="M255" s="120">
        <f t="shared" si="13"/>
        <v>128405.77253512426</v>
      </c>
      <c r="N255" s="20">
        <f>VLOOKUP(B255,'[6]CSP 2017-18'!$A$9:$O$391,11,0)*1000000</f>
        <v>128405.77257048064</v>
      </c>
    </row>
    <row r="256" spans="2:14" x14ac:dyDescent="0.3">
      <c r="B256" s="4" t="s">
        <v>555</v>
      </c>
      <c r="C256" s="4" t="s">
        <v>556</v>
      </c>
      <c r="D256" s="4" t="s">
        <v>348</v>
      </c>
      <c r="E256" s="4" t="s">
        <v>348</v>
      </c>
      <c r="F256" s="20">
        <f t="shared" si="14"/>
        <v>92990.485936243029</v>
      </c>
      <c r="G256" s="20">
        <f t="shared" si="15"/>
        <v>92990.485936243029</v>
      </c>
      <c r="H256" s="20">
        <v>150000000</v>
      </c>
      <c r="I256" s="20">
        <f t="shared" si="12"/>
        <v>685606549.25394952</v>
      </c>
      <c r="J256" s="149">
        <f>'[6]Step 1'!CV258</f>
        <v>397309.16906224302</v>
      </c>
      <c r="K256" s="150">
        <f>VLOOKUP(B256,'[6]RSG 2017-18'!$A$7:$F$389,6,0)*1000000</f>
        <v>304318.68312599999</v>
      </c>
      <c r="L256" s="20"/>
      <c r="M256" s="120">
        <f t="shared" si="13"/>
        <v>20344.865295722091</v>
      </c>
      <c r="N256" s="20">
        <f>VLOOKUP(B256,'[6]CSP 2017-18'!$A$9:$O$391,11,0)*1000000</f>
        <v>20344.865301465179</v>
      </c>
    </row>
    <row r="257" spans="2:14" x14ac:dyDescent="0.3">
      <c r="B257" s="4" t="s">
        <v>169</v>
      </c>
      <c r="C257" s="4" t="s">
        <v>170</v>
      </c>
      <c r="D257" s="4"/>
      <c r="E257" s="4" t="s">
        <v>136</v>
      </c>
      <c r="F257" s="20">
        <f t="shared" si="14"/>
        <v>13345582.063367771</v>
      </c>
      <c r="G257" s="20">
        <f t="shared" si="15"/>
        <v>13345582.063367771</v>
      </c>
      <c r="H257" s="20">
        <v>150000000</v>
      </c>
      <c r="I257" s="20">
        <f t="shared" si="12"/>
        <v>685606549.25394952</v>
      </c>
      <c r="J257" s="149">
        <f>'[6]Step 1'!CV259</f>
        <v>16798748.201299772</v>
      </c>
      <c r="K257" s="150">
        <f>VLOOKUP(B257,'[6]RSG 2017-18'!$A$7:$F$389,6,0)*1000000</f>
        <v>3453166.1379320002</v>
      </c>
      <c r="L257" s="20"/>
      <c r="M257" s="120">
        <f t="shared" si="13"/>
        <v>2919804.8234566711</v>
      </c>
      <c r="N257" s="20">
        <f>VLOOKUP(B257,'[6]CSP 2017-18'!$A$9:$O$391,11,0)*1000000</f>
        <v>2919804.8242571745</v>
      </c>
    </row>
    <row r="258" spans="2:14" x14ac:dyDescent="0.3">
      <c r="B258" s="4" t="s">
        <v>625</v>
      </c>
      <c r="C258" s="4" t="s">
        <v>626</v>
      </c>
      <c r="D258" s="4" t="s">
        <v>348</v>
      </c>
      <c r="E258" s="4" t="s">
        <v>348</v>
      </c>
      <c r="F258" s="20">
        <f t="shared" si="14"/>
        <v>147346.52005009909</v>
      </c>
      <c r="G258" s="20">
        <f t="shared" si="15"/>
        <v>147346.52005009909</v>
      </c>
      <c r="H258" s="20">
        <v>150000000</v>
      </c>
      <c r="I258" s="20">
        <f t="shared" si="12"/>
        <v>685606549.25394952</v>
      </c>
      <c r="J258" s="149">
        <f>'[6]Step 1'!CV260</f>
        <v>387724.1257760991</v>
      </c>
      <c r="K258" s="150">
        <f>VLOOKUP(B258,'[6]RSG 2017-18'!$A$7:$F$389,6,0)*1000000</f>
        <v>240377.60572600001</v>
      </c>
      <c r="L258" s="20"/>
      <c r="M258" s="120">
        <f t="shared" si="13"/>
        <v>32237.116217115166</v>
      </c>
      <c r="N258" s="20">
        <f>VLOOKUP(B258,'[6]CSP 2017-18'!$A$9:$O$391,11,0)*1000000</f>
        <v>32237.11622593116</v>
      </c>
    </row>
    <row r="259" spans="2:14" x14ac:dyDescent="0.3">
      <c r="B259" s="4" t="s">
        <v>43</v>
      </c>
      <c r="C259" s="4" t="s">
        <v>44</v>
      </c>
      <c r="D259" s="4"/>
      <c r="E259" s="4" t="s">
        <v>36</v>
      </c>
      <c r="F259" s="20">
        <f t="shared" si="14"/>
        <v>-5733607.0461570621</v>
      </c>
      <c r="G259" s="20">
        <f t="shared" si="15"/>
        <v>0</v>
      </c>
      <c r="H259" s="20">
        <v>150000000</v>
      </c>
      <c r="I259" s="20">
        <f t="shared" si="12"/>
        <v>685606549.25394952</v>
      </c>
      <c r="J259" s="149">
        <f>'[6]Step 1'!CV261</f>
        <v>24078819.116701938</v>
      </c>
      <c r="K259" s="150">
        <f>VLOOKUP(B259,'[6]RSG 2017-18'!$A$7:$F$389,6,0)*1000000</f>
        <v>29812426.162859</v>
      </c>
      <c r="L259" s="20"/>
      <c r="M259" s="120">
        <f t="shared" si="13"/>
        <v>0</v>
      </c>
      <c r="N259" s="20">
        <f>VLOOKUP(B259,'[6]CSP 2017-18'!$A$9:$O$391,11,0)*1000000</f>
        <v>0</v>
      </c>
    </row>
    <row r="260" spans="2:14" x14ac:dyDescent="0.3">
      <c r="B260" s="4" t="s">
        <v>447</v>
      </c>
      <c r="C260" s="4" t="s">
        <v>448</v>
      </c>
      <c r="D260" s="4" t="s">
        <v>348</v>
      </c>
      <c r="E260" s="4" t="s">
        <v>348</v>
      </c>
      <c r="F260" s="20">
        <f t="shared" si="14"/>
        <v>432257.26862440456</v>
      </c>
      <c r="G260" s="20">
        <f t="shared" si="15"/>
        <v>432257.26862440456</v>
      </c>
      <c r="H260" s="20">
        <v>150000000</v>
      </c>
      <c r="I260" s="20">
        <f t="shared" si="12"/>
        <v>685606549.25394952</v>
      </c>
      <c r="J260" s="149">
        <f>'[6]Step 1'!CV262</f>
        <v>475994.76548040455</v>
      </c>
      <c r="K260" s="150">
        <f>VLOOKUP(B260,'[6]RSG 2017-18'!$A$7:$F$389,6,0)*1000000</f>
        <v>43737.496855999998</v>
      </c>
      <c r="L260" s="20"/>
      <c r="M260" s="120">
        <f t="shared" si="13"/>
        <v>94571.136119127696</v>
      </c>
      <c r="N260" s="20">
        <f>VLOOKUP(B260,'[6]CSP 2017-18'!$A$9:$O$391,11,0)*1000000</f>
        <v>94571.136144965494</v>
      </c>
    </row>
    <row r="261" spans="2:14" x14ac:dyDescent="0.3">
      <c r="B261" s="4" t="s">
        <v>557</v>
      </c>
      <c r="C261" s="4" t="s">
        <v>558</v>
      </c>
      <c r="D261" s="4" t="s">
        <v>348</v>
      </c>
      <c r="E261" s="4" t="s">
        <v>348</v>
      </c>
      <c r="F261" s="20">
        <f t="shared" si="14"/>
        <v>151562.42806485784</v>
      </c>
      <c r="G261" s="20">
        <f t="shared" si="15"/>
        <v>151562.42806485784</v>
      </c>
      <c r="H261" s="20">
        <v>150000000</v>
      </c>
      <c r="I261" s="20">
        <f t="shared" ref="I261:I324" si="16">$G$391</f>
        <v>685606549.25394952</v>
      </c>
      <c r="J261" s="149">
        <f>'[6]Step 1'!CV263</f>
        <v>654813.75101885782</v>
      </c>
      <c r="K261" s="150">
        <f>VLOOKUP(B261,'[6]RSG 2017-18'!$A$7:$F$389,6,0)*1000000</f>
        <v>503251.32295399997</v>
      </c>
      <c r="L261" s="20"/>
      <c r="M261" s="120">
        <f t="shared" ref="M261:M324" si="17">(G261/I261)*H261</f>
        <v>33159.491014879204</v>
      </c>
      <c r="N261" s="20">
        <f>VLOOKUP(B261,'[6]CSP 2017-18'!$A$9:$O$391,11,0)*1000000</f>
        <v>33159.491023782066</v>
      </c>
    </row>
    <row r="262" spans="2:14" x14ac:dyDescent="0.3">
      <c r="B262" s="4" t="s">
        <v>425</v>
      </c>
      <c r="C262" s="4" t="s">
        <v>426</v>
      </c>
      <c r="D262" s="4" t="s">
        <v>348</v>
      </c>
      <c r="E262" s="4" t="s">
        <v>348</v>
      </c>
      <c r="F262" s="20">
        <f t="shared" ref="F262:F325" si="18">J262-K262</f>
        <v>326269.14143896778</v>
      </c>
      <c r="G262" s="20">
        <f t="shared" ref="G262:G325" si="19">IF(F262&gt;0,F262,0)</f>
        <v>326269.14143896778</v>
      </c>
      <c r="H262" s="20">
        <v>150000000</v>
      </c>
      <c r="I262" s="20">
        <f t="shared" si="16"/>
        <v>685606549.25394952</v>
      </c>
      <c r="J262" s="149">
        <f>'[6]Step 1'!CV264</f>
        <v>775841.12240296777</v>
      </c>
      <c r="K262" s="150">
        <f>VLOOKUP(B262,'[6]RSG 2017-18'!$A$7:$F$389,6,0)*1000000</f>
        <v>449571.98096399999</v>
      </c>
      <c r="L262" s="20"/>
      <c r="M262" s="120">
        <f t="shared" si="17"/>
        <v>71382.590013324967</v>
      </c>
      <c r="N262" s="20">
        <f>VLOOKUP(B262,'[6]CSP 2017-18'!$A$9:$O$391,11,0)*1000000</f>
        <v>71382.59003290128</v>
      </c>
    </row>
    <row r="263" spans="2:14" x14ac:dyDescent="0.3">
      <c r="B263" s="4" t="s">
        <v>69</v>
      </c>
      <c r="C263" s="4" t="s">
        <v>70</v>
      </c>
      <c r="D263" s="4"/>
      <c r="E263" s="4" t="s">
        <v>36</v>
      </c>
      <c r="F263" s="20">
        <f t="shared" si="18"/>
        <v>-5321427.4449406676</v>
      </c>
      <c r="G263" s="20">
        <f t="shared" si="19"/>
        <v>0</v>
      </c>
      <c r="H263" s="20">
        <v>150000000</v>
      </c>
      <c r="I263" s="20">
        <f t="shared" si="16"/>
        <v>685606549.25394952</v>
      </c>
      <c r="J263" s="149">
        <f>'[6]Step 1'!CV265</f>
        <v>23621625.043453332</v>
      </c>
      <c r="K263" s="150">
        <f>VLOOKUP(B263,'[6]RSG 2017-18'!$A$7:$F$389,6,0)*1000000</f>
        <v>28943052.488394</v>
      </c>
      <c r="L263" s="20"/>
      <c r="M263" s="120">
        <f t="shared" si="17"/>
        <v>0</v>
      </c>
      <c r="N263" s="20">
        <f>VLOOKUP(B263,'[6]CSP 2017-18'!$A$9:$O$391,11,0)*1000000</f>
        <v>0</v>
      </c>
    </row>
    <row r="264" spans="2:14" x14ac:dyDescent="0.3">
      <c r="B264" s="4" t="s">
        <v>719</v>
      </c>
      <c r="C264" s="4" t="s">
        <v>720</v>
      </c>
      <c r="D264" s="4" t="s">
        <v>348</v>
      </c>
      <c r="E264" s="4" t="s">
        <v>348</v>
      </c>
      <c r="F264" s="20">
        <f t="shared" si="18"/>
        <v>208932.42193389783</v>
      </c>
      <c r="G264" s="20">
        <f t="shared" si="19"/>
        <v>208932.42193389783</v>
      </c>
      <c r="H264" s="20">
        <v>150000000</v>
      </c>
      <c r="I264" s="20">
        <f t="shared" si="16"/>
        <v>685606549.25394952</v>
      </c>
      <c r="J264" s="149">
        <f>'[6]Step 1'!CV266</f>
        <v>719865.51622489782</v>
      </c>
      <c r="K264" s="150">
        <f>VLOOKUP(B264,'[6]RSG 2017-18'!$A$7:$F$389,6,0)*1000000</f>
        <v>510933.09429099999</v>
      </c>
      <c r="L264" s="20"/>
      <c r="M264" s="120">
        <f t="shared" si="17"/>
        <v>45711.149235939331</v>
      </c>
      <c r="N264" s="20">
        <f>VLOOKUP(B264,'[6]CSP 2017-18'!$A$9:$O$391,11,0)*1000000</f>
        <v>45711.149248274429</v>
      </c>
    </row>
    <row r="265" spans="2:14" x14ac:dyDescent="0.3">
      <c r="B265" s="4" t="s">
        <v>703</v>
      </c>
      <c r="C265" s="4" t="s">
        <v>704</v>
      </c>
      <c r="D265" s="4" t="s">
        <v>348</v>
      </c>
      <c r="E265" s="4" t="s">
        <v>348</v>
      </c>
      <c r="F265" s="20">
        <f t="shared" si="18"/>
        <v>181363.03792232426</v>
      </c>
      <c r="G265" s="20">
        <f t="shared" si="19"/>
        <v>181363.03792232426</v>
      </c>
      <c r="H265" s="20">
        <v>150000000</v>
      </c>
      <c r="I265" s="20">
        <f t="shared" si="16"/>
        <v>685606549.25394952</v>
      </c>
      <c r="J265" s="149">
        <f>'[6]Step 1'!CV267</f>
        <v>470274.12794932426</v>
      </c>
      <c r="K265" s="150">
        <f>VLOOKUP(B265,'[6]RSG 2017-18'!$A$7:$F$389,6,0)*1000000</f>
        <v>288911.090027</v>
      </c>
      <c r="L265" s="20"/>
      <c r="M265" s="120">
        <f t="shared" si="17"/>
        <v>39679.398800888754</v>
      </c>
      <c r="N265" s="20">
        <f>VLOOKUP(B265,'[6]CSP 2017-18'!$A$9:$O$391,11,0)*1000000</f>
        <v>39679.398811695755</v>
      </c>
    </row>
    <row r="266" spans="2:14" x14ac:dyDescent="0.3">
      <c r="B266" s="4" t="s">
        <v>641</v>
      </c>
      <c r="C266" s="4" t="s">
        <v>642</v>
      </c>
      <c r="D266" s="4" t="s">
        <v>348</v>
      </c>
      <c r="E266" s="4" t="s">
        <v>348</v>
      </c>
      <c r="F266" s="20">
        <f t="shared" si="18"/>
        <v>153520.13470079628</v>
      </c>
      <c r="G266" s="20">
        <f t="shared" si="19"/>
        <v>153520.13470079628</v>
      </c>
      <c r="H266" s="20">
        <v>150000000</v>
      </c>
      <c r="I266" s="20">
        <f t="shared" si="16"/>
        <v>685606549.25394952</v>
      </c>
      <c r="J266" s="149">
        <f>'[6]Step 1'!CV268</f>
        <v>626711.54764179629</v>
      </c>
      <c r="K266" s="150">
        <f>VLOOKUP(B266,'[6]RSG 2017-18'!$A$7:$F$389,6,0)*1000000</f>
        <v>473191.41294100002</v>
      </c>
      <c r="L266" s="20"/>
      <c r="M266" s="120">
        <f t="shared" si="17"/>
        <v>33587.806636587178</v>
      </c>
      <c r="N266" s="20">
        <f>VLOOKUP(B266,'[6]CSP 2017-18'!$A$9:$O$391,11,0)*1000000</f>
        <v>33587.806645839715</v>
      </c>
    </row>
    <row r="267" spans="2:14" x14ac:dyDescent="0.3">
      <c r="B267" s="4" t="s">
        <v>481</v>
      </c>
      <c r="C267" s="4" t="s">
        <v>482</v>
      </c>
      <c r="D267" s="4" t="s">
        <v>348</v>
      </c>
      <c r="E267" s="4" t="s">
        <v>348</v>
      </c>
      <c r="F267" s="20">
        <f t="shared" si="18"/>
        <v>183647.38696730533</v>
      </c>
      <c r="G267" s="20">
        <f t="shared" si="19"/>
        <v>183647.38696730533</v>
      </c>
      <c r="H267" s="20">
        <v>150000000</v>
      </c>
      <c r="I267" s="20">
        <f t="shared" si="16"/>
        <v>685606549.25394952</v>
      </c>
      <c r="J267" s="149">
        <f>'[6]Step 1'!CV269</f>
        <v>720086.48753430531</v>
      </c>
      <c r="K267" s="150">
        <f>VLOOKUP(B267,'[6]RSG 2017-18'!$A$7:$F$389,6,0)*1000000</f>
        <v>536439.10056699999</v>
      </c>
      <c r="L267" s="20"/>
      <c r="M267" s="120">
        <f t="shared" si="17"/>
        <v>40179.178677729222</v>
      </c>
      <c r="N267" s="20">
        <f>VLOOKUP(B267,'[6]CSP 2017-18'!$A$9:$O$391,11,0)*1000000</f>
        <v>40179.178688677392</v>
      </c>
    </row>
    <row r="268" spans="2:14" x14ac:dyDescent="0.3">
      <c r="B268" s="4" t="s">
        <v>248</v>
      </c>
      <c r="C268" s="4" t="s">
        <v>249</v>
      </c>
      <c r="D268" s="4"/>
      <c r="E268" s="4" t="s">
        <v>203</v>
      </c>
      <c r="F268" s="20">
        <f t="shared" si="18"/>
        <v>1538376.6961435345</v>
      </c>
      <c r="G268" s="20">
        <f t="shared" si="19"/>
        <v>1538376.6961435345</v>
      </c>
      <c r="H268" s="20">
        <v>150000000</v>
      </c>
      <c r="I268" s="20">
        <f t="shared" si="16"/>
        <v>685606549.25394952</v>
      </c>
      <c r="J268" s="149">
        <f>'[6]Step 1'!CV270</f>
        <v>2427093.1072415346</v>
      </c>
      <c r="K268" s="150">
        <f>VLOOKUP(B268,'[6]RSG 2017-18'!$A$7:$F$389,6,0)*1000000</f>
        <v>888716.41109800001</v>
      </c>
      <c r="L268" s="20"/>
      <c r="M268" s="120">
        <f t="shared" si="17"/>
        <v>336572.7831401705</v>
      </c>
      <c r="N268" s="20">
        <f>VLOOKUP(B268,'[6]CSP 2017-18'!$A$9:$O$391,11,0)*1000000</f>
        <v>336572.78323276126</v>
      </c>
    </row>
    <row r="269" spans="2:14" x14ac:dyDescent="0.3">
      <c r="B269" s="4" t="s">
        <v>741</v>
      </c>
      <c r="C269" s="4" t="s">
        <v>742</v>
      </c>
      <c r="D269" s="4" t="s">
        <v>348</v>
      </c>
      <c r="E269" s="4" t="s">
        <v>348</v>
      </c>
      <c r="F269" s="20">
        <f t="shared" si="18"/>
        <v>114610.83836304588</v>
      </c>
      <c r="G269" s="20">
        <f t="shared" si="19"/>
        <v>114610.83836304588</v>
      </c>
      <c r="H269" s="20">
        <v>150000000</v>
      </c>
      <c r="I269" s="20">
        <f t="shared" si="16"/>
        <v>685606549.25394952</v>
      </c>
      <c r="J269" s="149">
        <f>'[6]Step 1'!CV271</f>
        <v>493098.4933540459</v>
      </c>
      <c r="K269" s="150">
        <f>VLOOKUP(B269,'[6]RSG 2017-18'!$A$7:$F$389,6,0)*1000000</f>
        <v>378487.65499100002</v>
      </c>
      <c r="L269" s="20"/>
      <c r="M269" s="120">
        <f t="shared" si="17"/>
        <v>25075.060576892309</v>
      </c>
      <c r="N269" s="20">
        <f>VLOOKUP(B269,'[6]CSP 2017-18'!$A$9:$O$391,11,0)*1000000</f>
        <v>25075.060583537721</v>
      </c>
    </row>
    <row r="270" spans="2:14" x14ac:dyDescent="0.3">
      <c r="B270" s="4" t="s">
        <v>45</v>
      </c>
      <c r="C270" s="4" t="s">
        <v>46</v>
      </c>
      <c r="D270" s="4"/>
      <c r="E270" s="4" t="s">
        <v>36</v>
      </c>
      <c r="F270" s="20">
        <f t="shared" si="18"/>
        <v>-7761020.7236451544</v>
      </c>
      <c r="G270" s="20">
        <f t="shared" si="19"/>
        <v>0</v>
      </c>
      <c r="H270" s="20">
        <v>150000000</v>
      </c>
      <c r="I270" s="20">
        <f t="shared" si="16"/>
        <v>685606549.25394952</v>
      </c>
      <c r="J270" s="149">
        <f>'[6]Step 1'!CV272</f>
        <v>27867150.832453843</v>
      </c>
      <c r="K270" s="150">
        <f>VLOOKUP(B270,'[6]RSG 2017-18'!$A$7:$F$389,6,0)*1000000</f>
        <v>35628171.556098998</v>
      </c>
      <c r="L270" s="20"/>
      <c r="M270" s="120">
        <f t="shared" si="17"/>
        <v>0</v>
      </c>
      <c r="N270" s="20">
        <f>VLOOKUP(B270,'[6]CSP 2017-18'!$A$9:$O$391,11,0)*1000000</f>
        <v>0</v>
      </c>
    </row>
    <row r="271" spans="2:14" x14ac:dyDescent="0.3">
      <c r="B271" s="4" t="s">
        <v>89</v>
      </c>
      <c r="C271" s="4" t="s">
        <v>90</v>
      </c>
      <c r="D271" s="4"/>
      <c r="E271" s="4" t="s">
        <v>36</v>
      </c>
      <c r="F271" s="20">
        <f t="shared" si="18"/>
        <v>-13709623.150527164</v>
      </c>
      <c r="G271" s="20">
        <f t="shared" si="19"/>
        <v>0</v>
      </c>
      <c r="H271" s="20">
        <v>150000000</v>
      </c>
      <c r="I271" s="20">
        <f t="shared" si="16"/>
        <v>685606549.25394952</v>
      </c>
      <c r="J271" s="149">
        <f>'[6]Step 1'!CV273</f>
        <v>39566753.244776838</v>
      </c>
      <c r="K271" s="150">
        <f>VLOOKUP(B271,'[6]RSG 2017-18'!$A$7:$F$389,6,0)*1000000</f>
        <v>53276376.395304002</v>
      </c>
      <c r="L271" s="20"/>
      <c r="M271" s="120">
        <f t="shared" si="17"/>
        <v>0</v>
      </c>
      <c r="N271" s="20">
        <f>VLOOKUP(B271,'[6]CSP 2017-18'!$A$9:$O$391,11,0)*1000000</f>
        <v>0</v>
      </c>
    </row>
    <row r="272" spans="2:14" x14ac:dyDescent="0.3">
      <c r="B272" s="4" t="s">
        <v>627</v>
      </c>
      <c r="C272" s="4" t="s">
        <v>628</v>
      </c>
      <c r="D272" s="4" t="s">
        <v>348</v>
      </c>
      <c r="E272" s="4" t="s">
        <v>348</v>
      </c>
      <c r="F272" s="20">
        <f t="shared" si="18"/>
        <v>10395.570038721897</v>
      </c>
      <c r="G272" s="20">
        <f t="shared" si="19"/>
        <v>10395.570038721897</v>
      </c>
      <c r="H272" s="20">
        <v>150000000</v>
      </c>
      <c r="I272" s="20">
        <f t="shared" si="16"/>
        <v>685606549.25394952</v>
      </c>
      <c r="J272" s="149">
        <f>'[6]Step 1'!CV274</f>
        <v>1240989.4482357218</v>
      </c>
      <c r="K272" s="150">
        <f>VLOOKUP(B272,'[6]RSG 2017-18'!$A$7:$F$389,6,0)*1000000</f>
        <v>1230593.8781969999</v>
      </c>
      <c r="L272" s="20"/>
      <c r="M272" s="120">
        <f t="shared" si="17"/>
        <v>2274.3882880131364</v>
      </c>
      <c r="N272" s="20">
        <f>VLOOKUP(B272,'[6]CSP 2017-18'!$A$9:$O$391,11,0)*1000000</f>
        <v>2274.3727119064019</v>
      </c>
    </row>
    <row r="273" spans="2:14" x14ac:dyDescent="0.3">
      <c r="B273" s="4" t="s">
        <v>655</v>
      </c>
      <c r="C273" s="4" t="s">
        <v>656</v>
      </c>
      <c r="D273" s="4" t="s">
        <v>348</v>
      </c>
      <c r="E273" s="4" t="s">
        <v>348</v>
      </c>
      <c r="F273" s="20">
        <f t="shared" si="18"/>
        <v>-165431.6357066012</v>
      </c>
      <c r="G273" s="20">
        <f t="shared" si="19"/>
        <v>0</v>
      </c>
      <c r="H273" s="20">
        <v>150000000</v>
      </c>
      <c r="I273" s="20">
        <f t="shared" si="16"/>
        <v>685606549.25394952</v>
      </c>
      <c r="J273" s="149">
        <f>'[6]Step 1'!CV275</f>
        <v>747550.34475539881</v>
      </c>
      <c r="K273" s="150">
        <f>VLOOKUP(B273,'[6]RSG 2017-18'!$A$7:$F$389,6,0)*1000000</f>
        <v>912981.98046200001</v>
      </c>
      <c r="L273" s="20"/>
      <c r="M273" s="120">
        <f t="shared" si="17"/>
        <v>0</v>
      </c>
      <c r="N273" s="20">
        <f>VLOOKUP(B273,'[6]CSP 2017-18'!$A$9:$O$391,11,0)*1000000</f>
        <v>0</v>
      </c>
    </row>
    <row r="274" spans="2:14" x14ac:dyDescent="0.3">
      <c r="B274" s="4" t="s">
        <v>61</v>
      </c>
      <c r="C274" s="4" t="s">
        <v>62</v>
      </c>
      <c r="D274" s="4"/>
      <c r="E274" s="4" t="s">
        <v>36</v>
      </c>
      <c r="F274" s="20">
        <f t="shared" si="18"/>
        <v>-3570208.4631749876</v>
      </c>
      <c r="G274" s="20">
        <f t="shared" si="19"/>
        <v>0</v>
      </c>
      <c r="H274" s="20">
        <v>150000000</v>
      </c>
      <c r="I274" s="20">
        <f t="shared" si="16"/>
        <v>685606549.25394952</v>
      </c>
      <c r="J274" s="149">
        <f>'[6]Step 1'!CV276</f>
        <v>23488745.480166011</v>
      </c>
      <c r="K274" s="150">
        <f>VLOOKUP(B274,'[6]RSG 2017-18'!$A$7:$F$389,6,0)*1000000</f>
        <v>27058953.943340998</v>
      </c>
      <c r="L274" s="20"/>
      <c r="M274" s="120">
        <f t="shared" si="17"/>
        <v>0</v>
      </c>
      <c r="N274" s="20">
        <f>VLOOKUP(B274,'[6]CSP 2017-18'!$A$9:$O$391,11,0)*1000000</f>
        <v>0</v>
      </c>
    </row>
    <row r="275" spans="2:14" x14ac:dyDescent="0.3">
      <c r="B275" s="4" t="s">
        <v>743</v>
      </c>
      <c r="C275" s="4" t="s">
        <v>744</v>
      </c>
      <c r="D275" s="4" t="s">
        <v>348</v>
      </c>
      <c r="E275" s="4" t="s">
        <v>348</v>
      </c>
      <c r="F275" s="20">
        <f t="shared" si="18"/>
        <v>52046.686437488534</v>
      </c>
      <c r="G275" s="20">
        <f t="shared" si="19"/>
        <v>52046.686437488534</v>
      </c>
      <c r="H275" s="20">
        <v>150000000</v>
      </c>
      <c r="I275" s="20">
        <f t="shared" si="16"/>
        <v>685606549.25394952</v>
      </c>
      <c r="J275" s="149">
        <f>'[6]Step 1'!CV277</f>
        <v>644718.72508148849</v>
      </c>
      <c r="K275" s="150">
        <f>VLOOKUP(B275,'[6]RSG 2017-18'!$A$7:$F$389,6,0)*1000000</f>
        <v>592672.03864399996</v>
      </c>
      <c r="L275" s="20"/>
      <c r="M275" s="120">
        <f t="shared" si="17"/>
        <v>11387.001734622516</v>
      </c>
      <c r="N275" s="20">
        <f>VLOOKUP(B275,'[6]CSP 2017-18'!$A$9:$O$391,11,0)*1000000</f>
        <v>11387.001737637345</v>
      </c>
    </row>
    <row r="276" spans="2:14" x14ac:dyDescent="0.3">
      <c r="B276" s="4" t="s">
        <v>529</v>
      </c>
      <c r="C276" s="4" t="s">
        <v>530</v>
      </c>
      <c r="D276" s="4" t="s">
        <v>348</v>
      </c>
      <c r="E276" s="4" t="s">
        <v>348</v>
      </c>
      <c r="F276" s="20">
        <f t="shared" si="18"/>
        <v>562122.74790308857</v>
      </c>
      <c r="G276" s="20">
        <f t="shared" si="19"/>
        <v>562122.74790308857</v>
      </c>
      <c r="H276" s="20">
        <v>150000000</v>
      </c>
      <c r="I276" s="20">
        <f t="shared" si="16"/>
        <v>685606549.25394952</v>
      </c>
      <c r="J276" s="149">
        <f>'[6]Step 1'!CV278</f>
        <v>562122.74790308857</v>
      </c>
      <c r="K276" s="150">
        <f>VLOOKUP(B276,'[6]RSG 2017-18'!$A$7:$F$389,6,0)*1000000</f>
        <v>0</v>
      </c>
      <c r="L276" s="20"/>
      <c r="M276" s="120">
        <f t="shared" si="17"/>
        <v>122983.67376626625</v>
      </c>
      <c r="N276" s="20">
        <f>VLOOKUP(B276,'[6]CSP 2017-18'!$A$9:$O$391,11,0)*1000000</f>
        <v>122983.6737997436</v>
      </c>
    </row>
    <row r="277" spans="2:14" x14ac:dyDescent="0.3">
      <c r="B277" s="4" t="s">
        <v>71</v>
      </c>
      <c r="C277" s="4" t="s">
        <v>72</v>
      </c>
      <c r="D277" s="4"/>
      <c r="E277" s="4" t="s">
        <v>36</v>
      </c>
      <c r="F277" s="20">
        <f t="shared" si="18"/>
        <v>-14250473.921060406</v>
      </c>
      <c r="G277" s="20">
        <f t="shared" si="19"/>
        <v>0</v>
      </c>
      <c r="H277" s="20">
        <v>150000000</v>
      </c>
      <c r="I277" s="20">
        <f t="shared" si="16"/>
        <v>685606549.25394952</v>
      </c>
      <c r="J277" s="149">
        <f>'[6]Step 1'!CV279</f>
        <v>53539040.901098602</v>
      </c>
      <c r="K277" s="150">
        <f>VLOOKUP(B277,'[6]RSG 2017-18'!$A$7:$F$389,6,0)*1000000</f>
        <v>67789514.822159007</v>
      </c>
      <c r="L277" s="20"/>
      <c r="M277" s="120">
        <f t="shared" si="17"/>
        <v>0</v>
      </c>
      <c r="N277" s="20">
        <f>VLOOKUP(B277,'[6]CSP 2017-18'!$A$9:$O$391,11,0)*1000000</f>
        <v>0</v>
      </c>
    </row>
    <row r="278" spans="2:14" x14ac:dyDescent="0.3">
      <c r="B278" s="4" t="s">
        <v>531</v>
      </c>
      <c r="C278" s="4" t="s">
        <v>532</v>
      </c>
      <c r="D278" s="4" t="s">
        <v>348</v>
      </c>
      <c r="E278" s="4" t="s">
        <v>348</v>
      </c>
      <c r="F278" s="20">
        <f t="shared" si="18"/>
        <v>278833.3069042553</v>
      </c>
      <c r="G278" s="20">
        <f t="shared" si="19"/>
        <v>278833.3069042553</v>
      </c>
      <c r="H278" s="20">
        <v>150000000</v>
      </c>
      <c r="I278" s="20">
        <f t="shared" si="16"/>
        <v>685606549.25394952</v>
      </c>
      <c r="J278" s="149">
        <f>'[6]Step 1'!CV280</f>
        <v>1126975.9930972552</v>
      </c>
      <c r="K278" s="150">
        <f>VLOOKUP(B278,'[6]RSG 2017-18'!$A$7:$F$389,6,0)*1000000</f>
        <v>848142.68619299994</v>
      </c>
      <c r="L278" s="20"/>
      <c r="M278" s="120">
        <f t="shared" si="17"/>
        <v>61004.370627950731</v>
      </c>
      <c r="N278" s="20">
        <f>VLOOKUP(B278,'[6]CSP 2017-18'!$A$9:$O$391,11,0)*1000000</f>
        <v>61004.370644619012</v>
      </c>
    </row>
    <row r="279" spans="2:14" x14ac:dyDescent="0.3">
      <c r="B279" s="4" t="s">
        <v>298</v>
      </c>
      <c r="C279" s="4" t="s">
        <v>299</v>
      </c>
      <c r="D279" s="4"/>
      <c r="E279" s="4" t="s">
        <v>203</v>
      </c>
      <c r="F279" s="20">
        <f t="shared" si="18"/>
        <v>2677000.104002472</v>
      </c>
      <c r="G279" s="20">
        <f t="shared" si="19"/>
        <v>2677000.104002472</v>
      </c>
      <c r="H279" s="20">
        <v>150000000</v>
      </c>
      <c r="I279" s="20">
        <f t="shared" si="16"/>
        <v>685606549.25394952</v>
      </c>
      <c r="J279" s="149">
        <f>'[6]Step 1'!CV281</f>
        <v>23124510.794893473</v>
      </c>
      <c r="K279" s="150">
        <f>VLOOKUP(B279,'[6]RSG 2017-18'!$A$7:$F$389,6,0)*1000000</f>
        <v>20447510.690891001</v>
      </c>
      <c r="L279" s="20"/>
      <c r="M279" s="120">
        <f t="shared" si="17"/>
        <v>585685.79316711891</v>
      </c>
      <c r="N279" s="20">
        <f>VLOOKUP(B279,'[6]CSP 2017-18'!$A$9:$O$391,11,0)*1000000</f>
        <v>585685.79332779779</v>
      </c>
    </row>
    <row r="280" spans="2:14" x14ac:dyDescent="0.3">
      <c r="B280" s="4" t="s">
        <v>807</v>
      </c>
      <c r="C280" s="4" t="s">
        <v>808</v>
      </c>
      <c r="D280" s="4" t="s">
        <v>764</v>
      </c>
      <c r="E280" s="4" t="s">
        <v>764</v>
      </c>
      <c r="F280" s="20">
        <f t="shared" si="18"/>
        <v>417775.2905564527</v>
      </c>
      <c r="G280" s="20">
        <f t="shared" si="19"/>
        <v>417775.2905564527</v>
      </c>
      <c r="H280" s="20">
        <v>150000000</v>
      </c>
      <c r="I280" s="20">
        <f t="shared" si="16"/>
        <v>685606549.25394952</v>
      </c>
      <c r="J280" s="149">
        <f>'[6]Step 1'!CV282</f>
        <v>2445343.8922444526</v>
      </c>
      <c r="K280" s="150">
        <f>VLOOKUP(B280,'[6]RSG 2017-18'!$A$7:$F$389,6,0)*1000000</f>
        <v>2027568.6016879999</v>
      </c>
      <c r="L280" s="20"/>
      <c r="M280" s="120">
        <f t="shared" si="17"/>
        <v>91402.705606676216</v>
      </c>
      <c r="N280" s="20">
        <f>VLOOKUP(B280,'[6]CSP 2017-18'!$A$9:$O$391,11,0)*1000000</f>
        <v>91402.705631634861</v>
      </c>
    </row>
    <row r="281" spans="2:14" x14ac:dyDescent="0.3">
      <c r="B281" s="4" t="s">
        <v>260</v>
      </c>
      <c r="C281" s="4" t="s">
        <v>261</v>
      </c>
      <c r="D281" s="4"/>
      <c r="E281" s="4" t="s">
        <v>203</v>
      </c>
      <c r="F281" s="20">
        <f t="shared" si="18"/>
        <v>-1488550.9075804129</v>
      </c>
      <c r="G281" s="20">
        <f t="shared" si="19"/>
        <v>0</v>
      </c>
      <c r="H281" s="20">
        <v>150000000</v>
      </c>
      <c r="I281" s="20">
        <f t="shared" si="16"/>
        <v>685606549.25394952</v>
      </c>
      <c r="J281" s="149">
        <f>'[6]Step 1'!CV283</f>
        <v>11692140.554565586</v>
      </c>
      <c r="K281" s="150">
        <f>VLOOKUP(B281,'[6]RSG 2017-18'!$A$7:$F$389,6,0)*1000000</f>
        <v>13180691.462145999</v>
      </c>
      <c r="L281" s="20"/>
      <c r="M281" s="120">
        <f t="shared" si="17"/>
        <v>0</v>
      </c>
      <c r="N281" s="20">
        <f>VLOOKUP(B281,'[6]CSP 2017-18'!$A$9:$O$391,11,0)*1000000</f>
        <v>0</v>
      </c>
    </row>
    <row r="282" spans="2:14" x14ac:dyDescent="0.3">
      <c r="B282" s="4" t="s">
        <v>91</v>
      </c>
      <c r="C282" s="4" t="s">
        <v>92</v>
      </c>
      <c r="D282" s="4"/>
      <c r="E282" s="4" t="s">
        <v>36</v>
      </c>
      <c r="F282" s="20">
        <f t="shared" si="18"/>
        <v>4392101.2832126766</v>
      </c>
      <c r="G282" s="20">
        <f t="shared" si="19"/>
        <v>4392101.2832126766</v>
      </c>
      <c r="H282" s="20">
        <v>150000000</v>
      </c>
      <c r="I282" s="20">
        <f t="shared" si="16"/>
        <v>685606549.25394952</v>
      </c>
      <c r="J282" s="149">
        <f>'[6]Step 1'!CV284</f>
        <v>16264064.770576676</v>
      </c>
      <c r="K282" s="150">
        <f>VLOOKUP(B282,'[6]RSG 2017-18'!$A$7:$F$389,6,0)*1000000</f>
        <v>11871963.487364</v>
      </c>
      <c r="L282" s="20"/>
      <c r="M282" s="120">
        <f t="shared" si="17"/>
        <v>960923.13178571383</v>
      </c>
      <c r="N282" s="20">
        <f>VLOOKUP(B282,'[6]CSP 2017-18'!$A$9:$O$391,11,0)*1000000</f>
        <v>960923.1320492184</v>
      </c>
    </row>
    <row r="283" spans="2:14" x14ac:dyDescent="0.3">
      <c r="B283" s="4" t="s">
        <v>310</v>
      </c>
      <c r="C283" s="4" t="s">
        <v>311</v>
      </c>
      <c r="D283" s="4" t="s">
        <v>312</v>
      </c>
      <c r="E283" s="4" t="s">
        <v>312</v>
      </c>
      <c r="F283" s="20">
        <f t="shared" si="18"/>
        <v>4959263.6637534611</v>
      </c>
      <c r="G283" s="20">
        <f t="shared" si="19"/>
        <v>4959263.6637534611</v>
      </c>
      <c r="H283" s="20">
        <v>150000000</v>
      </c>
      <c r="I283" s="20">
        <f t="shared" si="16"/>
        <v>685606549.25394952</v>
      </c>
      <c r="J283" s="149">
        <f>'[6]Step 1'!CV285</f>
        <v>31283093.798010461</v>
      </c>
      <c r="K283" s="150">
        <f>VLOOKUP(B283,'[6]RSG 2017-18'!$A$7:$F$389,6,0)*1000000</f>
        <v>26323830.134257</v>
      </c>
      <c r="L283" s="20"/>
      <c r="M283" s="120">
        <f t="shared" si="17"/>
        <v>1085009.3984260957</v>
      </c>
      <c r="N283" s="20">
        <f>VLOOKUP(B283,'[6]CSP 2017-18'!$A$9:$O$391,11,0)*1000000</f>
        <v>1085009.3987232274</v>
      </c>
    </row>
    <row r="284" spans="2:14" x14ac:dyDescent="0.3">
      <c r="B284" s="4" t="s">
        <v>349</v>
      </c>
      <c r="C284" s="4" t="s">
        <v>350</v>
      </c>
      <c r="D284" s="4" t="s">
        <v>348</v>
      </c>
      <c r="E284" s="4" t="s">
        <v>348</v>
      </c>
      <c r="F284" s="20">
        <f t="shared" si="18"/>
        <v>365615.01048574666</v>
      </c>
      <c r="G284" s="20">
        <f t="shared" si="19"/>
        <v>365615.01048574666</v>
      </c>
      <c r="H284" s="20">
        <v>150000000</v>
      </c>
      <c r="I284" s="20">
        <f t="shared" si="16"/>
        <v>685606549.25394952</v>
      </c>
      <c r="J284" s="149">
        <f>'[6]Step 1'!CV286</f>
        <v>422925.64025274664</v>
      </c>
      <c r="K284" s="150">
        <f>VLOOKUP(B284,'[6]RSG 2017-18'!$A$7:$F$389,6,0)*1000000</f>
        <v>57310.629766999999</v>
      </c>
      <c r="L284" s="20"/>
      <c r="M284" s="120">
        <f t="shared" si="17"/>
        <v>79990.851360068264</v>
      </c>
      <c r="N284" s="20">
        <f>VLOOKUP(B284,'[6]CSP 2017-18'!$A$9:$O$391,11,0)*1000000</f>
        <v>79990.851382052875</v>
      </c>
    </row>
    <row r="285" spans="2:14" x14ac:dyDescent="0.3">
      <c r="B285" s="4" t="s">
        <v>361</v>
      </c>
      <c r="C285" s="4" t="s">
        <v>362</v>
      </c>
      <c r="D285" s="4" t="s">
        <v>348</v>
      </c>
      <c r="E285" s="4" t="s">
        <v>348</v>
      </c>
      <c r="F285" s="20">
        <f t="shared" si="18"/>
        <v>345433.0485431765</v>
      </c>
      <c r="G285" s="20">
        <f t="shared" si="19"/>
        <v>345433.0485431765</v>
      </c>
      <c r="H285" s="20">
        <v>150000000</v>
      </c>
      <c r="I285" s="20">
        <f t="shared" si="16"/>
        <v>685606549.25394952</v>
      </c>
      <c r="J285" s="149">
        <f>'[6]Step 1'!CV287</f>
        <v>575177.7491611765</v>
      </c>
      <c r="K285" s="150">
        <f>VLOOKUP(B285,'[6]RSG 2017-18'!$A$7:$F$389,6,0)*1000000</f>
        <v>229744.700618</v>
      </c>
      <c r="L285" s="20"/>
      <c r="M285" s="120">
        <f t="shared" si="17"/>
        <v>75575.353441211293</v>
      </c>
      <c r="N285" s="20">
        <f>VLOOKUP(B285,'[6]CSP 2017-18'!$A$9:$O$391,11,0)*1000000</f>
        <v>75575.353462110172</v>
      </c>
    </row>
    <row r="286" spans="2:14" x14ac:dyDescent="0.3">
      <c r="B286" s="4" t="s">
        <v>387</v>
      </c>
      <c r="C286" s="4" t="s">
        <v>388</v>
      </c>
      <c r="D286" s="4" t="s">
        <v>348</v>
      </c>
      <c r="E286" s="4" t="s">
        <v>348</v>
      </c>
      <c r="F286" s="20">
        <f t="shared" si="18"/>
        <v>14764.905344919651</v>
      </c>
      <c r="G286" s="20">
        <f t="shared" si="19"/>
        <v>14764.905344919651</v>
      </c>
      <c r="H286" s="20">
        <v>150000000</v>
      </c>
      <c r="I286" s="20">
        <f t="shared" si="16"/>
        <v>685606549.25394952</v>
      </c>
      <c r="J286" s="149">
        <f>'[6]Step 1'!CV288</f>
        <v>683003.83524191962</v>
      </c>
      <c r="K286" s="150">
        <f>VLOOKUP(B286,'[6]RSG 2017-18'!$A$7:$F$389,6,0)*1000000</f>
        <v>668238.92989699997</v>
      </c>
      <c r="L286" s="20"/>
      <c r="M286" s="120">
        <f t="shared" si="17"/>
        <v>3230.33057975881</v>
      </c>
      <c r="N286" s="20">
        <f>VLOOKUP(B286,'[6]CSP 2017-18'!$A$9:$O$391,11,0)*1000000</f>
        <v>3230.3305806619642</v>
      </c>
    </row>
    <row r="287" spans="2:14" x14ac:dyDescent="0.3">
      <c r="B287" s="4" t="s">
        <v>206</v>
      </c>
      <c r="C287" s="4" t="s">
        <v>207</v>
      </c>
      <c r="D287" s="4"/>
      <c r="E287" s="4" t="s">
        <v>203</v>
      </c>
      <c r="F287" s="20">
        <f t="shared" si="18"/>
        <v>8314431.7954343129</v>
      </c>
      <c r="G287" s="20">
        <f t="shared" si="19"/>
        <v>8314431.7954343129</v>
      </c>
      <c r="H287" s="20">
        <v>150000000</v>
      </c>
      <c r="I287" s="20">
        <f t="shared" si="16"/>
        <v>685606549.25394952</v>
      </c>
      <c r="J287" s="149">
        <f>'[6]Step 1'!CV289</f>
        <v>24169604.213989314</v>
      </c>
      <c r="K287" s="150">
        <f>VLOOKUP(B287,'[6]RSG 2017-18'!$A$7:$F$389,6,0)*1000000</f>
        <v>15855172.418555001</v>
      </c>
      <c r="L287" s="20"/>
      <c r="M287" s="120">
        <f t="shared" si="17"/>
        <v>1819067.759303442</v>
      </c>
      <c r="N287" s="20">
        <f>VLOOKUP(B287,'[6]CSP 2017-18'!$A$9:$O$391,11,0)*1000000</f>
        <v>1819067.7598020642</v>
      </c>
    </row>
    <row r="288" spans="2:14" x14ac:dyDescent="0.3">
      <c r="B288" s="4" t="s">
        <v>397</v>
      </c>
      <c r="C288" s="4" t="s">
        <v>398</v>
      </c>
      <c r="D288" s="4" t="s">
        <v>348</v>
      </c>
      <c r="E288" s="4" t="s">
        <v>348</v>
      </c>
      <c r="F288" s="20">
        <f t="shared" si="18"/>
        <v>255458.26856789592</v>
      </c>
      <c r="G288" s="20">
        <f t="shared" si="19"/>
        <v>255458.26856789592</v>
      </c>
      <c r="H288" s="20">
        <v>150000000</v>
      </c>
      <c r="I288" s="20">
        <f t="shared" si="16"/>
        <v>685606549.25394952</v>
      </c>
      <c r="J288" s="149">
        <f>'[6]Step 1'!CV290</f>
        <v>500851.62561889592</v>
      </c>
      <c r="K288" s="150">
        <f>VLOOKUP(B288,'[6]RSG 2017-18'!$A$7:$F$389,6,0)*1000000</f>
        <v>245393.357051</v>
      </c>
      <c r="L288" s="20"/>
      <c r="M288" s="120">
        <f t="shared" si="17"/>
        <v>55890.277487695173</v>
      </c>
      <c r="N288" s="20">
        <f>VLOOKUP(B288,'[6]CSP 2017-18'!$A$9:$O$391,11,0)*1000000</f>
        <v>55890.277502821271</v>
      </c>
    </row>
    <row r="289" spans="2:14" x14ac:dyDescent="0.3">
      <c r="B289" s="4" t="s">
        <v>587</v>
      </c>
      <c r="C289" s="4" t="s">
        <v>588</v>
      </c>
      <c r="D289" s="4" t="s">
        <v>348</v>
      </c>
      <c r="E289" s="4" t="s">
        <v>348</v>
      </c>
      <c r="F289" s="20">
        <f t="shared" si="18"/>
        <v>-246487.96833002614</v>
      </c>
      <c r="G289" s="20">
        <f t="shared" si="19"/>
        <v>0</v>
      </c>
      <c r="H289" s="20">
        <v>150000000</v>
      </c>
      <c r="I289" s="20">
        <f t="shared" si="16"/>
        <v>685606549.25394952</v>
      </c>
      <c r="J289" s="149">
        <f>'[6]Step 1'!CV291</f>
        <v>825143.29442997393</v>
      </c>
      <c r="K289" s="150">
        <f>VLOOKUP(B289,'[6]RSG 2017-18'!$A$7:$F$389,6,0)*1000000</f>
        <v>1071631.2627600001</v>
      </c>
      <c r="L289" s="20"/>
      <c r="M289" s="120">
        <f t="shared" si="17"/>
        <v>0</v>
      </c>
      <c r="N289" s="20">
        <f>VLOOKUP(B289,'[6]CSP 2017-18'!$A$9:$O$391,11,0)*1000000</f>
        <v>0</v>
      </c>
    </row>
    <row r="290" spans="2:14" x14ac:dyDescent="0.3">
      <c r="B290" s="4" t="s">
        <v>589</v>
      </c>
      <c r="C290" s="4" t="s">
        <v>590</v>
      </c>
      <c r="D290" s="4" t="s">
        <v>348</v>
      </c>
      <c r="E290" s="4" t="s">
        <v>348</v>
      </c>
      <c r="F290" s="20">
        <f t="shared" si="18"/>
        <v>-46409.545703317621</v>
      </c>
      <c r="G290" s="20">
        <f t="shared" si="19"/>
        <v>0</v>
      </c>
      <c r="H290" s="20">
        <v>150000000</v>
      </c>
      <c r="I290" s="20">
        <f t="shared" si="16"/>
        <v>685606549.25394952</v>
      </c>
      <c r="J290" s="149">
        <f>'[6]Step 1'!CV292</f>
        <v>910181.87254668237</v>
      </c>
      <c r="K290" s="150">
        <f>VLOOKUP(B290,'[6]RSG 2017-18'!$A$7:$F$389,6,0)*1000000</f>
        <v>956591.41824999999</v>
      </c>
      <c r="L290" s="20"/>
      <c r="M290" s="120">
        <f t="shared" si="17"/>
        <v>0</v>
      </c>
      <c r="N290" s="20">
        <f>VLOOKUP(B290,'[6]CSP 2017-18'!$A$9:$O$391,11,0)*1000000</f>
        <v>0</v>
      </c>
    </row>
    <row r="291" spans="2:14" x14ac:dyDescent="0.3">
      <c r="B291" s="4" t="s">
        <v>373</v>
      </c>
      <c r="C291" s="4" t="s">
        <v>374</v>
      </c>
      <c r="D291" s="4" t="s">
        <v>348</v>
      </c>
      <c r="E291" s="4" t="s">
        <v>348</v>
      </c>
      <c r="F291" s="20">
        <f t="shared" si="18"/>
        <v>527251.16340170719</v>
      </c>
      <c r="G291" s="20">
        <f t="shared" si="19"/>
        <v>527251.16340170719</v>
      </c>
      <c r="H291" s="20">
        <v>150000000</v>
      </c>
      <c r="I291" s="20">
        <f t="shared" si="16"/>
        <v>685606549.25394952</v>
      </c>
      <c r="J291" s="149">
        <f>'[6]Step 1'!CV293</f>
        <v>776668.93387170718</v>
      </c>
      <c r="K291" s="150">
        <f>VLOOKUP(B291,'[6]RSG 2017-18'!$A$7:$F$389,6,0)*1000000</f>
        <v>249417.77046999999</v>
      </c>
      <c r="L291" s="20"/>
      <c r="M291" s="120">
        <f t="shared" si="17"/>
        <v>115354.31596491636</v>
      </c>
      <c r="N291" s="20">
        <f>VLOOKUP(B291,'[6]CSP 2017-18'!$A$9:$O$391,11,0)*1000000</f>
        <v>115354.31599638557</v>
      </c>
    </row>
    <row r="292" spans="2:14" x14ac:dyDescent="0.3">
      <c r="B292" s="4" t="s">
        <v>603</v>
      </c>
      <c r="C292" s="4" t="s">
        <v>604</v>
      </c>
      <c r="D292" s="4" t="s">
        <v>348</v>
      </c>
      <c r="E292" s="4" t="s">
        <v>348</v>
      </c>
      <c r="F292" s="20">
        <f t="shared" si="18"/>
        <v>75140.871486300719</v>
      </c>
      <c r="G292" s="20">
        <f t="shared" si="19"/>
        <v>75140.871486300719</v>
      </c>
      <c r="H292" s="20">
        <v>150000000</v>
      </c>
      <c r="I292" s="20">
        <f t="shared" si="16"/>
        <v>685606549.25394952</v>
      </c>
      <c r="J292" s="149">
        <f>'[6]Step 1'!CV294</f>
        <v>907096.82525830076</v>
      </c>
      <c r="K292" s="150">
        <f>VLOOKUP(B292,'[6]RSG 2017-18'!$A$7:$F$389,6,0)*1000000</f>
        <v>831955.95377200004</v>
      </c>
      <c r="L292" s="20"/>
      <c r="M292" s="120">
        <f t="shared" si="17"/>
        <v>16439.648564048744</v>
      </c>
      <c r="N292" s="20">
        <f>VLOOKUP(B292,'[6]CSP 2017-18'!$A$9:$O$391,11,0)*1000000</f>
        <v>16439.648568708577</v>
      </c>
    </row>
    <row r="293" spans="2:14" x14ac:dyDescent="0.3">
      <c r="B293" s="4" t="s">
        <v>617</v>
      </c>
      <c r="C293" s="4" t="s">
        <v>618</v>
      </c>
      <c r="D293" s="4" t="s">
        <v>348</v>
      </c>
      <c r="E293" s="4" t="s">
        <v>348</v>
      </c>
      <c r="F293" s="20">
        <f t="shared" si="18"/>
        <v>323295.0002621942</v>
      </c>
      <c r="G293" s="20">
        <f t="shared" si="19"/>
        <v>323295.0002621942</v>
      </c>
      <c r="H293" s="20">
        <v>150000000</v>
      </c>
      <c r="I293" s="20">
        <f t="shared" si="16"/>
        <v>685606549.25394952</v>
      </c>
      <c r="J293" s="149">
        <f>'[6]Step 1'!CV295</f>
        <v>610408.87039919419</v>
      </c>
      <c r="K293" s="150">
        <f>VLOOKUP(B293,'[6]RSG 2017-18'!$A$7:$F$389,6,0)*1000000</f>
        <v>287113.87013699999</v>
      </c>
      <c r="L293" s="20"/>
      <c r="M293" s="120">
        <f t="shared" si="17"/>
        <v>70731.894396427058</v>
      </c>
      <c r="N293" s="20">
        <f>VLOOKUP(B293,'[6]CSP 2017-18'!$A$9:$O$391,11,0)*1000000</f>
        <v>70731.894415994248</v>
      </c>
    </row>
    <row r="294" spans="2:14" x14ac:dyDescent="0.3">
      <c r="B294" s="4" t="s">
        <v>647</v>
      </c>
      <c r="C294" s="4" t="s">
        <v>648</v>
      </c>
      <c r="D294" s="4" t="s">
        <v>348</v>
      </c>
      <c r="E294" s="4" t="s">
        <v>348</v>
      </c>
      <c r="F294" s="20">
        <f t="shared" si="18"/>
        <v>194993.22125090309</v>
      </c>
      <c r="G294" s="20">
        <f t="shared" si="19"/>
        <v>194993.22125090309</v>
      </c>
      <c r="H294" s="20">
        <v>150000000</v>
      </c>
      <c r="I294" s="20">
        <f t="shared" si="16"/>
        <v>685606549.25394952</v>
      </c>
      <c r="J294" s="149">
        <f>'[6]Step 1'!CV296</f>
        <v>767379.10402290314</v>
      </c>
      <c r="K294" s="150">
        <f>VLOOKUP(B294,'[6]RSG 2017-18'!$A$7:$F$389,6,0)*1000000</f>
        <v>572385.88277200004</v>
      </c>
      <c r="L294" s="20"/>
      <c r="M294" s="120">
        <f t="shared" si="17"/>
        <v>42661.469934123401</v>
      </c>
      <c r="N294" s="20">
        <f>VLOOKUP(B294,'[6]CSP 2017-18'!$A$9:$O$391,11,0)*1000000</f>
        <v>42661.469945840065</v>
      </c>
    </row>
    <row r="295" spans="2:14" x14ac:dyDescent="0.3">
      <c r="B295" s="4" t="s">
        <v>559</v>
      </c>
      <c r="C295" s="4" t="s">
        <v>560</v>
      </c>
      <c r="D295" s="4" t="s">
        <v>348</v>
      </c>
      <c r="E295" s="4" t="s">
        <v>348</v>
      </c>
      <c r="F295" s="20">
        <f t="shared" si="18"/>
        <v>419073.12809043052</v>
      </c>
      <c r="G295" s="20">
        <f t="shared" si="19"/>
        <v>419073.12809043052</v>
      </c>
      <c r="H295" s="20">
        <v>150000000</v>
      </c>
      <c r="I295" s="20">
        <f t="shared" si="16"/>
        <v>685606549.25394952</v>
      </c>
      <c r="J295" s="149">
        <f>'[6]Step 1'!CV297</f>
        <v>764657.46961143054</v>
      </c>
      <c r="K295" s="150">
        <f>VLOOKUP(B295,'[6]RSG 2017-18'!$A$7:$F$389,6,0)*1000000</f>
        <v>345584.34152100002</v>
      </c>
      <c r="L295" s="20"/>
      <c r="M295" s="120">
        <f t="shared" si="17"/>
        <v>91686.652179690296</v>
      </c>
      <c r="N295" s="20">
        <f>VLOOKUP(B295,'[6]CSP 2017-18'!$A$9:$O$391,11,0)*1000000</f>
        <v>91686.652204950457</v>
      </c>
    </row>
    <row r="296" spans="2:14" x14ac:dyDescent="0.3">
      <c r="B296" s="4" t="s">
        <v>661</v>
      </c>
      <c r="C296" s="4" t="s">
        <v>662</v>
      </c>
      <c r="D296" s="4" t="s">
        <v>348</v>
      </c>
      <c r="E296" s="4" t="s">
        <v>348</v>
      </c>
      <c r="F296" s="20">
        <f t="shared" si="18"/>
        <v>260622.57482420572</v>
      </c>
      <c r="G296" s="20">
        <f t="shared" si="19"/>
        <v>260622.57482420572</v>
      </c>
      <c r="H296" s="20">
        <v>150000000</v>
      </c>
      <c r="I296" s="20">
        <f t="shared" si="16"/>
        <v>685606549.25394952</v>
      </c>
      <c r="J296" s="149">
        <f>'[6]Step 1'!CV298</f>
        <v>1063242.5136892057</v>
      </c>
      <c r="K296" s="150">
        <f>VLOOKUP(B296,'[6]RSG 2017-18'!$A$7:$F$389,6,0)*1000000</f>
        <v>802619.93886500003</v>
      </c>
      <c r="L296" s="20"/>
      <c r="M296" s="120">
        <f t="shared" si="17"/>
        <v>57020.147001470112</v>
      </c>
      <c r="N296" s="20">
        <f>VLOOKUP(B296,'[6]CSP 2017-18'!$A$9:$O$391,11,0)*1000000</f>
        <v>57020.147017056945</v>
      </c>
    </row>
    <row r="297" spans="2:14" x14ac:dyDescent="0.3">
      <c r="B297" s="4" t="s">
        <v>671</v>
      </c>
      <c r="C297" s="4" t="s">
        <v>672</v>
      </c>
      <c r="D297" s="4" t="s">
        <v>348</v>
      </c>
      <c r="E297" s="4" t="s">
        <v>348</v>
      </c>
      <c r="F297" s="20">
        <f t="shared" si="18"/>
        <v>-93242.588648176054</v>
      </c>
      <c r="G297" s="20">
        <f t="shared" si="19"/>
        <v>0</v>
      </c>
      <c r="H297" s="20">
        <v>150000000</v>
      </c>
      <c r="I297" s="20">
        <f t="shared" si="16"/>
        <v>685606549.25394952</v>
      </c>
      <c r="J297" s="149">
        <f>'[6]Step 1'!CV299</f>
        <v>599942.37077782396</v>
      </c>
      <c r="K297" s="150">
        <f>VLOOKUP(B297,'[6]RSG 2017-18'!$A$7:$F$389,6,0)*1000000</f>
        <v>693184.95942600002</v>
      </c>
      <c r="L297" s="20"/>
      <c r="M297" s="120">
        <f t="shared" si="17"/>
        <v>0</v>
      </c>
      <c r="N297" s="20">
        <f>VLOOKUP(B297,'[6]CSP 2017-18'!$A$9:$O$391,11,0)*1000000</f>
        <v>0</v>
      </c>
    </row>
    <row r="298" spans="2:14" x14ac:dyDescent="0.3">
      <c r="B298" s="4" t="s">
        <v>79</v>
      </c>
      <c r="C298" s="4" t="s">
        <v>80</v>
      </c>
      <c r="D298" s="4"/>
      <c r="E298" s="4" t="s">
        <v>36</v>
      </c>
      <c r="F298" s="20">
        <f t="shared" si="18"/>
        <v>-5623904.1217409708</v>
      </c>
      <c r="G298" s="20">
        <f t="shared" si="19"/>
        <v>0</v>
      </c>
      <c r="H298" s="20">
        <v>150000000</v>
      </c>
      <c r="I298" s="20">
        <f t="shared" si="16"/>
        <v>685606549.25394952</v>
      </c>
      <c r="J298" s="149">
        <f>'[6]Step 1'!CV300</f>
        <v>19053295.738270029</v>
      </c>
      <c r="K298" s="150">
        <f>VLOOKUP(B298,'[6]RSG 2017-18'!$A$7:$F$389,6,0)*1000000</f>
        <v>24677199.860011</v>
      </c>
      <c r="L298" s="20"/>
      <c r="M298" s="120">
        <f t="shared" si="17"/>
        <v>0</v>
      </c>
      <c r="N298" s="20">
        <f>VLOOKUP(B298,'[6]CSP 2017-18'!$A$9:$O$391,11,0)*1000000</f>
        <v>0</v>
      </c>
    </row>
    <row r="299" spans="2:14" x14ac:dyDescent="0.3">
      <c r="B299" s="4" t="s">
        <v>754</v>
      </c>
      <c r="C299" s="4" t="s">
        <v>755</v>
      </c>
      <c r="D299" s="4" t="s">
        <v>751</v>
      </c>
      <c r="E299" s="4" t="s">
        <v>751</v>
      </c>
      <c r="F299" s="20">
        <f t="shared" si="18"/>
        <v>-850240.72455639765</v>
      </c>
      <c r="G299" s="20">
        <f t="shared" si="19"/>
        <v>0</v>
      </c>
      <c r="H299" s="20">
        <v>150000000</v>
      </c>
      <c r="I299" s="20">
        <f t="shared" si="16"/>
        <v>685606549.25394952</v>
      </c>
      <c r="J299" s="149">
        <f>'[6]Step 1'!CV301</f>
        <v>9571285.5228096023</v>
      </c>
      <c r="K299" s="150">
        <f>VLOOKUP(B299,'[6]RSG 2017-18'!$A$7:$F$389,6,0)*1000000</f>
        <v>10421526.247366</v>
      </c>
      <c r="L299" s="20"/>
      <c r="M299" s="120">
        <f t="shared" si="17"/>
        <v>0</v>
      </c>
      <c r="N299" s="20">
        <f>VLOOKUP(B299,'[6]CSP 2017-18'!$A$9:$O$391,11,0)*1000000</f>
        <v>0</v>
      </c>
    </row>
    <row r="300" spans="2:14" x14ac:dyDescent="0.3">
      <c r="B300" s="4" t="s">
        <v>244</v>
      </c>
      <c r="C300" s="4" t="s">
        <v>245</v>
      </c>
      <c r="D300" s="4"/>
      <c r="E300" s="4" t="s">
        <v>203</v>
      </c>
      <c r="F300" s="20">
        <f t="shared" si="18"/>
        <v>-3982517.879015822</v>
      </c>
      <c r="G300" s="20">
        <f t="shared" si="19"/>
        <v>0</v>
      </c>
      <c r="H300" s="20">
        <v>150000000</v>
      </c>
      <c r="I300" s="20">
        <f t="shared" si="16"/>
        <v>685606549.25394952</v>
      </c>
      <c r="J300" s="149">
        <f>'[6]Step 1'!CV302</f>
        <v>19265195.868732177</v>
      </c>
      <c r="K300" s="150">
        <f>VLOOKUP(B300,'[6]RSG 2017-18'!$A$7:$F$389,6,0)*1000000</f>
        <v>23247713.747747999</v>
      </c>
      <c r="L300" s="20"/>
      <c r="M300" s="120">
        <f t="shared" si="17"/>
        <v>0</v>
      </c>
      <c r="N300" s="20">
        <f>VLOOKUP(B300,'[6]CSP 2017-18'!$A$9:$O$391,11,0)*1000000</f>
        <v>0</v>
      </c>
    </row>
    <row r="301" spans="2:14" x14ac:dyDescent="0.3">
      <c r="B301" s="4" t="s">
        <v>276</v>
      </c>
      <c r="C301" s="4" t="s">
        <v>277</v>
      </c>
      <c r="D301" s="4"/>
      <c r="E301" s="4" t="s">
        <v>203</v>
      </c>
      <c r="F301" s="20">
        <f t="shared" si="18"/>
        <v>-135956.41416323744</v>
      </c>
      <c r="G301" s="20">
        <f t="shared" si="19"/>
        <v>0</v>
      </c>
      <c r="H301" s="20">
        <v>150000000</v>
      </c>
      <c r="I301" s="20">
        <f t="shared" si="16"/>
        <v>685606549.25394952</v>
      </c>
      <c r="J301" s="149">
        <f>'[6]Step 1'!CV303</f>
        <v>14545408.001155762</v>
      </c>
      <c r="K301" s="150">
        <f>VLOOKUP(B301,'[6]RSG 2017-18'!$A$7:$F$389,6,0)*1000000</f>
        <v>14681364.415318999</v>
      </c>
      <c r="L301" s="20"/>
      <c r="M301" s="120">
        <f t="shared" si="17"/>
        <v>0</v>
      </c>
      <c r="N301" s="20">
        <f>VLOOKUP(B301,'[6]CSP 2017-18'!$A$9:$O$391,11,0)*1000000</f>
        <v>0</v>
      </c>
    </row>
    <row r="302" spans="2:14" x14ac:dyDescent="0.3">
      <c r="B302" s="4" t="s">
        <v>126</v>
      </c>
      <c r="C302" s="4" t="s">
        <v>127</v>
      </c>
      <c r="D302" s="4"/>
      <c r="E302" s="4" t="s">
        <v>109</v>
      </c>
      <c r="F302" s="20">
        <f t="shared" si="18"/>
        <v>-17586206.722708635</v>
      </c>
      <c r="G302" s="20">
        <f t="shared" si="19"/>
        <v>0</v>
      </c>
      <c r="H302" s="20">
        <v>150000000</v>
      </c>
      <c r="I302" s="20">
        <f t="shared" si="16"/>
        <v>685606549.25394952</v>
      </c>
      <c r="J302" s="149">
        <f>'[6]Step 1'!CV304</f>
        <v>40203557.046922363</v>
      </c>
      <c r="K302" s="150">
        <f>VLOOKUP(B302,'[6]RSG 2017-18'!$A$7:$F$389,6,0)*1000000</f>
        <v>57789763.769630998</v>
      </c>
      <c r="L302" s="20"/>
      <c r="M302" s="120">
        <f t="shared" si="17"/>
        <v>0</v>
      </c>
      <c r="N302" s="20">
        <f>VLOOKUP(B302,'[6]CSP 2017-18'!$A$9:$O$391,11,0)*1000000</f>
        <v>0</v>
      </c>
    </row>
    <row r="303" spans="2:14" x14ac:dyDescent="0.3">
      <c r="B303" s="4" t="s">
        <v>705</v>
      </c>
      <c r="C303" s="4" t="s">
        <v>706</v>
      </c>
      <c r="D303" s="4" t="s">
        <v>348</v>
      </c>
      <c r="E303" s="4" t="s">
        <v>348</v>
      </c>
      <c r="F303" s="20">
        <f t="shared" si="18"/>
        <v>446570.5440951577</v>
      </c>
      <c r="G303" s="20">
        <f t="shared" si="19"/>
        <v>446570.5440951577</v>
      </c>
      <c r="H303" s="20">
        <v>150000000</v>
      </c>
      <c r="I303" s="20">
        <f t="shared" si="16"/>
        <v>685606549.25394952</v>
      </c>
      <c r="J303" s="149">
        <f>'[6]Step 1'!CV305</f>
        <v>446570.5440951577</v>
      </c>
      <c r="K303" s="150">
        <f>VLOOKUP(B303,'[6]RSG 2017-18'!$A$7:$F$389,6,0)*1000000</f>
        <v>0</v>
      </c>
      <c r="L303" s="20"/>
      <c r="M303" s="120">
        <f t="shared" si="17"/>
        <v>97702.657139382296</v>
      </c>
      <c r="N303" s="20">
        <f>VLOOKUP(B303,'[6]CSP 2017-18'!$A$9:$O$391,11,0)*1000000</f>
        <v>97702.657166132602</v>
      </c>
    </row>
    <row r="304" spans="2:14" x14ac:dyDescent="0.3">
      <c r="B304" s="4" t="s">
        <v>507</v>
      </c>
      <c r="C304" s="4" t="s">
        <v>508</v>
      </c>
      <c r="D304" s="4" t="s">
        <v>348</v>
      </c>
      <c r="E304" s="4" t="s">
        <v>348</v>
      </c>
      <c r="F304" s="20">
        <f t="shared" si="18"/>
        <v>773040.98444683268</v>
      </c>
      <c r="G304" s="20">
        <f t="shared" si="19"/>
        <v>773040.98444683268</v>
      </c>
      <c r="H304" s="20">
        <v>150000000</v>
      </c>
      <c r="I304" s="20">
        <f t="shared" si="16"/>
        <v>685606549.25394952</v>
      </c>
      <c r="J304" s="149">
        <f>'[6]Step 1'!CV306</f>
        <v>928199.69374183263</v>
      </c>
      <c r="K304" s="150">
        <f>VLOOKUP(B304,'[6]RSG 2017-18'!$A$7:$F$389,6,0)*1000000</f>
        <v>155158.70929500001</v>
      </c>
      <c r="L304" s="20"/>
      <c r="M304" s="120">
        <f t="shared" si="17"/>
        <v>169129.28820940215</v>
      </c>
      <c r="N304" s="20">
        <f>VLOOKUP(B304,'[6]CSP 2017-18'!$A$9:$O$391,11,0)*1000000</f>
        <v>169129.28825580492</v>
      </c>
    </row>
    <row r="305" spans="2:14" x14ac:dyDescent="0.3">
      <c r="B305" s="4" t="s">
        <v>687</v>
      </c>
      <c r="C305" s="4" t="s">
        <v>688</v>
      </c>
      <c r="D305" s="4" t="s">
        <v>348</v>
      </c>
      <c r="E305" s="4" t="s">
        <v>348</v>
      </c>
      <c r="F305" s="20">
        <f t="shared" si="18"/>
        <v>230117.13604439999</v>
      </c>
      <c r="G305" s="20">
        <f t="shared" si="19"/>
        <v>230117.13604439999</v>
      </c>
      <c r="H305" s="20">
        <v>150000000</v>
      </c>
      <c r="I305" s="20">
        <f t="shared" si="16"/>
        <v>685606549.25394952</v>
      </c>
      <c r="J305" s="149">
        <f>'[6]Step 1'!CV307</f>
        <v>751210.00143539999</v>
      </c>
      <c r="K305" s="150">
        <f>VLOOKUP(B305,'[6]RSG 2017-18'!$A$7:$F$389,6,0)*1000000</f>
        <v>521092.865391</v>
      </c>
      <c r="L305" s="20"/>
      <c r="M305" s="120">
        <f t="shared" si="17"/>
        <v>50346.033660589557</v>
      </c>
      <c r="N305" s="20">
        <f>VLOOKUP(B305,'[6]CSP 2017-18'!$A$9:$O$391,11,0)*1000000</f>
        <v>50346.033674523016</v>
      </c>
    </row>
    <row r="306" spans="2:14" x14ac:dyDescent="0.3">
      <c r="B306" s="4" t="s">
        <v>59</v>
      </c>
      <c r="C306" s="4" t="s">
        <v>60</v>
      </c>
      <c r="D306" s="4"/>
      <c r="E306" s="4" t="s">
        <v>36</v>
      </c>
      <c r="F306" s="20">
        <f t="shared" si="18"/>
        <v>-4366966.3772924729</v>
      </c>
      <c r="G306" s="20">
        <f t="shared" si="19"/>
        <v>0</v>
      </c>
      <c r="H306" s="20">
        <v>150000000</v>
      </c>
      <c r="I306" s="20">
        <f t="shared" si="16"/>
        <v>685606549.25394952</v>
      </c>
      <c r="J306" s="149">
        <f>'[6]Step 1'!CV308</f>
        <v>16277951.178483527</v>
      </c>
      <c r="K306" s="150">
        <f>VLOOKUP(B306,'[6]RSG 2017-18'!$A$7:$F$389,6,0)*1000000</f>
        <v>20644917.555776</v>
      </c>
      <c r="L306" s="20"/>
      <c r="M306" s="120">
        <f t="shared" si="17"/>
        <v>0</v>
      </c>
      <c r="N306" s="20">
        <f>VLOOKUP(B306,'[6]CSP 2017-18'!$A$9:$O$391,11,0)*1000000</f>
        <v>0</v>
      </c>
    </row>
    <row r="307" spans="2:14" x14ac:dyDescent="0.3">
      <c r="B307" s="4" t="s">
        <v>673</v>
      </c>
      <c r="C307" s="4" t="s">
        <v>674</v>
      </c>
      <c r="D307" s="4" t="s">
        <v>348</v>
      </c>
      <c r="E307" s="4" t="s">
        <v>348</v>
      </c>
      <c r="F307" s="20">
        <f t="shared" si="18"/>
        <v>196664.69132814859</v>
      </c>
      <c r="G307" s="20">
        <f t="shared" si="19"/>
        <v>196664.69132814859</v>
      </c>
      <c r="H307" s="20">
        <v>150000000</v>
      </c>
      <c r="I307" s="20">
        <f t="shared" si="16"/>
        <v>685606549.25394952</v>
      </c>
      <c r="J307" s="149">
        <f>'[6]Step 1'!CV309</f>
        <v>814899.65454714862</v>
      </c>
      <c r="K307" s="150">
        <f>VLOOKUP(B307,'[6]RSG 2017-18'!$A$7:$F$389,6,0)*1000000</f>
        <v>618234.96321900003</v>
      </c>
      <c r="L307" s="20"/>
      <c r="M307" s="120">
        <f t="shared" si="17"/>
        <v>43027.161469391911</v>
      </c>
      <c r="N307" s="20">
        <f>VLOOKUP(B307,'[6]CSP 2017-18'!$A$9:$O$391,11,0)*1000000</f>
        <v>43027.161481155119</v>
      </c>
    </row>
    <row r="308" spans="2:14" x14ac:dyDescent="0.3">
      <c r="B308" s="4" t="s">
        <v>327</v>
      </c>
      <c r="C308" s="4" t="s">
        <v>328</v>
      </c>
      <c r="D308" s="4" t="s">
        <v>312</v>
      </c>
      <c r="E308" s="4" t="s">
        <v>312</v>
      </c>
      <c r="F308" s="20">
        <f t="shared" si="18"/>
        <v>12762901.778986104</v>
      </c>
      <c r="G308" s="20">
        <f t="shared" si="19"/>
        <v>12762901.778986104</v>
      </c>
      <c r="H308" s="20">
        <v>150000000</v>
      </c>
      <c r="I308" s="20">
        <f t="shared" si="16"/>
        <v>685606549.25394952</v>
      </c>
      <c r="J308" s="149">
        <f>'[6]Step 1'!CV310</f>
        <v>53450098.136691101</v>
      </c>
      <c r="K308" s="150">
        <f>VLOOKUP(B308,'[6]RSG 2017-18'!$A$7:$F$389,6,0)*1000000</f>
        <v>40687196.357704997</v>
      </c>
      <c r="L308" s="20"/>
      <c r="M308" s="120">
        <f t="shared" si="17"/>
        <v>2792323.4819316263</v>
      </c>
      <c r="N308" s="20">
        <f>VLOOKUP(B308,'[6]CSP 2017-18'!$A$9:$O$391,11,0)*1000000</f>
        <v>2792323.482697329</v>
      </c>
    </row>
    <row r="309" spans="2:14" x14ac:dyDescent="0.3">
      <c r="B309" s="4" t="s">
        <v>789</v>
      </c>
      <c r="C309" s="4" t="s">
        <v>790</v>
      </c>
      <c r="D309" s="4" t="s">
        <v>764</v>
      </c>
      <c r="E309" s="4" t="s">
        <v>764</v>
      </c>
      <c r="F309" s="20">
        <f t="shared" si="18"/>
        <v>214127.01082901936</v>
      </c>
      <c r="G309" s="20">
        <f t="shared" si="19"/>
        <v>214127.01082901936</v>
      </c>
      <c r="H309" s="20">
        <v>150000000</v>
      </c>
      <c r="I309" s="20">
        <f t="shared" si="16"/>
        <v>685606549.25394952</v>
      </c>
      <c r="J309" s="149">
        <f>'[6]Step 1'!CV311</f>
        <v>6434196.0404250193</v>
      </c>
      <c r="K309" s="150">
        <f>VLOOKUP(B309,'[6]RSG 2017-18'!$A$7:$F$389,6,0)*1000000</f>
        <v>6220069.029596</v>
      </c>
      <c r="L309" s="20"/>
      <c r="M309" s="120">
        <f t="shared" si="17"/>
        <v>46847.644117903503</v>
      </c>
      <c r="N309" s="20">
        <f>VLOOKUP(B309,'[6]CSP 2017-18'!$A$9:$O$391,11,0)*1000000</f>
        <v>46847.644130742236</v>
      </c>
    </row>
    <row r="310" spans="2:14" x14ac:dyDescent="0.3">
      <c r="B310" s="4" t="s">
        <v>675</v>
      </c>
      <c r="C310" s="4" t="s">
        <v>676</v>
      </c>
      <c r="D310" s="4" t="s">
        <v>348</v>
      </c>
      <c r="E310" s="4" t="s">
        <v>348</v>
      </c>
      <c r="F310" s="20">
        <f t="shared" si="18"/>
        <v>21839.332901698304</v>
      </c>
      <c r="G310" s="20">
        <f t="shared" si="19"/>
        <v>21839.332901698304</v>
      </c>
      <c r="H310" s="20">
        <v>150000000</v>
      </c>
      <c r="I310" s="20">
        <f t="shared" si="16"/>
        <v>685606549.25394952</v>
      </c>
      <c r="J310" s="149">
        <f>'[6]Step 1'!CV312</f>
        <v>713287.06844369834</v>
      </c>
      <c r="K310" s="150">
        <f>VLOOKUP(B310,'[6]RSG 2017-18'!$A$7:$F$389,6,0)*1000000</f>
        <v>691447.73554200004</v>
      </c>
      <c r="L310" s="20"/>
      <c r="M310" s="120">
        <f t="shared" si="17"/>
        <v>4778.1047873878288</v>
      </c>
      <c r="N310" s="20">
        <f>VLOOKUP(B310,'[6]CSP 2017-18'!$A$9:$O$391,11,0)*1000000</f>
        <v>4778.1047887637387</v>
      </c>
    </row>
    <row r="311" spans="2:14" x14ac:dyDescent="0.3">
      <c r="B311" s="4" t="s">
        <v>509</v>
      </c>
      <c r="C311" s="4" t="s">
        <v>510</v>
      </c>
      <c r="D311" s="4" t="s">
        <v>348</v>
      </c>
      <c r="E311" s="4" t="s">
        <v>348</v>
      </c>
      <c r="F311" s="20">
        <f t="shared" si="18"/>
        <v>30029.202705816017</v>
      </c>
      <c r="G311" s="20">
        <f t="shared" si="19"/>
        <v>30029.202705816017</v>
      </c>
      <c r="H311" s="20">
        <v>150000000</v>
      </c>
      <c r="I311" s="20">
        <f t="shared" si="16"/>
        <v>685606549.25394952</v>
      </c>
      <c r="J311" s="149">
        <f>'[6]Step 1'!CV313</f>
        <v>719997.73857681605</v>
      </c>
      <c r="K311" s="150">
        <f>VLOOKUP(B311,'[6]RSG 2017-18'!$A$7:$F$389,6,0)*1000000</f>
        <v>689968.53587100003</v>
      </c>
      <c r="L311" s="20"/>
      <c r="M311" s="120">
        <f t="shared" si="17"/>
        <v>6569.9203293403398</v>
      </c>
      <c r="N311" s="20">
        <f>VLOOKUP(B311,'[6]CSP 2017-18'!$A$9:$O$391,11,0)*1000000</f>
        <v>6569.9203311817027</v>
      </c>
    </row>
    <row r="312" spans="2:14" x14ac:dyDescent="0.3">
      <c r="B312" s="4" t="s">
        <v>47</v>
      </c>
      <c r="C312" s="4" t="s">
        <v>48</v>
      </c>
      <c r="D312" s="4"/>
      <c r="E312" s="4" t="s">
        <v>36</v>
      </c>
      <c r="F312" s="20">
        <f t="shared" si="18"/>
        <v>4613875.5757161155</v>
      </c>
      <c r="G312" s="20">
        <f t="shared" si="19"/>
        <v>4613875.5757161155</v>
      </c>
      <c r="H312" s="20">
        <v>150000000</v>
      </c>
      <c r="I312" s="20">
        <f t="shared" si="16"/>
        <v>685606549.25394952</v>
      </c>
      <c r="J312" s="149">
        <f>'[6]Step 1'!CV314</f>
        <v>21890524.707244117</v>
      </c>
      <c r="K312" s="150">
        <f>VLOOKUP(B312,'[6]RSG 2017-18'!$A$7:$F$389,6,0)*1000000</f>
        <v>17276649.131528001</v>
      </c>
      <c r="L312" s="20"/>
      <c r="M312" s="120">
        <f t="shared" si="17"/>
        <v>1009443.8816410279</v>
      </c>
      <c r="N312" s="20">
        <f>VLOOKUP(B312,'[6]CSP 2017-18'!$A$9:$O$391,11,0)*1000000</f>
        <v>1009443.8819179563</v>
      </c>
    </row>
    <row r="313" spans="2:14" x14ac:dyDescent="0.3">
      <c r="B313" s="4" t="s">
        <v>216</v>
      </c>
      <c r="C313" s="4" t="s">
        <v>217</v>
      </c>
      <c r="D313" s="4"/>
      <c r="E313" s="4" t="s">
        <v>203</v>
      </c>
      <c r="F313" s="20">
        <f t="shared" si="18"/>
        <v>-1546076.3381687868</v>
      </c>
      <c r="G313" s="20">
        <f t="shared" si="19"/>
        <v>0</v>
      </c>
      <c r="H313" s="20">
        <v>150000000</v>
      </c>
      <c r="I313" s="20">
        <f t="shared" si="16"/>
        <v>685606549.25394952</v>
      </c>
      <c r="J313" s="149">
        <f>'[6]Step 1'!CV315</f>
        <v>13101827.960687213</v>
      </c>
      <c r="K313" s="150">
        <f>VLOOKUP(B313,'[6]RSG 2017-18'!$A$7:$F$389,6,0)*1000000</f>
        <v>14647904.298855999</v>
      </c>
      <c r="L313" s="20"/>
      <c r="M313" s="120">
        <f t="shared" si="17"/>
        <v>0</v>
      </c>
      <c r="N313" s="20">
        <f>VLOOKUP(B313,'[6]CSP 2017-18'!$A$9:$O$391,11,0)*1000000</f>
        <v>0</v>
      </c>
    </row>
    <row r="314" spans="2:14" x14ac:dyDescent="0.3">
      <c r="B314" s="4" t="s">
        <v>250</v>
      </c>
      <c r="C314" s="4" t="s">
        <v>251</v>
      </c>
      <c r="D314" s="4"/>
      <c r="E314" s="4" t="s">
        <v>203</v>
      </c>
      <c r="F314" s="20">
        <f t="shared" si="18"/>
        <v>-7375371.6522392966</v>
      </c>
      <c r="G314" s="20">
        <f t="shared" si="19"/>
        <v>0</v>
      </c>
      <c r="H314" s="20">
        <v>150000000</v>
      </c>
      <c r="I314" s="20">
        <f t="shared" si="16"/>
        <v>685606549.25394952</v>
      </c>
      <c r="J314" s="149">
        <f>'[6]Step 1'!CV316</f>
        <v>30384258.390419703</v>
      </c>
      <c r="K314" s="150">
        <f>VLOOKUP(B314,'[6]RSG 2017-18'!$A$7:$F$389,6,0)*1000000</f>
        <v>37759630.042659</v>
      </c>
      <c r="L314" s="20"/>
      <c r="M314" s="120">
        <f t="shared" si="17"/>
        <v>0</v>
      </c>
      <c r="N314" s="20">
        <f>VLOOKUP(B314,'[6]CSP 2017-18'!$A$9:$O$391,11,0)*1000000</f>
        <v>0</v>
      </c>
    </row>
    <row r="315" spans="2:14" x14ac:dyDescent="0.3">
      <c r="B315" s="4" t="s">
        <v>721</v>
      </c>
      <c r="C315" s="4" t="s">
        <v>722</v>
      </c>
      <c r="D315" s="4" t="s">
        <v>348</v>
      </c>
      <c r="E315" s="4" t="s">
        <v>348</v>
      </c>
      <c r="F315" s="20">
        <f t="shared" si="18"/>
        <v>279853.41582312033</v>
      </c>
      <c r="G315" s="20">
        <f t="shared" si="19"/>
        <v>279853.41582312033</v>
      </c>
      <c r="H315" s="20">
        <v>150000000</v>
      </c>
      <c r="I315" s="20">
        <f t="shared" si="16"/>
        <v>685606549.25394952</v>
      </c>
      <c r="J315" s="149">
        <f>'[6]Step 1'!CV317</f>
        <v>771253.56925212033</v>
      </c>
      <c r="K315" s="150">
        <f>VLOOKUP(B315,'[6]RSG 2017-18'!$A$7:$F$389,6,0)*1000000</f>
        <v>491400.153429</v>
      </c>
      <c r="L315" s="20"/>
      <c r="M315" s="120">
        <f t="shared" si="17"/>
        <v>61227.554519639431</v>
      </c>
      <c r="N315" s="20">
        <f>VLOOKUP(B315,'[6]CSP 2017-18'!$A$9:$O$391,11,0)*1000000</f>
        <v>61227.554536398391</v>
      </c>
    </row>
    <row r="316" spans="2:14" x14ac:dyDescent="0.3">
      <c r="B316" s="4" t="s">
        <v>461</v>
      </c>
      <c r="C316" s="4" t="s">
        <v>462</v>
      </c>
      <c r="D316" s="4" t="s">
        <v>348</v>
      </c>
      <c r="E316" s="4" t="s">
        <v>348</v>
      </c>
      <c r="F316" s="20">
        <f t="shared" si="18"/>
        <v>468963.01971687068</v>
      </c>
      <c r="G316" s="20">
        <f t="shared" si="19"/>
        <v>468963.01971687068</v>
      </c>
      <c r="H316" s="20">
        <v>150000000</v>
      </c>
      <c r="I316" s="20">
        <f t="shared" si="16"/>
        <v>685606549.25394952</v>
      </c>
      <c r="J316" s="149">
        <f>'[6]Step 1'!CV318</f>
        <v>815572.73385487066</v>
      </c>
      <c r="K316" s="150">
        <f>VLOOKUP(B316,'[6]RSG 2017-18'!$A$7:$F$389,6,0)*1000000</f>
        <v>346609.71413799998</v>
      </c>
      <c r="L316" s="20"/>
      <c r="M316" s="120">
        <f t="shared" si="17"/>
        <v>102601.78091075226</v>
      </c>
      <c r="N316" s="20">
        <f>VLOOKUP(B316,'[6]CSP 2017-18'!$A$9:$O$391,11,0)*1000000</f>
        <v>102601.78093890843</v>
      </c>
    </row>
    <row r="317" spans="2:14" x14ac:dyDescent="0.3">
      <c r="B317" s="4" t="s">
        <v>190</v>
      </c>
      <c r="C317" s="4" t="s">
        <v>191</v>
      </c>
      <c r="D317" s="4"/>
      <c r="E317" s="4" t="s">
        <v>177</v>
      </c>
      <c r="F317" s="20">
        <f t="shared" si="18"/>
        <v>9041892.471025303</v>
      </c>
      <c r="G317" s="20">
        <f t="shared" si="19"/>
        <v>9041892.471025303</v>
      </c>
      <c r="H317" s="20">
        <v>150000000</v>
      </c>
      <c r="I317" s="20">
        <f t="shared" si="16"/>
        <v>685606549.25394952</v>
      </c>
      <c r="J317" s="149">
        <f>'[6]Step 1'!CV319</f>
        <v>54232848.119145304</v>
      </c>
      <c r="K317" s="150">
        <f>VLOOKUP(B317,'[6]RSG 2017-18'!$A$7:$F$389,6,0)*1000000</f>
        <v>45190955.648120001</v>
      </c>
      <c r="L317" s="20"/>
      <c r="M317" s="120">
        <f t="shared" si="17"/>
        <v>1978224.7881524046</v>
      </c>
      <c r="N317" s="20">
        <f>VLOOKUP(B317,'[6]CSP 2017-18'!$A$9:$O$391,11,0)*1000000</f>
        <v>1978224.788694879</v>
      </c>
    </row>
    <row r="318" spans="2:14" x14ac:dyDescent="0.3">
      <c r="B318" s="4" t="s">
        <v>689</v>
      </c>
      <c r="C318" s="4" t="s">
        <v>690</v>
      </c>
      <c r="D318" s="4" t="s">
        <v>348</v>
      </c>
      <c r="E318" s="4" t="s">
        <v>348</v>
      </c>
      <c r="F318" s="20">
        <f t="shared" si="18"/>
        <v>259660.77191923989</v>
      </c>
      <c r="G318" s="20">
        <f t="shared" si="19"/>
        <v>259660.77191923989</v>
      </c>
      <c r="H318" s="20">
        <v>150000000</v>
      </c>
      <c r="I318" s="20">
        <f t="shared" si="16"/>
        <v>685606549.25394952</v>
      </c>
      <c r="J318" s="149">
        <f>'[6]Step 1'!CV320</f>
        <v>857510.35151123989</v>
      </c>
      <c r="K318" s="150">
        <f>VLOOKUP(B318,'[6]RSG 2017-18'!$A$7:$F$389,6,0)*1000000</f>
        <v>597849.57959199999</v>
      </c>
      <c r="L318" s="20"/>
      <c r="M318" s="120">
        <f t="shared" si="17"/>
        <v>56809.719554559248</v>
      </c>
      <c r="N318" s="20">
        <f>VLOOKUP(B318,'[6]CSP 2017-18'!$A$9:$O$391,11,0)*1000000</f>
        <v>56809.719570080917</v>
      </c>
    </row>
    <row r="319" spans="2:14" x14ac:dyDescent="0.3">
      <c r="B319" s="4" t="s">
        <v>81</v>
      </c>
      <c r="C319" s="4" t="s">
        <v>82</v>
      </c>
      <c r="D319" s="4"/>
      <c r="E319" s="4" t="s">
        <v>36</v>
      </c>
      <c r="F319" s="20">
        <f t="shared" si="18"/>
        <v>-9258164.4860878289</v>
      </c>
      <c r="G319" s="20">
        <f t="shared" si="19"/>
        <v>0</v>
      </c>
      <c r="H319" s="20">
        <v>150000000</v>
      </c>
      <c r="I319" s="20">
        <f t="shared" si="16"/>
        <v>685606549.25394952</v>
      </c>
      <c r="J319" s="149">
        <f>'[6]Step 1'!CV321</f>
        <v>35453525.479586169</v>
      </c>
      <c r="K319" s="150">
        <f>VLOOKUP(B319,'[6]RSG 2017-18'!$A$7:$F$389,6,0)*1000000</f>
        <v>44711689.965673998</v>
      </c>
      <c r="L319" s="20"/>
      <c r="M319" s="120">
        <f t="shared" si="17"/>
        <v>0</v>
      </c>
      <c r="N319" s="20">
        <f>VLOOKUP(B319,'[6]CSP 2017-18'!$A$9:$O$391,11,0)*1000000</f>
        <v>0</v>
      </c>
    </row>
    <row r="320" spans="2:14" x14ac:dyDescent="0.3">
      <c r="B320" s="4" t="s">
        <v>192</v>
      </c>
      <c r="C320" s="4" t="s">
        <v>193</v>
      </c>
      <c r="D320" s="4"/>
      <c r="E320" s="4" t="s">
        <v>177</v>
      </c>
      <c r="F320" s="20">
        <f t="shared" si="18"/>
        <v>55647010.390579775</v>
      </c>
      <c r="G320" s="20">
        <f t="shared" si="19"/>
        <v>55647010.390579775</v>
      </c>
      <c r="H320" s="20">
        <v>150000000</v>
      </c>
      <c r="I320" s="20">
        <f t="shared" si="16"/>
        <v>685606549.25394952</v>
      </c>
      <c r="J320" s="149">
        <f>'[6]Step 1'!CV322</f>
        <v>83642594.434532776</v>
      </c>
      <c r="K320" s="150">
        <f>VLOOKUP(B320,'[6]RSG 2017-18'!$A$7:$F$389,6,0)*1000000</f>
        <v>27995584.043953001</v>
      </c>
      <c r="L320" s="20"/>
      <c r="M320" s="120">
        <f>(G320/I320)*H320</f>
        <v>12174696.358530857</v>
      </c>
      <c r="N320" s="20">
        <f>VLOOKUP(B320,'[6]CSP 2017-18'!$A$9:$O$391,11,0)*1000000</f>
        <v>12174696.361868333</v>
      </c>
    </row>
    <row r="321" spans="2:14" x14ac:dyDescent="0.3">
      <c r="B321" s="4" t="s">
        <v>707</v>
      </c>
      <c r="C321" s="4" t="s">
        <v>708</v>
      </c>
      <c r="D321" s="4" t="s">
        <v>348</v>
      </c>
      <c r="E321" s="4" t="s">
        <v>348</v>
      </c>
      <c r="F321" s="20">
        <f t="shared" si="18"/>
        <v>386169.4770120171</v>
      </c>
      <c r="G321" s="20">
        <f t="shared" si="19"/>
        <v>386169.4770120171</v>
      </c>
      <c r="H321" s="20">
        <v>150000000</v>
      </c>
      <c r="I321" s="20">
        <f t="shared" si="16"/>
        <v>685606549.25394952</v>
      </c>
      <c r="J321" s="149">
        <f>'[6]Step 1'!CV323</f>
        <v>386169.4770120171</v>
      </c>
      <c r="K321" s="150">
        <f>VLOOKUP(B321,'[6]RSG 2017-18'!$A$7:$F$389,6,0)*1000000</f>
        <v>0</v>
      </c>
      <c r="L321" s="20"/>
      <c r="M321" s="120">
        <f t="shared" si="17"/>
        <v>84487.847461251295</v>
      </c>
      <c r="N321" s="20">
        <f>VLOOKUP(B321,'[6]CSP 2017-18'!$A$9:$O$391,11,0)*1000000</f>
        <v>84487.847484409576</v>
      </c>
    </row>
    <row r="322" spans="2:14" x14ac:dyDescent="0.3">
      <c r="B322" s="4" t="s">
        <v>171</v>
      </c>
      <c r="C322" s="4" t="s">
        <v>172</v>
      </c>
      <c r="D322" s="4"/>
      <c r="E322" s="4" t="s">
        <v>136</v>
      </c>
      <c r="F322" s="20">
        <f t="shared" si="18"/>
        <v>6092463.5633895509</v>
      </c>
      <c r="G322" s="20">
        <f t="shared" si="19"/>
        <v>6092463.5633895509</v>
      </c>
      <c r="H322" s="20">
        <v>150000000</v>
      </c>
      <c r="I322" s="20">
        <f t="shared" si="16"/>
        <v>685606549.25394952</v>
      </c>
      <c r="J322" s="149">
        <f>'[6]Step 1'!CV324</f>
        <v>22922808.39136555</v>
      </c>
      <c r="K322" s="150">
        <f>VLOOKUP(B322,'[6]RSG 2017-18'!$A$7:$F$389,6,0)*1000000</f>
        <v>16830344.827976</v>
      </c>
      <c r="L322" s="20"/>
      <c r="M322" s="120">
        <f t="shared" si="17"/>
        <v>1332935.829599163</v>
      </c>
      <c r="N322" s="20">
        <f>VLOOKUP(B322,'[6]CSP 2017-18'!$A$9:$O$391,11,0)*1000000</f>
        <v>1332935.8299644617</v>
      </c>
    </row>
    <row r="323" spans="2:14" x14ac:dyDescent="0.3">
      <c r="B323" s="4" t="s">
        <v>533</v>
      </c>
      <c r="C323" s="4" t="s">
        <v>534</v>
      </c>
      <c r="D323" s="4" t="s">
        <v>348</v>
      </c>
      <c r="E323" s="4" t="s">
        <v>348</v>
      </c>
      <c r="F323" s="20">
        <f t="shared" si="18"/>
        <v>-108346.75342808152</v>
      </c>
      <c r="G323" s="20">
        <f t="shared" si="19"/>
        <v>0</v>
      </c>
      <c r="H323" s="20">
        <v>150000000</v>
      </c>
      <c r="I323" s="20">
        <f t="shared" si="16"/>
        <v>685606549.25394952</v>
      </c>
      <c r="J323" s="149">
        <f>'[6]Step 1'!CV325</f>
        <v>1129761.7331809185</v>
      </c>
      <c r="K323" s="150">
        <f>VLOOKUP(B323,'[6]RSG 2017-18'!$A$7:$F$389,6,0)*1000000</f>
        <v>1238108.486609</v>
      </c>
      <c r="L323" s="20"/>
      <c r="M323" s="120">
        <f t="shared" si="17"/>
        <v>0</v>
      </c>
      <c r="N323" s="20">
        <f>VLOOKUP(B323,'[6]CSP 2017-18'!$A$9:$O$391,11,0)*1000000</f>
        <v>0</v>
      </c>
    </row>
    <row r="324" spans="2:14" x14ac:dyDescent="0.3">
      <c r="B324" s="4" t="s">
        <v>252</v>
      </c>
      <c r="C324" s="4" t="s">
        <v>253</v>
      </c>
      <c r="D324" s="4"/>
      <c r="E324" s="4" t="s">
        <v>203</v>
      </c>
      <c r="F324" s="20">
        <f t="shared" si="18"/>
        <v>3778609.9162821807</v>
      </c>
      <c r="G324" s="20">
        <f t="shared" si="19"/>
        <v>3778609.9162821807</v>
      </c>
      <c r="H324" s="20">
        <v>150000000</v>
      </c>
      <c r="I324" s="20">
        <f t="shared" si="16"/>
        <v>685606549.25394952</v>
      </c>
      <c r="J324" s="149">
        <f>'[6]Step 1'!CV326</f>
        <v>17355988.51562918</v>
      </c>
      <c r="K324" s="150">
        <f>VLOOKUP(B324,'[6]RSG 2017-18'!$A$7:$F$389,6,0)*1000000</f>
        <v>13577378.599346999</v>
      </c>
      <c r="L324" s="20"/>
      <c r="M324" s="120">
        <f t="shared" si="17"/>
        <v>826700.80683897727</v>
      </c>
      <c r="N324" s="20">
        <f>VLOOKUP(B324,'[6]CSP 2017-18'!$A$9:$O$391,11,0)*1000000</f>
        <v>826700.80706579366</v>
      </c>
    </row>
    <row r="325" spans="2:14" x14ac:dyDescent="0.3">
      <c r="B325" s="4" t="s">
        <v>49</v>
      </c>
      <c r="C325" s="4" t="s">
        <v>50</v>
      </c>
      <c r="D325" s="4"/>
      <c r="E325" s="4" t="s">
        <v>36</v>
      </c>
      <c r="F325" s="20">
        <f t="shared" si="18"/>
        <v>-4733237.1530800164</v>
      </c>
      <c r="G325" s="20">
        <f t="shared" si="19"/>
        <v>0</v>
      </c>
      <c r="H325" s="20">
        <v>150000000</v>
      </c>
      <c r="I325" s="20">
        <f t="shared" ref="I325:I389" si="20">$G$391</f>
        <v>685606549.25394952</v>
      </c>
      <c r="J325" s="149">
        <f>'[6]Step 1'!CV327</f>
        <v>20715704.436716985</v>
      </c>
      <c r="K325" s="150">
        <f>VLOOKUP(B325,'[6]RSG 2017-18'!$A$7:$F$389,6,0)*1000000</f>
        <v>25448941.589797001</v>
      </c>
      <c r="L325" s="20"/>
      <c r="M325" s="120">
        <f t="shared" ref="M325:M386" si="21">(G325/I325)*H325</f>
        <v>0</v>
      </c>
      <c r="N325" s="20">
        <f>VLOOKUP(B325,'[6]CSP 2017-18'!$A$9:$O$391,11,0)*1000000</f>
        <v>0</v>
      </c>
    </row>
    <row r="326" spans="2:14" x14ac:dyDescent="0.3">
      <c r="B326" s="4" t="s">
        <v>677</v>
      </c>
      <c r="C326" s="4" t="s">
        <v>678</v>
      </c>
      <c r="D326" s="4" t="s">
        <v>348</v>
      </c>
      <c r="E326" s="4" t="s">
        <v>348</v>
      </c>
      <c r="F326" s="20">
        <f t="shared" ref="F326:F386" si="22">J326-K326</f>
        <v>-93517.572392412229</v>
      </c>
      <c r="G326" s="20">
        <f t="shared" ref="G326:G386" si="23">IF(F326&gt;0,F326,0)</f>
        <v>0</v>
      </c>
      <c r="H326" s="20">
        <v>150000000</v>
      </c>
      <c r="I326" s="20">
        <f t="shared" si="20"/>
        <v>685606549.25394952</v>
      </c>
      <c r="J326" s="149">
        <f>'[6]Step 1'!CV328</f>
        <v>677478.71104158775</v>
      </c>
      <c r="K326" s="150">
        <f>VLOOKUP(B326,'[6]RSG 2017-18'!$A$7:$F$389,6,0)*1000000</f>
        <v>770996.28343399998</v>
      </c>
      <c r="L326" s="20"/>
      <c r="M326" s="120">
        <f t="shared" si="21"/>
        <v>0</v>
      </c>
      <c r="N326" s="20">
        <f>VLOOKUP(B326,'[6]CSP 2017-18'!$A$9:$O$391,11,0)*1000000</f>
        <v>0</v>
      </c>
    </row>
    <row r="327" spans="2:14" x14ac:dyDescent="0.3">
      <c r="B327" s="4" t="s">
        <v>709</v>
      </c>
      <c r="C327" s="4" t="s">
        <v>710</v>
      </c>
      <c r="D327" s="4" t="s">
        <v>348</v>
      </c>
      <c r="E327" s="4" t="s">
        <v>348</v>
      </c>
      <c r="F327" s="20">
        <f t="shared" si="22"/>
        <v>596478.050222744</v>
      </c>
      <c r="G327" s="20">
        <f t="shared" si="23"/>
        <v>596478.050222744</v>
      </c>
      <c r="H327" s="20">
        <v>150000000</v>
      </c>
      <c r="I327" s="20">
        <f t="shared" si="20"/>
        <v>685606549.25394952</v>
      </c>
      <c r="J327" s="149">
        <f>'[6]Step 1'!CV329</f>
        <v>596478.050222744</v>
      </c>
      <c r="K327" s="150">
        <f>VLOOKUP(B327,'[6]RSG 2017-18'!$A$7:$F$389,6,0)*1000000</f>
        <v>0</v>
      </c>
      <c r="L327" s="20"/>
      <c r="M327" s="120">
        <f t="shared" si="21"/>
        <v>130500.07709344558</v>
      </c>
      <c r="N327" s="20">
        <f>VLOOKUP(B327,'[6]CSP 2017-18'!$A$9:$O$391,11,0)*1000000</f>
        <v>130500.07712927769</v>
      </c>
    </row>
    <row r="328" spans="2:14" x14ac:dyDescent="0.3">
      <c r="B328" s="4" t="s">
        <v>657</v>
      </c>
      <c r="C328" s="4" t="s">
        <v>658</v>
      </c>
      <c r="D328" s="4" t="s">
        <v>348</v>
      </c>
      <c r="E328" s="4" t="s">
        <v>348</v>
      </c>
      <c r="F328" s="20">
        <f t="shared" si="22"/>
        <v>77079.503675737185</v>
      </c>
      <c r="G328" s="20">
        <f t="shared" si="23"/>
        <v>77079.503675737185</v>
      </c>
      <c r="H328" s="20">
        <v>150000000</v>
      </c>
      <c r="I328" s="20">
        <f t="shared" si="20"/>
        <v>685606549.25394952</v>
      </c>
      <c r="J328" s="149">
        <f>'[6]Step 1'!CV330</f>
        <v>721880.77360973717</v>
      </c>
      <c r="K328" s="150">
        <f>VLOOKUP(B328,'[6]RSG 2017-18'!$A$7:$F$389,6,0)*1000000</f>
        <v>644801.26993399998</v>
      </c>
      <c r="L328" s="20"/>
      <c r="M328" s="120">
        <f t="shared" si="21"/>
        <v>16863.790994910738</v>
      </c>
      <c r="N328" s="20">
        <f>VLOOKUP(B328,'[6]CSP 2017-18'!$A$9:$O$391,11,0)*1000000</f>
        <v>16863.790999810164</v>
      </c>
    </row>
    <row r="329" spans="2:14" x14ac:dyDescent="0.3">
      <c r="B329" s="4" t="s">
        <v>399</v>
      </c>
      <c r="C329" s="4" t="s">
        <v>400</v>
      </c>
      <c r="D329" s="4" t="s">
        <v>348</v>
      </c>
      <c r="E329" s="4" t="s">
        <v>348</v>
      </c>
      <c r="F329" s="20">
        <f t="shared" si="22"/>
        <v>124516.85454875685</v>
      </c>
      <c r="G329" s="20">
        <f t="shared" si="23"/>
        <v>124516.85454875685</v>
      </c>
      <c r="H329" s="20">
        <v>150000000</v>
      </c>
      <c r="I329" s="20">
        <f t="shared" si="20"/>
        <v>685606549.25394952</v>
      </c>
      <c r="J329" s="149">
        <f>'[6]Step 1'!CV331</f>
        <v>971555.6614317568</v>
      </c>
      <c r="K329" s="150">
        <f>VLOOKUP(B329,'[6]RSG 2017-18'!$A$7:$F$389,6,0)*1000000</f>
        <v>847038.80688299995</v>
      </c>
      <c r="L329" s="20"/>
      <c r="M329" s="120">
        <f t="shared" si="21"/>
        <v>27242.342131412966</v>
      </c>
      <c r="N329" s="20">
        <f>VLOOKUP(B329,'[6]CSP 2017-18'!$A$9:$O$391,11,0)*1000000</f>
        <v>27242.342138934564</v>
      </c>
    </row>
    <row r="330" spans="2:14" x14ac:dyDescent="0.3">
      <c r="B330" s="4" t="s">
        <v>290</v>
      </c>
      <c r="C330" s="4" t="s">
        <v>291</v>
      </c>
      <c r="D330" s="4"/>
      <c r="E330" s="4" t="s">
        <v>203</v>
      </c>
      <c r="F330" s="20">
        <f t="shared" si="22"/>
        <v>-2013612.4884535745</v>
      </c>
      <c r="G330" s="20">
        <f t="shared" si="23"/>
        <v>0</v>
      </c>
      <c r="H330" s="20">
        <v>150000000</v>
      </c>
      <c r="I330" s="20">
        <f t="shared" si="20"/>
        <v>685606549.25394952</v>
      </c>
      <c r="J330" s="149">
        <f>'[6]Step 1'!CV332</f>
        <v>16442906.959267426</v>
      </c>
      <c r="K330" s="150">
        <f>VLOOKUP(B330,'[6]RSG 2017-18'!$A$7:$F$389,6,0)*1000000</f>
        <v>18456519.447721001</v>
      </c>
      <c r="L330" s="20"/>
      <c r="M330" s="120">
        <f t="shared" si="21"/>
        <v>0</v>
      </c>
      <c r="N330" s="20">
        <f>VLOOKUP(B330,'[6]CSP 2017-18'!$A$9:$O$391,11,0)*1000000</f>
        <v>0</v>
      </c>
    </row>
    <row r="331" spans="2:14" x14ac:dyDescent="0.3">
      <c r="B331" s="4" t="s">
        <v>449</v>
      </c>
      <c r="C331" s="4" t="s">
        <v>450</v>
      </c>
      <c r="D331" s="4" t="s">
        <v>348</v>
      </c>
      <c r="E331" s="4" t="s">
        <v>348</v>
      </c>
      <c r="F331" s="20">
        <f t="shared" si="22"/>
        <v>-340613.1664560067</v>
      </c>
      <c r="G331" s="20">
        <f t="shared" si="23"/>
        <v>0</v>
      </c>
      <c r="H331" s="20">
        <v>150000000</v>
      </c>
      <c r="I331" s="20">
        <f t="shared" si="20"/>
        <v>685606549.25394952</v>
      </c>
      <c r="J331" s="149">
        <f>'[6]Step 1'!CV333</f>
        <v>1309800.2104829934</v>
      </c>
      <c r="K331" s="150">
        <f>VLOOKUP(B331,'[6]RSG 2017-18'!$A$7:$F$389,6,0)*1000000</f>
        <v>1650413.3769390001</v>
      </c>
      <c r="L331" s="20"/>
      <c r="M331" s="120">
        <f t="shared" si="21"/>
        <v>0</v>
      </c>
      <c r="N331" s="20">
        <f>VLOOKUP(B331,'[6]CSP 2017-18'!$A$9:$O$391,11,0)*1000000</f>
        <v>0</v>
      </c>
    </row>
    <row r="332" spans="2:14" x14ac:dyDescent="0.3">
      <c r="B332" s="4" t="s">
        <v>483</v>
      </c>
      <c r="C332" s="4" t="s">
        <v>484</v>
      </c>
      <c r="D332" s="4" t="s">
        <v>348</v>
      </c>
      <c r="E332" s="4" t="s">
        <v>348</v>
      </c>
      <c r="F332" s="20">
        <f t="shared" si="22"/>
        <v>245033.22002675943</v>
      </c>
      <c r="G332" s="20">
        <f t="shared" si="23"/>
        <v>245033.22002675943</v>
      </c>
      <c r="H332" s="20">
        <v>150000000</v>
      </c>
      <c r="I332" s="20">
        <f t="shared" si="20"/>
        <v>685606549.25394952</v>
      </c>
      <c r="J332" s="149">
        <f>'[6]Step 1'!CV334</f>
        <v>662525.80506175943</v>
      </c>
      <c r="K332" s="150">
        <f>VLOOKUP(B332,'[6]RSG 2017-18'!$A$7:$F$389,6,0)*1000000</f>
        <v>417492.585035</v>
      </c>
      <c r="L332" s="20"/>
      <c r="M332" s="120">
        <f t="shared" si="21"/>
        <v>53609.439763971423</v>
      </c>
      <c r="N332" s="20">
        <f>VLOOKUP(B332,'[6]CSP 2017-18'!$A$9:$O$391,11,0)*1000000</f>
        <v>53609.439778720902</v>
      </c>
    </row>
    <row r="333" spans="2:14" x14ac:dyDescent="0.3">
      <c r="B333" s="4" t="s">
        <v>463</v>
      </c>
      <c r="C333" s="4" t="s">
        <v>464</v>
      </c>
      <c r="D333" s="4" t="s">
        <v>348</v>
      </c>
      <c r="E333" s="4" t="s">
        <v>348</v>
      </c>
      <c r="F333" s="20">
        <f t="shared" si="22"/>
        <v>-27927.976342849783</v>
      </c>
      <c r="G333" s="20">
        <f t="shared" si="23"/>
        <v>0</v>
      </c>
      <c r="H333" s="20">
        <v>150000000</v>
      </c>
      <c r="I333" s="20">
        <f t="shared" si="20"/>
        <v>685606549.25394952</v>
      </c>
      <c r="J333" s="149">
        <f>'[6]Step 1'!CV335</f>
        <v>487324.5960771502</v>
      </c>
      <c r="K333" s="150">
        <f>VLOOKUP(B333,'[6]RSG 2017-18'!$A$7:$F$389,6,0)*1000000</f>
        <v>515252.57241999998</v>
      </c>
      <c r="L333" s="20"/>
      <c r="M333" s="120">
        <f t="shared" si="21"/>
        <v>0</v>
      </c>
      <c r="N333" s="20">
        <f>VLOOKUP(B333,'[6]CSP 2017-18'!$A$9:$O$391,11,0)*1000000</f>
        <v>0</v>
      </c>
    </row>
    <row r="334" spans="2:14" x14ac:dyDescent="0.3">
      <c r="B334" s="4" t="s">
        <v>535</v>
      </c>
      <c r="C334" s="4" t="s">
        <v>536</v>
      </c>
      <c r="D334" s="4" t="s">
        <v>348</v>
      </c>
      <c r="E334" s="4" t="s">
        <v>348</v>
      </c>
      <c r="F334" s="20">
        <f t="shared" si="22"/>
        <v>-71954.388353006914</v>
      </c>
      <c r="G334" s="20">
        <f t="shared" si="23"/>
        <v>0</v>
      </c>
      <c r="H334" s="20">
        <v>150000000</v>
      </c>
      <c r="I334" s="20">
        <f t="shared" si="20"/>
        <v>685606549.25394952</v>
      </c>
      <c r="J334" s="149">
        <f>'[6]Step 1'!CV336</f>
        <v>1373821.119428993</v>
      </c>
      <c r="K334" s="150">
        <f>VLOOKUP(B334,'[6]RSG 2017-18'!$A$7:$F$389,6,0)*1000000</f>
        <v>1445775.5077819999</v>
      </c>
      <c r="L334" s="20"/>
      <c r="M334" s="120">
        <f t="shared" si="21"/>
        <v>0</v>
      </c>
      <c r="N334" s="20">
        <f>VLOOKUP(B334,'[6]CSP 2017-18'!$A$9:$O$391,11,0)*1000000</f>
        <v>0</v>
      </c>
    </row>
    <row r="335" spans="2:14" x14ac:dyDescent="0.3">
      <c r="B335" s="4" t="s">
        <v>511</v>
      </c>
      <c r="C335" s="4" t="s">
        <v>512</v>
      </c>
      <c r="D335" s="4" t="s">
        <v>348</v>
      </c>
      <c r="E335" s="4" t="s">
        <v>348</v>
      </c>
      <c r="F335" s="20">
        <f t="shared" si="22"/>
        <v>300244.32084581786</v>
      </c>
      <c r="G335" s="20">
        <f t="shared" si="23"/>
        <v>300244.32084581786</v>
      </c>
      <c r="H335" s="20">
        <v>150000000</v>
      </c>
      <c r="I335" s="20">
        <f t="shared" si="20"/>
        <v>685606549.25394952</v>
      </c>
      <c r="J335" s="149">
        <f>'[6]Step 1'!CV337</f>
        <v>636302.56343781785</v>
      </c>
      <c r="K335" s="150">
        <f>VLOOKUP(B335,'[6]RSG 2017-18'!$A$7:$F$389,6,0)*1000000</f>
        <v>336058.242592</v>
      </c>
      <c r="L335" s="20"/>
      <c r="M335" s="120">
        <f t="shared" si="21"/>
        <v>65688.765919578524</v>
      </c>
      <c r="N335" s="20">
        <f>VLOOKUP(B335,'[6]CSP 2017-18'!$A$9:$O$391,11,0)*1000000</f>
        <v>65688.765937626711</v>
      </c>
    </row>
    <row r="336" spans="2:14" x14ac:dyDescent="0.3">
      <c r="B336" s="4" t="s">
        <v>278</v>
      </c>
      <c r="C336" s="4" t="s">
        <v>279</v>
      </c>
      <c r="D336" s="4"/>
      <c r="E336" s="4" t="s">
        <v>203</v>
      </c>
      <c r="F336" s="20">
        <f t="shared" si="22"/>
        <v>-855923.40444582328</v>
      </c>
      <c r="G336" s="20">
        <f t="shared" si="23"/>
        <v>0</v>
      </c>
      <c r="H336" s="20">
        <v>150000000</v>
      </c>
      <c r="I336" s="20">
        <f t="shared" si="20"/>
        <v>685606549.25394952</v>
      </c>
      <c r="J336" s="149">
        <f>'[6]Step 1'!CV338</f>
        <v>13803722.428469177</v>
      </c>
      <c r="K336" s="150">
        <f>VLOOKUP(B336,'[6]RSG 2017-18'!$A$7:$F$389,6,0)*1000000</f>
        <v>14659645.832915001</v>
      </c>
      <c r="L336" s="20"/>
      <c r="M336" s="120">
        <f t="shared" si="21"/>
        <v>0</v>
      </c>
      <c r="N336" s="20">
        <f>VLOOKUP(B336,'[6]CSP 2017-18'!$A$9:$O$391,11,0)*1000000</f>
        <v>0</v>
      </c>
    </row>
    <row r="337" spans="2:14" x14ac:dyDescent="0.3">
      <c r="B337" s="4" t="s">
        <v>537</v>
      </c>
      <c r="C337" s="4" t="s">
        <v>538</v>
      </c>
      <c r="D337" s="4" t="s">
        <v>348</v>
      </c>
      <c r="E337" s="4" t="s">
        <v>348</v>
      </c>
      <c r="F337" s="20">
        <f t="shared" si="22"/>
        <v>535690.91486753954</v>
      </c>
      <c r="G337" s="20">
        <f t="shared" si="23"/>
        <v>535690.91486753954</v>
      </c>
      <c r="H337" s="20">
        <v>150000000</v>
      </c>
      <c r="I337" s="20">
        <f t="shared" si="20"/>
        <v>685606549.25394952</v>
      </c>
      <c r="J337" s="149">
        <f>'[6]Step 1'!CV339</f>
        <v>535690.91486753954</v>
      </c>
      <c r="K337" s="150">
        <f>VLOOKUP(B337,'[6]RSG 2017-18'!$A$7:$F$389,6,0)*1000000</f>
        <v>0</v>
      </c>
      <c r="L337" s="20"/>
      <c r="M337" s="120">
        <f t="shared" si="21"/>
        <v>117200.80170991459</v>
      </c>
      <c r="N337" s="20">
        <f>VLOOKUP(B337,'[6]CSP 2017-18'!$A$9:$O$391,11,0)*1000000</f>
        <v>117200.80174192668</v>
      </c>
    </row>
    <row r="338" spans="2:14" x14ac:dyDescent="0.3">
      <c r="B338" s="4" t="s">
        <v>274</v>
      </c>
      <c r="C338" s="4" t="s">
        <v>275</v>
      </c>
      <c r="D338" s="4"/>
      <c r="E338" s="4" t="s">
        <v>203</v>
      </c>
      <c r="F338" s="20">
        <f t="shared" si="22"/>
        <v>-1942832.0216635298</v>
      </c>
      <c r="G338" s="20">
        <f t="shared" si="23"/>
        <v>0</v>
      </c>
      <c r="H338" s="20">
        <v>150000000</v>
      </c>
      <c r="I338" s="20">
        <f t="shared" si="20"/>
        <v>685606549.25394952</v>
      </c>
      <c r="J338" s="149">
        <f>'[6]Step 1'!CV340</f>
        <v>12245081.29927147</v>
      </c>
      <c r="K338" s="150">
        <f>VLOOKUP(B338,'[6]RSG 2017-18'!$A$7:$F$389,6,0)*1000000</f>
        <v>14187913.320935</v>
      </c>
      <c r="L338" s="20"/>
      <c r="M338" s="120">
        <f t="shared" si="21"/>
        <v>0</v>
      </c>
      <c r="N338" s="20">
        <f>VLOOKUP(B338,'[6]CSP 2017-18'!$A$9:$O$391,11,0)*1000000</f>
        <v>0</v>
      </c>
    </row>
    <row r="339" spans="2:14" x14ac:dyDescent="0.3">
      <c r="B339" s="4" t="s">
        <v>403</v>
      </c>
      <c r="C339" s="4" t="s">
        <v>404</v>
      </c>
      <c r="D339" s="4" t="s">
        <v>348</v>
      </c>
      <c r="E339" s="4" t="s">
        <v>348</v>
      </c>
      <c r="F339" s="20">
        <f t="shared" si="22"/>
        <v>-132284.61548922106</v>
      </c>
      <c r="G339" s="20">
        <f t="shared" si="23"/>
        <v>0</v>
      </c>
      <c r="H339" s="20">
        <v>150000000</v>
      </c>
      <c r="I339" s="20">
        <f t="shared" si="20"/>
        <v>685606549.25394952</v>
      </c>
      <c r="J339" s="149">
        <f>'[6]Step 1'!CV341</f>
        <v>583775.84744877892</v>
      </c>
      <c r="K339" s="150">
        <f>VLOOKUP(B339,'[6]RSG 2017-18'!$A$7:$F$389,6,0)*1000000</f>
        <v>716060.46293799998</v>
      </c>
      <c r="L339" s="20"/>
      <c r="M339" s="120">
        <f t="shared" si="21"/>
        <v>0</v>
      </c>
      <c r="N339" s="20">
        <f>VLOOKUP(B339,'[6]CSP 2017-18'!$A$9:$O$391,11,0)*1000000</f>
        <v>0</v>
      </c>
    </row>
    <row r="340" spans="2:14" x14ac:dyDescent="0.3">
      <c r="B340" s="4" t="s">
        <v>128</v>
      </c>
      <c r="C340" s="4" t="s">
        <v>129</v>
      </c>
      <c r="D340" s="4"/>
      <c r="E340" s="4" t="s">
        <v>109</v>
      </c>
      <c r="F340" s="20">
        <f t="shared" si="22"/>
        <v>-19942381.893390141</v>
      </c>
      <c r="G340" s="20">
        <f t="shared" si="23"/>
        <v>0</v>
      </c>
      <c r="H340" s="20">
        <v>150000000</v>
      </c>
      <c r="I340" s="20">
        <f t="shared" si="20"/>
        <v>685606549.25394952</v>
      </c>
      <c r="J340" s="149">
        <f>'[6]Step 1'!CV342</f>
        <v>34015775.537641861</v>
      </c>
      <c r="K340" s="150">
        <f>VLOOKUP(B340,'[6]RSG 2017-18'!$A$7:$F$389,6,0)*1000000</f>
        <v>53958157.431032002</v>
      </c>
      <c r="L340" s="20"/>
      <c r="M340" s="120">
        <f t="shared" si="21"/>
        <v>0</v>
      </c>
      <c r="N340" s="20">
        <f>VLOOKUP(B340,'[6]CSP 2017-18'!$A$9:$O$391,11,0)*1000000</f>
        <v>0</v>
      </c>
    </row>
    <row r="341" spans="2:14" x14ac:dyDescent="0.3">
      <c r="B341" s="4" t="s">
        <v>51</v>
      </c>
      <c r="C341" s="4" t="s">
        <v>52</v>
      </c>
      <c r="D341" s="4"/>
      <c r="E341" s="4" t="s">
        <v>36</v>
      </c>
      <c r="F341" s="20">
        <f t="shared" si="22"/>
        <v>2091408.6647757236</v>
      </c>
      <c r="G341" s="20">
        <f t="shared" si="23"/>
        <v>2091408.6647757236</v>
      </c>
      <c r="H341" s="20">
        <v>150000000</v>
      </c>
      <c r="I341" s="20">
        <f t="shared" si="20"/>
        <v>685606549.25394952</v>
      </c>
      <c r="J341" s="149">
        <f>'[6]Step 1'!CV343</f>
        <v>17367814.031814724</v>
      </c>
      <c r="K341" s="150">
        <f>VLOOKUP(B341,'[6]RSG 2017-18'!$A$7:$F$389,6,0)*1000000</f>
        <v>15276405.367039001</v>
      </c>
      <c r="L341" s="20"/>
      <c r="M341" s="120">
        <f t="shared" si="21"/>
        <v>457567.53645035479</v>
      </c>
      <c r="N341" s="20">
        <f>VLOOKUP(B341,'[6]CSP 2017-18'!$A$9:$O$391,11,0)*1000000</f>
        <v>457567.53657563741</v>
      </c>
    </row>
    <row r="342" spans="2:14" x14ac:dyDescent="0.3">
      <c r="B342" s="4" t="s">
        <v>539</v>
      </c>
      <c r="C342" s="4" t="s">
        <v>540</v>
      </c>
      <c r="D342" s="4" t="s">
        <v>348</v>
      </c>
      <c r="E342" s="4" t="s">
        <v>348</v>
      </c>
      <c r="F342" s="20">
        <f t="shared" si="22"/>
        <v>339021.42966725334</v>
      </c>
      <c r="G342" s="20">
        <f t="shared" si="23"/>
        <v>339021.42966725334</v>
      </c>
      <c r="H342" s="20">
        <v>150000000</v>
      </c>
      <c r="I342" s="20">
        <f t="shared" si="20"/>
        <v>685606549.25394952</v>
      </c>
      <c r="J342" s="149">
        <f>'[6]Step 1'!CV344</f>
        <v>540630.68494825333</v>
      </c>
      <c r="K342" s="150">
        <f>VLOOKUP(B342,'[6]RSG 2017-18'!$A$7:$F$389,6,0)*1000000</f>
        <v>201609.25528099999</v>
      </c>
      <c r="L342" s="20"/>
      <c r="M342" s="120">
        <f t="shared" si="21"/>
        <v>74172.591416205847</v>
      </c>
      <c r="N342" s="20">
        <f>VLOOKUP(B342,'[6]CSP 2017-18'!$A$9:$O$391,11,0)*1000000</f>
        <v>74172.591436484552</v>
      </c>
    </row>
    <row r="343" spans="2:14" x14ac:dyDescent="0.3">
      <c r="B343" s="4" t="s">
        <v>756</v>
      </c>
      <c r="C343" s="4" t="s">
        <v>757</v>
      </c>
      <c r="D343" s="4" t="s">
        <v>751</v>
      </c>
      <c r="E343" s="4" t="s">
        <v>751</v>
      </c>
      <c r="F343" s="20">
        <f t="shared" si="22"/>
        <v>-917674.27581361867</v>
      </c>
      <c r="G343" s="20">
        <f t="shared" si="23"/>
        <v>0</v>
      </c>
      <c r="H343" s="20">
        <v>150000000</v>
      </c>
      <c r="I343" s="20">
        <f t="shared" si="20"/>
        <v>685606549.25394952</v>
      </c>
      <c r="J343" s="149">
        <f>'[6]Step 1'!CV345</f>
        <v>9980116.297999382</v>
      </c>
      <c r="K343" s="150">
        <f>VLOOKUP(B343,'[6]RSG 2017-18'!$A$7:$F$389,6,0)*1000000</f>
        <v>10897790.573813001</v>
      </c>
      <c r="L343" s="20"/>
      <c r="M343" s="120">
        <f t="shared" si="21"/>
        <v>0</v>
      </c>
      <c r="N343" s="20">
        <f>VLOOKUP(B343,'[6]CSP 2017-18'!$A$9:$O$391,11,0)*1000000</f>
        <v>0</v>
      </c>
    </row>
    <row r="344" spans="2:14" x14ac:dyDescent="0.3">
      <c r="B344" s="4" t="s">
        <v>451</v>
      </c>
      <c r="C344" s="4" t="s">
        <v>452</v>
      </c>
      <c r="D344" s="4" t="s">
        <v>348</v>
      </c>
      <c r="E344" s="4" t="s">
        <v>348</v>
      </c>
      <c r="F344" s="20">
        <f t="shared" si="22"/>
        <v>275878.01014520216</v>
      </c>
      <c r="G344" s="20">
        <f t="shared" si="23"/>
        <v>275878.01014520216</v>
      </c>
      <c r="H344" s="20">
        <v>150000000</v>
      </c>
      <c r="I344" s="20">
        <f t="shared" si="20"/>
        <v>685606549.25394952</v>
      </c>
      <c r="J344" s="149">
        <f>'[6]Step 1'!CV346</f>
        <v>527410.83725420211</v>
      </c>
      <c r="K344" s="150">
        <f>VLOOKUP(B344,'[6]RSG 2017-18'!$A$7:$F$389,6,0)*1000000</f>
        <v>251532.82710899998</v>
      </c>
      <c r="L344" s="20"/>
      <c r="M344" s="120">
        <f t="shared" si="21"/>
        <v>60357.797875195749</v>
      </c>
      <c r="N344" s="20">
        <f>VLOOKUP(B344,'[6]CSP 2017-18'!$A$9:$O$391,11,0)*1000000</f>
        <v>60357.797891698392</v>
      </c>
    </row>
    <row r="345" spans="2:14" x14ac:dyDescent="0.3">
      <c r="B345" s="4" t="s">
        <v>649</v>
      </c>
      <c r="C345" s="4" t="s">
        <v>650</v>
      </c>
      <c r="D345" s="4" t="s">
        <v>348</v>
      </c>
      <c r="E345" s="4" t="s">
        <v>348</v>
      </c>
      <c r="F345" s="20">
        <f t="shared" si="22"/>
        <v>190640.0511691593</v>
      </c>
      <c r="G345" s="20">
        <f t="shared" si="23"/>
        <v>190640.0511691593</v>
      </c>
      <c r="H345" s="20">
        <v>150000000</v>
      </c>
      <c r="I345" s="20">
        <f t="shared" si="20"/>
        <v>685606549.25394952</v>
      </c>
      <c r="J345" s="149">
        <f>'[6]Step 1'!CV347</f>
        <v>703357.06962815928</v>
      </c>
      <c r="K345" s="150">
        <f>VLOOKUP(B345,'[6]RSG 2017-18'!$A$7:$F$389,6,0)*1000000</f>
        <v>512717.01845899998</v>
      </c>
      <c r="L345" s="20"/>
      <c r="M345" s="120">
        <f t="shared" si="21"/>
        <v>41709.064340897799</v>
      </c>
      <c r="N345" s="20">
        <f>VLOOKUP(B345,'[6]CSP 2017-18'!$A$9:$O$391,11,0)*1000000</f>
        <v>41709.064352297341</v>
      </c>
    </row>
    <row r="346" spans="2:14" x14ac:dyDescent="0.3">
      <c r="B346" s="4" t="s">
        <v>105</v>
      </c>
      <c r="C346" s="4" t="s">
        <v>106</v>
      </c>
      <c r="D346" s="4"/>
      <c r="E346" s="4" t="s">
        <v>36</v>
      </c>
      <c r="F346" s="20">
        <f t="shared" si="22"/>
        <v>-4038176.8686513826</v>
      </c>
      <c r="G346" s="20">
        <f t="shared" si="23"/>
        <v>0</v>
      </c>
      <c r="H346" s="20">
        <v>150000000</v>
      </c>
      <c r="I346" s="20">
        <f t="shared" si="20"/>
        <v>685606549.25394952</v>
      </c>
      <c r="J346" s="149">
        <f>'[6]Step 1'!CV348</f>
        <v>26528698.393597618</v>
      </c>
      <c r="K346" s="150">
        <f>VLOOKUP(B346,'[6]RSG 2017-18'!$A$7:$F$389,6,0)*1000000</f>
        <v>30566875.262249</v>
      </c>
      <c r="L346" s="20"/>
      <c r="M346" s="120">
        <f t="shared" si="21"/>
        <v>0</v>
      </c>
      <c r="N346" s="20">
        <f>VLOOKUP(B346,'[6]CSP 2017-18'!$A$9:$O$391,11,0)*1000000</f>
        <v>0</v>
      </c>
    </row>
    <row r="347" spans="2:14" x14ac:dyDescent="0.3">
      <c r="B347" s="4" t="s">
        <v>93</v>
      </c>
      <c r="C347" s="4" t="s">
        <v>94</v>
      </c>
      <c r="D347" s="4"/>
      <c r="E347" s="4" t="s">
        <v>36</v>
      </c>
      <c r="F347" s="20">
        <f t="shared" si="22"/>
        <v>-6802102.3759446219</v>
      </c>
      <c r="G347" s="20">
        <f t="shared" si="23"/>
        <v>0</v>
      </c>
      <c r="H347" s="20">
        <v>150000000</v>
      </c>
      <c r="I347" s="20">
        <f t="shared" si="20"/>
        <v>685606549.25394952</v>
      </c>
      <c r="J347" s="149">
        <f>'[6]Step 1'!CV349</f>
        <v>26954556.024142377</v>
      </c>
      <c r="K347" s="150">
        <f>VLOOKUP(B347,'[6]RSG 2017-18'!$A$7:$F$389,6,0)*1000000</f>
        <v>33756658.400086999</v>
      </c>
      <c r="L347" s="20"/>
      <c r="M347" s="120">
        <f t="shared" si="21"/>
        <v>0</v>
      </c>
      <c r="N347" s="20">
        <f>VLOOKUP(B347,'[6]CSP 2017-18'!$A$9:$O$391,11,0)*1000000</f>
        <v>0</v>
      </c>
    </row>
    <row r="348" spans="2:14" x14ac:dyDescent="0.3">
      <c r="B348" s="4" t="s">
        <v>173</v>
      </c>
      <c r="C348" s="4" t="s">
        <v>174</v>
      </c>
      <c r="D348" s="4"/>
      <c r="E348" s="4" t="s">
        <v>136</v>
      </c>
      <c r="F348" s="20">
        <f t="shared" si="22"/>
        <v>-6480640.7652547657</v>
      </c>
      <c r="G348" s="20">
        <f t="shared" si="23"/>
        <v>0</v>
      </c>
      <c r="H348" s="20">
        <v>150000000</v>
      </c>
      <c r="I348" s="20">
        <f t="shared" si="20"/>
        <v>685606549.25394952</v>
      </c>
      <c r="J348" s="149">
        <f>'[6]Step 1'!CV350</f>
        <v>26981995.436752234</v>
      </c>
      <c r="K348" s="150">
        <f>VLOOKUP(B348,'[6]RSG 2017-18'!$A$7:$F$389,6,0)*1000000</f>
        <v>33462636.202006999</v>
      </c>
      <c r="L348" s="20"/>
      <c r="M348" s="120">
        <f t="shared" si="21"/>
        <v>0</v>
      </c>
      <c r="N348" s="20">
        <f>VLOOKUP(B348,'[6]CSP 2017-18'!$A$9:$O$391,11,0)*1000000</f>
        <v>0</v>
      </c>
    </row>
    <row r="349" spans="2:14" x14ac:dyDescent="0.3">
      <c r="B349" s="4" t="s">
        <v>130</v>
      </c>
      <c r="C349" s="4" t="s">
        <v>131</v>
      </c>
      <c r="D349" s="4"/>
      <c r="E349" s="4" t="s">
        <v>109</v>
      </c>
      <c r="F349" s="20">
        <f t="shared" si="22"/>
        <v>-10264779.534324985</v>
      </c>
      <c r="G349" s="20">
        <f t="shared" si="23"/>
        <v>0</v>
      </c>
      <c r="H349" s="20">
        <v>150000000</v>
      </c>
      <c r="I349" s="20">
        <f t="shared" si="20"/>
        <v>685606549.25394952</v>
      </c>
      <c r="J349" s="149">
        <f>'[6]Step 1'!CV351</f>
        <v>26749094.455491018</v>
      </c>
      <c r="K349" s="150">
        <f>VLOOKUP(B349,'[6]RSG 2017-18'!$A$7:$F$389,6,0)*1000000</f>
        <v>37013873.989816003</v>
      </c>
      <c r="L349" s="20"/>
      <c r="M349" s="120">
        <f t="shared" si="21"/>
        <v>0</v>
      </c>
      <c r="N349" s="20">
        <f>VLOOKUP(B349,'[6]CSP 2017-18'!$A$9:$O$391,11,0)*1000000</f>
        <v>0</v>
      </c>
    </row>
    <row r="350" spans="2:14" x14ac:dyDescent="0.3">
      <c r="B350" s="4" t="s">
        <v>270</v>
      </c>
      <c r="C350" s="4" t="s">
        <v>271</v>
      </c>
      <c r="D350" s="4"/>
      <c r="E350" s="4" t="s">
        <v>203</v>
      </c>
      <c r="F350" s="20">
        <f t="shared" si="22"/>
        <v>2898026.4931121115</v>
      </c>
      <c r="G350" s="20">
        <f t="shared" si="23"/>
        <v>2898026.4931121115</v>
      </c>
      <c r="H350" s="20">
        <v>150000000</v>
      </c>
      <c r="I350" s="20">
        <f t="shared" si="20"/>
        <v>685606549.25394952</v>
      </c>
      <c r="J350" s="149">
        <f>'[6]Step 1'!CV352</f>
        <v>13157197.819644112</v>
      </c>
      <c r="K350" s="150">
        <f>VLOOKUP(B350,'[6]RSG 2017-18'!$A$7:$F$389,6,0)*1000000</f>
        <v>10259171.326532001</v>
      </c>
      <c r="L350" s="20"/>
      <c r="M350" s="120">
        <f t="shared" si="21"/>
        <v>634042.91344626853</v>
      </c>
      <c r="N350" s="20">
        <f>VLOOKUP(B350,'[6]CSP 2017-18'!$A$9:$O$391,11,0)*1000000</f>
        <v>634042.91362006473</v>
      </c>
    </row>
    <row r="351" spans="2:14" x14ac:dyDescent="0.3">
      <c r="B351" s="4" t="s">
        <v>723</v>
      </c>
      <c r="C351" s="4" t="s">
        <v>724</v>
      </c>
      <c r="D351" s="4" t="s">
        <v>348</v>
      </c>
      <c r="E351" s="4" t="s">
        <v>348</v>
      </c>
      <c r="F351" s="20">
        <f t="shared" si="22"/>
        <v>180360.66707643855</v>
      </c>
      <c r="G351" s="20">
        <f t="shared" si="23"/>
        <v>180360.66707643855</v>
      </c>
      <c r="H351" s="20">
        <v>150000000</v>
      </c>
      <c r="I351" s="20">
        <f t="shared" si="20"/>
        <v>685606549.25394952</v>
      </c>
      <c r="J351" s="149">
        <f>'[6]Step 1'!CV353</f>
        <v>974036.02555343858</v>
      </c>
      <c r="K351" s="150">
        <f>VLOOKUP(B351,'[6]RSG 2017-18'!$A$7:$F$389,6,0)*1000000</f>
        <v>793675.35847700003</v>
      </c>
      <c r="L351" s="20"/>
      <c r="M351" s="120">
        <f t="shared" si="21"/>
        <v>39460.095722400853</v>
      </c>
      <c r="N351" s="20">
        <f>VLOOKUP(B351,'[6]CSP 2017-18'!$A$9:$O$391,11,0)*1000000</f>
        <v>39460.095733122747</v>
      </c>
    </row>
    <row r="352" spans="2:14" x14ac:dyDescent="0.3">
      <c r="B352" s="4" t="s">
        <v>194</v>
      </c>
      <c r="C352" s="4" t="s">
        <v>195</v>
      </c>
      <c r="D352" s="4"/>
      <c r="E352" s="4" t="s">
        <v>177</v>
      </c>
      <c r="F352" s="20">
        <f t="shared" si="22"/>
        <v>13681378.404238556</v>
      </c>
      <c r="G352" s="20">
        <f t="shared" si="23"/>
        <v>13681378.404238556</v>
      </c>
      <c r="H352" s="20">
        <v>150000000</v>
      </c>
      <c r="I352" s="20">
        <f t="shared" si="20"/>
        <v>685606549.25394952</v>
      </c>
      <c r="J352" s="149">
        <f>'[6]Step 1'!CV354</f>
        <v>34070049.311625555</v>
      </c>
      <c r="K352" s="150">
        <f>VLOOKUP(B352,'[6]RSG 2017-18'!$A$7:$F$389,6,0)*1000000</f>
        <v>20388670.907387</v>
      </c>
      <c r="L352" s="20"/>
      <c r="M352" s="120">
        <f t="shared" si="21"/>
        <v>2993271.8158379835</v>
      </c>
      <c r="N352" s="20">
        <f>VLOOKUP(B352,'[6]CSP 2017-18'!$A$9:$O$391,11,0)*1000000</f>
        <v>2993271.8166586747</v>
      </c>
    </row>
    <row r="353" spans="2:14" x14ac:dyDescent="0.3">
      <c r="B353" s="4" t="s">
        <v>513</v>
      </c>
      <c r="C353" s="4" t="s">
        <v>514</v>
      </c>
      <c r="D353" s="4" t="s">
        <v>348</v>
      </c>
      <c r="E353" s="4" t="s">
        <v>348</v>
      </c>
      <c r="F353" s="20">
        <f t="shared" si="22"/>
        <v>421609.87575297151</v>
      </c>
      <c r="G353" s="20">
        <f t="shared" si="23"/>
        <v>421609.87575297151</v>
      </c>
      <c r="H353" s="20">
        <v>150000000</v>
      </c>
      <c r="I353" s="20">
        <f t="shared" si="20"/>
        <v>685606549.25394952</v>
      </c>
      <c r="J353" s="149">
        <f>'[6]Step 1'!CV355</f>
        <v>986805.71440397156</v>
      </c>
      <c r="K353" s="150">
        <f>VLOOKUP(B353,'[6]RSG 2017-18'!$A$7:$F$389,6,0)*1000000</f>
        <v>565195.83865100006</v>
      </c>
      <c r="L353" s="20"/>
      <c r="M353" s="120">
        <f t="shared" si="21"/>
        <v>92241.652930186639</v>
      </c>
      <c r="N353" s="20">
        <f>VLOOKUP(B353,'[6]CSP 2017-18'!$A$9:$O$391,11,0)*1000000</f>
        <v>92241.652955699334</v>
      </c>
    </row>
    <row r="354" spans="2:14" x14ac:dyDescent="0.3">
      <c r="B354" s="4" t="s">
        <v>691</v>
      </c>
      <c r="C354" s="4" t="s">
        <v>692</v>
      </c>
      <c r="D354" s="4" t="s">
        <v>348</v>
      </c>
      <c r="E354" s="4" t="s">
        <v>348</v>
      </c>
      <c r="F354" s="20">
        <f t="shared" si="22"/>
        <v>-284854.84169958113</v>
      </c>
      <c r="G354" s="20">
        <f t="shared" si="23"/>
        <v>0</v>
      </c>
      <c r="H354" s="20">
        <v>150000000</v>
      </c>
      <c r="I354" s="20">
        <f t="shared" si="20"/>
        <v>685606549.25394952</v>
      </c>
      <c r="J354" s="149">
        <f>'[6]Step 1'!CV356</f>
        <v>1010872.7798094188</v>
      </c>
      <c r="K354" s="150">
        <f>VLOOKUP(B354,'[6]RSG 2017-18'!$A$7:$F$389,6,0)*1000000</f>
        <v>1295727.621509</v>
      </c>
      <c r="L354" s="20"/>
      <c r="M354" s="120">
        <f t="shared" si="21"/>
        <v>0</v>
      </c>
      <c r="N354" s="20">
        <f>VLOOKUP(B354,'[6]CSP 2017-18'!$A$9:$O$391,11,0)*1000000</f>
        <v>0</v>
      </c>
    </row>
    <row r="355" spans="2:14" x14ac:dyDescent="0.3">
      <c r="B355" s="4" t="s">
        <v>711</v>
      </c>
      <c r="C355" s="4" t="s">
        <v>712</v>
      </c>
      <c r="D355" s="4" t="s">
        <v>348</v>
      </c>
      <c r="E355" s="4" t="s">
        <v>348</v>
      </c>
      <c r="F355" s="20">
        <f t="shared" si="22"/>
        <v>695136.68914209842</v>
      </c>
      <c r="G355" s="20">
        <f t="shared" si="23"/>
        <v>695136.68914209842</v>
      </c>
      <c r="H355" s="20">
        <v>150000000</v>
      </c>
      <c r="I355" s="20">
        <f t="shared" si="20"/>
        <v>685606549.25394952</v>
      </c>
      <c r="J355" s="149">
        <f>'[6]Step 1'!CV357</f>
        <v>756045.69875009847</v>
      </c>
      <c r="K355" s="150">
        <f>VLOOKUP(B355,'[6]RSG 2017-18'!$A$7:$F$389,6,0)*1000000</f>
        <v>60909.009608</v>
      </c>
      <c r="L355" s="20"/>
      <c r="M355" s="120">
        <f t="shared" si="21"/>
        <v>152085.04569388652</v>
      </c>
      <c r="N355" s="20">
        <f>VLOOKUP(B355,'[6]CSP 2017-18'!$A$9:$O$391,11,0)*1000000</f>
        <v>152085.04573555847</v>
      </c>
    </row>
    <row r="356" spans="2:14" x14ac:dyDescent="0.3">
      <c r="B356" s="4" t="s">
        <v>427</v>
      </c>
      <c r="C356" s="4" t="s">
        <v>428</v>
      </c>
      <c r="D356" s="4" t="s">
        <v>348</v>
      </c>
      <c r="E356" s="4" t="s">
        <v>348</v>
      </c>
      <c r="F356" s="20">
        <f t="shared" si="22"/>
        <v>759692.72283364995</v>
      </c>
      <c r="G356" s="20">
        <f t="shared" si="23"/>
        <v>759692.72283364995</v>
      </c>
      <c r="H356" s="20">
        <v>150000000</v>
      </c>
      <c r="I356" s="20">
        <f t="shared" si="20"/>
        <v>685606549.25394952</v>
      </c>
      <c r="J356" s="149">
        <f>'[6]Step 1'!CV358</f>
        <v>1047416.84505365</v>
      </c>
      <c r="K356" s="150">
        <f>VLOOKUP(B356,'[6]RSG 2017-18'!$A$7:$F$389,6,0)*1000000</f>
        <v>287724.12222000002</v>
      </c>
      <c r="L356" s="20"/>
      <c r="M356" s="120">
        <f t="shared" si="21"/>
        <v>166208.8971423154</v>
      </c>
      <c r="N356" s="20">
        <f>VLOOKUP(B356,'[6]CSP 2017-18'!$A$9:$O$391,11,0)*1000000</f>
        <v>166208.89718795751</v>
      </c>
    </row>
    <row r="357" spans="2:14" x14ac:dyDescent="0.3">
      <c r="B357" s="4" t="s">
        <v>619</v>
      </c>
      <c r="C357" s="4" t="s">
        <v>620</v>
      </c>
      <c r="D357" s="4" t="s">
        <v>348</v>
      </c>
      <c r="E357" s="4" t="s">
        <v>348</v>
      </c>
      <c r="F357" s="20">
        <f t="shared" si="22"/>
        <v>-172229.93360079895</v>
      </c>
      <c r="G357" s="20">
        <f t="shared" si="23"/>
        <v>0</v>
      </c>
      <c r="H357" s="20">
        <v>150000000</v>
      </c>
      <c r="I357" s="20">
        <f t="shared" si="20"/>
        <v>685606549.25394952</v>
      </c>
      <c r="J357" s="149">
        <f>'[6]Step 1'!CV359</f>
        <v>633824.93776220107</v>
      </c>
      <c r="K357" s="150">
        <f>VLOOKUP(B357,'[6]RSG 2017-18'!$A$7:$F$389,6,0)*1000000</f>
        <v>806054.87136300001</v>
      </c>
      <c r="L357" s="20"/>
      <c r="M357" s="120">
        <f t="shared" si="21"/>
        <v>0</v>
      </c>
      <c r="N357" s="20">
        <f>VLOOKUP(B357,'[6]CSP 2017-18'!$A$9:$O$391,11,0)*1000000</f>
        <v>0</v>
      </c>
    </row>
    <row r="358" spans="2:14" x14ac:dyDescent="0.3">
      <c r="B358" s="4" t="s">
        <v>515</v>
      </c>
      <c r="C358" s="4" t="s">
        <v>516</v>
      </c>
      <c r="D358" s="4" t="s">
        <v>348</v>
      </c>
      <c r="E358" s="4" t="s">
        <v>348</v>
      </c>
      <c r="F358" s="20">
        <f t="shared" si="22"/>
        <v>356345.99409390916</v>
      </c>
      <c r="G358" s="20">
        <f t="shared" si="23"/>
        <v>356345.99409390916</v>
      </c>
      <c r="H358" s="20">
        <v>150000000</v>
      </c>
      <c r="I358" s="20">
        <f t="shared" si="20"/>
        <v>685606549.25394952</v>
      </c>
      <c r="J358" s="149">
        <f>'[6]Step 1'!CV360</f>
        <v>914287.30091090919</v>
      </c>
      <c r="K358" s="150">
        <f>VLOOKUP(B358,'[6]RSG 2017-18'!$A$7:$F$389,6,0)*1000000</f>
        <v>557941.30681700003</v>
      </c>
      <c r="L358" s="20"/>
      <c r="M358" s="120">
        <f t="shared" si="21"/>
        <v>77962.935406977456</v>
      </c>
      <c r="N358" s="20">
        <f>VLOOKUP(B358,'[6]CSP 2017-18'!$A$9:$O$391,11,0)*1000000</f>
        <v>77962.935428370547</v>
      </c>
    </row>
    <row r="359" spans="2:14" x14ac:dyDescent="0.3">
      <c r="B359" s="4" t="s">
        <v>256</v>
      </c>
      <c r="C359" s="4" t="s">
        <v>257</v>
      </c>
      <c r="D359" s="4"/>
      <c r="E359" s="4" t="s">
        <v>203</v>
      </c>
      <c r="F359" s="20">
        <f t="shared" si="22"/>
        <v>6271192.7593444996</v>
      </c>
      <c r="G359" s="20">
        <f t="shared" si="23"/>
        <v>6271192.7593444996</v>
      </c>
      <c r="H359" s="20">
        <v>150000000</v>
      </c>
      <c r="I359" s="20">
        <f t="shared" si="20"/>
        <v>685606549.25394952</v>
      </c>
      <c r="J359" s="149">
        <f>'[6]Step 1'!CV361</f>
        <v>9967499.0783064999</v>
      </c>
      <c r="K359" s="150">
        <f>VLOOKUP(B359,'[6]RSG 2017-18'!$A$7:$F$389,6,0)*1000000</f>
        <v>3696306.3189619998</v>
      </c>
      <c r="L359" s="20"/>
      <c r="M359" s="120">
        <f t="shared" si="21"/>
        <v>1372038.9849328091</v>
      </c>
      <c r="N359" s="20">
        <f>VLOOKUP(B359,'[6]CSP 2017-18'!$A$9:$O$391,11,0)*1000000</f>
        <v>1372038.9853086204</v>
      </c>
    </row>
    <row r="360" spans="2:14" x14ac:dyDescent="0.3">
      <c r="B360" s="4" t="s">
        <v>405</v>
      </c>
      <c r="C360" s="4" t="s">
        <v>406</v>
      </c>
      <c r="D360" s="4" t="s">
        <v>348</v>
      </c>
      <c r="E360" s="4" t="s">
        <v>348</v>
      </c>
      <c r="F360" s="20">
        <f t="shared" si="22"/>
        <v>140271.83925817555</v>
      </c>
      <c r="G360" s="20">
        <f t="shared" si="23"/>
        <v>140271.83925817555</v>
      </c>
      <c r="H360" s="20">
        <v>150000000</v>
      </c>
      <c r="I360" s="20">
        <f t="shared" si="20"/>
        <v>685606549.25394952</v>
      </c>
      <c r="J360" s="149">
        <f>'[6]Step 1'!CV362</f>
        <v>363556.07719117554</v>
      </c>
      <c r="K360" s="150">
        <f>VLOOKUP(B360,'[6]RSG 2017-18'!$A$7:$F$389,6,0)*1000000</f>
        <v>223284.237933</v>
      </c>
      <c r="L360" s="20"/>
      <c r="M360" s="120">
        <f t="shared" si="21"/>
        <v>30689.286605593381</v>
      </c>
      <c r="N360" s="20">
        <f>VLOOKUP(B360,'[6]CSP 2017-18'!$A$9:$O$391,11,0)*1000000</f>
        <v>30689.286614187105</v>
      </c>
    </row>
    <row r="361" spans="2:14" x14ac:dyDescent="0.3">
      <c r="B361" s="4" t="s">
        <v>413</v>
      </c>
      <c r="C361" s="4" t="s">
        <v>414</v>
      </c>
      <c r="D361" s="4" t="s">
        <v>348</v>
      </c>
      <c r="E361" s="4" t="s">
        <v>348</v>
      </c>
      <c r="F361" s="20">
        <f t="shared" si="22"/>
        <v>-2219.9871504877228</v>
      </c>
      <c r="G361" s="20">
        <f t="shared" si="23"/>
        <v>0</v>
      </c>
      <c r="H361" s="20">
        <v>150000000</v>
      </c>
      <c r="I361" s="20">
        <f t="shared" si="20"/>
        <v>685606549.25394952</v>
      </c>
      <c r="J361" s="149">
        <f>'[6]Step 1'!CV363</f>
        <v>681843.44975451229</v>
      </c>
      <c r="K361" s="150">
        <f>VLOOKUP(B361,'[6]RSG 2017-18'!$A$7:$F$389,6,0)*1000000</f>
        <v>684063.43690500001</v>
      </c>
      <c r="L361" s="20"/>
      <c r="M361" s="120">
        <f t="shared" si="21"/>
        <v>0</v>
      </c>
      <c r="N361" s="20">
        <f>VLOOKUP(B361,'[6]CSP 2017-18'!$A$9:$O$391,11,0)*1000000</f>
        <v>0</v>
      </c>
    </row>
    <row r="362" spans="2:14" x14ac:dyDescent="0.3">
      <c r="B362" s="4" t="s">
        <v>561</v>
      </c>
      <c r="C362" s="4" t="s">
        <v>562</v>
      </c>
      <c r="D362" s="4" t="s">
        <v>348</v>
      </c>
      <c r="E362" s="4" t="s">
        <v>348</v>
      </c>
      <c r="F362" s="20">
        <f t="shared" si="22"/>
        <v>32918.546994879143</v>
      </c>
      <c r="G362" s="20">
        <f t="shared" si="23"/>
        <v>32918.546994879143</v>
      </c>
      <c r="H362" s="20">
        <v>150000000</v>
      </c>
      <c r="I362" s="20">
        <f t="shared" si="20"/>
        <v>685606549.25394952</v>
      </c>
      <c r="J362" s="149">
        <f>'[6]Step 1'!CV364</f>
        <v>903676.11759887915</v>
      </c>
      <c r="K362" s="150">
        <f>VLOOKUP(B362,'[6]RSG 2017-18'!$A$7:$F$389,6,0)*1000000</f>
        <v>870757.57060400001</v>
      </c>
      <c r="L362" s="20"/>
      <c r="M362" s="120">
        <f t="shared" si="21"/>
        <v>7202.0637122048711</v>
      </c>
      <c r="N362" s="20">
        <f>VLOOKUP(B362,'[6]CSP 2017-18'!$A$9:$O$391,11,0)*1000000</f>
        <v>7202.063714205723</v>
      </c>
    </row>
    <row r="363" spans="2:14" x14ac:dyDescent="0.3">
      <c r="B363" s="4" t="s">
        <v>591</v>
      </c>
      <c r="C363" s="4" t="s">
        <v>592</v>
      </c>
      <c r="D363" s="4" t="s">
        <v>348</v>
      </c>
      <c r="E363" s="4" t="s">
        <v>348</v>
      </c>
      <c r="F363" s="20">
        <f t="shared" si="22"/>
        <v>-6660.4743541834177</v>
      </c>
      <c r="G363" s="20">
        <f t="shared" si="23"/>
        <v>0</v>
      </c>
      <c r="H363" s="20">
        <v>150000000</v>
      </c>
      <c r="I363" s="20">
        <f t="shared" si="20"/>
        <v>685606549.25394952</v>
      </c>
      <c r="J363" s="149">
        <f>'[6]Step 1'!CV365</f>
        <v>754140.94875681656</v>
      </c>
      <c r="K363" s="150">
        <f>VLOOKUP(B363,'[6]RSG 2017-18'!$A$7:$F$389,6,0)*1000000</f>
        <v>760801.42311099998</v>
      </c>
      <c r="L363" s="20"/>
      <c r="M363" s="120">
        <f t="shared" si="21"/>
        <v>0</v>
      </c>
      <c r="N363" s="20">
        <f>VLOOKUP(B363,'[6]CSP 2017-18'!$A$9:$O$391,11,0)*1000000</f>
        <v>0</v>
      </c>
    </row>
    <row r="364" spans="2:14" x14ac:dyDescent="0.3">
      <c r="B364" s="4" t="s">
        <v>758</v>
      </c>
      <c r="C364" s="4" t="s">
        <v>759</v>
      </c>
      <c r="D364" s="4" t="s">
        <v>751</v>
      </c>
      <c r="E364" s="4" t="s">
        <v>751</v>
      </c>
      <c r="F364" s="20">
        <f t="shared" si="22"/>
        <v>-2692815.2622957788</v>
      </c>
      <c r="G364" s="20">
        <f t="shared" si="23"/>
        <v>0</v>
      </c>
      <c r="H364" s="20">
        <v>150000000</v>
      </c>
      <c r="I364" s="20">
        <f t="shared" si="20"/>
        <v>685606549.25394952</v>
      </c>
      <c r="J364" s="149">
        <f>'[6]Step 1'!CV366</f>
        <v>20509225.058454223</v>
      </c>
      <c r="K364" s="150">
        <f>VLOOKUP(B364,'[6]RSG 2017-18'!$A$7:$F$389,6,0)*1000000</f>
        <v>23202040.320750002</v>
      </c>
      <c r="L364" s="20"/>
      <c r="M364" s="120">
        <f t="shared" si="21"/>
        <v>0</v>
      </c>
      <c r="N364" s="20">
        <f>VLOOKUP(B364,'[6]CSP 2017-18'!$A$9:$O$391,11,0)*1000000</f>
        <v>0</v>
      </c>
    </row>
    <row r="365" spans="2:14" x14ac:dyDescent="0.3">
      <c r="B365" s="4" t="s">
        <v>651</v>
      </c>
      <c r="C365" s="4" t="s">
        <v>652</v>
      </c>
      <c r="D365" s="4" t="s">
        <v>348</v>
      </c>
      <c r="E365" s="4" t="s">
        <v>348</v>
      </c>
      <c r="F365" s="20">
        <f t="shared" si="22"/>
        <v>-45119.173175922479</v>
      </c>
      <c r="G365" s="20">
        <f t="shared" si="23"/>
        <v>0</v>
      </c>
      <c r="H365" s="20">
        <v>150000000</v>
      </c>
      <c r="I365" s="20">
        <f t="shared" si="20"/>
        <v>685606549.25394952</v>
      </c>
      <c r="J365" s="149">
        <f>'[6]Step 1'!CV367</f>
        <v>591477.82491707755</v>
      </c>
      <c r="K365" s="150">
        <f>VLOOKUP(B365,'[6]RSG 2017-18'!$A$7:$F$389,6,0)*1000000</f>
        <v>636596.99809300003</v>
      </c>
      <c r="L365" s="20"/>
      <c r="M365" s="120">
        <f t="shared" si="21"/>
        <v>0</v>
      </c>
      <c r="N365" s="20">
        <f>VLOOKUP(B365,'[6]CSP 2017-18'!$A$9:$O$391,11,0)*1000000</f>
        <v>0</v>
      </c>
    </row>
    <row r="366" spans="2:14" x14ac:dyDescent="0.3">
      <c r="B366" s="4" t="s">
        <v>659</v>
      </c>
      <c r="C366" s="4" t="s">
        <v>660</v>
      </c>
      <c r="D366" s="4" t="s">
        <v>348</v>
      </c>
      <c r="E366" s="4" t="s">
        <v>348</v>
      </c>
      <c r="F366" s="20">
        <f t="shared" si="22"/>
        <v>-36035.79838197364</v>
      </c>
      <c r="G366" s="20">
        <f t="shared" si="23"/>
        <v>0</v>
      </c>
      <c r="H366" s="20">
        <v>150000000</v>
      </c>
      <c r="I366" s="20">
        <f t="shared" si="20"/>
        <v>685606549.25394952</v>
      </c>
      <c r="J366" s="149">
        <f>'[6]Step 1'!CV368</f>
        <v>280849.61206002638</v>
      </c>
      <c r="K366" s="150">
        <f>VLOOKUP(B366,'[6]RSG 2017-18'!$A$7:$F$389,6,0)*1000000</f>
        <v>316885.41044200002</v>
      </c>
      <c r="L366" s="20"/>
      <c r="M366" s="120">
        <f t="shared" si="21"/>
        <v>0</v>
      </c>
      <c r="N366" s="20">
        <f>VLOOKUP(B366,'[6]CSP 2017-18'!$A$9:$O$391,11,0)*1000000</f>
        <v>0</v>
      </c>
    </row>
    <row r="367" spans="2:14" x14ac:dyDescent="0.3">
      <c r="B367" s="4" t="s">
        <v>196</v>
      </c>
      <c r="C367" s="4" t="s">
        <v>197</v>
      </c>
      <c r="D367" s="4"/>
      <c r="E367" s="4" t="s">
        <v>177</v>
      </c>
      <c r="F367" s="20">
        <f>J367-K367</f>
        <v>28583433.51818414</v>
      </c>
      <c r="G367" s="20">
        <f t="shared" si="23"/>
        <v>28583433.51818414</v>
      </c>
      <c r="H367" s="20">
        <v>150000000</v>
      </c>
      <c r="I367" s="20">
        <f t="shared" si="20"/>
        <v>685606549.25394952</v>
      </c>
      <c r="J367" s="149">
        <f>'[6]Step 1'!CV369</f>
        <v>56276128.914280139</v>
      </c>
      <c r="K367" s="150">
        <f>VLOOKUP(B367,'[6]RSG 2017-18'!$A$7:$F$389,6,0)*1000000</f>
        <v>27692695.396095999</v>
      </c>
      <c r="L367" s="20"/>
      <c r="M367" s="120">
        <f t="shared" si="21"/>
        <v>6253608.6220196243</v>
      </c>
      <c r="N367" s="20">
        <f>VLOOKUP(B367,'[6]CSP 2017-18'!$A$9:$O$391,11,0)*1000000</f>
        <v>6253608.6237339946</v>
      </c>
    </row>
    <row r="368" spans="2:14" x14ac:dyDescent="0.3">
      <c r="B368" s="4" t="s">
        <v>760</v>
      </c>
      <c r="C368" s="4" t="s">
        <v>761</v>
      </c>
      <c r="D368" s="4" t="s">
        <v>751</v>
      </c>
      <c r="E368" s="4" t="s">
        <v>751</v>
      </c>
      <c r="F368" s="20">
        <f t="shared" si="22"/>
        <v>-1258597.3834456243</v>
      </c>
      <c r="G368" s="20">
        <f t="shared" si="23"/>
        <v>0</v>
      </c>
      <c r="H368" s="20">
        <v>150000000</v>
      </c>
      <c r="I368" s="20">
        <f t="shared" si="20"/>
        <v>685606549.25394952</v>
      </c>
      <c r="J368" s="149">
        <f>'[6]Step 1'!CV370</f>
        <v>15492630.866287375</v>
      </c>
      <c r="K368" s="150">
        <f>VLOOKUP(B368,'[6]RSG 2017-18'!$A$7:$F$389,6,0)*1000000</f>
        <v>16751228.249732999</v>
      </c>
      <c r="L368" s="20"/>
      <c r="M368" s="120">
        <f t="shared" si="21"/>
        <v>0</v>
      </c>
      <c r="N368" s="20">
        <f>VLOOKUP(B368,'[6]CSP 2017-18'!$A$9:$O$391,11,0)*1000000</f>
        <v>0</v>
      </c>
    </row>
    <row r="369" spans="2:14" x14ac:dyDescent="0.3">
      <c r="B369" s="4" t="s">
        <v>132</v>
      </c>
      <c r="C369" s="4" t="s">
        <v>133</v>
      </c>
      <c r="D369" s="4"/>
      <c r="E369" s="4" t="s">
        <v>109</v>
      </c>
      <c r="F369" s="20">
        <f t="shared" si="22"/>
        <v>-13836590.549342111</v>
      </c>
      <c r="G369" s="20">
        <f t="shared" si="23"/>
        <v>0</v>
      </c>
      <c r="H369" s="20">
        <v>150000000</v>
      </c>
      <c r="I369" s="20">
        <f t="shared" si="20"/>
        <v>685606549.25394952</v>
      </c>
      <c r="J369" s="149">
        <f>'[6]Step 1'!CV371</f>
        <v>32329281.616810888</v>
      </c>
      <c r="K369" s="150">
        <f>VLOOKUP(B369,'[6]RSG 2017-18'!$A$7:$F$389,6,0)*1000000</f>
        <v>46165872.166152999</v>
      </c>
      <c r="L369" s="20"/>
      <c r="M369" s="120">
        <f t="shared" si="21"/>
        <v>0</v>
      </c>
      <c r="N369" s="20">
        <f>VLOOKUP(B369,'[6]CSP 2017-18'!$A$9:$O$391,11,0)*1000000</f>
        <v>0</v>
      </c>
    </row>
    <row r="370" spans="2:14" x14ac:dyDescent="0.3">
      <c r="B370" s="4" t="s">
        <v>415</v>
      </c>
      <c r="C370" s="4" t="s">
        <v>416</v>
      </c>
      <c r="D370" s="4" t="s">
        <v>348</v>
      </c>
      <c r="E370" s="4" t="s">
        <v>348</v>
      </c>
      <c r="F370" s="20">
        <f t="shared" si="22"/>
        <v>299950.30996098882</v>
      </c>
      <c r="G370" s="20">
        <f t="shared" si="23"/>
        <v>299950.30996098882</v>
      </c>
      <c r="H370" s="20">
        <v>150000000</v>
      </c>
      <c r="I370" s="20">
        <f t="shared" si="20"/>
        <v>685606549.25394952</v>
      </c>
      <c r="J370" s="149">
        <f>'[6]Step 1'!CV372</f>
        <v>503001.59064298886</v>
      </c>
      <c r="K370" s="150">
        <f>VLOOKUP(B370,'[6]RSG 2017-18'!$A$7:$F$389,6,0)*1000000</f>
        <v>203051.28068200001</v>
      </c>
      <c r="L370" s="20"/>
      <c r="M370" s="120">
        <f>(G370/I370)*H370</f>
        <v>65624.440932058584</v>
      </c>
      <c r="N370" s="20">
        <f>VLOOKUP(B370,'[6]CSP 2017-18'!$A$9:$O$391,11,0)*1000000</f>
        <v>65624.440950051707</v>
      </c>
    </row>
    <row r="371" spans="2:14" x14ac:dyDescent="0.3">
      <c r="B371" s="4" t="s">
        <v>53</v>
      </c>
      <c r="C371" s="4" t="s">
        <v>54</v>
      </c>
      <c r="D371" s="4"/>
      <c r="E371" s="4" t="s">
        <v>36</v>
      </c>
      <c r="F371" s="20">
        <f t="shared" si="22"/>
        <v>-4343042.6305172667</v>
      </c>
      <c r="G371" s="20">
        <f t="shared" si="23"/>
        <v>0</v>
      </c>
      <c r="H371" s="20">
        <v>150000000</v>
      </c>
      <c r="I371" s="20">
        <f t="shared" si="20"/>
        <v>685606549.25394952</v>
      </c>
      <c r="J371" s="149">
        <f>'[6]Step 1'!CV373</f>
        <v>27563778.387866732</v>
      </c>
      <c r="K371" s="150">
        <f>VLOOKUP(B371,'[6]RSG 2017-18'!$A$7:$F$389,6,0)*1000000</f>
        <v>31906821.018383998</v>
      </c>
      <c r="L371" s="20"/>
      <c r="M371" s="120">
        <f t="shared" si="21"/>
        <v>0</v>
      </c>
      <c r="N371" s="20">
        <f>VLOOKUP(B371,'[6]CSP 2017-18'!$A$9:$O$391,11,0)*1000000</f>
        <v>0</v>
      </c>
    </row>
    <row r="372" spans="2:14" x14ac:dyDescent="0.3">
      <c r="B372" s="4" t="s">
        <v>300</v>
      </c>
      <c r="C372" s="4" t="s">
        <v>301</v>
      </c>
      <c r="D372" s="4"/>
      <c r="E372" s="4" t="s">
        <v>203</v>
      </c>
      <c r="F372" s="20">
        <f t="shared" si="22"/>
        <v>13775133.426551722</v>
      </c>
      <c r="G372" s="20">
        <f t="shared" si="23"/>
        <v>13775133.426551722</v>
      </c>
      <c r="H372" s="20">
        <v>150000000</v>
      </c>
      <c r="I372" s="20">
        <f t="shared" si="20"/>
        <v>685606549.25394952</v>
      </c>
      <c r="J372" s="149">
        <f>'[6]Step 1'!CV374</f>
        <v>32062795.51652272</v>
      </c>
      <c r="K372" s="150">
        <f>VLOOKUP(B372,'[6]RSG 2017-18'!$A$7:$F$389,6,0)*1000000</f>
        <v>18287662.089970998</v>
      </c>
      <c r="L372" s="20"/>
      <c r="M372" s="120">
        <f t="shared" si="21"/>
        <v>3013783.9497466781</v>
      </c>
      <c r="N372" s="20">
        <f>VLOOKUP(B372,'[6]CSP 2017-18'!$A$9:$O$391,11,0)*1000000</f>
        <v>3013783.9505727384</v>
      </c>
    </row>
    <row r="373" spans="2:14" x14ac:dyDescent="0.3">
      <c r="B373" s="4" t="s">
        <v>485</v>
      </c>
      <c r="C373" s="4" t="s">
        <v>486</v>
      </c>
      <c r="D373" s="4" t="s">
        <v>348</v>
      </c>
      <c r="E373" s="4" t="s">
        <v>348</v>
      </c>
      <c r="F373" s="20">
        <f t="shared" si="22"/>
        <v>419398.93674089469</v>
      </c>
      <c r="G373" s="20">
        <f t="shared" si="23"/>
        <v>419398.93674089469</v>
      </c>
      <c r="H373" s="20">
        <v>150000000</v>
      </c>
      <c r="I373" s="20">
        <f t="shared" si="20"/>
        <v>685606549.25394952</v>
      </c>
      <c r="J373" s="149">
        <f>'[6]Step 1'!CV375</f>
        <v>800410.54658689466</v>
      </c>
      <c r="K373" s="150">
        <f>VLOOKUP(B373,'[6]RSG 2017-18'!$A$7:$F$389,6,0)*1000000</f>
        <v>381011.60984599998</v>
      </c>
      <c r="L373" s="20"/>
      <c r="M373" s="120">
        <f t="shared" si="21"/>
        <v>91757.934021473775</v>
      </c>
      <c r="N373" s="20">
        <f>VLOOKUP(B373,'[6]CSP 2017-18'!$A$9:$O$391,11,0)*1000000</f>
        <v>91757.934046870694</v>
      </c>
    </row>
    <row r="374" spans="2:14" x14ac:dyDescent="0.3">
      <c r="B374" s="4" t="s">
        <v>262</v>
      </c>
      <c r="C374" s="4" t="s">
        <v>263</v>
      </c>
      <c r="D374" s="4"/>
      <c r="E374" s="4" t="s">
        <v>203</v>
      </c>
      <c r="F374" s="20">
        <f t="shared" si="22"/>
        <v>5771337.0683458522</v>
      </c>
      <c r="G374" s="20">
        <f t="shared" si="23"/>
        <v>5771337.0683458522</v>
      </c>
      <c r="H374" s="20">
        <v>150000000</v>
      </c>
      <c r="I374" s="20">
        <f t="shared" si="20"/>
        <v>685606549.25394952</v>
      </c>
      <c r="J374" s="149">
        <f>'[6]Step 1'!CV376</f>
        <v>8988305.4053248521</v>
      </c>
      <c r="K374" s="150">
        <f>VLOOKUP(B374,'[6]RSG 2017-18'!$A$7:$F$389,6,0)*1000000</f>
        <v>3216968.3369789999</v>
      </c>
      <c r="L374" s="20"/>
      <c r="M374" s="120">
        <f t="shared" si="21"/>
        <v>1262678.3702604643</v>
      </c>
      <c r="N374" s="20">
        <f>VLOOKUP(B374,'[6]CSP 2017-18'!$A$9:$O$391,11,0)*1000000</f>
        <v>1262678.3706066548</v>
      </c>
    </row>
    <row r="375" spans="2:14" x14ac:dyDescent="0.3">
      <c r="B375" s="4" t="s">
        <v>63</v>
      </c>
      <c r="C375" s="4" t="s">
        <v>64</v>
      </c>
      <c r="D375" s="4"/>
      <c r="E375" s="4" t="s">
        <v>36</v>
      </c>
      <c r="F375" s="20">
        <f t="shared" si="22"/>
        <v>-5765566.265579164</v>
      </c>
      <c r="G375" s="20">
        <f t="shared" si="23"/>
        <v>0</v>
      </c>
      <c r="H375" s="20">
        <v>150000000</v>
      </c>
      <c r="I375" s="20">
        <f t="shared" si="20"/>
        <v>685606549.25394952</v>
      </c>
      <c r="J375" s="149">
        <f>'[6]Step 1'!CV377</f>
        <v>31200505.847580835</v>
      </c>
      <c r="K375" s="150">
        <f>VLOOKUP(B375,'[6]RSG 2017-18'!$A$7:$F$389,6,0)*1000000</f>
        <v>36966072.113159999</v>
      </c>
      <c r="L375" s="20"/>
      <c r="M375" s="120">
        <f t="shared" si="21"/>
        <v>0</v>
      </c>
      <c r="N375" s="20">
        <f>VLOOKUP(B375,'[6]CSP 2017-18'!$A$9:$O$391,11,0)*1000000</f>
        <v>0</v>
      </c>
    </row>
    <row r="376" spans="2:14" x14ac:dyDescent="0.3">
      <c r="B376" s="4" t="s">
        <v>713</v>
      </c>
      <c r="C376" s="4" t="s">
        <v>714</v>
      </c>
      <c r="D376" s="4" t="s">
        <v>348</v>
      </c>
      <c r="E376" s="4" t="s">
        <v>348</v>
      </c>
      <c r="F376" s="20">
        <f>J376-K376</f>
        <v>511918.08848056855</v>
      </c>
      <c r="G376" s="20">
        <f t="shared" si="23"/>
        <v>511918.08848056855</v>
      </c>
      <c r="H376" s="20">
        <v>150000000</v>
      </c>
      <c r="I376" s="20">
        <f t="shared" si="20"/>
        <v>685606549.25394952</v>
      </c>
      <c r="J376" s="149">
        <f>'[6]Step 1'!CV378</f>
        <v>511918.08848056855</v>
      </c>
      <c r="K376" s="150">
        <f>VLOOKUP(B376,'[6]RSG 2017-18'!$A$7:$F$389,6,0)*1000000</f>
        <v>0</v>
      </c>
      <c r="L376" s="20"/>
      <c r="M376" s="120">
        <f t="shared" si="21"/>
        <v>111999.67875984075</v>
      </c>
      <c r="N376" s="20">
        <f>VLOOKUP(B376,'[6]CSP 2017-18'!$A$9:$O$391,11,0)*1000000</f>
        <v>111999.67879042064</v>
      </c>
    </row>
    <row r="377" spans="2:14" x14ac:dyDescent="0.3">
      <c r="B377" s="4" t="s">
        <v>264</v>
      </c>
      <c r="C377" s="4" t="s">
        <v>265</v>
      </c>
      <c r="D377" s="4"/>
      <c r="E377" s="4" t="s">
        <v>203</v>
      </c>
      <c r="F377" s="20">
        <f t="shared" si="22"/>
        <v>9617088.7369522192</v>
      </c>
      <c r="G377" s="20">
        <f t="shared" si="23"/>
        <v>9617088.7369522192</v>
      </c>
      <c r="H377" s="20">
        <v>150000000</v>
      </c>
      <c r="I377" s="20">
        <f t="shared" si="20"/>
        <v>685606549.25394952</v>
      </c>
      <c r="J377" s="149">
        <f>'[6]Step 1'!CV379</f>
        <v>9774672.0007532183</v>
      </c>
      <c r="K377" s="150">
        <f>VLOOKUP(B377,'[6]RSG 2017-18'!$A$7:$F$389,6,0)*1000000</f>
        <v>157583.26380099999</v>
      </c>
      <c r="L377" s="20"/>
      <c r="M377" s="120">
        <f t="shared" si="21"/>
        <v>2104068.7433814253</v>
      </c>
      <c r="N377" s="20">
        <f>VLOOKUP(B377,'[6]CSP 2017-18'!$A$9:$O$391,11,0)*1000000</f>
        <v>2104068.7439584187</v>
      </c>
    </row>
    <row r="378" spans="2:14" x14ac:dyDescent="0.3">
      <c r="B378" s="4" t="s">
        <v>95</v>
      </c>
      <c r="C378" s="4" t="s">
        <v>96</v>
      </c>
      <c r="D378" s="4"/>
      <c r="E378" s="4" t="s">
        <v>36</v>
      </c>
      <c r="F378" s="20">
        <f t="shared" si="22"/>
        <v>-8535414.7938114181</v>
      </c>
      <c r="G378" s="20">
        <f t="shared" si="23"/>
        <v>0</v>
      </c>
      <c r="H378" s="20">
        <v>150000000</v>
      </c>
      <c r="I378" s="20">
        <f t="shared" si="20"/>
        <v>685606549.25394952</v>
      </c>
      <c r="J378" s="149">
        <f>'[6]Step 1'!CV380</f>
        <v>29856800.038825579</v>
      </c>
      <c r="K378" s="150">
        <f>VLOOKUP(B378,'[6]RSG 2017-18'!$A$7:$F$389,6,0)*1000000</f>
        <v>38392214.832636997</v>
      </c>
      <c r="L378" s="20"/>
      <c r="M378" s="120">
        <f t="shared" si="21"/>
        <v>0</v>
      </c>
      <c r="N378" s="20">
        <f>VLOOKUP(B378,'[6]CSP 2017-18'!$A$9:$O$391,11,0)*1000000</f>
        <v>0</v>
      </c>
    </row>
    <row r="379" spans="2:14" x14ac:dyDescent="0.3">
      <c r="B379" s="4" t="s">
        <v>491</v>
      </c>
      <c r="C379" s="4" t="s">
        <v>492</v>
      </c>
      <c r="D379" s="4" t="s">
        <v>348</v>
      </c>
      <c r="E379" s="4" t="s">
        <v>348</v>
      </c>
      <c r="F379" s="20">
        <f t="shared" si="22"/>
        <v>60725.391295230365</v>
      </c>
      <c r="G379" s="20">
        <f t="shared" si="23"/>
        <v>60725.391295230365</v>
      </c>
      <c r="H379" s="20">
        <v>150000000</v>
      </c>
      <c r="I379" s="20">
        <f t="shared" si="20"/>
        <v>685606549.25394952</v>
      </c>
      <c r="J379" s="149">
        <f>'[6]Step 1'!CV381</f>
        <v>713850.87749323039</v>
      </c>
      <c r="K379" s="150">
        <f>VLOOKUP(B379,'[6]RSG 2017-18'!$A$7:$F$389,6,0)*1000000</f>
        <v>653125.48619800003</v>
      </c>
      <c r="L379" s="20"/>
      <c r="M379" s="120">
        <f t="shared" si="21"/>
        <v>13285.766747993302</v>
      </c>
      <c r="N379" s="20">
        <f>VLOOKUP(B379,'[6]CSP 2017-18'!$A$9:$O$391,11,0)*1000000</f>
        <v>13285.76675180392</v>
      </c>
    </row>
    <row r="380" spans="2:14" x14ac:dyDescent="0.3">
      <c r="B380" s="4" t="s">
        <v>341</v>
      </c>
      <c r="C380" s="4" t="s">
        <v>342</v>
      </c>
      <c r="D380" s="4" t="s">
        <v>312</v>
      </c>
      <c r="E380" s="4" t="s">
        <v>312</v>
      </c>
      <c r="F380" s="20">
        <f t="shared" si="22"/>
        <v>11513906.615632739</v>
      </c>
      <c r="G380" s="20">
        <f t="shared" si="23"/>
        <v>11513906.615632739</v>
      </c>
      <c r="H380" s="20">
        <v>150000000</v>
      </c>
      <c r="I380" s="20">
        <f t="shared" si="20"/>
        <v>685606549.25394952</v>
      </c>
      <c r="J380" s="149">
        <f>'[6]Step 1'!CV382</f>
        <v>31410991.41775474</v>
      </c>
      <c r="K380" s="150">
        <f>VLOOKUP(B380,'[6]RSG 2017-18'!$A$7:$F$389,6,0)*1000000</f>
        <v>19897084.802122001</v>
      </c>
      <c r="L380" s="20"/>
      <c r="M380" s="120">
        <f t="shared" si="21"/>
        <v>2519062.8564214548</v>
      </c>
      <c r="N380" s="20">
        <f>VLOOKUP(B380,'[6]CSP 2017-18'!$A$9:$O$391,11,0)*1000000</f>
        <v>2519062.8571121027</v>
      </c>
    </row>
    <row r="381" spans="2:14" x14ac:dyDescent="0.3">
      <c r="B381" s="4" t="s">
        <v>737</v>
      </c>
      <c r="C381" s="4" t="s">
        <v>738</v>
      </c>
      <c r="D381" s="4" t="s">
        <v>348</v>
      </c>
      <c r="E381" s="4" t="s">
        <v>348</v>
      </c>
      <c r="F381" s="20">
        <f t="shared" si="22"/>
        <v>454803.75816107373</v>
      </c>
      <c r="G381" s="20">
        <f t="shared" si="23"/>
        <v>454803.75816107373</v>
      </c>
      <c r="H381" s="20">
        <v>150000000</v>
      </c>
      <c r="I381" s="20">
        <f t="shared" si="20"/>
        <v>685606549.25394952</v>
      </c>
      <c r="J381" s="149">
        <f>'[6]Step 1'!CV383</f>
        <v>907727.79969407374</v>
      </c>
      <c r="K381" s="150">
        <f>VLOOKUP(B381,'[6]RSG 2017-18'!$A$7:$F$389,6,0)*1000000</f>
        <v>452924.04153300001</v>
      </c>
      <c r="L381" s="20"/>
      <c r="M381" s="120">
        <f t="shared" si="21"/>
        <v>99503.955728538524</v>
      </c>
      <c r="N381" s="20">
        <f>VLOOKUP(B381,'[6]CSP 2017-18'!$A$9:$O$391,11,0)*1000000</f>
        <v>99503.955756019801</v>
      </c>
    </row>
    <row r="382" spans="2:14" x14ac:dyDescent="0.3">
      <c r="B382" s="4" t="s">
        <v>493</v>
      </c>
      <c r="C382" s="4" t="s">
        <v>494</v>
      </c>
      <c r="D382" s="4" t="s">
        <v>348</v>
      </c>
      <c r="E382" s="4" t="s">
        <v>348</v>
      </c>
      <c r="F382" s="20">
        <f t="shared" si="22"/>
        <v>59843.397900012671</v>
      </c>
      <c r="G382" s="20">
        <f t="shared" si="23"/>
        <v>59843.397900012671</v>
      </c>
      <c r="H382" s="20">
        <v>150000000</v>
      </c>
      <c r="I382" s="20">
        <f t="shared" si="20"/>
        <v>685606549.25394952</v>
      </c>
      <c r="J382" s="149">
        <f>'[6]Step 1'!CV384</f>
        <v>626496.79315401264</v>
      </c>
      <c r="K382" s="150">
        <f>VLOOKUP(B382,'[6]RSG 2017-18'!$A$7:$F$389,6,0)*1000000</f>
        <v>566653.39525399997</v>
      </c>
      <c r="L382" s="20"/>
      <c r="M382" s="120">
        <f t="shared" si="21"/>
        <v>13092.800374748156</v>
      </c>
      <c r="N382" s="20">
        <f>VLOOKUP(B382,'[6]CSP 2017-18'!$A$9:$O$391,11,0)*1000000</f>
        <v>13092.800378334734</v>
      </c>
    </row>
    <row r="383" spans="2:14" x14ac:dyDescent="0.3">
      <c r="B383" s="4" t="s">
        <v>353</v>
      </c>
      <c r="C383" s="4" t="s">
        <v>354</v>
      </c>
      <c r="D383" s="4" t="s">
        <v>348</v>
      </c>
      <c r="E383" s="4" t="s">
        <v>348</v>
      </c>
      <c r="F383" s="20">
        <f t="shared" si="22"/>
        <v>385066.31107599684</v>
      </c>
      <c r="G383" s="20">
        <f t="shared" si="23"/>
        <v>385066.31107599684</v>
      </c>
      <c r="H383" s="20">
        <v>150000000</v>
      </c>
      <c r="I383" s="20">
        <f t="shared" si="20"/>
        <v>685606549.25394952</v>
      </c>
      <c r="J383" s="149">
        <f>'[6]Step 1'!CV385</f>
        <v>1020188.1204259968</v>
      </c>
      <c r="K383" s="150">
        <f>VLOOKUP(B383,'[6]RSG 2017-18'!$A$7:$F$389,6,0)*1000000</f>
        <v>635121.80935</v>
      </c>
      <c r="L383" s="20"/>
      <c r="M383" s="120">
        <f t="shared" si="21"/>
        <v>84246.491992020296</v>
      </c>
      <c r="N383" s="20">
        <f>VLOOKUP(B383,'[6]CSP 2017-18'!$A$9:$O$391,11,0)*1000000</f>
        <v>84246.492015116833</v>
      </c>
    </row>
    <row r="384" spans="2:14" x14ac:dyDescent="0.3">
      <c r="B384" s="4" t="s">
        <v>563</v>
      </c>
      <c r="C384" s="4" t="s">
        <v>564</v>
      </c>
      <c r="D384" s="4" t="s">
        <v>348</v>
      </c>
      <c r="E384" s="4" t="s">
        <v>348</v>
      </c>
      <c r="F384" s="20">
        <f t="shared" si="22"/>
        <v>23429.336998339742</v>
      </c>
      <c r="G384" s="20">
        <f t="shared" si="23"/>
        <v>23429.336998339742</v>
      </c>
      <c r="H384" s="20">
        <v>150000000</v>
      </c>
      <c r="I384" s="20">
        <f t="shared" si="20"/>
        <v>685606549.25394952</v>
      </c>
      <c r="J384" s="149">
        <f>'[6]Step 1'!CV386</f>
        <v>935628.09714333969</v>
      </c>
      <c r="K384" s="150">
        <f>VLOOKUP(B384,'[6]RSG 2017-18'!$A$7:$F$389,6,0)*1000000</f>
        <v>912198.76014499995</v>
      </c>
      <c r="L384" s="20"/>
      <c r="M384" s="120">
        <f t="shared" si="21"/>
        <v>5125.9728390506125</v>
      </c>
      <c r="N384" s="20">
        <f>VLOOKUP(B384,'[6]CSP 2017-18'!$A$9:$O$391,11,0)*1000000</f>
        <v>5125.9728401627899</v>
      </c>
    </row>
    <row r="385" spans="2:14" x14ac:dyDescent="0.3">
      <c r="B385" s="4" t="s">
        <v>495</v>
      </c>
      <c r="C385" s="4" t="s">
        <v>496</v>
      </c>
      <c r="D385" s="4" t="s">
        <v>348</v>
      </c>
      <c r="E385" s="4" t="s">
        <v>348</v>
      </c>
      <c r="F385" s="20">
        <f t="shared" si="22"/>
        <v>196900.40906104154</v>
      </c>
      <c r="G385" s="20">
        <f t="shared" si="23"/>
        <v>196900.40906104154</v>
      </c>
      <c r="H385" s="20">
        <v>150000000</v>
      </c>
      <c r="I385" s="20">
        <f t="shared" si="20"/>
        <v>685606549.25394952</v>
      </c>
      <c r="J385" s="149">
        <f>'[6]Step 1'!CV387</f>
        <v>707118.05188704154</v>
      </c>
      <c r="K385" s="150">
        <f>VLOOKUP(B385,'[6]RSG 2017-18'!$A$7:$F$389,6,0)*1000000</f>
        <v>510217.642826</v>
      </c>
      <c r="L385" s="20"/>
      <c r="M385" s="120">
        <f t="shared" si="21"/>
        <v>43078.732826130581</v>
      </c>
      <c r="N385" s="20">
        <f>VLOOKUP(B385,'[6]CSP 2017-18'!$A$9:$O$391,11,0)*1000000</f>
        <v>43078.732837931348</v>
      </c>
    </row>
    <row r="386" spans="2:14" x14ac:dyDescent="0.3">
      <c r="B386" s="4" t="s">
        <v>226</v>
      </c>
      <c r="C386" s="4" t="s">
        <v>227</v>
      </c>
      <c r="D386" s="4"/>
      <c r="E386" s="4" t="s">
        <v>203</v>
      </c>
      <c r="F386" s="20">
        <f t="shared" si="22"/>
        <v>3493207.2622374389</v>
      </c>
      <c r="G386" s="20">
        <f t="shared" si="23"/>
        <v>3493207.2622374389</v>
      </c>
      <c r="H386" s="20">
        <v>150000000</v>
      </c>
      <c r="I386" s="20">
        <f t="shared" si="20"/>
        <v>685606549.25394952</v>
      </c>
      <c r="J386" s="149">
        <f>'[6]Step 1'!CV388</f>
        <v>12072746.885047439</v>
      </c>
      <c r="K386" s="150">
        <f>VLOOKUP(B386,'[6]RSG 2017-18'!$A$7:$F$389,6,0)*1000000</f>
        <v>8579539.6228100006</v>
      </c>
      <c r="L386" s="20"/>
      <c r="M386" s="120">
        <f t="shared" si="21"/>
        <v>764259.16570632497</v>
      </c>
      <c r="N386" s="20">
        <f>VLOOKUP(B386,'[6]CSP 2017-18'!$A$9:$O$391,11,0)*1000000</f>
        <v>764259.16591574729</v>
      </c>
    </row>
    <row r="387" spans="2:14" x14ac:dyDescent="0.3">
      <c r="B387" s="4" t="s">
        <v>812</v>
      </c>
      <c r="C387" s="4" t="s">
        <v>813</v>
      </c>
      <c r="D387" s="4" t="s">
        <v>811</v>
      </c>
      <c r="E387" s="4"/>
      <c r="F387" s="20"/>
      <c r="G387" s="20"/>
      <c r="H387" s="20">
        <v>150000000</v>
      </c>
      <c r="I387" s="20">
        <f t="shared" si="20"/>
        <v>685606549.25394952</v>
      </c>
      <c r="J387" s="149">
        <f>'[6]Step 1'!CV131</f>
        <v>81609719.283267215</v>
      </c>
      <c r="K387" s="150"/>
      <c r="L387" s="20"/>
      <c r="M387" s="120">
        <f>(G387/I387)*H387</f>
        <v>0</v>
      </c>
    </row>
    <row r="388" spans="2:14" x14ac:dyDescent="0.3">
      <c r="B388" s="4" t="s">
        <v>814</v>
      </c>
      <c r="C388" s="4" t="s">
        <v>815</v>
      </c>
      <c r="D388" s="4" t="s">
        <v>811</v>
      </c>
      <c r="E388" s="4" t="s">
        <v>811</v>
      </c>
      <c r="F388" s="20"/>
      <c r="G388" s="20"/>
      <c r="H388" s="20">
        <v>150000000</v>
      </c>
      <c r="I388" s="20">
        <f t="shared" si="20"/>
        <v>685606549.25394952</v>
      </c>
      <c r="J388" s="149">
        <f>'[6]Step 1'!CV132</f>
        <v>40564569.304051757</v>
      </c>
      <c r="K388" s="150"/>
      <c r="L388" s="20"/>
      <c r="M388" s="120">
        <f>(G388/I388)*H388</f>
        <v>0</v>
      </c>
    </row>
    <row r="389" spans="2:14" x14ac:dyDescent="0.3">
      <c r="B389" s="4" t="s">
        <v>809</v>
      </c>
      <c r="C389" s="4" t="s">
        <v>810</v>
      </c>
      <c r="D389" s="4" t="s">
        <v>811</v>
      </c>
      <c r="E389" s="4"/>
      <c r="F389" s="20"/>
      <c r="G389" s="20"/>
      <c r="H389" s="20">
        <v>150000000</v>
      </c>
      <c r="I389" s="20">
        <f t="shared" si="20"/>
        <v>685606549.25394952</v>
      </c>
      <c r="J389" s="149">
        <f>'[6]Step 1'!CV133</f>
        <v>16074124.016371617</v>
      </c>
      <c r="K389" s="150"/>
      <c r="L389" s="20"/>
      <c r="M389" s="120">
        <f>(G389/I389)*H389</f>
        <v>0</v>
      </c>
    </row>
    <row r="390" spans="2:14" x14ac:dyDescent="0.3">
      <c r="B390" s="4" t="s">
        <v>1043</v>
      </c>
      <c r="C390" s="4" t="s">
        <v>1045</v>
      </c>
      <c r="F390" s="20">
        <f>J390-K390</f>
        <v>-10289240.205773413</v>
      </c>
      <c r="G390" s="20">
        <f t="shared" ref="G390" si="24">IF(F390&gt;0,F390,0)</f>
        <v>0</v>
      </c>
      <c r="H390" s="20"/>
      <c r="I390" s="20">
        <f t="shared" ref="I390" si="25">$G$391</f>
        <v>685606549.25394952</v>
      </c>
      <c r="J390" s="149">
        <f>SUM(J387:J389)</f>
        <v>138248412.60369059</v>
      </c>
      <c r="K390" s="150">
        <f>VLOOKUP(B390,'[6]RSG 2017-18'!$A$7:$F$389,6,0)*1000000</f>
        <v>148537652.80946401</v>
      </c>
      <c r="L390" s="20"/>
      <c r="M390" s="120">
        <f>(G390/I390)*H390</f>
        <v>0</v>
      </c>
      <c r="N390" s="20">
        <f>VLOOKUP(B390,'[6]CSP 2017-18'!$A$9:$O$391,11,0)*1000000</f>
        <v>0</v>
      </c>
    </row>
    <row r="391" spans="2:14" x14ac:dyDescent="0.3">
      <c r="F391" s="20"/>
      <c r="G391" s="20">
        <f t="array" ref="G391">SUM(IF(A4:A389="",IF(ISNUMBER(G4:G389),G4:G389,0)))</f>
        <v>685606549.25394952</v>
      </c>
      <c r="H391" s="20"/>
      <c r="I391" s="20"/>
      <c r="J391" s="20"/>
      <c r="K391" s="20"/>
      <c r="L391" s="20"/>
      <c r="M391" s="120">
        <f>SUM(M4:M386)</f>
        <v>150000000.00000006</v>
      </c>
      <c r="N391" s="20">
        <f>SUM(N4:N386)</f>
        <v>149999999.99999991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G391"/>
  <sheetViews>
    <sheetView workbookViewId="0">
      <selection activeCell="F97" sqref="F97"/>
    </sheetView>
  </sheetViews>
  <sheetFormatPr defaultColWidth="9.109375" defaultRowHeight="15" x14ac:dyDescent="0.25"/>
  <cols>
    <col min="1" max="3" width="9.109375" style="21"/>
    <col min="4" max="4" width="39.5546875" style="25" customWidth="1"/>
    <col min="5" max="25" width="13.88671875" style="23" customWidth="1"/>
    <col min="26" max="26" width="10.5546875" style="51" customWidth="1"/>
    <col min="27" max="16384" width="9.109375" style="21"/>
  </cols>
  <sheetData>
    <row r="1" spans="1:33" x14ac:dyDescent="0.25">
      <c r="A1" s="151"/>
      <c r="B1" s="151"/>
      <c r="C1" s="151"/>
      <c r="D1" s="22" t="s">
        <v>1397</v>
      </c>
      <c r="E1" s="151"/>
      <c r="F1" s="151"/>
      <c r="G1" s="151"/>
      <c r="H1" s="151"/>
      <c r="I1" s="151"/>
      <c r="J1" s="151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3"/>
      <c r="AA1" s="25"/>
      <c r="AB1" s="25"/>
      <c r="AC1" s="25"/>
      <c r="AD1" s="25"/>
      <c r="AE1" s="25"/>
      <c r="AF1" s="25"/>
      <c r="AG1" s="25"/>
    </row>
    <row r="2" spans="1:33" ht="15.6" thickBot="1" x14ac:dyDescent="0.3">
      <c r="A2" s="151"/>
      <c r="B2" s="151"/>
      <c r="C2" s="151"/>
      <c r="D2" s="22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151"/>
      <c r="AA2" s="151"/>
      <c r="AB2" s="151"/>
      <c r="AC2" s="151"/>
      <c r="AD2" s="151"/>
      <c r="AE2" s="151"/>
      <c r="AF2" s="151"/>
    </row>
    <row r="3" spans="1:33" x14ac:dyDescent="0.25">
      <c r="A3" s="27"/>
      <c r="B3" s="27"/>
      <c r="C3" s="27"/>
      <c r="D3" s="28"/>
      <c r="E3" s="29"/>
      <c r="F3" s="29"/>
      <c r="G3" s="29"/>
      <c r="H3" s="29"/>
      <c r="I3" s="29"/>
      <c r="J3" s="29"/>
      <c r="K3" s="174" t="s">
        <v>885</v>
      </c>
      <c r="L3" s="175"/>
      <c r="M3" s="175"/>
      <c r="N3" s="175"/>
      <c r="O3" s="176"/>
      <c r="P3" s="174" t="s">
        <v>886</v>
      </c>
      <c r="Q3" s="175"/>
      <c r="R3" s="175"/>
      <c r="S3" s="175"/>
      <c r="T3" s="176"/>
      <c r="U3" s="175" t="s">
        <v>887</v>
      </c>
      <c r="V3" s="175"/>
      <c r="W3" s="175"/>
      <c r="X3" s="175"/>
      <c r="Y3" s="175"/>
      <c r="Z3" s="30"/>
      <c r="AA3" s="151"/>
      <c r="AB3" s="151"/>
      <c r="AC3" s="151"/>
      <c r="AD3" s="151"/>
      <c r="AE3" s="151"/>
      <c r="AF3" s="151"/>
    </row>
    <row r="4" spans="1:33" ht="61.5" customHeight="1" thickBot="1" x14ac:dyDescent="0.3">
      <c r="A4" s="31" t="s">
        <v>0</v>
      </c>
      <c r="B4" s="31" t="s">
        <v>888</v>
      </c>
      <c r="C4" s="31" t="s">
        <v>889</v>
      </c>
      <c r="D4" s="32" t="s">
        <v>1</v>
      </c>
      <c r="E4" s="33" t="s">
        <v>890</v>
      </c>
      <c r="F4" s="33" t="s">
        <v>891</v>
      </c>
      <c r="G4" s="33" t="s">
        <v>892</v>
      </c>
      <c r="H4" s="33" t="s">
        <v>893</v>
      </c>
      <c r="I4" s="33" t="s">
        <v>894</v>
      </c>
      <c r="J4" s="33" t="s">
        <v>895</v>
      </c>
      <c r="K4" s="34" t="s">
        <v>896</v>
      </c>
      <c r="L4" s="35" t="s">
        <v>897</v>
      </c>
      <c r="M4" s="35" t="s">
        <v>898</v>
      </c>
      <c r="N4" s="35" t="s">
        <v>811</v>
      </c>
      <c r="O4" s="36" t="s">
        <v>899</v>
      </c>
      <c r="P4" s="34" t="s">
        <v>896</v>
      </c>
      <c r="Q4" s="35" t="s">
        <v>897</v>
      </c>
      <c r="R4" s="35" t="s">
        <v>898</v>
      </c>
      <c r="S4" s="35" t="s">
        <v>811</v>
      </c>
      <c r="T4" s="36" t="s">
        <v>899</v>
      </c>
      <c r="U4" s="35" t="s">
        <v>896</v>
      </c>
      <c r="V4" s="35" t="s">
        <v>897</v>
      </c>
      <c r="W4" s="35" t="s">
        <v>898</v>
      </c>
      <c r="X4" s="35" t="s">
        <v>811</v>
      </c>
      <c r="Y4" s="35" t="s">
        <v>899</v>
      </c>
      <c r="Z4" s="37" t="s">
        <v>900</v>
      </c>
      <c r="AA4" s="151"/>
      <c r="AB4" s="151"/>
      <c r="AC4" s="151"/>
      <c r="AD4" s="151"/>
      <c r="AE4" s="151"/>
      <c r="AF4" s="151"/>
    </row>
    <row r="5" spans="1:33" x14ac:dyDescent="0.25">
      <c r="A5" s="38"/>
      <c r="B5" s="38"/>
      <c r="C5" s="38"/>
      <c r="D5" s="39"/>
      <c r="E5" s="40"/>
      <c r="F5" s="40"/>
      <c r="G5" s="40"/>
      <c r="H5" s="40"/>
      <c r="I5" s="40"/>
      <c r="J5" s="40"/>
      <c r="K5" s="41"/>
      <c r="L5" s="42"/>
      <c r="M5" s="42"/>
      <c r="N5" s="42"/>
      <c r="O5" s="43"/>
      <c r="P5" s="41"/>
      <c r="Q5" s="42"/>
      <c r="R5" s="42"/>
      <c r="S5" s="42"/>
      <c r="T5" s="43"/>
      <c r="U5" s="40"/>
      <c r="V5" s="40"/>
      <c r="W5" s="40"/>
      <c r="X5" s="40"/>
      <c r="Y5" s="40"/>
      <c r="Z5" s="44"/>
      <c r="AA5" s="151"/>
      <c r="AB5" s="151"/>
      <c r="AC5" s="151"/>
      <c r="AD5" s="151"/>
      <c r="AE5" s="151"/>
      <c r="AF5" s="151"/>
    </row>
    <row r="6" spans="1:33" x14ac:dyDescent="0.25">
      <c r="A6" s="45" t="s">
        <v>901</v>
      </c>
      <c r="B6" s="45"/>
      <c r="C6" s="45"/>
      <c r="D6" s="45" t="s">
        <v>902</v>
      </c>
      <c r="E6" s="48">
        <v>16623.890854490255</v>
      </c>
      <c r="F6" s="47">
        <v>4981.7937268207743</v>
      </c>
      <c r="G6" s="47">
        <v>11642.097127669475</v>
      </c>
      <c r="H6" s="47"/>
      <c r="I6" s="47"/>
      <c r="J6" s="49"/>
      <c r="K6" s="47">
        <v>4017.3406752823562</v>
      </c>
      <c r="L6" s="47">
        <v>531.90692977212905</v>
      </c>
      <c r="M6" s="47">
        <v>377.1853234957</v>
      </c>
      <c r="N6" s="47">
        <v>23.915758483555997</v>
      </c>
      <c r="O6" s="49">
        <v>29.582592706351999</v>
      </c>
      <c r="P6" s="48">
        <v>8329.4977598350233</v>
      </c>
      <c r="Q6" s="47">
        <v>1883.0082016131623</v>
      </c>
      <c r="R6" s="47">
        <v>542.83812821901006</v>
      </c>
      <c r="S6" s="47">
        <v>878.247708998603</v>
      </c>
      <c r="T6" s="49">
        <v>7.0827760843660004</v>
      </c>
      <c r="U6" s="23">
        <v>12346.838435117379</v>
      </c>
      <c r="V6" s="23">
        <v>2414.9151313852913</v>
      </c>
      <c r="W6" s="23">
        <v>920.02345171471006</v>
      </c>
      <c r="X6" s="23">
        <v>902.16346748215904</v>
      </c>
      <c r="Y6" s="23">
        <v>36.665368790717999</v>
      </c>
      <c r="Z6" s="50"/>
      <c r="AA6" s="151"/>
      <c r="AB6" s="151"/>
      <c r="AC6" s="151"/>
      <c r="AD6" s="151"/>
      <c r="AE6" s="151"/>
      <c r="AF6" s="151"/>
    </row>
    <row r="7" spans="1:33" x14ac:dyDescent="0.25">
      <c r="A7" s="45" t="s">
        <v>725</v>
      </c>
      <c r="B7" s="45" t="s">
        <v>903</v>
      </c>
      <c r="C7" s="45" t="s">
        <v>348</v>
      </c>
      <c r="D7" s="45" t="s">
        <v>726</v>
      </c>
      <c r="E7" s="48">
        <v>1.9202734343990002</v>
      </c>
      <c r="F7" s="23">
        <v>0.27119510780300005</v>
      </c>
      <c r="G7" s="23">
        <v>1.6490783265960001</v>
      </c>
      <c r="H7" s="23">
        <v>-5.3053480414850007</v>
      </c>
      <c r="I7" s="23">
        <v>1.5253974521009999</v>
      </c>
      <c r="J7" s="49">
        <v>0.5</v>
      </c>
      <c r="K7" s="47" t="s">
        <v>904</v>
      </c>
      <c r="L7" s="23">
        <v>0.27119510780300005</v>
      </c>
      <c r="M7" s="47" t="s">
        <v>904</v>
      </c>
      <c r="N7" s="47" t="s">
        <v>904</v>
      </c>
      <c r="O7" s="49" t="s">
        <v>904</v>
      </c>
      <c r="P7" s="47" t="s">
        <v>904</v>
      </c>
      <c r="Q7" s="23">
        <v>1.6490783265960001</v>
      </c>
      <c r="R7" s="47" t="s">
        <v>904</v>
      </c>
      <c r="S7" s="47" t="s">
        <v>904</v>
      </c>
      <c r="T7" s="49" t="s">
        <v>904</v>
      </c>
      <c r="U7" s="47" t="s">
        <v>904</v>
      </c>
      <c r="V7" s="23">
        <v>1.9202734343990002</v>
      </c>
      <c r="W7" s="47" t="s">
        <v>904</v>
      </c>
      <c r="X7" s="47" t="s">
        <v>904</v>
      </c>
      <c r="Y7" s="49" t="s">
        <v>904</v>
      </c>
      <c r="Z7" s="50" t="s">
        <v>904</v>
      </c>
      <c r="AA7" s="151"/>
      <c r="AB7" s="151"/>
      <c r="AC7" s="151"/>
      <c r="AD7" s="151"/>
      <c r="AE7" s="151"/>
      <c r="AF7" s="151"/>
    </row>
    <row r="8" spans="1:33" x14ac:dyDescent="0.25">
      <c r="A8" s="45" t="s">
        <v>363</v>
      </c>
      <c r="B8" s="45" t="s">
        <v>905</v>
      </c>
      <c r="C8" s="45" t="s">
        <v>348</v>
      </c>
      <c r="D8" s="45" t="s">
        <v>364</v>
      </c>
      <c r="E8" s="48">
        <v>4.4721283060279999</v>
      </c>
      <c r="F8" s="23">
        <v>1.060779909544</v>
      </c>
      <c r="G8" s="23">
        <v>3.4113483964840001</v>
      </c>
      <c r="H8" s="23">
        <v>-7.0886862824400003</v>
      </c>
      <c r="I8" s="23">
        <v>3.1554972667480001</v>
      </c>
      <c r="J8" s="49">
        <v>0.5</v>
      </c>
      <c r="K8" s="47" t="s">
        <v>904</v>
      </c>
      <c r="L8" s="23">
        <v>1.060779909544</v>
      </c>
      <c r="M8" s="47" t="s">
        <v>904</v>
      </c>
      <c r="N8" s="47" t="s">
        <v>904</v>
      </c>
      <c r="O8" s="49" t="s">
        <v>904</v>
      </c>
      <c r="P8" s="47" t="s">
        <v>904</v>
      </c>
      <c r="Q8" s="23">
        <v>3.4113483964840001</v>
      </c>
      <c r="R8" s="47" t="s">
        <v>904</v>
      </c>
      <c r="S8" s="47" t="s">
        <v>904</v>
      </c>
      <c r="T8" s="49" t="s">
        <v>904</v>
      </c>
      <c r="U8" s="47" t="s">
        <v>904</v>
      </c>
      <c r="V8" s="23">
        <v>4.4721283060279999</v>
      </c>
      <c r="W8" s="47" t="s">
        <v>904</v>
      </c>
      <c r="X8" s="47" t="s">
        <v>904</v>
      </c>
      <c r="Y8" s="49" t="s">
        <v>904</v>
      </c>
      <c r="Z8" s="50" t="s">
        <v>904</v>
      </c>
      <c r="AA8" s="151"/>
      <c r="AB8" s="151"/>
      <c r="AC8" s="151"/>
      <c r="AD8" s="151"/>
      <c r="AE8" s="151"/>
      <c r="AF8" s="151"/>
    </row>
    <row r="9" spans="1:33" x14ac:dyDescent="0.25">
      <c r="A9" s="45" t="s">
        <v>375</v>
      </c>
      <c r="B9" s="45" t="s">
        <v>906</v>
      </c>
      <c r="C9" s="45" t="s">
        <v>348</v>
      </c>
      <c r="D9" s="45" t="s">
        <v>376</v>
      </c>
      <c r="E9" s="48">
        <v>3.889224227932</v>
      </c>
      <c r="F9" s="23">
        <v>0.88219126902400002</v>
      </c>
      <c r="G9" s="23">
        <v>3.0070329589079998</v>
      </c>
      <c r="H9" s="23">
        <v>-9.3063346481449987</v>
      </c>
      <c r="I9" s="23">
        <v>2.78150548699</v>
      </c>
      <c r="J9" s="49">
        <v>0.5</v>
      </c>
      <c r="K9" s="47" t="s">
        <v>904</v>
      </c>
      <c r="L9" s="23">
        <v>0.88219126902400002</v>
      </c>
      <c r="M9" s="47" t="s">
        <v>904</v>
      </c>
      <c r="N9" s="47" t="s">
        <v>904</v>
      </c>
      <c r="O9" s="49" t="s">
        <v>904</v>
      </c>
      <c r="P9" s="47" t="s">
        <v>904</v>
      </c>
      <c r="Q9" s="23">
        <v>3.0070329589079998</v>
      </c>
      <c r="R9" s="47" t="s">
        <v>904</v>
      </c>
      <c r="S9" s="47" t="s">
        <v>904</v>
      </c>
      <c r="T9" s="49" t="s">
        <v>904</v>
      </c>
      <c r="U9" s="47" t="s">
        <v>904</v>
      </c>
      <c r="V9" s="23">
        <v>3.889224227932</v>
      </c>
      <c r="W9" s="47" t="s">
        <v>904</v>
      </c>
      <c r="X9" s="47" t="s">
        <v>904</v>
      </c>
      <c r="Y9" s="49" t="s">
        <v>904</v>
      </c>
      <c r="Z9" s="50" t="s">
        <v>904</v>
      </c>
      <c r="AA9" s="151"/>
      <c r="AB9" s="151"/>
      <c r="AC9" s="151"/>
      <c r="AD9" s="151"/>
      <c r="AE9" s="151"/>
      <c r="AF9" s="151"/>
    </row>
    <row r="10" spans="1:33" x14ac:dyDescent="0.25">
      <c r="A10" s="45" t="s">
        <v>727</v>
      </c>
      <c r="B10" s="45" t="s">
        <v>907</v>
      </c>
      <c r="C10" s="45" t="s">
        <v>348</v>
      </c>
      <c r="D10" s="45" t="s">
        <v>728</v>
      </c>
      <c r="E10" s="48">
        <v>4.1738151287400003</v>
      </c>
      <c r="F10" s="23">
        <v>0.75025280211500001</v>
      </c>
      <c r="G10" s="23">
        <v>3.4235623266250004</v>
      </c>
      <c r="H10" s="23">
        <v>-8.994804235578</v>
      </c>
      <c r="I10" s="23">
        <v>3.166795152128</v>
      </c>
      <c r="J10" s="49">
        <v>0.5</v>
      </c>
      <c r="K10" s="47" t="s">
        <v>904</v>
      </c>
      <c r="L10" s="23">
        <v>0.75025280211500001</v>
      </c>
      <c r="M10" s="47" t="s">
        <v>904</v>
      </c>
      <c r="N10" s="47" t="s">
        <v>904</v>
      </c>
      <c r="O10" s="49" t="s">
        <v>904</v>
      </c>
      <c r="P10" s="47" t="s">
        <v>904</v>
      </c>
      <c r="Q10" s="23">
        <v>3.4235623266250004</v>
      </c>
      <c r="R10" s="47" t="s">
        <v>904</v>
      </c>
      <c r="S10" s="47" t="s">
        <v>904</v>
      </c>
      <c r="T10" s="49" t="s">
        <v>904</v>
      </c>
      <c r="U10" s="47" t="s">
        <v>904</v>
      </c>
      <c r="V10" s="23">
        <v>4.1738151287400003</v>
      </c>
      <c r="W10" s="47" t="s">
        <v>904</v>
      </c>
      <c r="X10" s="47" t="s">
        <v>904</v>
      </c>
      <c r="Y10" s="49" t="s">
        <v>904</v>
      </c>
      <c r="Z10" s="50" t="s">
        <v>904</v>
      </c>
      <c r="AA10" s="151"/>
      <c r="AB10" s="151"/>
      <c r="AC10" s="151"/>
      <c r="AD10" s="151"/>
      <c r="AE10" s="151"/>
      <c r="AF10" s="151"/>
    </row>
    <row r="11" spans="1:33" x14ac:dyDescent="0.25">
      <c r="A11" s="45" t="s">
        <v>629</v>
      </c>
      <c r="B11" s="45" t="s">
        <v>908</v>
      </c>
      <c r="C11" s="45" t="s">
        <v>348</v>
      </c>
      <c r="D11" s="45" t="s">
        <v>630</v>
      </c>
      <c r="E11" s="48">
        <v>4.7738244144060005</v>
      </c>
      <c r="F11" s="23">
        <v>1.1482061931410001</v>
      </c>
      <c r="G11" s="23">
        <v>3.6256182212649999</v>
      </c>
      <c r="H11" s="23">
        <v>-9.5340691151899986</v>
      </c>
      <c r="I11" s="23">
        <v>3.3536968546699999</v>
      </c>
      <c r="J11" s="49">
        <v>0.5</v>
      </c>
      <c r="K11" s="47" t="s">
        <v>904</v>
      </c>
      <c r="L11" s="23">
        <v>1.1482061931410001</v>
      </c>
      <c r="M11" s="47" t="s">
        <v>904</v>
      </c>
      <c r="N11" s="47" t="s">
        <v>904</v>
      </c>
      <c r="O11" s="49" t="s">
        <v>904</v>
      </c>
      <c r="P11" s="47" t="s">
        <v>904</v>
      </c>
      <c r="Q11" s="23">
        <v>3.6256182212649999</v>
      </c>
      <c r="R11" s="47" t="s">
        <v>904</v>
      </c>
      <c r="S11" s="47" t="s">
        <v>904</v>
      </c>
      <c r="T11" s="49" t="s">
        <v>904</v>
      </c>
      <c r="U11" s="47" t="s">
        <v>904</v>
      </c>
      <c r="V11" s="23">
        <v>4.7738244144060005</v>
      </c>
      <c r="W11" s="47" t="s">
        <v>904</v>
      </c>
      <c r="X11" s="47" t="s">
        <v>904</v>
      </c>
      <c r="Y11" s="49" t="s">
        <v>904</v>
      </c>
      <c r="Z11" s="50" t="s">
        <v>904</v>
      </c>
      <c r="AA11" s="151"/>
      <c r="AB11" s="151"/>
      <c r="AC11" s="151"/>
      <c r="AD11" s="151"/>
      <c r="AE11" s="151"/>
      <c r="AF11" s="151"/>
    </row>
    <row r="12" spans="1:33" x14ac:dyDescent="0.25">
      <c r="A12" s="45" t="s">
        <v>517</v>
      </c>
      <c r="B12" s="45" t="s">
        <v>909</v>
      </c>
      <c r="C12" s="45" t="s">
        <v>348</v>
      </c>
      <c r="D12" s="45" t="s">
        <v>518</v>
      </c>
      <c r="E12" s="48">
        <v>3.300712617916</v>
      </c>
      <c r="F12" s="23">
        <v>0.61535728043000004</v>
      </c>
      <c r="G12" s="23">
        <v>2.685355337486</v>
      </c>
      <c r="H12" s="23">
        <v>-15.931071146282001</v>
      </c>
      <c r="I12" s="23">
        <v>2.4839536871750001</v>
      </c>
      <c r="J12" s="49">
        <v>0.5</v>
      </c>
      <c r="K12" s="47" t="s">
        <v>904</v>
      </c>
      <c r="L12" s="23">
        <v>0.61535728043000004</v>
      </c>
      <c r="M12" s="47" t="s">
        <v>904</v>
      </c>
      <c r="N12" s="47" t="s">
        <v>904</v>
      </c>
      <c r="O12" s="49" t="s">
        <v>904</v>
      </c>
      <c r="P12" s="47" t="s">
        <v>904</v>
      </c>
      <c r="Q12" s="23">
        <v>2.685355337486</v>
      </c>
      <c r="R12" s="47" t="s">
        <v>904</v>
      </c>
      <c r="S12" s="47" t="s">
        <v>904</v>
      </c>
      <c r="T12" s="49" t="s">
        <v>904</v>
      </c>
      <c r="U12" s="47" t="s">
        <v>904</v>
      </c>
      <c r="V12" s="23">
        <v>3.300712617916</v>
      </c>
      <c r="W12" s="47" t="s">
        <v>904</v>
      </c>
      <c r="X12" s="47" t="s">
        <v>904</v>
      </c>
      <c r="Y12" s="49" t="s">
        <v>904</v>
      </c>
      <c r="Z12" s="50" t="s">
        <v>904</v>
      </c>
      <c r="AA12" s="151"/>
      <c r="AB12" s="151"/>
      <c r="AC12" s="151"/>
      <c r="AD12" s="151"/>
      <c r="AE12" s="151"/>
      <c r="AF12" s="151"/>
    </row>
    <row r="13" spans="1:33" x14ac:dyDescent="0.25">
      <c r="A13" s="45" t="s">
        <v>767</v>
      </c>
      <c r="B13" s="45" t="s">
        <v>910</v>
      </c>
      <c r="C13" s="45" t="s">
        <v>751</v>
      </c>
      <c r="D13" s="45" t="s">
        <v>911</v>
      </c>
      <c r="E13" s="48">
        <v>16.888031814986</v>
      </c>
      <c r="F13" s="23">
        <v>6.7094771258690002</v>
      </c>
      <c r="G13" s="23">
        <v>10.178554689117</v>
      </c>
      <c r="H13" s="23">
        <v>5.4060707332220002</v>
      </c>
      <c r="I13" s="23">
        <v>9.4151630874329992</v>
      </c>
      <c r="J13" s="49">
        <v>0</v>
      </c>
      <c r="K13" s="47" t="s">
        <v>904</v>
      </c>
      <c r="L13" s="23" t="s">
        <v>904</v>
      </c>
      <c r="M13" s="47">
        <v>6.7094771258690002</v>
      </c>
      <c r="N13" s="47" t="s">
        <v>904</v>
      </c>
      <c r="O13" s="49" t="s">
        <v>904</v>
      </c>
      <c r="P13" s="47" t="s">
        <v>904</v>
      </c>
      <c r="Q13" s="23" t="s">
        <v>904</v>
      </c>
      <c r="R13" s="47">
        <v>10.178554689117</v>
      </c>
      <c r="S13" s="47" t="s">
        <v>904</v>
      </c>
      <c r="T13" s="49" t="s">
        <v>904</v>
      </c>
      <c r="U13" s="47" t="s">
        <v>904</v>
      </c>
      <c r="V13" s="23" t="s">
        <v>904</v>
      </c>
      <c r="W13" s="47">
        <v>16.888031814986</v>
      </c>
      <c r="X13" s="47" t="s">
        <v>904</v>
      </c>
      <c r="Y13" s="49" t="s">
        <v>904</v>
      </c>
      <c r="Z13" s="50" t="s">
        <v>904</v>
      </c>
      <c r="AA13" s="151"/>
      <c r="AB13" s="151"/>
      <c r="AC13" s="151"/>
      <c r="AD13" s="151"/>
      <c r="AE13" s="151"/>
      <c r="AF13" s="151"/>
    </row>
    <row r="14" spans="1:33" x14ac:dyDescent="0.25">
      <c r="A14" s="45" t="s">
        <v>346</v>
      </c>
      <c r="B14" s="45" t="s">
        <v>912</v>
      </c>
      <c r="C14" s="45" t="s">
        <v>348</v>
      </c>
      <c r="D14" s="45" t="s">
        <v>347</v>
      </c>
      <c r="E14" s="48">
        <v>4.300002151218</v>
      </c>
      <c r="F14" s="23">
        <v>0.58316307335799999</v>
      </c>
      <c r="G14" s="23">
        <v>3.71683907786</v>
      </c>
      <c r="H14" s="23">
        <v>-16.473841441821001</v>
      </c>
      <c r="I14" s="23">
        <v>3.438076147021</v>
      </c>
      <c r="J14" s="49">
        <v>0.5</v>
      </c>
      <c r="K14" s="47" t="s">
        <v>904</v>
      </c>
      <c r="L14" s="23">
        <v>0.58316307335799999</v>
      </c>
      <c r="M14" s="47" t="s">
        <v>904</v>
      </c>
      <c r="N14" s="47" t="s">
        <v>904</v>
      </c>
      <c r="O14" s="49" t="s">
        <v>904</v>
      </c>
      <c r="P14" s="47" t="s">
        <v>904</v>
      </c>
      <c r="Q14" s="23">
        <v>3.71683907786</v>
      </c>
      <c r="R14" s="47" t="s">
        <v>904</v>
      </c>
      <c r="S14" s="47" t="s">
        <v>904</v>
      </c>
      <c r="T14" s="49" t="s">
        <v>904</v>
      </c>
      <c r="U14" s="47" t="s">
        <v>904</v>
      </c>
      <c r="V14" s="23">
        <v>4.300002151218</v>
      </c>
      <c r="W14" s="47" t="s">
        <v>904</v>
      </c>
      <c r="X14" s="47" t="s">
        <v>904</v>
      </c>
      <c r="Y14" s="49" t="s">
        <v>904</v>
      </c>
      <c r="Z14" s="50" t="s">
        <v>904</v>
      </c>
      <c r="AA14" s="151"/>
      <c r="AB14" s="151"/>
      <c r="AC14" s="151"/>
      <c r="AD14" s="151"/>
      <c r="AE14" s="151"/>
      <c r="AF14" s="151"/>
    </row>
    <row r="15" spans="1:33" x14ac:dyDescent="0.25">
      <c r="A15" s="45" t="s">
        <v>679</v>
      </c>
      <c r="B15" s="45" t="s">
        <v>913</v>
      </c>
      <c r="C15" s="45" t="s">
        <v>348</v>
      </c>
      <c r="D15" s="45" t="s">
        <v>680</v>
      </c>
      <c r="E15" s="48">
        <v>2.4996709590070001</v>
      </c>
      <c r="F15" s="23">
        <v>0.50387436919200002</v>
      </c>
      <c r="G15" s="23">
        <v>1.9957965898150001</v>
      </c>
      <c r="H15" s="23">
        <v>-7.4096890033660001</v>
      </c>
      <c r="I15" s="23">
        <v>1.846111845579</v>
      </c>
      <c r="J15" s="49">
        <v>0.5</v>
      </c>
      <c r="K15" s="47" t="s">
        <v>904</v>
      </c>
      <c r="L15" s="23">
        <v>0.50387436919200002</v>
      </c>
      <c r="M15" s="47" t="s">
        <v>904</v>
      </c>
      <c r="N15" s="47" t="s">
        <v>904</v>
      </c>
      <c r="O15" s="49" t="s">
        <v>904</v>
      </c>
      <c r="P15" s="47" t="s">
        <v>904</v>
      </c>
      <c r="Q15" s="23">
        <v>1.9957965898150001</v>
      </c>
      <c r="R15" s="47" t="s">
        <v>904</v>
      </c>
      <c r="S15" s="47" t="s">
        <v>904</v>
      </c>
      <c r="T15" s="49" t="s">
        <v>904</v>
      </c>
      <c r="U15" s="47" t="s">
        <v>904</v>
      </c>
      <c r="V15" s="23">
        <v>2.4996709590070001</v>
      </c>
      <c r="W15" s="47" t="s">
        <v>904</v>
      </c>
      <c r="X15" s="47" t="s">
        <v>904</v>
      </c>
      <c r="Y15" s="49" t="s">
        <v>904</v>
      </c>
      <c r="Z15" s="50" t="s">
        <v>904</v>
      </c>
      <c r="AA15" s="151"/>
      <c r="AB15" s="151"/>
      <c r="AC15" s="151"/>
      <c r="AD15" s="151"/>
      <c r="AE15" s="151"/>
      <c r="AF15" s="151"/>
    </row>
    <row r="16" spans="1:33" x14ac:dyDescent="0.25">
      <c r="A16" s="45" t="s">
        <v>134</v>
      </c>
      <c r="B16" s="45" t="s">
        <v>914</v>
      </c>
      <c r="C16" s="45" t="s">
        <v>915</v>
      </c>
      <c r="D16" s="45" t="s">
        <v>135</v>
      </c>
      <c r="E16" s="48">
        <v>82.603636902325007</v>
      </c>
      <c r="F16" s="23">
        <v>28.760035368528001</v>
      </c>
      <c r="G16" s="23">
        <v>53.843601533797006</v>
      </c>
      <c r="H16" s="23">
        <v>35.988421727472002</v>
      </c>
      <c r="I16" s="23">
        <v>49.805331418762002</v>
      </c>
      <c r="J16" s="49">
        <v>0</v>
      </c>
      <c r="K16" s="47">
        <v>25.277456116107999</v>
      </c>
      <c r="L16" s="23">
        <v>3.4825792524199999</v>
      </c>
      <c r="M16" s="47" t="s">
        <v>904</v>
      </c>
      <c r="N16" s="47" t="s">
        <v>904</v>
      </c>
      <c r="O16" s="49" t="s">
        <v>904</v>
      </c>
      <c r="P16" s="47">
        <v>44.808816234585002</v>
      </c>
      <c r="Q16" s="23">
        <v>9.0347852992119986</v>
      </c>
      <c r="R16" s="47" t="s">
        <v>904</v>
      </c>
      <c r="S16" s="47" t="s">
        <v>904</v>
      </c>
      <c r="T16" s="49" t="s">
        <v>904</v>
      </c>
      <c r="U16" s="47">
        <v>70.086272350693008</v>
      </c>
      <c r="V16" s="23">
        <v>12.517364551631999</v>
      </c>
      <c r="W16" s="47" t="s">
        <v>904</v>
      </c>
      <c r="X16" s="47" t="s">
        <v>904</v>
      </c>
      <c r="Y16" s="49" t="s">
        <v>904</v>
      </c>
      <c r="Z16" s="50" t="s">
        <v>904</v>
      </c>
      <c r="AA16" s="151"/>
      <c r="AB16" s="151"/>
      <c r="AC16" s="151"/>
      <c r="AD16" s="151"/>
      <c r="AE16" s="151"/>
      <c r="AF16" s="151"/>
    </row>
    <row r="17" spans="1:26" x14ac:dyDescent="0.25">
      <c r="A17" s="45" t="s">
        <v>137</v>
      </c>
      <c r="B17" s="45" t="s">
        <v>916</v>
      </c>
      <c r="C17" s="45" t="s">
        <v>915</v>
      </c>
      <c r="D17" s="45" t="s">
        <v>138</v>
      </c>
      <c r="E17" s="48">
        <v>78.219659765860001</v>
      </c>
      <c r="F17" s="23">
        <v>23.412996342657998</v>
      </c>
      <c r="G17" s="23">
        <v>54.806663423202004</v>
      </c>
      <c r="H17" s="23">
        <v>18.624317778292998</v>
      </c>
      <c r="I17" s="23">
        <v>50.696163666461999</v>
      </c>
      <c r="J17" s="49">
        <v>0</v>
      </c>
      <c r="K17" s="47">
        <v>21.032967422759999</v>
      </c>
      <c r="L17" s="23">
        <v>2.3800289198969997</v>
      </c>
      <c r="M17" s="47" t="s">
        <v>904</v>
      </c>
      <c r="N17" s="47" t="s">
        <v>904</v>
      </c>
      <c r="O17" s="49" t="s">
        <v>904</v>
      </c>
      <c r="P17" s="47">
        <v>41.937718443884002</v>
      </c>
      <c r="Q17" s="23">
        <v>12.868944979318</v>
      </c>
      <c r="R17" s="47" t="s">
        <v>904</v>
      </c>
      <c r="S17" s="47" t="s">
        <v>904</v>
      </c>
      <c r="T17" s="49" t="s">
        <v>904</v>
      </c>
      <c r="U17" s="47">
        <v>62.970685866644004</v>
      </c>
      <c r="V17" s="23">
        <v>15.248973899214999</v>
      </c>
      <c r="W17" s="47" t="s">
        <v>904</v>
      </c>
      <c r="X17" s="47" t="s">
        <v>904</v>
      </c>
      <c r="Y17" s="49" t="s">
        <v>904</v>
      </c>
      <c r="Z17" s="50" t="s">
        <v>904</v>
      </c>
    </row>
    <row r="18" spans="1:26" x14ac:dyDescent="0.25">
      <c r="A18" s="45" t="s">
        <v>65</v>
      </c>
      <c r="B18" s="45" t="s">
        <v>917</v>
      </c>
      <c r="C18" s="45" t="s">
        <v>36</v>
      </c>
      <c r="D18" s="45" t="s">
        <v>66</v>
      </c>
      <c r="E18" s="48">
        <v>78.391238480157</v>
      </c>
      <c r="F18" s="23">
        <v>25.260773536396002</v>
      </c>
      <c r="G18" s="23">
        <v>53.130464943760998</v>
      </c>
      <c r="H18" s="23">
        <v>27.179462975822002</v>
      </c>
      <c r="I18" s="23">
        <v>49.145680072979005</v>
      </c>
      <c r="J18" s="49">
        <v>0</v>
      </c>
      <c r="K18" s="47">
        <v>23.255418020802999</v>
      </c>
      <c r="L18" s="23">
        <v>2.0053555155930001</v>
      </c>
      <c r="M18" s="47" t="s">
        <v>904</v>
      </c>
      <c r="N18" s="47" t="s">
        <v>904</v>
      </c>
      <c r="O18" s="49" t="s">
        <v>904</v>
      </c>
      <c r="P18" s="47">
        <v>46.452254310424003</v>
      </c>
      <c r="Q18" s="23">
        <v>6.6782106333370006</v>
      </c>
      <c r="R18" s="47" t="s">
        <v>904</v>
      </c>
      <c r="S18" s="47" t="s">
        <v>904</v>
      </c>
      <c r="T18" s="49" t="s">
        <v>904</v>
      </c>
      <c r="U18" s="47">
        <v>69.707672331227002</v>
      </c>
      <c r="V18" s="23">
        <v>8.6835661489300016</v>
      </c>
      <c r="W18" s="47" t="s">
        <v>904</v>
      </c>
      <c r="X18" s="47" t="s">
        <v>904</v>
      </c>
      <c r="Y18" s="49" t="s">
        <v>904</v>
      </c>
      <c r="Z18" s="50" t="s">
        <v>904</v>
      </c>
    </row>
    <row r="19" spans="1:26" x14ac:dyDescent="0.25">
      <c r="A19" s="45" t="s">
        <v>365</v>
      </c>
      <c r="B19" s="45" t="s">
        <v>918</v>
      </c>
      <c r="C19" s="45" t="s">
        <v>348</v>
      </c>
      <c r="D19" s="45" t="s">
        <v>366</v>
      </c>
      <c r="E19" s="48">
        <v>4.9995750286780005</v>
      </c>
      <c r="F19" s="23">
        <v>2.079201016052</v>
      </c>
      <c r="G19" s="23">
        <v>2.920374012626</v>
      </c>
      <c r="H19" s="23">
        <v>-6.4572614175549994</v>
      </c>
      <c r="I19" s="23">
        <v>2.7013459616789999</v>
      </c>
      <c r="J19" s="49">
        <v>0.5</v>
      </c>
      <c r="K19" s="47" t="s">
        <v>904</v>
      </c>
      <c r="L19" s="23">
        <v>2.079201016052</v>
      </c>
      <c r="M19" s="47" t="s">
        <v>904</v>
      </c>
      <c r="N19" s="47" t="s">
        <v>904</v>
      </c>
      <c r="O19" s="49" t="s">
        <v>904</v>
      </c>
      <c r="P19" s="47" t="s">
        <v>904</v>
      </c>
      <c r="Q19" s="23">
        <v>2.920374012626</v>
      </c>
      <c r="R19" s="47" t="s">
        <v>904</v>
      </c>
      <c r="S19" s="47" t="s">
        <v>904</v>
      </c>
      <c r="T19" s="49" t="s">
        <v>904</v>
      </c>
      <c r="U19" s="47" t="s">
        <v>904</v>
      </c>
      <c r="V19" s="23">
        <v>4.9995750286780005</v>
      </c>
      <c r="W19" s="47" t="s">
        <v>904</v>
      </c>
      <c r="X19" s="47" t="s">
        <v>904</v>
      </c>
      <c r="Y19" s="49" t="s">
        <v>904</v>
      </c>
      <c r="Z19" s="50" t="s">
        <v>904</v>
      </c>
    </row>
    <row r="20" spans="1:26" x14ac:dyDescent="0.25">
      <c r="A20" s="45" t="s">
        <v>429</v>
      </c>
      <c r="B20" s="45" t="s">
        <v>919</v>
      </c>
      <c r="C20" s="45" t="s">
        <v>348</v>
      </c>
      <c r="D20" s="45" t="s">
        <v>430</v>
      </c>
      <c r="E20" s="48">
        <v>6.4763091808739999</v>
      </c>
      <c r="F20" s="23">
        <v>1.155790973245</v>
      </c>
      <c r="G20" s="23">
        <v>5.3205182076290001</v>
      </c>
      <c r="H20" s="23">
        <v>-26.685031466527001</v>
      </c>
      <c r="I20" s="23">
        <v>4.9214793420570002</v>
      </c>
      <c r="J20" s="49">
        <v>0.5</v>
      </c>
      <c r="K20" s="47" t="s">
        <v>904</v>
      </c>
      <c r="L20" s="23">
        <v>1.155790973245</v>
      </c>
      <c r="M20" s="47" t="s">
        <v>904</v>
      </c>
      <c r="N20" s="47" t="s">
        <v>904</v>
      </c>
      <c r="O20" s="49" t="s">
        <v>904</v>
      </c>
      <c r="P20" s="47" t="s">
        <v>904</v>
      </c>
      <c r="Q20" s="23">
        <v>5.3205182076290001</v>
      </c>
      <c r="R20" s="47" t="s">
        <v>904</v>
      </c>
      <c r="S20" s="47" t="s">
        <v>904</v>
      </c>
      <c r="T20" s="49" t="s">
        <v>904</v>
      </c>
      <c r="U20" s="47" t="s">
        <v>904</v>
      </c>
      <c r="V20" s="23">
        <v>6.4763091808739999</v>
      </c>
      <c r="W20" s="47" t="s">
        <v>904</v>
      </c>
      <c r="X20" s="47" t="s">
        <v>904</v>
      </c>
      <c r="Y20" s="49" t="s">
        <v>904</v>
      </c>
      <c r="Z20" s="50" t="s">
        <v>904</v>
      </c>
    </row>
    <row r="21" spans="1:26" x14ac:dyDescent="0.25">
      <c r="A21" s="45" t="s">
        <v>465</v>
      </c>
      <c r="B21" s="45" t="s">
        <v>920</v>
      </c>
      <c r="C21" s="45" t="s">
        <v>348</v>
      </c>
      <c r="D21" s="45" t="s">
        <v>466</v>
      </c>
      <c r="E21" s="48">
        <v>3.5791519488990002</v>
      </c>
      <c r="F21" s="23">
        <v>0.73091018018599996</v>
      </c>
      <c r="G21" s="23">
        <v>2.8482417687130002</v>
      </c>
      <c r="H21" s="23">
        <v>-27.699803398832</v>
      </c>
      <c r="I21" s="23">
        <v>2.6346236360599997</v>
      </c>
      <c r="J21" s="49">
        <v>0.5</v>
      </c>
      <c r="K21" s="47" t="s">
        <v>904</v>
      </c>
      <c r="L21" s="23">
        <v>0.73091018018599996</v>
      </c>
      <c r="M21" s="47" t="s">
        <v>904</v>
      </c>
      <c r="N21" s="47" t="s">
        <v>904</v>
      </c>
      <c r="O21" s="49" t="s">
        <v>904</v>
      </c>
      <c r="P21" s="47" t="s">
        <v>904</v>
      </c>
      <c r="Q21" s="23">
        <v>2.8482417687130002</v>
      </c>
      <c r="R21" s="47" t="s">
        <v>904</v>
      </c>
      <c r="S21" s="47" t="s">
        <v>904</v>
      </c>
      <c r="T21" s="49" t="s">
        <v>904</v>
      </c>
      <c r="U21" s="47" t="s">
        <v>904</v>
      </c>
      <c r="V21" s="23">
        <v>3.5791519488990002</v>
      </c>
      <c r="W21" s="47" t="s">
        <v>904</v>
      </c>
      <c r="X21" s="47" t="s">
        <v>904</v>
      </c>
      <c r="Y21" s="49" t="s">
        <v>904</v>
      </c>
      <c r="Z21" s="50" t="s">
        <v>904</v>
      </c>
    </row>
    <row r="22" spans="1:26" x14ac:dyDescent="0.25">
      <c r="A22" s="45" t="s">
        <v>631</v>
      </c>
      <c r="B22" s="45" t="s">
        <v>921</v>
      </c>
      <c r="C22" s="45" t="s">
        <v>348</v>
      </c>
      <c r="D22" s="45" t="s">
        <v>632</v>
      </c>
      <c r="E22" s="48">
        <v>4.9759101142629998</v>
      </c>
      <c r="F22" s="23">
        <v>1.190702165584</v>
      </c>
      <c r="G22" s="23">
        <v>3.785207948679</v>
      </c>
      <c r="H22" s="23">
        <v>-15.713892115283999</v>
      </c>
      <c r="I22" s="23">
        <v>3.5013173525279999</v>
      </c>
      <c r="J22" s="49">
        <v>0.5</v>
      </c>
      <c r="K22" s="47" t="s">
        <v>904</v>
      </c>
      <c r="L22" s="23">
        <v>1.190702165584</v>
      </c>
      <c r="M22" s="47" t="s">
        <v>904</v>
      </c>
      <c r="N22" s="47" t="s">
        <v>904</v>
      </c>
      <c r="O22" s="49" t="s">
        <v>904</v>
      </c>
      <c r="P22" s="47" t="s">
        <v>904</v>
      </c>
      <c r="Q22" s="23">
        <v>3.785207948679</v>
      </c>
      <c r="R22" s="47" t="s">
        <v>904</v>
      </c>
      <c r="S22" s="47" t="s">
        <v>904</v>
      </c>
      <c r="T22" s="49" t="s">
        <v>904</v>
      </c>
      <c r="U22" s="47" t="s">
        <v>904</v>
      </c>
      <c r="V22" s="23">
        <v>4.9759101142629998</v>
      </c>
      <c r="W22" s="47" t="s">
        <v>904</v>
      </c>
      <c r="X22" s="47" t="s">
        <v>904</v>
      </c>
      <c r="Y22" s="49" t="s">
        <v>904</v>
      </c>
      <c r="Z22" s="50" t="s">
        <v>904</v>
      </c>
    </row>
    <row r="23" spans="1:26" x14ac:dyDescent="0.25">
      <c r="A23" s="45" t="s">
        <v>201</v>
      </c>
      <c r="B23" s="45" t="s">
        <v>922</v>
      </c>
      <c r="C23" s="45" t="s">
        <v>923</v>
      </c>
      <c r="D23" s="45" t="s">
        <v>202</v>
      </c>
      <c r="E23" s="48">
        <v>30.364912641951999</v>
      </c>
      <c r="F23" s="23">
        <v>8.2590277454159988</v>
      </c>
      <c r="G23" s="23">
        <v>22.105884896536001</v>
      </c>
      <c r="H23" s="23">
        <v>-10.114421726719</v>
      </c>
      <c r="I23" s="23">
        <v>20.447943529296001</v>
      </c>
      <c r="J23" s="49">
        <v>0.313915</v>
      </c>
      <c r="K23" s="47">
        <v>7.7162512147450002</v>
      </c>
      <c r="L23" s="23">
        <v>0.54277653066999998</v>
      </c>
      <c r="M23" s="47" t="s">
        <v>904</v>
      </c>
      <c r="N23" s="47" t="s">
        <v>904</v>
      </c>
      <c r="O23" s="49" t="s">
        <v>904</v>
      </c>
      <c r="P23" s="47">
        <v>17.845074435589002</v>
      </c>
      <c r="Q23" s="23">
        <v>4.2608104609470008</v>
      </c>
      <c r="R23" s="47" t="s">
        <v>904</v>
      </c>
      <c r="S23" s="47" t="s">
        <v>904</v>
      </c>
      <c r="T23" s="49" t="s">
        <v>904</v>
      </c>
      <c r="U23" s="47">
        <v>25.561325650334002</v>
      </c>
      <c r="V23" s="23">
        <v>4.8035869916170011</v>
      </c>
      <c r="W23" s="47" t="s">
        <v>904</v>
      </c>
      <c r="X23" s="47" t="s">
        <v>904</v>
      </c>
      <c r="Y23" s="49" t="s">
        <v>904</v>
      </c>
      <c r="Z23" s="50" t="s">
        <v>904</v>
      </c>
    </row>
    <row r="24" spans="1:26" x14ac:dyDescent="0.25">
      <c r="A24" s="45" t="s">
        <v>306</v>
      </c>
      <c r="B24" s="45" t="s">
        <v>924</v>
      </c>
      <c r="C24" s="45" t="s">
        <v>923</v>
      </c>
      <c r="D24" s="45" t="s">
        <v>307</v>
      </c>
      <c r="E24" s="48">
        <v>44.587096609865</v>
      </c>
      <c r="F24" s="23">
        <v>14.595235116614999</v>
      </c>
      <c r="G24" s="23">
        <v>29.991861493250003</v>
      </c>
      <c r="H24" s="23">
        <v>-2.171846492892</v>
      </c>
      <c r="I24" s="23">
        <v>27.742471881255998</v>
      </c>
      <c r="J24" s="49">
        <v>6.7525000000000002E-2</v>
      </c>
      <c r="K24" s="47">
        <v>13.478835831425</v>
      </c>
      <c r="L24" s="23">
        <v>1.11639928519</v>
      </c>
      <c r="M24" s="47" t="s">
        <v>904</v>
      </c>
      <c r="N24" s="47" t="s">
        <v>904</v>
      </c>
      <c r="O24" s="49" t="s">
        <v>904</v>
      </c>
      <c r="P24" s="47">
        <v>24.563487749530999</v>
      </c>
      <c r="Q24" s="23">
        <v>5.4283737437190007</v>
      </c>
      <c r="R24" s="47" t="s">
        <v>904</v>
      </c>
      <c r="S24" s="47" t="s">
        <v>904</v>
      </c>
      <c r="T24" s="49" t="s">
        <v>904</v>
      </c>
      <c r="U24" s="47">
        <v>38.042323580956001</v>
      </c>
      <c r="V24" s="23">
        <v>6.5447730289090007</v>
      </c>
      <c r="W24" s="47" t="s">
        <v>904</v>
      </c>
      <c r="X24" s="47" t="s">
        <v>904</v>
      </c>
      <c r="Y24" s="49" t="s">
        <v>904</v>
      </c>
      <c r="Z24" s="50" t="s">
        <v>904</v>
      </c>
    </row>
    <row r="25" spans="1:26" x14ac:dyDescent="0.25">
      <c r="A25" s="45" t="s">
        <v>775</v>
      </c>
      <c r="B25" s="45" t="s">
        <v>925</v>
      </c>
      <c r="C25" s="45" t="s">
        <v>751</v>
      </c>
      <c r="D25" s="45" t="s">
        <v>926</v>
      </c>
      <c r="E25" s="48">
        <v>9.053885747951</v>
      </c>
      <c r="F25" s="23">
        <v>3.5089420338030002</v>
      </c>
      <c r="G25" s="23">
        <v>5.5449437141480002</v>
      </c>
      <c r="H25" s="23">
        <v>3.3771918596970001</v>
      </c>
      <c r="I25" s="23">
        <v>5.1290729355869997</v>
      </c>
      <c r="J25" s="49">
        <v>0</v>
      </c>
      <c r="K25" s="47" t="s">
        <v>904</v>
      </c>
      <c r="L25" s="23" t="s">
        <v>904</v>
      </c>
      <c r="M25" s="47">
        <v>3.5089420338030002</v>
      </c>
      <c r="N25" s="47" t="s">
        <v>904</v>
      </c>
      <c r="O25" s="49" t="s">
        <v>904</v>
      </c>
      <c r="P25" s="47" t="s">
        <v>904</v>
      </c>
      <c r="Q25" s="23" t="s">
        <v>904</v>
      </c>
      <c r="R25" s="47">
        <v>5.5449437141480002</v>
      </c>
      <c r="S25" s="47" t="s">
        <v>904</v>
      </c>
      <c r="T25" s="49" t="s">
        <v>904</v>
      </c>
      <c r="U25" s="47" t="s">
        <v>904</v>
      </c>
      <c r="V25" s="23" t="s">
        <v>904</v>
      </c>
      <c r="W25" s="47">
        <v>9.053885747951</v>
      </c>
      <c r="X25" s="47" t="s">
        <v>904</v>
      </c>
      <c r="Y25" s="49" t="s">
        <v>904</v>
      </c>
      <c r="Z25" s="50" t="s">
        <v>904</v>
      </c>
    </row>
    <row r="26" spans="1:26" x14ac:dyDescent="0.25">
      <c r="A26" s="45" t="s">
        <v>791</v>
      </c>
      <c r="B26" s="45" t="s">
        <v>927</v>
      </c>
      <c r="C26" s="45" t="s">
        <v>751</v>
      </c>
      <c r="D26" s="45" t="s">
        <v>928</v>
      </c>
      <c r="E26" s="48">
        <v>10.89309104819</v>
      </c>
      <c r="F26" s="23">
        <v>4.242120189055</v>
      </c>
      <c r="G26" s="23">
        <v>6.6509708591349996</v>
      </c>
      <c r="H26" s="23">
        <v>1.919858725046</v>
      </c>
      <c r="I26" s="23">
        <v>6.1521480447000005</v>
      </c>
      <c r="J26" s="49">
        <v>0</v>
      </c>
      <c r="K26" s="47" t="s">
        <v>904</v>
      </c>
      <c r="L26" s="23" t="s">
        <v>904</v>
      </c>
      <c r="M26" s="47">
        <v>4.242120189055</v>
      </c>
      <c r="N26" s="47" t="s">
        <v>904</v>
      </c>
      <c r="O26" s="49" t="s">
        <v>904</v>
      </c>
      <c r="P26" s="47" t="s">
        <v>904</v>
      </c>
      <c r="Q26" s="23" t="s">
        <v>904</v>
      </c>
      <c r="R26" s="47">
        <v>6.6509708591349996</v>
      </c>
      <c r="S26" s="47" t="s">
        <v>904</v>
      </c>
      <c r="T26" s="49" t="s">
        <v>904</v>
      </c>
      <c r="U26" s="47" t="s">
        <v>904</v>
      </c>
      <c r="V26" s="23" t="s">
        <v>904</v>
      </c>
      <c r="W26" s="47">
        <v>10.89309104819</v>
      </c>
      <c r="X26" s="47" t="s">
        <v>904</v>
      </c>
      <c r="Y26" s="49" t="s">
        <v>904</v>
      </c>
      <c r="Z26" s="50" t="s">
        <v>904</v>
      </c>
    </row>
    <row r="27" spans="1:26" x14ac:dyDescent="0.25">
      <c r="A27" s="45" t="s">
        <v>139</v>
      </c>
      <c r="B27" s="45" t="s">
        <v>929</v>
      </c>
      <c r="C27" s="45" t="s">
        <v>915</v>
      </c>
      <c r="D27" s="45" t="s">
        <v>140</v>
      </c>
      <c r="E27" s="48">
        <v>47.953516171532996</v>
      </c>
      <c r="F27" s="23">
        <v>13.750632228837</v>
      </c>
      <c r="G27" s="23">
        <v>34.202883942695998</v>
      </c>
      <c r="H27" s="23">
        <v>14.78516016264</v>
      </c>
      <c r="I27" s="23">
        <v>31.637667646994</v>
      </c>
      <c r="J27" s="49">
        <v>0</v>
      </c>
      <c r="K27" s="47">
        <v>12.463639747799</v>
      </c>
      <c r="L27" s="23">
        <v>1.286992481038</v>
      </c>
      <c r="M27" s="47" t="s">
        <v>904</v>
      </c>
      <c r="N27" s="47" t="s">
        <v>904</v>
      </c>
      <c r="O27" s="49" t="s">
        <v>904</v>
      </c>
      <c r="P27" s="47">
        <v>27.196964564289999</v>
      </c>
      <c r="Q27" s="23">
        <v>7.0059193784060003</v>
      </c>
      <c r="R27" s="47" t="s">
        <v>904</v>
      </c>
      <c r="S27" s="47" t="s">
        <v>904</v>
      </c>
      <c r="T27" s="49" t="s">
        <v>904</v>
      </c>
      <c r="U27" s="47">
        <v>39.660604312088999</v>
      </c>
      <c r="V27" s="23">
        <v>8.2929118594440006</v>
      </c>
      <c r="W27" s="47" t="s">
        <v>904</v>
      </c>
      <c r="X27" s="47" t="s">
        <v>904</v>
      </c>
      <c r="Y27" s="49" t="s">
        <v>904</v>
      </c>
      <c r="Z27" s="50" t="s">
        <v>904</v>
      </c>
    </row>
    <row r="28" spans="1:26" x14ac:dyDescent="0.25">
      <c r="A28" s="45" t="s">
        <v>83</v>
      </c>
      <c r="B28" s="45" t="s">
        <v>930</v>
      </c>
      <c r="C28" s="45" t="s">
        <v>36</v>
      </c>
      <c r="D28" s="45" t="s">
        <v>84</v>
      </c>
      <c r="E28" s="48">
        <v>512.03043752501208</v>
      </c>
      <c r="F28" s="23">
        <v>177.75253647410102</v>
      </c>
      <c r="G28" s="23">
        <v>334.277901050911</v>
      </c>
      <c r="H28" s="23">
        <v>129.56593580704902</v>
      </c>
      <c r="I28" s="23">
        <v>309.207058472092</v>
      </c>
      <c r="J28" s="49">
        <v>0</v>
      </c>
      <c r="K28" s="47">
        <v>159.45862542910601</v>
      </c>
      <c r="L28" s="23">
        <v>18.293911044994999</v>
      </c>
      <c r="M28" s="47" t="s">
        <v>904</v>
      </c>
      <c r="N28" s="47" t="s">
        <v>904</v>
      </c>
      <c r="O28" s="49" t="s">
        <v>904</v>
      </c>
      <c r="P28" s="47">
        <v>285.08527573532302</v>
      </c>
      <c r="Q28" s="23">
        <v>49.192625315587996</v>
      </c>
      <c r="R28" s="47" t="s">
        <v>904</v>
      </c>
      <c r="S28" s="47" t="s">
        <v>904</v>
      </c>
      <c r="T28" s="49" t="s">
        <v>904</v>
      </c>
      <c r="U28" s="47">
        <v>444.54390116442903</v>
      </c>
      <c r="V28" s="23">
        <v>67.486536360582988</v>
      </c>
      <c r="W28" s="47" t="s">
        <v>904</v>
      </c>
      <c r="X28" s="47" t="s">
        <v>904</v>
      </c>
      <c r="Y28" s="49" t="s">
        <v>904</v>
      </c>
      <c r="Z28" s="50" t="s">
        <v>904</v>
      </c>
    </row>
    <row r="29" spans="1:26" x14ac:dyDescent="0.25">
      <c r="A29" s="45" t="s">
        <v>565</v>
      </c>
      <c r="B29" s="45" t="s">
        <v>931</v>
      </c>
      <c r="C29" s="45" t="s">
        <v>348</v>
      </c>
      <c r="D29" s="45" t="s">
        <v>566</v>
      </c>
      <c r="E29" s="48">
        <v>2.548380791249</v>
      </c>
      <c r="F29" s="23">
        <v>0.46715886562499997</v>
      </c>
      <c r="G29" s="23">
        <v>2.0812219256239999</v>
      </c>
      <c r="H29" s="23">
        <v>-14.18682177628</v>
      </c>
      <c r="I29" s="23">
        <v>1.925130281203</v>
      </c>
      <c r="J29" s="49">
        <v>0.5</v>
      </c>
      <c r="K29" s="47" t="s">
        <v>904</v>
      </c>
      <c r="L29" s="23">
        <v>0.46715886562499997</v>
      </c>
      <c r="M29" s="47" t="s">
        <v>904</v>
      </c>
      <c r="N29" s="47" t="s">
        <v>904</v>
      </c>
      <c r="O29" s="49" t="s">
        <v>904</v>
      </c>
      <c r="P29" s="47" t="s">
        <v>904</v>
      </c>
      <c r="Q29" s="23">
        <v>2.0812219256239999</v>
      </c>
      <c r="R29" s="47" t="s">
        <v>904</v>
      </c>
      <c r="S29" s="47" t="s">
        <v>904</v>
      </c>
      <c r="T29" s="49" t="s">
        <v>904</v>
      </c>
      <c r="U29" s="47" t="s">
        <v>904</v>
      </c>
      <c r="V29" s="23">
        <v>2.548380791249</v>
      </c>
      <c r="W29" s="47" t="s">
        <v>904</v>
      </c>
      <c r="X29" s="47" t="s">
        <v>904</v>
      </c>
      <c r="Y29" s="49" t="s">
        <v>904</v>
      </c>
      <c r="Z29" s="50" t="s">
        <v>904</v>
      </c>
    </row>
    <row r="30" spans="1:26" x14ac:dyDescent="0.25">
      <c r="A30" s="45" t="s">
        <v>284</v>
      </c>
      <c r="B30" s="45" t="s">
        <v>932</v>
      </c>
      <c r="C30" s="45" t="s">
        <v>923</v>
      </c>
      <c r="D30" s="45" t="s">
        <v>285</v>
      </c>
      <c r="E30" s="48">
        <v>63.889688535649</v>
      </c>
      <c r="F30" s="23">
        <v>22.301266265614</v>
      </c>
      <c r="G30" s="23">
        <v>41.588422270034997</v>
      </c>
      <c r="H30" s="23">
        <v>18.332979260713</v>
      </c>
      <c r="I30" s="23">
        <v>38.469290599783001</v>
      </c>
      <c r="J30" s="49">
        <v>0</v>
      </c>
      <c r="K30" s="47">
        <v>19.763797950750998</v>
      </c>
      <c r="L30" s="23">
        <v>2.5374683148630002</v>
      </c>
      <c r="M30" s="47" t="s">
        <v>904</v>
      </c>
      <c r="N30" s="47" t="s">
        <v>904</v>
      </c>
      <c r="O30" s="49" t="s">
        <v>904</v>
      </c>
      <c r="P30" s="47">
        <v>34.641302613086999</v>
      </c>
      <c r="Q30" s="23">
        <v>6.9471196569490008</v>
      </c>
      <c r="R30" s="47" t="s">
        <v>904</v>
      </c>
      <c r="S30" s="47" t="s">
        <v>904</v>
      </c>
      <c r="T30" s="49" t="s">
        <v>904</v>
      </c>
      <c r="U30" s="47">
        <v>54.405100563837998</v>
      </c>
      <c r="V30" s="23">
        <v>9.484587971812001</v>
      </c>
      <c r="W30" s="47" t="s">
        <v>904</v>
      </c>
      <c r="X30" s="47" t="s">
        <v>904</v>
      </c>
      <c r="Y30" s="49" t="s">
        <v>904</v>
      </c>
      <c r="Z30" s="50" t="s">
        <v>904</v>
      </c>
    </row>
    <row r="31" spans="1:26" x14ac:dyDescent="0.25">
      <c r="A31" s="45" t="s">
        <v>286</v>
      </c>
      <c r="B31" s="45" t="s">
        <v>933</v>
      </c>
      <c r="C31" s="45" t="s">
        <v>923</v>
      </c>
      <c r="D31" s="45" t="s">
        <v>287</v>
      </c>
      <c r="E31" s="48">
        <v>69.613353559210992</v>
      </c>
      <c r="F31" s="23">
        <v>24.534364293886</v>
      </c>
      <c r="G31" s="23">
        <v>45.078989265324999</v>
      </c>
      <c r="H31" s="23">
        <v>19.702540973024</v>
      </c>
      <c r="I31" s="23">
        <v>41.698065070426004</v>
      </c>
      <c r="J31" s="49">
        <v>0</v>
      </c>
      <c r="K31" s="47">
        <v>21.940095538670001</v>
      </c>
      <c r="L31" s="23">
        <v>2.594268755216</v>
      </c>
      <c r="M31" s="47" t="s">
        <v>904</v>
      </c>
      <c r="N31" s="47" t="s">
        <v>904</v>
      </c>
      <c r="O31" s="49" t="s">
        <v>904</v>
      </c>
      <c r="P31" s="47">
        <v>38.441025265411</v>
      </c>
      <c r="Q31" s="23">
        <v>6.6379639999139997</v>
      </c>
      <c r="R31" s="47" t="s">
        <v>904</v>
      </c>
      <c r="S31" s="47" t="s">
        <v>904</v>
      </c>
      <c r="T31" s="49" t="s">
        <v>904</v>
      </c>
      <c r="U31" s="47">
        <v>60.381120804081</v>
      </c>
      <c r="V31" s="23">
        <v>9.2322327551299992</v>
      </c>
      <c r="W31" s="47" t="s">
        <v>904</v>
      </c>
      <c r="X31" s="47" t="s">
        <v>904</v>
      </c>
      <c r="Y31" s="49" t="s">
        <v>904</v>
      </c>
      <c r="Z31" s="50" t="s">
        <v>904</v>
      </c>
    </row>
    <row r="32" spans="1:26" x14ac:dyDescent="0.25">
      <c r="A32" s="45" t="s">
        <v>377</v>
      </c>
      <c r="B32" s="45" t="s">
        <v>934</v>
      </c>
      <c r="C32" s="45" t="s">
        <v>348</v>
      </c>
      <c r="D32" s="45" t="s">
        <v>378</v>
      </c>
      <c r="E32" s="48">
        <v>4.6366898426569998</v>
      </c>
      <c r="F32" s="23">
        <v>1.9058130372069999</v>
      </c>
      <c r="G32" s="23">
        <v>2.7308768054499999</v>
      </c>
      <c r="H32" s="23">
        <v>-5.7345111736150001</v>
      </c>
      <c r="I32" s="23">
        <v>2.5260610450410002</v>
      </c>
      <c r="J32" s="49">
        <v>0.5</v>
      </c>
      <c r="K32" s="47" t="s">
        <v>904</v>
      </c>
      <c r="L32" s="23">
        <v>1.9058130372069999</v>
      </c>
      <c r="M32" s="47" t="s">
        <v>904</v>
      </c>
      <c r="N32" s="47" t="s">
        <v>904</v>
      </c>
      <c r="O32" s="49" t="s">
        <v>904</v>
      </c>
      <c r="P32" s="47" t="s">
        <v>904</v>
      </c>
      <c r="Q32" s="23">
        <v>2.7308768054499999</v>
      </c>
      <c r="R32" s="47" t="s">
        <v>904</v>
      </c>
      <c r="S32" s="47" t="s">
        <v>904</v>
      </c>
      <c r="T32" s="49" t="s">
        <v>904</v>
      </c>
      <c r="U32" s="47" t="s">
        <v>904</v>
      </c>
      <c r="V32" s="23">
        <v>4.6366898426569998</v>
      </c>
      <c r="W32" s="47" t="s">
        <v>904</v>
      </c>
      <c r="X32" s="47" t="s">
        <v>904</v>
      </c>
      <c r="Y32" s="49" t="s">
        <v>904</v>
      </c>
      <c r="Z32" s="50" t="s">
        <v>904</v>
      </c>
    </row>
    <row r="33" spans="1:26" x14ac:dyDescent="0.25">
      <c r="A33" s="45" t="s">
        <v>34</v>
      </c>
      <c r="B33" s="45" t="s">
        <v>935</v>
      </c>
      <c r="C33" s="45" t="s">
        <v>36</v>
      </c>
      <c r="D33" s="45" t="s">
        <v>35</v>
      </c>
      <c r="E33" s="48">
        <v>94.416620892680996</v>
      </c>
      <c r="F33" s="23">
        <v>30.812393543533002</v>
      </c>
      <c r="G33" s="23">
        <v>63.604227349147997</v>
      </c>
      <c r="H33" s="23">
        <v>19.712360105281</v>
      </c>
      <c r="I33" s="23">
        <v>58.833910297961999</v>
      </c>
      <c r="J33" s="49">
        <v>0</v>
      </c>
      <c r="K33" s="47">
        <v>27.985144029973998</v>
      </c>
      <c r="L33" s="23">
        <v>2.8272495135589999</v>
      </c>
      <c r="M33" s="47" t="s">
        <v>904</v>
      </c>
      <c r="N33" s="47" t="s">
        <v>904</v>
      </c>
      <c r="O33" s="49" t="s">
        <v>904</v>
      </c>
      <c r="P33" s="47">
        <v>54.093983448120994</v>
      </c>
      <c r="Q33" s="23">
        <v>9.5102439010269997</v>
      </c>
      <c r="R33" s="47" t="s">
        <v>904</v>
      </c>
      <c r="S33" s="47" t="s">
        <v>904</v>
      </c>
      <c r="T33" s="49" t="s">
        <v>904</v>
      </c>
      <c r="U33" s="47">
        <v>82.079127478094989</v>
      </c>
      <c r="V33" s="23">
        <v>12.337493414586</v>
      </c>
      <c r="W33" s="47" t="s">
        <v>904</v>
      </c>
      <c r="X33" s="47" t="s">
        <v>904</v>
      </c>
      <c r="Y33" s="49" t="s">
        <v>904</v>
      </c>
      <c r="Z33" s="50" t="s">
        <v>904</v>
      </c>
    </row>
    <row r="34" spans="1:26" x14ac:dyDescent="0.25">
      <c r="A34" s="45" t="s">
        <v>579</v>
      </c>
      <c r="B34" s="45" t="s">
        <v>936</v>
      </c>
      <c r="C34" s="45" t="s">
        <v>348</v>
      </c>
      <c r="D34" s="45" t="s">
        <v>580</v>
      </c>
      <c r="E34" s="48">
        <v>3.4912851494039998</v>
      </c>
      <c r="F34" s="23">
        <v>0.96891084406499994</v>
      </c>
      <c r="G34" s="23">
        <v>2.522374305339</v>
      </c>
      <c r="H34" s="23">
        <v>-5.2745259730800003</v>
      </c>
      <c r="I34" s="23">
        <v>2.333196232438</v>
      </c>
      <c r="J34" s="49">
        <v>0.5</v>
      </c>
      <c r="K34" s="47" t="s">
        <v>904</v>
      </c>
      <c r="L34" s="23">
        <v>0.96891084406499994</v>
      </c>
      <c r="M34" s="47" t="s">
        <v>904</v>
      </c>
      <c r="N34" s="47" t="s">
        <v>904</v>
      </c>
      <c r="O34" s="49" t="s">
        <v>904</v>
      </c>
      <c r="P34" s="47" t="s">
        <v>904</v>
      </c>
      <c r="Q34" s="23">
        <v>2.522374305339</v>
      </c>
      <c r="R34" s="47" t="s">
        <v>904</v>
      </c>
      <c r="S34" s="47" t="s">
        <v>904</v>
      </c>
      <c r="T34" s="49" t="s">
        <v>904</v>
      </c>
      <c r="U34" s="47" t="s">
        <v>904</v>
      </c>
      <c r="V34" s="23">
        <v>3.4912851494039998</v>
      </c>
      <c r="W34" s="47" t="s">
        <v>904</v>
      </c>
      <c r="X34" s="47" t="s">
        <v>904</v>
      </c>
      <c r="Y34" s="49" t="s">
        <v>904</v>
      </c>
      <c r="Z34" s="50" t="s">
        <v>904</v>
      </c>
    </row>
    <row r="35" spans="1:26" x14ac:dyDescent="0.25">
      <c r="A35" s="45" t="s">
        <v>234</v>
      </c>
      <c r="B35" s="45" t="s">
        <v>937</v>
      </c>
      <c r="C35" s="45" t="s">
        <v>923</v>
      </c>
      <c r="D35" s="45" t="s">
        <v>235</v>
      </c>
      <c r="E35" s="48">
        <v>41.338896971385005</v>
      </c>
      <c r="F35" s="23">
        <v>11.843761336102</v>
      </c>
      <c r="G35" s="23">
        <v>29.495135635283003</v>
      </c>
      <c r="H35" s="23">
        <v>-4.5408622105310004</v>
      </c>
      <c r="I35" s="23">
        <v>27.283000462636</v>
      </c>
      <c r="J35" s="49">
        <v>0.133414</v>
      </c>
      <c r="K35" s="47">
        <v>10.35266917809</v>
      </c>
      <c r="L35" s="23">
        <v>1.491092158012</v>
      </c>
      <c r="M35" s="47" t="s">
        <v>904</v>
      </c>
      <c r="N35" s="47" t="s">
        <v>904</v>
      </c>
      <c r="O35" s="49" t="s">
        <v>904</v>
      </c>
      <c r="P35" s="47">
        <v>23.435411062313001</v>
      </c>
      <c r="Q35" s="23">
        <v>6.0597245729700004</v>
      </c>
      <c r="R35" s="47" t="s">
        <v>904</v>
      </c>
      <c r="S35" s="47" t="s">
        <v>904</v>
      </c>
      <c r="T35" s="49" t="s">
        <v>904</v>
      </c>
      <c r="U35" s="47">
        <v>33.788080240403005</v>
      </c>
      <c r="V35" s="23">
        <v>7.5508167309820005</v>
      </c>
      <c r="W35" s="47" t="s">
        <v>904</v>
      </c>
      <c r="X35" s="47" t="s">
        <v>904</v>
      </c>
      <c r="Y35" s="49" t="s">
        <v>904</v>
      </c>
      <c r="Z35" s="50" t="s">
        <v>904</v>
      </c>
    </row>
    <row r="36" spans="1:26" x14ac:dyDescent="0.25">
      <c r="A36" s="45" t="s">
        <v>254</v>
      </c>
      <c r="B36" s="45" t="s">
        <v>938</v>
      </c>
      <c r="C36" s="45" t="s">
        <v>923</v>
      </c>
      <c r="D36" s="45" t="s">
        <v>255</v>
      </c>
      <c r="E36" s="48">
        <v>22.788195748101998</v>
      </c>
      <c r="F36" s="23">
        <v>7.0809455548879994</v>
      </c>
      <c r="G36" s="23">
        <v>15.707250193214</v>
      </c>
      <c r="H36" s="23">
        <v>-11.503875367608</v>
      </c>
      <c r="I36" s="23">
        <v>14.529206428723</v>
      </c>
      <c r="J36" s="49">
        <v>0.42276399999999997</v>
      </c>
      <c r="K36" s="47">
        <v>6.8351398053710009</v>
      </c>
      <c r="L36" s="23">
        <v>0.24580574951699999</v>
      </c>
      <c r="M36" s="47" t="s">
        <v>904</v>
      </c>
      <c r="N36" s="47" t="s">
        <v>904</v>
      </c>
      <c r="O36" s="49" t="s">
        <v>904</v>
      </c>
      <c r="P36" s="47">
        <v>11.564567365558</v>
      </c>
      <c r="Q36" s="23">
        <v>4.1426828276559995</v>
      </c>
      <c r="R36" s="47" t="s">
        <v>904</v>
      </c>
      <c r="S36" s="47" t="s">
        <v>904</v>
      </c>
      <c r="T36" s="49" t="s">
        <v>904</v>
      </c>
      <c r="U36" s="47">
        <v>18.399707170929002</v>
      </c>
      <c r="V36" s="23">
        <v>4.3884885771729998</v>
      </c>
      <c r="W36" s="47" t="s">
        <v>904</v>
      </c>
      <c r="X36" s="47" t="s">
        <v>904</v>
      </c>
      <c r="Y36" s="49" t="s">
        <v>904</v>
      </c>
      <c r="Z36" s="50" t="s">
        <v>904</v>
      </c>
    </row>
    <row r="37" spans="1:26" x14ac:dyDescent="0.25">
      <c r="A37" s="45" t="s">
        <v>97</v>
      </c>
      <c r="B37" s="45" t="s">
        <v>939</v>
      </c>
      <c r="C37" s="45" t="s">
        <v>36</v>
      </c>
      <c r="D37" s="45" t="s">
        <v>98</v>
      </c>
      <c r="E37" s="48">
        <v>192.80193344081198</v>
      </c>
      <c r="F37" s="23">
        <v>62.849044090859003</v>
      </c>
      <c r="G37" s="23">
        <v>129.95288934995298</v>
      </c>
      <c r="H37" s="23">
        <v>58.161516603899003</v>
      </c>
      <c r="I37" s="23">
        <v>120.206422648707</v>
      </c>
      <c r="J37" s="49">
        <v>0</v>
      </c>
      <c r="K37" s="47">
        <v>56.578855517264998</v>
      </c>
      <c r="L37" s="23">
        <v>6.2701885735939999</v>
      </c>
      <c r="M37" s="47" t="s">
        <v>904</v>
      </c>
      <c r="N37" s="47" t="s">
        <v>904</v>
      </c>
      <c r="O37" s="49" t="s">
        <v>904</v>
      </c>
      <c r="P37" s="47">
        <v>109.882741199227</v>
      </c>
      <c r="Q37" s="23">
        <v>20.070148150726002</v>
      </c>
      <c r="R37" s="47" t="s">
        <v>904</v>
      </c>
      <c r="S37" s="47" t="s">
        <v>904</v>
      </c>
      <c r="T37" s="49" t="s">
        <v>904</v>
      </c>
      <c r="U37" s="47">
        <v>166.46159671649201</v>
      </c>
      <c r="V37" s="23">
        <v>26.340336724320004</v>
      </c>
      <c r="W37" s="47" t="s">
        <v>904</v>
      </c>
      <c r="X37" s="47" t="s">
        <v>904</v>
      </c>
      <c r="Y37" s="49" t="s">
        <v>904</v>
      </c>
      <c r="Z37" s="50" t="s">
        <v>904</v>
      </c>
    </row>
    <row r="38" spans="1:26" x14ac:dyDescent="0.25">
      <c r="A38" s="45" t="s">
        <v>431</v>
      </c>
      <c r="B38" s="45" t="s">
        <v>940</v>
      </c>
      <c r="C38" s="45" t="s">
        <v>348</v>
      </c>
      <c r="D38" s="45" t="s">
        <v>432</v>
      </c>
      <c r="E38" s="48">
        <v>4.0312917843419998</v>
      </c>
      <c r="F38" s="23">
        <v>0.77734722950699997</v>
      </c>
      <c r="G38" s="23">
        <v>3.2539445548349999</v>
      </c>
      <c r="H38" s="23">
        <v>-13.269490269703001</v>
      </c>
      <c r="I38" s="23">
        <v>3.009898713223</v>
      </c>
      <c r="J38" s="49">
        <v>0.5</v>
      </c>
      <c r="K38" s="47" t="s">
        <v>904</v>
      </c>
      <c r="L38" s="23">
        <v>0.77734722950699997</v>
      </c>
      <c r="M38" s="47" t="s">
        <v>904</v>
      </c>
      <c r="N38" s="47" t="s">
        <v>904</v>
      </c>
      <c r="O38" s="49" t="s">
        <v>904</v>
      </c>
      <c r="P38" s="47" t="s">
        <v>904</v>
      </c>
      <c r="Q38" s="23">
        <v>3.2539445548349999</v>
      </c>
      <c r="R38" s="47" t="s">
        <v>904</v>
      </c>
      <c r="S38" s="47" t="s">
        <v>904</v>
      </c>
      <c r="T38" s="49" t="s">
        <v>904</v>
      </c>
      <c r="U38" s="47" t="s">
        <v>904</v>
      </c>
      <c r="V38" s="23">
        <v>4.0312917843419998</v>
      </c>
      <c r="W38" s="47" t="s">
        <v>904</v>
      </c>
      <c r="X38" s="47" t="s">
        <v>904</v>
      </c>
      <c r="Y38" s="49" t="s">
        <v>904</v>
      </c>
      <c r="Z38" s="50" t="s">
        <v>904</v>
      </c>
    </row>
    <row r="39" spans="1:26" x14ac:dyDescent="0.25">
      <c r="A39" s="45" t="s">
        <v>593</v>
      </c>
      <c r="B39" s="45" t="s">
        <v>941</v>
      </c>
      <c r="C39" s="45" t="s">
        <v>348</v>
      </c>
      <c r="D39" s="45" t="s">
        <v>594</v>
      </c>
      <c r="E39" s="48">
        <v>5.1460605603060001</v>
      </c>
      <c r="F39" s="23">
        <v>1.4512014622689999</v>
      </c>
      <c r="G39" s="23">
        <v>3.694859098037</v>
      </c>
      <c r="H39" s="23">
        <v>-8.1244489379829989</v>
      </c>
      <c r="I39" s="23">
        <v>3.4177446656840003</v>
      </c>
      <c r="J39" s="49">
        <v>0.5</v>
      </c>
      <c r="K39" s="47" t="s">
        <v>904</v>
      </c>
      <c r="L39" s="23">
        <v>1.4512014622689999</v>
      </c>
      <c r="M39" s="47" t="s">
        <v>904</v>
      </c>
      <c r="N39" s="47" t="s">
        <v>904</v>
      </c>
      <c r="O39" s="49" t="s">
        <v>904</v>
      </c>
      <c r="P39" s="47" t="s">
        <v>904</v>
      </c>
      <c r="Q39" s="23">
        <v>3.694859098037</v>
      </c>
      <c r="R39" s="47" t="s">
        <v>904</v>
      </c>
      <c r="S39" s="47" t="s">
        <v>904</v>
      </c>
      <c r="T39" s="49" t="s">
        <v>904</v>
      </c>
      <c r="U39" s="47" t="s">
        <v>904</v>
      </c>
      <c r="V39" s="23">
        <v>5.1460605603060001</v>
      </c>
      <c r="W39" s="47" t="s">
        <v>904</v>
      </c>
      <c r="X39" s="47" t="s">
        <v>904</v>
      </c>
      <c r="Y39" s="49" t="s">
        <v>904</v>
      </c>
      <c r="Z39" s="50" t="s">
        <v>904</v>
      </c>
    </row>
    <row r="40" spans="1:26" x14ac:dyDescent="0.25">
      <c r="A40" s="45" t="s">
        <v>141</v>
      </c>
      <c r="B40" s="45" t="s">
        <v>942</v>
      </c>
      <c r="C40" s="45" t="s">
        <v>915</v>
      </c>
      <c r="D40" s="45" t="s">
        <v>142</v>
      </c>
      <c r="E40" s="48">
        <v>125.121087142542</v>
      </c>
      <c r="F40" s="23">
        <v>42.701421881853996</v>
      </c>
      <c r="G40" s="23">
        <v>82.419665260688006</v>
      </c>
      <c r="H40" s="23">
        <v>49.707055133078001</v>
      </c>
      <c r="I40" s="23">
        <v>76.238190366137005</v>
      </c>
      <c r="J40" s="49">
        <v>0</v>
      </c>
      <c r="K40" s="47">
        <v>35.588817686904001</v>
      </c>
      <c r="L40" s="23">
        <v>7.1126041949490002</v>
      </c>
      <c r="M40" s="47" t="s">
        <v>904</v>
      </c>
      <c r="N40" s="47" t="s">
        <v>904</v>
      </c>
      <c r="O40" s="49" t="s">
        <v>904</v>
      </c>
      <c r="P40" s="47">
        <v>63.624601562360006</v>
      </c>
      <c r="Q40" s="23">
        <v>18.795063698328001</v>
      </c>
      <c r="R40" s="47" t="s">
        <v>904</v>
      </c>
      <c r="S40" s="47" t="s">
        <v>904</v>
      </c>
      <c r="T40" s="49" t="s">
        <v>904</v>
      </c>
      <c r="U40" s="47">
        <v>99.213419249264007</v>
      </c>
      <c r="V40" s="23">
        <v>25.907667893277001</v>
      </c>
      <c r="W40" s="47" t="s">
        <v>904</v>
      </c>
      <c r="X40" s="47" t="s">
        <v>904</v>
      </c>
      <c r="Y40" s="49" t="s">
        <v>904</v>
      </c>
      <c r="Z40" s="50" t="s">
        <v>904</v>
      </c>
    </row>
    <row r="41" spans="1:26" x14ac:dyDescent="0.25">
      <c r="A41" s="45" t="s">
        <v>433</v>
      </c>
      <c r="B41" s="45" t="s">
        <v>943</v>
      </c>
      <c r="C41" s="45" t="s">
        <v>348</v>
      </c>
      <c r="D41" s="45" t="s">
        <v>434</v>
      </c>
      <c r="E41" s="48">
        <v>1.7814980244409999</v>
      </c>
      <c r="F41" s="23">
        <v>0.233122471857</v>
      </c>
      <c r="G41" s="23">
        <v>1.5483755525839999</v>
      </c>
      <c r="H41" s="23">
        <v>-10.851482851499</v>
      </c>
      <c r="I41" s="23">
        <v>1.43224738614</v>
      </c>
      <c r="J41" s="49">
        <v>0.5</v>
      </c>
      <c r="K41" s="47" t="s">
        <v>904</v>
      </c>
      <c r="L41" s="23">
        <v>0.233122471857</v>
      </c>
      <c r="M41" s="47" t="s">
        <v>904</v>
      </c>
      <c r="N41" s="47" t="s">
        <v>904</v>
      </c>
      <c r="O41" s="49" t="s">
        <v>904</v>
      </c>
      <c r="P41" s="47" t="s">
        <v>904</v>
      </c>
      <c r="Q41" s="23">
        <v>1.5483755525839999</v>
      </c>
      <c r="R41" s="47" t="s">
        <v>904</v>
      </c>
      <c r="S41" s="47" t="s">
        <v>904</v>
      </c>
      <c r="T41" s="49" t="s">
        <v>904</v>
      </c>
      <c r="U41" s="47" t="s">
        <v>904</v>
      </c>
      <c r="V41" s="23">
        <v>1.7814980244409999</v>
      </c>
      <c r="W41" s="47" t="s">
        <v>904</v>
      </c>
      <c r="X41" s="47" t="s">
        <v>904</v>
      </c>
      <c r="Y41" s="49" t="s">
        <v>904</v>
      </c>
      <c r="Z41" s="50" t="s">
        <v>904</v>
      </c>
    </row>
    <row r="42" spans="1:26" x14ac:dyDescent="0.25">
      <c r="A42" s="45" t="s">
        <v>240</v>
      </c>
      <c r="B42" s="45" t="s">
        <v>944</v>
      </c>
      <c r="C42" s="45" t="s">
        <v>923</v>
      </c>
      <c r="D42" s="45" t="s">
        <v>241</v>
      </c>
      <c r="E42" s="48">
        <v>76.802353287808003</v>
      </c>
      <c r="F42" s="23">
        <v>21.618353179320998</v>
      </c>
      <c r="G42" s="23">
        <v>55.184000108487005</v>
      </c>
      <c r="H42" s="23">
        <v>1.6884443666169999</v>
      </c>
      <c r="I42" s="23">
        <v>51.045200100350996</v>
      </c>
      <c r="J42" s="49">
        <v>0</v>
      </c>
      <c r="K42" s="47">
        <v>18.708508137304001</v>
      </c>
      <c r="L42" s="23">
        <v>2.909845042018</v>
      </c>
      <c r="M42" s="47" t="s">
        <v>904</v>
      </c>
      <c r="N42" s="47" t="s">
        <v>904</v>
      </c>
      <c r="O42" s="49" t="s">
        <v>904</v>
      </c>
      <c r="P42" s="47">
        <v>41.518157916565002</v>
      </c>
      <c r="Q42" s="23">
        <v>13.665842191922</v>
      </c>
      <c r="R42" s="47" t="s">
        <v>904</v>
      </c>
      <c r="S42" s="47" t="s">
        <v>904</v>
      </c>
      <c r="T42" s="49" t="s">
        <v>904</v>
      </c>
      <c r="U42" s="47">
        <v>60.226666053869003</v>
      </c>
      <c r="V42" s="23">
        <v>16.575687233939998</v>
      </c>
      <c r="W42" s="47" t="s">
        <v>904</v>
      </c>
      <c r="X42" s="47" t="s">
        <v>904</v>
      </c>
      <c r="Y42" s="49" t="s">
        <v>904</v>
      </c>
      <c r="Z42" s="50" t="s">
        <v>904</v>
      </c>
    </row>
    <row r="43" spans="1:26" x14ac:dyDescent="0.25">
      <c r="A43" s="45" t="s">
        <v>204</v>
      </c>
      <c r="B43" s="45" t="s">
        <v>945</v>
      </c>
      <c r="C43" s="45" t="s">
        <v>923</v>
      </c>
      <c r="D43" s="45" t="s">
        <v>205</v>
      </c>
      <c r="E43" s="48">
        <v>137.02704966449099</v>
      </c>
      <c r="F43" s="23">
        <v>41.843610096808</v>
      </c>
      <c r="G43" s="23">
        <v>95.183439567682996</v>
      </c>
      <c r="H43" s="23">
        <v>-10.288985532377001</v>
      </c>
      <c r="I43" s="23">
        <v>88.044681600106998</v>
      </c>
      <c r="J43" s="49">
        <v>9.7550999999999999E-2</v>
      </c>
      <c r="K43" s="47">
        <v>37.825399135904</v>
      </c>
      <c r="L43" s="23">
        <v>4.0182109609039998</v>
      </c>
      <c r="M43" s="47" t="s">
        <v>904</v>
      </c>
      <c r="N43" s="47" t="s">
        <v>904</v>
      </c>
      <c r="O43" s="49" t="s">
        <v>904</v>
      </c>
      <c r="P43" s="47">
        <v>78.25132169959501</v>
      </c>
      <c r="Q43" s="23">
        <v>16.932117868088</v>
      </c>
      <c r="R43" s="47" t="s">
        <v>904</v>
      </c>
      <c r="S43" s="47" t="s">
        <v>904</v>
      </c>
      <c r="T43" s="49" t="s">
        <v>904</v>
      </c>
      <c r="U43" s="47">
        <v>116.076720835499</v>
      </c>
      <c r="V43" s="23">
        <v>20.950328828991999</v>
      </c>
      <c r="W43" s="47" t="s">
        <v>904</v>
      </c>
      <c r="X43" s="47" t="s">
        <v>904</v>
      </c>
      <c r="Y43" s="49" t="s">
        <v>904</v>
      </c>
      <c r="Z43" s="50" t="s">
        <v>904</v>
      </c>
    </row>
    <row r="44" spans="1:26" x14ac:dyDescent="0.25">
      <c r="A44" s="45" t="s">
        <v>595</v>
      </c>
      <c r="B44" s="45" t="s">
        <v>946</v>
      </c>
      <c r="C44" s="45" t="s">
        <v>348</v>
      </c>
      <c r="D44" s="45" t="s">
        <v>596</v>
      </c>
      <c r="E44" s="48">
        <v>3.4871555163279999</v>
      </c>
      <c r="F44" s="23">
        <v>0.8037407900339999</v>
      </c>
      <c r="G44" s="23">
        <v>2.683414726294</v>
      </c>
      <c r="H44" s="23">
        <v>-9.1727204219099985</v>
      </c>
      <c r="I44" s="23">
        <v>2.4821586218220002</v>
      </c>
      <c r="J44" s="49">
        <v>0.5</v>
      </c>
      <c r="K44" s="47" t="s">
        <v>904</v>
      </c>
      <c r="L44" s="23">
        <v>0.8037407900339999</v>
      </c>
      <c r="M44" s="47" t="s">
        <v>904</v>
      </c>
      <c r="N44" s="47" t="s">
        <v>904</v>
      </c>
      <c r="O44" s="49" t="s">
        <v>904</v>
      </c>
      <c r="P44" s="47" t="s">
        <v>904</v>
      </c>
      <c r="Q44" s="23">
        <v>2.683414726294</v>
      </c>
      <c r="R44" s="47" t="s">
        <v>904</v>
      </c>
      <c r="S44" s="47" t="s">
        <v>904</v>
      </c>
      <c r="T44" s="49" t="s">
        <v>904</v>
      </c>
      <c r="U44" s="47" t="s">
        <v>904</v>
      </c>
      <c r="V44" s="23">
        <v>3.4871555163279999</v>
      </c>
      <c r="W44" s="47" t="s">
        <v>904</v>
      </c>
      <c r="X44" s="47" t="s">
        <v>904</v>
      </c>
      <c r="Y44" s="49" t="s">
        <v>904</v>
      </c>
      <c r="Z44" s="50" t="s">
        <v>904</v>
      </c>
    </row>
    <row r="45" spans="1:26" x14ac:dyDescent="0.25">
      <c r="A45" s="45" t="s">
        <v>143</v>
      </c>
      <c r="B45" s="45" t="s">
        <v>947</v>
      </c>
      <c r="C45" s="45" t="s">
        <v>915</v>
      </c>
      <c r="D45" s="45" t="s">
        <v>144</v>
      </c>
      <c r="E45" s="48">
        <v>46.757822110044998</v>
      </c>
      <c r="F45" s="23">
        <v>10.855091449624</v>
      </c>
      <c r="G45" s="23">
        <v>35.902730660421</v>
      </c>
      <c r="H45" s="23">
        <v>10.230223902889</v>
      </c>
      <c r="I45" s="23">
        <v>33.210025860889999</v>
      </c>
      <c r="J45" s="49">
        <v>0</v>
      </c>
      <c r="K45" s="47">
        <v>11.002188042289999</v>
      </c>
      <c r="L45" s="23">
        <v>-0.147096592666</v>
      </c>
      <c r="M45" s="47" t="s">
        <v>904</v>
      </c>
      <c r="N45" s="47" t="s">
        <v>904</v>
      </c>
      <c r="O45" s="49" t="s">
        <v>904</v>
      </c>
      <c r="P45" s="47">
        <v>27.236327746716999</v>
      </c>
      <c r="Q45" s="23">
        <v>8.6664029137040011</v>
      </c>
      <c r="R45" s="47" t="s">
        <v>904</v>
      </c>
      <c r="S45" s="47" t="s">
        <v>904</v>
      </c>
      <c r="T45" s="49" t="s">
        <v>904</v>
      </c>
      <c r="U45" s="47">
        <v>38.238515789006996</v>
      </c>
      <c r="V45" s="23">
        <v>8.5193063210380018</v>
      </c>
      <c r="W45" s="47" t="s">
        <v>904</v>
      </c>
      <c r="X45" s="47" t="s">
        <v>904</v>
      </c>
      <c r="Y45" s="49" t="s">
        <v>904</v>
      </c>
      <c r="Z45" s="50" t="s">
        <v>904</v>
      </c>
    </row>
    <row r="46" spans="1:26" x14ac:dyDescent="0.25">
      <c r="A46" s="45" t="s">
        <v>487</v>
      </c>
      <c r="B46" s="45" t="s">
        <v>948</v>
      </c>
      <c r="C46" s="45" t="s">
        <v>348</v>
      </c>
      <c r="D46" s="45" t="s">
        <v>488</v>
      </c>
      <c r="E46" s="48">
        <v>1.629500734077</v>
      </c>
      <c r="F46" s="23">
        <v>0</v>
      </c>
      <c r="G46" s="23">
        <v>1.629500734077</v>
      </c>
      <c r="H46" s="23">
        <v>-9.4425891158610007</v>
      </c>
      <c r="I46" s="23">
        <v>1.507288179021</v>
      </c>
      <c r="J46" s="49">
        <v>0.5</v>
      </c>
      <c r="K46" s="47" t="s">
        <v>904</v>
      </c>
      <c r="L46" s="23" t="s">
        <v>904</v>
      </c>
      <c r="M46" s="47" t="s">
        <v>904</v>
      </c>
      <c r="N46" s="47" t="s">
        <v>904</v>
      </c>
      <c r="O46" s="49" t="s">
        <v>904</v>
      </c>
      <c r="P46" s="47" t="s">
        <v>904</v>
      </c>
      <c r="Q46" s="23">
        <v>1.629500734077</v>
      </c>
      <c r="R46" s="47" t="s">
        <v>904</v>
      </c>
      <c r="S46" s="47" t="s">
        <v>904</v>
      </c>
      <c r="T46" s="49" t="s">
        <v>904</v>
      </c>
      <c r="U46" s="47" t="s">
        <v>904</v>
      </c>
      <c r="V46" s="23">
        <v>1.629500734077</v>
      </c>
      <c r="W46" s="47" t="s">
        <v>904</v>
      </c>
      <c r="X46" s="47" t="s">
        <v>904</v>
      </c>
      <c r="Y46" s="49" t="s">
        <v>904</v>
      </c>
      <c r="Z46" s="50">
        <v>-1.5651034851999999E-2</v>
      </c>
    </row>
    <row r="47" spans="1:26" x14ac:dyDescent="0.25">
      <c r="A47" s="45" t="s">
        <v>497</v>
      </c>
      <c r="B47" s="45" t="s">
        <v>949</v>
      </c>
      <c r="C47" s="45" t="s">
        <v>348</v>
      </c>
      <c r="D47" s="45" t="s">
        <v>498</v>
      </c>
      <c r="E47" s="48">
        <v>2.8714904257859999</v>
      </c>
      <c r="F47" s="23">
        <v>0.67466270410399998</v>
      </c>
      <c r="G47" s="23">
        <v>2.1968277216819998</v>
      </c>
      <c r="H47" s="23">
        <v>-14.126856002714</v>
      </c>
      <c r="I47" s="23">
        <v>2.0320656425560002</v>
      </c>
      <c r="J47" s="49">
        <v>0.5</v>
      </c>
      <c r="K47" s="47" t="s">
        <v>904</v>
      </c>
      <c r="L47" s="23">
        <v>0.67466270410399998</v>
      </c>
      <c r="M47" s="47" t="s">
        <v>904</v>
      </c>
      <c r="N47" s="47" t="s">
        <v>904</v>
      </c>
      <c r="O47" s="49" t="s">
        <v>904</v>
      </c>
      <c r="P47" s="47" t="s">
        <v>904</v>
      </c>
      <c r="Q47" s="23">
        <v>2.1968277216819998</v>
      </c>
      <c r="R47" s="47" t="s">
        <v>904</v>
      </c>
      <c r="S47" s="47" t="s">
        <v>904</v>
      </c>
      <c r="T47" s="49" t="s">
        <v>904</v>
      </c>
      <c r="U47" s="47" t="s">
        <v>904</v>
      </c>
      <c r="V47" s="23">
        <v>2.8714904257859999</v>
      </c>
      <c r="W47" s="47" t="s">
        <v>904</v>
      </c>
      <c r="X47" s="47" t="s">
        <v>904</v>
      </c>
      <c r="Y47" s="49" t="s">
        <v>904</v>
      </c>
      <c r="Z47" s="50" t="s">
        <v>904</v>
      </c>
    </row>
    <row r="48" spans="1:26" x14ac:dyDescent="0.25">
      <c r="A48" s="45" t="s">
        <v>633</v>
      </c>
      <c r="B48" s="45" t="s">
        <v>950</v>
      </c>
      <c r="C48" s="45" t="s">
        <v>348</v>
      </c>
      <c r="D48" s="45" t="s">
        <v>634</v>
      </c>
      <c r="E48" s="48">
        <v>3.5062130978299999</v>
      </c>
      <c r="F48" s="23">
        <v>0.80233606963799997</v>
      </c>
      <c r="G48" s="23">
        <v>2.7038770281920002</v>
      </c>
      <c r="H48" s="23">
        <v>-7.3561756251959993</v>
      </c>
      <c r="I48" s="23">
        <v>2.501086251077</v>
      </c>
      <c r="J48" s="49">
        <v>0.5</v>
      </c>
      <c r="K48" s="47" t="s">
        <v>904</v>
      </c>
      <c r="L48" s="23">
        <v>0.80233606963799997</v>
      </c>
      <c r="M48" s="47" t="s">
        <v>904</v>
      </c>
      <c r="N48" s="47" t="s">
        <v>904</v>
      </c>
      <c r="O48" s="49" t="s">
        <v>904</v>
      </c>
      <c r="P48" s="47" t="s">
        <v>904</v>
      </c>
      <c r="Q48" s="23">
        <v>2.7038770281920002</v>
      </c>
      <c r="R48" s="47" t="s">
        <v>904</v>
      </c>
      <c r="S48" s="47" t="s">
        <v>904</v>
      </c>
      <c r="T48" s="49" t="s">
        <v>904</v>
      </c>
      <c r="U48" s="47" t="s">
        <v>904</v>
      </c>
      <c r="V48" s="23">
        <v>3.5062130978299999</v>
      </c>
      <c r="W48" s="47" t="s">
        <v>904</v>
      </c>
      <c r="X48" s="47" t="s">
        <v>904</v>
      </c>
      <c r="Y48" s="49" t="s">
        <v>904</v>
      </c>
      <c r="Z48" s="50" t="s">
        <v>904</v>
      </c>
    </row>
    <row r="49" spans="1:26" x14ac:dyDescent="0.25">
      <c r="A49" s="45" t="s">
        <v>315</v>
      </c>
      <c r="B49" s="45" t="s">
        <v>951</v>
      </c>
      <c r="C49" s="45" t="s">
        <v>952</v>
      </c>
      <c r="D49" s="45" t="s">
        <v>316</v>
      </c>
      <c r="E49" s="48">
        <v>49.609743016612995</v>
      </c>
      <c r="F49" s="23">
        <v>8.076342860095</v>
      </c>
      <c r="G49" s="23">
        <v>41.533400156517999</v>
      </c>
      <c r="H49" s="23">
        <v>25.890263374793001</v>
      </c>
      <c r="I49" s="23">
        <v>38.418395144778998</v>
      </c>
      <c r="J49" s="49">
        <v>0</v>
      </c>
      <c r="K49" s="47">
        <v>8.076342860095</v>
      </c>
      <c r="L49" s="23" t="s">
        <v>904</v>
      </c>
      <c r="M49" s="47" t="s">
        <v>904</v>
      </c>
      <c r="N49" s="47" t="s">
        <v>904</v>
      </c>
      <c r="O49" s="49" t="s">
        <v>904</v>
      </c>
      <c r="P49" s="47">
        <v>41.533400156517999</v>
      </c>
      <c r="Q49" s="23" t="s">
        <v>904</v>
      </c>
      <c r="R49" s="47" t="s">
        <v>904</v>
      </c>
      <c r="S49" s="47" t="s">
        <v>904</v>
      </c>
      <c r="T49" s="49" t="s">
        <v>904</v>
      </c>
      <c r="U49" s="47">
        <v>49.609743016612995</v>
      </c>
      <c r="V49" s="23" t="s">
        <v>904</v>
      </c>
      <c r="W49" s="47" t="s">
        <v>904</v>
      </c>
      <c r="X49" s="47" t="s">
        <v>904</v>
      </c>
      <c r="Y49" s="49" t="s">
        <v>904</v>
      </c>
      <c r="Z49" s="50" t="s">
        <v>904</v>
      </c>
    </row>
    <row r="50" spans="1:26" x14ac:dyDescent="0.25">
      <c r="A50" s="45" t="s">
        <v>777</v>
      </c>
      <c r="B50" s="45" t="s">
        <v>953</v>
      </c>
      <c r="C50" s="45" t="s">
        <v>751</v>
      </c>
      <c r="D50" s="45" t="s">
        <v>954</v>
      </c>
      <c r="E50" s="48">
        <v>8.0382297176899993</v>
      </c>
      <c r="F50" s="23">
        <v>3.2364422381429998</v>
      </c>
      <c r="G50" s="23">
        <v>4.8017874795469995</v>
      </c>
      <c r="H50" s="23">
        <v>1.597801287702</v>
      </c>
      <c r="I50" s="23">
        <v>4.4416534185809997</v>
      </c>
      <c r="J50" s="49">
        <v>0</v>
      </c>
      <c r="K50" s="47" t="s">
        <v>904</v>
      </c>
      <c r="L50" s="23" t="s">
        <v>904</v>
      </c>
      <c r="M50" s="47">
        <v>3.2364422381429998</v>
      </c>
      <c r="N50" s="47" t="s">
        <v>904</v>
      </c>
      <c r="O50" s="49" t="s">
        <v>904</v>
      </c>
      <c r="P50" s="47" t="s">
        <v>904</v>
      </c>
      <c r="Q50" s="23" t="s">
        <v>904</v>
      </c>
      <c r="R50" s="47">
        <v>4.8017874795469995</v>
      </c>
      <c r="S50" s="47" t="s">
        <v>904</v>
      </c>
      <c r="T50" s="49" t="s">
        <v>904</v>
      </c>
      <c r="U50" s="47" t="s">
        <v>904</v>
      </c>
      <c r="V50" s="23" t="s">
        <v>904</v>
      </c>
      <c r="W50" s="47">
        <v>8.0382297176899993</v>
      </c>
      <c r="X50" s="47" t="s">
        <v>904</v>
      </c>
      <c r="Y50" s="49" t="s">
        <v>904</v>
      </c>
      <c r="Z50" s="50" t="s">
        <v>904</v>
      </c>
    </row>
    <row r="51" spans="1:26" x14ac:dyDescent="0.25">
      <c r="A51" s="45" t="s">
        <v>541</v>
      </c>
      <c r="B51" s="45" t="s">
        <v>955</v>
      </c>
      <c r="C51" s="45" t="s">
        <v>348</v>
      </c>
      <c r="D51" s="45" t="s">
        <v>542</v>
      </c>
      <c r="E51" s="48">
        <v>6.7570320955759993</v>
      </c>
      <c r="F51" s="23">
        <v>2.7774756074259996</v>
      </c>
      <c r="G51" s="23">
        <v>3.9795564881500001</v>
      </c>
      <c r="H51" s="23">
        <v>-7.3145616029760001</v>
      </c>
      <c r="I51" s="23">
        <v>3.681089751539</v>
      </c>
      <c r="J51" s="49">
        <v>0.5</v>
      </c>
      <c r="K51" s="47" t="s">
        <v>904</v>
      </c>
      <c r="L51" s="23">
        <v>2.7774756074259996</v>
      </c>
      <c r="M51" s="47" t="s">
        <v>904</v>
      </c>
      <c r="N51" s="47" t="s">
        <v>904</v>
      </c>
      <c r="O51" s="49" t="s">
        <v>904</v>
      </c>
      <c r="P51" s="47" t="s">
        <v>904</v>
      </c>
      <c r="Q51" s="23">
        <v>3.9795564881500001</v>
      </c>
      <c r="R51" s="47" t="s">
        <v>904</v>
      </c>
      <c r="S51" s="47" t="s">
        <v>904</v>
      </c>
      <c r="T51" s="49" t="s">
        <v>904</v>
      </c>
      <c r="U51" s="47" t="s">
        <v>904</v>
      </c>
      <c r="V51" s="23">
        <v>6.7570320955759993</v>
      </c>
      <c r="W51" s="47" t="s">
        <v>904</v>
      </c>
      <c r="X51" s="47" t="s">
        <v>904</v>
      </c>
      <c r="Y51" s="49" t="s">
        <v>904</v>
      </c>
      <c r="Z51" s="50" t="s">
        <v>904</v>
      </c>
    </row>
    <row r="52" spans="1:26" x14ac:dyDescent="0.25">
      <c r="A52" s="45" t="s">
        <v>37</v>
      </c>
      <c r="B52" s="45" t="s">
        <v>956</v>
      </c>
      <c r="C52" s="45" t="s">
        <v>36</v>
      </c>
      <c r="D52" s="45" t="s">
        <v>38</v>
      </c>
      <c r="E52" s="48">
        <v>48.914350301942001</v>
      </c>
      <c r="F52" s="23">
        <v>15.311400705499999</v>
      </c>
      <c r="G52" s="23">
        <v>33.602949596442002</v>
      </c>
      <c r="H52" s="23">
        <v>7.801356859907</v>
      </c>
      <c r="I52" s="23">
        <v>31.082728376708999</v>
      </c>
      <c r="J52" s="49">
        <v>0</v>
      </c>
      <c r="K52" s="47">
        <v>13.821019032722001</v>
      </c>
      <c r="L52" s="23">
        <v>1.4903816727779999</v>
      </c>
      <c r="M52" s="47" t="s">
        <v>904</v>
      </c>
      <c r="N52" s="47" t="s">
        <v>904</v>
      </c>
      <c r="O52" s="49" t="s">
        <v>904</v>
      </c>
      <c r="P52" s="47">
        <v>28.074463678548</v>
      </c>
      <c r="Q52" s="23">
        <v>5.5284859178939998</v>
      </c>
      <c r="R52" s="47" t="s">
        <v>904</v>
      </c>
      <c r="S52" s="47" t="s">
        <v>904</v>
      </c>
      <c r="T52" s="49" t="s">
        <v>904</v>
      </c>
      <c r="U52" s="47">
        <v>41.895482711269999</v>
      </c>
      <c r="V52" s="23">
        <v>7.0188675906719995</v>
      </c>
      <c r="W52" s="47" t="s">
        <v>904</v>
      </c>
      <c r="X52" s="47" t="s">
        <v>904</v>
      </c>
      <c r="Y52" s="49" t="s">
        <v>904</v>
      </c>
      <c r="Z52" s="50" t="s">
        <v>904</v>
      </c>
    </row>
    <row r="53" spans="1:26" x14ac:dyDescent="0.25">
      <c r="A53" s="45" t="s">
        <v>99</v>
      </c>
      <c r="B53" s="45" t="s">
        <v>957</v>
      </c>
      <c r="C53" s="45" t="s">
        <v>36</v>
      </c>
      <c r="D53" s="45" t="s">
        <v>100</v>
      </c>
      <c r="E53" s="48">
        <v>56.898567297005997</v>
      </c>
      <c r="F53" s="23">
        <v>17.491605246380999</v>
      </c>
      <c r="G53" s="23">
        <v>39.406962050624998</v>
      </c>
      <c r="H53" s="23">
        <v>9.8280083946439998</v>
      </c>
      <c r="I53" s="23">
        <v>36.451439896828006</v>
      </c>
      <c r="J53" s="49">
        <v>0</v>
      </c>
      <c r="K53" s="47">
        <v>15.778736056027</v>
      </c>
      <c r="L53" s="23">
        <v>1.7128691903540001</v>
      </c>
      <c r="M53" s="47" t="s">
        <v>904</v>
      </c>
      <c r="N53" s="47" t="s">
        <v>904</v>
      </c>
      <c r="O53" s="49" t="s">
        <v>904</v>
      </c>
      <c r="P53" s="47">
        <v>33.069943675855001</v>
      </c>
      <c r="Q53" s="23">
        <v>6.3370183747699995</v>
      </c>
      <c r="R53" s="47" t="s">
        <v>904</v>
      </c>
      <c r="S53" s="47" t="s">
        <v>904</v>
      </c>
      <c r="T53" s="49" t="s">
        <v>904</v>
      </c>
      <c r="U53" s="47">
        <v>48.848679731882001</v>
      </c>
      <c r="V53" s="23">
        <v>8.0498875651239992</v>
      </c>
      <c r="W53" s="47" t="s">
        <v>904</v>
      </c>
      <c r="X53" s="47" t="s">
        <v>904</v>
      </c>
      <c r="Y53" s="49" t="s">
        <v>904</v>
      </c>
      <c r="Z53" s="50" t="s">
        <v>904</v>
      </c>
    </row>
    <row r="54" spans="1:26" x14ac:dyDescent="0.25">
      <c r="A54" s="45" t="s">
        <v>355</v>
      </c>
      <c r="B54" s="45" t="s">
        <v>958</v>
      </c>
      <c r="C54" s="45" t="s">
        <v>348</v>
      </c>
      <c r="D54" s="45" t="s">
        <v>356</v>
      </c>
      <c r="E54" s="48">
        <v>5.0899303061180001</v>
      </c>
      <c r="F54" s="23">
        <v>1.103575448887</v>
      </c>
      <c r="G54" s="23">
        <v>3.9863548572309999</v>
      </c>
      <c r="H54" s="23">
        <v>-34.488294118818999</v>
      </c>
      <c r="I54" s="23">
        <v>3.6873782429389999</v>
      </c>
      <c r="J54" s="49">
        <v>0.5</v>
      </c>
      <c r="K54" s="47" t="s">
        <v>904</v>
      </c>
      <c r="L54" s="23">
        <v>1.103575448887</v>
      </c>
      <c r="M54" s="47" t="s">
        <v>904</v>
      </c>
      <c r="N54" s="47" t="s">
        <v>904</v>
      </c>
      <c r="O54" s="49" t="s">
        <v>904</v>
      </c>
      <c r="P54" s="47" t="s">
        <v>904</v>
      </c>
      <c r="Q54" s="23">
        <v>3.9863548572309999</v>
      </c>
      <c r="R54" s="47" t="s">
        <v>904</v>
      </c>
      <c r="S54" s="47" t="s">
        <v>904</v>
      </c>
      <c r="T54" s="49" t="s">
        <v>904</v>
      </c>
      <c r="U54" s="47" t="s">
        <v>904</v>
      </c>
      <c r="V54" s="23">
        <v>5.0899303061180001</v>
      </c>
      <c r="W54" s="47" t="s">
        <v>904</v>
      </c>
      <c r="X54" s="47" t="s">
        <v>904</v>
      </c>
      <c r="Y54" s="49" t="s">
        <v>904</v>
      </c>
      <c r="Z54" s="50" t="s">
        <v>904</v>
      </c>
    </row>
    <row r="55" spans="1:26" x14ac:dyDescent="0.25">
      <c r="A55" s="45" t="s">
        <v>329</v>
      </c>
      <c r="B55" s="45" t="s">
        <v>959</v>
      </c>
      <c r="C55" s="45" t="s">
        <v>952</v>
      </c>
      <c r="D55" s="45" t="s">
        <v>330</v>
      </c>
      <c r="E55" s="48">
        <v>76.335444066679997</v>
      </c>
      <c r="F55" s="23">
        <v>15.312100283595999</v>
      </c>
      <c r="G55" s="23">
        <v>61.023343783083995</v>
      </c>
      <c r="H55" s="23">
        <v>37.070093901340002</v>
      </c>
      <c r="I55" s="23">
        <v>56.446592999353001</v>
      </c>
      <c r="J55" s="49">
        <v>0</v>
      </c>
      <c r="K55" s="47">
        <v>15.312100283595999</v>
      </c>
      <c r="L55" s="23" t="s">
        <v>904</v>
      </c>
      <c r="M55" s="47" t="s">
        <v>904</v>
      </c>
      <c r="N55" s="47" t="s">
        <v>904</v>
      </c>
      <c r="O55" s="49" t="s">
        <v>904</v>
      </c>
      <c r="P55" s="47">
        <v>61.023343783083995</v>
      </c>
      <c r="Q55" s="23" t="s">
        <v>904</v>
      </c>
      <c r="R55" s="47" t="s">
        <v>904</v>
      </c>
      <c r="S55" s="47" t="s">
        <v>904</v>
      </c>
      <c r="T55" s="49" t="s">
        <v>904</v>
      </c>
      <c r="U55" s="47">
        <v>76.335444066679997</v>
      </c>
      <c r="V55" s="23" t="s">
        <v>904</v>
      </c>
      <c r="W55" s="47" t="s">
        <v>904</v>
      </c>
      <c r="X55" s="47" t="s">
        <v>904</v>
      </c>
      <c r="Y55" s="49" t="s">
        <v>904</v>
      </c>
      <c r="Z55" s="50" t="s">
        <v>904</v>
      </c>
    </row>
    <row r="56" spans="1:26" x14ac:dyDescent="0.25">
      <c r="A56" s="45" t="s">
        <v>793</v>
      </c>
      <c r="B56" s="45" t="s">
        <v>960</v>
      </c>
      <c r="C56" s="45" t="s">
        <v>751</v>
      </c>
      <c r="D56" s="45" t="s">
        <v>961</v>
      </c>
      <c r="E56" s="48">
        <v>9.5101222198690003</v>
      </c>
      <c r="F56" s="23">
        <v>3.803213037091</v>
      </c>
      <c r="G56" s="23">
        <v>5.7069091827780003</v>
      </c>
      <c r="H56" s="23">
        <v>2.1051745278489999</v>
      </c>
      <c r="I56" s="23">
        <v>5.2788909940700002</v>
      </c>
      <c r="J56" s="49">
        <v>0</v>
      </c>
      <c r="K56" s="47" t="s">
        <v>904</v>
      </c>
      <c r="L56" s="23" t="s">
        <v>904</v>
      </c>
      <c r="M56" s="47">
        <v>3.803213037091</v>
      </c>
      <c r="N56" s="47" t="s">
        <v>904</v>
      </c>
      <c r="O56" s="49" t="s">
        <v>904</v>
      </c>
      <c r="P56" s="47" t="s">
        <v>904</v>
      </c>
      <c r="Q56" s="23" t="s">
        <v>904</v>
      </c>
      <c r="R56" s="47">
        <v>5.7069091827780003</v>
      </c>
      <c r="S56" s="47" t="s">
        <v>904</v>
      </c>
      <c r="T56" s="49" t="s">
        <v>904</v>
      </c>
      <c r="U56" s="47" t="s">
        <v>904</v>
      </c>
      <c r="V56" s="23" t="s">
        <v>904</v>
      </c>
      <c r="W56" s="47">
        <v>9.5101222198690003</v>
      </c>
      <c r="X56" s="47" t="s">
        <v>904</v>
      </c>
      <c r="Y56" s="49" t="s">
        <v>904</v>
      </c>
      <c r="Z56" s="50" t="s">
        <v>904</v>
      </c>
    </row>
    <row r="57" spans="1:26" x14ac:dyDescent="0.25">
      <c r="A57" s="45" t="s">
        <v>110</v>
      </c>
      <c r="B57" s="45" t="s">
        <v>962</v>
      </c>
      <c r="C57" s="45" t="s">
        <v>915</v>
      </c>
      <c r="D57" s="45" t="s">
        <v>111</v>
      </c>
      <c r="E57" s="48">
        <v>126.488243971099</v>
      </c>
      <c r="F57" s="23">
        <v>41.114470295175003</v>
      </c>
      <c r="G57" s="23">
        <v>85.373773675923999</v>
      </c>
      <c r="H57" s="23">
        <v>-66.896050927342003</v>
      </c>
      <c r="I57" s="23">
        <v>78.970740650229999</v>
      </c>
      <c r="J57" s="49">
        <v>0.43932599999999999</v>
      </c>
      <c r="K57" s="47">
        <v>31.180112478392999</v>
      </c>
      <c r="L57" s="23">
        <v>9.9343578167819988</v>
      </c>
      <c r="M57" s="47" t="s">
        <v>904</v>
      </c>
      <c r="N57" s="47" t="s">
        <v>904</v>
      </c>
      <c r="O57" s="49" t="s">
        <v>904</v>
      </c>
      <c r="P57" s="47">
        <v>58.388576162477001</v>
      </c>
      <c r="Q57" s="23">
        <v>26.985197513447002</v>
      </c>
      <c r="R57" s="47" t="s">
        <v>904</v>
      </c>
      <c r="S57" s="47" t="s">
        <v>904</v>
      </c>
      <c r="T57" s="49" t="s">
        <v>904</v>
      </c>
      <c r="U57" s="47">
        <v>89.568688640869993</v>
      </c>
      <c r="V57" s="23">
        <v>36.919555330229002</v>
      </c>
      <c r="W57" s="47" t="s">
        <v>904</v>
      </c>
      <c r="X57" s="47" t="s">
        <v>904</v>
      </c>
      <c r="Y57" s="49" t="s">
        <v>904</v>
      </c>
      <c r="Z57" s="50" t="s">
        <v>904</v>
      </c>
    </row>
    <row r="58" spans="1:26" x14ac:dyDescent="0.25">
      <c r="A58" s="45" t="s">
        <v>663</v>
      </c>
      <c r="B58" s="45" t="s">
        <v>963</v>
      </c>
      <c r="C58" s="45" t="s">
        <v>348</v>
      </c>
      <c r="D58" s="45" t="s">
        <v>664</v>
      </c>
      <c r="E58" s="48">
        <v>3.6181847179450002</v>
      </c>
      <c r="F58" s="23">
        <v>0.77611135371000006</v>
      </c>
      <c r="G58" s="23">
        <v>2.842073364235</v>
      </c>
      <c r="H58" s="23">
        <v>-10.828753713788</v>
      </c>
      <c r="I58" s="23">
        <v>2.6289178619169999</v>
      </c>
      <c r="J58" s="49">
        <v>0.5</v>
      </c>
      <c r="K58" s="47" t="s">
        <v>904</v>
      </c>
      <c r="L58" s="23">
        <v>0.77611135371000006</v>
      </c>
      <c r="M58" s="47" t="s">
        <v>904</v>
      </c>
      <c r="N58" s="47" t="s">
        <v>904</v>
      </c>
      <c r="O58" s="49" t="s">
        <v>904</v>
      </c>
      <c r="P58" s="47" t="s">
        <v>904</v>
      </c>
      <c r="Q58" s="23">
        <v>2.842073364235</v>
      </c>
      <c r="R58" s="47" t="s">
        <v>904</v>
      </c>
      <c r="S58" s="47" t="s">
        <v>904</v>
      </c>
      <c r="T58" s="49" t="s">
        <v>904</v>
      </c>
      <c r="U58" s="47" t="s">
        <v>904</v>
      </c>
      <c r="V58" s="23">
        <v>3.6181847179450002</v>
      </c>
      <c r="W58" s="47" t="s">
        <v>904</v>
      </c>
      <c r="X58" s="47" t="s">
        <v>904</v>
      </c>
      <c r="Y58" s="49" t="s">
        <v>904</v>
      </c>
      <c r="Z58" s="50" t="s">
        <v>904</v>
      </c>
    </row>
    <row r="59" spans="1:26" x14ac:dyDescent="0.25">
      <c r="A59" s="45" t="s">
        <v>519</v>
      </c>
      <c r="B59" s="45" t="s">
        <v>964</v>
      </c>
      <c r="C59" s="45" t="s">
        <v>348</v>
      </c>
      <c r="D59" s="45" t="s">
        <v>520</v>
      </c>
      <c r="E59" s="48">
        <v>5.3723085660800001</v>
      </c>
      <c r="F59" s="23">
        <v>0.99815205864400003</v>
      </c>
      <c r="G59" s="23">
        <v>4.374156507436</v>
      </c>
      <c r="H59" s="23">
        <v>-16.935475302103001</v>
      </c>
      <c r="I59" s="23">
        <v>4.0460947693779996</v>
      </c>
      <c r="J59" s="49">
        <v>0.5</v>
      </c>
      <c r="K59" s="47" t="s">
        <v>904</v>
      </c>
      <c r="L59" s="23">
        <v>0.99815205864400003</v>
      </c>
      <c r="M59" s="47" t="s">
        <v>904</v>
      </c>
      <c r="N59" s="47" t="s">
        <v>904</v>
      </c>
      <c r="O59" s="49" t="s">
        <v>904</v>
      </c>
      <c r="P59" s="47" t="s">
        <v>904</v>
      </c>
      <c r="Q59" s="23">
        <v>4.374156507436</v>
      </c>
      <c r="R59" s="47" t="s">
        <v>904</v>
      </c>
      <c r="S59" s="47" t="s">
        <v>904</v>
      </c>
      <c r="T59" s="49" t="s">
        <v>904</v>
      </c>
      <c r="U59" s="47" t="s">
        <v>904</v>
      </c>
      <c r="V59" s="23">
        <v>5.3723085660800001</v>
      </c>
      <c r="W59" s="47" t="s">
        <v>904</v>
      </c>
      <c r="X59" s="47" t="s">
        <v>904</v>
      </c>
      <c r="Y59" s="49" t="s">
        <v>904</v>
      </c>
      <c r="Z59" s="50" t="s">
        <v>904</v>
      </c>
    </row>
    <row r="60" spans="1:26" x14ac:dyDescent="0.25">
      <c r="A60" s="45" t="s">
        <v>367</v>
      </c>
      <c r="B60" s="45" t="s">
        <v>965</v>
      </c>
      <c r="C60" s="45" t="s">
        <v>348</v>
      </c>
      <c r="D60" s="45" t="s">
        <v>368</v>
      </c>
      <c r="E60" s="48">
        <v>3.9979883972819996</v>
      </c>
      <c r="F60" s="23">
        <v>0.88565528535899996</v>
      </c>
      <c r="G60" s="23">
        <v>3.1123331119229998</v>
      </c>
      <c r="H60" s="23">
        <v>-13.825040752956999</v>
      </c>
      <c r="I60" s="23">
        <v>2.8789081285289999</v>
      </c>
      <c r="J60" s="49">
        <v>0.5</v>
      </c>
      <c r="K60" s="47" t="s">
        <v>904</v>
      </c>
      <c r="L60" s="23">
        <v>0.88565528535899996</v>
      </c>
      <c r="M60" s="47" t="s">
        <v>904</v>
      </c>
      <c r="N60" s="47" t="s">
        <v>904</v>
      </c>
      <c r="O60" s="49" t="s">
        <v>904</v>
      </c>
      <c r="P60" s="47" t="s">
        <v>904</v>
      </c>
      <c r="Q60" s="23">
        <v>3.1123331119229998</v>
      </c>
      <c r="R60" s="47" t="s">
        <v>904</v>
      </c>
      <c r="S60" s="47" t="s">
        <v>904</v>
      </c>
      <c r="T60" s="49" t="s">
        <v>904</v>
      </c>
      <c r="U60" s="47" t="s">
        <v>904</v>
      </c>
      <c r="V60" s="23">
        <v>3.9979883972819996</v>
      </c>
      <c r="W60" s="47" t="s">
        <v>904</v>
      </c>
      <c r="X60" s="47" t="s">
        <v>904</v>
      </c>
      <c r="Y60" s="49" t="s">
        <v>904</v>
      </c>
      <c r="Z60" s="50" t="s">
        <v>904</v>
      </c>
    </row>
    <row r="61" spans="1:26" x14ac:dyDescent="0.25">
      <c r="A61" s="45" t="s">
        <v>435</v>
      </c>
      <c r="B61" s="45" t="s">
        <v>966</v>
      </c>
      <c r="C61" s="45" t="s">
        <v>348</v>
      </c>
      <c r="D61" s="45" t="s">
        <v>436</v>
      </c>
      <c r="E61" s="48">
        <v>2.3988891223590003</v>
      </c>
      <c r="F61" s="23">
        <v>0.28687499691099999</v>
      </c>
      <c r="G61" s="23">
        <v>2.1120141254480003</v>
      </c>
      <c r="H61" s="23">
        <v>-4.1035140095560001</v>
      </c>
      <c r="I61" s="23">
        <v>1.9536130660389999</v>
      </c>
      <c r="J61" s="49">
        <v>0.5</v>
      </c>
      <c r="K61" s="47" t="s">
        <v>904</v>
      </c>
      <c r="L61" s="23">
        <v>0.28687499691099999</v>
      </c>
      <c r="M61" s="47" t="s">
        <v>904</v>
      </c>
      <c r="N61" s="47" t="s">
        <v>904</v>
      </c>
      <c r="O61" s="49" t="s">
        <v>904</v>
      </c>
      <c r="P61" s="47" t="s">
        <v>904</v>
      </c>
      <c r="Q61" s="23">
        <v>2.1120141254480003</v>
      </c>
      <c r="R61" s="47" t="s">
        <v>904</v>
      </c>
      <c r="S61" s="47" t="s">
        <v>904</v>
      </c>
      <c r="T61" s="49" t="s">
        <v>904</v>
      </c>
      <c r="U61" s="47" t="s">
        <v>904</v>
      </c>
      <c r="V61" s="23">
        <v>2.3988891223590003</v>
      </c>
      <c r="W61" s="47" t="s">
        <v>904</v>
      </c>
      <c r="X61" s="47" t="s">
        <v>904</v>
      </c>
      <c r="Y61" s="49" t="s">
        <v>904</v>
      </c>
      <c r="Z61" s="50" t="s">
        <v>904</v>
      </c>
    </row>
    <row r="62" spans="1:26" x14ac:dyDescent="0.25">
      <c r="A62" s="45" t="s">
        <v>308</v>
      </c>
      <c r="B62" s="45" t="s">
        <v>967</v>
      </c>
      <c r="C62" s="45" t="s">
        <v>923</v>
      </c>
      <c r="D62" s="45" t="s">
        <v>309</v>
      </c>
      <c r="E62" s="48">
        <v>40.622502455678003</v>
      </c>
      <c r="F62" s="23">
        <v>10.599114189589999</v>
      </c>
      <c r="G62" s="23">
        <v>30.023388266088002</v>
      </c>
      <c r="H62" s="23">
        <v>-9.6084536635200006</v>
      </c>
      <c r="I62" s="23">
        <v>27.771634146131003</v>
      </c>
      <c r="J62" s="49">
        <v>0.24244299999999999</v>
      </c>
      <c r="K62" s="47">
        <v>10.712331663553</v>
      </c>
      <c r="L62" s="23">
        <v>-0.113217473963</v>
      </c>
      <c r="M62" s="47" t="s">
        <v>904</v>
      </c>
      <c r="N62" s="47" t="s">
        <v>904</v>
      </c>
      <c r="O62" s="49" t="s">
        <v>904</v>
      </c>
      <c r="P62" s="47">
        <v>23.920943654035</v>
      </c>
      <c r="Q62" s="23">
        <v>6.1024446120530005</v>
      </c>
      <c r="R62" s="47" t="s">
        <v>904</v>
      </c>
      <c r="S62" s="47" t="s">
        <v>904</v>
      </c>
      <c r="T62" s="49" t="s">
        <v>904</v>
      </c>
      <c r="U62" s="47">
        <v>34.633275317588001</v>
      </c>
      <c r="V62" s="23">
        <v>5.9892271380900004</v>
      </c>
      <c r="W62" s="47" t="s">
        <v>904</v>
      </c>
      <c r="X62" s="47" t="s">
        <v>904</v>
      </c>
      <c r="Y62" s="49" t="s">
        <v>904</v>
      </c>
      <c r="Z62" s="50" t="s">
        <v>904</v>
      </c>
    </row>
    <row r="63" spans="1:26" x14ac:dyDescent="0.25">
      <c r="A63" s="45" t="s">
        <v>567</v>
      </c>
      <c r="B63" s="45" t="s">
        <v>968</v>
      </c>
      <c r="C63" s="45" t="s">
        <v>348</v>
      </c>
      <c r="D63" s="45" t="s">
        <v>568</v>
      </c>
      <c r="E63" s="48">
        <v>5.2706000429329993</v>
      </c>
      <c r="F63" s="23">
        <v>1.2646660840570001</v>
      </c>
      <c r="G63" s="23">
        <v>4.0059339588759997</v>
      </c>
      <c r="H63" s="23">
        <v>-14.384019126454</v>
      </c>
      <c r="I63" s="23">
        <v>3.7054889119600003</v>
      </c>
      <c r="J63" s="49">
        <v>0.5</v>
      </c>
      <c r="K63" s="47" t="s">
        <v>904</v>
      </c>
      <c r="L63" s="23">
        <v>1.2646660840570001</v>
      </c>
      <c r="M63" s="47" t="s">
        <v>904</v>
      </c>
      <c r="N63" s="47" t="s">
        <v>904</v>
      </c>
      <c r="O63" s="49" t="s">
        <v>904</v>
      </c>
      <c r="P63" s="47" t="s">
        <v>904</v>
      </c>
      <c r="Q63" s="23">
        <v>4.0059339588759997</v>
      </c>
      <c r="R63" s="47" t="s">
        <v>904</v>
      </c>
      <c r="S63" s="47" t="s">
        <v>904</v>
      </c>
      <c r="T63" s="49" t="s">
        <v>904</v>
      </c>
      <c r="U63" s="47" t="s">
        <v>904</v>
      </c>
      <c r="V63" s="23">
        <v>5.2706000429329993</v>
      </c>
      <c r="W63" s="47" t="s">
        <v>904</v>
      </c>
      <c r="X63" s="47" t="s">
        <v>904</v>
      </c>
      <c r="Y63" s="49" t="s">
        <v>904</v>
      </c>
      <c r="Z63" s="50" t="s">
        <v>904</v>
      </c>
    </row>
    <row r="64" spans="1:26" x14ac:dyDescent="0.25">
      <c r="A64" s="45" t="s">
        <v>437</v>
      </c>
      <c r="B64" s="45" t="s">
        <v>969</v>
      </c>
      <c r="C64" s="45" t="s">
        <v>348</v>
      </c>
      <c r="D64" s="45" t="s">
        <v>438</v>
      </c>
      <c r="E64" s="48">
        <v>3.4301632751829998</v>
      </c>
      <c r="F64" s="23">
        <v>0.24974782201999998</v>
      </c>
      <c r="G64" s="23">
        <v>3.180415453163</v>
      </c>
      <c r="H64" s="23">
        <v>-28.862694413291997</v>
      </c>
      <c r="I64" s="23">
        <v>2.9418842941760004</v>
      </c>
      <c r="J64" s="49">
        <v>0.5</v>
      </c>
      <c r="K64" s="47" t="s">
        <v>904</v>
      </c>
      <c r="L64" s="23">
        <v>0.24974782201999998</v>
      </c>
      <c r="M64" s="47" t="s">
        <v>904</v>
      </c>
      <c r="N64" s="47" t="s">
        <v>904</v>
      </c>
      <c r="O64" s="49" t="s">
        <v>904</v>
      </c>
      <c r="P64" s="47" t="s">
        <v>904</v>
      </c>
      <c r="Q64" s="23">
        <v>3.180415453163</v>
      </c>
      <c r="R64" s="47" t="s">
        <v>904</v>
      </c>
      <c r="S64" s="47" t="s">
        <v>904</v>
      </c>
      <c r="T64" s="49" t="s">
        <v>904</v>
      </c>
      <c r="U64" s="47" t="s">
        <v>904</v>
      </c>
      <c r="V64" s="23">
        <v>3.4301632751829998</v>
      </c>
      <c r="W64" s="47" t="s">
        <v>904</v>
      </c>
      <c r="X64" s="47" t="s">
        <v>904</v>
      </c>
      <c r="Y64" s="49" t="s">
        <v>904</v>
      </c>
      <c r="Z64" s="50" t="s">
        <v>904</v>
      </c>
    </row>
    <row r="65" spans="1:26" x14ac:dyDescent="0.25">
      <c r="A65" s="45" t="s">
        <v>453</v>
      </c>
      <c r="B65" s="45" t="s">
        <v>970</v>
      </c>
      <c r="C65" s="45" t="s">
        <v>348</v>
      </c>
      <c r="D65" s="45" t="s">
        <v>454</v>
      </c>
      <c r="E65" s="48">
        <v>3.1956148219610001</v>
      </c>
      <c r="F65" s="23">
        <v>0.54402684080500008</v>
      </c>
      <c r="G65" s="23">
        <v>2.6515879811560001</v>
      </c>
      <c r="H65" s="23">
        <v>-19.621817928413002</v>
      </c>
      <c r="I65" s="23">
        <v>2.4527188825690001</v>
      </c>
      <c r="J65" s="49">
        <v>0.5</v>
      </c>
      <c r="K65" s="47" t="s">
        <v>904</v>
      </c>
      <c r="L65" s="23">
        <v>0.54402684080500008</v>
      </c>
      <c r="M65" s="47" t="s">
        <v>904</v>
      </c>
      <c r="N65" s="47" t="s">
        <v>904</v>
      </c>
      <c r="O65" s="49" t="s">
        <v>904</v>
      </c>
      <c r="P65" s="47" t="s">
        <v>904</v>
      </c>
      <c r="Q65" s="23">
        <v>2.6515879811560001</v>
      </c>
      <c r="R65" s="47" t="s">
        <v>904</v>
      </c>
      <c r="S65" s="47" t="s">
        <v>904</v>
      </c>
      <c r="T65" s="49" t="s">
        <v>904</v>
      </c>
      <c r="U65" s="47" t="s">
        <v>904</v>
      </c>
      <c r="V65" s="23">
        <v>3.1956148219610001</v>
      </c>
      <c r="W65" s="47" t="s">
        <v>904</v>
      </c>
      <c r="X65" s="47" t="s">
        <v>904</v>
      </c>
      <c r="Y65" s="49" t="s">
        <v>904</v>
      </c>
      <c r="Z65" s="50" t="s">
        <v>904</v>
      </c>
    </row>
    <row r="66" spans="1:26" x14ac:dyDescent="0.25">
      <c r="A66" s="45" t="s">
        <v>643</v>
      </c>
      <c r="B66" s="45" t="s">
        <v>971</v>
      </c>
      <c r="C66" s="45" t="s">
        <v>348</v>
      </c>
      <c r="D66" s="45" t="s">
        <v>644</v>
      </c>
      <c r="E66" s="48">
        <v>4.6691119429459995</v>
      </c>
      <c r="F66" s="23">
        <v>1.1054333773589999</v>
      </c>
      <c r="G66" s="23">
        <v>3.5636785655869998</v>
      </c>
      <c r="H66" s="23">
        <v>-24.414374031036001</v>
      </c>
      <c r="I66" s="23">
        <v>3.2964026731679996</v>
      </c>
      <c r="J66" s="49">
        <v>0.5</v>
      </c>
      <c r="K66" s="47" t="s">
        <v>904</v>
      </c>
      <c r="L66" s="23">
        <v>1.1054333773589999</v>
      </c>
      <c r="M66" s="47" t="s">
        <v>904</v>
      </c>
      <c r="N66" s="47" t="s">
        <v>904</v>
      </c>
      <c r="O66" s="49" t="s">
        <v>904</v>
      </c>
      <c r="P66" s="47" t="s">
        <v>904</v>
      </c>
      <c r="Q66" s="23">
        <v>3.5636785655869998</v>
      </c>
      <c r="R66" s="47" t="s">
        <v>904</v>
      </c>
      <c r="S66" s="47" t="s">
        <v>904</v>
      </c>
      <c r="T66" s="49" t="s">
        <v>904</v>
      </c>
      <c r="U66" s="47" t="s">
        <v>904</v>
      </c>
      <c r="V66" s="23">
        <v>4.6691119429459995</v>
      </c>
      <c r="W66" s="47" t="s">
        <v>904</v>
      </c>
      <c r="X66" s="47" t="s">
        <v>904</v>
      </c>
      <c r="Y66" s="49" t="s">
        <v>904</v>
      </c>
      <c r="Z66" s="50" t="s">
        <v>904</v>
      </c>
    </row>
    <row r="67" spans="1:26" x14ac:dyDescent="0.25">
      <c r="A67" s="45" t="s">
        <v>302</v>
      </c>
      <c r="B67" s="45" t="s">
        <v>972</v>
      </c>
      <c r="C67" s="45" t="s">
        <v>923</v>
      </c>
      <c r="D67" s="45" t="s">
        <v>303</v>
      </c>
      <c r="E67" s="48">
        <v>53.109548396785002</v>
      </c>
      <c r="F67" s="23">
        <v>13.415285307352001</v>
      </c>
      <c r="G67" s="23">
        <v>39.694263089433001</v>
      </c>
      <c r="H67" s="23">
        <v>-29.661423227650999</v>
      </c>
      <c r="I67" s="23">
        <v>36.717193357726003</v>
      </c>
      <c r="J67" s="49">
        <v>0.42767100000000002</v>
      </c>
      <c r="K67" s="47">
        <v>13.492407292851999</v>
      </c>
      <c r="L67" s="23">
        <v>-7.7121985501000009E-2</v>
      </c>
      <c r="M67" s="47" t="s">
        <v>904</v>
      </c>
      <c r="N67" s="47" t="s">
        <v>904</v>
      </c>
      <c r="O67" s="49" t="s">
        <v>904</v>
      </c>
      <c r="P67" s="47">
        <v>32.347925420465003</v>
      </c>
      <c r="Q67" s="23">
        <v>7.3463376689680002</v>
      </c>
      <c r="R67" s="47" t="s">
        <v>904</v>
      </c>
      <c r="S67" s="47" t="s">
        <v>904</v>
      </c>
      <c r="T67" s="49" t="s">
        <v>904</v>
      </c>
      <c r="U67" s="47">
        <v>45.840332713317004</v>
      </c>
      <c r="V67" s="23">
        <v>7.2692156834670003</v>
      </c>
      <c r="W67" s="47" t="s">
        <v>904</v>
      </c>
      <c r="X67" s="47" t="s">
        <v>904</v>
      </c>
      <c r="Y67" s="49" t="s">
        <v>904</v>
      </c>
      <c r="Z67" s="50" t="s">
        <v>904</v>
      </c>
    </row>
    <row r="68" spans="1:26" x14ac:dyDescent="0.25">
      <c r="A68" s="45" t="s">
        <v>795</v>
      </c>
      <c r="B68" s="45" t="s">
        <v>973</v>
      </c>
      <c r="C68" s="45" t="s">
        <v>751</v>
      </c>
      <c r="D68" s="45" t="s">
        <v>974</v>
      </c>
      <c r="E68" s="48">
        <v>14.332711190504998</v>
      </c>
      <c r="F68" s="23">
        <v>5.4962867645889997</v>
      </c>
      <c r="G68" s="23">
        <v>8.8364244259159985</v>
      </c>
      <c r="H68" s="23">
        <v>4.2547662280229996</v>
      </c>
      <c r="I68" s="23">
        <v>8.1736925939729996</v>
      </c>
      <c r="J68" s="49">
        <v>0</v>
      </c>
      <c r="K68" s="47" t="s">
        <v>904</v>
      </c>
      <c r="L68" s="23" t="s">
        <v>904</v>
      </c>
      <c r="M68" s="47">
        <v>5.4962867645889997</v>
      </c>
      <c r="N68" s="47" t="s">
        <v>904</v>
      </c>
      <c r="O68" s="49" t="s">
        <v>904</v>
      </c>
      <c r="P68" s="47" t="s">
        <v>904</v>
      </c>
      <c r="Q68" s="23" t="s">
        <v>904</v>
      </c>
      <c r="R68" s="47">
        <v>8.8364244259159985</v>
      </c>
      <c r="S68" s="47" t="s">
        <v>904</v>
      </c>
      <c r="T68" s="49" t="s">
        <v>904</v>
      </c>
      <c r="U68" s="47" t="s">
        <v>904</v>
      </c>
      <c r="V68" s="23" t="s">
        <v>904</v>
      </c>
      <c r="W68" s="47">
        <v>14.332711190504998</v>
      </c>
      <c r="X68" s="47" t="s">
        <v>904</v>
      </c>
      <c r="Y68" s="49" t="s">
        <v>904</v>
      </c>
      <c r="Z68" s="50" t="s">
        <v>904</v>
      </c>
    </row>
    <row r="69" spans="1:26" x14ac:dyDescent="0.25">
      <c r="A69" s="45" t="s">
        <v>304</v>
      </c>
      <c r="B69" s="45" t="s">
        <v>975</v>
      </c>
      <c r="C69" s="45" t="s">
        <v>923</v>
      </c>
      <c r="D69" s="45" t="s">
        <v>305</v>
      </c>
      <c r="E69" s="48">
        <v>68.650309202650988</v>
      </c>
      <c r="F69" s="23">
        <v>19.235682160661</v>
      </c>
      <c r="G69" s="23">
        <v>49.414627041989995</v>
      </c>
      <c r="H69" s="23">
        <v>-26.33210624022</v>
      </c>
      <c r="I69" s="23">
        <v>45.708530013841006</v>
      </c>
      <c r="J69" s="49">
        <v>0.347634</v>
      </c>
      <c r="K69" s="47">
        <v>18.011485586212</v>
      </c>
      <c r="L69" s="23">
        <v>1.224196574449</v>
      </c>
      <c r="M69" s="47" t="s">
        <v>904</v>
      </c>
      <c r="N69" s="47" t="s">
        <v>904</v>
      </c>
      <c r="O69" s="49" t="s">
        <v>904</v>
      </c>
      <c r="P69" s="47">
        <v>41.367213265570996</v>
      </c>
      <c r="Q69" s="23">
        <v>8.0474137764200009</v>
      </c>
      <c r="R69" s="47" t="s">
        <v>904</v>
      </c>
      <c r="S69" s="47" t="s">
        <v>904</v>
      </c>
      <c r="T69" s="49" t="s">
        <v>904</v>
      </c>
      <c r="U69" s="47">
        <v>59.378698851783</v>
      </c>
      <c r="V69" s="23">
        <v>9.2716103508690004</v>
      </c>
      <c r="W69" s="47" t="s">
        <v>904</v>
      </c>
      <c r="X69" s="47" t="s">
        <v>904</v>
      </c>
      <c r="Y69" s="49" t="s">
        <v>904</v>
      </c>
      <c r="Z69" s="50" t="s">
        <v>904</v>
      </c>
    </row>
    <row r="70" spans="1:26" x14ac:dyDescent="0.25">
      <c r="A70" s="45" t="s">
        <v>379</v>
      </c>
      <c r="B70" s="45" t="s">
        <v>976</v>
      </c>
      <c r="C70" s="45" t="s">
        <v>348</v>
      </c>
      <c r="D70" s="45" t="s">
        <v>380</v>
      </c>
      <c r="E70" s="48">
        <v>4.387578665275</v>
      </c>
      <c r="F70" s="23">
        <v>1.2394651017829998</v>
      </c>
      <c r="G70" s="23">
        <v>3.1481135634920001</v>
      </c>
      <c r="H70" s="23">
        <v>-11.360460151785999</v>
      </c>
      <c r="I70" s="23">
        <v>2.91200504623</v>
      </c>
      <c r="J70" s="49">
        <v>0.5</v>
      </c>
      <c r="K70" s="47" t="s">
        <v>904</v>
      </c>
      <c r="L70" s="23">
        <v>1.2394651017829998</v>
      </c>
      <c r="M70" s="47" t="s">
        <v>904</v>
      </c>
      <c r="N70" s="47" t="s">
        <v>904</v>
      </c>
      <c r="O70" s="49" t="s">
        <v>904</v>
      </c>
      <c r="P70" s="47" t="s">
        <v>904</v>
      </c>
      <c r="Q70" s="23">
        <v>3.1481135634920001</v>
      </c>
      <c r="R70" s="47" t="s">
        <v>904</v>
      </c>
      <c r="S70" s="47" t="s">
        <v>904</v>
      </c>
      <c r="T70" s="49" t="s">
        <v>904</v>
      </c>
      <c r="U70" s="47" t="s">
        <v>904</v>
      </c>
      <c r="V70" s="23">
        <v>4.387578665275</v>
      </c>
      <c r="W70" s="47" t="s">
        <v>904</v>
      </c>
      <c r="X70" s="47" t="s">
        <v>904</v>
      </c>
      <c r="Y70" s="49" t="s">
        <v>904</v>
      </c>
      <c r="Z70" s="50" t="s">
        <v>904</v>
      </c>
    </row>
    <row r="71" spans="1:26" x14ac:dyDescent="0.25">
      <c r="A71" s="45" t="s">
        <v>729</v>
      </c>
      <c r="B71" s="45" t="s">
        <v>977</v>
      </c>
      <c r="C71" s="45" t="s">
        <v>348</v>
      </c>
      <c r="D71" s="45" t="s">
        <v>730</v>
      </c>
      <c r="E71" s="48">
        <v>2.2910352814620003</v>
      </c>
      <c r="F71" s="23">
        <v>0.18959582693800001</v>
      </c>
      <c r="G71" s="23">
        <v>2.1014394545240003</v>
      </c>
      <c r="H71" s="23">
        <v>-15.732177609514</v>
      </c>
      <c r="I71" s="23">
        <v>1.943831495435</v>
      </c>
      <c r="J71" s="49">
        <v>0.5</v>
      </c>
      <c r="K71" s="47" t="s">
        <v>904</v>
      </c>
      <c r="L71" s="23">
        <v>0.18959582693800001</v>
      </c>
      <c r="M71" s="47" t="s">
        <v>904</v>
      </c>
      <c r="N71" s="47" t="s">
        <v>904</v>
      </c>
      <c r="O71" s="49" t="s">
        <v>904</v>
      </c>
      <c r="P71" s="47" t="s">
        <v>904</v>
      </c>
      <c r="Q71" s="23">
        <v>2.1014394545240003</v>
      </c>
      <c r="R71" s="47" t="s">
        <v>904</v>
      </c>
      <c r="S71" s="47" t="s">
        <v>904</v>
      </c>
      <c r="T71" s="49" t="s">
        <v>904</v>
      </c>
      <c r="U71" s="47" t="s">
        <v>904</v>
      </c>
      <c r="V71" s="23">
        <v>2.2910352814620003</v>
      </c>
      <c r="W71" s="47" t="s">
        <v>904</v>
      </c>
      <c r="X71" s="47" t="s">
        <v>904</v>
      </c>
      <c r="Y71" s="49" t="s">
        <v>904</v>
      </c>
      <c r="Z71" s="50" t="s">
        <v>904</v>
      </c>
    </row>
    <row r="72" spans="1:26" x14ac:dyDescent="0.25">
      <c r="A72" s="45" t="s">
        <v>351</v>
      </c>
      <c r="B72" s="45" t="s">
        <v>978</v>
      </c>
      <c r="C72" s="45" t="s">
        <v>348</v>
      </c>
      <c r="D72" s="45" t="s">
        <v>352</v>
      </c>
      <c r="E72" s="48">
        <v>1.3934331202849999</v>
      </c>
      <c r="F72" s="23">
        <v>0</v>
      </c>
      <c r="G72" s="23">
        <v>1.3934331202849999</v>
      </c>
      <c r="H72" s="23">
        <v>-7.0537387484399998</v>
      </c>
      <c r="I72" s="23">
        <v>1.288925636264</v>
      </c>
      <c r="J72" s="49">
        <v>0.5</v>
      </c>
      <c r="K72" s="47" t="s">
        <v>904</v>
      </c>
      <c r="L72" s="23" t="s">
        <v>904</v>
      </c>
      <c r="M72" s="47" t="s">
        <v>904</v>
      </c>
      <c r="N72" s="47" t="s">
        <v>904</v>
      </c>
      <c r="O72" s="49" t="s">
        <v>904</v>
      </c>
      <c r="P72" s="47" t="s">
        <v>904</v>
      </c>
      <c r="Q72" s="23">
        <v>1.3934331202849999</v>
      </c>
      <c r="R72" s="47" t="s">
        <v>904</v>
      </c>
      <c r="S72" s="47" t="s">
        <v>904</v>
      </c>
      <c r="T72" s="49" t="s">
        <v>904</v>
      </c>
      <c r="U72" s="47" t="s">
        <v>904</v>
      </c>
      <c r="V72" s="23">
        <v>1.3934331202849999</v>
      </c>
      <c r="W72" s="47" t="s">
        <v>904</v>
      </c>
      <c r="X72" s="47" t="s">
        <v>904</v>
      </c>
      <c r="Y72" s="49" t="s">
        <v>904</v>
      </c>
      <c r="Z72" s="50">
        <v>-0.15436882240899999</v>
      </c>
    </row>
    <row r="73" spans="1:26" x14ac:dyDescent="0.25">
      <c r="A73" s="45" t="s">
        <v>543</v>
      </c>
      <c r="B73" s="45" t="s">
        <v>979</v>
      </c>
      <c r="C73" s="45" t="s">
        <v>348</v>
      </c>
      <c r="D73" s="45" t="s">
        <v>544</v>
      </c>
      <c r="E73" s="48">
        <v>3.4519810516850002</v>
      </c>
      <c r="F73" s="23">
        <v>0.70744201735900003</v>
      </c>
      <c r="G73" s="23">
        <v>2.7445390343260003</v>
      </c>
      <c r="H73" s="23">
        <v>-8.0111893200260003</v>
      </c>
      <c r="I73" s="23">
        <v>2.5386986067519999</v>
      </c>
      <c r="J73" s="49">
        <v>0.5</v>
      </c>
      <c r="K73" s="47" t="s">
        <v>904</v>
      </c>
      <c r="L73" s="23">
        <v>0.70744201735900003</v>
      </c>
      <c r="M73" s="47" t="s">
        <v>904</v>
      </c>
      <c r="N73" s="47" t="s">
        <v>904</v>
      </c>
      <c r="O73" s="49" t="s">
        <v>904</v>
      </c>
      <c r="P73" s="47" t="s">
        <v>904</v>
      </c>
      <c r="Q73" s="23">
        <v>2.7445390343260003</v>
      </c>
      <c r="R73" s="47" t="s">
        <v>904</v>
      </c>
      <c r="S73" s="47" t="s">
        <v>904</v>
      </c>
      <c r="T73" s="49" t="s">
        <v>904</v>
      </c>
      <c r="U73" s="47" t="s">
        <v>904</v>
      </c>
      <c r="V73" s="23">
        <v>3.4519810516850002</v>
      </c>
      <c r="W73" s="47" t="s">
        <v>904</v>
      </c>
      <c r="X73" s="47" t="s">
        <v>904</v>
      </c>
      <c r="Y73" s="49" t="s">
        <v>904</v>
      </c>
      <c r="Z73" s="50" t="s">
        <v>904</v>
      </c>
    </row>
    <row r="74" spans="1:26" x14ac:dyDescent="0.25">
      <c r="A74" s="45" t="s">
        <v>407</v>
      </c>
      <c r="B74" s="45" t="s">
        <v>980</v>
      </c>
      <c r="C74" s="45" t="s">
        <v>348</v>
      </c>
      <c r="D74" s="45" t="s">
        <v>408</v>
      </c>
      <c r="E74" s="48">
        <v>0.93733924964600002</v>
      </c>
      <c r="F74" s="23">
        <v>8.3813233450000003E-3</v>
      </c>
      <c r="G74" s="23">
        <v>0.92895792630100005</v>
      </c>
      <c r="H74" s="23">
        <v>-6.4543464019520007</v>
      </c>
      <c r="I74" s="23">
        <v>0.85928608182800004</v>
      </c>
      <c r="J74" s="49">
        <v>0.5</v>
      </c>
      <c r="K74" s="47" t="s">
        <v>904</v>
      </c>
      <c r="L74" s="23">
        <v>8.3813233450000003E-3</v>
      </c>
      <c r="M74" s="47" t="s">
        <v>904</v>
      </c>
      <c r="N74" s="47" t="s">
        <v>904</v>
      </c>
      <c r="O74" s="49" t="s">
        <v>904</v>
      </c>
      <c r="P74" s="47" t="s">
        <v>904</v>
      </c>
      <c r="Q74" s="23">
        <v>0.92895792630100005</v>
      </c>
      <c r="R74" s="47" t="s">
        <v>904</v>
      </c>
      <c r="S74" s="47" t="s">
        <v>904</v>
      </c>
      <c r="T74" s="49" t="s">
        <v>904</v>
      </c>
      <c r="U74" s="47" t="s">
        <v>904</v>
      </c>
      <c r="V74" s="23">
        <v>0.93733924964600002</v>
      </c>
      <c r="W74" s="47" t="s">
        <v>904</v>
      </c>
      <c r="X74" s="47" t="s">
        <v>904</v>
      </c>
      <c r="Y74" s="49" t="s">
        <v>904</v>
      </c>
      <c r="Z74" s="50" t="s">
        <v>904</v>
      </c>
    </row>
    <row r="75" spans="1:26" x14ac:dyDescent="0.25">
      <c r="A75" s="45" t="s">
        <v>107</v>
      </c>
      <c r="B75" s="45" t="s">
        <v>981</v>
      </c>
      <c r="C75" s="45" t="s">
        <v>915</v>
      </c>
      <c r="D75" s="45" t="s">
        <v>108</v>
      </c>
      <c r="E75" s="48">
        <v>24.393138803307998</v>
      </c>
      <c r="F75" s="23">
        <v>8.8334002020060005</v>
      </c>
      <c r="G75" s="23">
        <v>15.559738601302</v>
      </c>
      <c r="H75" s="23">
        <v>-214.000841196214</v>
      </c>
      <c r="I75" s="23">
        <v>14.392758206203998</v>
      </c>
      <c r="J75" s="49">
        <v>0.5</v>
      </c>
      <c r="K75" s="47">
        <v>5.2961909698299996</v>
      </c>
      <c r="L75" s="23">
        <v>3.4045463759430001</v>
      </c>
      <c r="M75" s="47"/>
      <c r="N75" s="47"/>
      <c r="O75" s="49">
        <v>0.132662856233</v>
      </c>
      <c r="P75" s="47">
        <v>8.6640089577149997</v>
      </c>
      <c r="Q75" s="23">
        <v>6.8646911986140005</v>
      </c>
      <c r="R75" s="47"/>
      <c r="S75" s="47"/>
      <c r="T75" s="49">
        <v>3.1038444973000002E-2</v>
      </c>
      <c r="U75" s="47">
        <v>13.960199927544998</v>
      </c>
      <c r="V75" s="23">
        <v>10.269237574557</v>
      </c>
      <c r="W75" s="47" t="s">
        <v>904</v>
      </c>
      <c r="X75" s="47" t="s">
        <v>904</v>
      </c>
      <c r="Y75" s="49">
        <v>0.16370130120600002</v>
      </c>
      <c r="Z75" s="50" t="s">
        <v>904</v>
      </c>
    </row>
    <row r="76" spans="1:26" x14ac:dyDescent="0.25">
      <c r="A76" s="45" t="s">
        <v>769</v>
      </c>
      <c r="B76" s="45" t="s">
        <v>982</v>
      </c>
      <c r="C76" s="45" t="s">
        <v>751</v>
      </c>
      <c r="D76" s="45" t="s">
        <v>983</v>
      </c>
      <c r="E76" s="48">
        <v>15.184270300500998</v>
      </c>
      <c r="F76" s="23">
        <v>6.4449270185319998</v>
      </c>
      <c r="G76" s="23">
        <v>8.7393432819689991</v>
      </c>
      <c r="H76" s="23">
        <v>6.6136692299429996</v>
      </c>
      <c r="I76" s="23">
        <v>8.0838925358210005</v>
      </c>
      <c r="J76" s="49">
        <v>0</v>
      </c>
      <c r="K76" s="47" t="s">
        <v>904</v>
      </c>
      <c r="L76" s="23" t="s">
        <v>904</v>
      </c>
      <c r="M76" s="47">
        <v>6.4449270185319998</v>
      </c>
      <c r="N76" s="47" t="s">
        <v>904</v>
      </c>
      <c r="O76" s="49" t="s">
        <v>904</v>
      </c>
      <c r="P76" s="47" t="s">
        <v>904</v>
      </c>
      <c r="Q76" s="23" t="s">
        <v>904</v>
      </c>
      <c r="R76" s="47">
        <v>8.7393432819689991</v>
      </c>
      <c r="S76" s="47" t="s">
        <v>904</v>
      </c>
      <c r="T76" s="49" t="s">
        <v>904</v>
      </c>
      <c r="U76" s="47" t="s">
        <v>904</v>
      </c>
      <c r="V76" s="23" t="s">
        <v>904</v>
      </c>
      <c r="W76" s="47">
        <v>15.184270300500998</v>
      </c>
      <c r="X76" s="47" t="s">
        <v>904</v>
      </c>
      <c r="Y76" s="49" t="s">
        <v>904</v>
      </c>
      <c r="Z76" s="50" t="s">
        <v>904</v>
      </c>
    </row>
    <row r="77" spans="1:26" x14ac:dyDescent="0.25">
      <c r="A77" s="45" t="s">
        <v>439</v>
      </c>
      <c r="B77" s="45" t="s">
        <v>984</v>
      </c>
      <c r="C77" s="45" t="s">
        <v>348</v>
      </c>
      <c r="D77" s="45" t="s">
        <v>440</v>
      </c>
      <c r="E77" s="48">
        <v>4.9579144384499996</v>
      </c>
      <c r="F77" s="23">
        <v>0.92011396679400004</v>
      </c>
      <c r="G77" s="23">
        <v>4.0378004716559994</v>
      </c>
      <c r="H77" s="23">
        <v>-20.514815335809999</v>
      </c>
      <c r="I77" s="23">
        <v>3.7349654362820002</v>
      </c>
      <c r="J77" s="49">
        <v>0.5</v>
      </c>
      <c r="K77" s="47" t="s">
        <v>904</v>
      </c>
      <c r="L77" s="23">
        <v>0.92011396679400004</v>
      </c>
      <c r="M77" s="47" t="s">
        <v>904</v>
      </c>
      <c r="N77" s="47" t="s">
        <v>904</v>
      </c>
      <c r="O77" s="49" t="s">
        <v>904</v>
      </c>
      <c r="P77" s="47" t="s">
        <v>904</v>
      </c>
      <c r="Q77" s="23">
        <v>4.0378004716559994</v>
      </c>
      <c r="R77" s="47" t="s">
        <v>904</v>
      </c>
      <c r="S77" s="47" t="s">
        <v>904</v>
      </c>
      <c r="T77" s="49" t="s">
        <v>904</v>
      </c>
      <c r="U77" s="47" t="s">
        <v>904</v>
      </c>
      <c r="V77" s="23">
        <v>4.9579144384499996</v>
      </c>
      <c r="W77" s="47" t="s">
        <v>904</v>
      </c>
      <c r="X77" s="47" t="s">
        <v>904</v>
      </c>
      <c r="Y77" s="49" t="s">
        <v>904</v>
      </c>
      <c r="Z77" s="50" t="s">
        <v>904</v>
      </c>
    </row>
    <row r="78" spans="1:26" x14ac:dyDescent="0.25">
      <c r="A78" s="45" t="s">
        <v>369</v>
      </c>
      <c r="B78" s="45" t="s">
        <v>985</v>
      </c>
      <c r="C78" s="45" t="s">
        <v>348</v>
      </c>
      <c r="D78" s="45" t="s">
        <v>370</v>
      </c>
      <c r="E78" s="48">
        <v>3.0326277701119997</v>
      </c>
      <c r="F78" s="23">
        <v>0.67928754398800006</v>
      </c>
      <c r="G78" s="23">
        <v>2.3533402261239997</v>
      </c>
      <c r="H78" s="23">
        <v>-14.621702290510001</v>
      </c>
      <c r="I78" s="23">
        <v>2.1768397091640002</v>
      </c>
      <c r="J78" s="49">
        <v>0.5</v>
      </c>
      <c r="K78" s="47" t="s">
        <v>904</v>
      </c>
      <c r="L78" s="23">
        <v>0.67928754398800006</v>
      </c>
      <c r="M78" s="47" t="s">
        <v>904</v>
      </c>
      <c r="N78" s="47" t="s">
        <v>904</v>
      </c>
      <c r="O78" s="49" t="s">
        <v>904</v>
      </c>
      <c r="P78" s="47" t="s">
        <v>904</v>
      </c>
      <c r="Q78" s="23">
        <v>2.3533402261239997</v>
      </c>
      <c r="R78" s="47" t="s">
        <v>904</v>
      </c>
      <c r="S78" s="47" t="s">
        <v>904</v>
      </c>
      <c r="T78" s="49" t="s">
        <v>904</v>
      </c>
      <c r="U78" s="47" t="s">
        <v>904</v>
      </c>
      <c r="V78" s="23">
        <v>3.0326277701119997</v>
      </c>
      <c r="W78" s="47" t="s">
        <v>904</v>
      </c>
      <c r="X78" s="47" t="s">
        <v>904</v>
      </c>
      <c r="Y78" s="49" t="s">
        <v>904</v>
      </c>
      <c r="Z78" s="50" t="s">
        <v>904</v>
      </c>
    </row>
    <row r="79" spans="1:26" x14ac:dyDescent="0.25">
      <c r="A79" s="45" t="s">
        <v>607</v>
      </c>
      <c r="B79" s="45" t="s">
        <v>986</v>
      </c>
      <c r="C79" s="45" t="s">
        <v>348</v>
      </c>
      <c r="D79" s="45" t="s">
        <v>608</v>
      </c>
      <c r="E79" s="48">
        <v>2.6153096908939997</v>
      </c>
      <c r="F79" s="23">
        <v>0.64206607146899997</v>
      </c>
      <c r="G79" s="23">
        <v>1.9732436194249998</v>
      </c>
      <c r="H79" s="23">
        <v>-10.784283871686</v>
      </c>
      <c r="I79" s="23">
        <v>1.825250347968</v>
      </c>
      <c r="J79" s="49">
        <v>0.5</v>
      </c>
      <c r="K79" s="47" t="s">
        <v>904</v>
      </c>
      <c r="L79" s="23">
        <v>0.64206607146899997</v>
      </c>
      <c r="M79" s="47" t="s">
        <v>904</v>
      </c>
      <c r="N79" s="47" t="s">
        <v>904</v>
      </c>
      <c r="O79" s="49" t="s">
        <v>904</v>
      </c>
      <c r="P79" s="47" t="s">
        <v>904</v>
      </c>
      <c r="Q79" s="23">
        <v>1.9732436194249998</v>
      </c>
      <c r="R79" s="47" t="s">
        <v>904</v>
      </c>
      <c r="S79" s="47" t="s">
        <v>904</v>
      </c>
      <c r="T79" s="49" t="s">
        <v>904</v>
      </c>
      <c r="U79" s="47" t="s">
        <v>904</v>
      </c>
      <c r="V79" s="23">
        <v>2.6153096908939997</v>
      </c>
      <c r="W79" s="47" t="s">
        <v>904</v>
      </c>
      <c r="X79" s="47" t="s">
        <v>904</v>
      </c>
      <c r="Y79" s="49" t="s">
        <v>904</v>
      </c>
      <c r="Z79" s="50" t="s">
        <v>904</v>
      </c>
    </row>
    <row r="80" spans="1:26" x14ac:dyDescent="0.25">
      <c r="A80" s="45" t="s">
        <v>292</v>
      </c>
      <c r="B80" s="45" t="s">
        <v>987</v>
      </c>
      <c r="C80" s="45" t="s">
        <v>923</v>
      </c>
      <c r="D80" s="45" t="s">
        <v>293</v>
      </c>
      <c r="E80" s="48">
        <v>147.61994504662101</v>
      </c>
      <c r="F80" s="23">
        <v>42.976679896747001</v>
      </c>
      <c r="G80" s="23">
        <v>104.643265149874</v>
      </c>
      <c r="H80" s="23">
        <v>21.443694287633999</v>
      </c>
      <c r="I80" s="23">
        <v>96.795020263632992</v>
      </c>
      <c r="J80" s="49">
        <v>0</v>
      </c>
      <c r="K80" s="47">
        <v>34.800381926113005</v>
      </c>
      <c r="L80" s="23">
        <v>3.2903973435689999</v>
      </c>
      <c r="M80" s="47">
        <v>4.8859006270650003</v>
      </c>
      <c r="N80" s="47" t="s">
        <v>904</v>
      </c>
      <c r="O80" s="49" t="s">
        <v>904</v>
      </c>
      <c r="P80" s="47">
        <v>82.557738868358001</v>
      </c>
      <c r="Q80" s="23">
        <v>14.842930856092</v>
      </c>
      <c r="R80" s="47">
        <v>7.2425954254249998</v>
      </c>
      <c r="S80" s="47" t="s">
        <v>904</v>
      </c>
      <c r="T80" s="49" t="s">
        <v>904</v>
      </c>
      <c r="U80" s="47">
        <v>117.35812079447101</v>
      </c>
      <c r="V80" s="23">
        <v>18.133328199661001</v>
      </c>
      <c r="W80" s="47">
        <v>12.12849605249</v>
      </c>
      <c r="X80" s="47" t="s">
        <v>904</v>
      </c>
      <c r="Y80" s="49" t="s">
        <v>904</v>
      </c>
      <c r="Z80" s="50" t="s">
        <v>904</v>
      </c>
    </row>
    <row r="81" spans="1:26" x14ac:dyDescent="0.25">
      <c r="A81" s="45" t="s">
        <v>455</v>
      </c>
      <c r="B81" s="45" t="s">
        <v>988</v>
      </c>
      <c r="C81" s="45" t="s">
        <v>348</v>
      </c>
      <c r="D81" s="45" t="s">
        <v>456</v>
      </c>
      <c r="E81" s="48">
        <v>2.1391750968059999</v>
      </c>
      <c r="F81" s="23">
        <v>0.38636180038700002</v>
      </c>
      <c r="G81" s="23">
        <v>1.752813296419</v>
      </c>
      <c r="H81" s="23">
        <v>-10.511927364691001</v>
      </c>
      <c r="I81" s="23">
        <v>1.6213522991879998</v>
      </c>
      <c r="J81" s="49">
        <v>0.5</v>
      </c>
      <c r="K81" s="47" t="s">
        <v>904</v>
      </c>
      <c r="L81" s="23">
        <v>0.38636180038700002</v>
      </c>
      <c r="M81" s="47" t="s">
        <v>904</v>
      </c>
      <c r="N81" s="47" t="s">
        <v>904</v>
      </c>
      <c r="O81" s="49" t="s">
        <v>904</v>
      </c>
      <c r="P81" s="47" t="s">
        <v>904</v>
      </c>
      <c r="Q81" s="23">
        <v>1.752813296419</v>
      </c>
      <c r="R81" s="47" t="s">
        <v>904</v>
      </c>
      <c r="S81" s="47" t="s">
        <v>904</v>
      </c>
      <c r="T81" s="49" t="s">
        <v>904</v>
      </c>
      <c r="U81" s="47" t="s">
        <v>904</v>
      </c>
      <c r="V81" s="23">
        <v>2.1391750968059999</v>
      </c>
      <c r="W81" s="47" t="s">
        <v>904</v>
      </c>
      <c r="X81" s="47" t="s">
        <v>904</v>
      </c>
      <c r="Y81" s="49" t="s">
        <v>904</v>
      </c>
      <c r="Z81" s="50" t="s">
        <v>904</v>
      </c>
    </row>
    <row r="82" spans="1:26" x14ac:dyDescent="0.25">
      <c r="A82" s="45" t="s">
        <v>85</v>
      </c>
      <c r="B82" s="45" t="s">
        <v>989</v>
      </c>
      <c r="C82" s="45" t="s">
        <v>36</v>
      </c>
      <c r="D82" s="45" t="s">
        <v>86</v>
      </c>
      <c r="E82" s="48">
        <v>110.10578817440799</v>
      </c>
      <c r="F82" s="23">
        <v>34.645710263472999</v>
      </c>
      <c r="G82" s="23">
        <v>75.460077910934999</v>
      </c>
      <c r="H82" s="23">
        <v>16.407563554315001</v>
      </c>
      <c r="I82" s="23">
        <v>69.800572067615008</v>
      </c>
      <c r="J82" s="49">
        <v>0</v>
      </c>
      <c r="K82" s="47">
        <v>30.825413095146999</v>
      </c>
      <c r="L82" s="23">
        <v>3.8202971683260003</v>
      </c>
      <c r="M82" s="47" t="s">
        <v>904</v>
      </c>
      <c r="N82" s="47" t="s">
        <v>904</v>
      </c>
      <c r="O82" s="49" t="s">
        <v>904</v>
      </c>
      <c r="P82" s="47">
        <v>63.165509282640002</v>
      </c>
      <c r="Q82" s="23">
        <v>12.294568628296</v>
      </c>
      <c r="R82" s="47" t="s">
        <v>904</v>
      </c>
      <c r="S82" s="47" t="s">
        <v>904</v>
      </c>
      <c r="T82" s="49" t="s">
        <v>904</v>
      </c>
      <c r="U82" s="47">
        <v>93.990922377787001</v>
      </c>
      <c r="V82" s="23">
        <v>16.114865796621999</v>
      </c>
      <c r="W82" s="47" t="s">
        <v>904</v>
      </c>
      <c r="X82" s="47" t="s">
        <v>904</v>
      </c>
      <c r="Y82" s="49" t="s">
        <v>904</v>
      </c>
      <c r="Z82" s="50" t="s">
        <v>904</v>
      </c>
    </row>
    <row r="83" spans="1:26" x14ac:dyDescent="0.25">
      <c r="A83" s="45" t="s">
        <v>621</v>
      </c>
      <c r="B83" s="45" t="s">
        <v>990</v>
      </c>
      <c r="C83" s="45" t="s">
        <v>348</v>
      </c>
      <c r="D83" s="45" t="s">
        <v>622</v>
      </c>
      <c r="E83" s="48">
        <v>1.7389513455499999</v>
      </c>
      <c r="F83" s="23">
        <v>0.35267587047499999</v>
      </c>
      <c r="G83" s="23">
        <v>1.3862754750749999</v>
      </c>
      <c r="H83" s="23">
        <v>-5.9915411014269999</v>
      </c>
      <c r="I83" s="23">
        <v>1.2823048144439999</v>
      </c>
      <c r="J83" s="49">
        <v>0.5</v>
      </c>
      <c r="K83" s="47" t="s">
        <v>904</v>
      </c>
      <c r="L83" s="23">
        <v>0.35267587047499999</v>
      </c>
      <c r="M83" s="47" t="s">
        <v>904</v>
      </c>
      <c r="N83" s="47" t="s">
        <v>904</v>
      </c>
      <c r="O83" s="49" t="s">
        <v>904</v>
      </c>
      <c r="P83" s="47" t="s">
        <v>904</v>
      </c>
      <c r="Q83" s="23">
        <v>1.3862754750749999</v>
      </c>
      <c r="R83" s="47" t="s">
        <v>904</v>
      </c>
      <c r="S83" s="47" t="s">
        <v>904</v>
      </c>
      <c r="T83" s="49" t="s">
        <v>904</v>
      </c>
      <c r="U83" s="47" t="s">
        <v>904</v>
      </c>
      <c r="V83" s="23">
        <v>1.7389513455499999</v>
      </c>
      <c r="W83" s="47" t="s">
        <v>904</v>
      </c>
      <c r="X83" s="47" t="s">
        <v>904</v>
      </c>
      <c r="Y83" s="49" t="s">
        <v>904</v>
      </c>
      <c r="Z83" s="50" t="s">
        <v>904</v>
      </c>
    </row>
    <row r="84" spans="1:26" x14ac:dyDescent="0.25">
      <c r="A84" s="45" t="s">
        <v>731</v>
      </c>
      <c r="B84" s="45" t="s">
        <v>991</v>
      </c>
      <c r="C84" s="45" t="s">
        <v>348</v>
      </c>
      <c r="D84" s="45" t="s">
        <v>732</v>
      </c>
      <c r="E84" s="48">
        <v>4.4359098870560008</v>
      </c>
      <c r="F84" s="23">
        <v>1.036391166235</v>
      </c>
      <c r="G84" s="23">
        <v>3.3995187208210003</v>
      </c>
      <c r="H84" s="23">
        <v>-42.842503643554004</v>
      </c>
      <c r="I84" s="23">
        <v>3.1445548167590003</v>
      </c>
      <c r="J84" s="49">
        <v>0.5</v>
      </c>
      <c r="K84" s="47" t="s">
        <v>904</v>
      </c>
      <c r="L84" s="23">
        <v>1.036391166235</v>
      </c>
      <c r="M84" s="47" t="s">
        <v>904</v>
      </c>
      <c r="N84" s="47" t="s">
        <v>904</v>
      </c>
      <c r="O84" s="49" t="s">
        <v>904</v>
      </c>
      <c r="P84" s="47" t="s">
        <v>904</v>
      </c>
      <c r="Q84" s="23">
        <v>3.3995187208210003</v>
      </c>
      <c r="R84" s="47" t="s">
        <v>904</v>
      </c>
      <c r="S84" s="47" t="s">
        <v>904</v>
      </c>
      <c r="T84" s="49" t="s">
        <v>904</v>
      </c>
      <c r="U84" s="47" t="s">
        <v>904</v>
      </c>
      <c r="V84" s="23">
        <v>4.4359098870560008</v>
      </c>
      <c r="W84" s="47" t="s">
        <v>904</v>
      </c>
      <c r="X84" s="47" t="s">
        <v>904</v>
      </c>
      <c r="Y84" s="49" t="s">
        <v>904</v>
      </c>
      <c r="Z84" s="50" t="s">
        <v>904</v>
      </c>
    </row>
    <row r="85" spans="1:26" x14ac:dyDescent="0.25">
      <c r="A85" s="45" t="s">
        <v>145</v>
      </c>
      <c r="B85" s="45" t="s">
        <v>992</v>
      </c>
      <c r="C85" s="45" t="s">
        <v>915</v>
      </c>
      <c r="D85" s="45" t="s">
        <v>146</v>
      </c>
      <c r="E85" s="48">
        <v>101.67395925349001</v>
      </c>
      <c r="F85" s="23">
        <v>32.577104683442002</v>
      </c>
      <c r="G85" s="23">
        <v>69.096854570048009</v>
      </c>
      <c r="H85" s="23">
        <v>33.885896568250999</v>
      </c>
      <c r="I85" s="23">
        <v>63.914590477293999</v>
      </c>
      <c r="J85" s="49">
        <v>0</v>
      </c>
      <c r="K85" s="47">
        <v>29.042937633316001</v>
      </c>
      <c r="L85" s="23">
        <v>3.5341670501259999</v>
      </c>
      <c r="M85" s="47" t="s">
        <v>904</v>
      </c>
      <c r="N85" s="47" t="s">
        <v>904</v>
      </c>
      <c r="O85" s="49" t="s">
        <v>904</v>
      </c>
      <c r="P85" s="47">
        <v>55.199057177663995</v>
      </c>
      <c r="Q85" s="23">
        <v>13.897797392383</v>
      </c>
      <c r="R85" s="47" t="s">
        <v>904</v>
      </c>
      <c r="S85" s="47" t="s">
        <v>904</v>
      </c>
      <c r="T85" s="49" t="s">
        <v>904</v>
      </c>
      <c r="U85" s="47">
        <v>84.241994810980003</v>
      </c>
      <c r="V85" s="23">
        <v>17.431964442508999</v>
      </c>
      <c r="W85" s="47" t="s">
        <v>904</v>
      </c>
      <c r="X85" s="47" t="s">
        <v>904</v>
      </c>
      <c r="Y85" s="49" t="s">
        <v>904</v>
      </c>
      <c r="Z85" s="50" t="s">
        <v>904</v>
      </c>
    </row>
    <row r="86" spans="1:26" x14ac:dyDescent="0.25">
      <c r="A86" s="45" t="s">
        <v>175</v>
      </c>
      <c r="B86" s="45" t="s">
        <v>993</v>
      </c>
      <c r="C86" s="45" t="s">
        <v>952</v>
      </c>
      <c r="D86" s="45" t="s">
        <v>176</v>
      </c>
      <c r="E86" s="48">
        <v>123.48476281100099</v>
      </c>
      <c r="F86" s="23">
        <v>40.572192205177998</v>
      </c>
      <c r="G86" s="23">
        <v>82.912570605822992</v>
      </c>
      <c r="H86" s="23">
        <v>63.265918316041002</v>
      </c>
      <c r="I86" s="23">
        <v>76.694127810386007</v>
      </c>
      <c r="J86" s="49">
        <v>0</v>
      </c>
      <c r="K86" s="47">
        <v>36.960063069496996</v>
      </c>
      <c r="L86" s="23" t="s">
        <v>904</v>
      </c>
      <c r="M86" s="47">
        <v>3.6121291356819998</v>
      </c>
      <c r="N86" s="47" t="s">
        <v>904</v>
      </c>
      <c r="O86" s="49" t="s">
        <v>904</v>
      </c>
      <c r="P86" s="47">
        <v>77.641237374246003</v>
      </c>
      <c r="Q86" s="23" t="s">
        <v>904</v>
      </c>
      <c r="R86" s="47">
        <v>5.2713332315769996</v>
      </c>
      <c r="S86" s="47" t="s">
        <v>904</v>
      </c>
      <c r="T86" s="49" t="s">
        <v>904</v>
      </c>
      <c r="U86" s="47">
        <v>114.601300443743</v>
      </c>
      <c r="V86" s="23" t="s">
        <v>904</v>
      </c>
      <c r="W86" s="47">
        <v>8.8834623672589998</v>
      </c>
      <c r="X86" s="47" t="s">
        <v>904</v>
      </c>
      <c r="Y86" s="49" t="s">
        <v>904</v>
      </c>
      <c r="Z86" s="50" t="s">
        <v>904</v>
      </c>
    </row>
    <row r="87" spans="1:26" x14ac:dyDescent="0.25">
      <c r="A87" s="45" t="s">
        <v>499</v>
      </c>
      <c r="B87" s="45" t="s">
        <v>994</v>
      </c>
      <c r="C87" s="45" t="s">
        <v>348</v>
      </c>
      <c r="D87" s="45" t="s">
        <v>500</v>
      </c>
      <c r="E87" s="48">
        <v>2.9200896528960003</v>
      </c>
      <c r="F87" s="23">
        <v>0.104548822311</v>
      </c>
      <c r="G87" s="23">
        <v>2.8155408305850003</v>
      </c>
      <c r="H87" s="23">
        <v>-22.523147063042</v>
      </c>
      <c r="I87" s="23">
        <v>2.6043752682909997</v>
      </c>
      <c r="J87" s="49">
        <v>0.5</v>
      </c>
      <c r="K87" s="47" t="s">
        <v>904</v>
      </c>
      <c r="L87" s="23">
        <v>0.104548822311</v>
      </c>
      <c r="M87" s="47" t="s">
        <v>904</v>
      </c>
      <c r="N87" s="47" t="s">
        <v>904</v>
      </c>
      <c r="O87" s="49" t="s">
        <v>904</v>
      </c>
      <c r="P87" s="47" t="s">
        <v>904</v>
      </c>
      <c r="Q87" s="23">
        <v>2.8155408305850003</v>
      </c>
      <c r="R87" s="47" t="s">
        <v>904</v>
      </c>
      <c r="S87" s="47" t="s">
        <v>904</v>
      </c>
      <c r="T87" s="49" t="s">
        <v>904</v>
      </c>
      <c r="U87" s="47" t="s">
        <v>904</v>
      </c>
      <c r="V87" s="23">
        <v>2.9200896528960003</v>
      </c>
      <c r="W87" s="47" t="s">
        <v>904</v>
      </c>
      <c r="X87" s="47" t="s">
        <v>904</v>
      </c>
      <c r="Y87" s="49" t="s">
        <v>904</v>
      </c>
      <c r="Z87" s="50" t="s">
        <v>904</v>
      </c>
    </row>
    <row r="88" spans="1:26" x14ac:dyDescent="0.25">
      <c r="A88" s="45" t="s">
        <v>238</v>
      </c>
      <c r="B88" s="45" t="s">
        <v>995</v>
      </c>
      <c r="C88" s="45" t="s">
        <v>923</v>
      </c>
      <c r="D88" s="45" t="s">
        <v>239</v>
      </c>
      <c r="E88" s="48">
        <v>30.470630220017</v>
      </c>
      <c r="F88" s="23">
        <v>9.0943454020410002</v>
      </c>
      <c r="G88" s="23">
        <v>21.376284817976</v>
      </c>
      <c r="H88" s="23">
        <v>4.0911103781579996</v>
      </c>
      <c r="I88" s="23">
        <v>19.773063456627998</v>
      </c>
      <c r="J88" s="49">
        <v>0</v>
      </c>
      <c r="K88" s="47">
        <v>8.3889717703600013</v>
      </c>
      <c r="L88" s="23">
        <v>0.70537363168199996</v>
      </c>
      <c r="M88" s="47" t="s">
        <v>904</v>
      </c>
      <c r="N88" s="47" t="s">
        <v>904</v>
      </c>
      <c r="O88" s="49" t="s">
        <v>904</v>
      </c>
      <c r="P88" s="47">
        <v>18.234763134173999</v>
      </c>
      <c r="Q88" s="23">
        <v>3.141521683803</v>
      </c>
      <c r="R88" s="47" t="s">
        <v>904</v>
      </c>
      <c r="S88" s="47" t="s">
        <v>904</v>
      </c>
      <c r="T88" s="49" t="s">
        <v>904</v>
      </c>
      <c r="U88" s="47">
        <v>26.623734904534</v>
      </c>
      <c r="V88" s="23">
        <v>3.8468953154849999</v>
      </c>
      <c r="W88" s="47" t="s">
        <v>904</v>
      </c>
      <c r="X88" s="47" t="s">
        <v>904</v>
      </c>
      <c r="Y88" s="49" t="s">
        <v>904</v>
      </c>
      <c r="Z88" s="50" t="s">
        <v>904</v>
      </c>
    </row>
    <row r="89" spans="1:26" x14ac:dyDescent="0.25">
      <c r="A89" s="45" t="s">
        <v>521</v>
      </c>
      <c r="B89" s="45" t="s">
        <v>996</v>
      </c>
      <c r="C89" s="45" t="s">
        <v>348</v>
      </c>
      <c r="D89" s="45" t="s">
        <v>522</v>
      </c>
      <c r="E89" s="48">
        <v>3.2189215274939995</v>
      </c>
      <c r="F89" s="23">
        <v>0.68448161518700001</v>
      </c>
      <c r="G89" s="23">
        <v>2.5344399123069996</v>
      </c>
      <c r="H89" s="23">
        <v>-31.104619697746003</v>
      </c>
      <c r="I89" s="23">
        <v>2.3443569188839999</v>
      </c>
      <c r="J89" s="49">
        <v>0.5</v>
      </c>
      <c r="K89" s="47" t="s">
        <v>904</v>
      </c>
      <c r="L89" s="23">
        <v>0.68448161518700001</v>
      </c>
      <c r="M89" s="47" t="s">
        <v>904</v>
      </c>
      <c r="N89" s="47" t="s">
        <v>904</v>
      </c>
      <c r="O89" s="49" t="s">
        <v>904</v>
      </c>
      <c r="P89" s="47" t="s">
        <v>904</v>
      </c>
      <c r="Q89" s="23">
        <v>2.5344399123069996</v>
      </c>
      <c r="R89" s="47" t="s">
        <v>904</v>
      </c>
      <c r="S89" s="47" t="s">
        <v>904</v>
      </c>
      <c r="T89" s="49" t="s">
        <v>904</v>
      </c>
      <c r="U89" s="47" t="s">
        <v>904</v>
      </c>
      <c r="V89" s="23">
        <v>3.2189215274939995</v>
      </c>
      <c r="W89" s="47" t="s">
        <v>904</v>
      </c>
      <c r="X89" s="47" t="s">
        <v>904</v>
      </c>
      <c r="Y89" s="49" t="s">
        <v>904</v>
      </c>
      <c r="Z89" s="50" t="s">
        <v>904</v>
      </c>
    </row>
    <row r="90" spans="1:26" x14ac:dyDescent="0.25">
      <c r="A90" s="45" t="s">
        <v>609</v>
      </c>
      <c r="B90" s="45" t="s">
        <v>997</v>
      </c>
      <c r="C90" s="45" t="s">
        <v>348</v>
      </c>
      <c r="D90" s="45" t="s">
        <v>610</v>
      </c>
      <c r="E90" s="48">
        <v>2.4106225757460003</v>
      </c>
      <c r="F90" s="23">
        <v>0.43426978323800003</v>
      </c>
      <c r="G90" s="23">
        <v>1.976352792508</v>
      </c>
      <c r="H90" s="23">
        <v>-13.073817111286999</v>
      </c>
      <c r="I90" s="23">
        <v>1.8281263330699999</v>
      </c>
      <c r="J90" s="49">
        <v>0.5</v>
      </c>
      <c r="K90" s="47" t="s">
        <v>904</v>
      </c>
      <c r="L90" s="23">
        <v>0.43426978323800003</v>
      </c>
      <c r="M90" s="47" t="s">
        <v>904</v>
      </c>
      <c r="N90" s="47" t="s">
        <v>904</v>
      </c>
      <c r="O90" s="49" t="s">
        <v>904</v>
      </c>
      <c r="P90" s="47" t="s">
        <v>904</v>
      </c>
      <c r="Q90" s="23">
        <v>1.976352792508</v>
      </c>
      <c r="R90" s="47" t="s">
        <v>904</v>
      </c>
      <c r="S90" s="47" t="s">
        <v>904</v>
      </c>
      <c r="T90" s="49" t="s">
        <v>904</v>
      </c>
      <c r="U90" s="47" t="s">
        <v>904</v>
      </c>
      <c r="V90" s="23">
        <v>2.4106225757460003</v>
      </c>
      <c r="W90" s="47" t="s">
        <v>904</v>
      </c>
      <c r="X90" s="47" t="s">
        <v>904</v>
      </c>
      <c r="Y90" s="49" t="s">
        <v>904</v>
      </c>
      <c r="Z90" s="50" t="s">
        <v>904</v>
      </c>
    </row>
    <row r="91" spans="1:26" x14ac:dyDescent="0.25">
      <c r="A91" s="45" t="s">
        <v>232</v>
      </c>
      <c r="B91" s="45" t="s">
        <v>998</v>
      </c>
      <c r="C91" s="45" t="s">
        <v>923</v>
      </c>
      <c r="D91" s="45" t="s">
        <v>233</v>
      </c>
      <c r="E91" s="48">
        <v>79.067200215132999</v>
      </c>
      <c r="F91" s="23">
        <v>25.203406665741998</v>
      </c>
      <c r="G91" s="23">
        <v>53.863793549391005</v>
      </c>
      <c r="H91" s="23">
        <v>13.530726682677001</v>
      </c>
      <c r="I91" s="23">
        <v>49.824009033187004</v>
      </c>
      <c r="J91" s="49">
        <v>0</v>
      </c>
      <c r="K91" s="47">
        <v>22.742782569860001</v>
      </c>
      <c r="L91" s="23">
        <v>2.4606240958819998</v>
      </c>
      <c r="M91" s="47" t="s">
        <v>904</v>
      </c>
      <c r="N91" s="47" t="s">
        <v>904</v>
      </c>
      <c r="O91" s="49" t="s">
        <v>904</v>
      </c>
      <c r="P91" s="47">
        <v>45.265371868775006</v>
      </c>
      <c r="Q91" s="23">
        <v>8.598421680616001</v>
      </c>
      <c r="R91" s="47" t="s">
        <v>904</v>
      </c>
      <c r="S91" s="47" t="s">
        <v>904</v>
      </c>
      <c r="T91" s="49" t="s">
        <v>904</v>
      </c>
      <c r="U91" s="47">
        <v>68.008154438635003</v>
      </c>
      <c r="V91" s="23">
        <v>11.059045776498001</v>
      </c>
      <c r="W91" s="47" t="s">
        <v>904</v>
      </c>
      <c r="X91" s="47" t="s">
        <v>904</v>
      </c>
      <c r="Y91" s="49" t="s">
        <v>904</v>
      </c>
      <c r="Z91" s="50" t="s">
        <v>904</v>
      </c>
    </row>
    <row r="92" spans="1:26" x14ac:dyDescent="0.25">
      <c r="A92" s="45" t="s">
        <v>317</v>
      </c>
      <c r="B92" s="45" t="s">
        <v>999</v>
      </c>
      <c r="C92" s="45" t="s">
        <v>952</v>
      </c>
      <c r="D92" s="45" t="s">
        <v>318</v>
      </c>
      <c r="E92" s="48">
        <v>149.38897010918998</v>
      </c>
      <c r="F92" s="23">
        <v>44.056288910749998</v>
      </c>
      <c r="G92" s="23">
        <v>105.33268119844</v>
      </c>
      <c r="H92" s="23">
        <v>88.157719033585991</v>
      </c>
      <c r="I92" s="23">
        <v>97.432730108556996</v>
      </c>
      <c r="J92" s="49">
        <v>0</v>
      </c>
      <c r="K92" s="47">
        <v>44.056288910749998</v>
      </c>
      <c r="L92" s="23" t="s">
        <v>904</v>
      </c>
      <c r="M92" s="47" t="s">
        <v>904</v>
      </c>
      <c r="N92" s="47" t="s">
        <v>904</v>
      </c>
      <c r="O92" s="49" t="s">
        <v>904</v>
      </c>
      <c r="P92" s="47">
        <v>105.33268119844</v>
      </c>
      <c r="Q92" s="23" t="s">
        <v>904</v>
      </c>
      <c r="R92" s="47" t="s">
        <v>904</v>
      </c>
      <c r="S92" s="47" t="s">
        <v>904</v>
      </c>
      <c r="T92" s="49" t="s">
        <v>904</v>
      </c>
      <c r="U92" s="47">
        <v>149.38897010918998</v>
      </c>
      <c r="V92" s="23" t="s">
        <v>904</v>
      </c>
      <c r="W92" s="47" t="s">
        <v>904</v>
      </c>
      <c r="X92" s="47" t="s">
        <v>904</v>
      </c>
      <c r="Y92" s="49" t="s">
        <v>904</v>
      </c>
      <c r="Z92" s="50" t="s">
        <v>904</v>
      </c>
    </row>
    <row r="93" spans="1:26" x14ac:dyDescent="0.25">
      <c r="A93" s="45" t="s">
        <v>389</v>
      </c>
      <c r="B93" s="45" t="s">
        <v>1000</v>
      </c>
      <c r="C93" s="45" t="s">
        <v>348</v>
      </c>
      <c r="D93" s="45" t="s">
        <v>390</v>
      </c>
      <c r="E93" s="48">
        <v>1.8148252908379998</v>
      </c>
      <c r="F93" s="23">
        <v>0.25164551857399997</v>
      </c>
      <c r="G93" s="23">
        <v>1.563179772264</v>
      </c>
      <c r="H93" s="23">
        <v>-5.6141277426320002</v>
      </c>
      <c r="I93" s="23">
        <v>1.445941289344</v>
      </c>
      <c r="J93" s="49">
        <v>0.5</v>
      </c>
      <c r="K93" s="47" t="s">
        <v>904</v>
      </c>
      <c r="L93" s="23">
        <v>0.25164551857399997</v>
      </c>
      <c r="M93" s="47" t="s">
        <v>904</v>
      </c>
      <c r="N93" s="47" t="s">
        <v>904</v>
      </c>
      <c r="O93" s="49" t="s">
        <v>904</v>
      </c>
      <c r="P93" s="47" t="s">
        <v>904</v>
      </c>
      <c r="Q93" s="23">
        <v>1.563179772264</v>
      </c>
      <c r="R93" s="47" t="s">
        <v>904</v>
      </c>
      <c r="S93" s="47" t="s">
        <v>904</v>
      </c>
      <c r="T93" s="49" t="s">
        <v>904</v>
      </c>
      <c r="U93" s="47" t="s">
        <v>904</v>
      </c>
      <c r="V93" s="23">
        <v>1.8148252908379998</v>
      </c>
      <c r="W93" s="47" t="s">
        <v>904</v>
      </c>
      <c r="X93" s="47" t="s">
        <v>904</v>
      </c>
      <c r="Y93" s="49" t="s">
        <v>904</v>
      </c>
      <c r="Z93" s="50" t="s">
        <v>904</v>
      </c>
    </row>
    <row r="94" spans="1:26" x14ac:dyDescent="0.25">
      <c r="A94" s="45" t="s">
        <v>779</v>
      </c>
      <c r="B94" s="45" t="s">
        <v>1001</v>
      </c>
      <c r="C94" s="45" t="s">
        <v>751</v>
      </c>
      <c r="D94" s="45" t="s">
        <v>1002</v>
      </c>
      <c r="E94" s="48">
        <v>13.987524442572999</v>
      </c>
      <c r="F94" s="23">
        <v>5.6045823571820002</v>
      </c>
      <c r="G94" s="23">
        <v>8.3829420853909991</v>
      </c>
      <c r="H94" s="23">
        <v>5.6514891909900005</v>
      </c>
      <c r="I94" s="23">
        <v>7.7542214289859999</v>
      </c>
      <c r="J94" s="49">
        <v>0</v>
      </c>
      <c r="K94" s="47" t="s">
        <v>904</v>
      </c>
      <c r="L94" s="23" t="s">
        <v>904</v>
      </c>
      <c r="M94" s="47">
        <v>5.6045823571820002</v>
      </c>
      <c r="N94" s="47" t="s">
        <v>904</v>
      </c>
      <c r="O94" s="49" t="s">
        <v>904</v>
      </c>
      <c r="P94" s="47" t="s">
        <v>904</v>
      </c>
      <c r="Q94" s="23" t="s">
        <v>904</v>
      </c>
      <c r="R94" s="47">
        <v>8.3829420853909991</v>
      </c>
      <c r="S94" s="47" t="s">
        <v>904</v>
      </c>
      <c r="T94" s="49" t="s">
        <v>904</v>
      </c>
      <c r="U94" s="47" t="s">
        <v>904</v>
      </c>
      <c r="V94" s="23" t="s">
        <v>904</v>
      </c>
      <c r="W94" s="47">
        <v>13.987524442572999</v>
      </c>
      <c r="X94" s="47" t="s">
        <v>904</v>
      </c>
      <c r="Y94" s="49" t="s">
        <v>904</v>
      </c>
      <c r="Z94" s="50" t="s">
        <v>904</v>
      </c>
    </row>
    <row r="95" spans="1:26" x14ac:dyDescent="0.25">
      <c r="A95" s="45" t="s">
        <v>331</v>
      </c>
      <c r="B95" s="45" t="s">
        <v>1003</v>
      </c>
      <c r="C95" s="45" t="s">
        <v>952</v>
      </c>
      <c r="D95" s="45" t="s">
        <v>332</v>
      </c>
      <c r="E95" s="48">
        <v>128.23709053610099</v>
      </c>
      <c r="F95" s="23">
        <v>32.445080154694999</v>
      </c>
      <c r="G95" s="23">
        <v>95.792010381406001</v>
      </c>
      <c r="H95" s="23">
        <v>73.527737469456994</v>
      </c>
      <c r="I95" s="23">
        <v>88.607609602800991</v>
      </c>
      <c r="J95" s="49">
        <v>0</v>
      </c>
      <c r="K95" s="47">
        <v>32.445080154694999</v>
      </c>
      <c r="L95" s="23" t="s">
        <v>904</v>
      </c>
      <c r="M95" s="47" t="s">
        <v>904</v>
      </c>
      <c r="N95" s="47" t="s">
        <v>904</v>
      </c>
      <c r="O95" s="49" t="s">
        <v>904</v>
      </c>
      <c r="P95" s="47">
        <v>95.792010381406001</v>
      </c>
      <c r="Q95" s="23" t="s">
        <v>904</v>
      </c>
      <c r="R95" s="47" t="s">
        <v>904</v>
      </c>
      <c r="S95" s="47" t="s">
        <v>904</v>
      </c>
      <c r="T95" s="49" t="s">
        <v>904</v>
      </c>
      <c r="U95" s="47">
        <v>128.23709053610099</v>
      </c>
      <c r="V95" s="23" t="s">
        <v>904</v>
      </c>
      <c r="W95" s="47" t="s">
        <v>904</v>
      </c>
      <c r="X95" s="47" t="s">
        <v>904</v>
      </c>
      <c r="Y95" s="49" t="s">
        <v>904</v>
      </c>
      <c r="Z95" s="50" t="s">
        <v>904</v>
      </c>
    </row>
    <row r="96" spans="1:26" x14ac:dyDescent="0.25">
      <c r="A96" s="45" t="s">
        <v>67</v>
      </c>
      <c r="B96" s="45" t="s">
        <v>1004</v>
      </c>
      <c r="C96" s="45" t="s">
        <v>36</v>
      </c>
      <c r="D96" s="45" t="s">
        <v>68</v>
      </c>
      <c r="E96" s="48">
        <v>107.41418109482601</v>
      </c>
      <c r="F96" s="23">
        <v>36.150119893762003</v>
      </c>
      <c r="G96" s="23">
        <v>71.26406120106401</v>
      </c>
      <c r="H96" s="23">
        <v>27.73171790472</v>
      </c>
      <c r="I96" s="23">
        <v>65.919256610983993</v>
      </c>
      <c r="J96" s="49">
        <v>0</v>
      </c>
      <c r="K96" s="47">
        <v>33.089795363393002</v>
      </c>
      <c r="L96" s="23">
        <v>3.0603245303689999</v>
      </c>
      <c r="M96" s="47" t="s">
        <v>904</v>
      </c>
      <c r="N96" s="47" t="s">
        <v>904</v>
      </c>
      <c r="O96" s="49" t="s">
        <v>904</v>
      </c>
      <c r="P96" s="47">
        <v>61.602893924464006</v>
      </c>
      <c r="Q96" s="23">
        <v>9.6611672765999987</v>
      </c>
      <c r="R96" s="47" t="s">
        <v>904</v>
      </c>
      <c r="S96" s="47" t="s">
        <v>904</v>
      </c>
      <c r="T96" s="49" t="s">
        <v>904</v>
      </c>
      <c r="U96" s="47">
        <v>94.692689287857007</v>
      </c>
      <c r="V96" s="23">
        <v>12.721491806968999</v>
      </c>
      <c r="W96" s="47" t="s">
        <v>904</v>
      </c>
      <c r="X96" s="47" t="s">
        <v>904</v>
      </c>
      <c r="Y96" s="49" t="s">
        <v>904</v>
      </c>
      <c r="Z96" s="50" t="s">
        <v>904</v>
      </c>
    </row>
    <row r="97" spans="1:26" x14ac:dyDescent="0.25">
      <c r="A97" s="45" t="s">
        <v>319</v>
      </c>
      <c r="B97" s="45" t="s">
        <v>1005</v>
      </c>
      <c r="C97" s="45" t="s">
        <v>952</v>
      </c>
      <c r="D97" s="45" t="s">
        <v>320</v>
      </c>
      <c r="E97" s="48">
        <v>43.556854646402996</v>
      </c>
      <c r="F97" s="23">
        <v>6.1381446603520002</v>
      </c>
      <c r="G97" s="23">
        <v>37.418709986050999</v>
      </c>
      <c r="H97" s="23">
        <v>26.465380281925999</v>
      </c>
      <c r="I97" s="23">
        <v>34.612306737097001</v>
      </c>
      <c r="J97" s="49">
        <v>0</v>
      </c>
      <c r="K97" s="47">
        <v>6.1381446603520002</v>
      </c>
      <c r="L97" s="23" t="s">
        <v>904</v>
      </c>
      <c r="M97" s="47" t="s">
        <v>904</v>
      </c>
      <c r="N97" s="47" t="s">
        <v>904</v>
      </c>
      <c r="O97" s="49" t="s">
        <v>904</v>
      </c>
      <c r="P97" s="47">
        <v>37.418709986050999</v>
      </c>
      <c r="Q97" s="23" t="s">
        <v>904</v>
      </c>
      <c r="R97" s="47" t="s">
        <v>904</v>
      </c>
      <c r="S97" s="47" t="s">
        <v>904</v>
      </c>
      <c r="T97" s="49" t="s">
        <v>904</v>
      </c>
      <c r="U97" s="47">
        <v>43.556854646402996</v>
      </c>
      <c r="V97" s="23" t="s">
        <v>904</v>
      </c>
      <c r="W97" s="47" t="s">
        <v>904</v>
      </c>
      <c r="X97" s="47" t="s">
        <v>904</v>
      </c>
      <c r="Y97" s="49" t="s">
        <v>904</v>
      </c>
      <c r="Z97" s="50" t="s">
        <v>904</v>
      </c>
    </row>
    <row r="98" spans="1:26" x14ac:dyDescent="0.25">
      <c r="A98" s="45" t="s">
        <v>523</v>
      </c>
      <c r="B98" s="45" t="s">
        <v>1006</v>
      </c>
      <c r="C98" s="45" t="s">
        <v>348</v>
      </c>
      <c r="D98" s="45" t="s">
        <v>524</v>
      </c>
      <c r="E98" s="48">
        <v>4.4842880870209996</v>
      </c>
      <c r="F98" s="23">
        <v>1.0268285814359999</v>
      </c>
      <c r="G98" s="23">
        <v>3.4574595055849997</v>
      </c>
      <c r="H98" s="23">
        <v>-10.813110613594999</v>
      </c>
      <c r="I98" s="23">
        <v>3.1981500426659997</v>
      </c>
      <c r="J98" s="49">
        <v>0.5</v>
      </c>
      <c r="K98" s="47" t="s">
        <v>904</v>
      </c>
      <c r="L98" s="23">
        <v>1.0268285814359999</v>
      </c>
      <c r="M98" s="47" t="s">
        <v>904</v>
      </c>
      <c r="N98" s="47" t="s">
        <v>904</v>
      </c>
      <c r="O98" s="49" t="s">
        <v>904</v>
      </c>
      <c r="P98" s="47" t="s">
        <v>904</v>
      </c>
      <c r="Q98" s="23">
        <v>3.4574595055849997</v>
      </c>
      <c r="R98" s="47" t="s">
        <v>904</v>
      </c>
      <c r="S98" s="47" t="s">
        <v>904</v>
      </c>
      <c r="T98" s="49" t="s">
        <v>904</v>
      </c>
      <c r="U98" s="47" t="s">
        <v>904</v>
      </c>
      <c r="V98" s="23">
        <v>4.4842880870209996</v>
      </c>
      <c r="W98" s="47" t="s">
        <v>904</v>
      </c>
      <c r="X98" s="47" t="s">
        <v>904</v>
      </c>
      <c r="Y98" s="49" t="s">
        <v>904</v>
      </c>
      <c r="Z98" s="50" t="s">
        <v>904</v>
      </c>
    </row>
    <row r="99" spans="1:26" x14ac:dyDescent="0.25">
      <c r="A99" s="45" t="s">
        <v>87</v>
      </c>
      <c r="B99" s="45" t="s">
        <v>1007</v>
      </c>
      <c r="C99" s="45" t="s">
        <v>36</v>
      </c>
      <c r="D99" s="45" t="s">
        <v>88</v>
      </c>
      <c r="E99" s="48">
        <v>97.467609866266002</v>
      </c>
      <c r="F99" s="23">
        <v>33.193095305652996</v>
      </c>
      <c r="G99" s="23">
        <v>64.274514560613</v>
      </c>
      <c r="H99" s="23">
        <v>15.597718875116</v>
      </c>
      <c r="I99" s="23">
        <v>59.453925968566999</v>
      </c>
      <c r="J99" s="49">
        <v>0</v>
      </c>
      <c r="K99" s="47">
        <v>30.435090907031</v>
      </c>
      <c r="L99" s="23">
        <v>2.7580043986209999</v>
      </c>
      <c r="M99" s="47" t="s">
        <v>904</v>
      </c>
      <c r="N99" s="47" t="s">
        <v>904</v>
      </c>
      <c r="O99" s="49" t="s">
        <v>904</v>
      </c>
      <c r="P99" s="47">
        <v>55.686451451226006</v>
      </c>
      <c r="Q99" s="23">
        <v>8.588063109386999</v>
      </c>
      <c r="R99" s="47" t="s">
        <v>904</v>
      </c>
      <c r="S99" s="47" t="s">
        <v>904</v>
      </c>
      <c r="T99" s="49" t="s">
        <v>904</v>
      </c>
      <c r="U99" s="47">
        <v>86.121542358257003</v>
      </c>
      <c r="V99" s="23">
        <v>11.346067508007998</v>
      </c>
      <c r="W99" s="47" t="s">
        <v>904</v>
      </c>
      <c r="X99" s="47" t="s">
        <v>904</v>
      </c>
      <c r="Y99" s="49" t="s">
        <v>904</v>
      </c>
      <c r="Z99" s="50" t="s">
        <v>904</v>
      </c>
    </row>
    <row r="100" spans="1:26" x14ac:dyDescent="0.25">
      <c r="A100" s="45" t="s">
        <v>294</v>
      </c>
      <c r="B100" s="45" t="s">
        <v>1008</v>
      </c>
      <c r="C100" s="45" t="s">
        <v>923</v>
      </c>
      <c r="D100" s="45" t="s">
        <v>295</v>
      </c>
      <c r="E100" s="48">
        <v>174.79535722887101</v>
      </c>
      <c r="F100" s="23">
        <v>56.000063992264998</v>
      </c>
      <c r="G100" s="23">
        <v>118.795293236606</v>
      </c>
      <c r="H100" s="23">
        <v>62.195053875432997</v>
      </c>
      <c r="I100" s="23">
        <v>109.885646243861</v>
      </c>
      <c r="J100" s="49">
        <v>0</v>
      </c>
      <c r="K100" s="47">
        <v>51.109223742847</v>
      </c>
      <c r="L100" s="23">
        <v>4.8908402494179999</v>
      </c>
      <c r="M100" s="47" t="s">
        <v>904</v>
      </c>
      <c r="N100" s="47" t="s">
        <v>904</v>
      </c>
      <c r="O100" s="49" t="s">
        <v>904</v>
      </c>
      <c r="P100" s="47">
        <v>102.428997438601</v>
      </c>
      <c r="Q100" s="23">
        <v>16.366295798004998</v>
      </c>
      <c r="R100" s="47" t="s">
        <v>904</v>
      </c>
      <c r="S100" s="47" t="s">
        <v>904</v>
      </c>
      <c r="T100" s="49" t="s">
        <v>904</v>
      </c>
      <c r="U100" s="47">
        <v>153.53822118144799</v>
      </c>
      <c r="V100" s="23">
        <v>21.257136047422996</v>
      </c>
      <c r="W100" s="47" t="s">
        <v>904</v>
      </c>
      <c r="X100" s="47" t="s">
        <v>904</v>
      </c>
      <c r="Y100" s="49" t="s">
        <v>904</v>
      </c>
      <c r="Z100" s="50" t="s">
        <v>904</v>
      </c>
    </row>
    <row r="101" spans="1:26" x14ac:dyDescent="0.25">
      <c r="A101" s="45" t="s">
        <v>781</v>
      </c>
      <c r="B101" s="45" t="s">
        <v>1009</v>
      </c>
      <c r="C101" s="45" t="s">
        <v>751</v>
      </c>
      <c r="D101" s="45" t="s">
        <v>1010</v>
      </c>
      <c r="E101" s="48">
        <v>11.176354645846001</v>
      </c>
      <c r="F101" s="23">
        <v>4.529319713494</v>
      </c>
      <c r="G101" s="23">
        <v>6.6470349323519997</v>
      </c>
      <c r="H101" s="23">
        <v>5.1391698476969996</v>
      </c>
      <c r="I101" s="23">
        <v>6.148507312425</v>
      </c>
      <c r="J101" s="49">
        <v>0</v>
      </c>
      <c r="K101" s="47" t="s">
        <v>904</v>
      </c>
      <c r="L101" s="23" t="s">
        <v>904</v>
      </c>
      <c r="M101" s="47">
        <v>4.529319713494</v>
      </c>
      <c r="N101" s="47" t="s">
        <v>904</v>
      </c>
      <c r="O101" s="49" t="s">
        <v>904</v>
      </c>
      <c r="P101" s="47" t="s">
        <v>904</v>
      </c>
      <c r="Q101" s="23" t="s">
        <v>904</v>
      </c>
      <c r="R101" s="47">
        <v>6.6470349323519997</v>
      </c>
      <c r="S101" s="47" t="s">
        <v>904</v>
      </c>
      <c r="T101" s="49" t="s">
        <v>904</v>
      </c>
      <c r="U101" s="47" t="s">
        <v>904</v>
      </c>
      <c r="V101" s="23" t="s">
        <v>904</v>
      </c>
      <c r="W101" s="47">
        <v>11.176354645846001</v>
      </c>
      <c r="X101" s="47" t="s">
        <v>904</v>
      </c>
      <c r="Y101" s="49" t="s">
        <v>904</v>
      </c>
      <c r="Z101" s="50" t="s">
        <v>904</v>
      </c>
    </row>
    <row r="102" spans="1:26" x14ac:dyDescent="0.25">
      <c r="A102" s="45" t="s">
        <v>147</v>
      </c>
      <c r="B102" s="45" t="s">
        <v>1011</v>
      </c>
      <c r="C102" s="45" t="s">
        <v>915</v>
      </c>
      <c r="D102" s="45" t="s">
        <v>148</v>
      </c>
      <c r="E102" s="48">
        <v>106.96045891726901</v>
      </c>
      <c r="F102" s="23">
        <v>35.007364968684001</v>
      </c>
      <c r="G102" s="23">
        <v>71.953093948585007</v>
      </c>
      <c r="H102" s="23">
        <v>30.089242547233997</v>
      </c>
      <c r="I102" s="23">
        <v>66.556611902441006</v>
      </c>
      <c r="J102" s="49">
        <v>0</v>
      </c>
      <c r="K102" s="47">
        <v>29.855917555066998</v>
      </c>
      <c r="L102" s="23">
        <v>5.1514474136170003</v>
      </c>
      <c r="M102" s="47" t="s">
        <v>904</v>
      </c>
      <c r="N102" s="47" t="s">
        <v>904</v>
      </c>
      <c r="O102" s="49" t="s">
        <v>904</v>
      </c>
      <c r="P102" s="47">
        <v>56.074885087440002</v>
      </c>
      <c r="Q102" s="23">
        <v>15.878208861145001</v>
      </c>
      <c r="R102" s="47" t="s">
        <v>904</v>
      </c>
      <c r="S102" s="47" t="s">
        <v>904</v>
      </c>
      <c r="T102" s="49" t="s">
        <v>904</v>
      </c>
      <c r="U102" s="47">
        <v>85.930802642507004</v>
      </c>
      <c r="V102" s="23">
        <v>21.029656274762001</v>
      </c>
      <c r="W102" s="47" t="s">
        <v>904</v>
      </c>
      <c r="X102" s="47" t="s">
        <v>904</v>
      </c>
      <c r="Y102" s="49" t="s">
        <v>904</v>
      </c>
      <c r="Z102" s="50" t="s">
        <v>904</v>
      </c>
    </row>
    <row r="103" spans="1:26" x14ac:dyDescent="0.25">
      <c r="A103" s="45" t="s">
        <v>357</v>
      </c>
      <c r="B103" s="45" t="s">
        <v>1012</v>
      </c>
      <c r="C103" s="45" t="s">
        <v>348</v>
      </c>
      <c r="D103" s="45" t="s">
        <v>358</v>
      </c>
      <c r="E103" s="48">
        <v>2.961323412229</v>
      </c>
      <c r="F103" s="23">
        <v>0.65999855208699998</v>
      </c>
      <c r="G103" s="23">
        <v>2.301324860142</v>
      </c>
      <c r="H103" s="23">
        <v>-4.8768240703480004</v>
      </c>
      <c r="I103" s="23">
        <v>2.128725495631</v>
      </c>
      <c r="J103" s="49">
        <v>0.5</v>
      </c>
      <c r="K103" s="47" t="s">
        <v>904</v>
      </c>
      <c r="L103" s="23">
        <v>0.65999855208699998</v>
      </c>
      <c r="M103" s="47" t="s">
        <v>904</v>
      </c>
      <c r="N103" s="47" t="s">
        <v>904</v>
      </c>
      <c r="O103" s="49" t="s">
        <v>904</v>
      </c>
      <c r="P103" s="47" t="s">
        <v>904</v>
      </c>
      <c r="Q103" s="23">
        <v>2.301324860142</v>
      </c>
      <c r="R103" s="47" t="s">
        <v>904</v>
      </c>
      <c r="S103" s="47" t="s">
        <v>904</v>
      </c>
      <c r="T103" s="49" t="s">
        <v>904</v>
      </c>
      <c r="U103" s="47" t="s">
        <v>904</v>
      </c>
      <c r="V103" s="23">
        <v>2.961323412229</v>
      </c>
      <c r="W103" s="47" t="s">
        <v>904</v>
      </c>
      <c r="X103" s="47" t="s">
        <v>904</v>
      </c>
      <c r="Y103" s="49" t="s">
        <v>904</v>
      </c>
      <c r="Z103" s="50" t="s">
        <v>904</v>
      </c>
    </row>
    <row r="104" spans="1:26" x14ac:dyDescent="0.25">
      <c r="A104" s="45" t="s">
        <v>391</v>
      </c>
      <c r="B104" s="45" t="s">
        <v>1013</v>
      </c>
      <c r="C104" s="45" t="s">
        <v>348</v>
      </c>
      <c r="D104" s="45" t="s">
        <v>392</v>
      </c>
      <c r="E104" s="48">
        <v>3.0224603846860001</v>
      </c>
      <c r="F104" s="23">
        <v>0.53336508269099991</v>
      </c>
      <c r="G104" s="23">
        <v>2.489095301995</v>
      </c>
      <c r="H104" s="23">
        <v>-10.629913352514</v>
      </c>
      <c r="I104" s="23">
        <v>2.3024131543450004</v>
      </c>
      <c r="J104" s="49">
        <v>0.5</v>
      </c>
      <c r="K104" s="47" t="s">
        <v>904</v>
      </c>
      <c r="L104" s="23">
        <v>0.53336508269099991</v>
      </c>
      <c r="M104" s="47" t="s">
        <v>904</v>
      </c>
      <c r="N104" s="47" t="s">
        <v>904</v>
      </c>
      <c r="O104" s="49" t="s">
        <v>904</v>
      </c>
      <c r="P104" s="47" t="s">
        <v>904</v>
      </c>
      <c r="Q104" s="23">
        <v>2.489095301995</v>
      </c>
      <c r="R104" s="47" t="s">
        <v>904</v>
      </c>
      <c r="S104" s="47" t="s">
        <v>904</v>
      </c>
      <c r="T104" s="49" t="s">
        <v>904</v>
      </c>
      <c r="U104" s="47" t="s">
        <v>904</v>
      </c>
      <c r="V104" s="23">
        <v>3.0224603846860001</v>
      </c>
      <c r="W104" s="47" t="s">
        <v>904</v>
      </c>
      <c r="X104" s="47" t="s">
        <v>904</v>
      </c>
      <c r="Y104" s="49" t="s">
        <v>904</v>
      </c>
      <c r="Z104" s="50" t="s">
        <v>904</v>
      </c>
    </row>
    <row r="105" spans="1:26" x14ac:dyDescent="0.25">
      <c r="A105" s="45" t="s">
        <v>417</v>
      </c>
      <c r="B105" s="45" t="s">
        <v>1014</v>
      </c>
      <c r="C105" s="45" t="s">
        <v>348</v>
      </c>
      <c r="D105" s="45" t="s">
        <v>418</v>
      </c>
      <c r="E105" s="48">
        <v>1.2889462208960001</v>
      </c>
      <c r="F105" s="23">
        <v>0</v>
      </c>
      <c r="G105" s="23">
        <v>1.2889462208960001</v>
      </c>
      <c r="H105" s="23">
        <v>-7.5957580926660002</v>
      </c>
      <c r="I105" s="23">
        <v>1.192275254328</v>
      </c>
      <c r="J105" s="49">
        <v>0.5</v>
      </c>
      <c r="K105" s="47" t="s">
        <v>904</v>
      </c>
      <c r="L105" s="23" t="s">
        <v>904</v>
      </c>
      <c r="M105" s="47" t="s">
        <v>904</v>
      </c>
      <c r="N105" s="47" t="s">
        <v>904</v>
      </c>
      <c r="O105" s="49" t="s">
        <v>904</v>
      </c>
      <c r="P105" s="47" t="s">
        <v>904</v>
      </c>
      <c r="Q105" s="23">
        <v>1.2889462208960001</v>
      </c>
      <c r="R105" s="47" t="s">
        <v>904</v>
      </c>
      <c r="S105" s="47" t="s">
        <v>904</v>
      </c>
      <c r="T105" s="49" t="s">
        <v>904</v>
      </c>
      <c r="U105" s="47" t="s">
        <v>904</v>
      </c>
      <c r="V105" s="23">
        <v>1.2889462208960001</v>
      </c>
      <c r="W105" s="47" t="s">
        <v>904</v>
      </c>
      <c r="X105" s="47" t="s">
        <v>904</v>
      </c>
      <c r="Y105" s="49" t="s">
        <v>904</v>
      </c>
      <c r="Z105" s="50">
        <v>-0.29500573410800002</v>
      </c>
    </row>
    <row r="106" spans="1:26" x14ac:dyDescent="0.25">
      <c r="A106" s="45" t="s">
        <v>467</v>
      </c>
      <c r="B106" s="45" t="s">
        <v>1015</v>
      </c>
      <c r="C106" s="45" t="s">
        <v>348</v>
      </c>
      <c r="D106" s="45" t="s">
        <v>468</v>
      </c>
      <c r="E106" s="48">
        <v>1.9314550596810001</v>
      </c>
      <c r="F106" s="23">
        <v>0.16239998438800002</v>
      </c>
      <c r="G106" s="23">
        <v>1.7690550752930001</v>
      </c>
      <c r="H106" s="23">
        <v>-10.03479492077</v>
      </c>
      <c r="I106" s="23">
        <v>1.636375944646</v>
      </c>
      <c r="J106" s="49">
        <v>0.5</v>
      </c>
      <c r="K106" s="47" t="s">
        <v>904</v>
      </c>
      <c r="L106" s="23">
        <v>0.16239998438800002</v>
      </c>
      <c r="M106" s="47" t="s">
        <v>904</v>
      </c>
      <c r="N106" s="47" t="s">
        <v>904</v>
      </c>
      <c r="O106" s="49" t="s">
        <v>904</v>
      </c>
      <c r="P106" s="47" t="s">
        <v>904</v>
      </c>
      <c r="Q106" s="23">
        <v>1.7690550752930001</v>
      </c>
      <c r="R106" s="47" t="s">
        <v>904</v>
      </c>
      <c r="S106" s="47" t="s">
        <v>904</v>
      </c>
      <c r="T106" s="49" t="s">
        <v>904</v>
      </c>
      <c r="U106" s="47" t="s">
        <v>904</v>
      </c>
      <c r="V106" s="23">
        <v>1.9314550596810001</v>
      </c>
      <c r="W106" s="47" t="s">
        <v>904</v>
      </c>
      <c r="X106" s="47" t="s">
        <v>904</v>
      </c>
      <c r="Y106" s="49" t="s">
        <v>904</v>
      </c>
      <c r="Z106" s="50" t="s">
        <v>904</v>
      </c>
    </row>
    <row r="107" spans="1:26" x14ac:dyDescent="0.25">
      <c r="A107" s="45" t="s">
        <v>501</v>
      </c>
      <c r="B107" s="45" t="s">
        <v>1016</v>
      </c>
      <c r="C107" s="45" t="s">
        <v>348</v>
      </c>
      <c r="D107" s="45" t="s">
        <v>502</v>
      </c>
      <c r="E107" s="48">
        <v>2.8896745189869999</v>
      </c>
      <c r="F107" s="23">
        <v>0.35093240991400004</v>
      </c>
      <c r="G107" s="23">
        <v>2.538742109073</v>
      </c>
      <c r="H107" s="23">
        <v>-15.882350090624001</v>
      </c>
      <c r="I107" s="23">
        <v>2.3483364508929996</v>
      </c>
      <c r="J107" s="49">
        <v>0.5</v>
      </c>
      <c r="K107" s="47" t="s">
        <v>904</v>
      </c>
      <c r="L107" s="23">
        <v>0.35093240991400004</v>
      </c>
      <c r="M107" s="47" t="s">
        <v>904</v>
      </c>
      <c r="N107" s="47" t="s">
        <v>904</v>
      </c>
      <c r="O107" s="49" t="s">
        <v>904</v>
      </c>
      <c r="P107" s="47" t="s">
        <v>904</v>
      </c>
      <c r="Q107" s="23">
        <v>2.538742109073</v>
      </c>
      <c r="R107" s="47" t="s">
        <v>904</v>
      </c>
      <c r="S107" s="47" t="s">
        <v>904</v>
      </c>
      <c r="T107" s="49" t="s">
        <v>904</v>
      </c>
      <c r="U107" s="47" t="s">
        <v>904</v>
      </c>
      <c r="V107" s="23">
        <v>2.8896745189869999</v>
      </c>
      <c r="W107" s="47" t="s">
        <v>904</v>
      </c>
      <c r="X107" s="47" t="s">
        <v>904</v>
      </c>
      <c r="Y107" s="49" t="s">
        <v>904</v>
      </c>
      <c r="Z107" s="50" t="s">
        <v>904</v>
      </c>
    </row>
    <row r="108" spans="1:26" x14ac:dyDescent="0.25">
      <c r="A108" s="45" t="s">
        <v>581</v>
      </c>
      <c r="B108" s="45" t="s">
        <v>1017</v>
      </c>
      <c r="C108" s="45" t="s">
        <v>348</v>
      </c>
      <c r="D108" s="45" t="s">
        <v>582</v>
      </c>
      <c r="E108" s="48">
        <v>7.9526652441020005</v>
      </c>
      <c r="F108" s="23">
        <v>2.2126280716949998</v>
      </c>
      <c r="G108" s="23">
        <v>5.7400371724070007</v>
      </c>
      <c r="H108" s="23">
        <v>-7.4086293661709997</v>
      </c>
      <c r="I108" s="23">
        <v>5.3095343844769998</v>
      </c>
      <c r="J108" s="49">
        <v>0.5</v>
      </c>
      <c r="K108" s="47" t="s">
        <v>904</v>
      </c>
      <c r="L108" s="23">
        <v>2.2126280716949998</v>
      </c>
      <c r="M108" s="47" t="s">
        <v>904</v>
      </c>
      <c r="N108" s="47" t="s">
        <v>904</v>
      </c>
      <c r="O108" s="49" t="s">
        <v>904</v>
      </c>
      <c r="P108" s="47" t="s">
        <v>904</v>
      </c>
      <c r="Q108" s="23">
        <v>5.7400371724070007</v>
      </c>
      <c r="R108" s="47" t="s">
        <v>904</v>
      </c>
      <c r="S108" s="47" t="s">
        <v>904</v>
      </c>
      <c r="T108" s="49" t="s">
        <v>904</v>
      </c>
      <c r="U108" s="47" t="s">
        <v>904</v>
      </c>
      <c r="V108" s="23">
        <v>7.9526652441020005</v>
      </c>
      <c r="W108" s="47" t="s">
        <v>904</v>
      </c>
      <c r="X108" s="47" t="s">
        <v>904</v>
      </c>
      <c r="Y108" s="49" t="s">
        <v>904</v>
      </c>
      <c r="Z108" s="50" t="s">
        <v>904</v>
      </c>
    </row>
    <row r="109" spans="1:26" x14ac:dyDescent="0.25">
      <c r="A109" s="45" t="s">
        <v>611</v>
      </c>
      <c r="B109" s="45" t="s">
        <v>1018</v>
      </c>
      <c r="C109" s="45" t="s">
        <v>348</v>
      </c>
      <c r="D109" s="45" t="s">
        <v>612</v>
      </c>
      <c r="E109" s="48">
        <v>2.9542737185799997</v>
      </c>
      <c r="F109" s="23">
        <v>0.70537662394199996</v>
      </c>
      <c r="G109" s="23">
        <v>2.2488970946379996</v>
      </c>
      <c r="H109" s="23">
        <v>-6.0122521975889995</v>
      </c>
      <c r="I109" s="23">
        <v>2.0802298125409999</v>
      </c>
      <c r="J109" s="49">
        <v>0.5</v>
      </c>
      <c r="K109" s="47" t="s">
        <v>904</v>
      </c>
      <c r="L109" s="23">
        <v>0.70537662394199996</v>
      </c>
      <c r="M109" s="47" t="s">
        <v>904</v>
      </c>
      <c r="N109" s="47" t="s">
        <v>904</v>
      </c>
      <c r="O109" s="49" t="s">
        <v>904</v>
      </c>
      <c r="P109" s="47" t="s">
        <v>904</v>
      </c>
      <c r="Q109" s="23">
        <v>2.2488970946379996</v>
      </c>
      <c r="R109" s="47" t="s">
        <v>904</v>
      </c>
      <c r="S109" s="47" t="s">
        <v>904</v>
      </c>
      <c r="T109" s="49" t="s">
        <v>904</v>
      </c>
      <c r="U109" s="47" t="s">
        <v>904</v>
      </c>
      <c r="V109" s="23">
        <v>2.9542737185799997</v>
      </c>
      <c r="W109" s="47" t="s">
        <v>904</v>
      </c>
      <c r="X109" s="47" t="s">
        <v>904</v>
      </c>
      <c r="Y109" s="49" t="s">
        <v>904</v>
      </c>
      <c r="Z109" s="50" t="s">
        <v>904</v>
      </c>
    </row>
    <row r="110" spans="1:26" x14ac:dyDescent="0.25">
      <c r="A110" s="45" t="s">
        <v>218</v>
      </c>
      <c r="B110" s="45" t="s">
        <v>1019</v>
      </c>
      <c r="C110" s="45" t="s">
        <v>923</v>
      </c>
      <c r="D110" s="45" t="s">
        <v>219</v>
      </c>
      <c r="E110" s="48">
        <v>69.843159056195006</v>
      </c>
      <c r="F110" s="23">
        <v>20.170595493328999</v>
      </c>
      <c r="G110" s="23">
        <v>49.672563562866003</v>
      </c>
      <c r="H110" s="23">
        <v>5.9980183846039994</v>
      </c>
      <c r="I110" s="23">
        <v>45.947121295651002</v>
      </c>
      <c r="J110" s="49">
        <v>0</v>
      </c>
      <c r="K110" s="47">
        <v>18.344251122581003</v>
      </c>
      <c r="L110" s="23">
        <v>1.826344370748</v>
      </c>
      <c r="M110" s="47" t="s">
        <v>904</v>
      </c>
      <c r="N110" s="47" t="s">
        <v>904</v>
      </c>
      <c r="O110" s="49" t="s">
        <v>904</v>
      </c>
      <c r="P110" s="47">
        <v>40.574678456929</v>
      </c>
      <c r="Q110" s="23">
        <v>9.0978851059370012</v>
      </c>
      <c r="R110" s="47" t="s">
        <v>904</v>
      </c>
      <c r="S110" s="47" t="s">
        <v>904</v>
      </c>
      <c r="T110" s="49" t="s">
        <v>904</v>
      </c>
      <c r="U110" s="47">
        <v>58.918929579510007</v>
      </c>
      <c r="V110" s="23">
        <v>10.924229476685001</v>
      </c>
      <c r="W110" s="47" t="s">
        <v>904</v>
      </c>
      <c r="X110" s="47" t="s">
        <v>904</v>
      </c>
      <c r="Y110" s="49" t="s">
        <v>904</v>
      </c>
      <c r="Z110" s="50" t="s">
        <v>904</v>
      </c>
    </row>
    <row r="111" spans="1:26" x14ac:dyDescent="0.25">
      <c r="A111" s="45" t="s">
        <v>665</v>
      </c>
      <c r="B111" s="45" t="s">
        <v>1020</v>
      </c>
      <c r="C111" s="45" t="s">
        <v>348</v>
      </c>
      <c r="D111" s="45" t="s">
        <v>666</v>
      </c>
      <c r="E111" s="48">
        <v>3.798306067945</v>
      </c>
      <c r="F111" s="23">
        <v>0.81276867416299992</v>
      </c>
      <c r="G111" s="23">
        <v>2.9855373937820002</v>
      </c>
      <c r="H111" s="23">
        <v>-19.205561675586001</v>
      </c>
      <c r="I111" s="23">
        <v>2.7616220892480001</v>
      </c>
      <c r="J111" s="49">
        <v>0.5</v>
      </c>
      <c r="K111" s="47" t="s">
        <v>904</v>
      </c>
      <c r="L111" s="23">
        <v>0.81276867416299992</v>
      </c>
      <c r="M111" s="47" t="s">
        <v>904</v>
      </c>
      <c r="N111" s="47" t="s">
        <v>904</v>
      </c>
      <c r="O111" s="49" t="s">
        <v>904</v>
      </c>
      <c r="P111" s="47" t="s">
        <v>904</v>
      </c>
      <c r="Q111" s="23">
        <v>2.9855373937820002</v>
      </c>
      <c r="R111" s="47" t="s">
        <v>904</v>
      </c>
      <c r="S111" s="47" t="s">
        <v>904</v>
      </c>
      <c r="T111" s="49" t="s">
        <v>904</v>
      </c>
      <c r="U111" s="47" t="s">
        <v>904</v>
      </c>
      <c r="V111" s="23">
        <v>3.798306067945</v>
      </c>
      <c r="W111" s="47" t="s">
        <v>904</v>
      </c>
      <c r="X111" s="47" t="s">
        <v>904</v>
      </c>
      <c r="Y111" s="49" t="s">
        <v>904</v>
      </c>
      <c r="Z111" s="50" t="s">
        <v>904</v>
      </c>
    </row>
    <row r="112" spans="1:26" x14ac:dyDescent="0.25">
      <c r="A112" s="45" t="s">
        <v>321</v>
      </c>
      <c r="B112" s="45" t="s">
        <v>1021</v>
      </c>
      <c r="C112" s="45" t="s">
        <v>952</v>
      </c>
      <c r="D112" s="45" t="s">
        <v>322</v>
      </c>
      <c r="E112" s="48">
        <v>96.775607291848004</v>
      </c>
      <c r="F112" s="23">
        <v>26.726744526594</v>
      </c>
      <c r="G112" s="23">
        <v>70.048862765254</v>
      </c>
      <c r="H112" s="23">
        <v>58.429030222163995</v>
      </c>
      <c r="I112" s="23">
        <v>64.795198057860006</v>
      </c>
      <c r="J112" s="49">
        <v>0</v>
      </c>
      <c r="K112" s="47">
        <v>26.726744526594</v>
      </c>
      <c r="L112" s="23" t="s">
        <v>904</v>
      </c>
      <c r="M112" s="47" t="s">
        <v>904</v>
      </c>
      <c r="N112" s="47" t="s">
        <v>904</v>
      </c>
      <c r="O112" s="49" t="s">
        <v>904</v>
      </c>
      <c r="P112" s="47">
        <v>70.048862765254</v>
      </c>
      <c r="Q112" s="23" t="s">
        <v>904</v>
      </c>
      <c r="R112" s="47" t="s">
        <v>904</v>
      </c>
      <c r="S112" s="47" t="s">
        <v>904</v>
      </c>
      <c r="T112" s="49" t="s">
        <v>904</v>
      </c>
      <c r="U112" s="47">
        <v>96.775607291848004</v>
      </c>
      <c r="V112" s="23" t="s">
        <v>904</v>
      </c>
      <c r="W112" s="47" t="s">
        <v>904</v>
      </c>
      <c r="X112" s="47" t="s">
        <v>904</v>
      </c>
      <c r="Y112" s="49" t="s">
        <v>904</v>
      </c>
      <c r="Z112" s="50" t="s">
        <v>904</v>
      </c>
    </row>
    <row r="113" spans="1:26" x14ac:dyDescent="0.25">
      <c r="A113" s="45" t="s">
        <v>783</v>
      </c>
      <c r="B113" s="45" t="s">
        <v>1022</v>
      </c>
      <c r="C113" s="45" t="s">
        <v>751</v>
      </c>
      <c r="D113" s="45" t="s">
        <v>1023</v>
      </c>
      <c r="E113" s="48">
        <v>11.768728542971999</v>
      </c>
      <c r="F113" s="23">
        <v>4.5238750329949999</v>
      </c>
      <c r="G113" s="23">
        <v>7.2448535099770002</v>
      </c>
      <c r="H113" s="23">
        <v>4.8620145389960001</v>
      </c>
      <c r="I113" s="23">
        <v>6.7014894967289997</v>
      </c>
      <c r="J113" s="49">
        <v>0</v>
      </c>
      <c r="K113" s="47" t="s">
        <v>904</v>
      </c>
      <c r="L113" s="23" t="s">
        <v>904</v>
      </c>
      <c r="M113" s="47">
        <v>4.5238750329949999</v>
      </c>
      <c r="N113" s="47" t="s">
        <v>904</v>
      </c>
      <c r="O113" s="49" t="s">
        <v>904</v>
      </c>
      <c r="P113" s="47" t="s">
        <v>904</v>
      </c>
      <c r="Q113" s="23" t="s">
        <v>904</v>
      </c>
      <c r="R113" s="47">
        <v>7.2448535099770002</v>
      </c>
      <c r="S113" s="47" t="s">
        <v>904</v>
      </c>
      <c r="T113" s="49" t="s">
        <v>904</v>
      </c>
      <c r="U113" s="47" t="s">
        <v>904</v>
      </c>
      <c r="V113" s="23" t="s">
        <v>904</v>
      </c>
      <c r="W113" s="47">
        <v>11.768728542971999</v>
      </c>
      <c r="X113" s="47" t="s">
        <v>904</v>
      </c>
      <c r="Y113" s="49" t="s">
        <v>904</v>
      </c>
      <c r="Z113" s="50" t="s">
        <v>904</v>
      </c>
    </row>
    <row r="114" spans="1:26" x14ac:dyDescent="0.25">
      <c r="A114" s="45" t="s">
        <v>419</v>
      </c>
      <c r="B114" s="45" t="s">
        <v>1024</v>
      </c>
      <c r="C114" s="45" t="s">
        <v>348</v>
      </c>
      <c r="D114" s="45" t="s">
        <v>420</v>
      </c>
      <c r="E114" s="48">
        <v>4.3522060713029997</v>
      </c>
      <c r="F114" s="23">
        <v>0.94404658914000006</v>
      </c>
      <c r="G114" s="23">
        <v>3.4081594821630001</v>
      </c>
      <c r="H114" s="23">
        <v>-10.322989235238001</v>
      </c>
      <c r="I114" s="23">
        <v>3.1525475210009999</v>
      </c>
      <c r="J114" s="49">
        <v>0.5</v>
      </c>
      <c r="K114" s="47" t="s">
        <v>904</v>
      </c>
      <c r="L114" s="23">
        <v>0.94404658914000006</v>
      </c>
      <c r="M114" s="47" t="s">
        <v>904</v>
      </c>
      <c r="N114" s="47" t="s">
        <v>904</v>
      </c>
      <c r="O114" s="49" t="s">
        <v>904</v>
      </c>
      <c r="P114" s="47" t="s">
        <v>904</v>
      </c>
      <c r="Q114" s="23">
        <v>3.4081594821630001</v>
      </c>
      <c r="R114" s="47" t="s">
        <v>904</v>
      </c>
      <c r="S114" s="47" t="s">
        <v>904</v>
      </c>
      <c r="T114" s="49" t="s">
        <v>904</v>
      </c>
      <c r="U114" s="47" t="s">
        <v>904</v>
      </c>
      <c r="V114" s="23">
        <v>4.3522060713029997</v>
      </c>
      <c r="W114" s="47" t="s">
        <v>904</v>
      </c>
      <c r="X114" s="47" t="s">
        <v>904</v>
      </c>
      <c r="Y114" s="49" t="s">
        <v>904</v>
      </c>
      <c r="Z114" s="50" t="s">
        <v>904</v>
      </c>
    </row>
    <row r="115" spans="1:26" x14ac:dyDescent="0.25">
      <c r="A115" s="45" t="s">
        <v>469</v>
      </c>
      <c r="B115" s="45" t="s">
        <v>1025</v>
      </c>
      <c r="C115" s="45" t="s">
        <v>348</v>
      </c>
      <c r="D115" s="45" t="s">
        <v>470</v>
      </c>
      <c r="E115" s="48">
        <v>3.0145943540359998</v>
      </c>
      <c r="F115" s="23">
        <v>0.60361046187400003</v>
      </c>
      <c r="G115" s="23">
        <v>2.4109838921619997</v>
      </c>
      <c r="H115" s="23">
        <v>-20.885829781298998</v>
      </c>
      <c r="I115" s="23">
        <v>2.2301601002489999</v>
      </c>
      <c r="J115" s="49">
        <v>0.5</v>
      </c>
      <c r="K115" s="47" t="s">
        <v>904</v>
      </c>
      <c r="L115" s="23">
        <v>0.60361046187400003</v>
      </c>
      <c r="M115" s="47" t="s">
        <v>904</v>
      </c>
      <c r="N115" s="47" t="s">
        <v>904</v>
      </c>
      <c r="O115" s="49" t="s">
        <v>904</v>
      </c>
      <c r="P115" s="47" t="s">
        <v>904</v>
      </c>
      <c r="Q115" s="23">
        <v>2.4109838921619997</v>
      </c>
      <c r="R115" s="47" t="s">
        <v>904</v>
      </c>
      <c r="S115" s="47" t="s">
        <v>904</v>
      </c>
      <c r="T115" s="49" t="s">
        <v>904</v>
      </c>
      <c r="U115" s="47" t="s">
        <v>904</v>
      </c>
      <c r="V115" s="23">
        <v>3.0145943540359998</v>
      </c>
      <c r="W115" s="47" t="s">
        <v>904</v>
      </c>
      <c r="X115" s="47" t="s">
        <v>904</v>
      </c>
      <c r="Y115" s="49" t="s">
        <v>904</v>
      </c>
      <c r="Z115" s="50" t="s">
        <v>904</v>
      </c>
    </row>
    <row r="116" spans="1:26" x14ac:dyDescent="0.25">
      <c r="A116" s="45" t="s">
        <v>371</v>
      </c>
      <c r="B116" s="45" t="s">
        <v>1026</v>
      </c>
      <c r="C116" s="45" t="s">
        <v>348</v>
      </c>
      <c r="D116" s="45" t="s">
        <v>372</v>
      </c>
      <c r="E116" s="48">
        <v>1.924924547499</v>
      </c>
      <c r="F116" s="23">
        <v>0.32391793894800003</v>
      </c>
      <c r="G116" s="23">
        <v>1.601006608551</v>
      </c>
      <c r="H116" s="23">
        <v>-6.5952536702289999</v>
      </c>
      <c r="I116" s="23">
        <v>1.48093111291</v>
      </c>
      <c r="J116" s="49">
        <v>0.5</v>
      </c>
      <c r="K116" s="47" t="s">
        <v>904</v>
      </c>
      <c r="L116" s="23">
        <v>0.32391793894800003</v>
      </c>
      <c r="M116" s="47" t="s">
        <v>904</v>
      </c>
      <c r="N116" s="47" t="s">
        <v>904</v>
      </c>
      <c r="O116" s="49" t="s">
        <v>904</v>
      </c>
      <c r="P116" s="47" t="s">
        <v>904</v>
      </c>
      <c r="Q116" s="23">
        <v>1.601006608551</v>
      </c>
      <c r="R116" s="47" t="s">
        <v>904</v>
      </c>
      <c r="S116" s="47" t="s">
        <v>904</v>
      </c>
      <c r="T116" s="49" t="s">
        <v>904</v>
      </c>
      <c r="U116" s="47" t="s">
        <v>904</v>
      </c>
      <c r="V116" s="23">
        <v>1.924924547499</v>
      </c>
      <c r="W116" s="47" t="s">
        <v>904</v>
      </c>
      <c r="X116" s="47" t="s">
        <v>904</v>
      </c>
      <c r="Y116" s="49" t="s">
        <v>904</v>
      </c>
      <c r="Z116" s="50" t="s">
        <v>904</v>
      </c>
    </row>
    <row r="117" spans="1:26" x14ac:dyDescent="0.25">
      <c r="A117" s="45" t="s">
        <v>693</v>
      </c>
      <c r="B117" s="45" t="s">
        <v>1027</v>
      </c>
      <c r="C117" s="45" t="s">
        <v>348</v>
      </c>
      <c r="D117" s="45" t="s">
        <v>694</v>
      </c>
      <c r="E117" s="48">
        <v>2.1727644951709997</v>
      </c>
      <c r="F117" s="23">
        <v>0</v>
      </c>
      <c r="G117" s="23">
        <v>2.1727644951709997</v>
      </c>
      <c r="H117" s="23">
        <v>-19.293070149818</v>
      </c>
      <c r="I117" s="23">
        <v>2.0098071580329999</v>
      </c>
      <c r="J117" s="49">
        <v>0.5</v>
      </c>
      <c r="K117" s="47" t="s">
        <v>904</v>
      </c>
      <c r="L117" s="23" t="s">
        <v>904</v>
      </c>
      <c r="M117" s="47" t="s">
        <v>904</v>
      </c>
      <c r="N117" s="47" t="s">
        <v>904</v>
      </c>
      <c r="O117" s="49" t="s">
        <v>904</v>
      </c>
      <c r="P117" s="47" t="s">
        <v>904</v>
      </c>
      <c r="Q117" s="23">
        <v>2.1727644951709997</v>
      </c>
      <c r="R117" s="47" t="s">
        <v>904</v>
      </c>
      <c r="S117" s="47" t="s">
        <v>904</v>
      </c>
      <c r="T117" s="49" t="s">
        <v>904</v>
      </c>
      <c r="U117" s="47" t="s">
        <v>904</v>
      </c>
      <c r="V117" s="23">
        <v>2.1727644951709997</v>
      </c>
      <c r="W117" s="47" t="s">
        <v>904</v>
      </c>
      <c r="X117" s="47" t="s">
        <v>904</v>
      </c>
      <c r="Y117" s="49" t="s">
        <v>904</v>
      </c>
      <c r="Z117" s="50">
        <v>-0.297163540349</v>
      </c>
    </row>
    <row r="118" spans="1:26" x14ac:dyDescent="0.25">
      <c r="A118" s="45" t="s">
        <v>149</v>
      </c>
      <c r="B118" s="45" t="s">
        <v>1028</v>
      </c>
      <c r="C118" s="45" t="s">
        <v>915</v>
      </c>
      <c r="D118" s="45" t="s">
        <v>150</v>
      </c>
      <c r="E118" s="48">
        <v>103.25854912480099</v>
      </c>
      <c r="F118" s="23">
        <v>34.04982198618</v>
      </c>
      <c r="G118" s="23">
        <v>69.208727138621001</v>
      </c>
      <c r="H118" s="23">
        <v>36.270874176613006</v>
      </c>
      <c r="I118" s="23">
        <v>64.018072603223999</v>
      </c>
      <c r="J118" s="49">
        <v>0</v>
      </c>
      <c r="K118" s="47">
        <v>29.509270258792998</v>
      </c>
      <c r="L118" s="23">
        <v>4.5405517273870002</v>
      </c>
      <c r="M118" s="47" t="s">
        <v>904</v>
      </c>
      <c r="N118" s="47" t="s">
        <v>904</v>
      </c>
      <c r="O118" s="49" t="s">
        <v>904</v>
      </c>
      <c r="P118" s="47">
        <v>55.528359038955003</v>
      </c>
      <c r="Q118" s="23">
        <v>13.680368099666</v>
      </c>
      <c r="R118" s="47" t="s">
        <v>904</v>
      </c>
      <c r="S118" s="47" t="s">
        <v>904</v>
      </c>
      <c r="T118" s="49" t="s">
        <v>904</v>
      </c>
      <c r="U118" s="47">
        <v>85.037629297747998</v>
      </c>
      <c r="V118" s="23">
        <v>18.220919827052999</v>
      </c>
      <c r="W118" s="47" t="s">
        <v>904</v>
      </c>
      <c r="X118" s="47" t="s">
        <v>904</v>
      </c>
      <c r="Y118" s="49" t="s">
        <v>904</v>
      </c>
      <c r="Z118" s="50" t="s">
        <v>904</v>
      </c>
    </row>
    <row r="119" spans="1:26" x14ac:dyDescent="0.25">
      <c r="A119" s="45" t="s">
        <v>441</v>
      </c>
      <c r="B119" s="45" t="s">
        <v>1029</v>
      </c>
      <c r="C119" s="45" t="s">
        <v>348</v>
      </c>
      <c r="D119" s="45" t="s">
        <v>442</v>
      </c>
      <c r="E119" s="48">
        <v>3.8516204294530003</v>
      </c>
      <c r="F119" s="23">
        <v>0.74386629636299995</v>
      </c>
      <c r="G119" s="23">
        <v>3.1077541330900003</v>
      </c>
      <c r="H119" s="23">
        <v>-10.517799841162001</v>
      </c>
      <c r="I119" s="23">
        <v>2.8746725731090002</v>
      </c>
      <c r="J119" s="49">
        <v>0.5</v>
      </c>
      <c r="K119" s="47" t="s">
        <v>904</v>
      </c>
      <c r="L119" s="23">
        <v>0.74386629636299995</v>
      </c>
      <c r="M119" s="47" t="s">
        <v>904</v>
      </c>
      <c r="N119" s="47" t="s">
        <v>904</v>
      </c>
      <c r="O119" s="49" t="s">
        <v>904</v>
      </c>
      <c r="P119" s="47" t="s">
        <v>904</v>
      </c>
      <c r="Q119" s="23">
        <v>3.1077541330900003</v>
      </c>
      <c r="R119" s="47" t="s">
        <v>904</v>
      </c>
      <c r="S119" s="47" t="s">
        <v>904</v>
      </c>
      <c r="T119" s="49" t="s">
        <v>904</v>
      </c>
      <c r="U119" s="47" t="s">
        <v>904</v>
      </c>
      <c r="V119" s="23">
        <v>3.8516204294530003</v>
      </c>
      <c r="W119" s="47" t="s">
        <v>904</v>
      </c>
      <c r="X119" s="47" t="s">
        <v>904</v>
      </c>
      <c r="Y119" s="49" t="s">
        <v>904</v>
      </c>
      <c r="Z119" s="50" t="s">
        <v>904</v>
      </c>
    </row>
    <row r="120" spans="1:26" x14ac:dyDescent="0.25">
      <c r="A120" s="45" t="s">
        <v>695</v>
      </c>
      <c r="B120" s="45" t="s">
        <v>1030</v>
      </c>
      <c r="C120" s="45" t="s">
        <v>348</v>
      </c>
      <c r="D120" s="45" t="s">
        <v>696</v>
      </c>
      <c r="E120" s="48">
        <v>1.3248594465529999</v>
      </c>
      <c r="F120" s="23">
        <v>0</v>
      </c>
      <c r="G120" s="23">
        <v>1.3248594465529999</v>
      </c>
      <c r="H120" s="23">
        <v>-8.4207705224270004</v>
      </c>
      <c r="I120" s="23">
        <v>1.2254949880619999</v>
      </c>
      <c r="J120" s="49">
        <v>0.5</v>
      </c>
      <c r="K120" s="47" t="s">
        <v>904</v>
      </c>
      <c r="L120" s="23" t="s">
        <v>904</v>
      </c>
      <c r="M120" s="47" t="s">
        <v>904</v>
      </c>
      <c r="N120" s="47" t="s">
        <v>904</v>
      </c>
      <c r="O120" s="49" t="s">
        <v>904</v>
      </c>
      <c r="P120" s="47" t="s">
        <v>904</v>
      </c>
      <c r="Q120" s="23">
        <v>1.3248594465529999</v>
      </c>
      <c r="R120" s="47" t="s">
        <v>904</v>
      </c>
      <c r="S120" s="47" t="s">
        <v>904</v>
      </c>
      <c r="T120" s="49" t="s">
        <v>904</v>
      </c>
      <c r="U120" s="47" t="s">
        <v>904</v>
      </c>
      <c r="V120" s="23">
        <v>1.3248594465529999</v>
      </c>
      <c r="W120" s="47" t="s">
        <v>904</v>
      </c>
      <c r="X120" s="47" t="s">
        <v>904</v>
      </c>
      <c r="Y120" s="49" t="s">
        <v>904</v>
      </c>
      <c r="Z120" s="50">
        <v>-4.5706370922E-2</v>
      </c>
    </row>
    <row r="121" spans="1:26" x14ac:dyDescent="0.25">
      <c r="A121" s="45" t="s">
        <v>381</v>
      </c>
      <c r="B121" s="45" t="s">
        <v>1031</v>
      </c>
      <c r="C121" s="45" t="s">
        <v>348</v>
      </c>
      <c r="D121" s="45" t="s">
        <v>382</v>
      </c>
      <c r="E121" s="48">
        <v>4.0740372146079995</v>
      </c>
      <c r="F121" s="23">
        <v>0.97202357642699999</v>
      </c>
      <c r="G121" s="23">
        <v>3.102013638181</v>
      </c>
      <c r="H121" s="23">
        <v>-6.7547709503650006</v>
      </c>
      <c r="I121" s="23">
        <v>2.8693626153170002</v>
      </c>
      <c r="J121" s="49">
        <v>0.5</v>
      </c>
      <c r="K121" s="47" t="s">
        <v>904</v>
      </c>
      <c r="L121" s="23">
        <v>0.97202357642699999</v>
      </c>
      <c r="M121" s="47" t="s">
        <v>904</v>
      </c>
      <c r="N121" s="47" t="s">
        <v>904</v>
      </c>
      <c r="O121" s="49" t="s">
        <v>904</v>
      </c>
      <c r="P121" s="47" t="s">
        <v>904</v>
      </c>
      <c r="Q121" s="23">
        <v>3.102013638181</v>
      </c>
      <c r="R121" s="47" t="s">
        <v>904</v>
      </c>
      <c r="S121" s="47" t="s">
        <v>904</v>
      </c>
      <c r="T121" s="49" t="s">
        <v>904</v>
      </c>
      <c r="U121" s="47" t="s">
        <v>904</v>
      </c>
      <c r="V121" s="23">
        <v>4.0740372146079995</v>
      </c>
      <c r="W121" s="47" t="s">
        <v>904</v>
      </c>
      <c r="X121" s="47" t="s">
        <v>904</v>
      </c>
      <c r="Y121" s="49" t="s">
        <v>904</v>
      </c>
      <c r="Z121" s="50" t="s">
        <v>904</v>
      </c>
    </row>
    <row r="122" spans="1:26" x14ac:dyDescent="0.25">
      <c r="A122" s="45" t="s">
        <v>333</v>
      </c>
      <c r="B122" s="45" t="s">
        <v>1032</v>
      </c>
      <c r="C122" s="45" t="s">
        <v>952</v>
      </c>
      <c r="D122" s="45" t="s">
        <v>334</v>
      </c>
      <c r="E122" s="48">
        <v>238.709689287157</v>
      </c>
      <c r="F122" s="23">
        <v>73.875659000896007</v>
      </c>
      <c r="G122" s="23">
        <v>164.834030286261</v>
      </c>
      <c r="H122" s="23">
        <v>120.936793824036</v>
      </c>
      <c r="I122" s="23">
        <v>152.47147801479102</v>
      </c>
      <c r="J122" s="49">
        <v>0</v>
      </c>
      <c r="K122" s="47">
        <v>73.875659000896007</v>
      </c>
      <c r="L122" s="23" t="s">
        <v>904</v>
      </c>
      <c r="M122" s="47" t="s">
        <v>904</v>
      </c>
      <c r="N122" s="47" t="s">
        <v>904</v>
      </c>
      <c r="O122" s="49" t="s">
        <v>904</v>
      </c>
      <c r="P122" s="47">
        <v>164.834030286261</v>
      </c>
      <c r="Q122" s="23" t="s">
        <v>904</v>
      </c>
      <c r="R122" s="47" t="s">
        <v>904</v>
      </c>
      <c r="S122" s="47" t="s">
        <v>904</v>
      </c>
      <c r="T122" s="49" t="s">
        <v>904</v>
      </c>
      <c r="U122" s="47">
        <v>238.709689287157</v>
      </c>
      <c r="V122" s="23" t="s">
        <v>904</v>
      </c>
      <c r="W122" s="47" t="s">
        <v>904</v>
      </c>
      <c r="X122" s="47" t="s">
        <v>904</v>
      </c>
      <c r="Y122" s="49" t="s">
        <v>904</v>
      </c>
      <c r="Z122" s="50" t="s">
        <v>904</v>
      </c>
    </row>
    <row r="123" spans="1:26" x14ac:dyDescent="0.25">
      <c r="A123" s="45" t="s">
        <v>797</v>
      </c>
      <c r="B123" s="45" t="s">
        <v>1033</v>
      </c>
      <c r="C123" s="45" t="s">
        <v>751</v>
      </c>
      <c r="D123" s="45" t="s">
        <v>1034</v>
      </c>
      <c r="E123" s="48">
        <v>26.448787894929001</v>
      </c>
      <c r="F123" s="23">
        <v>11.033340425473002</v>
      </c>
      <c r="G123" s="23">
        <v>15.415447469456</v>
      </c>
      <c r="H123" s="23">
        <v>8.9350204242229996</v>
      </c>
      <c r="I123" s="23">
        <v>14.259288909245999</v>
      </c>
      <c r="J123" s="49">
        <v>0</v>
      </c>
      <c r="K123" s="47" t="s">
        <v>904</v>
      </c>
      <c r="L123" s="23" t="s">
        <v>904</v>
      </c>
      <c r="M123" s="47">
        <v>11.033340425473002</v>
      </c>
      <c r="N123" s="47" t="s">
        <v>904</v>
      </c>
      <c r="O123" s="49" t="s">
        <v>904</v>
      </c>
      <c r="P123" s="47" t="s">
        <v>904</v>
      </c>
      <c r="Q123" s="23" t="s">
        <v>904</v>
      </c>
      <c r="R123" s="47">
        <v>15.415447469456</v>
      </c>
      <c r="S123" s="47" t="s">
        <v>904</v>
      </c>
      <c r="T123" s="49" t="s">
        <v>904</v>
      </c>
      <c r="U123" s="47" t="s">
        <v>904</v>
      </c>
      <c r="V123" s="23" t="s">
        <v>904</v>
      </c>
      <c r="W123" s="47">
        <v>26.448787894929001</v>
      </c>
      <c r="X123" s="47" t="s">
        <v>904</v>
      </c>
      <c r="Y123" s="49" t="s">
        <v>904</v>
      </c>
      <c r="Z123" s="50" t="s">
        <v>904</v>
      </c>
    </row>
    <row r="124" spans="1:26" x14ac:dyDescent="0.25">
      <c r="A124" s="45" t="s">
        <v>393</v>
      </c>
      <c r="B124" s="45" t="s">
        <v>1035</v>
      </c>
      <c r="C124" s="45" t="s">
        <v>348</v>
      </c>
      <c r="D124" s="45" t="s">
        <v>394</v>
      </c>
      <c r="E124" s="48">
        <v>5.1737300920690004</v>
      </c>
      <c r="F124" s="23">
        <v>1.319652228387</v>
      </c>
      <c r="G124" s="23">
        <v>3.8540778636819999</v>
      </c>
      <c r="H124" s="23">
        <v>-27.113868052418002</v>
      </c>
      <c r="I124" s="23">
        <v>3.5650220239059998</v>
      </c>
      <c r="J124" s="49">
        <v>0.5</v>
      </c>
      <c r="K124" s="47" t="s">
        <v>904</v>
      </c>
      <c r="L124" s="23">
        <v>1.319652228387</v>
      </c>
      <c r="M124" s="47" t="s">
        <v>904</v>
      </c>
      <c r="N124" s="47" t="s">
        <v>904</v>
      </c>
      <c r="O124" s="49" t="s">
        <v>904</v>
      </c>
      <c r="P124" s="47" t="s">
        <v>904</v>
      </c>
      <c r="Q124" s="23">
        <v>3.8540778636819999</v>
      </c>
      <c r="R124" s="47" t="s">
        <v>904</v>
      </c>
      <c r="S124" s="47" t="s">
        <v>904</v>
      </c>
      <c r="T124" s="49" t="s">
        <v>904</v>
      </c>
      <c r="U124" s="47" t="s">
        <v>904</v>
      </c>
      <c r="V124" s="23">
        <v>5.1737300920690004</v>
      </c>
      <c r="W124" s="47" t="s">
        <v>904</v>
      </c>
      <c r="X124" s="47" t="s">
        <v>904</v>
      </c>
      <c r="Y124" s="49" t="s">
        <v>904</v>
      </c>
      <c r="Z124" s="50" t="s">
        <v>904</v>
      </c>
    </row>
    <row r="125" spans="1:26" x14ac:dyDescent="0.25">
      <c r="A125" s="45" t="s">
        <v>471</v>
      </c>
      <c r="B125" s="45" t="s">
        <v>1036</v>
      </c>
      <c r="C125" s="45" t="s">
        <v>348</v>
      </c>
      <c r="D125" s="45" t="s">
        <v>472</v>
      </c>
      <c r="E125" s="48">
        <v>2.088022905686</v>
      </c>
      <c r="F125" s="23">
        <v>0.288274275325</v>
      </c>
      <c r="G125" s="23">
        <v>1.799748630361</v>
      </c>
      <c r="H125" s="23">
        <v>-15.575164506135</v>
      </c>
      <c r="I125" s="23">
        <v>1.664767483084</v>
      </c>
      <c r="J125" s="49">
        <v>0.5</v>
      </c>
      <c r="K125" s="47" t="s">
        <v>904</v>
      </c>
      <c r="L125" s="23">
        <v>0.288274275325</v>
      </c>
      <c r="M125" s="47" t="s">
        <v>904</v>
      </c>
      <c r="N125" s="47" t="s">
        <v>904</v>
      </c>
      <c r="O125" s="49" t="s">
        <v>904</v>
      </c>
      <c r="P125" s="47" t="s">
        <v>904</v>
      </c>
      <c r="Q125" s="23">
        <v>1.799748630361</v>
      </c>
      <c r="R125" s="47" t="s">
        <v>904</v>
      </c>
      <c r="S125" s="47" t="s">
        <v>904</v>
      </c>
      <c r="T125" s="49" t="s">
        <v>904</v>
      </c>
      <c r="U125" s="47" t="s">
        <v>904</v>
      </c>
      <c r="V125" s="23">
        <v>2.088022905686</v>
      </c>
      <c r="W125" s="47" t="s">
        <v>904</v>
      </c>
      <c r="X125" s="47" t="s">
        <v>904</v>
      </c>
      <c r="Y125" s="49" t="s">
        <v>904</v>
      </c>
      <c r="Z125" s="50" t="s">
        <v>904</v>
      </c>
    </row>
    <row r="126" spans="1:26" x14ac:dyDescent="0.25">
      <c r="A126" s="45" t="s">
        <v>359</v>
      </c>
      <c r="B126" s="45" t="s">
        <v>1037</v>
      </c>
      <c r="C126" s="45" t="s">
        <v>348</v>
      </c>
      <c r="D126" s="45" t="s">
        <v>360</v>
      </c>
      <c r="E126" s="48">
        <v>4.379489560124</v>
      </c>
      <c r="F126" s="23">
        <v>0.924958273065</v>
      </c>
      <c r="G126" s="23">
        <v>3.4545312870590004</v>
      </c>
      <c r="H126" s="23">
        <v>-6.5152395796229996</v>
      </c>
      <c r="I126" s="23">
        <v>3.1954414405290001</v>
      </c>
      <c r="J126" s="49">
        <v>0.5</v>
      </c>
      <c r="K126" s="47" t="s">
        <v>904</v>
      </c>
      <c r="L126" s="23">
        <v>0.924958273065</v>
      </c>
      <c r="M126" s="47" t="s">
        <v>904</v>
      </c>
      <c r="N126" s="47" t="s">
        <v>904</v>
      </c>
      <c r="O126" s="49" t="s">
        <v>904</v>
      </c>
      <c r="P126" s="47" t="s">
        <v>904</v>
      </c>
      <c r="Q126" s="23">
        <v>3.4545312870590004</v>
      </c>
      <c r="R126" s="47" t="s">
        <v>904</v>
      </c>
      <c r="S126" s="47" t="s">
        <v>904</v>
      </c>
      <c r="T126" s="49" t="s">
        <v>904</v>
      </c>
      <c r="U126" s="47" t="s">
        <v>904</v>
      </c>
      <c r="V126" s="23">
        <v>4.379489560124</v>
      </c>
      <c r="W126" s="47" t="s">
        <v>904</v>
      </c>
      <c r="X126" s="47" t="s">
        <v>904</v>
      </c>
      <c r="Y126" s="49" t="s">
        <v>904</v>
      </c>
      <c r="Z126" s="50" t="s">
        <v>904</v>
      </c>
    </row>
    <row r="127" spans="1:26" x14ac:dyDescent="0.25">
      <c r="A127" s="45" t="s">
        <v>681</v>
      </c>
      <c r="B127" s="45" t="s">
        <v>1038</v>
      </c>
      <c r="C127" s="45" t="s">
        <v>348</v>
      </c>
      <c r="D127" s="45" t="s">
        <v>682</v>
      </c>
      <c r="E127" s="48">
        <v>2.5313262641800001</v>
      </c>
      <c r="F127" s="23">
        <v>0.66113247782700002</v>
      </c>
      <c r="G127" s="23">
        <v>1.870193786353</v>
      </c>
      <c r="H127" s="23">
        <v>-7.1616171740779997</v>
      </c>
      <c r="I127" s="23">
        <v>1.7299292523759999</v>
      </c>
      <c r="J127" s="49">
        <v>0.5</v>
      </c>
      <c r="K127" s="47" t="s">
        <v>904</v>
      </c>
      <c r="L127" s="23">
        <v>0.66113247782700002</v>
      </c>
      <c r="M127" s="47" t="s">
        <v>904</v>
      </c>
      <c r="N127" s="47" t="s">
        <v>904</v>
      </c>
      <c r="O127" s="49" t="s">
        <v>904</v>
      </c>
      <c r="P127" s="47" t="s">
        <v>904</v>
      </c>
      <c r="Q127" s="23">
        <v>1.870193786353</v>
      </c>
      <c r="R127" s="47" t="s">
        <v>904</v>
      </c>
      <c r="S127" s="47" t="s">
        <v>904</v>
      </c>
      <c r="T127" s="49" t="s">
        <v>904</v>
      </c>
      <c r="U127" s="47" t="s">
        <v>904</v>
      </c>
      <c r="V127" s="23">
        <v>2.5313262641800001</v>
      </c>
      <c r="W127" s="47" t="s">
        <v>904</v>
      </c>
      <c r="X127" s="47" t="s">
        <v>904</v>
      </c>
      <c r="Y127" s="49" t="s">
        <v>904</v>
      </c>
      <c r="Z127" s="50" t="s">
        <v>904</v>
      </c>
    </row>
    <row r="128" spans="1:26" x14ac:dyDescent="0.25">
      <c r="A128" s="45" t="s">
        <v>457</v>
      </c>
      <c r="B128" s="45" t="s">
        <v>1039</v>
      </c>
      <c r="C128" s="45" t="s">
        <v>348</v>
      </c>
      <c r="D128" s="45" t="s">
        <v>458</v>
      </c>
      <c r="E128" s="48">
        <v>3.140392562852</v>
      </c>
      <c r="F128" s="23">
        <v>0.72141974838700007</v>
      </c>
      <c r="G128" s="23">
        <v>2.418972814465</v>
      </c>
      <c r="H128" s="23">
        <v>-2.416994355006</v>
      </c>
      <c r="I128" s="23">
        <v>2.2375498533810001</v>
      </c>
      <c r="J128" s="49">
        <v>0.49979499999999999</v>
      </c>
      <c r="K128" s="47" t="s">
        <v>904</v>
      </c>
      <c r="L128" s="23">
        <v>0.72141974838700007</v>
      </c>
      <c r="M128" s="47" t="s">
        <v>904</v>
      </c>
      <c r="N128" s="47" t="s">
        <v>904</v>
      </c>
      <c r="O128" s="49" t="s">
        <v>904</v>
      </c>
      <c r="P128" s="47" t="s">
        <v>904</v>
      </c>
      <c r="Q128" s="23">
        <v>2.418972814465</v>
      </c>
      <c r="R128" s="47" t="s">
        <v>904</v>
      </c>
      <c r="S128" s="47" t="s">
        <v>904</v>
      </c>
      <c r="T128" s="49" t="s">
        <v>904</v>
      </c>
      <c r="U128" s="47" t="s">
        <v>904</v>
      </c>
      <c r="V128" s="23">
        <v>3.140392562852</v>
      </c>
      <c r="W128" s="47" t="s">
        <v>904</v>
      </c>
      <c r="X128" s="47" t="s">
        <v>904</v>
      </c>
      <c r="Y128" s="49" t="s">
        <v>904</v>
      </c>
      <c r="Z128" s="50" t="s">
        <v>904</v>
      </c>
    </row>
    <row r="129" spans="1:26" x14ac:dyDescent="0.25">
      <c r="A129" s="45" t="s">
        <v>545</v>
      </c>
      <c r="B129" s="45" t="s">
        <v>1040</v>
      </c>
      <c r="C129" s="45" t="s">
        <v>348</v>
      </c>
      <c r="D129" s="45" t="s">
        <v>546</v>
      </c>
      <c r="E129" s="48">
        <v>2.1596391629960001</v>
      </c>
      <c r="F129" s="23">
        <v>0.35362475548900002</v>
      </c>
      <c r="G129" s="23">
        <v>1.8060144075069999</v>
      </c>
      <c r="H129" s="23">
        <v>-8.4091107926879989</v>
      </c>
      <c r="I129" s="23">
        <v>1.6705633269440001</v>
      </c>
      <c r="J129" s="49">
        <v>0.5</v>
      </c>
      <c r="K129" s="47" t="s">
        <v>904</v>
      </c>
      <c r="L129" s="23">
        <v>0.35362475548900002</v>
      </c>
      <c r="M129" s="47" t="s">
        <v>904</v>
      </c>
      <c r="N129" s="47" t="s">
        <v>904</v>
      </c>
      <c r="O129" s="49" t="s">
        <v>904</v>
      </c>
      <c r="P129" s="47" t="s">
        <v>904</v>
      </c>
      <c r="Q129" s="23">
        <v>1.8060144075069999</v>
      </c>
      <c r="R129" s="47" t="s">
        <v>904</v>
      </c>
      <c r="S129" s="47" t="s">
        <v>904</v>
      </c>
      <c r="T129" s="49" t="s">
        <v>904</v>
      </c>
      <c r="U129" s="47" t="s">
        <v>904</v>
      </c>
      <c r="V129" s="23">
        <v>2.1596391629960001</v>
      </c>
      <c r="W129" s="47" t="s">
        <v>904</v>
      </c>
      <c r="X129" s="47" t="s">
        <v>904</v>
      </c>
      <c r="Y129" s="49" t="s">
        <v>904</v>
      </c>
      <c r="Z129" s="50" t="s">
        <v>904</v>
      </c>
    </row>
    <row r="130" spans="1:26" x14ac:dyDescent="0.25">
      <c r="A130" s="45" t="s">
        <v>73</v>
      </c>
      <c r="B130" s="45" t="s">
        <v>1041</v>
      </c>
      <c r="C130" s="45" t="s">
        <v>36</v>
      </c>
      <c r="D130" s="45" t="s">
        <v>74</v>
      </c>
      <c r="E130" s="48">
        <v>82.345878196605</v>
      </c>
      <c r="F130" s="23">
        <v>27.783274856666999</v>
      </c>
      <c r="G130" s="23">
        <v>54.562603339938001</v>
      </c>
      <c r="H130" s="23">
        <v>10.147120421771</v>
      </c>
      <c r="I130" s="23">
        <v>50.470408089442003</v>
      </c>
      <c r="J130" s="49">
        <v>0</v>
      </c>
      <c r="K130" s="47">
        <v>25.390816442037</v>
      </c>
      <c r="L130" s="23">
        <v>2.3924584146300001</v>
      </c>
      <c r="M130" s="47" t="s">
        <v>904</v>
      </c>
      <c r="N130" s="47" t="s">
        <v>904</v>
      </c>
      <c r="O130" s="49" t="s">
        <v>904</v>
      </c>
      <c r="P130" s="47">
        <v>47.015188343299002</v>
      </c>
      <c r="Q130" s="23">
        <v>7.5474149966390005</v>
      </c>
      <c r="R130" s="47" t="s">
        <v>904</v>
      </c>
      <c r="S130" s="47" t="s">
        <v>904</v>
      </c>
      <c r="T130" s="49" t="s">
        <v>904</v>
      </c>
      <c r="U130" s="47">
        <v>72.406004785335995</v>
      </c>
      <c r="V130" s="23">
        <v>9.9398734112690015</v>
      </c>
      <c r="W130" s="47" t="s">
        <v>904</v>
      </c>
      <c r="X130" s="47" t="s">
        <v>904</v>
      </c>
      <c r="Y130" s="49" t="s">
        <v>904</v>
      </c>
      <c r="Z130" s="50" t="s">
        <v>904</v>
      </c>
    </row>
    <row r="131" spans="1:26" x14ac:dyDescent="0.25">
      <c r="A131" s="45" t="s">
        <v>635</v>
      </c>
      <c r="B131" s="45" t="s">
        <v>1042</v>
      </c>
      <c r="C131" s="45" t="s">
        <v>348</v>
      </c>
      <c r="D131" s="45" t="s">
        <v>636</v>
      </c>
      <c r="E131" s="48">
        <v>3.6514254282289995</v>
      </c>
      <c r="F131" s="23">
        <v>0.78053858137699994</v>
      </c>
      <c r="G131" s="23">
        <v>2.8708868468519997</v>
      </c>
      <c r="H131" s="23">
        <v>-5.636589972995</v>
      </c>
      <c r="I131" s="23">
        <v>2.6555703333379999</v>
      </c>
      <c r="J131" s="49">
        <v>0.5</v>
      </c>
      <c r="K131" s="47" t="s">
        <v>904</v>
      </c>
      <c r="L131" s="23">
        <v>0.78053858137699994</v>
      </c>
      <c r="M131" s="47" t="s">
        <v>904</v>
      </c>
      <c r="N131" s="47" t="s">
        <v>904</v>
      </c>
      <c r="O131" s="49" t="s">
        <v>904</v>
      </c>
      <c r="P131" s="47" t="s">
        <v>904</v>
      </c>
      <c r="Q131" s="23">
        <v>2.8708868468519997</v>
      </c>
      <c r="R131" s="47" t="s">
        <v>904</v>
      </c>
      <c r="S131" s="47" t="s">
        <v>904</v>
      </c>
      <c r="T131" s="49" t="s">
        <v>904</v>
      </c>
      <c r="U131" s="47" t="s">
        <v>904</v>
      </c>
      <c r="V131" s="23">
        <v>3.6514254282289995</v>
      </c>
      <c r="W131" s="47" t="s">
        <v>904</v>
      </c>
      <c r="X131" s="47" t="s">
        <v>904</v>
      </c>
      <c r="Y131" s="49" t="s">
        <v>904</v>
      </c>
      <c r="Z131" s="50" t="s">
        <v>904</v>
      </c>
    </row>
    <row r="132" spans="1:26" x14ac:dyDescent="0.25">
      <c r="A132" s="45" t="s">
        <v>1043</v>
      </c>
      <c r="B132" s="45" t="s">
        <v>1044</v>
      </c>
      <c r="C132" s="45" t="s">
        <v>811</v>
      </c>
      <c r="D132" s="45" t="s">
        <v>1045</v>
      </c>
      <c r="E132" s="48">
        <v>1156.414411409324</v>
      </c>
      <c r="F132" s="23">
        <v>148.53765280946402</v>
      </c>
      <c r="G132" s="23">
        <v>1007.87675859986</v>
      </c>
      <c r="H132" s="23">
        <v>-365.66799364898503</v>
      </c>
      <c r="I132" s="23">
        <v>932.28600170487107</v>
      </c>
      <c r="J132" s="49">
        <v>0.26622200000000001</v>
      </c>
      <c r="K132" s="47"/>
      <c r="L132" s="151"/>
      <c r="M132" s="47">
        <v>95.171964475789991</v>
      </c>
      <c r="N132" s="47">
        <v>23.915758483555997</v>
      </c>
      <c r="O132" s="49">
        <v>29.449929850118998</v>
      </c>
      <c r="P132" s="47"/>
      <c r="Q132" s="151"/>
      <c r="R132" s="47">
        <v>122.577311961864</v>
      </c>
      <c r="S132" s="47">
        <v>878.247708998603</v>
      </c>
      <c r="T132" s="49">
        <v>7.051737639393</v>
      </c>
      <c r="U132" s="47" t="s">
        <v>904</v>
      </c>
      <c r="V132" s="23" t="s">
        <v>904</v>
      </c>
      <c r="W132" s="47">
        <v>217.74927643765398</v>
      </c>
      <c r="X132" s="47">
        <v>902.16346748215904</v>
      </c>
      <c r="Y132" s="49">
        <v>36.501667489512002</v>
      </c>
      <c r="Z132" s="50" t="s">
        <v>904</v>
      </c>
    </row>
    <row r="133" spans="1:26" x14ac:dyDescent="0.25">
      <c r="A133" s="45" t="s">
        <v>459</v>
      </c>
      <c r="B133" s="45" t="s">
        <v>1046</v>
      </c>
      <c r="C133" s="45" t="s">
        <v>348</v>
      </c>
      <c r="D133" s="45" t="s">
        <v>460</v>
      </c>
      <c r="E133" s="48">
        <v>4.549682627168</v>
      </c>
      <c r="F133" s="23">
        <v>1.0926831347950001</v>
      </c>
      <c r="G133" s="23">
        <v>3.4569994923729999</v>
      </c>
      <c r="H133" s="23">
        <v>-16.968675007318001</v>
      </c>
      <c r="I133" s="23">
        <v>3.1977245304449999</v>
      </c>
      <c r="J133" s="49">
        <v>0.5</v>
      </c>
      <c r="K133" s="47" t="s">
        <v>904</v>
      </c>
      <c r="L133" s="23">
        <v>1.0926831347950001</v>
      </c>
      <c r="M133" s="47" t="s">
        <v>904</v>
      </c>
      <c r="N133" s="47" t="s">
        <v>904</v>
      </c>
      <c r="O133" s="49" t="s">
        <v>904</v>
      </c>
      <c r="P133" s="47" t="s">
        <v>904</v>
      </c>
      <c r="Q133" s="23">
        <v>3.4569994923729999</v>
      </c>
      <c r="R133" s="47" t="s">
        <v>904</v>
      </c>
      <c r="S133" s="47" t="s">
        <v>904</v>
      </c>
      <c r="T133" s="49" t="s">
        <v>904</v>
      </c>
      <c r="U133" s="47" t="s">
        <v>904</v>
      </c>
      <c r="V133" s="23">
        <v>4.549682627168</v>
      </c>
      <c r="W133" s="47" t="s">
        <v>904</v>
      </c>
      <c r="X133" s="47" t="s">
        <v>904</v>
      </c>
      <c r="Y133" s="49" t="s">
        <v>904</v>
      </c>
      <c r="Z133" s="50" t="s">
        <v>904</v>
      </c>
    </row>
    <row r="134" spans="1:26" x14ac:dyDescent="0.25">
      <c r="A134" s="45" t="s">
        <v>178</v>
      </c>
      <c r="B134" s="45" t="s">
        <v>1047</v>
      </c>
      <c r="C134" s="45" t="s">
        <v>952</v>
      </c>
      <c r="D134" s="45" t="s">
        <v>179</v>
      </c>
      <c r="E134" s="48">
        <v>101.91730432284899</v>
      </c>
      <c r="F134" s="23">
        <v>31.210774018762997</v>
      </c>
      <c r="G134" s="23">
        <v>70.706530304086002</v>
      </c>
      <c r="H134" s="23">
        <v>49.669027574545005</v>
      </c>
      <c r="I134" s="23">
        <v>65.403540531278992</v>
      </c>
      <c r="J134" s="49">
        <v>0</v>
      </c>
      <c r="K134" s="47">
        <v>28.703359112765</v>
      </c>
      <c r="L134" s="23" t="s">
        <v>904</v>
      </c>
      <c r="M134" s="47">
        <v>2.507414905998</v>
      </c>
      <c r="N134" s="47" t="s">
        <v>904</v>
      </c>
      <c r="O134" s="49" t="s">
        <v>904</v>
      </c>
      <c r="P134" s="47">
        <v>66.968201657112999</v>
      </c>
      <c r="Q134" s="23" t="s">
        <v>904</v>
      </c>
      <c r="R134" s="47">
        <v>3.7383286469729997</v>
      </c>
      <c r="S134" s="47" t="s">
        <v>904</v>
      </c>
      <c r="T134" s="49" t="s">
        <v>904</v>
      </c>
      <c r="U134" s="47">
        <v>95.671560769877999</v>
      </c>
      <c r="V134" s="23" t="s">
        <v>904</v>
      </c>
      <c r="W134" s="47">
        <v>6.2457435529709997</v>
      </c>
      <c r="X134" s="47" t="s">
        <v>904</v>
      </c>
      <c r="Y134" s="49" t="s">
        <v>904</v>
      </c>
      <c r="Z134" s="50" t="s">
        <v>904</v>
      </c>
    </row>
    <row r="135" spans="1:26" x14ac:dyDescent="0.25">
      <c r="A135" s="45" t="s">
        <v>473</v>
      </c>
      <c r="B135" s="45" t="s">
        <v>1048</v>
      </c>
      <c r="C135" s="45" t="s">
        <v>348</v>
      </c>
      <c r="D135" s="45" t="s">
        <v>474</v>
      </c>
      <c r="E135" s="48">
        <v>2.949255964981</v>
      </c>
      <c r="F135" s="23">
        <v>0.61169607021899997</v>
      </c>
      <c r="G135" s="23">
        <v>2.3375598947620002</v>
      </c>
      <c r="H135" s="23">
        <v>-3.5900118840140003</v>
      </c>
      <c r="I135" s="23">
        <v>2.1622429026550001</v>
      </c>
      <c r="J135" s="49">
        <v>0.5</v>
      </c>
      <c r="K135" s="47" t="s">
        <v>904</v>
      </c>
      <c r="L135" s="23">
        <v>0.61169607021899997</v>
      </c>
      <c r="M135" s="47" t="s">
        <v>904</v>
      </c>
      <c r="N135" s="47" t="s">
        <v>904</v>
      </c>
      <c r="O135" s="49" t="s">
        <v>904</v>
      </c>
      <c r="P135" s="47" t="s">
        <v>904</v>
      </c>
      <c r="Q135" s="23">
        <v>2.3375598947620002</v>
      </c>
      <c r="R135" s="47" t="s">
        <v>904</v>
      </c>
      <c r="S135" s="47" t="s">
        <v>904</v>
      </c>
      <c r="T135" s="49" t="s">
        <v>904</v>
      </c>
      <c r="U135" s="47" t="s">
        <v>904</v>
      </c>
      <c r="V135" s="23">
        <v>2.949255964981</v>
      </c>
      <c r="W135" s="47" t="s">
        <v>904</v>
      </c>
      <c r="X135" s="47" t="s">
        <v>904</v>
      </c>
      <c r="Y135" s="49" t="s">
        <v>904</v>
      </c>
      <c r="Z135" s="50" t="s">
        <v>904</v>
      </c>
    </row>
    <row r="136" spans="1:26" x14ac:dyDescent="0.25">
      <c r="A136" s="45" t="s">
        <v>525</v>
      </c>
      <c r="B136" s="45" t="s">
        <v>1049</v>
      </c>
      <c r="C136" s="45" t="s">
        <v>348</v>
      </c>
      <c r="D136" s="45" t="s">
        <v>526</v>
      </c>
      <c r="E136" s="48">
        <v>3.3568658801990003</v>
      </c>
      <c r="F136" s="23">
        <v>0.59015202428600011</v>
      </c>
      <c r="G136" s="23">
        <v>2.7667138559130002</v>
      </c>
      <c r="H136" s="23">
        <v>-6.5793718969599997</v>
      </c>
      <c r="I136" s="23">
        <v>2.5592103167200002</v>
      </c>
      <c r="J136" s="49">
        <v>0.5</v>
      </c>
      <c r="K136" s="47" t="s">
        <v>904</v>
      </c>
      <c r="L136" s="23">
        <v>0.59015202428600011</v>
      </c>
      <c r="M136" s="47" t="s">
        <v>904</v>
      </c>
      <c r="N136" s="47" t="s">
        <v>904</v>
      </c>
      <c r="O136" s="49" t="s">
        <v>904</v>
      </c>
      <c r="P136" s="47" t="s">
        <v>904</v>
      </c>
      <c r="Q136" s="23">
        <v>2.7667138559130002</v>
      </c>
      <c r="R136" s="47" t="s">
        <v>904</v>
      </c>
      <c r="S136" s="47" t="s">
        <v>904</v>
      </c>
      <c r="T136" s="49" t="s">
        <v>904</v>
      </c>
      <c r="U136" s="47" t="s">
        <v>904</v>
      </c>
      <c r="V136" s="23">
        <v>3.3568658801990003</v>
      </c>
      <c r="W136" s="47" t="s">
        <v>904</v>
      </c>
      <c r="X136" s="47" t="s">
        <v>904</v>
      </c>
      <c r="Y136" s="49" t="s">
        <v>904</v>
      </c>
      <c r="Z136" s="50" t="s">
        <v>904</v>
      </c>
    </row>
    <row r="137" spans="1:26" x14ac:dyDescent="0.25">
      <c r="A137" s="45" t="s">
        <v>597</v>
      </c>
      <c r="B137" s="45" t="s">
        <v>1050</v>
      </c>
      <c r="C137" s="45" t="s">
        <v>348</v>
      </c>
      <c r="D137" s="45" t="s">
        <v>598</v>
      </c>
      <c r="E137" s="48">
        <v>6.5907326746149995</v>
      </c>
      <c r="F137" s="23">
        <v>3.0066726488859996</v>
      </c>
      <c r="G137" s="23">
        <v>3.5840600257290003</v>
      </c>
      <c r="H137" s="23">
        <v>-8.9008465359900004</v>
      </c>
      <c r="I137" s="23">
        <v>3.3152555237999999</v>
      </c>
      <c r="J137" s="49">
        <v>0.5</v>
      </c>
      <c r="K137" s="47" t="s">
        <v>904</v>
      </c>
      <c r="L137" s="23">
        <v>3.0066726488859996</v>
      </c>
      <c r="M137" s="47" t="s">
        <v>904</v>
      </c>
      <c r="N137" s="47" t="s">
        <v>904</v>
      </c>
      <c r="O137" s="49" t="s">
        <v>904</v>
      </c>
      <c r="P137" s="47" t="s">
        <v>904</v>
      </c>
      <c r="Q137" s="23">
        <v>3.5840600257290003</v>
      </c>
      <c r="R137" s="47" t="s">
        <v>904</v>
      </c>
      <c r="S137" s="47" t="s">
        <v>904</v>
      </c>
      <c r="T137" s="49" t="s">
        <v>904</v>
      </c>
      <c r="U137" s="47" t="s">
        <v>904</v>
      </c>
      <c r="V137" s="23">
        <v>6.5907326746149995</v>
      </c>
      <c r="W137" s="47" t="s">
        <v>904</v>
      </c>
      <c r="X137" s="47" t="s">
        <v>904</v>
      </c>
      <c r="Y137" s="49" t="s">
        <v>904</v>
      </c>
      <c r="Z137" s="50" t="s">
        <v>904</v>
      </c>
    </row>
    <row r="138" spans="1:26" x14ac:dyDescent="0.25">
      <c r="A138" s="45" t="s">
        <v>749</v>
      </c>
      <c r="B138" s="45" t="s">
        <v>1051</v>
      </c>
      <c r="C138" s="45" t="s">
        <v>751</v>
      </c>
      <c r="D138" s="45" t="s">
        <v>750</v>
      </c>
      <c r="E138" s="48">
        <v>52.432003806777004</v>
      </c>
      <c r="F138" s="23">
        <v>22.536005725026001</v>
      </c>
      <c r="G138" s="23">
        <v>29.895998081750999</v>
      </c>
      <c r="H138" s="23">
        <v>19.197211479368001</v>
      </c>
      <c r="I138" s="23">
        <v>27.653798225618999</v>
      </c>
      <c r="J138" s="49">
        <v>0</v>
      </c>
      <c r="K138" s="47" t="s">
        <v>904</v>
      </c>
      <c r="L138" s="23" t="s">
        <v>904</v>
      </c>
      <c r="M138" s="47">
        <v>22.536005725026001</v>
      </c>
      <c r="N138" s="47" t="s">
        <v>904</v>
      </c>
      <c r="O138" s="49" t="s">
        <v>904</v>
      </c>
      <c r="P138" s="47" t="s">
        <v>904</v>
      </c>
      <c r="Q138" s="23" t="s">
        <v>904</v>
      </c>
      <c r="R138" s="47">
        <v>29.895998081750999</v>
      </c>
      <c r="S138" s="47" t="s">
        <v>904</v>
      </c>
      <c r="T138" s="49" t="s">
        <v>904</v>
      </c>
      <c r="U138" s="47" t="s">
        <v>904</v>
      </c>
      <c r="V138" s="23" t="s">
        <v>904</v>
      </c>
      <c r="W138" s="47">
        <v>52.432003806777004</v>
      </c>
      <c r="X138" s="47" t="s">
        <v>904</v>
      </c>
      <c r="Y138" s="49" t="s">
        <v>904</v>
      </c>
      <c r="Z138" s="50" t="s">
        <v>904</v>
      </c>
    </row>
    <row r="139" spans="1:26" x14ac:dyDescent="0.25">
      <c r="A139" s="45" t="s">
        <v>112</v>
      </c>
      <c r="B139" s="45" t="s">
        <v>1052</v>
      </c>
      <c r="C139" s="45" t="s">
        <v>915</v>
      </c>
      <c r="D139" s="45" t="s">
        <v>113</v>
      </c>
      <c r="E139" s="48">
        <v>119.30292200327601</v>
      </c>
      <c r="F139" s="23">
        <v>41.394492463163999</v>
      </c>
      <c r="G139" s="23">
        <v>77.90842954011201</v>
      </c>
      <c r="H139" s="23">
        <v>58.873949968356996</v>
      </c>
      <c r="I139" s="23">
        <v>72.065297324603009</v>
      </c>
      <c r="J139" s="49">
        <v>0</v>
      </c>
      <c r="K139" s="47">
        <v>36.054285719047002</v>
      </c>
      <c r="L139" s="23">
        <v>5.3402067441170002</v>
      </c>
      <c r="M139" s="47" t="s">
        <v>904</v>
      </c>
      <c r="N139" s="47" t="s">
        <v>904</v>
      </c>
      <c r="O139" s="49" t="s">
        <v>904</v>
      </c>
      <c r="P139" s="47">
        <v>63.974600747737995</v>
      </c>
      <c r="Q139" s="23">
        <v>13.933828792372999</v>
      </c>
      <c r="R139" s="47" t="s">
        <v>904</v>
      </c>
      <c r="S139" s="47" t="s">
        <v>904</v>
      </c>
      <c r="T139" s="49" t="s">
        <v>904</v>
      </c>
      <c r="U139" s="47">
        <v>100.028886466785</v>
      </c>
      <c r="V139" s="23">
        <v>19.27403553649</v>
      </c>
      <c r="W139" s="47" t="s">
        <v>904</v>
      </c>
      <c r="X139" s="47" t="s">
        <v>904</v>
      </c>
      <c r="Y139" s="49" t="s">
        <v>904</v>
      </c>
      <c r="Z139" s="50" t="s">
        <v>904</v>
      </c>
    </row>
    <row r="140" spans="1:26" x14ac:dyDescent="0.25">
      <c r="A140" s="45" t="s">
        <v>697</v>
      </c>
      <c r="B140" s="45" t="s">
        <v>1053</v>
      </c>
      <c r="C140" s="45" t="s">
        <v>348</v>
      </c>
      <c r="D140" s="45" t="s">
        <v>698</v>
      </c>
      <c r="E140" s="48">
        <v>3.0522615968159998</v>
      </c>
      <c r="F140" s="23">
        <v>0.31940692943400001</v>
      </c>
      <c r="G140" s="23">
        <v>2.732854667382</v>
      </c>
      <c r="H140" s="23">
        <v>-28.850073218241</v>
      </c>
      <c r="I140" s="23">
        <v>2.5278905673279999</v>
      </c>
      <c r="J140" s="49">
        <v>0.5</v>
      </c>
      <c r="K140" s="47" t="s">
        <v>904</v>
      </c>
      <c r="L140" s="23">
        <v>0.31940692943400001</v>
      </c>
      <c r="M140" s="47" t="s">
        <v>904</v>
      </c>
      <c r="N140" s="47" t="s">
        <v>904</v>
      </c>
      <c r="O140" s="49" t="s">
        <v>904</v>
      </c>
      <c r="P140" s="47" t="s">
        <v>904</v>
      </c>
      <c r="Q140" s="23">
        <v>2.732854667382</v>
      </c>
      <c r="R140" s="47" t="s">
        <v>904</v>
      </c>
      <c r="S140" s="47" t="s">
        <v>904</v>
      </c>
      <c r="T140" s="49" t="s">
        <v>904</v>
      </c>
      <c r="U140" s="47" t="s">
        <v>904</v>
      </c>
      <c r="V140" s="23">
        <v>3.0522615968159998</v>
      </c>
      <c r="W140" s="47" t="s">
        <v>904</v>
      </c>
      <c r="X140" s="47" t="s">
        <v>904</v>
      </c>
      <c r="Y140" s="49" t="s">
        <v>904</v>
      </c>
      <c r="Z140" s="50" t="s">
        <v>904</v>
      </c>
    </row>
    <row r="141" spans="1:26" x14ac:dyDescent="0.25">
      <c r="A141" s="45" t="s">
        <v>114</v>
      </c>
      <c r="B141" s="45" t="s">
        <v>1054</v>
      </c>
      <c r="C141" s="45" t="s">
        <v>915</v>
      </c>
      <c r="D141" s="45" t="s">
        <v>115</v>
      </c>
      <c r="E141" s="48">
        <v>158.52159311552299</v>
      </c>
      <c r="F141" s="23">
        <v>54.904373185056997</v>
      </c>
      <c r="G141" s="23">
        <v>103.61721993046599</v>
      </c>
      <c r="H141" s="23">
        <v>76.625885958709006</v>
      </c>
      <c r="I141" s="23">
        <v>95.845928435681003</v>
      </c>
      <c r="J141" s="49">
        <v>0</v>
      </c>
      <c r="K141" s="47">
        <v>44.904109775268005</v>
      </c>
      <c r="L141" s="23">
        <v>10.000263409789</v>
      </c>
      <c r="M141" s="47" t="s">
        <v>904</v>
      </c>
      <c r="N141" s="47" t="s">
        <v>904</v>
      </c>
      <c r="O141" s="49" t="s">
        <v>904</v>
      </c>
      <c r="P141" s="47">
        <v>79.515237812386999</v>
      </c>
      <c r="Q141" s="23">
        <v>24.101982118080002</v>
      </c>
      <c r="R141" s="47" t="s">
        <v>904</v>
      </c>
      <c r="S141" s="47" t="s">
        <v>904</v>
      </c>
      <c r="T141" s="49" t="s">
        <v>904</v>
      </c>
      <c r="U141" s="47">
        <v>124.41934758765501</v>
      </c>
      <c r="V141" s="23">
        <v>34.102245527869002</v>
      </c>
      <c r="W141" s="47" t="s">
        <v>904</v>
      </c>
      <c r="X141" s="47" t="s">
        <v>904</v>
      </c>
      <c r="Y141" s="49" t="s">
        <v>904</v>
      </c>
      <c r="Z141" s="50" t="s">
        <v>904</v>
      </c>
    </row>
    <row r="142" spans="1:26" x14ac:dyDescent="0.25">
      <c r="A142" s="45" t="s">
        <v>268</v>
      </c>
      <c r="B142" s="45" t="s">
        <v>1055</v>
      </c>
      <c r="C142" s="45" t="s">
        <v>923</v>
      </c>
      <c r="D142" s="45" t="s">
        <v>269</v>
      </c>
      <c r="E142" s="48">
        <v>50.481898997277995</v>
      </c>
      <c r="F142" s="23">
        <v>16.790413718341</v>
      </c>
      <c r="G142" s="23">
        <v>33.691485278936995</v>
      </c>
      <c r="H142" s="23">
        <v>7.6588877531430004</v>
      </c>
      <c r="I142" s="23">
        <v>31.164623883017001</v>
      </c>
      <c r="J142" s="49">
        <v>0</v>
      </c>
      <c r="K142" s="47">
        <v>15.428044598166</v>
      </c>
      <c r="L142" s="23">
        <v>1.3623691201750001</v>
      </c>
      <c r="M142" s="47" t="s">
        <v>904</v>
      </c>
      <c r="N142" s="47" t="s">
        <v>904</v>
      </c>
      <c r="O142" s="49" t="s">
        <v>904</v>
      </c>
      <c r="P142" s="47">
        <v>29.303152492800002</v>
      </c>
      <c r="Q142" s="23">
        <v>4.3883327861370001</v>
      </c>
      <c r="R142" s="47" t="s">
        <v>904</v>
      </c>
      <c r="S142" s="47" t="s">
        <v>904</v>
      </c>
      <c r="T142" s="49" t="s">
        <v>904</v>
      </c>
      <c r="U142" s="47">
        <v>44.731197090966006</v>
      </c>
      <c r="V142" s="23">
        <v>5.750701906312</v>
      </c>
      <c r="W142" s="47" t="s">
        <v>904</v>
      </c>
      <c r="X142" s="47" t="s">
        <v>904</v>
      </c>
      <c r="Y142" s="49" t="s">
        <v>904</v>
      </c>
      <c r="Z142" s="50" t="s">
        <v>904</v>
      </c>
    </row>
    <row r="143" spans="1:26" x14ac:dyDescent="0.25">
      <c r="A143" s="45" t="s">
        <v>623</v>
      </c>
      <c r="B143" s="45" t="s">
        <v>1056</v>
      </c>
      <c r="C143" s="45" t="s">
        <v>348</v>
      </c>
      <c r="D143" s="45" t="s">
        <v>624</v>
      </c>
      <c r="E143" s="48">
        <v>2.5697746280490001</v>
      </c>
      <c r="F143" s="23">
        <v>0.62164015473800005</v>
      </c>
      <c r="G143" s="23">
        <v>1.948134473311</v>
      </c>
      <c r="H143" s="23">
        <v>-9.1107202255869986</v>
      </c>
      <c r="I143" s="23">
        <v>1.8020243878119999</v>
      </c>
      <c r="J143" s="49">
        <v>0.5</v>
      </c>
      <c r="K143" s="47" t="s">
        <v>904</v>
      </c>
      <c r="L143" s="23">
        <v>0.62164015473800005</v>
      </c>
      <c r="M143" s="47" t="s">
        <v>904</v>
      </c>
      <c r="N143" s="47" t="s">
        <v>904</v>
      </c>
      <c r="O143" s="49" t="s">
        <v>904</v>
      </c>
      <c r="P143" s="47" t="s">
        <v>904</v>
      </c>
      <c r="Q143" s="23">
        <v>1.948134473311</v>
      </c>
      <c r="R143" s="47" t="s">
        <v>904</v>
      </c>
      <c r="S143" s="47" t="s">
        <v>904</v>
      </c>
      <c r="T143" s="49" t="s">
        <v>904</v>
      </c>
      <c r="U143" s="47" t="s">
        <v>904</v>
      </c>
      <c r="V143" s="23">
        <v>2.5697746280490001</v>
      </c>
      <c r="W143" s="47" t="s">
        <v>904</v>
      </c>
      <c r="X143" s="47" t="s">
        <v>904</v>
      </c>
      <c r="Y143" s="49" t="s">
        <v>904</v>
      </c>
      <c r="Z143" s="50" t="s">
        <v>904</v>
      </c>
    </row>
    <row r="144" spans="1:26" x14ac:dyDescent="0.25">
      <c r="A144" s="45" t="s">
        <v>116</v>
      </c>
      <c r="B144" s="45" t="s">
        <v>1057</v>
      </c>
      <c r="C144" s="45" t="s">
        <v>915</v>
      </c>
      <c r="D144" s="45" t="s">
        <v>117</v>
      </c>
      <c r="E144" s="48">
        <v>87.221707098053002</v>
      </c>
      <c r="F144" s="23">
        <v>29.498822357051001</v>
      </c>
      <c r="G144" s="23">
        <v>57.722884741001998</v>
      </c>
      <c r="H144" s="23">
        <v>-3.019732149507</v>
      </c>
      <c r="I144" s="23">
        <v>53.393668385426999</v>
      </c>
      <c r="J144" s="49">
        <v>4.9714000000000001E-2</v>
      </c>
      <c r="K144" s="47">
        <v>21.985336061643999</v>
      </c>
      <c r="L144" s="23">
        <v>7.5134862954080006</v>
      </c>
      <c r="M144" s="47" t="s">
        <v>904</v>
      </c>
      <c r="N144" s="47" t="s">
        <v>904</v>
      </c>
      <c r="O144" s="49" t="s">
        <v>904</v>
      </c>
      <c r="P144" s="47">
        <v>38.610657303175003</v>
      </c>
      <c r="Q144" s="23">
        <v>19.112227437826999</v>
      </c>
      <c r="R144" s="47" t="s">
        <v>904</v>
      </c>
      <c r="S144" s="47" t="s">
        <v>904</v>
      </c>
      <c r="T144" s="49" t="s">
        <v>904</v>
      </c>
      <c r="U144" s="47">
        <v>60.595993364819002</v>
      </c>
      <c r="V144" s="23">
        <v>26.625713733234999</v>
      </c>
      <c r="W144" s="47" t="s">
        <v>904</v>
      </c>
      <c r="X144" s="47" t="s">
        <v>904</v>
      </c>
      <c r="Y144" s="49" t="s">
        <v>904</v>
      </c>
      <c r="Z144" s="50" t="s">
        <v>904</v>
      </c>
    </row>
    <row r="145" spans="1:26" x14ac:dyDescent="0.25">
      <c r="A145" s="45" t="s">
        <v>323</v>
      </c>
      <c r="B145" s="45" t="s">
        <v>1058</v>
      </c>
      <c r="C145" s="45" t="s">
        <v>952</v>
      </c>
      <c r="D145" s="45" t="s">
        <v>324</v>
      </c>
      <c r="E145" s="48">
        <v>156.07842659722598</v>
      </c>
      <c r="F145" s="23">
        <v>43.859626903751</v>
      </c>
      <c r="G145" s="23">
        <v>112.21879969347499</v>
      </c>
      <c r="H145" s="23">
        <v>67.522845215592994</v>
      </c>
      <c r="I145" s="23">
        <v>103.80238971646399</v>
      </c>
      <c r="J145" s="49">
        <v>0</v>
      </c>
      <c r="K145" s="47">
        <v>43.859626903751</v>
      </c>
      <c r="L145" s="23" t="s">
        <v>904</v>
      </c>
      <c r="M145" s="47" t="s">
        <v>904</v>
      </c>
      <c r="N145" s="47" t="s">
        <v>904</v>
      </c>
      <c r="O145" s="49" t="s">
        <v>904</v>
      </c>
      <c r="P145" s="47">
        <v>112.21879969347499</v>
      </c>
      <c r="Q145" s="23" t="s">
        <v>904</v>
      </c>
      <c r="R145" s="47" t="s">
        <v>904</v>
      </c>
      <c r="S145" s="47" t="s">
        <v>904</v>
      </c>
      <c r="T145" s="49" t="s">
        <v>904</v>
      </c>
      <c r="U145" s="47">
        <v>156.07842659722598</v>
      </c>
      <c r="V145" s="23" t="s">
        <v>904</v>
      </c>
      <c r="W145" s="47" t="s">
        <v>904</v>
      </c>
      <c r="X145" s="47" t="s">
        <v>904</v>
      </c>
      <c r="Y145" s="49" t="s">
        <v>904</v>
      </c>
      <c r="Z145" s="50" t="s">
        <v>904</v>
      </c>
    </row>
    <row r="146" spans="1:26" x14ac:dyDescent="0.25">
      <c r="A146" s="45" t="s">
        <v>785</v>
      </c>
      <c r="B146" s="45" t="s">
        <v>1059</v>
      </c>
      <c r="C146" s="45" t="s">
        <v>751</v>
      </c>
      <c r="D146" s="45" t="s">
        <v>1060</v>
      </c>
      <c r="E146" s="48">
        <v>23.228141670166998</v>
      </c>
      <c r="F146" s="23">
        <v>9.6343533696120005</v>
      </c>
      <c r="G146" s="23">
        <v>13.593788300555</v>
      </c>
      <c r="H146" s="23">
        <v>6.7767758272540002</v>
      </c>
      <c r="I146" s="23">
        <v>12.574254178014002</v>
      </c>
      <c r="J146" s="49">
        <v>0</v>
      </c>
      <c r="K146" s="47" t="s">
        <v>904</v>
      </c>
      <c r="L146" s="23" t="s">
        <v>904</v>
      </c>
      <c r="M146" s="47">
        <v>9.6343533696120005</v>
      </c>
      <c r="N146" s="47" t="s">
        <v>904</v>
      </c>
      <c r="O146" s="49" t="s">
        <v>904</v>
      </c>
      <c r="P146" s="47" t="s">
        <v>904</v>
      </c>
      <c r="Q146" s="23" t="s">
        <v>904</v>
      </c>
      <c r="R146" s="47">
        <v>13.593788300555</v>
      </c>
      <c r="S146" s="47" t="s">
        <v>904</v>
      </c>
      <c r="T146" s="49" t="s">
        <v>904</v>
      </c>
      <c r="U146" s="47" t="s">
        <v>904</v>
      </c>
      <c r="V146" s="23" t="s">
        <v>904</v>
      </c>
      <c r="W146" s="47">
        <v>23.228141670166998</v>
      </c>
      <c r="X146" s="47" t="s">
        <v>904</v>
      </c>
      <c r="Y146" s="49" t="s">
        <v>904</v>
      </c>
      <c r="Z146" s="50" t="s">
        <v>904</v>
      </c>
    </row>
    <row r="147" spans="1:26" x14ac:dyDescent="0.25">
      <c r="A147" s="45" t="s">
        <v>569</v>
      </c>
      <c r="B147" s="45" t="s">
        <v>1061</v>
      </c>
      <c r="C147" s="45" t="s">
        <v>348</v>
      </c>
      <c r="D147" s="45" t="s">
        <v>570</v>
      </c>
      <c r="E147" s="48">
        <v>1.9525084783160001</v>
      </c>
      <c r="F147" s="23">
        <v>0.300237606677</v>
      </c>
      <c r="G147" s="23">
        <v>1.652270871639</v>
      </c>
      <c r="H147" s="23">
        <v>-12.249605642426001</v>
      </c>
      <c r="I147" s="23">
        <v>1.528350556266</v>
      </c>
      <c r="J147" s="49">
        <v>0.5</v>
      </c>
      <c r="K147" s="47" t="s">
        <v>904</v>
      </c>
      <c r="L147" s="23">
        <v>0.300237606677</v>
      </c>
      <c r="M147" s="47" t="s">
        <v>904</v>
      </c>
      <c r="N147" s="47" t="s">
        <v>904</v>
      </c>
      <c r="O147" s="49" t="s">
        <v>904</v>
      </c>
      <c r="P147" s="47" t="s">
        <v>904</v>
      </c>
      <c r="Q147" s="23">
        <v>1.652270871639</v>
      </c>
      <c r="R147" s="47" t="s">
        <v>904</v>
      </c>
      <c r="S147" s="47" t="s">
        <v>904</v>
      </c>
      <c r="T147" s="49" t="s">
        <v>904</v>
      </c>
      <c r="U147" s="47" t="s">
        <v>904</v>
      </c>
      <c r="V147" s="23">
        <v>1.9525084783160001</v>
      </c>
      <c r="W147" s="47" t="s">
        <v>904</v>
      </c>
      <c r="X147" s="47" t="s">
        <v>904</v>
      </c>
      <c r="Y147" s="49" t="s">
        <v>904</v>
      </c>
      <c r="Z147" s="50" t="s">
        <v>904</v>
      </c>
    </row>
    <row r="148" spans="1:26" x14ac:dyDescent="0.25">
      <c r="A148" s="45" t="s">
        <v>151</v>
      </c>
      <c r="B148" s="45" t="s">
        <v>1062</v>
      </c>
      <c r="C148" s="45" t="s">
        <v>915</v>
      </c>
      <c r="D148" s="45" t="s">
        <v>152</v>
      </c>
      <c r="E148" s="48">
        <v>115.100556869852</v>
      </c>
      <c r="F148" s="23">
        <v>38.589542595551997</v>
      </c>
      <c r="G148" s="23">
        <v>76.511014274299995</v>
      </c>
      <c r="H148" s="23">
        <v>56.305791002277999</v>
      </c>
      <c r="I148" s="23">
        <v>70.772688203727</v>
      </c>
      <c r="J148" s="49">
        <v>0</v>
      </c>
      <c r="K148" s="47">
        <v>32.493336191571998</v>
      </c>
      <c r="L148" s="23">
        <v>6.0962064039800001</v>
      </c>
      <c r="M148" s="47" t="s">
        <v>904</v>
      </c>
      <c r="N148" s="47" t="s">
        <v>904</v>
      </c>
      <c r="O148" s="49" t="s">
        <v>904</v>
      </c>
      <c r="P148" s="47">
        <v>59.950257433905996</v>
      </c>
      <c r="Q148" s="23">
        <v>16.560756840393001</v>
      </c>
      <c r="R148" s="47" t="s">
        <v>904</v>
      </c>
      <c r="S148" s="47" t="s">
        <v>904</v>
      </c>
      <c r="T148" s="49" t="s">
        <v>904</v>
      </c>
      <c r="U148" s="47">
        <v>92.443593625478002</v>
      </c>
      <c r="V148" s="23">
        <v>22.656963244373003</v>
      </c>
      <c r="W148" s="47" t="s">
        <v>904</v>
      </c>
      <c r="X148" s="47" t="s">
        <v>904</v>
      </c>
      <c r="Y148" s="49" t="s">
        <v>904</v>
      </c>
      <c r="Z148" s="50" t="s">
        <v>904</v>
      </c>
    </row>
    <row r="149" spans="1:26" x14ac:dyDescent="0.25">
      <c r="A149" s="45" t="s">
        <v>443</v>
      </c>
      <c r="B149" s="45" t="s">
        <v>1063</v>
      </c>
      <c r="C149" s="45" t="s">
        <v>348</v>
      </c>
      <c r="D149" s="45" t="s">
        <v>444</v>
      </c>
      <c r="E149" s="48">
        <v>3.5123668779670001</v>
      </c>
      <c r="F149" s="23">
        <v>0.60252745239200001</v>
      </c>
      <c r="G149" s="23">
        <v>2.909839425575</v>
      </c>
      <c r="H149" s="23">
        <v>-16.161041694359</v>
      </c>
      <c r="I149" s="23">
        <v>2.6916014686560001</v>
      </c>
      <c r="J149" s="49">
        <v>0.5</v>
      </c>
      <c r="K149" s="47" t="s">
        <v>904</v>
      </c>
      <c r="L149" s="23">
        <v>0.60252745239200001</v>
      </c>
      <c r="M149" s="47" t="s">
        <v>904</v>
      </c>
      <c r="N149" s="47" t="s">
        <v>904</v>
      </c>
      <c r="O149" s="49" t="s">
        <v>904</v>
      </c>
      <c r="P149" s="47" t="s">
        <v>904</v>
      </c>
      <c r="Q149" s="23">
        <v>2.909839425575</v>
      </c>
      <c r="R149" s="47" t="s">
        <v>904</v>
      </c>
      <c r="S149" s="47" t="s">
        <v>904</v>
      </c>
      <c r="T149" s="49" t="s">
        <v>904</v>
      </c>
      <c r="U149" s="47" t="s">
        <v>904</v>
      </c>
      <c r="V149" s="23">
        <v>3.5123668779670001</v>
      </c>
      <c r="W149" s="47" t="s">
        <v>904</v>
      </c>
      <c r="X149" s="47" t="s">
        <v>904</v>
      </c>
      <c r="Y149" s="49" t="s">
        <v>904</v>
      </c>
      <c r="Z149" s="50" t="s">
        <v>904</v>
      </c>
    </row>
    <row r="150" spans="1:26" x14ac:dyDescent="0.25">
      <c r="A150" s="45" t="s">
        <v>739</v>
      </c>
      <c r="B150" s="45" t="s">
        <v>1064</v>
      </c>
      <c r="C150" s="45" t="s">
        <v>348</v>
      </c>
      <c r="D150" s="45" t="s">
        <v>740</v>
      </c>
      <c r="E150" s="48">
        <v>3.8919095359570002</v>
      </c>
      <c r="F150" s="23">
        <v>0.39942199968800002</v>
      </c>
      <c r="G150" s="23">
        <v>3.492487536269</v>
      </c>
      <c r="H150" s="23">
        <v>-21.513885524739003</v>
      </c>
      <c r="I150" s="23">
        <v>3.2305509710479998</v>
      </c>
      <c r="J150" s="49">
        <v>0.5</v>
      </c>
      <c r="K150" s="47" t="s">
        <v>904</v>
      </c>
      <c r="L150" s="23">
        <v>0.39942199968800002</v>
      </c>
      <c r="M150" s="47" t="s">
        <v>904</v>
      </c>
      <c r="N150" s="47" t="s">
        <v>904</v>
      </c>
      <c r="O150" s="49" t="s">
        <v>904</v>
      </c>
      <c r="P150" s="47" t="s">
        <v>904</v>
      </c>
      <c r="Q150" s="23">
        <v>3.492487536269</v>
      </c>
      <c r="R150" s="47" t="s">
        <v>904</v>
      </c>
      <c r="S150" s="47" t="s">
        <v>904</v>
      </c>
      <c r="T150" s="49" t="s">
        <v>904</v>
      </c>
      <c r="U150" s="47" t="s">
        <v>904</v>
      </c>
      <c r="V150" s="23">
        <v>3.8919095359570002</v>
      </c>
      <c r="W150" s="47" t="s">
        <v>904</v>
      </c>
      <c r="X150" s="47" t="s">
        <v>904</v>
      </c>
      <c r="Y150" s="49" t="s">
        <v>904</v>
      </c>
      <c r="Z150" s="50" t="s">
        <v>904</v>
      </c>
    </row>
    <row r="151" spans="1:26" x14ac:dyDescent="0.25">
      <c r="A151" s="45" t="s">
        <v>153</v>
      </c>
      <c r="B151" s="45" t="s">
        <v>1065</v>
      </c>
      <c r="C151" s="45" t="s">
        <v>915</v>
      </c>
      <c r="D151" s="45" t="s">
        <v>154</v>
      </c>
      <c r="E151" s="48">
        <v>50.043711004859993</v>
      </c>
      <c r="F151" s="23">
        <v>13.019177869717</v>
      </c>
      <c r="G151" s="23">
        <v>37.024533135142995</v>
      </c>
      <c r="H151" s="23">
        <v>21.528689574651001</v>
      </c>
      <c r="I151" s="23">
        <v>34.247693150007002</v>
      </c>
      <c r="J151" s="49">
        <v>0</v>
      </c>
      <c r="K151" s="47">
        <v>11.75863302146</v>
      </c>
      <c r="L151" s="23">
        <v>1.2605448482570001</v>
      </c>
      <c r="M151" s="47" t="s">
        <v>904</v>
      </c>
      <c r="N151" s="47" t="s">
        <v>904</v>
      </c>
      <c r="O151" s="49" t="s">
        <v>904</v>
      </c>
      <c r="P151" s="47">
        <v>28.291405650612997</v>
      </c>
      <c r="Q151" s="23">
        <v>8.7331274845299998</v>
      </c>
      <c r="R151" s="47" t="s">
        <v>904</v>
      </c>
      <c r="S151" s="47" t="s">
        <v>904</v>
      </c>
      <c r="T151" s="49" t="s">
        <v>904</v>
      </c>
      <c r="U151" s="47">
        <v>40.050038672073001</v>
      </c>
      <c r="V151" s="23">
        <v>9.9936723327869998</v>
      </c>
      <c r="W151" s="47" t="s">
        <v>904</v>
      </c>
      <c r="X151" s="47" t="s">
        <v>904</v>
      </c>
      <c r="Y151" s="49" t="s">
        <v>904</v>
      </c>
      <c r="Z151" s="50" t="s">
        <v>904</v>
      </c>
    </row>
    <row r="152" spans="1:26" x14ac:dyDescent="0.25">
      <c r="A152" s="45" t="s">
        <v>475</v>
      </c>
      <c r="B152" s="45" t="s">
        <v>1066</v>
      </c>
      <c r="C152" s="45" t="s">
        <v>348</v>
      </c>
      <c r="D152" s="45" t="s">
        <v>476</v>
      </c>
      <c r="E152" s="48">
        <v>1.3718534772069999</v>
      </c>
      <c r="F152" s="23">
        <v>8.2144799771999996E-2</v>
      </c>
      <c r="G152" s="23">
        <v>1.289708677435</v>
      </c>
      <c r="H152" s="23">
        <v>-10.864204577949</v>
      </c>
      <c r="I152" s="23">
        <v>1.1929805266269999</v>
      </c>
      <c r="J152" s="49">
        <v>0.5</v>
      </c>
      <c r="K152" s="47" t="s">
        <v>904</v>
      </c>
      <c r="L152" s="23">
        <v>8.2144799771999996E-2</v>
      </c>
      <c r="M152" s="47" t="s">
        <v>904</v>
      </c>
      <c r="N152" s="47" t="s">
        <v>904</v>
      </c>
      <c r="O152" s="49" t="s">
        <v>904</v>
      </c>
      <c r="P152" s="47" t="s">
        <v>904</v>
      </c>
      <c r="Q152" s="23">
        <v>1.289708677435</v>
      </c>
      <c r="R152" s="47" t="s">
        <v>904</v>
      </c>
      <c r="S152" s="47" t="s">
        <v>904</v>
      </c>
      <c r="T152" s="49" t="s">
        <v>904</v>
      </c>
      <c r="U152" s="47" t="s">
        <v>904</v>
      </c>
      <c r="V152" s="23">
        <v>1.3718534772069999</v>
      </c>
      <c r="W152" s="47" t="s">
        <v>904</v>
      </c>
      <c r="X152" s="47" t="s">
        <v>904</v>
      </c>
      <c r="Y152" s="49" t="s">
        <v>904</v>
      </c>
      <c r="Z152" s="50" t="s">
        <v>904</v>
      </c>
    </row>
    <row r="153" spans="1:26" x14ac:dyDescent="0.25">
      <c r="A153" s="45" t="s">
        <v>210</v>
      </c>
      <c r="B153" s="45" t="s">
        <v>1067</v>
      </c>
      <c r="C153" s="45" t="s">
        <v>923</v>
      </c>
      <c r="D153" s="45" t="s">
        <v>211</v>
      </c>
      <c r="E153" s="48">
        <v>40.372814923538996</v>
      </c>
      <c r="F153" s="23">
        <v>13.785538772345999</v>
      </c>
      <c r="G153" s="23">
        <v>26.587276151192999</v>
      </c>
      <c r="H153" s="23">
        <v>7.657356126651</v>
      </c>
      <c r="I153" s="23">
        <v>24.593230439854</v>
      </c>
      <c r="J153" s="49">
        <v>0</v>
      </c>
      <c r="K153" s="47">
        <v>12.297587077676001</v>
      </c>
      <c r="L153" s="23">
        <v>1.4879516946700002</v>
      </c>
      <c r="M153" s="47" t="s">
        <v>904</v>
      </c>
      <c r="N153" s="47" t="s">
        <v>904</v>
      </c>
      <c r="O153" s="49" t="s">
        <v>904</v>
      </c>
      <c r="P153" s="47">
        <v>22.386085814872999</v>
      </c>
      <c r="Q153" s="23">
        <v>4.2011903363209999</v>
      </c>
      <c r="R153" s="47" t="s">
        <v>904</v>
      </c>
      <c r="S153" s="47" t="s">
        <v>904</v>
      </c>
      <c r="T153" s="49" t="s">
        <v>904</v>
      </c>
      <c r="U153" s="47">
        <v>34.683672892548998</v>
      </c>
      <c r="V153" s="23">
        <v>5.6891420309910004</v>
      </c>
      <c r="W153" s="47" t="s">
        <v>904</v>
      </c>
      <c r="X153" s="47" t="s">
        <v>904</v>
      </c>
      <c r="Y153" s="49" t="s">
        <v>904</v>
      </c>
      <c r="Z153" s="50" t="s">
        <v>904</v>
      </c>
    </row>
    <row r="154" spans="1:26" x14ac:dyDescent="0.25">
      <c r="A154" s="45" t="s">
        <v>421</v>
      </c>
      <c r="B154" s="45" t="s">
        <v>1068</v>
      </c>
      <c r="C154" s="45" t="s">
        <v>348</v>
      </c>
      <c r="D154" s="45" t="s">
        <v>422</v>
      </c>
      <c r="E154" s="48">
        <v>5.6022922934660002</v>
      </c>
      <c r="F154" s="23">
        <v>2.0379817139680001</v>
      </c>
      <c r="G154" s="23">
        <v>3.5643105794980001</v>
      </c>
      <c r="H154" s="23">
        <v>-5.4762399697350004</v>
      </c>
      <c r="I154" s="23">
        <v>3.2969872860360003</v>
      </c>
      <c r="J154" s="49">
        <v>0.5</v>
      </c>
      <c r="K154" s="47" t="s">
        <v>904</v>
      </c>
      <c r="L154" s="23">
        <v>2.0379817139680001</v>
      </c>
      <c r="M154" s="47" t="s">
        <v>904</v>
      </c>
      <c r="N154" s="47" t="s">
        <v>904</v>
      </c>
      <c r="O154" s="49" t="s">
        <v>904</v>
      </c>
      <c r="P154" s="47" t="s">
        <v>904</v>
      </c>
      <c r="Q154" s="23">
        <v>3.5643105794980001</v>
      </c>
      <c r="R154" s="47" t="s">
        <v>904</v>
      </c>
      <c r="S154" s="47" t="s">
        <v>904</v>
      </c>
      <c r="T154" s="49" t="s">
        <v>904</v>
      </c>
      <c r="U154" s="47" t="s">
        <v>904</v>
      </c>
      <c r="V154" s="23">
        <v>5.6022922934660002</v>
      </c>
      <c r="W154" s="47" t="s">
        <v>904</v>
      </c>
      <c r="X154" s="47" t="s">
        <v>904</v>
      </c>
      <c r="Y154" s="49" t="s">
        <v>904</v>
      </c>
      <c r="Z154" s="50" t="s">
        <v>904</v>
      </c>
    </row>
    <row r="155" spans="1:26" x14ac:dyDescent="0.25">
      <c r="A155" s="45" t="s">
        <v>477</v>
      </c>
      <c r="B155" s="45" t="s">
        <v>1069</v>
      </c>
      <c r="C155" s="45" t="s">
        <v>348</v>
      </c>
      <c r="D155" s="45" t="s">
        <v>478</v>
      </c>
      <c r="E155" s="48">
        <v>3.8952152280150001</v>
      </c>
      <c r="F155" s="23">
        <v>0.77108002859899993</v>
      </c>
      <c r="G155" s="23">
        <v>3.124135199416</v>
      </c>
      <c r="H155" s="23">
        <v>-10.037621763218</v>
      </c>
      <c r="I155" s="23">
        <v>2.8898250594600001</v>
      </c>
      <c r="J155" s="49">
        <v>0.5</v>
      </c>
      <c r="K155" s="47" t="s">
        <v>904</v>
      </c>
      <c r="L155" s="23">
        <v>0.77108002859899993</v>
      </c>
      <c r="M155" s="47" t="s">
        <v>904</v>
      </c>
      <c r="N155" s="47" t="s">
        <v>904</v>
      </c>
      <c r="O155" s="49" t="s">
        <v>904</v>
      </c>
      <c r="P155" s="47" t="s">
        <v>904</v>
      </c>
      <c r="Q155" s="23">
        <v>3.124135199416</v>
      </c>
      <c r="R155" s="47" t="s">
        <v>904</v>
      </c>
      <c r="S155" s="47" t="s">
        <v>904</v>
      </c>
      <c r="T155" s="49" t="s">
        <v>904</v>
      </c>
      <c r="U155" s="47" t="s">
        <v>904</v>
      </c>
      <c r="V155" s="23">
        <v>3.8952152280150001</v>
      </c>
      <c r="W155" s="47" t="s">
        <v>904</v>
      </c>
      <c r="X155" s="47" t="s">
        <v>904</v>
      </c>
      <c r="Y155" s="49" t="s">
        <v>904</v>
      </c>
      <c r="Z155" s="50" t="s">
        <v>904</v>
      </c>
    </row>
    <row r="156" spans="1:26" x14ac:dyDescent="0.25">
      <c r="A156" s="45" t="s">
        <v>155</v>
      </c>
      <c r="B156" s="45" t="s">
        <v>1070</v>
      </c>
      <c r="C156" s="45" t="s">
        <v>915</v>
      </c>
      <c r="D156" s="45" t="s">
        <v>156</v>
      </c>
      <c r="E156" s="48">
        <v>44.532189811675003</v>
      </c>
      <c r="F156" s="23">
        <v>12.283528309599999</v>
      </c>
      <c r="G156" s="23">
        <v>32.248661502075002</v>
      </c>
      <c r="H156" s="23">
        <v>9.6482725853959987</v>
      </c>
      <c r="I156" s="23">
        <v>29.83001188942</v>
      </c>
      <c r="J156" s="49">
        <v>0</v>
      </c>
      <c r="K156" s="47">
        <v>11.622009067165001</v>
      </c>
      <c r="L156" s="23">
        <v>0.66151924243500004</v>
      </c>
      <c r="M156" s="47" t="s">
        <v>904</v>
      </c>
      <c r="N156" s="47" t="s">
        <v>904</v>
      </c>
      <c r="O156" s="49" t="s">
        <v>904</v>
      </c>
      <c r="P156" s="47">
        <v>26.137235337414999</v>
      </c>
      <c r="Q156" s="23">
        <v>6.1114261646600001</v>
      </c>
      <c r="R156" s="47" t="s">
        <v>904</v>
      </c>
      <c r="S156" s="47" t="s">
        <v>904</v>
      </c>
      <c r="T156" s="49" t="s">
        <v>904</v>
      </c>
      <c r="U156" s="47">
        <v>37.759244404580002</v>
      </c>
      <c r="V156" s="23">
        <v>6.7729454070950004</v>
      </c>
      <c r="W156" s="47" t="s">
        <v>904</v>
      </c>
      <c r="X156" s="47" t="s">
        <v>904</v>
      </c>
      <c r="Y156" s="49" t="s">
        <v>904</v>
      </c>
      <c r="Z156" s="50" t="s">
        <v>904</v>
      </c>
    </row>
    <row r="157" spans="1:26" x14ac:dyDescent="0.25">
      <c r="A157" s="45" t="s">
        <v>799</v>
      </c>
      <c r="B157" s="45" t="s">
        <v>1071</v>
      </c>
      <c r="C157" s="45" t="s">
        <v>751</v>
      </c>
      <c r="D157" s="45" t="s">
        <v>1072</v>
      </c>
      <c r="E157" s="48">
        <v>8.4206724458029996</v>
      </c>
      <c r="F157" s="23">
        <v>3.1130079541170002</v>
      </c>
      <c r="G157" s="23">
        <v>5.3076644916859994</v>
      </c>
      <c r="H157" s="23">
        <v>2.9005753243550001</v>
      </c>
      <c r="I157" s="23">
        <v>4.9095896548090003</v>
      </c>
      <c r="J157" s="49">
        <v>0</v>
      </c>
      <c r="K157" s="47" t="s">
        <v>904</v>
      </c>
      <c r="L157" s="23" t="s">
        <v>904</v>
      </c>
      <c r="M157" s="47">
        <v>3.1130079541170002</v>
      </c>
      <c r="N157" s="47" t="s">
        <v>904</v>
      </c>
      <c r="O157" s="49" t="s">
        <v>904</v>
      </c>
      <c r="P157" s="47" t="s">
        <v>904</v>
      </c>
      <c r="Q157" s="23" t="s">
        <v>904</v>
      </c>
      <c r="R157" s="47">
        <v>5.3076644916859994</v>
      </c>
      <c r="S157" s="47" t="s">
        <v>904</v>
      </c>
      <c r="T157" s="49" t="s">
        <v>904</v>
      </c>
      <c r="U157" s="47" t="s">
        <v>904</v>
      </c>
      <c r="V157" s="23" t="s">
        <v>904</v>
      </c>
      <c r="W157" s="47">
        <v>8.4206724458029996</v>
      </c>
      <c r="X157" s="47" t="s">
        <v>904</v>
      </c>
      <c r="Y157" s="49" t="s">
        <v>904</v>
      </c>
      <c r="Z157" s="50" t="s">
        <v>904</v>
      </c>
    </row>
    <row r="158" spans="1:26" x14ac:dyDescent="0.25">
      <c r="A158" s="45" t="s">
        <v>280</v>
      </c>
      <c r="B158" s="45" t="s">
        <v>1073</v>
      </c>
      <c r="C158" s="45" t="s">
        <v>923</v>
      </c>
      <c r="D158" s="45" t="s">
        <v>281</v>
      </c>
      <c r="E158" s="48">
        <v>40.552388341225999</v>
      </c>
      <c r="F158" s="23">
        <v>10.092475878644001</v>
      </c>
      <c r="G158" s="23">
        <v>30.459912462582</v>
      </c>
      <c r="H158" s="23">
        <v>7.0060725644140005</v>
      </c>
      <c r="I158" s="23">
        <v>28.175419027888001</v>
      </c>
      <c r="J158" s="49">
        <v>0</v>
      </c>
      <c r="K158" s="47">
        <v>9.5422838873230003</v>
      </c>
      <c r="L158" s="23">
        <v>0.55019199132200003</v>
      </c>
      <c r="M158" s="47" t="s">
        <v>904</v>
      </c>
      <c r="N158" s="47" t="s">
        <v>904</v>
      </c>
      <c r="O158" s="49" t="s">
        <v>904</v>
      </c>
      <c r="P158" s="47">
        <v>24.973057073861</v>
      </c>
      <c r="Q158" s="23">
        <v>5.4868553887210005</v>
      </c>
      <c r="R158" s="47" t="s">
        <v>904</v>
      </c>
      <c r="S158" s="47" t="s">
        <v>904</v>
      </c>
      <c r="T158" s="49" t="s">
        <v>904</v>
      </c>
      <c r="U158" s="47">
        <v>34.515340961184002</v>
      </c>
      <c r="V158" s="23">
        <v>6.0370473800430009</v>
      </c>
      <c r="W158" s="47" t="s">
        <v>904</v>
      </c>
      <c r="X158" s="47" t="s">
        <v>904</v>
      </c>
      <c r="Y158" s="49" t="s">
        <v>904</v>
      </c>
      <c r="Z158" s="50" t="s">
        <v>904</v>
      </c>
    </row>
    <row r="159" spans="1:26" x14ac:dyDescent="0.25">
      <c r="A159" s="45" t="s">
        <v>180</v>
      </c>
      <c r="B159" s="45" t="s">
        <v>1074</v>
      </c>
      <c r="C159" s="45" t="s">
        <v>952</v>
      </c>
      <c r="D159" s="45" t="s">
        <v>181</v>
      </c>
      <c r="E159" s="48">
        <v>160.30794500223499</v>
      </c>
      <c r="F159" s="23">
        <v>44.534809034318002</v>
      </c>
      <c r="G159" s="23">
        <v>115.773135967917</v>
      </c>
      <c r="H159" s="23">
        <v>65.493819138090004</v>
      </c>
      <c r="I159" s="23">
        <v>107.090150770324</v>
      </c>
      <c r="J159" s="49">
        <v>0</v>
      </c>
      <c r="K159" s="47">
        <v>39.623619814301996</v>
      </c>
      <c r="L159" s="23" t="s">
        <v>904</v>
      </c>
      <c r="M159" s="47">
        <v>4.9111892200170004</v>
      </c>
      <c r="N159" s="47" t="s">
        <v>904</v>
      </c>
      <c r="O159" s="49" t="s">
        <v>904</v>
      </c>
      <c r="P159" s="47">
        <v>106.792191400977</v>
      </c>
      <c r="Q159" s="23" t="s">
        <v>904</v>
      </c>
      <c r="R159" s="47">
        <v>8.980944566941</v>
      </c>
      <c r="S159" s="47" t="s">
        <v>904</v>
      </c>
      <c r="T159" s="49" t="s">
        <v>904</v>
      </c>
      <c r="U159" s="47">
        <v>146.41581121527901</v>
      </c>
      <c r="V159" s="23" t="s">
        <v>904</v>
      </c>
      <c r="W159" s="47">
        <v>13.892133786958</v>
      </c>
      <c r="X159" s="47" t="s">
        <v>904</v>
      </c>
      <c r="Y159" s="49" t="s">
        <v>904</v>
      </c>
      <c r="Z159" s="50" t="s">
        <v>904</v>
      </c>
    </row>
    <row r="160" spans="1:26" x14ac:dyDescent="0.25">
      <c r="A160" s="45" t="s">
        <v>503</v>
      </c>
      <c r="B160" s="45" t="s">
        <v>1075</v>
      </c>
      <c r="C160" s="45" t="s">
        <v>348</v>
      </c>
      <c r="D160" s="45" t="s">
        <v>504</v>
      </c>
      <c r="E160" s="48">
        <v>3.1539628034400002</v>
      </c>
      <c r="F160" s="23">
        <v>0.61311949449299996</v>
      </c>
      <c r="G160" s="23">
        <v>2.5408433089470002</v>
      </c>
      <c r="H160" s="23">
        <v>-15.516377196181999</v>
      </c>
      <c r="I160" s="23">
        <v>2.3502800607759999</v>
      </c>
      <c r="J160" s="49">
        <v>0.5</v>
      </c>
      <c r="K160" s="47" t="s">
        <v>904</v>
      </c>
      <c r="L160" s="23">
        <v>0.61311949449299996</v>
      </c>
      <c r="M160" s="47" t="s">
        <v>904</v>
      </c>
      <c r="N160" s="47" t="s">
        <v>904</v>
      </c>
      <c r="O160" s="49" t="s">
        <v>904</v>
      </c>
      <c r="P160" s="47" t="s">
        <v>904</v>
      </c>
      <c r="Q160" s="23">
        <v>2.5408433089470002</v>
      </c>
      <c r="R160" s="47" t="s">
        <v>904</v>
      </c>
      <c r="S160" s="47" t="s">
        <v>904</v>
      </c>
      <c r="T160" s="49" t="s">
        <v>904</v>
      </c>
      <c r="U160" s="47" t="s">
        <v>904</v>
      </c>
      <c r="V160" s="23">
        <v>3.1539628034400002</v>
      </c>
      <c r="W160" s="47" t="s">
        <v>904</v>
      </c>
      <c r="X160" s="47" t="s">
        <v>904</v>
      </c>
      <c r="Y160" s="49" t="s">
        <v>904</v>
      </c>
      <c r="Z160" s="50" t="s">
        <v>904</v>
      </c>
    </row>
    <row r="161" spans="1:26" x14ac:dyDescent="0.25">
      <c r="A161" s="45" t="s">
        <v>383</v>
      </c>
      <c r="B161" s="45" t="s">
        <v>1076</v>
      </c>
      <c r="C161" s="45" t="s">
        <v>348</v>
      </c>
      <c r="D161" s="45" t="s">
        <v>384</v>
      </c>
      <c r="E161" s="48">
        <v>2.7896086367619999</v>
      </c>
      <c r="F161" s="23">
        <v>0.58009654309000003</v>
      </c>
      <c r="G161" s="23">
        <v>2.2095120936720001</v>
      </c>
      <c r="H161" s="23">
        <v>-7.3911476888349998</v>
      </c>
      <c r="I161" s="23">
        <v>2.0437986866459998</v>
      </c>
      <c r="J161" s="49">
        <v>0.5</v>
      </c>
      <c r="K161" s="47" t="s">
        <v>904</v>
      </c>
      <c r="L161" s="23">
        <v>0.58009654309000003</v>
      </c>
      <c r="M161" s="47" t="s">
        <v>904</v>
      </c>
      <c r="N161" s="47" t="s">
        <v>904</v>
      </c>
      <c r="O161" s="49" t="s">
        <v>904</v>
      </c>
      <c r="P161" s="47" t="s">
        <v>904</v>
      </c>
      <c r="Q161" s="23">
        <v>2.2095120936720001</v>
      </c>
      <c r="R161" s="47" t="s">
        <v>904</v>
      </c>
      <c r="S161" s="47" t="s">
        <v>904</v>
      </c>
      <c r="T161" s="49" t="s">
        <v>904</v>
      </c>
      <c r="U161" s="47" t="s">
        <v>904</v>
      </c>
      <c r="V161" s="23">
        <v>2.7896086367619999</v>
      </c>
      <c r="W161" s="47" t="s">
        <v>904</v>
      </c>
      <c r="X161" s="47" t="s">
        <v>904</v>
      </c>
      <c r="Y161" s="49" t="s">
        <v>904</v>
      </c>
      <c r="Z161" s="50" t="s">
        <v>904</v>
      </c>
    </row>
    <row r="162" spans="1:26" x14ac:dyDescent="0.25">
      <c r="A162" s="45" t="s">
        <v>157</v>
      </c>
      <c r="B162" s="45" t="s">
        <v>1077</v>
      </c>
      <c r="C162" s="45" t="s">
        <v>915</v>
      </c>
      <c r="D162" s="45" t="s">
        <v>158</v>
      </c>
      <c r="E162" s="48">
        <v>63.578895089022005</v>
      </c>
      <c r="F162" s="23">
        <v>19.512819527924002</v>
      </c>
      <c r="G162" s="23">
        <v>44.066075561098003</v>
      </c>
      <c r="H162" s="23">
        <v>-61.986116533756004</v>
      </c>
      <c r="I162" s="23">
        <v>40.761119894015998</v>
      </c>
      <c r="J162" s="49">
        <v>0.5</v>
      </c>
      <c r="K162" s="47">
        <v>17.27802201211</v>
      </c>
      <c r="L162" s="23">
        <v>2.2347975158139999</v>
      </c>
      <c r="M162" s="47" t="s">
        <v>904</v>
      </c>
      <c r="N162" s="47" t="s">
        <v>904</v>
      </c>
      <c r="O162" s="49" t="s">
        <v>904</v>
      </c>
      <c r="P162" s="47">
        <v>34.704775679816002</v>
      </c>
      <c r="Q162" s="23">
        <v>9.3612998812819992</v>
      </c>
      <c r="R162" s="47" t="s">
        <v>904</v>
      </c>
      <c r="S162" s="47" t="s">
        <v>904</v>
      </c>
      <c r="T162" s="49" t="s">
        <v>904</v>
      </c>
      <c r="U162" s="47">
        <v>51.982797691926002</v>
      </c>
      <c r="V162" s="23">
        <v>11.596097397095999</v>
      </c>
      <c r="W162" s="47" t="s">
        <v>904</v>
      </c>
      <c r="X162" s="47" t="s">
        <v>904</v>
      </c>
      <c r="Y162" s="49" t="s">
        <v>904</v>
      </c>
      <c r="Z162" s="50" t="s">
        <v>904</v>
      </c>
    </row>
    <row r="163" spans="1:26" x14ac:dyDescent="0.25">
      <c r="A163" s="45" t="s">
        <v>571</v>
      </c>
      <c r="B163" s="45" t="s">
        <v>1078</v>
      </c>
      <c r="C163" s="45" t="s">
        <v>348</v>
      </c>
      <c r="D163" s="45" t="s">
        <v>572</v>
      </c>
      <c r="E163" s="48">
        <v>3.179063486674</v>
      </c>
      <c r="F163" s="23">
        <v>0.75392673008600009</v>
      </c>
      <c r="G163" s="23">
        <v>2.425136756588</v>
      </c>
      <c r="H163" s="23">
        <v>-9.2198266900520007</v>
      </c>
      <c r="I163" s="23">
        <v>2.2432514998440003</v>
      </c>
      <c r="J163" s="49">
        <v>0.5</v>
      </c>
      <c r="K163" s="47" t="s">
        <v>904</v>
      </c>
      <c r="L163" s="23">
        <v>0.75392673008600009</v>
      </c>
      <c r="M163" s="47" t="s">
        <v>904</v>
      </c>
      <c r="N163" s="47" t="s">
        <v>904</v>
      </c>
      <c r="O163" s="49" t="s">
        <v>904</v>
      </c>
      <c r="P163" s="47" t="s">
        <v>904</v>
      </c>
      <c r="Q163" s="23">
        <v>2.425136756588</v>
      </c>
      <c r="R163" s="47" t="s">
        <v>904</v>
      </c>
      <c r="S163" s="47" t="s">
        <v>904</v>
      </c>
      <c r="T163" s="49" t="s">
        <v>904</v>
      </c>
      <c r="U163" s="47" t="s">
        <v>904</v>
      </c>
      <c r="V163" s="23">
        <v>3.179063486674</v>
      </c>
      <c r="W163" s="47" t="s">
        <v>904</v>
      </c>
      <c r="X163" s="47" t="s">
        <v>904</v>
      </c>
      <c r="Y163" s="49" t="s">
        <v>904</v>
      </c>
      <c r="Z163" s="50" t="s">
        <v>904</v>
      </c>
    </row>
    <row r="164" spans="1:26" x14ac:dyDescent="0.25">
      <c r="A164" s="45" t="s">
        <v>733</v>
      </c>
      <c r="B164" s="45" t="s">
        <v>1079</v>
      </c>
      <c r="C164" s="45" t="s">
        <v>348</v>
      </c>
      <c r="D164" s="45" t="s">
        <v>734</v>
      </c>
      <c r="E164" s="48">
        <v>2.0642602546199997</v>
      </c>
      <c r="F164" s="23">
        <v>0.14924126041300001</v>
      </c>
      <c r="G164" s="23">
        <v>1.9150189942069999</v>
      </c>
      <c r="H164" s="23">
        <v>-14.349179678456998</v>
      </c>
      <c r="I164" s="23">
        <v>1.7713925696419999</v>
      </c>
      <c r="J164" s="49">
        <v>0.5</v>
      </c>
      <c r="K164" s="47" t="s">
        <v>904</v>
      </c>
      <c r="L164" s="23">
        <v>0.14924126041300001</v>
      </c>
      <c r="M164" s="47" t="s">
        <v>904</v>
      </c>
      <c r="N164" s="47" t="s">
        <v>904</v>
      </c>
      <c r="O164" s="49" t="s">
        <v>904</v>
      </c>
      <c r="P164" s="47" t="s">
        <v>904</v>
      </c>
      <c r="Q164" s="23">
        <v>1.9150189942069999</v>
      </c>
      <c r="R164" s="47" t="s">
        <v>904</v>
      </c>
      <c r="S164" s="47" t="s">
        <v>904</v>
      </c>
      <c r="T164" s="49" t="s">
        <v>904</v>
      </c>
      <c r="U164" s="47" t="s">
        <v>904</v>
      </c>
      <c r="V164" s="23">
        <v>2.0642602546199997</v>
      </c>
      <c r="W164" s="47" t="s">
        <v>904</v>
      </c>
      <c r="X164" s="47" t="s">
        <v>904</v>
      </c>
      <c r="Y164" s="49" t="s">
        <v>904</v>
      </c>
      <c r="Z164" s="50" t="s">
        <v>904</v>
      </c>
    </row>
    <row r="165" spans="1:26" x14ac:dyDescent="0.25">
      <c r="A165" s="45" t="s">
        <v>159</v>
      </c>
      <c r="B165" s="45" t="s">
        <v>1080</v>
      </c>
      <c r="C165" s="45" t="s">
        <v>915</v>
      </c>
      <c r="D165" s="45" t="s">
        <v>160</v>
      </c>
      <c r="E165" s="48">
        <v>67.774208425377992</v>
      </c>
      <c r="F165" s="23">
        <v>21.767140853282001</v>
      </c>
      <c r="G165" s="23">
        <v>46.007067572095998</v>
      </c>
      <c r="H165" s="23">
        <v>0.54151999373699999</v>
      </c>
      <c r="I165" s="23">
        <v>42.556537504188</v>
      </c>
      <c r="J165" s="49">
        <v>0</v>
      </c>
      <c r="K165" s="47">
        <v>18.764833469402998</v>
      </c>
      <c r="L165" s="23">
        <v>3.0023073838789998</v>
      </c>
      <c r="M165" s="47" t="s">
        <v>904</v>
      </c>
      <c r="N165" s="47" t="s">
        <v>904</v>
      </c>
      <c r="O165" s="49" t="s">
        <v>904</v>
      </c>
      <c r="P165" s="47">
        <v>35.397216680471999</v>
      </c>
      <c r="Q165" s="23">
        <v>10.609850891622999</v>
      </c>
      <c r="R165" s="47" t="s">
        <v>904</v>
      </c>
      <c r="S165" s="47" t="s">
        <v>904</v>
      </c>
      <c r="T165" s="49" t="s">
        <v>904</v>
      </c>
      <c r="U165" s="47">
        <v>54.162050149875</v>
      </c>
      <c r="V165" s="23">
        <v>13.612158275501999</v>
      </c>
      <c r="W165" s="47" t="s">
        <v>904</v>
      </c>
      <c r="X165" s="47" t="s">
        <v>904</v>
      </c>
      <c r="Y165" s="49" t="s">
        <v>904</v>
      </c>
      <c r="Z165" s="50" t="s">
        <v>904</v>
      </c>
    </row>
    <row r="166" spans="1:26" x14ac:dyDescent="0.25">
      <c r="A166" s="45" t="s">
        <v>771</v>
      </c>
      <c r="B166" s="45" t="s">
        <v>1081</v>
      </c>
      <c r="C166" s="45" t="s">
        <v>751</v>
      </c>
      <c r="D166" s="45" t="s">
        <v>1082</v>
      </c>
      <c r="E166" s="48">
        <v>20.95097608347</v>
      </c>
      <c r="F166" s="23">
        <v>9.0213085177250001</v>
      </c>
      <c r="G166" s="23">
        <v>11.929667565745</v>
      </c>
      <c r="H166" s="23">
        <v>8.617364062419</v>
      </c>
      <c r="I166" s="23">
        <v>11.034942498314001</v>
      </c>
      <c r="J166" s="49">
        <v>0</v>
      </c>
      <c r="K166" s="47" t="s">
        <v>904</v>
      </c>
      <c r="L166" s="23" t="s">
        <v>904</v>
      </c>
      <c r="M166" s="47">
        <v>9.0213085177250001</v>
      </c>
      <c r="N166" s="47" t="s">
        <v>904</v>
      </c>
      <c r="O166" s="49" t="s">
        <v>904</v>
      </c>
      <c r="P166" s="47" t="s">
        <v>904</v>
      </c>
      <c r="Q166" s="23" t="s">
        <v>904</v>
      </c>
      <c r="R166" s="47">
        <v>11.929667565745</v>
      </c>
      <c r="S166" s="47" t="s">
        <v>904</v>
      </c>
      <c r="T166" s="49" t="s">
        <v>904</v>
      </c>
      <c r="U166" s="47" t="s">
        <v>904</v>
      </c>
      <c r="V166" s="23" t="s">
        <v>904</v>
      </c>
      <c r="W166" s="47">
        <v>20.95097608347</v>
      </c>
      <c r="X166" s="47" t="s">
        <v>904</v>
      </c>
      <c r="Y166" s="49" t="s">
        <v>904</v>
      </c>
      <c r="Z166" s="50" t="s">
        <v>904</v>
      </c>
    </row>
    <row r="167" spans="1:26" x14ac:dyDescent="0.25">
      <c r="A167" s="45" t="s">
        <v>745</v>
      </c>
      <c r="B167" s="45" t="s">
        <v>1083</v>
      </c>
      <c r="C167" s="45" t="s">
        <v>348</v>
      </c>
      <c r="D167" s="45" t="s">
        <v>746</v>
      </c>
      <c r="E167" s="48">
        <v>5.4591719233280003</v>
      </c>
      <c r="F167" s="23">
        <v>1.181847212451</v>
      </c>
      <c r="G167" s="23">
        <v>4.2773247108770001</v>
      </c>
      <c r="H167" s="23">
        <v>-19.360895049269999</v>
      </c>
      <c r="I167" s="23">
        <v>3.956525357561</v>
      </c>
      <c r="J167" s="49">
        <v>0.5</v>
      </c>
      <c r="K167" s="47" t="s">
        <v>904</v>
      </c>
      <c r="L167" s="23">
        <v>1.181847212451</v>
      </c>
      <c r="M167" s="47" t="s">
        <v>904</v>
      </c>
      <c r="N167" s="47" t="s">
        <v>904</v>
      </c>
      <c r="O167" s="49" t="s">
        <v>904</v>
      </c>
      <c r="P167" s="47" t="s">
        <v>904</v>
      </c>
      <c r="Q167" s="23">
        <v>4.2773247108770001</v>
      </c>
      <c r="R167" s="47" t="s">
        <v>904</v>
      </c>
      <c r="S167" s="47" t="s">
        <v>904</v>
      </c>
      <c r="T167" s="49" t="s">
        <v>904</v>
      </c>
      <c r="U167" s="47" t="s">
        <v>904</v>
      </c>
      <c r="V167" s="23">
        <v>5.4591719233280003</v>
      </c>
      <c r="W167" s="47" t="s">
        <v>904</v>
      </c>
      <c r="X167" s="47" t="s">
        <v>904</v>
      </c>
      <c r="Y167" s="49" t="s">
        <v>904</v>
      </c>
      <c r="Z167" s="50" t="s">
        <v>904</v>
      </c>
    </row>
    <row r="168" spans="1:26" x14ac:dyDescent="0.25">
      <c r="A168" s="45" t="s">
        <v>547</v>
      </c>
      <c r="B168" s="45" t="s">
        <v>1084</v>
      </c>
      <c r="C168" s="45" t="s">
        <v>348</v>
      </c>
      <c r="D168" s="45" t="s">
        <v>548</v>
      </c>
      <c r="E168" s="48">
        <v>5.84122407037</v>
      </c>
      <c r="F168" s="23">
        <v>2.4810966710910001</v>
      </c>
      <c r="G168" s="23">
        <v>3.3601273992789999</v>
      </c>
      <c r="H168" s="23">
        <v>-5.1628234959170003</v>
      </c>
      <c r="I168" s="23">
        <v>3.108117844333</v>
      </c>
      <c r="J168" s="49">
        <v>0.5</v>
      </c>
      <c r="K168" s="47" t="s">
        <v>904</v>
      </c>
      <c r="L168" s="23">
        <v>2.4810966710910001</v>
      </c>
      <c r="M168" s="47" t="s">
        <v>904</v>
      </c>
      <c r="N168" s="47" t="s">
        <v>904</v>
      </c>
      <c r="O168" s="49" t="s">
        <v>904</v>
      </c>
      <c r="P168" s="47" t="s">
        <v>904</v>
      </c>
      <c r="Q168" s="23">
        <v>3.3601273992789999</v>
      </c>
      <c r="R168" s="47" t="s">
        <v>904</v>
      </c>
      <c r="S168" s="47" t="s">
        <v>904</v>
      </c>
      <c r="T168" s="49" t="s">
        <v>904</v>
      </c>
      <c r="U168" s="47" t="s">
        <v>904</v>
      </c>
      <c r="V168" s="23">
        <v>5.84122407037</v>
      </c>
      <c r="W168" s="47" t="s">
        <v>904</v>
      </c>
      <c r="X168" s="47" t="s">
        <v>904</v>
      </c>
      <c r="Y168" s="49" t="s">
        <v>904</v>
      </c>
      <c r="Z168" s="50" t="s">
        <v>904</v>
      </c>
    </row>
    <row r="169" spans="1:26" x14ac:dyDescent="0.25">
      <c r="A169" s="45" t="s">
        <v>683</v>
      </c>
      <c r="B169" s="45" t="s">
        <v>1085</v>
      </c>
      <c r="C169" s="45" t="s">
        <v>348</v>
      </c>
      <c r="D169" s="45" t="s">
        <v>684</v>
      </c>
      <c r="E169" s="48">
        <v>4.506372601692</v>
      </c>
      <c r="F169" s="23">
        <v>0.44027596615699999</v>
      </c>
      <c r="G169" s="23">
        <v>4.0660966355349997</v>
      </c>
      <c r="H169" s="23">
        <v>-18.432138116045</v>
      </c>
      <c r="I169" s="23">
        <v>3.7611393878700001</v>
      </c>
      <c r="J169" s="49">
        <v>0.5</v>
      </c>
      <c r="K169" s="47" t="s">
        <v>904</v>
      </c>
      <c r="L169" s="23">
        <v>0.44027596615699999</v>
      </c>
      <c r="M169" s="47" t="s">
        <v>904</v>
      </c>
      <c r="N169" s="47" t="s">
        <v>904</v>
      </c>
      <c r="O169" s="49" t="s">
        <v>904</v>
      </c>
      <c r="P169" s="47" t="s">
        <v>904</v>
      </c>
      <c r="Q169" s="23">
        <v>4.0660966355349997</v>
      </c>
      <c r="R169" s="47" t="s">
        <v>904</v>
      </c>
      <c r="S169" s="47" t="s">
        <v>904</v>
      </c>
      <c r="T169" s="49" t="s">
        <v>904</v>
      </c>
      <c r="U169" s="47" t="s">
        <v>904</v>
      </c>
      <c r="V169" s="23">
        <v>4.506372601692</v>
      </c>
      <c r="W169" s="47" t="s">
        <v>904</v>
      </c>
      <c r="X169" s="47" t="s">
        <v>904</v>
      </c>
      <c r="Y169" s="49" t="s">
        <v>904</v>
      </c>
      <c r="Z169" s="50" t="s">
        <v>904</v>
      </c>
    </row>
    <row r="170" spans="1:26" x14ac:dyDescent="0.25">
      <c r="A170" s="45" t="s">
        <v>198</v>
      </c>
      <c r="B170" s="45" t="s">
        <v>1086</v>
      </c>
      <c r="C170" s="45" t="s">
        <v>923</v>
      </c>
      <c r="D170" s="45" t="s">
        <v>199</v>
      </c>
      <c r="E170" s="48">
        <v>43.29881367598</v>
      </c>
      <c r="F170" s="23">
        <v>12.718346481455001</v>
      </c>
      <c r="G170" s="23">
        <v>30.580467194524999</v>
      </c>
      <c r="H170" s="23">
        <v>12.799747598028</v>
      </c>
      <c r="I170" s="23">
        <v>28.286932154934998</v>
      </c>
      <c r="J170" s="49">
        <v>0</v>
      </c>
      <c r="K170" s="47">
        <v>10.646690089510999</v>
      </c>
      <c r="L170" s="23">
        <v>0.90048724985299999</v>
      </c>
      <c r="M170" s="47">
        <v>1.1711691420899999</v>
      </c>
      <c r="N170" s="47" t="s">
        <v>904</v>
      </c>
      <c r="O170" s="49" t="s">
        <v>904</v>
      </c>
      <c r="P170" s="47">
        <v>24.816733633933001</v>
      </c>
      <c r="Q170" s="23">
        <v>4.0374390633679997</v>
      </c>
      <c r="R170" s="47">
        <v>1.7262944972230001</v>
      </c>
      <c r="S170" s="47" t="s">
        <v>904</v>
      </c>
      <c r="T170" s="49" t="s">
        <v>904</v>
      </c>
      <c r="U170" s="47">
        <v>35.463423723444002</v>
      </c>
      <c r="V170" s="23">
        <v>4.9379263132209994</v>
      </c>
      <c r="W170" s="47">
        <v>2.897463639313</v>
      </c>
      <c r="X170" s="47" t="s">
        <v>904</v>
      </c>
      <c r="Y170" s="49" t="s">
        <v>904</v>
      </c>
      <c r="Z170" s="50" t="s">
        <v>904</v>
      </c>
    </row>
    <row r="171" spans="1:26" x14ac:dyDescent="0.25">
      <c r="A171" s="45" t="s">
        <v>343</v>
      </c>
      <c r="B171" s="45" t="s">
        <v>1087</v>
      </c>
      <c r="C171" s="45" t="s">
        <v>923</v>
      </c>
      <c r="D171" s="45" t="s">
        <v>344</v>
      </c>
      <c r="E171" s="48">
        <v>3.2850000000000001</v>
      </c>
      <c r="F171" s="23">
        <v>1.862447080678</v>
      </c>
      <c r="G171" s="23">
        <v>1.4225529193219999</v>
      </c>
      <c r="H171" s="23">
        <v>0.51212681704200003</v>
      </c>
      <c r="I171" s="23">
        <v>1.315861450373</v>
      </c>
      <c r="J171" s="49">
        <v>0</v>
      </c>
      <c r="K171" s="47" t="s">
        <v>904</v>
      </c>
      <c r="L171" s="23" t="s">
        <v>904</v>
      </c>
      <c r="M171" s="47" t="s">
        <v>904</v>
      </c>
      <c r="N171" s="47" t="s">
        <v>904</v>
      </c>
      <c r="O171" s="49" t="s">
        <v>904</v>
      </c>
      <c r="P171" s="47" t="s">
        <v>904</v>
      </c>
      <c r="Q171" s="23" t="s">
        <v>904</v>
      </c>
      <c r="R171" s="47" t="s">
        <v>904</v>
      </c>
      <c r="S171" s="47" t="s">
        <v>904</v>
      </c>
      <c r="T171" s="49" t="s">
        <v>904</v>
      </c>
      <c r="U171" s="47" t="s">
        <v>904</v>
      </c>
      <c r="V171" s="23" t="s">
        <v>904</v>
      </c>
      <c r="W171" s="47" t="s">
        <v>904</v>
      </c>
      <c r="X171" s="47" t="s">
        <v>904</v>
      </c>
      <c r="Y171" s="49" t="s">
        <v>904</v>
      </c>
      <c r="Z171" s="50" t="s">
        <v>904</v>
      </c>
    </row>
    <row r="172" spans="1:26" x14ac:dyDescent="0.25">
      <c r="A172" s="45" t="s">
        <v>118</v>
      </c>
      <c r="B172" s="45" t="s">
        <v>1088</v>
      </c>
      <c r="C172" s="45" t="s">
        <v>915</v>
      </c>
      <c r="D172" s="45" t="s">
        <v>119</v>
      </c>
      <c r="E172" s="48">
        <v>120.375945853031</v>
      </c>
      <c r="F172" s="23">
        <v>40.818496737525003</v>
      </c>
      <c r="G172" s="23">
        <v>79.557449115505989</v>
      </c>
      <c r="H172" s="23">
        <v>20.954051799639998</v>
      </c>
      <c r="I172" s="23">
        <v>73.590640431842999</v>
      </c>
      <c r="J172" s="49">
        <v>0</v>
      </c>
      <c r="K172" s="47">
        <v>33.239933912025002</v>
      </c>
      <c r="L172" s="23">
        <v>7.5785628255000006</v>
      </c>
      <c r="M172" s="47" t="s">
        <v>904</v>
      </c>
      <c r="N172" s="47" t="s">
        <v>904</v>
      </c>
      <c r="O172" s="49" t="s">
        <v>904</v>
      </c>
      <c r="P172" s="47">
        <v>59.359707078752002</v>
      </c>
      <c r="Q172" s="23">
        <v>20.197742036754999</v>
      </c>
      <c r="R172" s="47" t="s">
        <v>904</v>
      </c>
      <c r="S172" s="47" t="s">
        <v>904</v>
      </c>
      <c r="T172" s="49" t="s">
        <v>904</v>
      </c>
      <c r="U172" s="47">
        <v>92.599640990777004</v>
      </c>
      <c r="V172" s="23">
        <v>27.776304862255</v>
      </c>
      <c r="W172" s="47" t="s">
        <v>904</v>
      </c>
      <c r="X172" s="47" t="s">
        <v>904</v>
      </c>
      <c r="Y172" s="49" t="s">
        <v>904</v>
      </c>
      <c r="Z172" s="50" t="s">
        <v>904</v>
      </c>
    </row>
    <row r="173" spans="1:26" x14ac:dyDescent="0.25">
      <c r="A173" s="45" t="s">
        <v>120</v>
      </c>
      <c r="B173" s="45" t="s">
        <v>1089</v>
      </c>
      <c r="C173" s="45" t="s">
        <v>915</v>
      </c>
      <c r="D173" s="45" t="s">
        <v>121</v>
      </c>
      <c r="E173" s="48">
        <v>71.517438528322003</v>
      </c>
      <c r="F173" s="23">
        <v>22.31103930902</v>
      </c>
      <c r="G173" s="23">
        <v>49.206399219302</v>
      </c>
      <c r="H173" s="23">
        <v>-36.741772295734002</v>
      </c>
      <c r="I173" s="23">
        <v>45.515919277854003</v>
      </c>
      <c r="J173" s="49">
        <v>0.42748799999999998</v>
      </c>
      <c r="K173" s="47">
        <v>14.995528304266001</v>
      </c>
      <c r="L173" s="23">
        <v>7.3155110047530005</v>
      </c>
      <c r="M173" s="47" t="s">
        <v>904</v>
      </c>
      <c r="N173" s="47" t="s">
        <v>904</v>
      </c>
      <c r="O173" s="49" t="s">
        <v>904</v>
      </c>
      <c r="P173" s="47">
        <v>27.37274292383</v>
      </c>
      <c r="Q173" s="23">
        <v>21.833656295472</v>
      </c>
      <c r="R173" s="47" t="s">
        <v>904</v>
      </c>
      <c r="S173" s="47" t="s">
        <v>904</v>
      </c>
      <c r="T173" s="49" t="s">
        <v>904</v>
      </c>
      <c r="U173" s="47">
        <v>42.368271228095999</v>
      </c>
      <c r="V173" s="23">
        <v>29.149167300225002</v>
      </c>
      <c r="W173" s="47" t="s">
        <v>904</v>
      </c>
      <c r="X173" s="47" t="s">
        <v>904</v>
      </c>
      <c r="Y173" s="49" t="s">
        <v>904</v>
      </c>
      <c r="Z173" s="50" t="s">
        <v>904</v>
      </c>
    </row>
    <row r="174" spans="1:26" x14ac:dyDescent="0.25">
      <c r="A174" s="45" t="s">
        <v>335</v>
      </c>
      <c r="B174" s="45" t="s">
        <v>1090</v>
      </c>
      <c r="C174" s="45" t="s">
        <v>952</v>
      </c>
      <c r="D174" s="45" t="s">
        <v>336</v>
      </c>
      <c r="E174" s="48">
        <v>241.81906598156598</v>
      </c>
      <c r="F174" s="23">
        <v>66.475798552154998</v>
      </c>
      <c r="G174" s="23">
        <v>175.34326742941099</v>
      </c>
      <c r="H174" s="23">
        <v>126.40170501402301</v>
      </c>
      <c r="I174" s="23">
        <v>162.19252237220499</v>
      </c>
      <c r="J174" s="49">
        <v>0</v>
      </c>
      <c r="K174" s="47">
        <v>66.475798552154998</v>
      </c>
      <c r="L174" s="23" t="s">
        <v>904</v>
      </c>
      <c r="M174" s="47" t="s">
        <v>904</v>
      </c>
      <c r="N174" s="47" t="s">
        <v>904</v>
      </c>
      <c r="O174" s="49" t="s">
        <v>904</v>
      </c>
      <c r="P174" s="47">
        <v>175.34326742941099</v>
      </c>
      <c r="Q174" s="23" t="s">
        <v>904</v>
      </c>
      <c r="R174" s="47" t="s">
        <v>904</v>
      </c>
      <c r="S174" s="47" t="s">
        <v>904</v>
      </c>
      <c r="T174" s="49" t="s">
        <v>904</v>
      </c>
      <c r="U174" s="47">
        <v>241.81906598156598</v>
      </c>
      <c r="V174" s="23" t="s">
        <v>904</v>
      </c>
      <c r="W174" s="47" t="s">
        <v>904</v>
      </c>
      <c r="X174" s="47" t="s">
        <v>904</v>
      </c>
      <c r="Y174" s="49" t="s">
        <v>904</v>
      </c>
      <c r="Z174" s="50" t="s">
        <v>904</v>
      </c>
    </row>
    <row r="175" spans="1:26" x14ac:dyDescent="0.25">
      <c r="A175" s="45" t="s">
        <v>801</v>
      </c>
      <c r="B175" s="45" t="s">
        <v>1091</v>
      </c>
      <c r="C175" s="45" t="s">
        <v>751</v>
      </c>
      <c r="D175" s="45" t="s">
        <v>1092</v>
      </c>
      <c r="E175" s="48">
        <v>22.771320026447</v>
      </c>
      <c r="F175" s="23">
        <v>8.86396588699</v>
      </c>
      <c r="G175" s="23">
        <v>13.907354139457</v>
      </c>
      <c r="H175" s="23">
        <v>7.5601910821009994</v>
      </c>
      <c r="I175" s="23">
        <v>12.864302578998</v>
      </c>
      <c r="J175" s="49">
        <v>0</v>
      </c>
      <c r="K175" s="47" t="s">
        <v>904</v>
      </c>
      <c r="L175" s="23" t="s">
        <v>904</v>
      </c>
      <c r="M175" s="47">
        <v>8.86396588699</v>
      </c>
      <c r="N175" s="47" t="s">
        <v>904</v>
      </c>
      <c r="O175" s="49" t="s">
        <v>904</v>
      </c>
      <c r="P175" s="47" t="s">
        <v>904</v>
      </c>
      <c r="Q175" s="23" t="s">
        <v>904</v>
      </c>
      <c r="R175" s="47">
        <v>13.907354139457</v>
      </c>
      <c r="S175" s="47" t="s">
        <v>904</v>
      </c>
      <c r="T175" s="49" t="s">
        <v>904</v>
      </c>
      <c r="U175" s="47" t="s">
        <v>904</v>
      </c>
      <c r="V175" s="23" t="s">
        <v>904</v>
      </c>
      <c r="W175" s="47">
        <v>22.771320026447</v>
      </c>
      <c r="X175" s="47" t="s">
        <v>904</v>
      </c>
      <c r="Y175" s="49" t="s">
        <v>904</v>
      </c>
      <c r="Z175" s="50" t="s">
        <v>904</v>
      </c>
    </row>
    <row r="176" spans="1:26" x14ac:dyDescent="0.25">
      <c r="A176" s="45" t="s">
        <v>613</v>
      </c>
      <c r="B176" s="45" t="s">
        <v>1093</v>
      </c>
      <c r="C176" s="45" t="s">
        <v>348</v>
      </c>
      <c r="D176" s="45" t="s">
        <v>614</v>
      </c>
      <c r="E176" s="48">
        <v>2.9013131012139999</v>
      </c>
      <c r="F176" s="23">
        <v>0.54564173844200003</v>
      </c>
      <c r="G176" s="23">
        <v>2.3556713627720001</v>
      </c>
      <c r="H176" s="23">
        <v>-9.2417114529979987</v>
      </c>
      <c r="I176" s="23">
        <v>2.1789960105640001</v>
      </c>
      <c r="J176" s="49">
        <v>0.5</v>
      </c>
      <c r="K176" s="47" t="s">
        <v>904</v>
      </c>
      <c r="L176" s="23">
        <v>0.54564173844200003</v>
      </c>
      <c r="M176" s="47" t="s">
        <v>904</v>
      </c>
      <c r="N176" s="47" t="s">
        <v>904</v>
      </c>
      <c r="O176" s="49" t="s">
        <v>904</v>
      </c>
      <c r="P176" s="47" t="s">
        <v>904</v>
      </c>
      <c r="Q176" s="23">
        <v>2.3556713627720001</v>
      </c>
      <c r="R176" s="47" t="s">
        <v>904</v>
      </c>
      <c r="S176" s="47" t="s">
        <v>904</v>
      </c>
      <c r="T176" s="49" t="s">
        <v>904</v>
      </c>
      <c r="U176" s="47" t="s">
        <v>904</v>
      </c>
      <c r="V176" s="23">
        <v>2.9013131012139999</v>
      </c>
      <c r="W176" s="47" t="s">
        <v>904</v>
      </c>
      <c r="X176" s="47" t="s">
        <v>904</v>
      </c>
      <c r="Y176" s="49" t="s">
        <v>904</v>
      </c>
      <c r="Z176" s="50" t="s">
        <v>904</v>
      </c>
    </row>
    <row r="177" spans="1:26" x14ac:dyDescent="0.25">
      <c r="A177" s="45" t="s">
        <v>605</v>
      </c>
      <c r="B177" s="45" t="s">
        <v>1094</v>
      </c>
      <c r="C177" s="45" t="s">
        <v>348</v>
      </c>
      <c r="D177" s="45" t="s">
        <v>606</v>
      </c>
      <c r="E177" s="48">
        <v>6.9821880477219995</v>
      </c>
      <c r="F177" s="23">
        <v>1.857866915417</v>
      </c>
      <c r="G177" s="23">
        <v>5.124321132305</v>
      </c>
      <c r="H177" s="23">
        <v>-12.052310611543</v>
      </c>
      <c r="I177" s="23">
        <v>4.7399970473820003</v>
      </c>
      <c r="J177" s="49">
        <v>0.5</v>
      </c>
      <c r="K177" s="47" t="s">
        <v>904</v>
      </c>
      <c r="L177" s="23">
        <v>1.857866915417</v>
      </c>
      <c r="M177" s="47" t="s">
        <v>904</v>
      </c>
      <c r="N177" s="47" t="s">
        <v>904</v>
      </c>
      <c r="O177" s="49" t="s">
        <v>904</v>
      </c>
      <c r="P177" s="47" t="s">
        <v>904</v>
      </c>
      <c r="Q177" s="23">
        <v>5.124321132305</v>
      </c>
      <c r="R177" s="47" t="s">
        <v>904</v>
      </c>
      <c r="S177" s="47" t="s">
        <v>904</v>
      </c>
      <c r="T177" s="49" t="s">
        <v>904</v>
      </c>
      <c r="U177" s="47" t="s">
        <v>904</v>
      </c>
      <c r="V177" s="23">
        <v>6.9821880477219995</v>
      </c>
      <c r="W177" s="47" t="s">
        <v>904</v>
      </c>
      <c r="X177" s="47" t="s">
        <v>904</v>
      </c>
      <c r="Y177" s="49" t="s">
        <v>904</v>
      </c>
      <c r="Z177" s="50" t="s">
        <v>904</v>
      </c>
    </row>
    <row r="178" spans="1:26" x14ac:dyDescent="0.25">
      <c r="A178" s="45" t="s">
        <v>220</v>
      </c>
      <c r="B178" s="45" t="s">
        <v>1095</v>
      </c>
      <c r="C178" s="45" t="s">
        <v>923</v>
      </c>
      <c r="D178" s="45" t="s">
        <v>221</v>
      </c>
      <c r="E178" s="48">
        <v>115.67479558035799</v>
      </c>
      <c r="F178" s="23">
        <v>39.544299912904002</v>
      </c>
      <c r="G178" s="23">
        <v>76.130495667453999</v>
      </c>
      <c r="H178" s="23">
        <v>31.997943093602</v>
      </c>
      <c r="I178" s="23">
        <v>70.420708492394994</v>
      </c>
      <c r="J178" s="49">
        <v>0</v>
      </c>
      <c r="K178" s="47">
        <v>35.450617993624</v>
      </c>
      <c r="L178" s="23">
        <v>4.0936819192799998</v>
      </c>
      <c r="M178" s="47" t="s">
        <v>904</v>
      </c>
      <c r="N178" s="47" t="s">
        <v>904</v>
      </c>
      <c r="O178" s="49" t="s">
        <v>904</v>
      </c>
      <c r="P178" s="47">
        <v>64.599537727164005</v>
      </c>
      <c r="Q178" s="23">
        <v>11.53095794029</v>
      </c>
      <c r="R178" s="47" t="s">
        <v>904</v>
      </c>
      <c r="S178" s="47" t="s">
        <v>904</v>
      </c>
      <c r="T178" s="49" t="s">
        <v>904</v>
      </c>
      <c r="U178" s="47">
        <v>100.05015572078801</v>
      </c>
      <c r="V178" s="23">
        <v>15.624639859569999</v>
      </c>
      <c r="W178" s="47" t="s">
        <v>904</v>
      </c>
      <c r="X178" s="47" t="s">
        <v>904</v>
      </c>
      <c r="Y178" s="49" t="s">
        <v>904</v>
      </c>
      <c r="Z178" s="50" t="s">
        <v>904</v>
      </c>
    </row>
    <row r="179" spans="1:26" x14ac:dyDescent="0.25">
      <c r="A179" s="45" t="s">
        <v>161</v>
      </c>
      <c r="B179" s="45" t="s">
        <v>1096</v>
      </c>
      <c r="C179" s="45" t="s">
        <v>915</v>
      </c>
      <c r="D179" s="45" t="s">
        <v>162</v>
      </c>
      <c r="E179" s="48">
        <v>26.112642774844002</v>
      </c>
      <c r="F179" s="23">
        <v>5.5219531121690002</v>
      </c>
      <c r="G179" s="23">
        <v>20.590689662675</v>
      </c>
      <c r="H179" s="23">
        <v>-4.5815821968570001</v>
      </c>
      <c r="I179" s="23">
        <v>19.046387937974</v>
      </c>
      <c r="J179" s="49">
        <v>0.182009</v>
      </c>
      <c r="K179" s="47">
        <v>5.4987628345050004</v>
      </c>
      <c r="L179" s="23">
        <v>2.3190277664E-2</v>
      </c>
      <c r="M179" s="47" t="s">
        <v>904</v>
      </c>
      <c r="N179" s="47" t="s">
        <v>904</v>
      </c>
      <c r="O179" s="49" t="s">
        <v>904</v>
      </c>
      <c r="P179" s="47">
        <v>14.690851876425</v>
      </c>
      <c r="Q179" s="23">
        <v>5.89983778625</v>
      </c>
      <c r="R179" s="47" t="s">
        <v>904</v>
      </c>
      <c r="S179" s="47" t="s">
        <v>904</v>
      </c>
      <c r="T179" s="49" t="s">
        <v>904</v>
      </c>
      <c r="U179" s="47">
        <v>20.189614710930002</v>
      </c>
      <c r="V179" s="23">
        <v>5.9230280639139998</v>
      </c>
      <c r="W179" s="47" t="s">
        <v>904</v>
      </c>
      <c r="X179" s="47" t="s">
        <v>904</v>
      </c>
      <c r="Y179" s="49" t="s">
        <v>904</v>
      </c>
      <c r="Z179" s="50" t="s">
        <v>904</v>
      </c>
    </row>
    <row r="180" spans="1:26" x14ac:dyDescent="0.25">
      <c r="A180" s="45" t="s">
        <v>101</v>
      </c>
      <c r="B180" s="45" t="s">
        <v>1097</v>
      </c>
      <c r="C180" s="45" t="s">
        <v>36</v>
      </c>
      <c r="D180" s="45" t="s">
        <v>102</v>
      </c>
      <c r="E180" s="48">
        <v>109.917682476574</v>
      </c>
      <c r="F180" s="23">
        <v>32.763321921176001</v>
      </c>
      <c r="G180" s="23">
        <v>77.154360555398</v>
      </c>
      <c r="H180" s="23">
        <v>21.850724557433001</v>
      </c>
      <c r="I180" s="23">
        <v>71.367783513742992</v>
      </c>
      <c r="J180" s="49">
        <v>0</v>
      </c>
      <c r="K180" s="47">
        <v>29.793494298849001</v>
      </c>
      <c r="L180" s="23">
        <v>2.9698276223269997</v>
      </c>
      <c r="M180" s="47" t="s">
        <v>904</v>
      </c>
      <c r="N180" s="47" t="s">
        <v>904</v>
      </c>
      <c r="O180" s="49" t="s">
        <v>904</v>
      </c>
      <c r="P180" s="47">
        <v>65.450120584916007</v>
      </c>
      <c r="Q180" s="23">
        <v>11.704239970482</v>
      </c>
      <c r="R180" s="47" t="s">
        <v>904</v>
      </c>
      <c r="S180" s="47" t="s">
        <v>904</v>
      </c>
      <c r="T180" s="49" t="s">
        <v>904</v>
      </c>
      <c r="U180" s="47">
        <v>95.243614883765005</v>
      </c>
      <c r="V180" s="23">
        <v>14.674067592808999</v>
      </c>
      <c r="W180" s="47" t="s">
        <v>904</v>
      </c>
      <c r="X180" s="47" t="s">
        <v>904</v>
      </c>
      <c r="Y180" s="49" t="s">
        <v>904</v>
      </c>
      <c r="Z180" s="50" t="s">
        <v>904</v>
      </c>
    </row>
    <row r="181" spans="1:26" x14ac:dyDescent="0.25">
      <c r="A181" s="45" t="s">
        <v>55</v>
      </c>
      <c r="B181" s="45" t="s">
        <v>1098</v>
      </c>
      <c r="C181" s="45" t="s">
        <v>36</v>
      </c>
      <c r="D181" s="45" t="s">
        <v>56</v>
      </c>
      <c r="E181" s="48">
        <v>91.049855480626007</v>
      </c>
      <c r="F181" s="23">
        <v>32.830854702707995</v>
      </c>
      <c r="G181" s="23">
        <v>58.219000777918005</v>
      </c>
      <c r="H181" s="23">
        <v>37.568527094299</v>
      </c>
      <c r="I181" s="23">
        <v>53.852575719573998</v>
      </c>
      <c r="J181" s="49">
        <v>0</v>
      </c>
      <c r="K181" s="47">
        <v>30.036416772858999</v>
      </c>
      <c r="L181" s="23">
        <v>2.7944379298490003</v>
      </c>
      <c r="M181" s="47" t="s">
        <v>904</v>
      </c>
      <c r="N181" s="47" t="s">
        <v>904</v>
      </c>
      <c r="O181" s="49" t="s">
        <v>904</v>
      </c>
      <c r="P181" s="47">
        <v>51.211250346292999</v>
      </c>
      <c r="Q181" s="23">
        <v>7.0077504316240002</v>
      </c>
      <c r="R181" s="47" t="s">
        <v>904</v>
      </c>
      <c r="S181" s="47" t="s">
        <v>904</v>
      </c>
      <c r="T181" s="49" t="s">
        <v>904</v>
      </c>
      <c r="U181" s="47">
        <v>81.247667119151998</v>
      </c>
      <c r="V181" s="23">
        <v>9.8021883614730001</v>
      </c>
      <c r="W181" s="47" t="s">
        <v>904</v>
      </c>
      <c r="X181" s="47" t="s">
        <v>904</v>
      </c>
      <c r="Y181" s="49" t="s">
        <v>904</v>
      </c>
      <c r="Z181" s="50" t="s">
        <v>904</v>
      </c>
    </row>
    <row r="182" spans="1:26" x14ac:dyDescent="0.25">
      <c r="A182" s="45" t="s">
        <v>122</v>
      </c>
      <c r="B182" s="45" t="s">
        <v>1099</v>
      </c>
      <c r="C182" s="45" t="s">
        <v>915</v>
      </c>
      <c r="D182" s="45" t="s">
        <v>123</v>
      </c>
      <c r="E182" s="48">
        <v>157.63150816960999</v>
      </c>
      <c r="F182" s="23">
        <v>53.555554347433997</v>
      </c>
      <c r="G182" s="23">
        <v>104.07595382217599</v>
      </c>
      <c r="H182" s="23">
        <v>67.209143642376006</v>
      </c>
      <c r="I182" s="23">
        <v>96.270257285512997</v>
      </c>
      <c r="J182" s="49">
        <v>0</v>
      </c>
      <c r="K182" s="47">
        <v>43.781028751500003</v>
      </c>
      <c r="L182" s="23">
        <v>9.7745255959339996</v>
      </c>
      <c r="M182" s="47" t="s">
        <v>904</v>
      </c>
      <c r="N182" s="47" t="s">
        <v>904</v>
      </c>
      <c r="O182" s="49" t="s">
        <v>904</v>
      </c>
      <c r="P182" s="47">
        <v>79.081693367130995</v>
      </c>
      <c r="Q182" s="23">
        <v>24.994260455045001</v>
      </c>
      <c r="R182" s="47" t="s">
        <v>904</v>
      </c>
      <c r="S182" s="47" t="s">
        <v>904</v>
      </c>
      <c r="T182" s="49" t="s">
        <v>904</v>
      </c>
      <c r="U182" s="47">
        <v>122.862722118631</v>
      </c>
      <c r="V182" s="23">
        <v>34.768786050979003</v>
      </c>
      <c r="W182" s="47" t="s">
        <v>904</v>
      </c>
      <c r="X182" s="47" t="s">
        <v>904</v>
      </c>
      <c r="Y182" s="49" t="s">
        <v>904</v>
      </c>
      <c r="Z182" s="50" t="s">
        <v>904</v>
      </c>
    </row>
    <row r="183" spans="1:26" x14ac:dyDescent="0.25">
      <c r="A183" s="45" t="s">
        <v>337</v>
      </c>
      <c r="B183" s="45" t="s">
        <v>1100</v>
      </c>
      <c r="C183" s="45" t="s">
        <v>952</v>
      </c>
      <c r="D183" s="45" t="s">
        <v>338</v>
      </c>
      <c r="E183" s="48">
        <v>258.32619194745502</v>
      </c>
      <c r="F183" s="23">
        <v>81.50767857644901</v>
      </c>
      <c r="G183" s="23">
        <v>176.81851337100602</v>
      </c>
      <c r="H183" s="23">
        <v>142.82741301150199</v>
      </c>
      <c r="I183" s="23">
        <v>163.55712486818001</v>
      </c>
      <c r="J183" s="49">
        <v>0</v>
      </c>
      <c r="K183" s="47">
        <v>81.50767857644901</v>
      </c>
      <c r="L183" s="23" t="s">
        <v>904</v>
      </c>
      <c r="M183" s="47" t="s">
        <v>904</v>
      </c>
      <c r="N183" s="47" t="s">
        <v>904</v>
      </c>
      <c r="O183" s="49" t="s">
        <v>904</v>
      </c>
      <c r="P183" s="47">
        <v>176.81851337100602</v>
      </c>
      <c r="Q183" s="23" t="s">
        <v>904</v>
      </c>
      <c r="R183" s="47" t="s">
        <v>904</v>
      </c>
      <c r="S183" s="47" t="s">
        <v>904</v>
      </c>
      <c r="T183" s="49" t="s">
        <v>904</v>
      </c>
      <c r="U183" s="47">
        <v>258.32619194745502</v>
      </c>
      <c r="V183" s="23" t="s">
        <v>904</v>
      </c>
      <c r="W183" s="47" t="s">
        <v>904</v>
      </c>
      <c r="X183" s="47" t="s">
        <v>904</v>
      </c>
      <c r="Y183" s="49" t="s">
        <v>904</v>
      </c>
      <c r="Z183" s="50" t="s">
        <v>904</v>
      </c>
    </row>
    <row r="184" spans="1:26" x14ac:dyDescent="0.25">
      <c r="A184" s="45" t="s">
        <v>803</v>
      </c>
      <c r="B184" s="45" t="s">
        <v>1101</v>
      </c>
      <c r="C184" s="45" t="s">
        <v>751</v>
      </c>
      <c r="D184" s="45" t="s">
        <v>1102</v>
      </c>
      <c r="E184" s="48">
        <v>25.293093102187999</v>
      </c>
      <c r="F184" s="23">
        <v>10.659362124151</v>
      </c>
      <c r="G184" s="23">
        <v>14.633730978036999</v>
      </c>
      <c r="H184" s="23">
        <v>9.8644541220510007</v>
      </c>
      <c r="I184" s="23">
        <v>13.536201154683999</v>
      </c>
      <c r="J184" s="49">
        <v>0</v>
      </c>
      <c r="K184" s="47" t="s">
        <v>904</v>
      </c>
      <c r="L184" s="23" t="s">
        <v>904</v>
      </c>
      <c r="M184" s="47">
        <v>10.659362124151</v>
      </c>
      <c r="N184" s="47" t="s">
        <v>904</v>
      </c>
      <c r="O184" s="49" t="s">
        <v>904</v>
      </c>
      <c r="P184" s="47" t="s">
        <v>904</v>
      </c>
      <c r="Q184" s="23" t="s">
        <v>904</v>
      </c>
      <c r="R184" s="47">
        <v>14.633730978036999</v>
      </c>
      <c r="S184" s="47" t="s">
        <v>904</v>
      </c>
      <c r="T184" s="49" t="s">
        <v>904</v>
      </c>
      <c r="U184" s="47" t="s">
        <v>904</v>
      </c>
      <c r="V184" s="23" t="s">
        <v>904</v>
      </c>
      <c r="W184" s="47">
        <v>25.293093102187999</v>
      </c>
      <c r="X184" s="47" t="s">
        <v>904</v>
      </c>
      <c r="Y184" s="49" t="s">
        <v>904</v>
      </c>
      <c r="Z184" s="50" t="s">
        <v>904</v>
      </c>
    </row>
    <row r="185" spans="1:26" x14ac:dyDescent="0.25">
      <c r="A185" s="45" t="s">
        <v>549</v>
      </c>
      <c r="B185" s="45" t="s">
        <v>1103</v>
      </c>
      <c r="C185" s="45" t="s">
        <v>348</v>
      </c>
      <c r="D185" s="45" t="s">
        <v>550</v>
      </c>
      <c r="E185" s="48">
        <v>6.9586304655550002</v>
      </c>
      <c r="F185" s="23">
        <v>1.6051794344800001</v>
      </c>
      <c r="G185" s="23">
        <v>5.3534510310750001</v>
      </c>
      <c r="H185" s="23">
        <v>-20.319581140343001</v>
      </c>
      <c r="I185" s="23">
        <v>4.9519422037450003</v>
      </c>
      <c r="J185" s="49">
        <v>0.5</v>
      </c>
      <c r="K185" s="47" t="s">
        <v>904</v>
      </c>
      <c r="L185" s="23">
        <v>1.6051794344800001</v>
      </c>
      <c r="M185" s="47" t="s">
        <v>904</v>
      </c>
      <c r="N185" s="47" t="s">
        <v>904</v>
      </c>
      <c r="O185" s="49" t="s">
        <v>904</v>
      </c>
      <c r="P185" s="47" t="s">
        <v>904</v>
      </c>
      <c r="Q185" s="23">
        <v>5.3534510310750001</v>
      </c>
      <c r="R185" s="47" t="s">
        <v>904</v>
      </c>
      <c r="S185" s="47" t="s">
        <v>904</v>
      </c>
      <c r="T185" s="49" t="s">
        <v>904</v>
      </c>
      <c r="U185" s="47" t="s">
        <v>904</v>
      </c>
      <c r="V185" s="23">
        <v>6.9586304655550002</v>
      </c>
      <c r="W185" s="47" t="s">
        <v>904</v>
      </c>
      <c r="X185" s="47" t="s">
        <v>904</v>
      </c>
      <c r="Y185" s="49" t="s">
        <v>904</v>
      </c>
      <c r="Z185" s="50" t="s">
        <v>904</v>
      </c>
    </row>
    <row r="186" spans="1:26" x14ac:dyDescent="0.25">
      <c r="A186" s="45" t="s">
        <v>103</v>
      </c>
      <c r="B186" s="45" t="s">
        <v>1104</v>
      </c>
      <c r="C186" s="45" t="s">
        <v>36</v>
      </c>
      <c r="D186" s="45" t="s">
        <v>104</v>
      </c>
      <c r="E186" s="48">
        <v>212.86508328417099</v>
      </c>
      <c r="F186" s="23">
        <v>65.016705357044003</v>
      </c>
      <c r="G186" s="23">
        <v>147.84837792712699</v>
      </c>
      <c r="H186" s="23">
        <v>-33.802874535786998</v>
      </c>
      <c r="I186" s="23">
        <v>136.759749582593</v>
      </c>
      <c r="J186" s="49">
        <v>0.186087</v>
      </c>
      <c r="K186" s="47">
        <v>58.093983335901001</v>
      </c>
      <c r="L186" s="23">
        <v>6.9227220211429996</v>
      </c>
      <c r="M186" s="47" t="s">
        <v>904</v>
      </c>
      <c r="N186" s="47" t="s">
        <v>904</v>
      </c>
      <c r="O186" s="49" t="s">
        <v>904</v>
      </c>
      <c r="P186" s="47">
        <v>122.45187373896</v>
      </c>
      <c r="Q186" s="23">
        <v>25.396504188167999</v>
      </c>
      <c r="R186" s="47" t="s">
        <v>904</v>
      </c>
      <c r="S186" s="47" t="s">
        <v>904</v>
      </c>
      <c r="T186" s="49" t="s">
        <v>904</v>
      </c>
      <c r="U186" s="47">
        <v>180.545857074861</v>
      </c>
      <c r="V186" s="23">
        <v>32.319226209310997</v>
      </c>
      <c r="W186" s="47" t="s">
        <v>904</v>
      </c>
      <c r="X186" s="47" t="s">
        <v>904</v>
      </c>
      <c r="Y186" s="49" t="s">
        <v>904</v>
      </c>
      <c r="Z186" s="50" t="s">
        <v>904</v>
      </c>
    </row>
    <row r="187" spans="1:26" x14ac:dyDescent="0.25">
      <c r="A187" s="45" t="s">
        <v>246</v>
      </c>
      <c r="B187" s="45" t="s">
        <v>1105</v>
      </c>
      <c r="C187" s="45" t="s">
        <v>923</v>
      </c>
      <c r="D187" s="45" t="s">
        <v>247</v>
      </c>
      <c r="E187" s="48">
        <v>142.700480488007</v>
      </c>
      <c r="F187" s="23">
        <v>48.144288246838002</v>
      </c>
      <c r="G187" s="23">
        <v>94.556192241169001</v>
      </c>
      <c r="H187" s="23">
        <v>45.086408383307003</v>
      </c>
      <c r="I187" s="23">
        <v>87.464477823082007</v>
      </c>
      <c r="J187" s="49">
        <v>0</v>
      </c>
      <c r="K187" s="47">
        <v>42.444216058339002</v>
      </c>
      <c r="L187" s="23">
        <v>5.700072188499</v>
      </c>
      <c r="M187" s="47" t="s">
        <v>904</v>
      </c>
      <c r="N187" s="47" t="s">
        <v>904</v>
      </c>
      <c r="O187" s="49" t="s">
        <v>904</v>
      </c>
      <c r="P187" s="47">
        <v>78.298852649408005</v>
      </c>
      <c r="Q187" s="23">
        <v>16.257339591760999</v>
      </c>
      <c r="R187" s="47" t="s">
        <v>904</v>
      </c>
      <c r="S187" s="47" t="s">
        <v>904</v>
      </c>
      <c r="T187" s="49" t="s">
        <v>904</v>
      </c>
      <c r="U187" s="47">
        <v>120.743068707747</v>
      </c>
      <c r="V187" s="23">
        <v>21.957411780259999</v>
      </c>
      <c r="W187" s="47" t="s">
        <v>904</v>
      </c>
      <c r="X187" s="47" t="s">
        <v>904</v>
      </c>
      <c r="Y187" s="49" t="s">
        <v>904</v>
      </c>
      <c r="Z187" s="50" t="s">
        <v>904</v>
      </c>
    </row>
    <row r="188" spans="1:26" x14ac:dyDescent="0.25">
      <c r="A188" s="45" t="s">
        <v>325</v>
      </c>
      <c r="B188" s="45" t="s">
        <v>1106</v>
      </c>
      <c r="C188" s="45" t="s">
        <v>952</v>
      </c>
      <c r="D188" s="45" t="s">
        <v>326</v>
      </c>
      <c r="E188" s="48">
        <v>77.288691924633</v>
      </c>
      <c r="F188" s="23">
        <v>19.548315555199999</v>
      </c>
      <c r="G188" s="23">
        <v>57.740376369433001</v>
      </c>
      <c r="H188" s="23">
        <v>37.465507783302002</v>
      </c>
      <c r="I188" s="23">
        <v>53.409848141726002</v>
      </c>
      <c r="J188" s="49">
        <v>0</v>
      </c>
      <c r="K188" s="47">
        <v>19.548315555199999</v>
      </c>
      <c r="L188" s="23" t="s">
        <v>904</v>
      </c>
      <c r="M188" s="47" t="s">
        <v>904</v>
      </c>
      <c r="N188" s="47" t="s">
        <v>904</v>
      </c>
      <c r="O188" s="49" t="s">
        <v>904</v>
      </c>
      <c r="P188" s="47">
        <v>57.740376369433001</v>
      </c>
      <c r="Q188" s="23" t="s">
        <v>904</v>
      </c>
      <c r="R188" s="47" t="s">
        <v>904</v>
      </c>
      <c r="S188" s="47" t="s">
        <v>904</v>
      </c>
      <c r="T188" s="49" t="s">
        <v>904</v>
      </c>
      <c r="U188" s="47">
        <v>77.288691924633</v>
      </c>
      <c r="V188" s="23" t="s">
        <v>904</v>
      </c>
      <c r="W188" s="47" t="s">
        <v>904</v>
      </c>
      <c r="X188" s="47" t="s">
        <v>904</v>
      </c>
      <c r="Y188" s="49" t="s">
        <v>904</v>
      </c>
      <c r="Z188" s="50" t="s">
        <v>904</v>
      </c>
    </row>
    <row r="189" spans="1:26" x14ac:dyDescent="0.25">
      <c r="A189" s="45" t="s">
        <v>787</v>
      </c>
      <c r="B189" s="45" t="s">
        <v>1107</v>
      </c>
      <c r="C189" s="45" t="s">
        <v>751</v>
      </c>
      <c r="D189" s="45" t="s">
        <v>1108</v>
      </c>
      <c r="E189" s="48">
        <v>14.014560658823999</v>
      </c>
      <c r="F189" s="23">
        <v>5.6088042521989996</v>
      </c>
      <c r="G189" s="23">
        <v>8.4057564066250006</v>
      </c>
      <c r="H189" s="23">
        <v>5.0420007014600001</v>
      </c>
      <c r="I189" s="23">
        <v>7.7753246761280002</v>
      </c>
      <c r="J189" s="49">
        <v>0</v>
      </c>
      <c r="K189" s="47" t="s">
        <v>904</v>
      </c>
      <c r="L189" s="23" t="s">
        <v>904</v>
      </c>
      <c r="M189" s="47">
        <v>5.6088042521989996</v>
      </c>
      <c r="N189" s="47" t="s">
        <v>904</v>
      </c>
      <c r="O189" s="49" t="s">
        <v>904</v>
      </c>
      <c r="P189" s="47" t="s">
        <v>904</v>
      </c>
      <c r="Q189" s="23" t="s">
        <v>904</v>
      </c>
      <c r="R189" s="47">
        <v>8.4057564066250006</v>
      </c>
      <c r="S189" s="47" t="s">
        <v>904</v>
      </c>
      <c r="T189" s="49" t="s">
        <v>904</v>
      </c>
      <c r="U189" s="47" t="s">
        <v>904</v>
      </c>
      <c r="V189" s="23" t="s">
        <v>904</v>
      </c>
      <c r="W189" s="47">
        <v>14.014560658823999</v>
      </c>
      <c r="X189" s="47" t="s">
        <v>904</v>
      </c>
      <c r="Y189" s="49" t="s">
        <v>904</v>
      </c>
      <c r="Z189" s="50" t="s">
        <v>904</v>
      </c>
    </row>
    <row r="190" spans="1:26" x14ac:dyDescent="0.25">
      <c r="A190" s="45" t="s">
        <v>423</v>
      </c>
      <c r="B190" s="45" t="s">
        <v>1109</v>
      </c>
      <c r="C190" s="45" t="s">
        <v>348</v>
      </c>
      <c r="D190" s="45" t="s">
        <v>424</v>
      </c>
      <c r="E190" s="48">
        <v>2.4679620338820003</v>
      </c>
      <c r="F190" s="23">
        <v>0.37496071241099999</v>
      </c>
      <c r="G190" s="23">
        <v>2.0930013214710002</v>
      </c>
      <c r="H190" s="23">
        <v>-7.5447751921030006</v>
      </c>
      <c r="I190" s="23">
        <v>1.9360262223610001</v>
      </c>
      <c r="J190" s="49">
        <v>0.5</v>
      </c>
      <c r="K190" s="47" t="s">
        <v>904</v>
      </c>
      <c r="L190" s="23">
        <v>0.37496071241099999</v>
      </c>
      <c r="M190" s="47" t="s">
        <v>904</v>
      </c>
      <c r="N190" s="47" t="s">
        <v>904</v>
      </c>
      <c r="O190" s="49" t="s">
        <v>904</v>
      </c>
      <c r="P190" s="47" t="s">
        <v>904</v>
      </c>
      <c r="Q190" s="23">
        <v>2.0930013214710002</v>
      </c>
      <c r="R190" s="47" t="s">
        <v>904</v>
      </c>
      <c r="S190" s="47" t="s">
        <v>904</v>
      </c>
      <c r="T190" s="49" t="s">
        <v>904</v>
      </c>
      <c r="U190" s="47" t="s">
        <v>904</v>
      </c>
      <c r="V190" s="23">
        <v>2.4679620338820003</v>
      </c>
      <c r="W190" s="47" t="s">
        <v>904</v>
      </c>
      <c r="X190" s="47" t="s">
        <v>904</v>
      </c>
      <c r="Y190" s="49" t="s">
        <v>904</v>
      </c>
      <c r="Z190" s="50" t="s">
        <v>904</v>
      </c>
    </row>
    <row r="191" spans="1:26" x14ac:dyDescent="0.25">
      <c r="A191" s="45" t="s">
        <v>124</v>
      </c>
      <c r="B191" s="45" t="s">
        <v>1110</v>
      </c>
      <c r="C191" s="45" t="s">
        <v>915</v>
      </c>
      <c r="D191" s="45" t="s">
        <v>125</v>
      </c>
      <c r="E191" s="48">
        <v>134.95432959113998</v>
      </c>
      <c r="F191" s="23">
        <v>46.158845157907997</v>
      </c>
      <c r="G191" s="23">
        <v>88.795484433231991</v>
      </c>
      <c r="H191" s="23">
        <v>72.975393760233999</v>
      </c>
      <c r="I191" s="23">
        <v>82.135823100739003</v>
      </c>
      <c r="J191" s="49">
        <v>0</v>
      </c>
      <c r="K191" s="47">
        <v>39.963332142149</v>
      </c>
      <c r="L191" s="23">
        <v>6.1955130157580003</v>
      </c>
      <c r="M191" s="47" t="s">
        <v>904</v>
      </c>
      <c r="N191" s="47" t="s">
        <v>904</v>
      </c>
      <c r="O191" s="49" t="s">
        <v>904</v>
      </c>
      <c r="P191" s="47">
        <v>72.114763513120991</v>
      </c>
      <c r="Q191" s="23">
        <v>16.680720920111</v>
      </c>
      <c r="R191" s="47" t="s">
        <v>904</v>
      </c>
      <c r="S191" s="47" t="s">
        <v>904</v>
      </c>
      <c r="T191" s="49" t="s">
        <v>904</v>
      </c>
      <c r="U191" s="47">
        <v>112.07809565526999</v>
      </c>
      <c r="V191" s="23">
        <v>22.876233935868999</v>
      </c>
      <c r="W191" s="47" t="s">
        <v>904</v>
      </c>
      <c r="X191" s="47" t="s">
        <v>904</v>
      </c>
      <c r="Y191" s="49" t="s">
        <v>904</v>
      </c>
      <c r="Z191" s="50" t="s">
        <v>904</v>
      </c>
    </row>
    <row r="192" spans="1:26" x14ac:dyDescent="0.25">
      <c r="A192" s="45" t="s">
        <v>667</v>
      </c>
      <c r="B192" s="45" t="s">
        <v>1111</v>
      </c>
      <c r="C192" s="45" t="s">
        <v>348</v>
      </c>
      <c r="D192" s="45" t="s">
        <v>668</v>
      </c>
      <c r="E192" s="48">
        <v>2.2117542969450001</v>
      </c>
      <c r="F192" s="23">
        <v>0.23643597637399999</v>
      </c>
      <c r="G192" s="23">
        <v>1.9753183205710001</v>
      </c>
      <c r="H192" s="23">
        <v>-11.491055822237</v>
      </c>
      <c r="I192" s="23">
        <v>1.827169446528</v>
      </c>
      <c r="J192" s="49">
        <v>0.5</v>
      </c>
      <c r="K192" s="47" t="s">
        <v>904</v>
      </c>
      <c r="L192" s="23">
        <v>0.23643597637399999</v>
      </c>
      <c r="M192" s="47" t="s">
        <v>904</v>
      </c>
      <c r="N192" s="47" t="s">
        <v>904</v>
      </c>
      <c r="O192" s="49" t="s">
        <v>904</v>
      </c>
      <c r="P192" s="47" t="s">
        <v>904</v>
      </c>
      <c r="Q192" s="23">
        <v>1.9753183205710001</v>
      </c>
      <c r="R192" s="47" t="s">
        <v>904</v>
      </c>
      <c r="S192" s="47" t="s">
        <v>904</v>
      </c>
      <c r="T192" s="49" t="s">
        <v>904</v>
      </c>
      <c r="U192" s="47" t="s">
        <v>904</v>
      </c>
      <c r="V192" s="23">
        <v>2.2117542969450001</v>
      </c>
      <c r="W192" s="47" t="s">
        <v>904</v>
      </c>
      <c r="X192" s="47" t="s">
        <v>904</v>
      </c>
      <c r="Y192" s="49" t="s">
        <v>904</v>
      </c>
      <c r="Z192" s="50" t="s">
        <v>904</v>
      </c>
    </row>
    <row r="193" spans="1:26" x14ac:dyDescent="0.25">
      <c r="A193" s="45" t="s">
        <v>583</v>
      </c>
      <c r="B193" s="45" t="s">
        <v>1112</v>
      </c>
      <c r="C193" s="45" t="s">
        <v>348</v>
      </c>
      <c r="D193" s="45" t="s">
        <v>584</v>
      </c>
      <c r="E193" s="48">
        <v>4.5399524426789997</v>
      </c>
      <c r="F193" s="23">
        <v>0.98061469124199996</v>
      </c>
      <c r="G193" s="23">
        <v>3.5593377514369999</v>
      </c>
      <c r="H193" s="23">
        <v>-13.190549729304999</v>
      </c>
      <c r="I193" s="23">
        <v>3.2923874200789998</v>
      </c>
      <c r="J193" s="49">
        <v>0.5</v>
      </c>
      <c r="K193" s="47" t="s">
        <v>904</v>
      </c>
      <c r="L193" s="23">
        <v>0.98061469124199996</v>
      </c>
      <c r="M193" s="47" t="s">
        <v>904</v>
      </c>
      <c r="N193" s="47" t="s">
        <v>904</v>
      </c>
      <c r="O193" s="49" t="s">
        <v>904</v>
      </c>
      <c r="P193" s="47" t="s">
        <v>904</v>
      </c>
      <c r="Q193" s="23">
        <v>3.5593377514369999</v>
      </c>
      <c r="R193" s="47" t="s">
        <v>904</v>
      </c>
      <c r="S193" s="47" t="s">
        <v>904</v>
      </c>
      <c r="T193" s="49" t="s">
        <v>904</v>
      </c>
      <c r="U193" s="47" t="s">
        <v>904</v>
      </c>
      <c r="V193" s="23">
        <v>4.5399524426789997</v>
      </c>
      <c r="W193" s="47" t="s">
        <v>904</v>
      </c>
      <c r="X193" s="47" t="s">
        <v>904</v>
      </c>
      <c r="Y193" s="49" t="s">
        <v>904</v>
      </c>
      <c r="Z193" s="50" t="s">
        <v>904</v>
      </c>
    </row>
    <row r="194" spans="1:26" x14ac:dyDescent="0.25">
      <c r="A194" s="45" t="s">
        <v>182</v>
      </c>
      <c r="B194" s="45" t="s">
        <v>1113</v>
      </c>
      <c r="C194" s="45" t="s">
        <v>952</v>
      </c>
      <c r="D194" s="45" t="s">
        <v>183</v>
      </c>
      <c r="E194" s="48">
        <v>152.30791833284201</v>
      </c>
      <c r="F194" s="23">
        <v>48.291640920813997</v>
      </c>
      <c r="G194" s="23">
        <v>104.016277412028</v>
      </c>
      <c r="H194" s="23">
        <v>84.046952967801005</v>
      </c>
      <c r="I194" s="23">
        <v>96.215056606125998</v>
      </c>
      <c r="J194" s="49">
        <v>0</v>
      </c>
      <c r="K194" s="47">
        <v>44.049682177153002</v>
      </c>
      <c r="L194" s="23" t="s">
        <v>904</v>
      </c>
      <c r="M194" s="47">
        <v>4.2419587436610007</v>
      </c>
      <c r="N194" s="47" t="s">
        <v>904</v>
      </c>
      <c r="O194" s="49" t="s">
        <v>904</v>
      </c>
      <c r="P194" s="47">
        <v>97.954095938649004</v>
      </c>
      <c r="Q194" s="23" t="s">
        <v>904</v>
      </c>
      <c r="R194" s="47">
        <v>6.0621814733789998</v>
      </c>
      <c r="S194" s="47" t="s">
        <v>904</v>
      </c>
      <c r="T194" s="49" t="s">
        <v>904</v>
      </c>
      <c r="U194" s="47">
        <v>142.00377811580199</v>
      </c>
      <c r="V194" s="23" t="s">
        <v>904</v>
      </c>
      <c r="W194" s="47">
        <v>10.30414021704</v>
      </c>
      <c r="X194" s="47" t="s">
        <v>904</v>
      </c>
      <c r="Y194" s="49" t="s">
        <v>904</v>
      </c>
      <c r="Z194" s="50" t="s">
        <v>904</v>
      </c>
    </row>
    <row r="195" spans="1:26" x14ac:dyDescent="0.25">
      <c r="A195" s="45" t="s">
        <v>57</v>
      </c>
      <c r="B195" s="45" t="s">
        <v>1114</v>
      </c>
      <c r="C195" s="45" t="s">
        <v>36</v>
      </c>
      <c r="D195" s="45" t="s">
        <v>58</v>
      </c>
      <c r="E195" s="48">
        <v>250.48652786335703</v>
      </c>
      <c r="F195" s="23">
        <v>85.586675597063007</v>
      </c>
      <c r="G195" s="23">
        <v>164.899852266294</v>
      </c>
      <c r="H195" s="23">
        <v>66.401041031820995</v>
      </c>
      <c r="I195" s="23">
        <v>152.532363346322</v>
      </c>
      <c r="J195" s="49">
        <v>0</v>
      </c>
      <c r="K195" s="47">
        <v>76.302311125597001</v>
      </c>
      <c r="L195" s="23">
        <v>9.2843644714659987</v>
      </c>
      <c r="M195" s="47" t="s">
        <v>904</v>
      </c>
      <c r="N195" s="47" t="s">
        <v>904</v>
      </c>
      <c r="O195" s="49" t="s">
        <v>904</v>
      </c>
      <c r="P195" s="47">
        <v>139.44187133651798</v>
      </c>
      <c r="Q195" s="23">
        <v>25.457980929776003</v>
      </c>
      <c r="R195" s="47" t="s">
        <v>904</v>
      </c>
      <c r="S195" s="47" t="s">
        <v>904</v>
      </c>
      <c r="T195" s="49" t="s">
        <v>904</v>
      </c>
      <c r="U195" s="47">
        <v>215.74418246211496</v>
      </c>
      <c r="V195" s="23">
        <v>34.742345401242005</v>
      </c>
      <c r="W195" s="47" t="s">
        <v>904</v>
      </c>
      <c r="X195" s="47" t="s">
        <v>904</v>
      </c>
      <c r="Y195" s="49" t="s">
        <v>904</v>
      </c>
      <c r="Z195" s="50" t="s">
        <v>904</v>
      </c>
    </row>
    <row r="196" spans="1:26" x14ac:dyDescent="0.25">
      <c r="A196" s="45" t="s">
        <v>228</v>
      </c>
      <c r="B196" s="45" t="s">
        <v>1115</v>
      </c>
      <c r="C196" s="45" t="s">
        <v>923</v>
      </c>
      <c r="D196" s="45" t="s">
        <v>229</v>
      </c>
      <c r="E196" s="48">
        <v>66.580900920398989</v>
      </c>
      <c r="F196" s="23">
        <v>21.102323357549999</v>
      </c>
      <c r="G196" s="23">
        <v>45.478577562848997</v>
      </c>
      <c r="H196" s="23">
        <v>11.054301123936</v>
      </c>
      <c r="I196" s="23">
        <v>42.067684245636002</v>
      </c>
      <c r="J196" s="49">
        <v>0</v>
      </c>
      <c r="K196" s="47">
        <v>18.647336659352</v>
      </c>
      <c r="L196" s="23">
        <v>2.4549866981979998</v>
      </c>
      <c r="M196" s="47" t="s">
        <v>904</v>
      </c>
      <c r="N196" s="47" t="s">
        <v>904</v>
      </c>
      <c r="O196" s="49" t="s">
        <v>904</v>
      </c>
      <c r="P196" s="47">
        <v>37.299746656970001</v>
      </c>
      <c r="Q196" s="23">
        <v>8.1788309058799999</v>
      </c>
      <c r="R196" s="47" t="s">
        <v>904</v>
      </c>
      <c r="S196" s="47" t="s">
        <v>904</v>
      </c>
      <c r="T196" s="49" t="s">
        <v>904</v>
      </c>
      <c r="U196" s="47">
        <v>55.947083316322001</v>
      </c>
      <c r="V196" s="23">
        <v>10.633817604078001</v>
      </c>
      <c r="W196" s="47" t="s">
        <v>904</v>
      </c>
      <c r="X196" s="47" t="s">
        <v>904</v>
      </c>
      <c r="Y196" s="49" t="s">
        <v>904</v>
      </c>
      <c r="Z196" s="50" t="s">
        <v>904</v>
      </c>
    </row>
    <row r="197" spans="1:26" x14ac:dyDescent="0.25">
      <c r="A197" s="45" t="s">
        <v>527</v>
      </c>
      <c r="B197" s="45" t="s">
        <v>1116</v>
      </c>
      <c r="C197" s="45" t="s">
        <v>348</v>
      </c>
      <c r="D197" s="45" t="s">
        <v>528</v>
      </c>
      <c r="E197" s="48">
        <v>3.042018290153</v>
      </c>
      <c r="F197" s="23">
        <v>0</v>
      </c>
      <c r="G197" s="23">
        <v>3.042018290153</v>
      </c>
      <c r="H197" s="23">
        <v>-20.040256006138002</v>
      </c>
      <c r="I197" s="23">
        <v>2.8138669183910001</v>
      </c>
      <c r="J197" s="49">
        <v>0.5</v>
      </c>
      <c r="K197" s="47" t="s">
        <v>904</v>
      </c>
      <c r="L197" s="23" t="s">
        <v>904</v>
      </c>
      <c r="M197" s="47" t="s">
        <v>904</v>
      </c>
      <c r="N197" s="47" t="s">
        <v>904</v>
      </c>
      <c r="O197" s="49" t="s">
        <v>904</v>
      </c>
      <c r="P197" s="47" t="s">
        <v>904</v>
      </c>
      <c r="Q197" s="23">
        <v>3.042018290153</v>
      </c>
      <c r="R197" s="47" t="s">
        <v>904</v>
      </c>
      <c r="S197" s="47" t="s">
        <v>904</v>
      </c>
      <c r="T197" s="49" t="s">
        <v>904</v>
      </c>
      <c r="U197" s="47" t="s">
        <v>904</v>
      </c>
      <c r="V197" s="23">
        <v>3.042018290153</v>
      </c>
      <c r="W197" s="47" t="s">
        <v>904</v>
      </c>
      <c r="X197" s="47" t="s">
        <v>904</v>
      </c>
      <c r="Y197" s="49" t="s">
        <v>904</v>
      </c>
      <c r="Z197" s="50">
        <v>-0.223468081608</v>
      </c>
    </row>
    <row r="198" spans="1:26" x14ac:dyDescent="0.25">
      <c r="A198" s="45" t="s">
        <v>445</v>
      </c>
      <c r="B198" s="45" t="s">
        <v>1117</v>
      </c>
      <c r="C198" s="45" t="s">
        <v>348</v>
      </c>
      <c r="D198" s="45" t="s">
        <v>446</v>
      </c>
      <c r="E198" s="48">
        <v>1.5995144954740002</v>
      </c>
      <c r="F198" s="23">
        <v>0.16942411844699998</v>
      </c>
      <c r="G198" s="23">
        <v>1.4300903770270001</v>
      </c>
      <c r="H198" s="23">
        <v>-3.9247107715469998</v>
      </c>
      <c r="I198" s="23">
        <v>1.32283359875</v>
      </c>
      <c r="J198" s="49">
        <v>0.5</v>
      </c>
      <c r="K198" s="47" t="s">
        <v>904</v>
      </c>
      <c r="L198" s="23">
        <v>0.16942411844699998</v>
      </c>
      <c r="M198" s="47" t="s">
        <v>904</v>
      </c>
      <c r="N198" s="47" t="s">
        <v>904</v>
      </c>
      <c r="O198" s="49" t="s">
        <v>904</v>
      </c>
      <c r="P198" s="47" t="s">
        <v>904</v>
      </c>
      <c r="Q198" s="23">
        <v>1.4300903770270001</v>
      </c>
      <c r="R198" s="47" t="s">
        <v>904</v>
      </c>
      <c r="S198" s="47" t="s">
        <v>904</v>
      </c>
      <c r="T198" s="49" t="s">
        <v>904</v>
      </c>
      <c r="U198" s="47" t="s">
        <v>904</v>
      </c>
      <c r="V198" s="23">
        <v>1.5995144954740002</v>
      </c>
      <c r="W198" s="47" t="s">
        <v>904</v>
      </c>
      <c r="X198" s="47" t="s">
        <v>904</v>
      </c>
      <c r="Y198" s="49" t="s">
        <v>904</v>
      </c>
      <c r="Z198" s="50" t="s">
        <v>904</v>
      </c>
    </row>
    <row r="199" spans="1:26" x14ac:dyDescent="0.25">
      <c r="A199" s="45" t="s">
        <v>747</v>
      </c>
      <c r="B199" s="45" t="s">
        <v>1118</v>
      </c>
      <c r="C199" s="45" t="s">
        <v>348</v>
      </c>
      <c r="D199" s="45" t="s">
        <v>748</v>
      </c>
      <c r="E199" s="48">
        <v>2.0667829575429999</v>
      </c>
      <c r="F199" s="23">
        <v>0.360572376917</v>
      </c>
      <c r="G199" s="23">
        <v>1.706210580626</v>
      </c>
      <c r="H199" s="23">
        <v>-4.943757802765</v>
      </c>
      <c r="I199" s="23">
        <v>1.578244787079</v>
      </c>
      <c r="J199" s="49">
        <v>0.5</v>
      </c>
      <c r="K199" s="47" t="s">
        <v>904</v>
      </c>
      <c r="L199" s="23">
        <v>0.360572376917</v>
      </c>
      <c r="M199" s="47" t="s">
        <v>904</v>
      </c>
      <c r="N199" s="47" t="s">
        <v>904</v>
      </c>
      <c r="O199" s="49" t="s">
        <v>904</v>
      </c>
      <c r="P199" s="47" t="s">
        <v>904</v>
      </c>
      <c r="Q199" s="23">
        <v>1.706210580626</v>
      </c>
      <c r="R199" s="47" t="s">
        <v>904</v>
      </c>
      <c r="S199" s="47" t="s">
        <v>904</v>
      </c>
      <c r="T199" s="49" t="s">
        <v>904</v>
      </c>
      <c r="U199" s="47" t="s">
        <v>904</v>
      </c>
      <c r="V199" s="23">
        <v>2.0667829575429999</v>
      </c>
      <c r="W199" s="47" t="s">
        <v>904</v>
      </c>
      <c r="X199" s="47" t="s">
        <v>904</v>
      </c>
      <c r="Y199" s="49" t="s">
        <v>904</v>
      </c>
      <c r="Z199" s="50" t="s">
        <v>904</v>
      </c>
    </row>
    <row r="200" spans="1:26" x14ac:dyDescent="0.25">
      <c r="A200" s="45" t="s">
        <v>39</v>
      </c>
      <c r="B200" s="45" t="s">
        <v>1119</v>
      </c>
      <c r="C200" s="45" t="s">
        <v>36</v>
      </c>
      <c r="D200" s="45" t="s">
        <v>40</v>
      </c>
      <c r="E200" s="48">
        <v>256.97434597314702</v>
      </c>
      <c r="F200" s="23">
        <v>90.151524928387005</v>
      </c>
      <c r="G200" s="23">
        <v>166.82282104475999</v>
      </c>
      <c r="H200" s="23">
        <v>7.72354854655</v>
      </c>
      <c r="I200" s="23">
        <v>154.311109466403</v>
      </c>
      <c r="J200" s="49">
        <v>0</v>
      </c>
      <c r="K200" s="47">
        <v>79.380811270335997</v>
      </c>
      <c r="L200" s="23">
        <v>10.770713658051001</v>
      </c>
      <c r="M200" s="47" t="s">
        <v>904</v>
      </c>
      <c r="N200" s="47" t="s">
        <v>904</v>
      </c>
      <c r="O200" s="49" t="s">
        <v>904</v>
      </c>
      <c r="P200" s="47">
        <v>139.73562504100499</v>
      </c>
      <c r="Q200" s="23">
        <v>27.087196003755</v>
      </c>
      <c r="R200" s="47" t="s">
        <v>904</v>
      </c>
      <c r="S200" s="47" t="s">
        <v>904</v>
      </c>
      <c r="T200" s="49" t="s">
        <v>904</v>
      </c>
      <c r="U200" s="47">
        <v>219.11643631134098</v>
      </c>
      <c r="V200" s="23">
        <v>37.857909661806005</v>
      </c>
      <c r="W200" s="47" t="s">
        <v>904</v>
      </c>
      <c r="X200" s="47" t="s">
        <v>904</v>
      </c>
      <c r="Y200" s="49" t="s">
        <v>904</v>
      </c>
      <c r="Z200" s="50" t="s">
        <v>904</v>
      </c>
    </row>
    <row r="201" spans="1:26" x14ac:dyDescent="0.25">
      <c r="A201" s="45" t="s">
        <v>637</v>
      </c>
      <c r="B201" s="45" t="s">
        <v>1120</v>
      </c>
      <c r="C201" s="45" t="s">
        <v>348</v>
      </c>
      <c r="D201" s="45" t="s">
        <v>638</v>
      </c>
      <c r="E201" s="48">
        <v>4.6514229231430004</v>
      </c>
      <c r="F201" s="23">
        <v>1.168760444541</v>
      </c>
      <c r="G201" s="23">
        <v>3.4826624786020002</v>
      </c>
      <c r="H201" s="23">
        <v>-7.623063135962</v>
      </c>
      <c r="I201" s="23">
        <v>3.2214627927069999</v>
      </c>
      <c r="J201" s="49">
        <v>0.5</v>
      </c>
      <c r="K201" s="47" t="s">
        <v>904</v>
      </c>
      <c r="L201" s="23">
        <v>1.168760444541</v>
      </c>
      <c r="M201" s="47" t="s">
        <v>904</v>
      </c>
      <c r="N201" s="47" t="s">
        <v>904</v>
      </c>
      <c r="O201" s="49" t="s">
        <v>904</v>
      </c>
      <c r="P201" s="47" t="s">
        <v>904</v>
      </c>
      <c r="Q201" s="23">
        <v>3.4826624786020002</v>
      </c>
      <c r="R201" s="47" t="s">
        <v>904</v>
      </c>
      <c r="S201" s="47" t="s">
        <v>904</v>
      </c>
      <c r="T201" s="49" t="s">
        <v>904</v>
      </c>
      <c r="U201" s="47" t="s">
        <v>904</v>
      </c>
      <c r="V201" s="23">
        <v>4.6514229231430004</v>
      </c>
      <c r="W201" s="47" t="s">
        <v>904</v>
      </c>
      <c r="X201" s="47" t="s">
        <v>904</v>
      </c>
      <c r="Y201" s="49" t="s">
        <v>904</v>
      </c>
      <c r="Z201" s="50" t="s">
        <v>904</v>
      </c>
    </row>
    <row r="202" spans="1:26" x14ac:dyDescent="0.25">
      <c r="A202" s="45" t="s">
        <v>282</v>
      </c>
      <c r="B202" s="45" t="s">
        <v>1121</v>
      </c>
      <c r="C202" s="45" t="s">
        <v>923</v>
      </c>
      <c r="D202" s="45" t="s">
        <v>283</v>
      </c>
      <c r="E202" s="48">
        <v>63.496472892914007</v>
      </c>
      <c r="F202" s="23">
        <v>18.5037891968</v>
      </c>
      <c r="G202" s="23">
        <v>44.992683696114007</v>
      </c>
      <c r="H202" s="23">
        <v>0.44130500132</v>
      </c>
      <c r="I202" s="23">
        <v>41.618232418906004</v>
      </c>
      <c r="J202" s="49">
        <v>0</v>
      </c>
      <c r="K202" s="47">
        <v>17.122148272383999</v>
      </c>
      <c r="L202" s="23">
        <v>1.3816409244159999</v>
      </c>
      <c r="M202" s="47" t="s">
        <v>904</v>
      </c>
      <c r="N202" s="47" t="s">
        <v>904</v>
      </c>
      <c r="O202" s="49" t="s">
        <v>904</v>
      </c>
      <c r="P202" s="47">
        <v>37.023396087435998</v>
      </c>
      <c r="Q202" s="23">
        <v>7.9692876086790001</v>
      </c>
      <c r="R202" s="47" t="s">
        <v>904</v>
      </c>
      <c r="S202" s="47" t="s">
        <v>904</v>
      </c>
      <c r="T202" s="49" t="s">
        <v>904</v>
      </c>
      <c r="U202" s="47">
        <v>54.145544359819993</v>
      </c>
      <c r="V202" s="23">
        <v>9.3509285330950007</v>
      </c>
      <c r="W202" s="47" t="s">
        <v>904</v>
      </c>
      <c r="X202" s="47" t="s">
        <v>904</v>
      </c>
      <c r="Y202" s="49" t="s">
        <v>904</v>
      </c>
      <c r="Z202" s="50" t="s">
        <v>904</v>
      </c>
    </row>
    <row r="203" spans="1:26" x14ac:dyDescent="0.25">
      <c r="A203" s="45" t="s">
        <v>573</v>
      </c>
      <c r="B203" s="45" t="s">
        <v>1122</v>
      </c>
      <c r="C203" s="45" t="s">
        <v>348</v>
      </c>
      <c r="D203" s="45" t="s">
        <v>574</v>
      </c>
      <c r="E203" s="48">
        <v>1.4894852397479998</v>
      </c>
      <c r="F203" s="23">
        <v>0.25056215630400003</v>
      </c>
      <c r="G203" s="23">
        <v>1.2389230834439999</v>
      </c>
      <c r="H203" s="23">
        <v>-4.0670333690599998</v>
      </c>
      <c r="I203" s="23">
        <v>1.1460038521859999</v>
      </c>
      <c r="J203" s="49">
        <v>0.5</v>
      </c>
      <c r="K203" s="47" t="s">
        <v>904</v>
      </c>
      <c r="L203" s="23">
        <v>0.25056215630400003</v>
      </c>
      <c r="M203" s="47" t="s">
        <v>904</v>
      </c>
      <c r="N203" s="47" t="s">
        <v>904</v>
      </c>
      <c r="O203" s="49" t="s">
        <v>904</v>
      </c>
      <c r="P203" s="47" t="s">
        <v>904</v>
      </c>
      <c r="Q203" s="23">
        <v>1.2389230834439999</v>
      </c>
      <c r="R203" s="47" t="s">
        <v>904</v>
      </c>
      <c r="S203" s="47" t="s">
        <v>904</v>
      </c>
      <c r="T203" s="49" t="s">
        <v>904</v>
      </c>
      <c r="U203" s="47" t="s">
        <v>904</v>
      </c>
      <c r="V203" s="23">
        <v>1.4894852397479998</v>
      </c>
      <c r="W203" s="47" t="s">
        <v>904</v>
      </c>
      <c r="X203" s="47" t="s">
        <v>904</v>
      </c>
      <c r="Y203" s="49" t="s">
        <v>904</v>
      </c>
      <c r="Z203" s="50" t="s">
        <v>904</v>
      </c>
    </row>
    <row r="204" spans="1:26" x14ac:dyDescent="0.25">
      <c r="A204" s="45" t="s">
        <v>653</v>
      </c>
      <c r="B204" s="45" t="s">
        <v>1123</v>
      </c>
      <c r="C204" s="45" t="s">
        <v>348</v>
      </c>
      <c r="D204" s="45" t="s">
        <v>654</v>
      </c>
      <c r="E204" s="48">
        <v>3.4843962793649998</v>
      </c>
      <c r="F204" s="23">
        <v>0.77216875177700006</v>
      </c>
      <c r="G204" s="23">
        <v>2.7122275275879999</v>
      </c>
      <c r="H204" s="23">
        <v>-10.240119486276999</v>
      </c>
      <c r="I204" s="23">
        <v>2.508810463019</v>
      </c>
      <c r="J204" s="49">
        <v>0.5</v>
      </c>
      <c r="K204" s="47" t="s">
        <v>904</v>
      </c>
      <c r="L204" s="23">
        <v>0.77216875177700006</v>
      </c>
      <c r="M204" s="47" t="s">
        <v>904</v>
      </c>
      <c r="N204" s="47" t="s">
        <v>904</v>
      </c>
      <c r="O204" s="49" t="s">
        <v>904</v>
      </c>
      <c r="P204" s="47" t="s">
        <v>904</v>
      </c>
      <c r="Q204" s="23">
        <v>2.7122275275879999</v>
      </c>
      <c r="R204" s="47" t="s">
        <v>904</v>
      </c>
      <c r="S204" s="47" t="s">
        <v>904</v>
      </c>
      <c r="T204" s="49" t="s">
        <v>904</v>
      </c>
      <c r="U204" s="47" t="s">
        <v>904</v>
      </c>
      <c r="V204" s="23">
        <v>3.4843962793649998</v>
      </c>
      <c r="W204" s="47" t="s">
        <v>904</v>
      </c>
      <c r="X204" s="47" t="s">
        <v>904</v>
      </c>
      <c r="Y204" s="49" t="s">
        <v>904</v>
      </c>
      <c r="Z204" s="50" t="s">
        <v>904</v>
      </c>
    </row>
    <row r="205" spans="1:26" x14ac:dyDescent="0.25">
      <c r="A205" s="45" t="s">
        <v>752</v>
      </c>
      <c r="B205" s="45" t="s">
        <v>1124</v>
      </c>
      <c r="C205" s="45" t="s">
        <v>751</v>
      </c>
      <c r="D205" s="45" t="s">
        <v>753</v>
      </c>
      <c r="E205" s="48">
        <v>32.454521083594997</v>
      </c>
      <c r="F205" s="23">
        <v>13.663938244373</v>
      </c>
      <c r="G205" s="23">
        <v>18.790582839221997</v>
      </c>
      <c r="H205" s="23">
        <v>14.443624903186999</v>
      </c>
      <c r="I205" s="23">
        <v>17.381289126279999</v>
      </c>
      <c r="J205" s="49">
        <v>0</v>
      </c>
      <c r="K205" s="47" t="s">
        <v>904</v>
      </c>
      <c r="L205" s="23" t="s">
        <v>904</v>
      </c>
      <c r="M205" s="47">
        <v>13.663938244373</v>
      </c>
      <c r="N205" s="47" t="s">
        <v>904</v>
      </c>
      <c r="O205" s="49" t="s">
        <v>904</v>
      </c>
      <c r="P205" s="47" t="s">
        <v>904</v>
      </c>
      <c r="Q205" s="23" t="s">
        <v>904</v>
      </c>
      <c r="R205" s="47">
        <v>18.790582839221997</v>
      </c>
      <c r="S205" s="47" t="s">
        <v>904</v>
      </c>
      <c r="T205" s="49" t="s">
        <v>904</v>
      </c>
      <c r="U205" s="47" t="s">
        <v>904</v>
      </c>
      <c r="V205" s="23" t="s">
        <v>904</v>
      </c>
      <c r="W205" s="47">
        <v>32.454521083594997</v>
      </c>
      <c r="X205" s="47" t="s">
        <v>904</v>
      </c>
      <c r="Y205" s="49" t="s">
        <v>904</v>
      </c>
      <c r="Z205" s="50" t="s">
        <v>904</v>
      </c>
    </row>
    <row r="206" spans="1:26" x14ac:dyDescent="0.25">
      <c r="A206" s="45" t="s">
        <v>163</v>
      </c>
      <c r="B206" s="45" t="s">
        <v>1125</v>
      </c>
      <c r="C206" s="45" t="s">
        <v>915</v>
      </c>
      <c r="D206" s="45" t="s">
        <v>164</v>
      </c>
      <c r="E206" s="48">
        <v>48.520588815486001</v>
      </c>
      <c r="F206" s="23">
        <v>14.962617178438</v>
      </c>
      <c r="G206" s="23">
        <v>33.557971637047999</v>
      </c>
      <c r="H206" s="23">
        <v>8.0618661088000003</v>
      </c>
      <c r="I206" s="23">
        <v>31.041123764269003</v>
      </c>
      <c r="J206" s="49">
        <v>0</v>
      </c>
      <c r="K206" s="47">
        <v>13.013976510134</v>
      </c>
      <c r="L206" s="23">
        <v>1.9486406683040001</v>
      </c>
      <c r="M206" s="47" t="s">
        <v>904</v>
      </c>
      <c r="N206" s="47" t="s">
        <v>904</v>
      </c>
      <c r="O206" s="49" t="s">
        <v>904</v>
      </c>
      <c r="P206" s="47">
        <v>24.813590913045001</v>
      </c>
      <c r="Q206" s="23">
        <v>8.7443807240029994</v>
      </c>
      <c r="R206" s="47" t="s">
        <v>904</v>
      </c>
      <c r="S206" s="47" t="s">
        <v>904</v>
      </c>
      <c r="T206" s="49" t="s">
        <v>904</v>
      </c>
      <c r="U206" s="47">
        <v>37.827567423179005</v>
      </c>
      <c r="V206" s="23">
        <v>10.693021392306999</v>
      </c>
      <c r="W206" s="47" t="s">
        <v>904</v>
      </c>
      <c r="X206" s="47" t="s">
        <v>904</v>
      </c>
      <c r="Y206" s="49" t="s">
        <v>904</v>
      </c>
      <c r="Z206" s="50" t="s">
        <v>904</v>
      </c>
    </row>
    <row r="207" spans="1:26" x14ac:dyDescent="0.25">
      <c r="A207" s="45" t="s">
        <v>401</v>
      </c>
      <c r="B207" s="45" t="s">
        <v>1126</v>
      </c>
      <c r="C207" s="45" t="s">
        <v>348</v>
      </c>
      <c r="D207" s="45" t="s">
        <v>402</v>
      </c>
      <c r="E207" s="48">
        <v>2.5627582477750002</v>
      </c>
      <c r="F207" s="23">
        <v>0.49755264414</v>
      </c>
      <c r="G207" s="23">
        <v>2.0652056036349999</v>
      </c>
      <c r="H207" s="23">
        <v>-4.1771258769230002</v>
      </c>
      <c r="I207" s="23">
        <v>1.9103151833629999</v>
      </c>
      <c r="J207" s="49">
        <v>0.5</v>
      </c>
      <c r="K207" s="47" t="s">
        <v>904</v>
      </c>
      <c r="L207" s="23">
        <v>0.49755264414</v>
      </c>
      <c r="M207" s="47" t="s">
        <v>904</v>
      </c>
      <c r="N207" s="47" t="s">
        <v>904</v>
      </c>
      <c r="O207" s="49" t="s">
        <v>904</v>
      </c>
      <c r="P207" s="47" t="s">
        <v>904</v>
      </c>
      <c r="Q207" s="23">
        <v>2.0652056036349999</v>
      </c>
      <c r="R207" s="47" t="s">
        <v>904</v>
      </c>
      <c r="S207" s="47" t="s">
        <v>904</v>
      </c>
      <c r="T207" s="49" t="s">
        <v>904</v>
      </c>
      <c r="U207" s="47" t="s">
        <v>904</v>
      </c>
      <c r="V207" s="23">
        <v>2.5627582477750002</v>
      </c>
      <c r="W207" s="47" t="s">
        <v>904</v>
      </c>
      <c r="X207" s="47" t="s">
        <v>904</v>
      </c>
      <c r="Y207" s="49" t="s">
        <v>904</v>
      </c>
      <c r="Z207" s="50" t="s">
        <v>904</v>
      </c>
    </row>
    <row r="208" spans="1:26" x14ac:dyDescent="0.25">
      <c r="A208" s="45" t="s">
        <v>685</v>
      </c>
      <c r="B208" s="45" t="s">
        <v>1127</v>
      </c>
      <c r="C208" s="45" t="s">
        <v>348</v>
      </c>
      <c r="D208" s="45" t="s">
        <v>686</v>
      </c>
      <c r="E208" s="48">
        <v>2.4926343551779997</v>
      </c>
      <c r="F208" s="23">
        <v>0.370390839636</v>
      </c>
      <c r="G208" s="23">
        <v>2.1222435155419999</v>
      </c>
      <c r="H208" s="23">
        <v>-6.7453186123890001</v>
      </c>
      <c r="I208" s="23">
        <v>1.9630752518760002</v>
      </c>
      <c r="J208" s="49">
        <v>0.5</v>
      </c>
      <c r="K208" s="47" t="s">
        <v>904</v>
      </c>
      <c r="L208" s="23">
        <v>0.370390839636</v>
      </c>
      <c r="M208" s="47" t="s">
        <v>904</v>
      </c>
      <c r="N208" s="47" t="s">
        <v>904</v>
      </c>
      <c r="O208" s="49" t="s">
        <v>904</v>
      </c>
      <c r="P208" s="47" t="s">
        <v>904</v>
      </c>
      <c r="Q208" s="23">
        <v>2.1222435155419999</v>
      </c>
      <c r="R208" s="47" t="s">
        <v>904</v>
      </c>
      <c r="S208" s="47" t="s">
        <v>904</v>
      </c>
      <c r="T208" s="49" t="s">
        <v>904</v>
      </c>
      <c r="U208" s="47" t="s">
        <v>904</v>
      </c>
      <c r="V208" s="23">
        <v>2.4926343551779997</v>
      </c>
      <c r="W208" s="47" t="s">
        <v>904</v>
      </c>
      <c r="X208" s="47" t="s">
        <v>904</v>
      </c>
      <c r="Y208" s="49" t="s">
        <v>904</v>
      </c>
      <c r="Z208" s="50" t="s">
        <v>904</v>
      </c>
    </row>
    <row r="209" spans="1:26" x14ac:dyDescent="0.25">
      <c r="A209" s="45" t="s">
        <v>735</v>
      </c>
      <c r="B209" s="45" t="s">
        <v>1128</v>
      </c>
      <c r="C209" s="45" t="s">
        <v>348</v>
      </c>
      <c r="D209" s="45" t="s">
        <v>736</v>
      </c>
      <c r="E209" s="48">
        <v>2.127493628321</v>
      </c>
      <c r="F209" s="23">
        <v>0.12836017350699999</v>
      </c>
      <c r="G209" s="23">
        <v>1.9991334548140001</v>
      </c>
      <c r="H209" s="23">
        <v>-15.285781711947999</v>
      </c>
      <c r="I209" s="23">
        <v>1.849198445703</v>
      </c>
      <c r="J209" s="49">
        <v>0.5</v>
      </c>
      <c r="K209" s="47" t="s">
        <v>904</v>
      </c>
      <c r="L209" s="23">
        <v>0.12836017350699999</v>
      </c>
      <c r="M209" s="47" t="s">
        <v>904</v>
      </c>
      <c r="N209" s="47" t="s">
        <v>904</v>
      </c>
      <c r="O209" s="49" t="s">
        <v>904</v>
      </c>
      <c r="P209" s="47" t="s">
        <v>904</v>
      </c>
      <c r="Q209" s="23">
        <v>1.9991334548140001</v>
      </c>
      <c r="R209" s="47" t="s">
        <v>904</v>
      </c>
      <c r="S209" s="47" t="s">
        <v>904</v>
      </c>
      <c r="T209" s="49" t="s">
        <v>904</v>
      </c>
      <c r="U209" s="47" t="s">
        <v>904</v>
      </c>
      <c r="V209" s="23">
        <v>2.127493628321</v>
      </c>
      <c r="W209" s="47" t="s">
        <v>904</v>
      </c>
      <c r="X209" s="47" t="s">
        <v>904</v>
      </c>
      <c r="Y209" s="49" t="s">
        <v>904</v>
      </c>
      <c r="Z209" s="50" t="s">
        <v>904</v>
      </c>
    </row>
    <row r="210" spans="1:26" x14ac:dyDescent="0.25">
      <c r="A210" s="45" t="s">
        <v>212</v>
      </c>
      <c r="B210" s="45" t="s">
        <v>1129</v>
      </c>
      <c r="C210" s="45" t="s">
        <v>923</v>
      </c>
      <c r="D210" s="45" t="s">
        <v>213</v>
      </c>
      <c r="E210" s="48">
        <v>63.994407060224006</v>
      </c>
      <c r="F210" s="23">
        <v>21.051228544975</v>
      </c>
      <c r="G210" s="23">
        <v>42.943178515249002</v>
      </c>
      <c r="H210" s="23">
        <v>22.239344078302</v>
      </c>
      <c r="I210" s="23">
        <v>39.722440126604994</v>
      </c>
      <c r="J210" s="49">
        <v>0</v>
      </c>
      <c r="K210" s="47">
        <v>18.915848454519999</v>
      </c>
      <c r="L210" s="23">
        <v>2.1353800904539999</v>
      </c>
      <c r="M210" s="47" t="s">
        <v>904</v>
      </c>
      <c r="N210" s="47" t="s">
        <v>904</v>
      </c>
      <c r="O210" s="49" t="s">
        <v>904</v>
      </c>
      <c r="P210" s="47">
        <v>36.695854138343996</v>
      </c>
      <c r="Q210" s="23">
        <v>6.2473243769049995</v>
      </c>
      <c r="R210" s="47" t="s">
        <v>904</v>
      </c>
      <c r="S210" s="47" t="s">
        <v>904</v>
      </c>
      <c r="T210" s="49" t="s">
        <v>904</v>
      </c>
      <c r="U210" s="47">
        <v>55.611702592863992</v>
      </c>
      <c r="V210" s="23">
        <v>8.3827044673589999</v>
      </c>
      <c r="W210" s="47" t="s">
        <v>904</v>
      </c>
      <c r="X210" s="47" t="s">
        <v>904</v>
      </c>
      <c r="Y210" s="49" t="s">
        <v>904</v>
      </c>
      <c r="Z210" s="50" t="s">
        <v>904</v>
      </c>
    </row>
    <row r="211" spans="1:26" x14ac:dyDescent="0.25">
      <c r="A211" s="45" t="s">
        <v>230</v>
      </c>
      <c r="B211" s="45" t="s">
        <v>1130</v>
      </c>
      <c r="C211" s="45" t="s">
        <v>923</v>
      </c>
      <c r="D211" s="45" t="s">
        <v>231</v>
      </c>
      <c r="E211" s="48">
        <v>60.771754064855998</v>
      </c>
      <c r="F211" s="23">
        <v>17.405981174920999</v>
      </c>
      <c r="G211" s="23">
        <v>43.365772889935002</v>
      </c>
      <c r="H211" s="23">
        <v>-28.461358583321999</v>
      </c>
      <c r="I211" s="23">
        <v>40.113339923189997</v>
      </c>
      <c r="J211" s="49">
        <v>0.39624799999999999</v>
      </c>
      <c r="K211" s="47">
        <v>15.754008345557001</v>
      </c>
      <c r="L211" s="23">
        <v>1.651972829365</v>
      </c>
      <c r="M211" s="47" t="s">
        <v>904</v>
      </c>
      <c r="N211" s="47" t="s">
        <v>904</v>
      </c>
      <c r="O211" s="49" t="s">
        <v>904</v>
      </c>
      <c r="P211" s="47">
        <v>35.978773228436999</v>
      </c>
      <c r="Q211" s="23">
        <v>7.3869996614979998</v>
      </c>
      <c r="R211" s="47" t="s">
        <v>904</v>
      </c>
      <c r="S211" s="47" t="s">
        <v>904</v>
      </c>
      <c r="T211" s="49" t="s">
        <v>904</v>
      </c>
      <c r="U211" s="47">
        <v>51.732781573994004</v>
      </c>
      <c r="V211" s="23">
        <v>9.0389724908629994</v>
      </c>
      <c r="W211" s="47" t="s">
        <v>904</v>
      </c>
      <c r="X211" s="47" t="s">
        <v>904</v>
      </c>
      <c r="Y211" s="49" t="s">
        <v>904</v>
      </c>
      <c r="Z211" s="50" t="s">
        <v>904</v>
      </c>
    </row>
    <row r="212" spans="1:26" x14ac:dyDescent="0.25">
      <c r="A212" s="45" t="s">
        <v>699</v>
      </c>
      <c r="B212" s="45" t="s">
        <v>1131</v>
      </c>
      <c r="C212" s="45" t="s">
        <v>348</v>
      </c>
      <c r="D212" s="45" t="s">
        <v>700</v>
      </c>
      <c r="E212" s="48">
        <v>1.200270006632</v>
      </c>
      <c r="F212" s="23">
        <v>0</v>
      </c>
      <c r="G212" s="23">
        <v>1.200270006632</v>
      </c>
      <c r="H212" s="23">
        <v>-13.695577373046</v>
      </c>
      <c r="I212" s="23">
        <v>1.110249756135</v>
      </c>
      <c r="J212" s="49">
        <v>0.5</v>
      </c>
      <c r="K212" s="47" t="s">
        <v>904</v>
      </c>
      <c r="L212" s="23" t="s">
        <v>904</v>
      </c>
      <c r="M212" s="47" t="s">
        <v>904</v>
      </c>
      <c r="N212" s="47" t="s">
        <v>904</v>
      </c>
      <c r="O212" s="49" t="s">
        <v>904</v>
      </c>
      <c r="P212" s="47" t="s">
        <v>904</v>
      </c>
      <c r="Q212" s="23">
        <v>1.200270006632</v>
      </c>
      <c r="R212" s="47" t="s">
        <v>904</v>
      </c>
      <c r="S212" s="47" t="s">
        <v>904</v>
      </c>
      <c r="T212" s="49" t="s">
        <v>904</v>
      </c>
      <c r="U212" s="47" t="s">
        <v>904</v>
      </c>
      <c r="V212" s="23">
        <v>1.200270006632</v>
      </c>
      <c r="W212" s="47" t="s">
        <v>904</v>
      </c>
      <c r="X212" s="47" t="s">
        <v>904</v>
      </c>
      <c r="Y212" s="49" t="s">
        <v>904</v>
      </c>
      <c r="Z212" s="50">
        <v>-0.21745257950900002</v>
      </c>
    </row>
    <row r="213" spans="1:26" x14ac:dyDescent="0.25">
      <c r="A213" s="45" t="s">
        <v>479</v>
      </c>
      <c r="B213" s="45" t="s">
        <v>1132</v>
      </c>
      <c r="C213" s="45" t="s">
        <v>348</v>
      </c>
      <c r="D213" s="45" t="s">
        <v>480</v>
      </c>
      <c r="E213" s="48">
        <v>4.4530400031850004</v>
      </c>
      <c r="F213" s="23">
        <v>0.72273451853500004</v>
      </c>
      <c r="G213" s="23">
        <v>3.7303054846500001</v>
      </c>
      <c r="H213" s="23">
        <v>-22.822858675700999</v>
      </c>
      <c r="I213" s="23">
        <v>3.4505325733009999</v>
      </c>
      <c r="J213" s="49">
        <v>0.5</v>
      </c>
      <c r="K213" s="47" t="s">
        <v>904</v>
      </c>
      <c r="L213" s="23">
        <v>0.72273451853500004</v>
      </c>
      <c r="M213" s="47" t="s">
        <v>904</v>
      </c>
      <c r="N213" s="47" t="s">
        <v>904</v>
      </c>
      <c r="O213" s="49" t="s">
        <v>904</v>
      </c>
      <c r="P213" s="47" t="s">
        <v>904</v>
      </c>
      <c r="Q213" s="23">
        <v>3.7303054846500001</v>
      </c>
      <c r="R213" s="47" t="s">
        <v>904</v>
      </c>
      <c r="S213" s="47" t="s">
        <v>904</v>
      </c>
      <c r="T213" s="49" t="s">
        <v>904</v>
      </c>
      <c r="U213" s="47" t="s">
        <v>904</v>
      </c>
      <c r="V213" s="23">
        <v>4.4530400031850004</v>
      </c>
      <c r="W213" s="47" t="s">
        <v>904</v>
      </c>
      <c r="X213" s="47" t="s">
        <v>904</v>
      </c>
      <c r="Y213" s="49" t="s">
        <v>904</v>
      </c>
      <c r="Z213" s="50" t="s">
        <v>904</v>
      </c>
    </row>
    <row r="214" spans="1:26" x14ac:dyDescent="0.25">
      <c r="A214" s="45" t="s">
        <v>639</v>
      </c>
      <c r="B214" s="45" t="s">
        <v>1133</v>
      </c>
      <c r="C214" s="45" t="s">
        <v>348</v>
      </c>
      <c r="D214" s="45" t="s">
        <v>640</v>
      </c>
      <c r="E214" s="48">
        <v>4.4805941886390004</v>
      </c>
      <c r="F214" s="23">
        <v>1.0485916043710002</v>
      </c>
      <c r="G214" s="23">
        <v>3.432002584268</v>
      </c>
      <c r="H214" s="23">
        <v>-10.742661168124</v>
      </c>
      <c r="I214" s="23">
        <v>3.1746023904479999</v>
      </c>
      <c r="J214" s="49">
        <v>0.5</v>
      </c>
      <c r="K214" s="47" t="s">
        <v>904</v>
      </c>
      <c r="L214" s="23">
        <v>1.0485916043710002</v>
      </c>
      <c r="M214" s="47" t="s">
        <v>904</v>
      </c>
      <c r="N214" s="47" t="s">
        <v>904</v>
      </c>
      <c r="O214" s="49" t="s">
        <v>904</v>
      </c>
      <c r="P214" s="47" t="s">
        <v>904</v>
      </c>
      <c r="Q214" s="23">
        <v>3.432002584268</v>
      </c>
      <c r="R214" s="47" t="s">
        <v>904</v>
      </c>
      <c r="S214" s="47" t="s">
        <v>904</v>
      </c>
      <c r="T214" s="49" t="s">
        <v>904</v>
      </c>
      <c r="U214" s="47" t="s">
        <v>904</v>
      </c>
      <c r="V214" s="23">
        <v>4.4805941886390004</v>
      </c>
      <c r="W214" s="47" t="s">
        <v>904</v>
      </c>
      <c r="X214" s="47" t="s">
        <v>904</v>
      </c>
      <c r="Y214" s="49" t="s">
        <v>904</v>
      </c>
      <c r="Z214" s="50" t="s">
        <v>904</v>
      </c>
    </row>
    <row r="215" spans="1:26" x14ac:dyDescent="0.25">
      <c r="A215" s="45" t="s">
        <v>75</v>
      </c>
      <c r="B215" s="45" t="s">
        <v>1134</v>
      </c>
      <c r="C215" s="45" t="s">
        <v>36</v>
      </c>
      <c r="D215" s="45" t="s">
        <v>76</v>
      </c>
      <c r="E215" s="48">
        <v>128.81412371202501</v>
      </c>
      <c r="F215" s="23">
        <v>44.46193567353</v>
      </c>
      <c r="G215" s="23">
        <v>84.352188038495001</v>
      </c>
      <c r="H215" s="23">
        <v>8.3307458263740006</v>
      </c>
      <c r="I215" s="23">
        <v>78.025773935608001</v>
      </c>
      <c r="J215" s="49">
        <v>0</v>
      </c>
      <c r="K215" s="47">
        <v>39.860258166182</v>
      </c>
      <c r="L215" s="23">
        <v>4.6016775073479996</v>
      </c>
      <c r="M215" s="47" t="s">
        <v>904</v>
      </c>
      <c r="N215" s="47" t="s">
        <v>904</v>
      </c>
      <c r="O215" s="49" t="s">
        <v>904</v>
      </c>
      <c r="P215" s="47">
        <v>71.537655474557994</v>
      </c>
      <c r="Q215" s="23">
        <v>12.814532563937002</v>
      </c>
      <c r="R215" s="47" t="s">
        <v>904</v>
      </c>
      <c r="S215" s="47" t="s">
        <v>904</v>
      </c>
      <c r="T215" s="49" t="s">
        <v>904</v>
      </c>
      <c r="U215" s="47">
        <v>111.39791364074</v>
      </c>
      <c r="V215" s="23">
        <v>17.416210071285001</v>
      </c>
      <c r="W215" s="47" t="s">
        <v>904</v>
      </c>
      <c r="X215" s="47" t="s">
        <v>904</v>
      </c>
      <c r="Y215" s="49" t="s">
        <v>904</v>
      </c>
      <c r="Z215" s="50" t="s">
        <v>904</v>
      </c>
    </row>
    <row r="216" spans="1:26" x14ac:dyDescent="0.25">
      <c r="A216" s="45" t="s">
        <v>669</v>
      </c>
      <c r="B216" s="45" t="s">
        <v>1135</v>
      </c>
      <c r="C216" s="45" t="s">
        <v>348</v>
      </c>
      <c r="D216" s="45" t="s">
        <v>670</v>
      </c>
      <c r="E216" s="48">
        <v>4.5463465106919996</v>
      </c>
      <c r="F216" s="23">
        <v>1.0599562643160001</v>
      </c>
      <c r="G216" s="23">
        <v>3.4863902463759997</v>
      </c>
      <c r="H216" s="23">
        <v>-9.7755566288229989</v>
      </c>
      <c r="I216" s="23">
        <v>3.2249109778979999</v>
      </c>
      <c r="J216" s="49">
        <v>0.5</v>
      </c>
      <c r="K216" s="47" t="s">
        <v>904</v>
      </c>
      <c r="L216" s="23">
        <v>1.0599562643160001</v>
      </c>
      <c r="M216" s="47" t="s">
        <v>904</v>
      </c>
      <c r="N216" s="47" t="s">
        <v>904</v>
      </c>
      <c r="O216" s="49" t="s">
        <v>904</v>
      </c>
      <c r="P216" s="47" t="s">
        <v>904</v>
      </c>
      <c r="Q216" s="23">
        <v>3.4863902463759997</v>
      </c>
      <c r="R216" s="47" t="s">
        <v>904</v>
      </c>
      <c r="S216" s="47" t="s">
        <v>904</v>
      </c>
      <c r="T216" s="49" t="s">
        <v>904</v>
      </c>
      <c r="U216" s="47" t="s">
        <v>904</v>
      </c>
      <c r="V216" s="23">
        <v>4.5463465106919996</v>
      </c>
      <c r="W216" s="47" t="s">
        <v>904</v>
      </c>
      <c r="X216" s="47" t="s">
        <v>904</v>
      </c>
      <c r="Y216" s="49" t="s">
        <v>904</v>
      </c>
      <c r="Z216" s="50" t="s">
        <v>904</v>
      </c>
    </row>
    <row r="217" spans="1:26" x14ac:dyDescent="0.25">
      <c r="A217" s="45" t="s">
        <v>165</v>
      </c>
      <c r="B217" s="45" t="s">
        <v>1136</v>
      </c>
      <c r="C217" s="45" t="s">
        <v>915</v>
      </c>
      <c r="D217" s="45" t="s">
        <v>166</v>
      </c>
      <c r="E217" s="48">
        <v>160.39676494764799</v>
      </c>
      <c r="F217" s="23">
        <v>56.374302292196994</v>
      </c>
      <c r="G217" s="23">
        <v>104.02246265545099</v>
      </c>
      <c r="H217" s="23">
        <v>72.578767813341003</v>
      </c>
      <c r="I217" s="23">
        <v>96.220777956291997</v>
      </c>
      <c r="J217" s="49">
        <v>0</v>
      </c>
      <c r="K217" s="47">
        <v>47.193539015304999</v>
      </c>
      <c r="L217" s="23">
        <v>9.1807632768909997</v>
      </c>
      <c r="M217" s="47" t="s">
        <v>904</v>
      </c>
      <c r="N217" s="47" t="s">
        <v>904</v>
      </c>
      <c r="O217" s="49" t="s">
        <v>904</v>
      </c>
      <c r="P217" s="47">
        <v>81.556233194213007</v>
      </c>
      <c r="Q217" s="23">
        <v>22.466229461236999</v>
      </c>
      <c r="R217" s="47" t="s">
        <v>904</v>
      </c>
      <c r="S217" s="47" t="s">
        <v>904</v>
      </c>
      <c r="T217" s="49" t="s">
        <v>904</v>
      </c>
      <c r="U217" s="47">
        <v>128.749772209518</v>
      </c>
      <c r="V217" s="23">
        <v>31.646992738127999</v>
      </c>
      <c r="W217" s="47" t="s">
        <v>904</v>
      </c>
      <c r="X217" s="47" t="s">
        <v>904</v>
      </c>
      <c r="Y217" s="49" t="s">
        <v>904</v>
      </c>
      <c r="Z217" s="50" t="s">
        <v>904</v>
      </c>
    </row>
    <row r="218" spans="1:26" x14ac:dyDescent="0.25">
      <c r="A218" s="45" t="s">
        <v>184</v>
      </c>
      <c r="B218" s="45" t="s">
        <v>1137</v>
      </c>
      <c r="C218" s="45" t="s">
        <v>952</v>
      </c>
      <c r="D218" s="45" t="s">
        <v>185</v>
      </c>
      <c r="E218" s="48">
        <v>222.58697418332599</v>
      </c>
      <c r="F218" s="23">
        <v>77.926226430509004</v>
      </c>
      <c r="G218" s="23">
        <v>144.660747752817</v>
      </c>
      <c r="H218" s="23">
        <v>117.96080875947399</v>
      </c>
      <c r="I218" s="23">
        <v>133.811191671355</v>
      </c>
      <c r="J218" s="49">
        <v>0</v>
      </c>
      <c r="K218" s="47">
        <v>72.626855948037004</v>
      </c>
      <c r="L218" s="23" t="s">
        <v>904</v>
      </c>
      <c r="M218" s="47">
        <v>5.2993704824729999</v>
      </c>
      <c r="N218" s="47" t="s">
        <v>904</v>
      </c>
      <c r="O218" s="49" t="s">
        <v>904</v>
      </c>
      <c r="P218" s="47">
        <v>137.30335160011302</v>
      </c>
      <c r="Q218" s="23" t="s">
        <v>904</v>
      </c>
      <c r="R218" s="47">
        <v>7.3573961527030001</v>
      </c>
      <c r="S218" s="47" t="s">
        <v>904</v>
      </c>
      <c r="T218" s="49" t="s">
        <v>904</v>
      </c>
      <c r="U218" s="47">
        <v>209.93020754815001</v>
      </c>
      <c r="V218" s="23" t="s">
        <v>904</v>
      </c>
      <c r="W218" s="47">
        <v>12.656766635176</v>
      </c>
      <c r="X218" s="47" t="s">
        <v>904</v>
      </c>
      <c r="Y218" s="49" t="s">
        <v>904</v>
      </c>
      <c r="Z218" s="50" t="s">
        <v>904</v>
      </c>
    </row>
    <row r="219" spans="1:26" x14ac:dyDescent="0.25">
      <c r="A219" s="45" t="s">
        <v>395</v>
      </c>
      <c r="B219" s="45" t="s">
        <v>1138</v>
      </c>
      <c r="C219" s="45" t="s">
        <v>348</v>
      </c>
      <c r="D219" s="45" t="s">
        <v>396</v>
      </c>
      <c r="E219" s="48">
        <v>3.6203184022319999</v>
      </c>
      <c r="F219" s="23">
        <v>0.82940618094399998</v>
      </c>
      <c r="G219" s="23">
        <v>2.790912221288</v>
      </c>
      <c r="H219" s="23">
        <v>-10.558868260273</v>
      </c>
      <c r="I219" s="23">
        <v>2.5815938046909999</v>
      </c>
      <c r="J219" s="49">
        <v>0.5</v>
      </c>
      <c r="K219" s="47" t="s">
        <v>904</v>
      </c>
      <c r="L219" s="23">
        <v>0.82940618094399998</v>
      </c>
      <c r="M219" s="47" t="s">
        <v>904</v>
      </c>
      <c r="N219" s="47" t="s">
        <v>904</v>
      </c>
      <c r="O219" s="49" t="s">
        <v>904</v>
      </c>
      <c r="P219" s="47" t="s">
        <v>904</v>
      </c>
      <c r="Q219" s="23">
        <v>2.790912221288</v>
      </c>
      <c r="R219" s="47" t="s">
        <v>904</v>
      </c>
      <c r="S219" s="47" t="s">
        <v>904</v>
      </c>
      <c r="T219" s="49" t="s">
        <v>904</v>
      </c>
      <c r="U219" s="47" t="s">
        <v>904</v>
      </c>
      <c r="V219" s="23">
        <v>3.6203184022319999</v>
      </c>
      <c r="W219" s="47" t="s">
        <v>904</v>
      </c>
      <c r="X219" s="47" t="s">
        <v>904</v>
      </c>
      <c r="Y219" s="49" t="s">
        <v>904</v>
      </c>
      <c r="Z219" s="50" t="s">
        <v>904</v>
      </c>
    </row>
    <row r="220" spans="1:26" x14ac:dyDescent="0.25">
      <c r="A220" s="45" t="s">
        <v>409</v>
      </c>
      <c r="B220" s="45" t="s">
        <v>1139</v>
      </c>
      <c r="C220" s="45" t="s">
        <v>348</v>
      </c>
      <c r="D220" s="45" t="s">
        <v>410</v>
      </c>
      <c r="E220" s="48">
        <v>1.9432291270820001</v>
      </c>
      <c r="F220" s="23">
        <v>0.39477339587900001</v>
      </c>
      <c r="G220" s="23">
        <v>1.5484557312030001</v>
      </c>
      <c r="H220" s="23">
        <v>-4.4549919705419994</v>
      </c>
      <c r="I220" s="23">
        <v>1.4323215513629999</v>
      </c>
      <c r="J220" s="49">
        <v>0.5</v>
      </c>
      <c r="K220" s="47" t="s">
        <v>904</v>
      </c>
      <c r="L220" s="23">
        <v>0.39477339587900001</v>
      </c>
      <c r="M220" s="47" t="s">
        <v>904</v>
      </c>
      <c r="N220" s="47" t="s">
        <v>904</v>
      </c>
      <c r="O220" s="49" t="s">
        <v>904</v>
      </c>
      <c r="P220" s="47" t="s">
        <v>904</v>
      </c>
      <c r="Q220" s="23">
        <v>1.5484557312030001</v>
      </c>
      <c r="R220" s="47" t="s">
        <v>904</v>
      </c>
      <c r="S220" s="47" t="s">
        <v>904</v>
      </c>
      <c r="T220" s="49" t="s">
        <v>904</v>
      </c>
      <c r="U220" s="47" t="s">
        <v>904</v>
      </c>
      <c r="V220" s="23">
        <v>1.9432291270820001</v>
      </c>
      <c r="W220" s="47" t="s">
        <v>904</v>
      </c>
      <c r="X220" s="47" t="s">
        <v>904</v>
      </c>
      <c r="Y220" s="49" t="s">
        <v>904</v>
      </c>
      <c r="Z220" s="50" t="s">
        <v>904</v>
      </c>
    </row>
    <row r="221" spans="1:26" x14ac:dyDescent="0.25">
      <c r="A221" s="45" t="s">
        <v>385</v>
      </c>
      <c r="B221" s="45" t="s">
        <v>1140</v>
      </c>
      <c r="C221" s="45" t="s">
        <v>348</v>
      </c>
      <c r="D221" s="45" t="s">
        <v>386</v>
      </c>
      <c r="E221" s="48">
        <v>3.3211871985669998</v>
      </c>
      <c r="F221" s="23">
        <v>0.70648701906199995</v>
      </c>
      <c r="G221" s="23">
        <v>2.6147001795049998</v>
      </c>
      <c r="H221" s="23">
        <v>-3.0662107818540001</v>
      </c>
      <c r="I221" s="23">
        <v>2.4185976660419999</v>
      </c>
      <c r="J221" s="49">
        <v>0.5</v>
      </c>
      <c r="K221" s="47" t="s">
        <v>904</v>
      </c>
      <c r="L221" s="23">
        <v>0.70648701906199995</v>
      </c>
      <c r="M221" s="47" t="s">
        <v>904</v>
      </c>
      <c r="N221" s="47" t="s">
        <v>904</v>
      </c>
      <c r="O221" s="49" t="s">
        <v>904</v>
      </c>
      <c r="P221" s="47" t="s">
        <v>904</v>
      </c>
      <c r="Q221" s="23">
        <v>2.6147001795049998</v>
      </c>
      <c r="R221" s="47" t="s">
        <v>904</v>
      </c>
      <c r="S221" s="47" t="s">
        <v>904</v>
      </c>
      <c r="T221" s="49" t="s">
        <v>904</v>
      </c>
      <c r="U221" s="47" t="s">
        <v>904</v>
      </c>
      <c r="V221" s="23">
        <v>3.3211871985669998</v>
      </c>
      <c r="W221" s="47" t="s">
        <v>904</v>
      </c>
      <c r="X221" s="47" t="s">
        <v>904</v>
      </c>
      <c r="Y221" s="49" t="s">
        <v>904</v>
      </c>
      <c r="Z221" s="50" t="s">
        <v>904</v>
      </c>
    </row>
    <row r="222" spans="1:26" x14ac:dyDescent="0.25">
      <c r="A222" s="45" t="s">
        <v>222</v>
      </c>
      <c r="B222" s="45" t="s">
        <v>1141</v>
      </c>
      <c r="C222" s="45" t="s">
        <v>923</v>
      </c>
      <c r="D222" s="45" t="s">
        <v>223</v>
      </c>
      <c r="E222" s="48">
        <v>54.832506092776001</v>
      </c>
      <c r="F222" s="23">
        <v>17.755554144188</v>
      </c>
      <c r="G222" s="23">
        <v>37.076951948587997</v>
      </c>
      <c r="H222" s="23">
        <v>3.6325506993089998</v>
      </c>
      <c r="I222" s="23">
        <v>34.296180552444007</v>
      </c>
      <c r="J222" s="49">
        <v>0</v>
      </c>
      <c r="K222" s="47">
        <v>16.088690099745001</v>
      </c>
      <c r="L222" s="23">
        <v>1.6668640444430001</v>
      </c>
      <c r="M222" s="47" t="s">
        <v>904</v>
      </c>
      <c r="N222" s="47" t="s">
        <v>904</v>
      </c>
      <c r="O222" s="49" t="s">
        <v>904</v>
      </c>
      <c r="P222" s="47">
        <v>31.446106780648002</v>
      </c>
      <c r="Q222" s="23">
        <v>5.6308451679400005</v>
      </c>
      <c r="R222" s="47" t="s">
        <v>904</v>
      </c>
      <c r="S222" s="47" t="s">
        <v>904</v>
      </c>
      <c r="T222" s="49" t="s">
        <v>904</v>
      </c>
      <c r="U222" s="47">
        <v>47.534796880393003</v>
      </c>
      <c r="V222" s="23">
        <v>7.2977092123830003</v>
      </c>
      <c r="W222" s="47" t="s">
        <v>904</v>
      </c>
      <c r="X222" s="47" t="s">
        <v>904</v>
      </c>
      <c r="Y222" s="49" t="s">
        <v>904</v>
      </c>
      <c r="Z222" s="50" t="s">
        <v>904</v>
      </c>
    </row>
    <row r="223" spans="1:26" x14ac:dyDescent="0.25">
      <c r="A223" s="45" t="s">
        <v>505</v>
      </c>
      <c r="B223" s="45" t="s">
        <v>1142</v>
      </c>
      <c r="C223" s="45" t="s">
        <v>348</v>
      </c>
      <c r="D223" s="45" t="s">
        <v>506</v>
      </c>
      <c r="E223" s="48">
        <v>2.5438133958989999</v>
      </c>
      <c r="F223" s="23">
        <v>0</v>
      </c>
      <c r="G223" s="23">
        <v>2.5438133958989999</v>
      </c>
      <c r="H223" s="23">
        <v>-13.102606193507</v>
      </c>
      <c r="I223" s="23">
        <v>2.353027391206</v>
      </c>
      <c r="J223" s="49">
        <v>0.5</v>
      </c>
      <c r="K223" s="47" t="s">
        <v>904</v>
      </c>
      <c r="L223" s="23" t="s">
        <v>904</v>
      </c>
      <c r="M223" s="47" t="s">
        <v>904</v>
      </c>
      <c r="N223" s="47" t="s">
        <v>904</v>
      </c>
      <c r="O223" s="49" t="s">
        <v>904</v>
      </c>
      <c r="P223" s="47" t="s">
        <v>904</v>
      </c>
      <c r="Q223" s="23">
        <v>2.5438133958989999</v>
      </c>
      <c r="R223" s="47" t="s">
        <v>904</v>
      </c>
      <c r="S223" s="47" t="s">
        <v>904</v>
      </c>
      <c r="T223" s="49" t="s">
        <v>904</v>
      </c>
      <c r="U223" s="47" t="s">
        <v>904</v>
      </c>
      <c r="V223" s="23">
        <v>2.5438133958989999</v>
      </c>
      <c r="W223" s="47" t="s">
        <v>904</v>
      </c>
      <c r="X223" s="47" t="s">
        <v>904</v>
      </c>
      <c r="Y223" s="49" t="s">
        <v>904</v>
      </c>
      <c r="Z223" s="50">
        <v>-1.6445547511999999E-2</v>
      </c>
    </row>
    <row r="224" spans="1:26" x14ac:dyDescent="0.25">
      <c r="A224" s="45" t="s">
        <v>585</v>
      </c>
      <c r="B224" s="45" t="s">
        <v>1143</v>
      </c>
      <c r="C224" s="45" t="s">
        <v>348</v>
      </c>
      <c r="D224" s="45" t="s">
        <v>586</v>
      </c>
      <c r="E224" s="48">
        <v>3.6322059997439995</v>
      </c>
      <c r="F224" s="23">
        <v>0.72653438232099998</v>
      </c>
      <c r="G224" s="23">
        <v>2.9056716174229997</v>
      </c>
      <c r="H224" s="23">
        <v>-6.3406639795740007</v>
      </c>
      <c r="I224" s="23">
        <v>2.6877462461169999</v>
      </c>
      <c r="J224" s="49">
        <v>0.5</v>
      </c>
      <c r="K224" s="47" t="s">
        <v>904</v>
      </c>
      <c r="L224" s="23">
        <v>0.72653438232099998</v>
      </c>
      <c r="M224" s="47" t="s">
        <v>904</v>
      </c>
      <c r="N224" s="47" t="s">
        <v>904</v>
      </c>
      <c r="O224" s="49" t="s">
        <v>904</v>
      </c>
      <c r="P224" s="47" t="s">
        <v>904</v>
      </c>
      <c r="Q224" s="23">
        <v>2.9056716174229997</v>
      </c>
      <c r="R224" s="47" t="s">
        <v>904</v>
      </c>
      <c r="S224" s="47" t="s">
        <v>904</v>
      </c>
      <c r="T224" s="49" t="s">
        <v>904</v>
      </c>
      <c r="U224" s="47" t="s">
        <v>904</v>
      </c>
      <c r="V224" s="23">
        <v>3.6322059997439995</v>
      </c>
      <c r="W224" s="47" t="s">
        <v>904</v>
      </c>
      <c r="X224" s="47" t="s">
        <v>904</v>
      </c>
      <c r="Y224" s="49" t="s">
        <v>904</v>
      </c>
      <c r="Z224" s="50" t="s">
        <v>904</v>
      </c>
    </row>
    <row r="225" spans="1:26" x14ac:dyDescent="0.25">
      <c r="A225" s="45" t="s">
        <v>224</v>
      </c>
      <c r="B225" s="45" t="s">
        <v>1144</v>
      </c>
      <c r="C225" s="45" t="s">
        <v>923</v>
      </c>
      <c r="D225" s="45" t="s">
        <v>225</v>
      </c>
      <c r="E225" s="48">
        <v>45.245690906730005</v>
      </c>
      <c r="F225" s="23">
        <v>14.291054742753001</v>
      </c>
      <c r="G225" s="23">
        <v>30.954636163977</v>
      </c>
      <c r="H225" s="23">
        <v>-10.096752392316001</v>
      </c>
      <c r="I225" s="23">
        <v>28.633038451678999</v>
      </c>
      <c r="J225" s="49">
        <v>0.24595400000000001</v>
      </c>
      <c r="K225" s="47">
        <v>12.71724785362</v>
      </c>
      <c r="L225" s="23">
        <v>1.5738068891330002</v>
      </c>
      <c r="M225" s="47" t="s">
        <v>904</v>
      </c>
      <c r="N225" s="47" t="s">
        <v>904</v>
      </c>
      <c r="O225" s="49" t="s">
        <v>904</v>
      </c>
      <c r="P225" s="47">
        <v>25.424400019891003</v>
      </c>
      <c r="Q225" s="23">
        <v>5.5302361440859995</v>
      </c>
      <c r="R225" s="47" t="s">
        <v>904</v>
      </c>
      <c r="S225" s="47" t="s">
        <v>904</v>
      </c>
      <c r="T225" s="49" t="s">
        <v>904</v>
      </c>
      <c r="U225" s="47">
        <v>38.141647873511005</v>
      </c>
      <c r="V225" s="23">
        <v>7.1040430332189999</v>
      </c>
      <c r="W225" s="47" t="s">
        <v>904</v>
      </c>
      <c r="X225" s="47" t="s">
        <v>904</v>
      </c>
      <c r="Y225" s="49" t="s">
        <v>904</v>
      </c>
      <c r="Z225" s="50" t="s">
        <v>904</v>
      </c>
    </row>
    <row r="226" spans="1:26" x14ac:dyDescent="0.25">
      <c r="A226" s="45" t="s">
        <v>599</v>
      </c>
      <c r="B226" s="45" t="s">
        <v>1145</v>
      </c>
      <c r="C226" s="45" t="s">
        <v>348</v>
      </c>
      <c r="D226" s="45" t="s">
        <v>600</v>
      </c>
      <c r="E226" s="48">
        <v>3.9457617392869997</v>
      </c>
      <c r="F226" s="23">
        <v>0.93603452852799995</v>
      </c>
      <c r="G226" s="23">
        <v>3.0097272107589998</v>
      </c>
      <c r="H226" s="23">
        <v>-6.9388949151919999</v>
      </c>
      <c r="I226" s="23">
        <v>2.7839976699519999</v>
      </c>
      <c r="J226" s="49">
        <v>0.5</v>
      </c>
      <c r="K226" s="47" t="s">
        <v>904</v>
      </c>
      <c r="L226" s="23">
        <v>0.93603452852799995</v>
      </c>
      <c r="M226" s="47" t="s">
        <v>904</v>
      </c>
      <c r="N226" s="47" t="s">
        <v>904</v>
      </c>
      <c r="O226" s="49" t="s">
        <v>904</v>
      </c>
      <c r="P226" s="47" t="s">
        <v>904</v>
      </c>
      <c r="Q226" s="23">
        <v>3.0097272107589998</v>
      </c>
      <c r="R226" s="47" t="s">
        <v>904</v>
      </c>
      <c r="S226" s="47" t="s">
        <v>904</v>
      </c>
      <c r="T226" s="49" t="s">
        <v>904</v>
      </c>
      <c r="U226" s="47" t="s">
        <v>904</v>
      </c>
      <c r="V226" s="23">
        <v>3.9457617392869997</v>
      </c>
      <c r="W226" s="47" t="s">
        <v>904</v>
      </c>
      <c r="X226" s="47" t="s">
        <v>904</v>
      </c>
      <c r="Y226" s="49" t="s">
        <v>904</v>
      </c>
      <c r="Z226" s="50" t="s">
        <v>904</v>
      </c>
    </row>
    <row r="227" spans="1:26" x14ac:dyDescent="0.25">
      <c r="A227" s="45" t="s">
        <v>208</v>
      </c>
      <c r="B227" s="45" t="s">
        <v>1146</v>
      </c>
      <c r="C227" s="45" t="s">
        <v>923</v>
      </c>
      <c r="D227" s="45" t="s">
        <v>209</v>
      </c>
      <c r="E227" s="48">
        <v>41.355961445319998</v>
      </c>
      <c r="F227" s="23">
        <v>11.696550574571001</v>
      </c>
      <c r="G227" s="23">
        <v>29.659410870748999</v>
      </c>
      <c r="H227" s="23">
        <v>0.32802207999499999</v>
      </c>
      <c r="I227" s="23">
        <v>27.434955055443002</v>
      </c>
      <c r="J227" s="49">
        <v>0</v>
      </c>
      <c r="K227" s="47">
        <v>11.077282638792999</v>
      </c>
      <c r="L227" s="23">
        <v>0.61926793577799999</v>
      </c>
      <c r="M227" s="47" t="s">
        <v>904</v>
      </c>
      <c r="N227" s="47" t="s">
        <v>904</v>
      </c>
      <c r="O227" s="49" t="s">
        <v>904</v>
      </c>
      <c r="P227" s="47">
        <v>24.996505439318</v>
      </c>
      <c r="Q227" s="23">
        <v>4.6629054314310006</v>
      </c>
      <c r="R227" s="47" t="s">
        <v>904</v>
      </c>
      <c r="S227" s="47" t="s">
        <v>904</v>
      </c>
      <c r="T227" s="49" t="s">
        <v>904</v>
      </c>
      <c r="U227" s="47">
        <v>36.073788078111001</v>
      </c>
      <c r="V227" s="23">
        <v>5.2821733672090003</v>
      </c>
      <c r="W227" s="47" t="s">
        <v>904</v>
      </c>
      <c r="X227" s="47" t="s">
        <v>904</v>
      </c>
      <c r="Y227" s="49" t="s">
        <v>904</v>
      </c>
      <c r="Z227" s="50" t="s">
        <v>904</v>
      </c>
    </row>
    <row r="228" spans="1:26" x14ac:dyDescent="0.25">
      <c r="A228" s="45" t="s">
        <v>77</v>
      </c>
      <c r="B228" s="45" t="s">
        <v>1147</v>
      </c>
      <c r="C228" s="45" t="s">
        <v>36</v>
      </c>
      <c r="D228" s="45" t="s">
        <v>78</v>
      </c>
      <c r="E228" s="48">
        <v>67.669990770085008</v>
      </c>
      <c r="F228" s="23">
        <v>22.595997324087001</v>
      </c>
      <c r="G228" s="23">
        <v>45.073993445997999</v>
      </c>
      <c r="H228" s="23">
        <v>15.9817377884</v>
      </c>
      <c r="I228" s="23">
        <v>41.693443937549006</v>
      </c>
      <c r="J228" s="49">
        <v>0</v>
      </c>
      <c r="K228" s="47">
        <v>20.615342573774999</v>
      </c>
      <c r="L228" s="23">
        <v>1.980654750312</v>
      </c>
      <c r="M228" s="47" t="s">
        <v>904</v>
      </c>
      <c r="N228" s="47" t="s">
        <v>904</v>
      </c>
      <c r="O228" s="49" t="s">
        <v>904</v>
      </c>
      <c r="P228" s="47">
        <v>38.576953707066998</v>
      </c>
      <c r="Q228" s="23">
        <v>6.497039738931</v>
      </c>
      <c r="R228" s="47" t="s">
        <v>904</v>
      </c>
      <c r="S228" s="47" t="s">
        <v>904</v>
      </c>
      <c r="T228" s="49" t="s">
        <v>904</v>
      </c>
      <c r="U228" s="47">
        <v>59.192296280842001</v>
      </c>
      <c r="V228" s="23">
        <v>8.4776944892429995</v>
      </c>
      <c r="W228" s="47" t="s">
        <v>904</v>
      </c>
      <c r="X228" s="47" t="s">
        <v>904</v>
      </c>
      <c r="Y228" s="49" t="s">
        <v>904</v>
      </c>
      <c r="Z228" s="50" t="s">
        <v>904</v>
      </c>
    </row>
    <row r="229" spans="1:26" x14ac:dyDescent="0.25">
      <c r="A229" s="45" t="s">
        <v>715</v>
      </c>
      <c r="B229" s="45" t="s">
        <v>1148</v>
      </c>
      <c r="C229" s="45" t="s">
        <v>348</v>
      </c>
      <c r="D229" s="45" t="s">
        <v>716</v>
      </c>
      <c r="E229" s="48">
        <v>2.2540488142640003</v>
      </c>
      <c r="F229" s="23">
        <v>0.46079150805899999</v>
      </c>
      <c r="G229" s="23">
        <v>1.7932573062050001</v>
      </c>
      <c r="H229" s="23">
        <v>-14.9374249607</v>
      </c>
      <c r="I229" s="23">
        <v>1.65876300824</v>
      </c>
      <c r="J229" s="49">
        <v>0.5</v>
      </c>
      <c r="K229" s="47" t="s">
        <v>904</v>
      </c>
      <c r="L229" s="23">
        <v>0.46079150805899999</v>
      </c>
      <c r="M229" s="47" t="s">
        <v>904</v>
      </c>
      <c r="N229" s="47" t="s">
        <v>904</v>
      </c>
      <c r="O229" s="49" t="s">
        <v>904</v>
      </c>
      <c r="P229" s="47" t="s">
        <v>904</v>
      </c>
      <c r="Q229" s="23">
        <v>1.7932573062050001</v>
      </c>
      <c r="R229" s="47" t="s">
        <v>904</v>
      </c>
      <c r="S229" s="47" t="s">
        <v>904</v>
      </c>
      <c r="T229" s="49" t="s">
        <v>904</v>
      </c>
      <c r="U229" s="47" t="s">
        <v>904</v>
      </c>
      <c r="V229" s="23">
        <v>2.2540488142640003</v>
      </c>
      <c r="W229" s="47" t="s">
        <v>904</v>
      </c>
      <c r="X229" s="47" t="s">
        <v>904</v>
      </c>
      <c r="Y229" s="49" t="s">
        <v>904</v>
      </c>
      <c r="Z229" s="50" t="s">
        <v>904</v>
      </c>
    </row>
    <row r="230" spans="1:26" x14ac:dyDescent="0.25">
      <c r="A230" s="45" t="s">
        <v>575</v>
      </c>
      <c r="B230" s="45" t="s">
        <v>1149</v>
      </c>
      <c r="C230" s="45" t="s">
        <v>348</v>
      </c>
      <c r="D230" s="45" t="s">
        <v>576</v>
      </c>
      <c r="E230" s="48">
        <v>2.8156865800390003</v>
      </c>
      <c r="F230" s="23">
        <v>0.57267065933099992</v>
      </c>
      <c r="G230" s="23">
        <v>2.2430159207080003</v>
      </c>
      <c r="H230" s="23">
        <v>-17.306672488859999</v>
      </c>
      <c r="I230" s="23">
        <v>2.0747897266549997</v>
      </c>
      <c r="J230" s="49">
        <v>0.5</v>
      </c>
      <c r="K230" s="47" t="s">
        <v>904</v>
      </c>
      <c r="L230" s="23">
        <v>0.57267065933099992</v>
      </c>
      <c r="M230" s="47" t="s">
        <v>904</v>
      </c>
      <c r="N230" s="47" t="s">
        <v>904</v>
      </c>
      <c r="O230" s="49" t="s">
        <v>904</v>
      </c>
      <c r="P230" s="47" t="s">
        <v>904</v>
      </c>
      <c r="Q230" s="23">
        <v>2.2430159207080003</v>
      </c>
      <c r="R230" s="47" t="s">
        <v>904</v>
      </c>
      <c r="S230" s="47" t="s">
        <v>904</v>
      </c>
      <c r="T230" s="49" t="s">
        <v>904</v>
      </c>
      <c r="U230" s="47" t="s">
        <v>904</v>
      </c>
      <c r="V230" s="23">
        <v>2.8156865800390003</v>
      </c>
      <c r="W230" s="47" t="s">
        <v>904</v>
      </c>
      <c r="X230" s="47" t="s">
        <v>904</v>
      </c>
      <c r="Y230" s="49" t="s">
        <v>904</v>
      </c>
      <c r="Z230" s="50" t="s">
        <v>904</v>
      </c>
    </row>
    <row r="231" spans="1:26" x14ac:dyDescent="0.25">
      <c r="A231" s="45" t="s">
        <v>313</v>
      </c>
      <c r="B231" s="45" t="s">
        <v>1150</v>
      </c>
      <c r="C231" s="45" t="s">
        <v>952</v>
      </c>
      <c r="D231" s="45" t="s">
        <v>314</v>
      </c>
      <c r="E231" s="48">
        <v>82.310620916849999</v>
      </c>
      <c r="F231" s="23">
        <v>19.118776724155001</v>
      </c>
      <c r="G231" s="23">
        <v>63.191844192695001</v>
      </c>
      <c r="H231" s="23">
        <v>43.787414235808001</v>
      </c>
      <c r="I231" s="23">
        <v>58.452455878241999</v>
      </c>
      <c r="J231" s="49">
        <v>0</v>
      </c>
      <c r="K231" s="47">
        <v>19.118776724155001</v>
      </c>
      <c r="L231" s="23" t="s">
        <v>904</v>
      </c>
      <c r="M231" s="47" t="s">
        <v>904</v>
      </c>
      <c r="N231" s="47" t="s">
        <v>904</v>
      </c>
      <c r="O231" s="49" t="s">
        <v>904</v>
      </c>
      <c r="P231" s="47">
        <v>63.191844192695001</v>
      </c>
      <c r="Q231" s="23" t="s">
        <v>904</v>
      </c>
      <c r="R231" s="47" t="s">
        <v>904</v>
      </c>
      <c r="S231" s="47" t="s">
        <v>904</v>
      </c>
      <c r="T231" s="49" t="s">
        <v>904</v>
      </c>
      <c r="U231" s="47">
        <v>82.310620916849999</v>
      </c>
      <c r="V231" s="23" t="s">
        <v>904</v>
      </c>
      <c r="W231" s="47" t="s">
        <v>904</v>
      </c>
      <c r="X231" s="47" t="s">
        <v>904</v>
      </c>
      <c r="Y231" s="49" t="s">
        <v>904</v>
      </c>
      <c r="Z231" s="50" t="s">
        <v>904</v>
      </c>
    </row>
    <row r="232" spans="1:26" x14ac:dyDescent="0.25">
      <c r="A232" s="45" t="s">
        <v>773</v>
      </c>
      <c r="B232" s="45" t="s">
        <v>1151</v>
      </c>
      <c r="C232" s="45" t="s">
        <v>751</v>
      </c>
      <c r="D232" s="45" t="s">
        <v>1152</v>
      </c>
      <c r="E232" s="48">
        <v>9.3225768805559994</v>
      </c>
      <c r="F232" s="23">
        <v>3.5790989169460001</v>
      </c>
      <c r="G232" s="23">
        <v>5.7434779636100002</v>
      </c>
      <c r="H232" s="23">
        <v>2.604189809522</v>
      </c>
      <c r="I232" s="23">
        <v>5.3127171163389999</v>
      </c>
      <c r="J232" s="49">
        <v>0</v>
      </c>
      <c r="K232" s="47" t="s">
        <v>904</v>
      </c>
      <c r="L232" s="23" t="s">
        <v>904</v>
      </c>
      <c r="M232" s="47">
        <v>3.5790989169460001</v>
      </c>
      <c r="N232" s="47" t="s">
        <v>904</v>
      </c>
      <c r="O232" s="49" t="s">
        <v>904</v>
      </c>
      <c r="P232" s="47" t="s">
        <v>904</v>
      </c>
      <c r="Q232" s="23" t="s">
        <v>904</v>
      </c>
      <c r="R232" s="47">
        <v>5.7434779636100002</v>
      </c>
      <c r="S232" s="47" t="s">
        <v>904</v>
      </c>
      <c r="T232" s="49" t="s">
        <v>904</v>
      </c>
      <c r="U232" s="47" t="s">
        <v>904</v>
      </c>
      <c r="V232" s="23" t="s">
        <v>904</v>
      </c>
      <c r="W232" s="47">
        <v>9.3225768805559994</v>
      </c>
      <c r="X232" s="47" t="s">
        <v>904</v>
      </c>
      <c r="Y232" s="49" t="s">
        <v>904</v>
      </c>
      <c r="Z232" s="50" t="s">
        <v>904</v>
      </c>
    </row>
    <row r="233" spans="1:26" x14ac:dyDescent="0.25">
      <c r="A233" s="45" t="s">
        <v>615</v>
      </c>
      <c r="B233" s="45" t="s">
        <v>1153</v>
      </c>
      <c r="C233" s="45" t="s">
        <v>348</v>
      </c>
      <c r="D233" s="45" t="s">
        <v>616</v>
      </c>
      <c r="E233" s="48">
        <v>8.1681993025979995</v>
      </c>
      <c r="F233" s="23">
        <v>1.792975646108</v>
      </c>
      <c r="G233" s="23">
        <v>6.3752236564900002</v>
      </c>
      <c r="H233" s="23">
        <v>-33.648773089538004</v>
      </c>
      <c r="I233" s="23">
        <v>5.8970818822529996</v>
      </c>
      <c r="J233" s="49">
        <v>0.5</v>
      </c>
      <c r="K233" s="47" t="s">
        <v>904</v>
      </c>
      <c r="L233" s="23">
        <v>1.792975646108</v>
      </c>
      <c r="M233" s="47" t="s">
        <v>904</v>
      </c>
      <c r="N233" s="47" t="s">
        <v>904</v>
      </c>
      <c r="O233" s="49" t="s">
        <v>904</v>
      </c>
      <c r="P233" s="47" t="s">
        <v>904</v>
      </c>
      <c r="Q233" s="23">
        <v>6.3752236564900002</v>
      </c>
      <c r="R233" s="47" t="s">
        <v>904</v>
      </c>
      <c r="S233" s="47" t="s">
        <v>904</v>
      </c>
      <c r="T233" s="49" t="s">
        <v>904</v>
      </c>
      <c r="U233" s="47" t="s">
        <v>904</v>
      </c>
      <c r="V233" s="23">
        <v>8.1681993025979995</v>
      </c>
      <c r="W233" s="47" t="s">
        <v>904</v>
      </c>
      <c r="X233" s="47" t="s">
        <v>904</v>
      </c>
      <c r="Y233" s="49" t="s">
        <v>904</v>
      </c>
      <c r="Z233" s="50" t="s">
        <v>904</v>
      </c>
    </row>
    <row r="234" spans="1:26" x14ac:dyDescent="0.25">
      <c r="A234" s="45" t="s">
        <v>186</v>
      </c>
      <c r="B234" s="45" t="s">
        <v>1154</v>
      </c>
      <c r="C234" s="45" t="s">
        <v>952</v>
      </c>
      <c r="D234" s="45" t="s">
        <v>187</v>
      </c>
      <c r="E234" s="48">
        <v>121.385488058386</v>
      </c>
      <c r="F234" s="23">
        <v>35.516257235986998</v>
      </c>
      <c r="G234" s="23">
        <v>85.869230822399004</v>
      </c>
      <c r="H234" s="23">
        <v>59.090168120416998</v>
      </c>
      <c r="I234" s="23">
        <v>79.429038510718996</v>
      </c>
      <c r="J234" s="49">
        <v>0</v>
      </c>
      <c r="K234" s="47">
        <v>32.347880295515999</v>
      </c>
      <c r="L234" s="23" t="s">
        <v>904</v>
      </c>
      <c r="M234" s="47">
        <v>3.168376940471</v>
      </c>
      <c r="N234" s="47" t="s">
        <v>904</v>
      </c>
      <c r="O234" s="49" t="s">
        <v>904</v>
      </c>
      <c r="P234" s="47">
        <v>80.829819131210996</v>
      </c>
      <c r="Q234" s="23" t="s">
        <v>904</v>
      </c>
      <c r="R234" s="47">
        <v>5.0394116911880005</v>
      </c>
      <c r="S234" s="47" t="s">
        <v>904</v>
      </c>
      <c r="T234" s="49" t="s">
        <v>904</v>
      </c>
      <c r="U234" s="47">
        <v>113.177699426727</v>
      </c>
      <c r="V234" s="23" t="s">
        <v>904</v>
      </c>
      <c r="W234" s="47">
        <v>8.2077886316589996</v>
      </c>
      <c r="X234" s="47" t="s">
        <v>904</v>
      </c>
      <c r="Y234" s="49" t="s">
        <v>904</v>
      </c>
      <c r="Z234" s="50" t="s">
        <v>904</v>
      </c>
    </row>
    <row r="235" spans="1:26" x14ac:dyDescent="0.25">
      <c r="A235" s="45" t="s">
        <v>296</v>
      </c>
      <c r="B235" s="45" t="s">
        <v>1155</v>
      </c>
      <c r="C235" s="45" t="s">
        <v>923</v>
      </c>
      <c r="D235" s="45" t="s">
        <v>297</v>
      </c>
      <c r="E235" s="48">
        <v>92.108761145087996</v>
      </c>
      <c r="F235" s="23">
        <v>27.798858112937001</v>
      </c>
      <c r="G235" s="23">
        <v>64.309903032150999</v>
      </c>
      <c r="H235" s="23">
        <v>24.530869896262001</v>
      </c>
      <c r="I235" s="23">
        <v>59.486660304739999</v>
      </c>
      <c r="J235" s="49">
        <v>0</v>
      </c>
      <c r="K235" s="47">
        <v>23.508186927847003</v>
      </c>
      <c r="L235" s="23">
        <v>1.967508117278</v>
      </c>
      <c r="M235" s="47">
        <v>2.3231630678120001</v>
      </c>
      <c r="N235" s="47" t="s">
        <v>904</v>
      </c>
      <c r="O235" s="49" t="s">
        <v>904</v>
      </c>
      <c r="P235" s="47">
        <v>51.463963728641005</v>
      </c>
      <c r="Q235" s="23">
        <v>9.3975374188870013</v>
      </c>
      <c r="R235" s="47">
        <v>3.4484018846229998</v>
      </c>
      <c r="S235" s="47" t="s">
        <v>904</v>
      </c>
      <c r="T235" s="49" t="s">
        <v>904</v>
      </c>
      <c r="U235" s="47">
        <v>74.972150656488012</v>
      </c>
      <c r="V235" s="23">
        <v>11.365045536165001</v>
      </c>
      <c r="W235" s="47">
        <v>5.7715649524349999</v>
      </c>
      <c r="X235" s="47" t="s">
        <v>904</v>
      </c>
      <c r="Y235" s="49" t="s">
        <v>904</v>
      </c>
      <c r="Z235" s="50" t="s">
        <v>904</v>
      </c>
    </row>
    <row r="236" spans="1:26" x14ac:dyDescent="0.25">
      <c r="A236" s="45" t="s">
        <v>601</v>
      </c>
      <c r="B236" s="45" t="s">
        <v>1156</v>
      </c>
      <c r="C236" s="45" t="s">
        <v>348</v>
      </c>
      <c r="D236" s="45" t="s">
        <v>602</v>
      </c>
      <c r="E236" s="48">
        <v>7.2574344794269994</v>
      </c>
      <c r="F236" s="23">
        <v>1.6708543129219999</v>
      </c>
      <c r="G236" s="23">
        <v>5.5865801665049997</v>
      </c>
      <c r="H236" s="23">
        <v>-26.614295776964003</v>
      </c>
      <c r="I236" s="23">
        <v>5.1675866540179998</v>
      </c>
      <c r="J236" s="49">
        <v>0.5</v>
      </c>
      <c r="K236" s="47" t="s">
        <v>904</v>
      </c>
      <c r="L236" s="23">
        <v>1.6708543129219999</v>
      </c>
      <c r="M236" s="47" t="s">
        <v>904</v>
      </c>
      <c r="N236" s="47" t="s">
        <v>904</v>
      </c>
      <c r="O236" s="49" t="s">
        <v>904</v>
      </c>
      <c r="P236" s="47" t="s">
        <v>904</v>
      </c>
      <c r="Q236" s="23">
        <v>5.5865801665049997</v>
      </c>
      <c r="R236" s="47" t="s">
        <v>904</v>
      </c>
      <c r="S236" s="47" t="s">
        <v>904</v>
      </c>
      <c r="T236" s="49" t="s">
        <v>904</v>
      </c>
      <c r="U236" s="47" t="s">
        <v>904</v>
      </c>
      <c r="V236" s="23">
        <v>7.2574344794269994</v>
      </c>
      <c r="W236" s="47" t="s">
        <v>904</v>
      </c>
      <c r="X236" s="47" t="s">
        <v>904</v>
      </c>
      <c r="Y236" s="49" t="s">
        <v>904</v>
      </c>
      <c r="Z236" s="50" t="s">
        <v>904</v>
      </c>
    </row>
    <row r="237" spans="1:26" x14ac:dyDescent="0.25">
      <c r="A237" s="45" t="s">
        <v>288</v>
      </c>
      <c r="B237" s="45" t="s">
        <v>1157</v>
      </c>
      <c r="C237" s="45" t="s">
        <v>923</v>
      </c>
      <c r="D237" s="45" t="s">
        <v>289</v>
      </c>
      <c r="E237" s="48">
        <v>134.61054192698498</v>
      </c>
      <c r="F237" s="23">
        <v>44.485013900517004</v>
      </c>
      <c r="G237" s="23">
        <v>90.12552802646799</v>
      </c>
      <c r="H237" s="23">
        <v>28.077567856132998</v>
      </c>
      <c r="I237" s="23">
        <v>83.366113424483004</v>
      </c>
      <c r="J237" s="49">
        <v>0</v>
      </c>
      <c r="K237" s="47">
        <v>39.337711223337003</v>
      </c>
      <c r="L237" s="23">
        <v>5.147302677181</v>
      </c>
      <c r="M237" s="47" t="s">
        <v>904</v>
      </c>
      <c r="N237" s="47" t="s">
        <v>904</v>
      </c>
      <c r="O237" s="49" t="s">
        <v>904</v>
      </c>
      <c r="P237" s="47">
        <v>75.156634536127001</v>
      </c>
      <c r="Q237" s="23">
        <v>14.968893490341001</v>
      </c>
      <c r="R237" s="47" t="s">
        <v>904</v>
      </c>
      <c r="S237" s="47" t="s">
        <v>904</v>
      </c>
      <c r="T237" s="49" t="s">
        <v>904</v>
      </c>
      <c r="U237" s="47">
        <v>114.49434575946401</v>
      </c>
      <c r="V237" s="23">
        <v>20.116196167522002</v>
      </c>
      <c r="W237" s="47" t="s">
        <v>904</v>
      </c>
      <c r="X237" s="47" t="s">
        <v>904</v>
      </c>
      <c r="Y237" s="49" t="s">
        <v>904</v>
      </c>
      <c r="Z237" s="50" t="s">
        <v>904</v>
      </c>
    </row>
    <row r="238" spans="1:26" x14ac:dyDescent="0.25">
      <c r="A238" s="45" t="s">
        <v>339</v>
      </c>
      <c r="B238" s="45" t="s">
        <v>1158</v>
      </c>
      <c r="C238" s="45" t="s">
        <v>952</v>
      </c>
      <c r="D238" s="45" t="s">
        <v>340</v>
      </c>
      <c r="E238" s="48">
        <v>140.13243315977098</v>
      </c>
      <c r="F238" s="23">
        <v>38.510069100914997</v>
      </c>
      <c r="G238" s="23">
        <v>101.62236405885599</v>
      </c>
      <c r="H238" s="23">
        <v>81.859241209258002</v>
      </c>
      <c r="I238" s="23">
        <v>94.000686754442</v>
      </c>
      <c r="J238" s="49">
        <v>0</v>
      </c>
      <c r="K238" s="47">
        <v>38.510069100914997</v>
      </c>
      <c r="L238" s="23" t="s">
        <v>904</v>
      </c>
      <c r="M238" s="47" t="s">
        <v>904</v>
      </c>
      <c r="N238" s="47" t="s">
        <v>904</v>
      </c>
      <c r="O238" s="49" t="s">
        <v>904</v>
      </c>
      <c r="P238" s="47">
        <v>101.62236405885599</v>
      </c>
      <c r="Q238" s="23" t="s">
        <v>904</v>
      </c>
      <c r="R238" s="47" t="s">
        <v>904</v>
      </c>
      <c r="S238" s="47" t="s">
        <v>904</v>
      </c>
      <c r="T238" s="49" t="s">
        <v>904</v>
      </c>
      <c r="U238" s="47">
        <v>140.13243315977098</v>
      </c>
      <c r="V238" s="23" t="s">
        <v>904</v>
      </c>
      <c r="W238" s="47" t="s">
        <v>904</v>
      </c>
      <c r="X238" s="47" t="s">
        <v>904</v>
      </c>
      <c r="Y238" s="49" t="s">
        <v>904</v>
      </c>
      <c r="Z238" s="50" t="s">
        <v>904</v>
      </c>
    </row>
    <row r="239" spans="1:26" x14ac:dyDescent="0.25">
      <c r="A239" s="45" t="s">
        <v>805</v>
      </c>
      <c r="B239" s="45" t="s">
        <v>1159</v>
      </c>
      <c r="C239" s="45" t="s">
        <v>751</v>
      </c>
      <c r="D239" s="45" t="s">
        <v>1160</v>
      </c>
      <c r="E239" s="48">
        <v>17.10033630161</v>
      </c>
      <c r="F239" s="23">
        <v>6.9786409768399995</v>
      </c>
      <c r="G239" s="23">
        <v>10.12169532477</v>
      </c>
      <c r="H239" s="23">
        <v>6.659508159354</v>
      </c>
      <c r="I239" s="23">
        <v>9.3625681754119991</v>
      </c>
      <c r="J239" s="49">
        <v>0</v>
      </c>
      <c r="K239" s="47" t="s">
        <v>904</v>
      </c>
      <c r="L239" s="23" t="s">
        <v>904</v>
      </c>
      <c r="M239" s="47">
        <v>6.9786409768399995</v>
      </c>
      <c r="N239" s="47" t="s">
        <v>904</v>
      </c>
      <c r="O239" s="49" t="s">
        <v>904</v>
      </c>
      <c r="P239" s="47" t="s">
        <v>904</v>
      </c>
      <c r="Q239" s="23" t="s">
        <v>904</v>
      </c>
      <c r="R239" s="47">
        <v>10.12169532477</v>
      </c>
      <c r="S239" s="47" t="s">
        <v>904</v>
      </c>
      <c r="T239" s="49" t="s">
        <v>904</v>
      </c>
      <c r="U239" s="47" t="s">
        <v>904</v>
      </c>
      <c r="V239" s="23" t="s">
        <v>904</v>
      </c>
      <c r="W239" s="47">
        <v>17.10033630161</v>
      </c>
      <c r="X239" s="47" t="s">
        <v>904</v>
      </c>
      <c r="Y239" s="49" t="s">
        <v>904</v>
      </c>
      <c r="Z239" s="50" t="s">
        <v>904</v>
      </c>
    </row>
    <row r="240" spans="1:26" x14ac:dyDescent="0.25">
      <c r="A240" s="45" t="s">
        <v>717</v>
      </c>
      <c r="B240" s="45" t="s">
        <v>1161</v>
      </c>
      <c r="C240" s="45" t="s">
        <v>348</v>
      </c>
      <c r="D240" s="45" t="s">
        <v>718</v>
      </c>
      <c r="E240" s="48">
        <v>4.2133460849189994</v>
      </c>
      <c r="F240" s="23">
        <v>0.76829137882700005</v>
      </c>
      <c r="G240" s="23">
        <v>3.4450547060919998</v>
      </c>
      <c r="H240" s="23">
        <v>-10.092773478299</v>
      </c>
      <c r="I240" s="23">
        <v>3.1866756031349999</v>
      </c>
      <c r="J240" s="49">
        <v>0.5</v>
      </c>
      <c r="K240" s="47" t="s">
        <v>904</v>
      </c>
      <c r="L240" s="23">
        <v>0.76829137882700005</v>
      </c>
      <c r="M240" s="47" t="s">
        <v>904</v>
      </c>
      <c r="N240" s="47" t="s">
        <v>904</v>
      </c>
      <c r="O240" s="49" t="s">
        <v>904</v>
      </c>
      <c r="P240" s="47" t="s">
        <v>904</v>
      </c>
      <c r="Q240" s="23">
        <v>3.4450547060919998</v>
      </c>
      <c r="R240" s="47" t="s">
        <v>904</v>
      </c>
      <c r="S240" s="47" t="s">
        <v>904</v>
      </c>
      <c r="T240" s="49" t="s">
        <v>904</v>
      </c>
      <c r="U240" s="47" t="s">
        <v>904</v>
      </c>
      <c r="V240" s="23">
        <v>4.2133460849189994</v>
      </c>
      <c r="W240" s="47" t="s">
        <v>904</v>
      </c>
      <c r="X240" s="47" t="s">
        <v>904</v>
      </c>
      <c r="Y240" s="49" t="s">
        <v>904</v>
      </c>
      <c r="Z240" s="50" t="s">
        <v>904</v>
      </c>
    </row>
    <row r="241" spans="1:26" x14ac:dyDescent="0.25">
      <c r="A241" s="45" t="s">
        <v>577</v>
      </c>
      <c r="B241" s="45" t="s">
        <v>1162</v>
      </c>
      <c r="C241" s="45" t="s">
        <v>348</v>
      </c>
      <c r="D241" s="45" t="s">
        <v>578</v>
      </c>
      <c r="E241" s="48">
        <v>1.7996008448059999</v>
      </c>
      <c r="F241" s="23">
        <v>0.36037770902399996</v>
      </c>
      <c r="G241" s="23">
        <v>1.439223135782</v>
      </c>
      <c r="H241" s="23">
        <v>-3.610820564215</v>
      </c>
      <c r="I241" s="23">
        <v>1.331281400598</v>
      </c>
      <c r="J241" s="49">
        <v>0.5</v>
      </c>
      <c r="K241" s="47" t="s">
        <v>904</v>
      </c>
      <c r="L241" s="23">
        <v>0.36037770902399996</v>
      </c>
      <c r="M241" s="47" t="s">
        <v>904</v>
      </c>
      <c r="N241" s="47" t="s">
        <v>904</v>
      </c>
      <c r="O241" s="49" t="s">
        <v>904</v>
      </c>
      <c r="P241" s="47" t="s">
        <v>904</v>
      </c>
      <c r="Q241" s="23">
        <v>1.439223135782</v>
      </c>
      <c r="R241" s="47" t="s">
        <v>904</v>
      </c>
      <c r="S241" s="47" t="s">
        <v>904</v>
      </c>
      <c r="T241" s="49" t="s">
        <v>904</v>
      </c>
      <c r="U241" s="47" t="s">
        <v>904</v>
      </c>
      <c r="V241" s="23">
        <v>1.7996008448059999</v>
      </c>
      <c r="W241" s="47" t="s">
        <v>904</v>
      </c>
      <c r="X241" s="47" t="s">
        <v>904</v>
      </c>
      <c r="Y241" s="49" t="s">
        <v>904</v>
      </c>
      <c r="Z241" s="50" t="s">
        <v>904</v>
      </c>
    </row>
    <row r="242" spans="1:26" x14ac:dyDescent="0.25">
      <c r="A242" s="45" t="s">
        <v>41</v>
      </c>
      <c r="B242" s="45" t="s">
        <v>1163</v>
      </c>
      <c r="C242" s="45" t="s">
        <v>36</v>
      </c>
      <c r="D242" s="45" t="s">
        <v>42</v>
      </c>
      <c r="E242" s="48">
        <v>90.891516519638998</v>
      </c>
      <c r="F242" s="23">
        <v>30.428480173544997</v>
      </c>
      <c r="G242" s="23">
        <v>60.463036346094</v>
      </c>
      <c r="H242" s="23">
        <v>30.831576011241999</v>
      </c>
      <c r="I242" s="23">
        <v>55.928308620136995</v>
      </c>
      <c r="J242" s="49">
        <v>0</v>
      </c>
      <c r="K242" s="47">
        <v>27.477406862264001</v>
      </c>
      <c r="L242" s="23">
        <v>2.9510733112800001</v>
      </c>
      <c r="M242" s="47" t="s">
        <v>904</v>
      </c>
      <c r="N242" s="47" t="s">
        <v>904</v>
      </c>
      <c r="O242" s="49" t="s">
        <v>904</v>
      </c>
      <c r="P242" s="47">
        <v>51.554581201475997</v>
      </c>
      <c r="Q242" s="23">
        <v>8.9084551446180011</v>
      </c>
      <c r="R242" s="47" t="s">
        <v>904</v>
      </c>
      <c r="S242" s="47" t="s">
        <v>904</v>
      </c>
      <c r="T242" s="49" t="s">
        <v>904</v>
      </c>
      <c r="U242" s="47">
        <v>79.031988063740002</v>
      </c>
      <c r="V242" s="23">
        <v>11.859528455898001</v>
      </c>
      <c r="W242" s="47" t="s">
        <v>904</v>
      </c>
      <c r="X242" s="47" t="s">
        <v>904</v>
      </c>
      <c r="Y242" s="49" t="s">
        <v>904</v>
      </c>
      <c r="Z242" s="50" t="s">
        <v>904</v>
      </c>
    </row>
    <row r="243" spans="1:26" x14ac:dyDescent="0.25">
      <c r="A243" s="45" t="s">
        <v>645</v>
      </c>
      <c r="B243" s="45" t="s">
        <v>1164</v>
      </c>
      <c r="C243" s="45" t="s">
        <v>348</v>
      </c>
      <c r="D243" s="45" t="s">
        <v>646</v>
      </c>
      <c r="E243" s="48">
        <v>7.2996926304910001</v>
      </c>
      <c r="F243" s="23">
        <v>1.4581273365380001</v>
      </c>
      <c r="G243" s="23">
        <v>5.8415652939529998</v>
      </c>
      <c r="H243" s="23">
        <v>-28.254259936802999</v>
      </c>
      <c r="I243" s="23">
        <v>5.4034478969070001</v>
      </c>
      <c r="J243" s="49">
        <v>0.5</v>
      </c>
      <c r="K243" s="47" t="s">
        <v>904</v>
      </c>
      <c r="L243" s="23">
        <v>1.4581273365380001</v>
      </c>
      <c r="M243" s="47" t="s">
        <v>904</v>
      </c>
      <c r="N243" s="47" t="s">
        <v>904</v>
      </c>
      <c r="O243" s="49" t="s">
        <v>904</v>
      </c>
      <c r="P243" s="47" t="s">
        <v>904</v>
      </c>
      <c r="Q243" s="23">
        <v>5.8415652939529998</v>
      </c>
      <c r="R243" s="47" t="s">
        <v>904</v>
      </c>
      <c r="S243" s="47" t="s">
        <v>904</v>
      </c>
      <c r="T243" s="49" t="s">
        <v>904</v>
      </c>
      <c r="U243" s="47" t="s">
        <v>904</v>
      </c>
      <c r="V243" s="23">
        <v>7.2996926304910001</v>
      </c>
      <c r="W243" s="47" t="s">
        <v>904</v>
      </c>
      <c r="X243" s="47" t="s">
        <v>904</v>
      </c>
      <c r="Y243" s="49" t="s">
        <v>904</v>
      </c>
      <c r="Z243" s="50" t="s">
        <v>904</v>
      </c>
    </row>
    <row r="244" spans="1:26" x14ac:dyDescent="0.25">
      <c r="A244" s="45" t="s">
        <v>188</v>
      </c>
      <c r="B244" s="45" t="s">
        <v>1165</v>
      </c>
      <c r="C244" s="45" t="s">
        <v>952</v>
      </c>
      <c r="D244" s="45" t="s">
        <v>189</v>
      </c>
      <c r="E244" s="48">
        <v>85.813091181671012</v>
      </c>
      <c r="F244" s="23">
        <v>18.665066607698002</v>
      </c>
      <c r="G244" s="23">
        <v>67.148024573973004</v>
      </c>
      <c r="H244" s="23">
        <v>38.129381585022003</v>
      </c>
      <c r="I244" s="23">
        <v>62.111922730925002</v>
      </c>
      <c r="J244" s="49">
        <v>0</v>
      </c>
      <c r="K244" s="47">
        <v>16.557000785747999</v>
      </c>
      <c r="L244" s="23" t="s">
        <v>904</v>
      </c>
      <c r="M244" s="47">
        <v>2.1080658219499999</v>
      </c>
      <c r="N244" s="47" t="s">
        <v>904</v>
      </c>
      <c r="O244" s="49" t="s">
        <v>904</v>
      </c>
      <c r="P244" s="47">
        <v>62.293798320302002</v>
      </c>
      <c r="Q244" s="23" t="s">
        <v>904</v>
      </c>
      <c r="R244" s="47">
        <v>4.8542262536709995</v>
      </c>
      <c r="S244" s="47" t="s">
        <v>904</v>
      </c>
      <c r="T244" s="49" t="s">
        <v>904</v>
      </c>
      <c r="U244" s="47">
        <v>78.850799106050005</v>
      </c>
      <c r="V244" s="23" t="s">
        <v>904</v>
      </c>
      <c r="W244" s="47">
        <v>6.9622920756209989</v>
      </c>
      <c r="X244" s="47" t="s">
        <v>904</v>
      </c>
      <c r="Y244" s="49" t="s">
        <v>904</v>
      </c>
      <c r="Z244" s="50" t="s">
        <v>904</v>
      </c>
    </row>
    <row r="245" spans="1:26" x14ac:dyDescent="0.25">
      <c r="A245" s="45" t="s">
        <v>551</v>
      </c>
      <c r="B245" s="45" t="s">
        <v>1166</v>
      </c>
      <c r="C245" s="45" t="s">
        <v>348</v>
      </c>
      <c r="D245" s="45" t="s">
        <v>552</v>
      </c>
      <c r="E245" s="48">
        <v>6.0097356253029997</v>
      </c>
      <c r="F245" s="23">
        <v>2.2103832212849999</v>
      </c>
      <c r="G245" s="23">
        <v>3.7993524040179998</v>
      </c>
      <c r="H245" s="23">
        <v>-4.1743454534260005</v>
      </c>
      <c r="I245" s="23">
        <v>3.514400973716</v>
      </c>
      <c r="J245" s="49">
        <v>0.5</v>
      </c>
      <c r="K245" s="47" t="s">
        <v>904</v>
      </c>
      <c r="L245" s="23">
        <v>2.2103832212849999</v>
      </c>
      <c r="M245" s="47" t="s">
        <v>904</v>
      </c>
      <c r="N245" s="47" t="s">
        <v>904</v>
      </c>
      <c r="O245" s="49" t="s">
        <v>904</v>
      </c>
      <c r="P245" s="47" t="s">
        <v>904</v>
      </c>
      <c r="Q245" s="23">
        <v>3.7993524040179998</v>
      </c>
      <c r="R245" s="47" t="s">
        <v>904</v>
      </c>
      <c r="S245" s="47" t="s">
        <v>904</v>
      </c>
      <c r="T245" s="49" t="s">
        <v>904</v>
      </c>
      <c r="U245" s="47" t="s">
        <v>904</v>
      </c>
      <c r="V245" s="23">
        <v>6.0097356253029997</v>
      </c>
      <c r="W245" s="47" t="s">
        <v>904</v>
      </c>
      <c r="X245" s="47" t="s">
        <v>904</v>
      </c>
      <c r="Y245" s="49" t="s">
        <v>904</v>
      </c>
      <c r="Z245" s="50" t="s">
        <v>904</v>
      </c>
    </row>
    <row r="246" spans="1:26" x14ac:dyDescent="0.25">
      <c r="A246" s="45" t="s">
        <v>266</v>
      </c>
      <c r="B246" s="45" t="s">
        <v>1167</v>
      </c>
      <c r="C246" s="45" t="s">
        <v>923</v>
      </c>
      <c r="D246" s="45" t="s">
        <v>267</v>
      </c>
      <c r="E246" s="48">
        <v>59.024861348841</v>
      </c>
      <c r="F246" s="23">
        <v>19.820758792072002</v>
      </c>
      <c r="G246" s="23">
        <v>39.204102556769001</v>
      </c>
      <c r="H246" s="23">
        <v>-6.8687823164089998</v>
      </c>
      <c r="I246" s="23">
        <v>36.263794865011</v>
      </c>
      <c r="J246" s="49">
        <v>0.149085</v>
      </c>
      <c r="K246" s="47">
        <v>17.860640505385998</v>
      </c>
      <c r="L246" s="23">
        <v>1.9601182866859999</v>
      </c>
      <c r="M246" s="47" t="s">
        <v>904</v>
      </c>
      <c r="N246" s="47" t="s">
        <v>904</v>
      </c>
      <c r="O246" s="49" t="s">
        <v>904</v>
      </c>
      <c r="P246" s="47">
        <v>33.036602412006999</v>
      </c>
      <c r="Q246" s="23">
        <v>6.1675001447620001</v>
      </c>
      <c r="R246" s="47" t="s">
        <v>904</v>
      </c>
      <c r="S246" s="47" t="s">
        <v>904</v>
      </c>
      <c r="T246" s="49" t="s">
        <v>904</v>
      </c>
      <c r="U246" s="47">
        <v>50.897242917393001</v>
      </c>
      <c r="V246" s="23">
        <v>8.1276184314479991</v>
      </c>
      <c r="W246" s="47" t="s">
        <v>904</v>
      </c>
      <c r="X246" s="47" t="s">
        <v>904</v>
      </c>
      <c r="Y246" s="49" t="s">
        <v>904</v>
      </c>
      <c r="Z246" s="50" t="s">
        <v>904</v>
      </c>
    </row>
    <row r="247" spans="1:26" x14ac:dyDescent="0.25">
      <c r="A247" s="45" t="s">
        <v>272</v>
      </c>
      <c r="B247" s="45" t="s">
        <v>1168</v>
      </c>
      <c r="C247" s="45" t="s">
        <v>923</v>
      </c>
      <c r="D247" s="45" t="s">
        <v>273</v>
      </c>
      <c r="E247" s="48">
        <v>77.495481945845995</v>
      </c>
      <c r="F247" s="23">
        <v>23.058393929133999</v>
      </c>
      <c r="G247" s="23">
        <v>54.437088016712003</v>
      </c>
      <c r="H247" s="23">
        <v>9.4202665396250005</v>
      </c>
      <c r="I247" s="23">
        <v>50.354306415459</v>
      </c>
      <c r="J247" s="49">
        <v>0</v>
      </c>
      <c r="K247" s="47">
        <v>20.747797858155998</v>
      </c>
      <c r="L247" s="23">
        <v>2.3105960709779998</v>
      </c>
      <c r="M247" s="47" t="s">
        <v>904</v>
      </c>
      <c r="N247" s="47" t="s">
        <v>904</v>
      </c>
      <c r="O247" s="49" t="s">
        <v>904</v>
      </c>
      <c r="P247" s="47">
        <v>45.953659244949002</v>
      </c>
      <c r="Q247" s="23">
        <v>8.4834287717630001</v>
      </c>
      <c r="R247" s="47" t="s">
        <v>904</v>
      </c>
      <c r="S247" s="47" t="s">
        <v>904</v>
      </c>
      <c r="T247" s="49" t="s">
        <v>904</v>
      </c>
      <c r="U247" s="47">
        <v>66.701457103105</v>
      </c>
      <c r="V247" s="23">
        <v>10.794024842740999</v>
      </c>
      <c r="W247" s="47" t="s">
        <v>904</v>
      </c>
      <c r="X247" s="47" t="s">
        <v>904</v>
      </c>
      <c r="Y247" s="49" t="s">
        <v>904</v>
      </c>
      <c r="Z247" s="50" t="s">
        <v>904</v>
      </c>
    </row>
    <row r="248" spans="1:26" x14ac:dyDescent="0.25">
      <c r="A248" s="45" t="s">
        <v>236</v>
      </c>
      <c r="B248" s="45" t="s">
        <v>1169</v>
      </c>
      <c r="C248" s="45" t="s">
        <v>923</v>
      </c>
      <c r="D248" s="45" t="s">
        <v>237</v>
      </c>
      <c r="E248" s="48">
        <v>21.069449755714999</v>
      </c>
      <c r="F248" s="23">
        <v>4.8780022521590007</v>
      </c>
      <c r="G248" s="23">
        <v>16.191447503555999</v>
      </c>
      <c r="H248" s="23">
        <v>-14.937198650951</v>
      </c>
      <c r="I248" s="23">
        <v>14.977088940789999</v>
      </c>
      <c r="J248" s="49">
        <v>0.479854</v>
      </c>
      <c r="K248" s="47">
        <v>4.614631154235</v>
      </c>
      <c r="L248" s="23">
        <v>0.26337109792399999</v>
      </c>
      <c r="M248" s="47" t="s">
        <v>904</v>
      </c>
      <c r="N248" s="47" t="s">
        <v>904</v>
      </c>
      <c r="O248" s="49" t="s">
        <v>904</v>
      </c>
      <c r="P248" s="47">
        <v>13.421663274932001</v>
      </c>
      <c r="Q248" s="23">
        <v>2.7697842286249998</v>
      </c>
      <c r="R248" s="47" t="s">
        <v>904</v>
      </c>
      <c r="S248" s="47" t="s">
        <v>904</v>
      </c>
      <c r="T248" s="49" t="s">
        <v>904</v>
      </c>
      <c r="U248" s="47">
        <v>18.036294429167</v>
      </c>
      <c r="V248" s="23">
        <v>3.0331553265489997</v>
      </c>
      <c r="W248" s="47" t="s">
        <v>904</v>
      </c>
      <c r="X248" s="47" t="s">
        <v>904</v>
      </c>
      <c r="Y248" s="49" t="s">
        <v>904</v>
      </c>
      <c r="Z248" s="50" t="s">
        <v>904</v>
      </c>
    </row>
    <row r="249" spans="1:26" x14ac:dyDescent="0.25">
      <c r="A249" s="45" t="s">
        <v>242</v>
      </c>
      <c r="B249" s="45" t="s">
        <v>1170</v>
      </c>
      <c r="C249" s="45" t="s">
        <v>923</v>
      </c>
      <c r="D249" s="45" t="s">
        <v>243</v>
      </c>
      <c r="E249" s="48">
        <v>67.592085034641002</v>
      </c>
      <c r="F249" s="23">
        <v>22.313119970624001</v>
      </c>
      <c r="G249" s="23">
        <v>45.278965064017001</v>
      </c>
      <c r="H249" s="23">
        <v>4.59156729574</v>
      </c>
      <c r="I249" s="23">
        <v>41.883042684216001</v>
      </c>
      <c r="J249" s="49">
        <v>0</v>
      </c>
      <c r="K249" s="47">
        <v>18.856101843201998</v>
      </c>
      <c r="L249" s="23">
        <v>3.4570181274219998</v>
      </c>
      <c r="M249" s="47" t="s">
        <v>904</v>
      </c>
      <c r="N249" s="47" t="s">
        <v>904</v>
      </c>
      <c r="O249" s="49" t="s">
        <v>904</v>
      </c>
      <c r="P249" s="47">
        <v>34.416630895372002</v>
      </c>
      <c r="Q249" s="23">
        <v>10.862334168644001</v>
      </c>
      <c r="R249" s="47" t="s">
        <v>904</v>
      </c>
      <c r="S249" s="47" t="s">
        <v>904</v>
      </c>
      <c r="T249" s="49" t="s">
        <v>904</v>
      </c>
      <c r="U249" s="47">
        <v>53.272732738574</v>
      </c>
      <c r="V249" s="23">
        <v>14.319352296066</v>
      </c>
      <c r="W249" s="47" t="s">
        <v>904</v>
      </c>
      <c r="X249" s="47" t="s">
        <v>904</v>
      </c>
      <c r="Y249" s="49" t="s">
        <v>904</v>
      </c>
      <c r="Z249" s="50" t="s">
        <v>904</v>
      </c>
    </row>
    <row r="250" spans="1:26" x14ac:dyDescent="0.25">
      <c r="A250" s="45" t="s">
        <v>553</v>
      </c>
      <c r="B250" s="45" t="s">
        <v>1171</v>
      </c>
      <c r="C250" s="45" t="s">
        <v>348</v>
      </c>
      <c r="D250" s="45" t="s">
        <v>554</v>
      </c>
      <c r="E250" s="48">
        <v>6.5680091415770008</v>
      </c>
      <c r="F250" s="23">
        <v>1.3798964430639999</v>
      </c>
      <c r="G250" s="23">
        <v>5.1881126985130006</v>
      </c>
      <c r="H250" s="23">
        <v>-22.358627874926999</v>
      </c>
      <c r="I250" s="23">
        <v>4.7990042461240003</v>
      </c>
      <c r="J250" s="49">
        <v>0.5</v>
      </c>
      <c r="K250" s="47" t="s">
        <v>904</v>
      </c>
      <c r="L250" s="23">
        <v>1.3798964430639999</v>
      </c>
      <c r="M250" s="47" t="s">
        <v>904</v>
      </c>
      <c r="N250" s="47" t="s">
        <v>904</v>
      </c>
      <c r="O250" s="49" t="s">
        <v>904</v>
      </c>
      <c r="P250" s="47" t="s">
        <v>904</v>
      </c>
      <c r="Q250" s="23">
        <v>5.1881126985130006</v>
      </c>
      <c r="R250" s="47" t="s">
        <v>904</v>
      </c>
      <c r="S250" s="47" t="s">
        <v>904</v>
      </c>
      <c r="T250" s="49" t="s">
        <v>904</v>
      </c>
      <c r="U250" s="47" t="s">
        <v>904</v>
      </c>
      <c r="V250" s="23">
        <v>6.5680091415770008</v>
      </c>
      <c r="W250" s="47" t="s">
        <v>904</v>
      </c>
      <c r="X250" s="47" t="s">
        <v>904</v>
      </c>
      <c r="Y250" s="49" t="s">
        <v>904</v>
      </c>
      <c r="Z250" s="50" t="s">
        <v>904</v>
      </c>
    </row>
    <row r="251" spans="1:26" x14ac:dyDescent="0.25">
      <c r="A251" s="45" t="s">
        <v>411</v>
      </c>
      <c r="B251" s="45" t="s">
        <v>1172</v>
      </c>
      <c r="C251" s="45" t="s">
        <v>348</v>
      </c>
      <c r="D251" s="45" t="s">
        <v>412</v>
      </c>
      <c r="E251" s="48">
        <v>1.1976692220479999</v>
      </c>
      <c r="F251" s="23">
        <v>0.119163653706</v>
      </c>
      <c r="G251" s="23">
        <v>1.078505568342</v>
      </c>
      <c r="H251" s="23">
        <v>-6.1738211100939999</v>
      </c>
      <c r="I251" s="23">
        <v>0.99761765071700004</v>
      </c>
      <c r="J251" s="49">
        <v>0.5</v>
      </c>
      <c r="K251" s="47" t="s">
        <v>904</v>
      </c>
      <c r="L251" s="23">
        <v>0.119163653706</v>
      </c>
      <c r="M251" s="47" t="s">
        <v>904</v>
      </c>
      <c r="N251" s="47" t="s">
        <v>904</v>
      </c>
      <c r="O251" s="49" t="s">
        <v>904</v>
      </c>
      <c r="P251" s="47" t="s">
        <v>904</v>
      </c>
      <c r="Q251" s="23">
        <v>1.078505568342</v>
      </c>
      <c r="R251" s="47" t="s">
        <v>904</v>
      </c>
      <c r="S251" s="47" t="s">
        <v>904</v>
      </c>
      <c r="T251" s="49" t="s">
        <v>904</v>
      </c>
      <c r="U251" s="47" t="s">
        <v>904</v>
      </c>
      <c r="V251" s="23">
        <v>1.1976692220479999</v>
      </c>
      <c r="W251" s="47" t="s">
        <v>904</v>
      </c>
      <c r="X251" s="47" t="s">
        <v>904</v>
      </c>
      <c r="Y251" s="49" t="s">
        <v>904</v>
      </c>
      <c r="Z251" s="50" t="s">
        <v>904</v>
      </c>
    </row>
    <row r="252" spans="1:26" x14ac:dyDescent="0.25">
      <c r="A252" s="45" t="s">
        <v>762</v>
      </c>
      <c r="B252" s="45" t="s">
        <v>1173</v>
      </c>
      <c r="C252" s="45" t="s">
        <v>751</v>
      </c>
      <c r="D252" s="45" t="s">
        <v>1174</v>
      </c>
      <c r="E252" s="48">
        <v>23.872324286982</v>
      </c>
      <c r="F252" s="23">
        <v>9.0067803104669988</v>
      </c>
      <c r="G252" s="23">
        <v>14.865543976515001</v>
      </c>
      <c r="H252" s="23">
        <v>9.4356833565679992</v>
      </c>
      <c r="I252" s="23">
        <v>13.750628178276001</v>
      </c>
      <c r="J252" s="49">
        <v>0</v>
      </c>
      <c r="K252" s="47" t="s">
        <v>904</v>
      </c>
      <c r="L252" s="23" t="s">
        <v>904</v>
      </c>
      <c r="M252" s="47">
        <v>9.0067803104669988</v>
      </c>
      <c r="N252" s="47" t="s">
        <v>904</v>
      </c>
      <c r="O252" s="49" t="s">
        <v>904</v>
      </c>
      <c r="P252" s="47" t="s">
        <v>904</v>
      </c>
      <c r="Q252" s="23" t="s">
        <v>904</v>
      </c>
      <c r="R252" s="47">
        <v>14.865543976515001</v>
      </c>
      <c r="S252" s="47" t="s">
        <v>904</v>
      </c>
      <c r="T252" s="49" t="s">
        <v>904</v>
      </c>
      <c r="U252" s="47" t="s">
        <v>904</v>
      </c>
      <c r="V252" s="23" t="s">
        <v>904</v>
      </c>
      <c r="W252" s="47">
        <v>23.872324286982</v>
      </c>
      <c r="X252" s="47" t="s">
        <v>904</v>
      </c>
      <c r="Y252" s="49" t="s">
        <v>904</v>
      </c>
      <c r="Z252" s="50" t="s">
        <v>904</v>
      </c>
    </row>
    <row r="253" spans="1:26" x14ac:dyDescent="0.25">
      <c r="A253" s="45" t="s">
        <v>765</v>
      </c>
      <c r="B253" s="45" t="s">
        <v>1175</v>
      </c>
      <c r="C253" s="45" t="s">
        <v>751</v>
      </c>
      <c r="D253" s="45" t="s">
        <v>1176</v>
      </c>
      <c r="E253" s="48">
        <v>15.459746896043999</v>
      </c>
      <c r="F253" s="23">
        <v>5.7043727341699997</v>
      </c>
      <c r="G253" s="23">
        <v>9.7553741618740002</v>
      </c>
      <c r="H253" s="23">
        <v>0</v>
      </c>
      <c r="I253" s="23">
        <v>9.0237210997330006</v>
      </c>
      <c r="J253" s="49">
        <v>0</v>
      </c>
      <c r="K253" s="47" t="s">
        <v>904</v>
      </c>
      <c r="L253" s="23" t="s">
        <v>904</v>
      </c>
      <c r="M253" s="47">
        <v>5.7043727341699997</v>
      </c>
      <c r="N253" s="47" t="s">
        <v>904</v>
      </c>
      <c r="O253" s="49" t="s">
        <v>904</v>
      </c>
      <c r="P253" s="47" t="s">
        <v>904</v>
      </c>
      <c r="Q253" s="23" t="s">
        <v>904</v>
      </c>
      <c r="R253" s="47">
        <v>9.7553741618740002</v>
      </c>
      <c r="S253" s="47" t="s">
        <v>904</v>
      </c>
      <c r="T253" s="49" t="s">
        <v>904</v>
      </c>
      <c r="U253" s="47" t="s">
        <v>904</v>
      </c>
      <c r="V253" s="23" t="s">
        <v>904</v>
      </c>
      <c r="W253" s="47">
        <v>15.459746896043999</v>
      </c>
      <c r="X253" s="47" t="s">
        <v>904</v>
      </c>
      <c r="Y253" s="49" t="s">
        <v>904</v>
      </c>
      <c r="Z253" s="50" t="s">
        <v>904</v>
      </c>
    </row>
    <row r="254" spans="1:26" x14ac:dyDescent="0.25">
      <c r="A254" s="45" t="s">
        <v>258</v>
      </c>
      <c r="B254" s="45" t="s">
        <v>1177</v>
      </c>
      <c r="C254" s="45" t="s">
        <v>923</v>
      </c>
      <c r="D254" s="45" t="s">
        <v>259</v>
      </c>
      <c r="E254" s="48">
        <v>39.011896922524002</v>
      </c>
      <c r="F254" s="23">
        <v>10.367844383697999</v>
      </c>
      <c r="G254" s="23">
        <v>28.644052538825999</v>
      </c>
      <c r="H254" s="23">
        <v>-22.807703736434</v>
      </c>
      <c r="I254" s="23">
        <v>26.495748598414</v>
      </c>
      <c r="J254" s="49">
        <v>0.44328299999999998</v>
      </c>
      <c r="K254" s="47">
        <v>9.508718167672999</v>
      </c>
      <c r="L254" s="23">
        <v>0.85912621602499994</v>
      </c>
      <c r="M254" s="47" t="s">
        <v>904</v>
      </c>
      <c r="N254" s="47" t="s">
        <v>904</v>
      </c>
      <c r="O254" s="49" t="s">
        <v>904</v>
      </c>
      <c r="P254" s="47">
        <v>22.659768395914</v>
      </c>
      <c r="Q254" s="23">
        <v>5.9842841429120002</v>
      </c>
      <c r="R254" s="47" t="s">
        <v>904</v>
      </c>
      <c r="S254" s="47" t="s">
        <v>904</v>
      </c>
      <c r="T254" s="49" t="s">
        <v>904</v>
      </c>
      <c r="U254" s="47">
        <v>32.168486563586995</v>
      </c>
      <c r="V254" s="23">
        <v>6.8434103589369997</v>
      </c>
      <c r="W254" s="47" t="s">
        <v>904</v>
      </c>
      <c r="X254" s="47" t="s">
        <v>904</v>
      </c>
      <c r="Y254" s="49" t="s">
        <v>904</v>
      </c>
      <c r="Z254" s="50" t="s">
        <v>904</v>
      </c>
    </row>
    <row r="255" spans="1:26" x14ac:dyDescent="0.25">
      <c r="A255" s="45" t="s">
        <v>167</v>
      </c>
      <c r="B255" s="45" t="s">
        <v>1178</v>
      </c>
      <c r="C255" s="45" t="s">
        <v>915</v>
      </c>
      <c r="D255" s="45" t="s">
        <v>168</v>
      </c>
      <c r="E255" s="48">
        <v>73.093341130957995</v>
      </c>
      <c r="F255" s="23">
        <v>23.224012673344003</v>
      </c>
      <c r="G255" s="23">
        <v>49.869328457613996</v>
      </c>
      <c r="H255" s="23">
        <v>32.325786353505002</v>
      </c>
      <c r="I255" s="23">
        <v>46.129128823293001</v>
      </c>
      <c r="J255" s="49">
        <v>0</v>
      </c>
      <c r="K255" s="47">
        <v>19.934396525575</v>
      </c>
      <c r="L255" s="23">
        <v>3.2896161477689998</v>
      </c>
      <c r="M255" s="47" t="s">
        <v>904</v>
      </c>
      <c r="N255" s="47" t="s">
        <v>904</v>
      </c>
      <c r="O255" s="49" t="s">
        <v>904</v>
      </c>
      <c r="P255" s="47">
        <v>38.987437570378994</v>
      </c>
      <c r="Q255" s="23">
        <v>10.881890887235</v>
      </c>
      <c r="R255" s="47" t="s">
        <v>904</v>
      </c>
      <c r="S255" s="47" t="s">
        <v>904</v>
      </c>
      <c r="T255" s="49" t="s">
        <v>904</v>
      </c>
      <c r="U255" s="47">
        <v>58.921834095953997</v>
      </c>
      <c r="V255" s="23">
        <v>14.171507035004</v>
      </c>
      <c r="W255" s="47" t="s">
        <v>904</v>
      </c>
      <c r="X255" s="47" t="s">
        <v>904</v>
      </c>
      <c r="Y255" s="49" t="s">
        <v>904</v>
      </c>
      <c r="Z255" s="50" t="s">
        <v>904</v>
      </c>
    </row>
    <row r="256" spans="1:26" x14ac:dyDescent="0.25">
      <c r="A256" s="45" t="s">
        <v>214</v>
      </c>
      <c r="B256" s="45" t="s">
        <v>1179</v>
      </c>
      <c r="C256" s="45" t="s">
        <v>923</v>
      </c>
      <c r="D256" s="45" t="s">
        <v>215</v>
      </c>
      <c r="E256" s="48">
        <v>49.108900130576998</v>
      </c>
      <c r="F256" s="23">
        <v>15.462294175434002</v>
      </c>
      <c r="G256" s="23">
        <v>33.646605955142995</v>
      </c>
      <c r="H256" s="23">
        <v>8.7078459921259999</v>
      </c>
      <c r="I256" s="23">
        <v>31.123110508506997</v>
      </c>
      <c r="J256" s="49">
        <v>0</v>
      </c>
      <c r="K256" s="47">
        <v>14.051420523765</v>
      </c>
      <c r="L256" s="23">
        <v>1.4108736516690001</v>
      </c>
      <c r="M256" s="47" t="s">
        <v>904</v>
      </c>
      <c r="N256" s="47" t="s">
        <v>904</v>
      </c>
      <c r="O256" s="49" t="s">
        <v>904</v>
      </c>
      <c r="P256" s="47">
        <v>28.76980352635</v>
      </c>
      <c r="Q256" s="23">
        <v>4.8768024287929999</v>
      </c>
      <c r="R256" s="47" t="s">
        <v>904</v>
      </c>
      <c r="S256" s="47" t="s">
        <v>904</v>
      </c>
      <c r="T256" s="49" t="s">
        <v>904</v>
      </c>
      <c r="U256" s="47">
        <v>42.821224050114999</v>
      </c>
      <c r="V256" s="23">
        <v>6.287676080462</v>
      </c>
      <c r="W256" s="47" t="s">
        <v>904</v>
      </c>
      <c r="X256" s="47" t="s">
        <v>904</v>
      </c>
      <c r="Y256" s="49" t="s">
        <v>904</v>
      </c>
      <c r="Z256" s="50" t="s">
        <v>904</v>
      </c>
    </row>
    <row r="257" spans="1:26" x14ac:dyDescent="0.25">
      <c r="A257" s="45" t="s">
        <v>489</v>
      </c>
      <c r="B257" s="45" t="s">
        <v>1180</v>
      </c>
      <c r="C257" s="45" t="s">
        <v>348</v>
      </c>
      <c r="D257" s="45" t="s">
        <v>490</v>
      </c>
      <c r="E257" s="48">
        <v>2.422265727049</v>
      </c>
      <c r="F257" s="23">
        <v>0.36330665064399997</v>
      </c>
      <c r="G257" s="23">
        <v>2.0589590764049999</v>
      </c>
      <c r="H257" s="23">
        <v>-12.746267056509</v>
      </c>
      <c r="I257" s="23">
        <v>1.904537145675</v>
      </c>
      <c r="J257" s="49">
        <v>0.5</v>
      </c>
      <c r="K257" s="47" t="s">
        <v>904</v>
      </c>
      <c r="L257" s="23">
        <v>0.36330665064399997</v>
      </c>
      <c r="M257" s="47" t="s">
        <v>904</v>
      </c>
      <c r="N257" s="47" t="s">
        <v>904</v>
      </c>
      <c r="O257" s="49" t="s">
        <v>904</v>
      </c>
      <c r="P257" s="47" t="s">
        <v>904</v>
      </c>
      <c r="Q257" s="23">
        <v>2.0589590764049999</v>
      </c>
      <c r="R257" s="47" t="s">
        <v>904</v>
      </c>
      <c r="S257" s="47" t="s">
        <v>904</v>
      </c>
      <c r="T257" s="49" t="s">
        <v>904</v>
      </c>
      <c r="U257" s="47" t="s">
        <v>904</v>
      </c>
      <c r="V257" s="23">
        <v>2.422265727049</v>
      </c>
      <c r="W257" s="47" t="s">
        <v>904</v>
      </c>
      <c r="X257" s="47" t="s">
        <v>904</v>
      </c>
      <c r="Y257" s="49" t="s">
        <v>904</v>
      </c>
      <c r="Z257" s="50" t="s">
        <v>904</v>
      </c>
    </row>
    <row r="258" spans="1:26" x14ac:dyDescent="0.25">
      <c r="A258" s="45" t="s">
        <v>701</v>
      </c>
      <c r="B258" s="45" t="s">
        <v>1181</v>
      </c>
      <c r="C258" s="45" t="s">
        <v>348</v>
      </c>
      <c r="D258" s="45" t="s">
        <v>702</v>
      </c>
      <c r="E258" s="48">
        <v>2.226164895868</v>
      </c>
      <c r="F258" s="23">
        <v>0</v>
      </c>
      <c r="G258" s="23">
        <v>2.226164895868</v>
      </c>
      <c r="H258" s="23">
        <v>-17.805468655064001</v>
      </c>
      <c r="I258" s="23">
        <v>2.059202528678</v>
      </c>
      <c r="J258" s="49">
        <v>0.5</v>
      </c>
      <c r="K258" s="47" t="s">
        <v>904</v>
      </c>
      <c r="L258" s="23" t="s">
        <v>904</v>
      </c>
      <c r="M258" s="47" t="s">
        <v>904</v>
      </c>
      <c r="N258" s="47" t="s">
        <v>904</v>
      </c>
      <c r="O258" s="49" t="s">
        <v>904</v>
      </c>
      <c r="P258" s="47" t="s">
        <v>904</v>
      </c>
      <c r="Q258" s="23">
        <v>2.226164895868</v>
      </c>
      <c r="R258" s="47" t="s">
        <v>904</v>
      </c>
      <c r="S258" s="47" t="s">
        <v>904</v>
      </c>
      <c r="T258" s="49" t="s">
        <v>904</v>
      </c>
      <c r="U258" s="47" t="s">
        <v>904</v>
      </c>
      <c r="V258" s="23">
        <v>2.226164895868</v>
      </c>
      <c r="W258" s="47" t="s">
        <v>904</v>
      </c>
      <c r="X258" s="47" t="s">
        <v>904</v>
      </c>
      <c r="Y258" s="49" t="s">
        <v>904</v>
      </c>
      <c r="Z258" s="50">
        <v>-0.41722668348399999</v>
      </c>
    </row>
    <row r="259" spans="1:26" x14ac:dyDescent="0.25">
      <c r="A259" s="45" t="s">
        <v>555</v>
      </c>
      <c r="B259" s="45" t="s">
        <v>1182</v>
      </c>
      <c r="C259" s="45" t="s">
        <v>348</v>
      </c>
      <c r="D259" s="45" t="s">
        <v>556</v>
      </c>
      <c r="E259" s="48">
        <v>1.5682160560989997</v>
      </c>
      <c r="F259" s="23">
        <v>0.30431868312599997</v>
      </c>
      <c r="G259" s="23">
        <v>1.2638973729729999</v>
      </c>
      <c r="H259" s="23">
        <v>-4.4472761353540005</v>
      </c>
      <c r="I259" s="23">
        <v>1.1691050700000001</v>
      </c>
      <c r="J259" s="49">
        <v>0.5</v>
      </c>
      <c r="K259" s="47" t="s">
        <v>904</v>
      </c>
      <c r="L259" s="23">
        <v>0.30431868312599997</v>
      </c>
      <c r="M259" s="47" t="s">
        <v>904</v>
      </c>
      <c r="N259" s="47" t="s">
        <v>904</v>
      </c>
      <c r="O259" s="49" t="s">
        <v>904</v>
      </c>
      <c r="P259" s="47" t="s">
        <v>904</v>
      </c>
      <c r="Q259" s="23">
        <v>1.2638973729729999</v>
      </c>
      <c r="R259" s="47" t="s">
        <v>904</v>
      </c>
      <c r="S259" s="47" t="s">
        <v>904</v>
      </c>
      <c r="T259" s="49" t="s">
        <v>904</v>
      </c>
      <c r="U259" s="47" t="s">
        <v>904</v>
      </c>
      <c r="V259" s="23">
        <v>1.5682160560989997</v>
      </c>
      <c r="W259" s="47" t="s">
        <v>904</v>
      </c>
      <c r="X259" s="47" t="s">
        <v>904</v>
      </c>
      <c r="Y259" s="49" t="s">
        <v>904</v>
      </c>
      <c r="Z259" s="50" t="s">
        <v>904</v>
      </c>
    </row>
    <row r="260" spans="1:26" x14ac:dyDescent="0.25">
      <c r="A260" s="45" t="s">
        <v>169</v>
      </c>
      <c r="B260" s="45" t="s">
        <v>1183</v>
      </c>
      <c r="C260" s="45" t="s">
        <v>915</v>
      </c>
      <c r="D260" s="45" t="s">
        <v>170</v>
      </c>
      <c r="E260" s="48">
        <v>24.518689381687004</v>
      </c>
      <c r="F260" s="23">
        <v>3.453166137932</v>
      </c>
      <c r="G260" s="23">
        <v>21.065523243755003</v>
      </c>
      <c r="H260" s="23">
        <v>-3.8672820700099999</v>
      </c>
      <c r="I260" s="23">
        <v>19.485609000473001</v>
      </c>
      <c r="J260" s="49">
        <v>0.155108</v>
      </c>
      <c r="K260" s="47">
        <v>8.3233305977090009</v>
      </c>
      <c r="L260" s="23">
        <v>-4.8701644597770004</v>
      </c>
      <c r="M260" s="47" t="s">
        <v>904</v>
      </c>
      <c r="N260" s="47" t="s">
        <v>904</v>
      </c>
      <c r="O260" s="49" t="s">
        <v>904</v>
      </c>
      <c r="P260" s="47">
        <v>7.6299899030159999</v>
      </c>
      <c r="Q260" s="23">
        <v>13.435533340739001</v>
      </c>
      <c r="R260" s="47" t="s">
        <v>904</v>
      </c>
      <c r="S260" s="47" t="s">
        <v>904</v>
      </c>
      <c r="T260" s="49" t="s">
        <v>904</v>
      </c>
      <c r="U260" s="47">
        <v>15.953320500725001</v>
      </c>
      <c r="V260" s="23">
        <v>8.5653688809620014</v>
      </c>
      <c r="W260" s="47" t="s">
        <v>904</v>
      </c>
      <c r="X260" s="47" t="s">
        <v>904</v>
      </c>
      <c r="Y260" s="49" t="s">
        <v>904</v>
      </c>
      <c r="Z260" s="50" t="s">
        <v>904</v>
      </c>
    </row>
    <row r="261" spans="1:26" x14ac:dyDescent="0.25">
      <c r="A261" s="45" t="s">
        <v>625</v>
      </c>
      <c r="B261" s="45" t="s">
        <v>1184</v>
      </c>
      <c r="C261" s="45" t="s">
        <v>348</v>
      </c>
      <c r="D261" s="45" t="s">
        <v>626</v>
      </c>
      <c r="E261" s="48">
        <v>1.644121611524</v>
      </c>
      <c r="F261" s="23">
        <v>0.240377605726</v>
      </c>
      <c r="G261" s="23">
        <v>1.403744005798</v>
      </c>
      <c r="H261" s="23">
        <v>-3.8364188583479999</v>
      </c>
      <c r="I261" s="23">
        <v>1.298463205364</v>
      </c>
      <c r="J261" s="49">
        <v>0.5</v>
      </c>
      <c r="K261" s="47" t="s">
        <v>904</v>
      </c>
      <c r="L261" s="23">
        <v>0.240377605726</v>
      </c>
      <c r="M261" s="47" t="s">
        <v>904</v>
      </c>
      <c r="N261" s="47" t="s">
        <v>904</v>
      </c>
      <c r="O261" s="49" t="s">
        <v>904</v>
      </c>
      <c r="P261" s="47" t="s">
        <v>904</v>
      </c>
      <c r="Q261" s="23">
        <v>1.403744005798</v>
      </c>
      <c r="R261" s="47" t="s">
        <v>904</v>
      </c>
      <c r="S261" s="47" t="s">
        <v>904</v>
      </c>
      <c r="T261" s="49" t="s">
        <v>904</v>
      </c>
      <c r="U261" s="47" t="s">
        <v>904</v>
      </c>
      <c r="V261" s="23">
        <v>1.644121611524</v>
      </c>
      <c r="W261" s="47" t="s">
        <v>904</v>
      </c>
      <c r="X261" s="47" t="s">
        <v>904</v>
      </c>
      <c r="Y261" s="49" t="s">
        <v>904</v>
      </c>
      <c r="Z261" s="50" t="s">
        <v>904</v>
      </c>
    </row>
    <row r="262" spans="1:26" x14ac:dyDescent="0.25">
      <c r="A262" s="45" t="s">
        <v>43</v>
      </c>
      <c r="B262" s="45" t="s">
        <v>1185</v>
      </c>
      <c r="C262" s="45" t="s">
        <v>36</v>
      </c>
      <c r="D262" s="45" t="s">
        <v>44</v>
      </c>
      <c r="E262" s="48">
        <v>87.070318337779995</v>
      </c>
      <c r="F262" s="23">
        <v>29.812426162859001</v>
      </c>
      <c r="G262" s="23">
        <v>57.257892174920997</v>
      </c>
      <c r="H262" s="23">
        <v>26.31070088149</v>
      </c>
      <c r="I262" s="23">
        <v>52.963550261802006</v>
      </c>
      <c r="J262" s="49">
        <v>0</v>
      </c>
      <c r="K262" s="47">
        <v>27.139459850060998</v>
      </c>
      <c r="L262" s="23">
        <v>2.6729663127980001</v>
      </c>
      <c r="M262" s="47" t="s">
        <v>904</v>
      </c>
      <c r="N262" s="47" t="s">
        <v>904</v>
      </c>
      <c r="O262" s="49" t="s">
        <v>904</v>
      </c>
      <c r="P262" s="47">
        <v>49.323692258769</v>
      </c>
      <c r="Q262" s="23">
        <v>7.934199916152</v>
      </c>
      <c r="R262" s="47" t="s">
        <v>904</v>
      </c>
      <c r="S262" s="47" t="s">
        <v>904</v>
      </c>
      <c r="T262" s="49" t="s">
        <v>904</v>
      </c>
      <c r="U262" s="47">
        <v>76.463152108830002</v>
      </c>
      <c r="V262" s="23">
        <v>10.60716622895</v>
      </c>
      <c r="W262" s="47" t="s">
        <v>904</v>
      </c>
      <c r="X262" s="47" t="s">
        <v>904</v>
      </c>
      <c r="Y262" s="49" t="s">
        <v>904</v>
      </c>
      <c r="Z262" s="50" t="s">
        <v>904</v>
      </c>
    </row>
    <row r="263" spans="1:26" x14ac:dyDescent="0.25">
      <c r="A263" s="45" t="s">
        <v>447</v>
      </c>
      <c r="B263" s="45" t="s">
        <v>1186</v>
      </c>
      <c r="C263" s="45" t="s">
        <v>348</v>
      </c>
      <c r="D263" s="45" t="s">
        <v>448</v>
      </c>
      <c r="E263" s="48">
        <v>1.6654274062749999</v>
      </c>
      <c r="F263" s="23">
        <v>4.3737496856000001E-2</v>
      </c>
      <c r="G263" s="23">
        <v>1.6216899094189998</v>
      </c>
      <c r="H263" s="23">
        <v>-4.9799467265459993</v>
      </c>
      <c r="I263" s="23">
        <v>1.500063166213</v>
      </c>
      <c r="J263" s="49">
        <v>0.5</v>
      </c>
      <c r="K263" s="47" t="s">
        <v>904</v>
      </c>
      <c r="L263" s="23">
        <v>4.3737496856000001E-2</v>
      </c>
      <c r="M263" s="47" t="s">
        <v>904</v>
      </c>
      <c r="N263" s="47" t="s">
        <v>904</v>
      </c>
      <c r="O263" s="49" t="s">
        <v>904</v>
      </c>
      <c r="P263" s="47" t="s">
        <v>904</v>
      </c>
      <c r="Q263" s="23">
        <v>1.6216899094189998</v>
      </c>
      <c r="R263" s="47" t="s">
        <v>904</v>
      </c>
      <c r="S263" s="47" t="s">
        <v>904</v>
      </c>
      <c r="T263" s="49" t="s">
        <v>904</v>
      </c>
      <c r="U263" s="47" t="s">
        <v>904</v>
      </c>
      <c r="V263" s="23">
        <v>1.6654274062749999</v>
      </c>
      <c r="W263" s="47" t="s">
        <v>904</v>
      </c>
      <c r="X263" s="47" t="s">
        <v>904</v>
      </c>
      <c r="Y263" s="49" t="s">
        <v>904</v>
      </c>
      <c r="Z263" s="50" t="s">
        <v>904</v>
      </c>
    </row>
    <row r="264" spans="1:26" x14ac:dyDescent="0.25">
      <c r="A264" s="45" t="s">
        <v>557</v>
      </c>
      <c r="B264" s="45" t="s">
        <v>1187</v>
      </c>
      <c r="C264" s="45" t="s">
        <v>348</v>
      </c>
      <c r="D264" s="45" t="s">
        <v>558</v>
      </c>
      <c r="E264" s="48">
        <v>2.5371786169940003</v>
      </c>
      <c r="F264" s="23">
        <v>0.50325132295399999</v>
      </c>
      <c r="G264" s="23">
        <v>2.0339272940400002</v>
      </c>
      <c r="H264" s="23">
        <v>-3.370799439927</v>
      </c>
      <c r="I264" s="23">
        <v>1.8813827469870001</v>
      </c>
      <c r="J264" s="49">
        <v>0.5</v>
      </c>
      <c r="K264" s="47" t="s">
        <v>904</v>
      </c>
      <c r="L264" s="23">
        <v>0.50325132295399999</v>
      </c>
      <c r="M264" s="47" t="s">
        <v>904</v>
      </c>
      <c r="N264" s="47" t="s">
        <v>904</v>
      </c>
      <c r="O264" s="49" t="s">
        <v>904</v>
      </c>
      <c r="P264" s="47" t="s">
        <v>904</v>
      </c>
      <c r="Q264" s="23">
        <v>2.0339272940400002</v>
      </c>
      <c r="R264" s="47" t="s">
        <v>904</v>
      </c>
      <c r="S264" s="47" t="s">
        <v>904</v>
      </c>
      <c r="T264" s="49" t="s">
        <v>904</v>
      </c>
      <c r="U264" s="47" t="s">
        <v>904</v>
      </c>
      <c r="V264" s="23">
        <v>2.5371786169940003</v>
      </c>
      <c r="W264" s="47" t="s">
        <v>904</v>
      </c>
      <c r="X264" s="47" t="s">
        <v>904</v>
      </c>
      <c r="Y264" s="49" t="s">
        <v>904</v>
      </c>
      <c r="Z264" s="50" t="s">
        <v>904</v>
      </c>
    </row>
    <row r="265" spans="1:26" x14ac:dyDescent="0.25">
      <c r="A265" s="45" t="s">
        <v>425</v>
      </c>
      <c r="B265" s="45" t="s">
        <v>1188</v>
      </c>
      <c r="C265" s="45" t="s">
        <v>348</v>
      </c>
      <c r="D265" s="45" t="s">
        <v>426</v>
      </c>
      <c r="E265" s="48">
        <v>2.6662609718290002</v>
      </c>
      <c r="F265" s="23">
        <v>0.44957198096399997</v>
      </c>
      <c r="G265" s="23">
        <v>2.2166889908650003</v>
      </c>
      <c r="H265" s="23">
        <v>-4.6886759851700006</v>
      </c>
      <c r="I265" s="23">
        <v>2.0504373165500001</v>
      </c>
      <c r="J265" s="49">
        <v>0.5</v>
      </c>
      <c r="K265" s="47" t="s">
        <v>904</v>
      </c>
      <c r="L265" s="23">
        <v>0.44957198096399997</v>
      </c>
      <c r="M265" s="47" t="s">
        <v>904</v>
      </c>
      <c r="N265" s="47" t="s">
        <v>904</v>
      </c>
      <c r="O265" s="49" t="s">
        <v>904</v>
      </c>
      <c r="P265" s="47" t="s">
        <v>904</v>
      </c>
      <c r="Q265" s="23">
        <v>2.2166889908650003</v>
      </c>
      <c r="R265" s="47" t="s">
        <v>904</v>
      </c>
      <c r="S265" s="47" t="s">
        <v>904</v>
      </c>
      <c r="T265" s="49" t="s">
        <v>904</v>
      </c>
      <c r="U265" s="47" t="s">
        <v>904</v>
      </c>
      <c r="V265" s="23">
        <v>2.6662609718290002</v>
      </c>
      <c r="W265" s="47" t="s">
        <v>904</v>
      </c>
      <c r="X265" s="47" t="s">
        <v>904</v>
      </c>
      <c r="Y265" s="49" t="s">
        <v>904</v>
      </c>
      <c r="Z265" s="50" t="s">
        <v>904</v>
      </c>
    </row>
    <row r="266" spans="1:26" x14ac:dyDescent="0.25">
      <c r="A266" s="45" t="s">
        <v>69</v>
      </c>
      <c r="B266" s="45" t="s">
        <v>1189</v>
      </c>
      <c r="C266" s="45" t="s">
        <v>36</v>
      </c>
      <c r="D266" s="45" t="s">
        <v>70</v>
      </c>
      <c r="E266" s="48">
        <v>88.853249432057993</v>
      </c>
      <c r="F266" s="23">
        <v>28.943052488393999</v>
      </c>
      <c r="G266" s="23">
        <v>59.910196943663998</v>
      </c>
      <c r="H266" s="23">
        <v>23.265396156927</v>
      </c>
      <c r="I266" s="23">
        <v>55.416932172888998</v>
      </c>
      <c r="J266" s="49">
        <v>0</v>
      </c>
      <c r="K266" s="47">
        <v>26.607110571387</v>
      </c>
      <c r="L266" s="23">
        <v>2.3359419170070002</v>
      </c>
      <c r="M266" s="47" t="s">
        <v>904</v>
      </c>
      <c r="N266" s="47" t="s">
        <v>904</v>
      </c>
      <c r="O266" s="49" t="s">
        <v>904</v>
      </c>
      <c r="P266" s="47">
        <v>52.152544014261998</v>
      </c>
      <c r="Q266" s="23">
        <v>7.7576529294029992</v>
      </c>
      <c r="R266" s="47" t="s">
        <v>904</v>
      </c>
      <c r="S266" s="47" t="s">
        <v>904</v>
      </c>
      <c r="T266" s="49" t="s">
        <v>904</v>
      </c>
      <c r="U266" s="47">
        <v>78.759654585649002</v>
      </c>
      <c r="V266" s="23">
        <v>10.093594846409999</v>
      </c>
      <c r="W266" s="47" t="s">
        <v>904</v>
      </c>
      <c r="X266" s="47" t="s">
        <v>904</v>
      </c>
      <c r="Y266" s="49" t="s">
        <v>904</v>
      </c>
      <c r="Z266" s="50" t="s">
        <v>904</v>
      </c>
    </row>
    <row r="267" spans="1:26" x14ac:dyDescent="0.25">
      <c r="A267" s="45" t="s">
        <v>719</v>
      </c>
      <c r="B267" s="45" t="s">
        <v>1190</v>
      </c>
      <c r="C267" s="45" t="s">
        <v>348</v>
      </c>
      <c r="D267" s="45" t="s">
        <v>720</v>
      </c>
      <c r="E267" s="48">
        <v>2.7639731376730001</v>
      </c>
      <c r="F267" s="23">
        <v>0.51093309429099998</v>
      </c>
      <c r="G267" s="23">
        <v>2.2530400433820001</v>
      </c>
      <c r="H267" s="23">
        <v>-14.040620719436999</v>
      </c>
      <c r="I267" s="23">
        <v>2.084062040129</v>
      </c>
      <c r="J267" s="49">
        <v>0.5</v>
      </c>
      <c r="K267" s="47" t="s">
        <v>904</v>
      </c>
      <c r="L267" s="23">
        <v>0.51093309429099998</v>
      </c>
      <c r="M267" s="47" t="s">
        <v>904</v>
      </c>
      <c r="N267" s="47" t="s">
        <v>904</v>
      </c>
      <c r="O267" s="49" t="s">
        <v>904</v>
      </c>
      <c r="P267" s="47" t="s">
        <v>904</v>
      </c>
      <c r="Q267" s="23">
        <v>2.2530400433820001</v>
      </c>
      <c r="R267" s="47" t="s">
        <v>904</v>
      </c>
      <c r="S267" s="47" t="s">
        <v>904</v>
      </c>
      <c r="T267" s="49" t="s">
        <v>904</v>
      </c>
      <c r="U267" s="47" t="s">
        <v>904</v>
      </c>
      <c r="V267" s="23">
        <v>2.7639731376730001</v>
      </c>
      <c r="W267" s="47" t="s">
        <v>904</v>
      </c>
      <c r="X267" s="47" t="s">
        <v>904</v>
      </c>
      <c r="Y267" s="49" t="s">
        <v>904</v>
      </c>
      <c r="Z267" s="50" t="s">
        <v>904</v>
      </c>
    </row>
    <row r="268" spans="1:26" x14ac:dyDescent="0.25">
      <c r="A268" s="45" t="s">
        <v>703</v>
      </c>
      <c r="B268" s="45" t="s">
        <v>1191</v>
      </c>
      <c r="C268" s="45" t="s">
        <v>348</v>
      </c>
      <c r="D268" s="45" t="s">
        <v>704</v>
      </c>
      <c r="E268" s="48">
        <v>2.0185681377779998</v>
      </c>
      <c r="F268" s="23">
        <v>0.28891109002699999</v>
      </c>
      <c r="G268" s="23">
        <v>1.7296570477509998</v>
      </c>
      <c r="H268" s="23">
        <v>-16.261036635644999</v>
      </c>
      <c r="I268" s="23">
        <v>1.59993276917</v>
      </c>
      <c r="J268" s="49">
        <v>0.5</v>
      </c>
      <c r="K268" s="47" t="s">
        <v>904</v>
      </c>
      <c r="L268" s="23">
        <v>0.28891109002699999</v>
      </c>
      <c r="M268" s="47" t="s">
        <v>904</v>
      </c>
      <c r="N268" s="47" t="s">
        <v>904</v>
      </c>
      <c r="O268" s="49" t="s">
        <v>904</v>
      </c>
      <c r="P268" s="47" t="s">
        <v>904</v>
      </c>
      <c r="Q268" s="23">
        <v>1.7296570477509998</v>
      </c>
      <c r="R268" s="47" t="s">
        <v>904</v>
      </c>
      <c r="S268" s="47" t="s">
        <v>904</v>
      </c>
      <c r="T268" s="49" t="s">
        <v>904</v>
      </c>
      <c r="U268" s="47" t="s">
        <v>904</v>
      </c>
      <c r="V268" s="23">
        <v>2.0185681377779998</v>
      </c>
      <c r="W268" s="47" t="s">
        <v>904</v>
      </c>
      <c r="X268" s="47" t="s">
        <v>904</v>
      </c>
      <c r="Y268" s="49" t="s">
        <v>904</v>
      </c>
      <c r="Z268" s="50" t="s">
        <v>904</v>
      </c>
    </row>
    <row r="269" spans="1:26" x14ac:dyDescent="0.25">
      <c r="A269" s="45" t="s">
        <v>641</v>
      </c>
      <c r="B269" s="45" t="s">
        <v>1192</v>
      </c>
      <c r="C269" s="45" t="s">
        <v>348</v>
      </c>
      <c r="D269" s="45" t="s">
        <v>642</v>
      </c>
      <c r="E269" s="48">
        <v>2.6982023756519999</v>
      </c>
      <c r="F269" s="23">
        <v>0.47319141294100003</v>
      </c>
      <c r="G269" s="23">
        <v>2.225010962711</v>
      </c>
      <c r="H269" s="23">
        <v>-9.1043845290639993</v>
      </c>
      <c r="I269" s="23">
        <v>2.0581351405069999</v>
      </c>
      <c r="J269" s="49">
        <v>0.5</v>
      </c>
      <c r="K269" s="47" t="s">
        <v>904</v>
      </c>
      <c r="L269" s="23">
        <v>0.47319141294100003</v>
      </c>
      <c r="M269" s="47" t="s">
        <v>904</v>
      </c>
      <c r="N269" s="47" t="s">
        <v>904</v>
      </c>
      <c r="O269" s="49" t="s">
        <v>904</v>
      </c>
      <c r="P269" s="47" t="s">
        <v>904</v>
      </c>
      <c r="Q269" s="23">
        <v>2.225010962711</v>
      </c>
      <c r="R269" s="47" t="s">
        <v>904</v>
      </c>
      <c r="S269" s="47" t="s">
        <v>904</v>
      </c>
      <c r="T269" s="49" t="s">
        <v>904</v>
      </c>
      <c r="U269" s="47" t="s">
        <v>904</v>
      </c>
      <c r="V269" s="23">
        <v>2.6982023756519999</v>
      </c>
      <c r="W269" s="47" t="s">
        <v>904</v>
      </c>
      <c r="X269" s="47" t="s">
        <v>904</v>
      </c>
      <c r="Y269" s="49" t="s">
        <v>904</v>
      </c>
      <c r="Z269" s="50" t="s">
        <v>904</v>
      </c>
    </row>
    <row r="270" spans="1:26" x14ac:dyDescent="0.25">
      <c r="A270" s="45" t="s">
        <v>481</v>
      </c>
      <c r="B270" s="45" t="s">
        <v>1193</v>
      </c>
      <c r="C270" s="45" t="s">
        <v>348</v>
      </c>
      <c r="D270" s="45" t="s">
        <v>482</v>
      </c>
      <c r="E270" s="48">
        <v>2.7582894158069999</v>
      </c>
      <c r="F270" s="23">
        <v>0.53643910056699995</v>
      </c>
      <c r="G270" s="23">
        <v>2.2218503152399998</v>
      </c>
      <c r="H270" s="23">
        <v>-15.605858382699999</v>
      </c>
      <c r="I270" s="23">
        <v>2.055211541597</v>
      </c>
      <c r="J270" s="49">
        <v>0.5</v>
      </c>
      <c r="K270" s="47" t="s">
        <v>904</v>
      </c>
      <c r="L270" s="23">
        <v>0.53643910056699995</v>
      </c>
      <c r="M270" s="47" t="s">
        <v>904</v>
      </c>
      <c r="N270" s="47" t="s">
        <v>904</v>
      </c>
      <c r="O270" s="49" t="s">
        <v>904</v>
      </c>
      <c r="P270" s="47" t="s">
        <v>904</v>
      </c>
      <c r="Q270" s="23">
        <v>2.2218503152399998</v>
      </c>
      <c r="R270" s="47" t="s">
        <v>904</v>
      </c>
      <c r="S270" s="47" t="s">
        <v>904</v>
      </c>
      <c r="T270" s="49" t="s">
        <v>904</v>
      </c>
      <c r="U270" s="47" t="s">
        <v>904</v>
      </c>
      <c r="V270" s="23">
        <v>2.7582894158069999</v>
      </c>
      <c r="W270" s="47" t="s">
        <v>904</v>
      </c>
      <c r="X270" s="47" t="s">
        <v>904</v>
      </c>
      <c r="Y270" s="49" t="s">
        <v>904</v>
      </c>
      <c r="Z270" s="50" t="s">
        <v>904</v>
      </c>
    </row>
    <row r="271" spans="1:26" x14ac:dyDescent="0.25">
      <c r="A271" s="45" t="s">
        <v>248</v>
      </c>
      <c r="B271" s="45" t="s">
        <v>1194</v>
      </c>
      <c r="C271" s="45" t="s">
        <v>923</v>
      </c>
      <c r="D271" s="45" t="s">
        <v>249</v>
      </c>
      <c r="E271" s="48">
        <v>5.0455386544379994</v>
      </c>
      <c r="F271" s="23">
        <v>0.88871641109800004</v>
      </c>
      <c r="G271" s="23">
        <v>4.1568222433399997</v>
      </c>
      <c r="H271" s="23">
        <v>-0.81201771561699998</v>
      </c>
      <c r="I271" s="23">
        <v>3.8450605750899998</v>
      </c>
      <c r="J271" s="49">
        <v>0.16342200000000001</v>
      </c>
      <c r="K271" s="47">
        <v>0.94452747962500005</v>
      </c>
      <c r="L271" s="23">
        <v>-5.5811068528000003E-2</v>
      </c>
      <c r="M271" s="47" t="s">
        <v>904</v>
      </c>
      <c r="N271" s="47" t="s">
        <v>904</v>
      </c>
      <c r="O271" s="49" t="s">
        <v>904</v>
      </c>
      <c r="P271" s="47">
        <v>3.1771052185749999</v>
      </c>
      <c r="Q271" s="23">
        <v>0.979717024765</v>
      </c>
      <c r="R271" s="47" t="s">
        <v>904</v>
      </c>
      <c r="S271" s="47" t="s">
        <v>904</v>
      </c>
      <c r="T271" s="49" t="s">
        <v>904</v>
      </c>
      <c r="U271" s="47">
        <v>4.1216326982</v>
      </c>
      <c r="V271" s="23">
        <v>0.923905956237</v>
      </c>
      <c r="W271" s="47" t="s">
        <v>904</v>
      </c>
      <c r="X271" s="47" t="s">
        <v>904</v>
      </c>
      <c r="Y271" s="49" t="s">
        <v>904</v>
      </c>
      <c r="Z271" s="50" t="s">
        <v>904</v>
      </c>
    </row>
    <row r="272" spans="1:26" x14ac:dyDescent="0.25">
      <c r="A272" s="45" t="s">
        <v>741</v>
      </c>
      <c r="B272" s="45" t="s">
        <v>1195</v>
      </c>
      <c r="C272" s="45" t="s">
        <v>348</v>
      </c>
      <c r="D272" s="45" t="s">
        <v>742</v>
      </c>
      <c r="E272" s="48">
        <v>1.9076350219889999</v>
      </c>
      <c r="F272" s="23">
        <v>0.37848765499100001</v>
      </c>
      <c r="G272" s="23">
        <v>1.529147366998</v>
      </c>
      <c r="H272" s="23">
        <v>-5.2755584978780004</v>
      </c>
      <c r="I272" s="23">
        <v>1.4144613144729998</v>
      </c>
      <c r="J272" s="49">
        <v>0.5</v>
      </c>
      <c r="K272" s="47" t="s">
        <v>904</v>
      </c>
      <c r="L272" s="23">
        <v>0.37848765499100001</v>
      </c>
      <c r="M272" s="47" t="s">
        <v>904</v>
      </c>
      <c r="N272" s="47" t="s">
        <v>904</v>
      </c>
      <c r="O272" s="49" t="s">
        <v>904</v>
      </c>
      <c r="P272" s="47" t="s">
        <v>904</v>
      </c>
      <c r="Q272" s="23">
        <v>1.529147366998</v>
      </c>
      <c r="R272" s="47" t="s">
        <v>904</v>
      </c>
      <c r="S272" s="47" t="s">
        <v>904</v>
      </c>
      <c r="T272" s="49" t="s">
        <v>904</v>
      </c>
      <c r="U272" s="47" t="s">
        <v>904</v>
      </c>
      <c r="V272" s="23">
        <v>1.9076350219889999</v>
      </c>
      <c r="W272" s="47" t="s">
        <v>904</v>
      </c>
      <c r="X272" s="47" t="s">
        <v>904</v>
      </c>
      <c r="Y272" s="49" t="s">
        <v>904</v>
      </c>
      <c r="Z272" s="50" t="s">
        <v>904</v>
      </c>
    </row>
    <row r="273" spans="1:26" x14ac:dyDescent="0.25">
      <c r="A273" s="45" t="s">
        <v>45</v>
      </c>
      <c r="B273" s="45" t="s">
        <v>1196</v>
      </c>
      <c r="C273" s="45" t="s">
        <v>36</v>
      </c>
      <c r="D273" s="45" t="s">
        <v>46</v>
      </c>
      <c r="E273" s="48">
        <v>103.40764673324699</v>
      </c>
      <c r="F273" s="23">
        <v>35.628171556098998</v>
      </c>
      <c r="G273" s="23">
        <v>67.779475177148001</v>
      </c>
      <c r="H273" s="23">
        <v>26.162366909336001</v>
      </c>
      <c r="I273" s="23">
        <v>62.696014538861995</v>
      </c>
      <c r="J273" s="49">
        <v>0</v>
      </c>
      <c r="K273" s="47">
        <v>32.279293520153004</v>
      </c>
      <c r="L273" s="23">
        <v>3.3488780359470001</v>
      </c>
      <c r="M273" s="47" t="s">
        <v>904</v>
      </c>
      <c r="N273" s="47" t="s">
        <v>904</v>
      </c>
      <c r="O273" s="49" t="s">
        <v>904</v>
      </c>
      <c r="P273" s="47">
        <v>58.293047131622004</v>
      </c>
      <c r="Q273" s="23">
        <v>9.4864280455269991</v>
      </c>
      <c r="R273" s="47" t="s">
        <v>904</v>
      </c>
      <c r="S273" s="47" t="s">
        <v>904</v>
      </c>
      <c r="T273" s="49" t="s">
        <v>904</v>
      </c>
      <c r="U273" s="47">
        <v>90.572340651775008</v>
      </c>
      <c r="V273" s="23">
        <v>12.835306081473998</v>
      </c>
      <c r="W273" s="47" t="s">
        <v>904</v>
      </c>
      <c r="X273" s="47" t="s">
        <v>904</v>
      </c>
      <c r="Y273" s="49" t="s">
        <v>904</v>
      </c>
      <c r="Z273" s="50" t="s">
        <v>904</v>
      </c>
    </row>
    <row r="274" spans="1:26" x14ac:dyDescent="0.25">
      <c r="A274" s="45" t="s">
        <v>89</v>
      </c>
      <c r="B274" s="45" t="s">
        <v>1197</v>
      </c>
      <c r="C274" s="45" t="s">
        <v>36</v>
      </c>
      <c r="D274" s="45" t="s">
        <v>90</v>
      </c>
      <c r="E274" s="48">
        <v>148.238030850543</v>
      </c>
      <c r="F274" s="23">
        <v>53.276376395303998</v>
      </c>
      <c r="G274" s="23">
        <v>94.961654455239</v>
      </c>
      <c r="H274" s="23">
        <v>45.887160187902005</v>
      </c>
      <c r="I274" s="23">
        <v>87.839530371096004</v>
      </c>
      <c r="J274" s="49">
        <v>0</v>
      </c>
      <c r="K274" s="47">
        <v>48.514484615369</v>
      </c>
      <c r="L274" s="23">
        <v>4.7618917799359997</v>
      </c>
      <c r="M274" s="47" t="s">
        <v>904</v>
      </c>
      <c r="N274" s="47" t="s">
        <v>904</v>
      </c>
      <c r="O274" s="49" t="s">
        <v>904</v>
      </c>
      <c r="P274" s="47">
        <v>82.555501477128999</v>
      </c>
      <c r="Q274" s="23">
        <v>12.406152978110001</v>
      </c>
      <c r="R274" s="47" t="s">
        <v>904</v>
      </c>
      <c r="S274" s="47" t="s">
        <v>904</v>
      </c>
      <c r="T274" s="49" t="s">
        <v>904</v>
      </c>
      <c r="U274" s="47">
        <v>131.069986092498</v>
      </c>
      <c r="V274" s="23">
        <v>17.168044758046001</v>
      </c>
      <c r="W274" s="47" t="s">
        <v>904</v>
      </c>
      <c r="X274" s="47" t="s">
        <v>904</v>
      </c>
      <c r="Y274" s="49" t="s">
        <v>904</v>
      </c>
      <c r="Z274" s="50" t="s">
        <v>904</v>
      </c>
    </row>
    <row r="275" spans="1:26" x14ac:dyDescent="0.25">
      <c r="A275" s="45" t="s">
        <v>627</v>
      </c>
      <c r="B275" s="45" t="s">
        <v>1198</v>
      </c>
      <c r="C275" s="45" t="s">
        <v>348</v>
      </c>
      <c r="D275" s="45" t="s">
        <v>628</v>
      </c>
      <c r="E275" s="48">
        <v>5.2302822416789994</v>
      </c>
      <c r="F275" s="23">
        <v>1.2305938781969998</v>
      </c>
      <c r="G275" s="23">
        <v>3.999688363482</v>
      </c>
      <c r="H275" s="23">
        <v>-9.3491817743080006</v>
      </c>
      <c r="I275" s="23">
        <v>3.6997117362209999</v>
      </c>
      <c r="J275" s="49">
        <v>0.5</v>
      </c>
      <c r="K275" s="47" t="s">
        <v>904</v>
      </c>
      <c r="L275" s="23">
        <v>1.2305938781969998</v>
      </c>
      <c r="M275" s="47" t="s">
        <v>904</v>
      </c>
      <c r="N275" s="47" t="s">
        <v>904</v>
      </c>
      <c r="O275" s="49" t="s">
        <v>904</v>
      </c>
      <c r="P275" s="47" t="s">
        <v>904</v>
      </c>
      <c r="Q275" s="23">
        <v>3.999688363482</v>
      </c>
      <c r="R275" s="47" t="s">
        <v>904</v>
      </c>
      <c r="S275" s="47" t="s">
        <v>904</v>
      </c>
      <c r="T275" s="49" t="s">
        <v>904</v>
      </c>
      <c r="U275" s="47" t="s">
        <v>904</v>
      </c>
      <c r="V275" s="23">
        <v>5.2302822416789994</v>
      </c>
      <c r="W275" s="47" t="s">
        <v>904</v>
      </c>
      <c r="X275" s="47" t="s">
        <v>904</v>
      </c>
      <c r="Y275" s="49" t="s">
        <v>904</v>
      </c>
      <c r="Z275" s="50" t="s">
        <v>904</v>
      </c>
    </row>
    <row r="276" spans="1:26" x14ac:dyDescent="0.25">
      <c r="A276" s="45" t="s">
        <v>655</v>
      </c>
      <c r="B276" s="45" t="s">
        <v>1199</v>
      </c>
      <c r="C276" s="45" t="s">
        <v>348</v>
      </c>
      <c r="D276" s="45" t="s">
        <v>656</v>
      </c>
      <c r="E276" s="48">
        <v>4.2284556772739998</v>
      </c>
      <c r="F276" s="23">
        <v>0.91298198046199996</v>
      </c>
      <c r="G276" s="23">
        <v>3.315473696812</v>
      </c>
      <c r="H276" s="23">
        <v>-10.852423496806999</v>
      </c>
      <c r="I276" s="23">
        <v>3.0668131695510001</v>
      </c>
      <c r="J276" s="49">
        <v>0.5</v>
      </c>
      <c r="K276" s="47" t="s">
        <v>904</v>
      </c>
      <c r="L276" s="23">
        <v>0.91298198046199996</v>
      </c>
      <c r="M276" s="47" t="s">
        <v>904</v>
      </c>
      <c r="N276" s="47" t="s">
        <v>904</v>
      </c>
      <c r="O276" s="49" t="s">
        <v>904</v>
      </c>
      <c r="P276" s="47" t="s">
        <v>904</v>
      </c>
      <c r="Q276" s="23">
        <v>3.315473696812</v>
      </c>
      <c r="R276" s="47" t="s">
        <v>904</v>
      </c>
      <c r="S276" s="47" t="s">
        <v>904</v>
      </c>
      <c r="T276" s="49" t="s">
        <v>904</v>
      </c>
      <c r="U276" s="47" t="s">
        <v>904</v>
      </c>
      <c r="V276" s="23">
        <v>4.2284556772739998</v>
      </c>
      <c r="W276" s="47" t="s">
        <v>904</v>
      </c>
      <c r="X276" s="47" t="s">
        <v>904</v>
      </c>
      <c r="Y276" s="49" t="s">
        <v>904</v>
      </c>
      <c r="Z276" s="50" t="s">
        <v>904</v>
      </c>
    </row>
    <row r="277" spans="1:26" x14ac:dyDescent="0.25">
      <c r="A277" s="45" t="s">
        <v>61</v>
      </c>
      <c r="B277" s="45" t="s">
        <v>1200</v>
      </c>
      <c r="C277" s="45" t="s">
        <v>36</v>
      </c>
      <c r="D277" s="45" t="s">
        <v>62</v>
      </c>
      <c r="E277" s="48">
        <v>87.659529545059002</v>
      </c>
      <c r="F277" s="23">
        <v>27.058953943340999</v>
      </c>
      <c r="G277" s="23">
        <v>60.600575601717999</v>
      </c>
      <c r="H277" s="23">
        <v>24.945117552175997</v>
      </c>
      <c r="I277" s="23">
        <v>56.055532431589</v>
      </c>
      <c r="J277" s="49">
        <v>0</v>
      </c>
      <c r="K277" s="47">
        <v>24.544292931597003</v>
      </c>
      <c r="L277" s="23">
        <v>2.5146610117439998</v>
      </c>
      <c r="M277" s="47" t="s">
        <v>904</v>
      </c>
      <c r="N277" s="47" t="s">
        <v>904</v>
      </c>
      <c r="O277" s="49" t="s">
        <v>904</v>
      </c>
      <c r="P277" s="47">
        <v>51.181111399304001</v>
      </c>
      <c r="Q277" s="23">
        <v>9.4194642024129998</v>
      </c>
      <c r="R277" s="47" t="s">
        <v>904</v>
      </c>
      <c r="S277" s="47" t="s">
        <v>904</v>
      </c>
      <c r="T277" s="49" t="s">
        <v>904</v>
      </c>
      <c r="U277" s="47">
        <v>75.725404330901</v>
      </c>
      <c r="V277" s="23">
        <v>11.934125214157</v>
      </c>
      <c r="W277" s="47" t="s">
        <v>904</v>
      </c>
      <c r="X277" s="47" t="s">
        <v>904</v>
      </c>
      <c r="Y277" s="49" t="s">
        <v>904</v>
      </c>
      <c r="Z277" s="50" t="s">
        <v>904</v>
      </c>
    </row>
    <row r="278" spans="1:26" x14ac:dyDescent="0.25">
      <c r="A278" s="45" t="s">
        <v>743</v>
      </c>
      <c r="B278" s="45" t="s">
        <v>1201</v>
      </c>
      <c r="C278" s="45" t="s">
        <v>348</v>
      </c>
      <c r="D278" s="45" t="s">
        <v>744</v>
      </c>
      <c r="E278" s="48">
        <v>2.8871236223590002</v>
      </c>
      <c r="F278" s="23">
        <v>0.59267203864399998</v>
      </c>
      <c r="G278" s="23">
        <v>2.2944515837150004</v>
      </c>
      <c r="H278" s="23">
        <v>-15.110678527636001</v>
      </c>
      <c r="I278" s="23">
        <v>2.1223677149359998</v>
      </c>
      <c r="J278" s="49">
        <v>0.5</v>
      </c>
      <c r="K278" s="47" t="s">
        <v>904</v>
      </c>
      <c r="L278" s="23">
        <v>0.59267203864399998</v>
      </c>
      <c r="M278" s="47" t="s">
        <v>904</v>
      </c>
      <c r="N278" s="47" t="s">
        <v>904</v>
      </c>
      <c r="O278" s="49" t="s">
        <v>904</v>
      </c>
      <c r="P278" s="47" t="s">
        <v>904</v>
      </c>
      <c r="Q278" s="23">
        <v>2.2944515837150004</v>
      </c>
      <c r="R278" s="47" t="s">
        <v>904</v>
      </c>
      <c r="S278" s="47" t="s">
        <v>904</v>
      </c>
      <c r="T278" s="49" t="s">
        <v>904</v>
      </c>
      <c r="U278" s="47" t="s">
        <v>904</v>
      </c>
      <c r="V278" s="23">
        <v>2.8871236223590002</v>
      </c>
      <c r="W278" s="47" t="s">
        <v>904</v>
      </c>
      <c r="X278" s="47" t="s">
        <v>904</v>
      </c>
      <c r="Y278" s="49" t="s">
        <v>904</v>
      </c>
      <c r="Z278" s="50" t="s">
        <v>904</v>
      </c>
    </row>
    <row r="279" spans="1:26" x14ac:dyDescent="0.25">
      <c r="A279" s="45" t="s">
        <v>529</v>
      </c>
      <c r="B279" s="45" t="s">
        <v>1202</v>
      </c>
      <c r="C279" s="45" t="s">
        <v>348</v>
      </c>
      <c r="D279" s="45" t="s">
        <v>530</v>
      </c>
      <c r="E279" s="48">
        <v>2.1502835528580002</v>
      </c>
      <c r="F279" s="23">
        <v>0</v>
      </c>
      <c r="G279" s="23">
        <v>2.1502835528580002</v>
      </c>
      <c r="H279" s="23">
        <v>-12.346673717295001</v>
      </c>
      <c r="I279" s="23">
        <v>1.9890122863940001</v>
      </c>
      <c r="J279" s="49">
        <v>0.5</v>
      </c>
      <c r="K279" s="47" t="s">
        <v>904</v>
      </c>
      <c r="L279" s="23" t="s">
        <v>904</v>
      </c>
      <c r="M279" s="47" t="s">
        <v>904</v>
      </c>
      <c r="N279" s="47" t="s">
        <v>904</v>
      </c>
      <c r="O279" s="49" t="s">
        <v>904</v>
      </c>
      <c r="P279" s="47" t="s">
        <v>904</v>
      </c>
      <c r="Q279" s="23">
        <v>2.1502835528580002</v>
      </c>
      <c r="R279" s="47" t="s">
        <v>904</v>
      </c>
      <c r="S279" s="47" t="s">
        <v>904</v>
      </c>
      <c r="T279" s="49" t="s">
        <v>904</v>
      </c>
      <c r="U279" s="47" t="s">
        <v>904</v>
      </c>
      <c r="V279" s="23">
        <v>2.1502835528580002</v>
      </c>
      <c r="W279" s="47" t="s">
        <v>904</v>
      </c>
      <c r="X279" s="47" t="s">
        <v>904</v>
      </c>
      <c r="Y279" s="49" t="s">
        <v>904</v>
      </c>
      <c r="Z279" s="50">
        <v>-0.12966890914400001</v>
      </c>
    </row>
    <row r="280" spans="1:26" x14ac:dyDescent="0.25">
      <c r="A280" s="45" t="s">
        <v>71</v>
      </c>
      <c r="B280" s="45" t="s">
        <v>1203</v>
      </c>
      <c r="C280" s="45" t="s">
        <v>36</v>
      </c>
      <c r="D280" s="45" t="s">
        <v>72</v>
      </c>
      <c r="E280" s="48">
        <v>202.88973601852899</v>
      </c>
      <c r="F280" s="23">
        <v>67.789514822159006</v>
      </c>
      <c r="G280" s="23">
        <v>135.10022119637</v>
      </c>
      <c r="H280" s="23">
        <v>29.696811024117999</v>
      </c>
      <c r="I280" s="23">
        <v>124.96770460664199</v>
      </c>
      <c r="J280" s="49">
        <v>0</v>
      </c>
      <c r="K280" s="47">
        <v>61.266320384577995</v>
      </c>
      <c r="L280" s="23">
        <v>6.523194437581</v>
      </c>
      <c r="M280" s="47" t="s">
        <v>904</v>
      </c>
      <c r="N280" s="47" t="s">
        <v>904</v>
      </c>
      <c r="O280" s="49" t="s">
        <v>904</v>
      </c>
      <c r="P280" s="47">
        <v>115.52967326274</v>
      </c>
      <c r="Q280" s="23">
        <v>19.570547933629999</v>
      </c>
      <c r="R280" s="47" t="s">
        <v>904</v>
      </c>
      <c r="S280" s="47" t="s">
        <v>904</v>
      </c>
      <c r="T280" s="49" t="s">
        <v>904</v>
      </c>
      <c r="U280" s="47">
        <v>176.795993647318</v>
      </c>
      <c r="V280" s="23">
        <v>26.093742371211</v>
      </c>
      <c r="W280" s="47" t="s">
        <v>904</v>
      </c>
      <c r="X280" s="47" t="s">
        <v>904</v>
      </c>
      <c r="Y280" s="49" t="s">
        <v>904</v>
      </c>
      <c r="Z280" s="50" t="s">
        <v>904</v>
      </c>
    </row>
    <row r="281" spans="1:26" x14ac:dyDescent="0.25">
      <c r="A281" s="45" t="s">
        <v>531</v>
      </c>
      <c r="B281" s="45" t="s">
        <v>1204</v>
      </c>
      <c r="C281" s="45" t="s">
        <v>348</v>
      </c>
      <c r="D281" s="45" t="s">
        <v>532</v>
      </c>
      <c r="E281" s="48">
        <v>4.3312959502209996</v>
      </c>
      <c r="F281" s="23">
        <v>0.84814268619299993</v>
      </c>
      <c r="G281" s="23">
        <v>3.4831532640280001</v>
      </c>
      <c r="H281" s="23">
        <v>-6.5298911072400001</v>
      </c>
      <c r="I281" s="23">
        <v>3.221916769226</v>
      </c>
      <c r="J281" s="49">
        <v>0.5</v>
      </c>
      <c r="K281" s="47" t="s">
        <v>904</v>
      </c>
      <c r="L281" s="23">
        <v>0.84814268619299993</v>
      </c>
      <c r="M281" s="47" t="s">
        <v>904</v>
      </c>
      <c r="N281" s="47" t="s">
        <v>904</v>
      </c>
      <c r="O281" s="49" t="s">
        <v>904</v>
      </c>
      <c r="P281" s="47" t="s">
        <v>904</v>
      </c>
      <c r="Q281" s="23">
        <v>3.4831532640280001</v>
      </c>
      <c r="R281" s="47" t="s">
        <v>904</v>
      </c>
      <c r="S281" s="47" t="s">
        <v>904</v>
      </c>
      <c r="T281" s="49" t="s">
        <v>904</v>
      </c>
      <c r="U281" s="47" t="s">
        <v>904</v>
      </c>
      <c r="V281" s="23">
        <v>4.3312959502209996</v>
      </c>
      <c r="W281" s="47" t="s">
        <v>904</v>
      </c>
      <c r="X281" s="47" t="s">
        <v>904</v>
      </c>
      <c r="Y281" s="49" t="s">
        <v>904</v>
      </c>
      <c r="Z281" s="50" t="s">
        <v>904</v>
      </c>
    </row>
    <row r="282" spans="1:26" x14ac:dyDescent="0.25">
      <c r="A282" s="45" t="s">
        <v>298</v>
      </c>
      <c r="B282" s="45" t="s">
        <v>1205</v>
      </c>
      <c r="C282" s="45" t="s">
        <v>923</v>
      </c>
      <c r="D282" s="45" t="s">
        <v>299</v>
      </c>
      <c r="E282" s="48">
        <v>68.114333349250998</v>
      </c>
      <c r="F282" s="23">
        <v>20.447510690891001</v>
      </c>
      <c r="G282" s="23">
        <v>47.666822658359997</v>
      </c>
      <c r="H282" s="23">
        <v>10.318949446618999</v>
      </c>
      <c r="I282" s="23">
        <v>44.091810958982997</v>
      </c>
      <c r="J282" s="49">
        <v>0</v>
      </c>
      <c r="K282" s="47">
        <v>18.660801362094997</v>
      </c>
      <c r="L282" s="23">
        <v>1.7867093287960001</v>
      </c>
      <c r="M282" s="47" t="s">
        <v>904</v>
      </c>
      <c r="N282" s="47" t="s">
        <v>904</v>
      </c>
      <c r="O282" s="49" t="s">
        <v>904</v>
      </c>
      <c r="P282" s="47">
        <v>39.561649928884002</v>
      </c>
      <c r="Q282" s="23">
        <v>8.105172729476001</v>
      </c>
      <c r="R282" s="47" t="s">
        <v>904</v>
      </c>
      <c r="S282" s="47" t="s">
        <v>904</v>
      </c>
      <c r="T282" s="49" t="s">
        <v>904</v>
      </c>
      <c r="U282" s="47">
        <v>58.222451290978995</v>
      </c>
      <c r="V282" s="23">
        <v>9.8918820582720013</v>
      </c>
      <c r="W282" s="47" t="s">
        <v>904</v>
      </c>
      <c r="X282" s="47" t="s">
        <v>904</v>
      </c>
      <c r="Y282" s="49" t="s">
        <v>904</v>
      </c>
      <c r="Z282" s="50" t="s">
        <v>904</v>
      </c>
    </row>
    <row r="283" spans="1:26" x14ac:dyDescent="0.25">
      <c r="A283" s="45" t="s">
        <v>807</v>
      </c>
      <c r="B283" s="45" t="s">
        <v>1206</v>
      </c>
      <c r="C283" s="45" t="s">
        <v>751</v>
      </c>
      <c r="D283" s="45" t="s">
        <v>1207</v>
      </c>
      <c r="E283" s="48">
        <v>5.6870114193740005</v>
      </c>
      <c r="F283" s="23">
        <v>2.0275686016879999</v>
      </c>
      <c r="G283" s="23">
        <v>3.6594428176860001</v>
      </c>
      <c r="H283" s="23">
        <v>2.2038485404210002</v>
      </c>
      <c r="I283" s="23">
        <v>3.3849846063589997</v>
      </c>
      <c r="J283" s="49">
        <v>0</v>
      </c>
      <c r="K283" s="47" t="s">
        <v>904</v>
      </c>
      <c r="L283" s="23" t="s">
        <v>904</v>
      </c>
      <c r="M283" s="47">
        <v>2.0275686016879999</v>
      </c>
      <c r="N283" s="47" t="s">
        <v>904</v>
      </c>
      <c r="O283" s="49" t="s">
        <v>904</v>
      </c>
      <c r="P283" s="47" t="s">
        <v>904</v>
      </c>
      <c r="Q283" s="23" t="s">
        <v>904</v>
      </c>
      <c r="R283" s="47">
        <v>3.6594428176860001</v>
      </c>
      <c r="S283" s="47" t="s">
        <v>904</v>
      </c>
      <c r="T283" s="49" t="s">
        <v>904</v>
      </c>
      <c r="U283" s="47" t="s">
        <v>904</v>
      </c>
      <c r="V283" s="23" t="s">
        <v>904</v>
      </c>
      <c r="W283" s="47">
        <v>5.6870114193740005</v>
      </c>
      <c r="X283" s="47" t="s">
        <v>904</v>
      </c>
      <c r="Y283" s="49" t="s">
        <v>904</v>
      </c>
      <c r="Z283" s="50" t="s">
        <v>904</v>
      </c>
    </row>
    <row r="284" spans="1:26" x14ac:dyDescent="0.25">
      <c r="A284" s="45" t="s">
        <v>260</v>
      </c>
      <c r="B284" s="45" t="s">
        <v>1208</v>
      </c>
      <c r="C284" s="45" t="s">
        <v>923</v>
      </c>
      <c r="D284" s="45" t="s">
        <v>261</v>
      </c>
      <c r="E284" s="48">
        <v>41.438842284007997</v>
      </c>
      <c r="F284" s="23">
        <v>13.180691462145999</v>
      </c>
      <c r="G284" s="23">
        <v>28.258150821861999</v>
      </c>
      <c r="H284" s="23">
        <v>-18.922029566725001</v>
      </c>
      <c r="I284" s="23">
        <v>26.138789510222001</v>
      </c>
      <c r="J284" s="49">
        <v>0.401059</v>
      </c>
      <c r="K284" s="47">
        <v>11.457242404383001</v>
      </c>
      <c r="L284" s="23">
        <v>1.7234490577629999</v>
      </c>
      <c r="M284" s="47" t="s">
        <v>904</v>
      </c>
      <c r="N284" s="47" t="s">
        <v>904</v>
      </c>
      <c r="O284" s="49" t="s">
        <v>904</v>
      </c>
      <c r="P284" s="47">
        <v>22.303428344487997</v>
      </c>
      <c r="Q284" s="23">
        <v>5.9547224773730001</v>
      </c>
      <c r="R284" s="47" t="s">
        <v>904</v>
      </c>
      <c r="S284" s="47" t="s">
        <v>904</v>
      </c>
      <c r="T284" s="49" t="s">
        <v>904</v>
      </c>
      <c r="U284" s="47">
        <v>33.760670748871</v>
      </c>
      <c r="V284" s="23">
        <v>7.6781715351360003</v>
      </c>
      <c r="W284" s="47" t="s">
        <v>904</v>
      </c>
      <c r="X284" s="47" t="s">
        <v>904</v>
      </c>
      <c r="Y284" s="49" t="s">
        <v>904</v>
      </c>
      <c r="Z284" s="50" t="s">
        <v>904</v>
      </c>
    </row>
    <row r="285" spans="1:26" x14ac:dyDescent="0.25">
      <c r="A285" s="45" t="s">
        <v>91</v>
      </c>
      <c r="B285" s="45" t="s">
        <v>1209</v>
      </c>
      <c r="C285" s="45" t="s">
        <v>36</v>
      </c>
      <c r="D285" s="45" t="s">
        <v>92</v>
      </c>
      <c r="E285" s="48">
        <v>40.066497151444999</v>
      </c>
      <c r="F285" s="23">
        <v>11.871963487363999</v>
      </c>
      <c r="G285" s="23">
        <v>28.194533664081</v>
      </c>
      <c r="H285" s="23">
        <v>-26.747649746984003</v>
      </c>
      <c r="I285" s="23">
        <v>26.079943639275001</v>
      </c>
      <c r="J285" s="49">
        <v>0.48683300000000002</v>
      </c>
      <c r="K285" s="47">
        <v>11.138913536656</v>
      </c>
      <c r="L285" s="23">
        <v>0.73304995070799994</v>
      </c>
      <c r="M285" s="47" t="s">
        <v>904</v>
      </c>
      <c r="N285" s="47" t="s">
        <v>904</v>
      </c>
      <c r="O285" s="49" t="s">
        <v>904</v>
      </c>
      <c r="P285" s="47">
        <v>24.007308598296003</v>
      </c>
      <c r="Q285" s="23">
        <v>4.1872250657850003</v>
      </c>
      <c r="R285" s="47" t="s">
        <v>904</v>
      </c>
      <c r="S285" s="47" t="s">
        <v>904</v>
      </c>
      <c r="T285" s="49" t="s">
        <v>904</v>
      </c>
      <c r="U285" s="47">
        <v>35.146222134952005</v>
      </c>
      <c r="V285" s="23">
        <v>4.920275016493</v>
      </c>
      <c r="W285" s="47" t="s">
        <v>904</v>
      </c>
      <c r="X285" s="47" t="s">
        <v>904</v>
      </c>
      <c r="Y285" s="49" t="s">
        <v>904</v>
      </c>
      <c r="Z285" s="50" t="s">
        <v>904</v>
      </c>
    </row>
    <row r="286" spans="1:26" x14ac:dyDescent="0.25">
      <c r="A286" s="45" t="s">
        <v>310</v>
      </c>
      <c r="B286" s="45" t="s">
        <v>1210</v>
      </c>
      <c r="C286" s="45" t="s">
        <v>952</v>
      </c>
      <c r="D286" s="45" t="s">
        <v>311</v>
      </c>
      <c r="E286" s="48">
        <v>90.062401421959009</v>
      </c>
      <c r="F286" s="23">
        <v>26.323830134257001</v>
      </c>
      <c r="G286" s="23">
        <v>63.738571287702001</v>
      </c>
      <c r="H286" s="23">
        <v>48.939967723338</v>
      </c>
      <c r="I286" s="23">
        <v>58.958178441125</v>
      </c>
      <c r="J286" s="49">
        <v>0</v>
      </c>
      <c r="K286" s="47">
        <v>26.323830134257001</v>
      </c>
      <c r="L286" s="23" t="s">
        <v>904</v>
      </c>
      <c r="M286" s="47" t="s">
        <v>904</v>
      </c>
      <c r="N286" s="47" t="s">
        <v>904</v>
      </c>
      <c r="O286" s="49" t="s">
        <v>904</v>
      </c>
      <c r="P286" s="47">
        <v>63.738571287702001</v>
      </c>
      <c r="Q286" s="23" t="s">
        <v>904</v>
      </c>
      <c r="R286" s="47" t="s">
        <v>904</v>
      </c>
      <c r="S286" s="47" t="s">
        <v>904</v>
      </c>
      <c r="T286" s="49" t="s">
        <v>904</v>
      </c>
      <c r="U286" s="47">
        <v>90.062401421959009</v>
      </c>
      <c r="V286" s="23" t="s">
        <v>904</v>
      </c>
      <c r="W286" s="47" t="s">
        <v>904</v>
      </c>
      <c r="X286" s="47" t="s">
        <v>904</v>
      </c>
      <c r="Y286" s="49" t="s">
        <v>904</v>
      </c>
      <c r="Z286" s="50" t="s">
        <v>904</v>
      </c>
    </row>
    <row r="287" spans="1:26" x14ac:dyDescent="0.25">
      <c r="A287" s="45" t="s">
        <v>349</v>
      </c>
      <c r="B287" s="45" t="s">
        <v>1211</v>
      </c>
      <c r="C287" s="45" t="s">
        <v>348</v>
      </c>
      <c r="D287" s="45" t="s">
        <v>350</v>
      </c>
      <c r="E287" s="48">
        <v>1.089117789883</v>
      </c>
      <c r="F287" s="23">
        <v>5.7310629767E-2</v>
      </c>
      <c r="G287" s="23">
        <v>1.0318071601159999</v>
      </c>
      <c r="H287" s="23">
        <v>-11.228495623476</v>
      </c>
      <c r="I287" s="23">
        <v>0.95442162310700007</v>
      </c>
      <c r="J287" s="49">
        <v>0.5</v>
      </c>
      <c r="K287" s="47" t="s">
        <v>904</v>
      </c>
      <c r="L287" s="23">
        <v>5.7310629767E-2</v>
      </c>
      <c r="M287" s="47" t="s">
        <v>904</v>
      </c>
      <c r="N287" s="47" t="s">
        <v>904</v>
      </c>
      <c r="O287" s="49" t="s">
        <v>904</v>
      </c>
      <c r="P287" s="47" t="s">
        <v>904</v>
      </c>
      <c r="Q287" s="23">
        <v>1.0318071601159999</v>
      </c>
      <c r="R287" s="47" t="s">
        <v>904</v>
      </c>
      <c r="S287" s="47" t="s">
        <v>904</v>
      </c>
      <c r="T287" s="49" t="s">
        <v>904</v>
      </c>
      <c r="U287" s="47" t="s">
        <v>904</v>
      </c>
      <c r="V287" s="23">
        <v>1.089117789883</v>
      </c>
      <c r="W287" s="47" t="s">
        <v>904</v>
      </c>
      <c r="X287" s="47" t="s">
        <v>904</v>
      </c>
      <c r="Y287" s="49" t="s">
        <v>904</v>
      </c>
      <c r="Z287" s="50" t="s">
        <v>904</v>
      </c>
    </row>
    <row r="288" spans="1:26" x14ac:dyDescent="0.25">
      <c r="A288" s="45" t="s">
        <v>361</v>
      </c>
      <c r="B288" s="45" t="s">
        <v>1212</v>
      </c>
      <c r="C288" s="45" t="s">
        <v>348</v>
      </c>
      <c r="D288" s="45" t="s">
        <v>362</v>
      </c>
      <c r="E288" s="48">
        <v>2.7000294826219999</v>
      </c>
      <c r="F288" s="23">
        <v>0.22974470061800001</v>
      </c>
      <c r="G288" s="23">
        <v>2.4702847820040001</v>
      </c>
      <c r="H288" s="23">
        <v>-24.727813115687002</v>
      </c>
      <c r="I288" s="23">
        <v>2.285013423353</v>
      </c>
      <c r="J288" s="49">
        <v>0.5</v>
      </c>
      <c r="K288" s="47" t="s">
        <v>904</v>
      </c>
      <c r="L288" s="23">
        <v>0.22974470061800001</v>
      </c>
      <c r="M288" s="47" t="s">
        <v>904</v>
      </c>
      <c r="N288" s="47" t="s">
        <v>904</v>
      </c>
      <c r="O288" s="49" t="s">
        <v>904</v>
      </c>
      <c r="P288" s="47" t="s">
        <v>904</v>
      </c>
      <c r="Q288" s="23">
        <v>2.4702847820040001</v>
      </c>
      <c r="R288" s="47" t="s">
        <v>904</v>
      </c>
      <c r="S288" s="47" t="s">
        <v>904</v>
      </c>
      <c r="T288" s="49" t="s">
        <v>904</v>
      </c>
      <c r="U288" s="47" t="s">
        <v>904</v>
      </c>
      <c r="V288" s="23">
        <v>2.7000294826219999</v>
      </c>
      <c r="W288" s="47" t="s">
        <v>904</v>
      </c>
      <c r="X288" s="47" t="s">
        <v>904</v>
      </c>
      <c r="Y288" s="49" t="s">
        <v>904</v>
      </c>
      <c r="Z288" s="50" t="s">
        <v>904</v>
      </c>
    </row>
    <row r="289" spans="1:26" x14ac:dyDescent="0.25">
      <c r="A289" s="45" t="s">
        <v>387</v>
      </c>
      <c r="B289" s="45" t="s">
        <v>1213</v>
      </c>
      <c r="C289" s="45" t="s">
        <v>348</v>
      </c>
      <c r="D289" s="45" t="s">
        <v>388</v>
      </c>
      <c r="E289" s="48">
        <v>3.023410719503</v>
      </c>
      <c r="F289" s="23">
        <v>0.66823892989699996</v>
      </c>
      <c r="G289" s="23">
        <v>2.355171789606</v>
      </c>
      <c r="H289" s="23">
        <v>-6.374998264796</v>
      </c>
      <c r="I289" s="23">
        <v>2.1785339053859998</v>
      </c>
      <c r="J289" s="49">
        <v>0.5</v>
      </c>
      <c r="K289" s="47" t="s">
        <v>904</v>
      </c>
      <c r="L289" s="23">
        <v>0.66823892989699996</v>
      </c>
      <c r="M289" s="47" t="s">
        <v>904</v>
      </c>
      <c r="N289" s="47" t="s">
        <v>904</v>
      </c>
      <c r="O289" s="49" t="s">
        <v>904</v>
      </c>
      <c r="P289" s="47" t="s">
        <v>904</v>
      </c>
      <c r="Q289" s="23">
        <v>2.355171789606</v>
      </c>
      <c r="R289" s="47" t="s">
        <v>904</v>
      </c>
      <c r="S289" s="47" t="s">
        <v>904</v>
      </c>
      <c r="T289" s="49" t="s">
        <v>904</v>
      </c>
      <c r="U289" s="47" t="s">
        <v>904</v>
      </c>
      <c r="V289" s="23">
        <v>3.023410719503</v>
      </c>
      <c r="W289" s="47" t="s">
        <v>904</v>
      </c>
      <c r="X289" s="47" t="s">
        <v>904</v>
      </c>
      <c r="Y289" s="49" t="s">
        <v>904</v>
      </c>
      <c r="Z289" s="50" t="s">
        <v>904</v>
      </c>
    </row>
    <row r="290" spans="1:26" x14ac:dyDescent="0.25">
      <c r="A290" s="45" t="s">
        <v>206</v>
      </c>
      <c r="B290" s="45" t="s">
        <v>1214</v>
      </c>
      <c r="C290" s="45" t="s">
        <v>923</v>
      </c>
      <c r="D290" s="45" t="s">
        <v>207</v>
      </c>
      <c r="E290" s="48">
        <v>51.004517321837</v>
      </c>
      <c r="F290" s="23">
        <v>15.855172418555</v>
      </c>
      <c r="G290" s="23">
        <v>35.149344903282</v>
      </c>
      <c r="H290" s="23">
        <v>-31.678266600537999</v>
      </c>
      <c r="I290" s="23">
        <v>32.513144035536001</v>
      </c>
      <c r="J290" s="49">
        <v>0.47403000000000001</v>
      </c>
      <c r="K290" s="47">
        <v>15.307576104542001</v>
      </c>
      <c r="L290" s="23">
        <v>0.54759631401300002</v>
      </c>
      <c r="M290" s="47" t="s">
        <v>904</v>
      </c>
      <c r="N290" s="47" t="s">
        <v>904</v>
      </c>
      <c r="O290" s="49" t="s">
        <v>904</v>
      </c>
      <c r="P290" s="47">
        <v>29.277702296175001</v>
      </c>
      <c r="Q290" s="23">
        <v>5.8716426071070007</v>
      </c>
      <c r="R290" s="47" t="s">
        <v>904</v>
      </c>
      <c r="S290" s="47" t="s">
        <v>904</v>
      </c>
      <c r="T290" s="49" t="s">
        <v>904</v>
      </c>
      <c r="U290" s="47">
        <v>44.585278400717002</v>
      </c>
      <c r="V290" s="23">
        <v>6.4192389211200007</v>
      </c>
      <c r="W290" s="47" t="s">
        <v>904</v>
      </c>
      <c r="X290" s="47" t="s">
        <v>904</v>
      </c>
      <c r="Y290" s="49" t="s">
        <v>904</v>
      </c>
      <c r="Z290" s="50" t="s">
        <v>904</v>
      </c>
    </row>
    <row r="291" spans="1:26" x14ac:dyDescent="0.25">
      <c r="A291" s="45" t="s">
        <v>397</v>
      </c>
      <c r="B291" s="45" t="s">
        <v>1215</v>
      </c>
      <c r="C291" s="45" t="s">
        <v>348</v>
      </c>
      <c r="D291" s="45" t="s">
        <v>398</v>
      </c>
      <c r="E291" s="48">
        <v>2.0449031860670002</v>
      </c>
      <c r="F291" s="23">
        <v>0.24539335705099999</v>
      </c>
      <c r="G291" s="23">
        <v>1.7995098290160001</v>
      </c>
      <c r="H291" s="23">
        <v>-11.573560747854</v>
      </c>
      <c r="I291" s="23">
        <v>1.66454659184</v>
      </c>
      <c r="J291" s="49">
        <v>0.5</v>
      </c>
      <c r="K291" s="47" t="s">
        <v>904</v>
      </c>
      <c r="L291" s="23">
        <v>0.24539335705099999</v>
      </c>
      <c r="M291" s="47" t="s">
        <v>904</v>
      </c>
      <c r="N291" s="47" t="s">
        <v>904</v>
      </c>
      <c r="O291" s="49" t="s">
        <v>904</v>
      </c>
      <c r="P291" s="47" t="s">
        <v>904</v>
      </c>
      <c r="Q291" s="23">
        <v>1.7995098290160001</v>
      </c>
      <c r="R291" s="47" t="s">
        <v>904</v>
      </c>
      <c r="S291" s="47" t="s">
        <v>904</v>
      </c>
      <c r="T291" s="49" t="s">
        <v>904</v>
      </c>
      <c r="U291" s="47" t="s">
        <v>904</v>
      </c>
      <c r="V291" s="23">
        <v>2.0449031860670002</v>
      </c>
      <c r="W291" s="47" t="s">
        <v>904</v>
      </c>
      <c r="X291" s="47" t="s">
        <v>904</v>
      </c>
      <c r="Y291" s="49" t="s">
        <v>904</v>
      </c>
      <c r="Z291" s="50" t="s">
        <v>904</v>
      </c>
    </row>
    <row r="292" spans="1:26" x14ac:dyDescent="0.25">
      <c r="A292" s="45" t="s">
        <v>587</v>
      </c>
      <c r="B292" s="45" t="s">
        <v>1216</v>
      </c>
      <c r="C292" s="45" t="s">
        <v>348</v>
      </c>
      <c r="D292" s="45" t="s">
        <v>588</v>
      </c>
      <c r="E292" s="48">
        <v>4.1938185557529994</v>
      </c>
      <c r="F292" s="23">
        <v>1.07163126276</v>
      </c>
      <c r="G292" s="23">
        <v>3.1221872929929999</v>
      </c>
      <c r="H292" s="23">
        <v>-6.8833289612769999</v>
      </c>
      <c r="I292" s="23">
        <v>2.8880232460179998</v>
      </c>
      <c r="J292" s="49">
        <v>0.5</v>
      </c>
      <c r="K292" s="47" t="s">
        <v>904</v>
      </c>
      <c r="L292" s="23">
        <v>1.07163126276</v>
      </c>
      <c r="M292" s="47" t="s">
        <v>904</v>
      </c>
      <c r="N292" s="47" t="s">
        <v>904</v>
      </c>
      <c r="O292" s="49" t="s">
        <v>904</v>
      </c>
      <c r="P292" s="47" t="s">
        <v>904</v>
      </c>
      <c r="Q292" s="23">
        <v>3.1221872929929999</v>
      </c>
      <c r="R292" s="47" t="s">
        <v>904</v>
      </c>
      <c r="S292" s="47" t="s">
        <v>904</v>
      </c>
      <c r="T292" s="49" t="s">
        <v>904</v>
      </c>
      <c r="U292" s="47" t="s">
        <v>904</v>
      </c>
      <c r="V292" s="23">
        <v>4.1938185557529994</v>
      </c>
      <c r="W292" s="47" t="s">
        <v>904</v>
      </c>
      <c r="X292" s="47" t="s">
        <v>904</v>
      </c>
      <c r="Y292" s="49" t="s">
        <v>904</v>
      </c>
      <c r="Z292" s="50" t="s">
        <v>904</v>
      </c>
    </row>
    <row r="293" spans="1:26" x14ac:dyDescent="0.25">
      <c r="A293" s="45" t="s">
        <v>589</v>
      </c>
      <c r="B293" s="45" t="s">
        <v>1217</v>
      </c>
      <c r="C293" s="45" t="s">
        <v>348</v>
      </c>
      <c r="D293" s="45" t="s">
        <v>590</v>
      </c>
      <c r="E293" s="48">
        <v>4.3806820864509994</v>
      </c>
      <c r="F293" s="23">
        <v>0.95659141824999994</v>
      </c>
      <c r="G293" s="23">
        <v>3.4240906682009999</v>
      </c>
      <c r="H293" s="23">
        <v>-13.124630664519001</v>
      </c>
      <c r="I293" s="23">
        <v>3.1672838680859998</v>
      </c>
      <c r="J293" s="49">
        <v>0.5</v>
      </c>
      <c r="K293" s="47" t="s">
        <v>904</v>
      </c>
      <c r="L293" s="23">
        <v>0.95659141824999994</v>
      </c>
      <c r="M293" s="47" t="s">
        <v>904</v>
      </c>
      <c r="N293" s="47" t="s">
        <v>904</v>
      </c>
      <c r="O293" s="49" t="s">
        <v>904</v>
      </c>
      <c r="P293" s="47" t="s">
        <v>904</v>
      </c>
      <c r="Q293" s="23">
        <v>3.4240906682009999</v>
      </c>
      <c r="R293" s="47" t="s">
        <v>904</v>
      </c>
      <c r="S293" s="47" t="s">
        <v>904</v>
      </c>
      <c r="T293" s="49" t="s">
        <v>904</v>
      </c>
      <c r="U293" s="47" t="s">
        <v>904</v>
      </c>
      <c r="V293" s="23">
        <v>4.3806820864509994</v>
      </c>
      <c r="W293" s="47" t="s">
        <v>904</v>
      </c>
      <c r="X293" s="47" t="s">
        <v>904</v>
      </c>
      <c r="Y293" s="49" t="s">
        <v>904</v>
      </c>
      <c r="Z293" s="50" t="s">
        <v>904</v>
      </c>
    </row>
    <row r="294" spans="1:26" x14ac:dyDescent="0.25">
      <c r="A294" s="45" t="s">
        <v>373</v>
      </c>
      <c r="B294" s="45" t="s">
        <v>1218</v>
      </c>
      <c r="C294" s="45" t="s">
        <v>348</v>
      </c>
      <c r="D294" s="45" t="s">
        <v>374</v>
      </c>
      <c r="E294" s="48">
        <v>2.3482825237280003</v>
      </c>
      <c r="F294" s="23">
        <v>0.24941777046999999</v>
      </c>
      <c r="G294" s="23">
        <v>2.0988647532580003</v>
      </c>
      <c r="H294" s="23">
        <v>-14.501397873318</v>
      </c>
      <c r="I294" s="23">
        <v>1.9414498967639999</v>
      </c>
      <c r="J294" s="49">
        <v>0.5</v>
      </c>
      <c r="K294" s="47" t="s">
        <v>904</v>
      </c>
      <c r="L294" s="23">
        <v>0.24941777046999999</v>
      </c>
      <c r="M294" s="47" t="s">
        <v>904</v>
      </c>
      <c r="N294" s="47" t="s">
        <v>904</v>
      </c>
      <c r="O294" s="49" t="s">
        <v>904</v>
      </c>
      <c r="P294" s="47" t="s">
        <v>904</v>
      </c>
      <c r="Q294" s="23">
        <v>2.0988647532580003</v>
      </c>
      <c r="R294" s="47" t="s">
        <v>904</v>
      </c>
      <c r="S294" s="47" t="s">
        <v>904</v>
      </c>
      <c r="T294" s="49" t="s">
        <v>904</v>
      </c>
      <c r="U294" s="47" t="s">
        <v>904</v>
      </c>
      <c r="V294" s="23">
        <v>2.3482825237280003</v>
      </c>
      <c r="W294" s="47" t="s">
        <v>904</v>
      </c>
      <c r="X294" s="47" t="s">
        <v>904</v>
      </c>
      <c r="Y294" s="49" t="s">
        <v>904</v>
      </c>
      <c r="Z294" s="50" t="s">
        <v>904</v>
      </c>
    </row>
    <row r="295" spans="1:26" x14ac:dyDescent="0.25">
      <c r="A295" s="45" t="s">
        <v>603</v>
      </c>
      <c r="B295" s="45" t="s">
        <v>1219</v>
      </c>
      <c r="C295" s="45" t="s">
        <v>348</v>
      </c>
      <c r="D295" s="45" t="s">
        <v>604</v>
      </c>
      <c r="E295" s="48">
        <v>3.744835109536</v>
      </c>
      <c r="F295" s="23">
        <v>0.83195595377200005</v>
      </c>
      <c r="G295" s="23">
        <v>2.9128791557640001</v>
      </c>
      <c r="H295" s="23">
        <v>-8.4003974898819997</v>
      </c>
      <c r="I295" s="23">
        <v>2.694413219082</v>
      </c>
      <c r="J295" s="49">
        <v>0.5</v>
      </c>
      <c r="K295" s="47" t="s">
        <v>904</v>
      </c>
      <c r="L295" s="23">
        <v>0.83195595377200005</v>
      </c>
      <c r="M295" s="47" t="s">
        <v>904</v>
      </c>
      <c r="N295" s="47" t="s">
        <v>904</v>
      </c>
      <c r="O295" s="49" t="s">
        <v>904</v>
      </c>
      <c r="P295" s="47" t="s">
        <v>904</v>
      </c>
      <c r="Q295" s="23">
        <v>2.9128791557640001</v>
      </c>
      <c r="R295" s="47" t="s">
        <v>904</v>
      </c>
      <c r="S295" s="47" t="s">
        <v>904</v>
      </c>
      <c r="T295" s="49" t="s">
        <v>904</v>
      </c>
      <c r="U295" s="47" t="s">
        <v>904</v>
      </c>
      <c r="V295" s="23">
        <v>3.744835109536</v>
      </c>
      <c r="W295" s="47" t="s">
        <v>904</v>
      </c>
      <c r="X295" s="47" t="s">
        <v>904</v>
      </c>
      <c r="Y295" s="49" t="s">
        <v>904</v>
      </c>
      <c r="Z295" s="50" t="s">
        <v>904</v>
      </c>
    </row>
    <row r="296" spans="1:26" x14ac:dyDescent="0.25">
      <c r="A296" s="45" t="s">
        <v>617</v>
      </c>
      <c r="B296" s="45" t="s">
        <v>1220</v>
      </c>
      <c r="C296" s="45" t="s">
        <v>348</v>
      </c>
      <c r="D296" s="45" t="s">
        <v>618</v>
      </c>
      <c r="E296" s="48">
        <v>2.046923093342</v>
      </c>
      <c r="F296" s="23">
        <v>0.28711387013700002</v>
      </c>
      <c r="G296" s="23">
        <v>1.759809223205</v>
      </c>
      <c r="H296" s="23">
        <v>-6.5221048857540005</v>
      </c>
      <c r="I296" s="23">
        <v>1.6278235314639999</v>
      </c>
      <c r="J296" s="49">
        <v>0.5</v>
      </c>
      <c r="K296" s="47" t="s">
        <v>904</v>
      </c>
      <c r="L296" s="23">
        <v>0.28711387013700002</v>
      </c>
      <c r="M296" s="47" t="s">
        <v>904</v>
      </c>
      <c r="N296" s="47" t="s">
        <v>904</v>
      </c>
      <c r="O296" s="49" t="s">
        <v>904</v>
      </c>
      <c r="P296" s="47" t="s">
        <v>904</v>
      </c>
      <c r="Q296" s="23">
        <v>1.759809223205</v>
      </c>
      <c r="R296" s="47" t="s">
        <v>904</v>
      </c>
      <c r="S296" s="47" t="s">
        <v>904</v>
      </c>
      <c r="T296" s="49" t="s">
        <v>904</v>
      </c>
      <c r="U296" s="47" t="s">
        <v>904</v>
      </c>
      <c r="V296" s="23">
        <v>2.046923093342</v>
      </c>
      <c r="W296" s="47" t="s">
        <v>904</v>
      </c>
      <c r="X296" s="47" t="s">
        <v>904</v>
      </c>
      <c r="Y296" s="49" t="s">
        <v>904</v>
      </c>
      <c r="Z296" s="50" t="s">
        <v>904</v>
      </c>
    </row>
    <row r="297" spans="1:26" x14ac:dyDescent="0.25">
      <c r="A297" s="45" t="s">
        <v>647</v>
      </c>
      <c r="B297" s="45" t="s">
        <v>1221</v>
      </c>
      <c r="C297" s="45" t="s">
        <v>348</v>
      </c>
      <c r="D297" s="45" t="s">
        <v>648</v>
      </c>
      <c r="E297" s="48">
        <v>3.003227739682</v>
      </c>
      <c r="F297" s="23">
        <v>0.57238588277200009</v>
      </c>
      <c r="G297" s="23">
        <v>2.4308418569099999</v>
      </c>
      <c r="H297" s="23">
        <v>-15.297124726701998</v>
      </c>
      <c r="I297" s="23">
        <v>2.2485287176410003</v>
      </c>
      <c r="J297" s="49">
        <v>0.5</v>
      </c>
      <c r="K297" s="47" t="s">
        <v>904</v>
      </c>
      <c r="L297" s="23">
        <v>0.57238588277200009</v>
      </c>
      <c r="M297" s="47" t="s">
        <v>904</v>
      </c>
      <c r="N297" s="47" t="s">
        <v>904</v>
      </c>
      <c r="O297" s="49" t="s">
        <v>904</v>
      </c>
      <c r="P297" s="47" t="s">
        <v>904</v>
      </c>
      <c r="Q297" s="23">
        <v>2.4308418569099999</v>
      </c>
      <c r="R297" s="47" t="s">
        <v>904</v>
      </c>
      <c r="S297" s="47" t="s">
        <v>904</v>
      </c>
      <c r="T297" s="49" t="s">
        <v>904</v>
      </c>
      <c r="U297" s="47" t="s">
        <v>904</v>
      </c>
      <c r="V297" s="23">
        <v>3.003227739682</v>
      </c>
      <c r="W297" s="47" t="s">
        <v>904</v>
      </c>
      <c r="X297" s="47" t="s">
        <v>904</v>
      </c>
      <c r="Y297" s="49" t="s">
        <v>904</v>
      </c>
      <c r="Z297" s="50" t="s">
        <v>904</v>
      </c>
    </row>
    <row r="298" spans="1:26" x14ac:dyDescent="0.25">
      <c r="A298" s="45" t="s">
        <v>559</v>
      </c>
      <c r="B298" s="45" t="s">
        <v>1222</v>
      </c>
      <c r="C298" s="45" t="s">
        <v>348</v>
      </c>
      <c r="D298" s="45" t="s">
        <v>560</v>
      </c>
      <c r="E298" s="48">
        <v>2.5352509514009998</v>
      </c>
      <c r="F298" s="23">
        <v>0.34558434152100004</v>
      </c>
      <c r="G298" s="23">
        <v>2.1896666098799997</v>
      </c>
      <c r="H298" s="23">
        <v>-12.189886908725001</v>
      </c>
      <c r="I298" s="23">
        <v>2.0254416141389999</v>
      </c>
      <c r="J298" s="49">
        <v>0.5</v>
      </c>
      <c r="K298" s="47" t="s">
        <v>904</v>
      </c>
      <c r="L298" s="23">
        <v>0.34558434152100004</v>
      </c>
      <c r="M298" s="47" t="s">
        <v>904</v>
      </c>
      <c r="N298" s="47" t="s">
        <v>904</v>
      </c>
      <c r="O298" s="49" t="s">
        <v>904</v>
      </c>
      <c r="P298" s="47" t="s">
        <v>904</v>
      </c>
      <c r="Q298" s="23">
        <v>2.1896666098799997</v>
      </c>
      <c r="R298" s="47" t="s">
        <v>904</v>
      </c>
      <c r="S298" s="47" t="s">
        <v>904</v>
      </c>
      <c r="T298" s="49" t="s">
        <v>904</v>
      </c>
      <c r="U298" s="47" t="s">
        <v>904</v>
      </c>
      <c r="V298" s="23">
        <v>2.5352509514009998</v>
      </c>
      <c r="W298" s="47" t="s">
        <v>904</v>
      </c>
      <c r="X298" s="47" t="s">
        <v>904</v>
      </c>
      <c r="Y298" s="49" t="s">
        <v>904</v>
      </c>
      <c r="Z298" s="50" t="s">
        <v>904</v>
      </c>
    </row>
    <row r="299" spans="1:26" x14ac:dyDescent="0.25">
      <c r="A299" s="45" t="s">
        <v>661</v>
      </c>
      <c r="B299" s="45" t="s">
        <v>1223</v>
      </c>
      <c r="C299" s="45" t="s">
        <v>348</v>
      </c>
      <c r="D299" s="45" t="s">
        <v>662</v>
      </c>
      <c r="E299" s="48">
        <v>4.2248144471650004</v>
      </c>
      <c r="F299" s="23">
        <v>0.80261993886500005</v>
      </c>
      <c r="G299" s="23">
        <v>3.4221945083</v>
      </c>
      <c r="H299" s="23">
        <v>-14.342023896579999</v>
      </c>
      <c r="I299" s="23">
        <v>3.1655299201770002</v>
      </c>
      <c r="J299" s="49">
        <v>0.5</v>
      </c>
      <c r="K299" s="47" t="s">
        <v>904</v>
      </c>
      <c r="L299" s="23">
        <v>0.80261993886500005</v>
      </c>
      <c r="M299" s="47" t="s">
        <v>904</v>
      </c>
      <c r="N299" s="47" t="s">
        <v>904</v>
      </c>
      <c r="O299" s="49" t="s">
        <v>904</v>
      </c>
      <c r="P299" s="47" t="s">
        <v>904</v>
      </c>
      <c r="Q299" s="23">
        <v>3.4221945083</v>
      </c>
      <c r="R299" s="47" t="s">
        <v>904</v>
      </c>
      <c r="S299" s="47" t="s">
        <v>904</v>
      </c>
      <c r="T299" s="49" t="s">
        <v>904</v>
      </c>
      <c r="U299" s="47" t="s">
        <v>904</v>
      </c>
      <c r="V299" s="23">
        <v>4.2248144471650004</v>
      </c>
      <c r="W299" s="47" t="s">
        <v>904</v>
      </c>
      <c r="X299" s="47" t="s">
        <v>904</v>
      </c>
      <c r="Y299" s="49" t="s">
        <v>904</v>
      </c>
      <c r="Z299" s="50" t="s">
        <v>904</v>
      </c>
    </row>
    <row r="300" spans="1:26" x14ac:dyDescent="0.25">
      <c r="A300" s="45" t="s">
        <v>671</v>
      </c>
      <c r="B300" s="45" t="s">
        <v>1224</v>
      </c>
      <c r="C300" s="45" t="s">
        <v>348</v>
      </c>
      <c r="D300" s="45" t="s">
        <v>672</v>
      </c>
      <c r="E300" s="48">
        <v>2.8841507067190002</v>
      </c>
      <c r="F300" s="23">
        <v>0.693184959426</v>
      </c>
      <c r="G300" s="23">
        <v>2.1909657472930002</v>
      </c>
      <c r="H300" s="23">
        <v>-5.9864156131769999</v>
      </c>
      <c r="I300" s="23">
        <v>2.026643316246</v>
      </c>
      <c r="J300" s="49">
        <v>0.5</v>
      </c>
      <c r="K300" s="47" t="s">
        <v>904</v>
      </c>
      <c r="L300" s="23">
        <v>0.693184959426</v>
      </c>
      <c r="M300" s="47" t="s">
        <v>904</v>
      </c>
      <c r="N300" s="47" t="s">
        <v>904</v>
      </c>
      <c r="O300" s="49" t="s">
        <v>904</v>
      </c>
      <c r="P300" s="47" t="s">
        <v>904</v>
      </c>
      <c r="Q300" s="23">
        <v>2.1909657472930002</v>
      </c>
      <c r="R300" s="47" t="s">
        <v>904</v>
      </c>
      <c r="S300" s="47" t="s">
        <v>904</v>
      </c>
      <c r="T300" s="49" t="s">
        <v>904</v>
      </c>
      <c r="U300" s="47" t="s">
        <v>904</v>
      </c>
      <c r="V300" s="23">
        <v>2.8841507067190002</v>
      </c>
      <c r="W300" s="47" t="s">
        <v>904</v>
      </c>
      <c r="X300" s="47" t="s">
        <v>904</v>
      </c>
      <c r="Y300" s="49" t="s">
        <v>904</v>
      </c>
      <c r="Z300" s="50" t="s">
        <v>904</v>
      </c>
    </row>
    <row r="301" spans="1:26" x14ac:dyDescent="0.25">
      <c r="A301" s="45" t="s">
        <v>79</v>
      </c>
      <c r="B301" s="45" t="s">
        <v>1225</v>
      </c>
      <c r="C301" s="45" t="s">
        <v>36</v>
      </c>
      <c r="D301" s="45" t="s">
        <v>80</v>
      </c>
      <c r="E301" s="48">
        <v>70.833030232243004</v>
      </c>
      <c r="F301" s="23">
        <v>24.677199860011001</v>
      </c>
      <c r="G301" s="23">
        <v>46.155830372231996</v>
      </c>
      <c r="H301" s="23">
        <v>30.846706614378999</v>
      </c>
      <c r="I301" s="23">
        <v>42.694143094314001</v>
      </c>
      <c r="J301" s="49">
        <v>0</v>
      </c>
      <c r="K301" s="47">
        <v>22.570742631508001</v>
      </c>
      <c r="L301" s="23">
        <v>2.1064572285029999</v>
      </c>
      <c r="M301" s="47" t="s">
        <v>904</v>
      </c>
      <c r="N301" s="47" t="s">
        <v>904</v>
      </c>
      <c r="O301" s="49" t="s">
        <v>904</v>
      </c>
      <c r="P301" s="47">
        <v>40.188204666547001</v>
      </c>
      <c r="Q301" s="23">
        <v>5.9676257056850002</v>
      </c>
      <c r="R301" s="47" t="s">
        <v>904</v>
      </c>
      <c r="S301" s="47" t="s">
        <v>904</v>
      </c>
      <c r="T301" s="49" t="s">
        <v>904</v>
      </c>
      <c r="U301" s="47">
        <v>62.758947298055006</v>
      </c>
      <c r="V301" s="23">
        <v>8.0740829341880005</v>
      </c>
      <c r="W301" s="47" t="s">
        <v>904</v>
      </c>
      <c r="X301" s="47" t="s">
        <v>904</v>
      </c>
      <c r="Y301" s="49" t="s">
        <v>904</v>
      </c>
      <c r="Z301" s="50" t="s">
        <v>904</v>
      </c>
    </row>
    <row r="302" spans="1:26" x14ac:dyDescent="0.25">
      <c r="A302" s="45" t="s">
        <v>754</v>
      </c>
      <c r="B302" s="45" t="s">
        <v>1226</v>
      </c>
      <c r="C302" s="45" t="s">
        <v>751</v>
      </c>
      <c r="D302" s="45" t="s">
        <v>755</v>
      </c>
      <c r="E302" s="48">
        <v>25.048644003724</v>
      </c>
      <c r="F302" s="23">
        <v>10.421526247366</v>
      </c>
      <c r="G302" s="23">
        <v>14.627117756358</v>
      </c>
      <c r="H302" s="23">
        <v>10.310147658593001</v>
      </c>
      <c r="I302" s="23">
        <v>13.530083924630999</v>
      </c>
      <c r="J302" s="49">
        <v>0</v>
      </c>
      <c r="K302" s="47" t="s">
        <v>904</v>
      </c>
      <c r="L302" s="23" t="s">
        <v>904</v>
      </c>
      <c r="M302" s="47">
        <v>10.421526247366</v>
      </c>
      <c r="N302" s="47" t="s">
        <v>904</v>
      </c>
      <c r="O302" s="49" t="s">
        <v>904</v>
      </c>
      <c r="P302" s="47" t="s">
        <v>904</v>
      </c>
      <c r="Q302" s="23" t="s">
        <v>904</v>
      </c>
      <c r="R302" s="47">
        <v>14.627117756358</v>
      </c>
      <c r="S302" s="47" t="s">
        <v>904</v>
      </c>
      <c r="T302" s="49" t="s">
        <v>904</v>
      </c>
      <c r="U302" s="47" t="s">
        <v>904</v>
      </c>
      <c r="V302" s="23" t="s">
        <v>904</v>
      </c>
      <c r="W302" s="47">
        <v>25.048644003724</v>
      </c>
      <c r="X302" s="47" t="s">
        <v>904</v>
      </c>
      <c r="Y302" s="49" t="s">
        <v>904</v>
      </c>
      <c r="Z302" s="50" t="s">
        <v>904</v>
      </c>
    </row>
    <row r="303" spans="1:26" x14ac:dyDescent="0.25">
      <c r="A303" s="45" t="s">
        <v>244</v>
      </c>
      <c r="B303" s="45" t="s">
        <v>1227</v>
      </c>
      <c r="C303" s="45" t="s">
        <v>923</v>
      </c>
      <c r="D303" s="45" t="s">
        <v>245</v>
      </c>
      <c r="E303" s="48">
        <v>74.903712002752997</v>
      </c>
      <c r="F303" s="23">
        <v>23.247713747747998</v>
      </c>
      <c r="G303" s="23">
        <v>51.655998255005002</v>
      </c>
      <c r="H303" s="23">
        <v>1.65445312109</v>
      </c>
      <c r="I303" s="23">
        <v>47.781798385880002</v>
      </c>
      <c r="J303" s="49">
        <v>0</v>
      </c>
      <c r="K303" s="47">
        <v>20.626687723294001</v>
      </c>
      <c r="L303" s="23">
        <v>2.6210260244539998</v>
      </c>
      <c r="M303" s="47" t="s">
        <v>904</v>
      </c>
      <c r="N303" s="47" t="s">
        <v>904</v>
      </c>
      <c r="O303" s="49" t="s">
        <v>904</v>
      </c>
      <c r="P303" s="47">
        <v>42.355698141300003</v>
      </c>
      <c r="Q303" s="23">
        <v>9.3003001137049992</v>
      </c>
      <c r="R303" s="47" t="s">
        <v>904</v>
      </c>
      <c r="S303" s="47" t="s">
        <v>904</v>
      </c>
      <c r="T303" s="49" t="s">
        <v>904</v>
      </c>
      <c r="U303" s="47">
        <v>62.982385864594008</v>
      </c>
      <c r="V303" s="23">
        <v>11.921326138158999</v>
      </c>
      <c r="W303" s="47" t="s">
        <v>904</v>
      </c>
      <c r="X303" s="47" t="s">
        <v>904</v>
      </c>
      <c r="Y303" s="49" t="s">
        <v>904</v>
      </c>
      <c r="Z303" s="50" t="s">
        <v>904</v>
      </c>
    </row>
    <row r="304" spans="1:26" x14ac:dyDescent="0.25">
      <c r="A304" s="45" t="s">
        <v>276</v>
      </c>
      <c r="B304" s="45" t="s">
        <v>1228</v>
      </c>
      <c r="C304" s="45" t="s">
        <v>923</v>
      </c>
      <c r="D304" s="45" t="s">
        <v>277</v>
      </c>
      <c r="E304" s="48">
        <v>47.617637878064002</v>
      </c>
      <c r="F304" s="23">
        <v>14.681364415318999</v>
      </c>
      <c r="G304" s="23">
        <v>32.936273462745</v>
      </c>
      <c r="H304" s="23">
        <v>9.7148652251719998</v>
      </c>
      <c r="I304" s="23">
        <v>30.466052953039</v>
      </c>
      <c r="J304" s="49">
        <v>0</v>
      </c>
      <c r="K304" s="47">
        <v>13.428741089036</v>
      </c>
      <c r="L304" s="23">
        <v>1.252623326283</v>
      </c>
      <c r="M304" s="47" t="s">
        <v>904</v>
      </c>
      <c r="N304" s="47" t="s">
        <v>904</v>
      </c>
      <c r="O304" s="49" t="s">
        <v>904</v>
      </c>
      <c r="P304" s="47">
        <v>27.722883662028</v>
      </c>
      <c r="Q304" s="23">
        <v>5.2133898007169996</v>
      </c>
      <c r="R304" s="47" t="s">
        <v>904</v>
      </c>
      <c r="S304" s="47" t="s">
        <v>904</v>
      </c>
      <c r="T304" s="49" t="s">
        <v>904</v>
      </c>
      <c r="U304" s="47">
        <v>41.151624751063999</v>
      </c>
      <c r="V304" s="23">
        <v>6.4660131270000001</v>
      </c>
      <c r="W304" s="47" t="s">
        <v>904</v>
      </c>
      <c r="X304" s="47" t="s">
        <v>904</v>
      </c>
      <c r="Y304" s="49" t="s">
        <v>904</v>
      </c>
      <c r="Z304" s="50" t="s">
        <v>904</v>
      </c>
    </row>
    <row r="305" spans="1:26" x14ac:dyDescent="0.25">
      <c r="A305" s="45" t="s">
        <v>126</v>
      </c>
      <c r="B305" s="45" t="s">
        <v>1229</v>
      </c>
      <c r="C305" s="45" t="s">
        <v>915</v>
      </c>
      <c r="D305" s="45" t="s">
        <v>127</v>
      </c>
      <c r="E305" s="48">
        <v>165.91689870448201</v>
      </c>
      <c r="F305" s="23">
        <v>57.789763769631001</v>
      </c>
      <c r="G305" s="23">
        <v>108.127134934851</v>
      </c>
      <c r="H305" s="23">
        <v>46.231108075478005</v>
      </c>
      <c r="I305" s="23">
        <v>100.01759981473701</v>
      </c>
      <c r="J305" s="49">
        <v>0</v>
      </c>
      <c r="K305" s="47">
        <v>46.660562656300996</v>
      </c>
      <c r="L305" s="23">
        <v>11.129201113329001</v>
      </c>
      <c r="M305" s="47" t="s">
        <v>904</v>
      </c>
      <c r="N305" s="47" t="s">
        <v>904</v>
      </c>
      <c r="O305" s="49" t="s">
        <v>904</v>
      </c>
      <c r="P305" s="47">
        <v>80.436511538494997</v>
      </c>
      <c r="Q305" s="23">
        <v>27.690623396357001</v>
      </c>
      <c r="R305" s="47" t="s">
        <v>904</v>
      </c>
      <c r="S305" s="47" t="s">
        <v>904</v>
      </c>
      <c r="T305" s="49" t="s">
        <v>904</v>
      </c>
      <c r="U305" s="47">
        <v>127.09707419479599</v>
      </c>
      <c r="V305" s="23">
        <v>38.819824509686001</v>
      </c>
      <c r="W305" s="47" t="s">
        <v>904</v>
      </c>
      <c r="X305" s="47" t="s">
        <v>904</v>
      </c>
      <c r="Y305" s="49" t="s">
        <v>904</v>
      </c>
      <c r="Z305" s="50" t="s">
        <v>904</v>
      </c>
    </row>
    <row r="306" spans="1:26" x14ac:dyDescent="0.25">
      <c r="A306" s="45" t="s">
        <v>705</v>
      </c>
      <c r="B306" s="45" t="s">
        <v>1230</v>
      </c>
      <c r="C306" s="45" t="s">
        <v>348</v>
      </c>
      <c r="D306" s="45" t="s">
        <v>706</v>
      </c>
      <c r="E306" s="48">
        <v>1.7999890875160001</v>
      </c>
      <c r="F306" s="23">
        <v>0</v>
      </c>
      <c r="G306" s="23">
        <v>1.7999890875160001</v>
      </c>
      <c r="H306" s="23">
        <v>-14.494193180509999</v>
      </c>
      <c r="I306" s="23">
        <v>1.6649899059520001</v>
      </c>
      <c r="J306" s="49">
        <v>0.5</v>
      </c>
      <c r="K306" s="47" t="s">
        <v>904</v>
      </c>
      <c r="L306" s="23" t="s">
        <v>904</v>
      </c>
      <c r="M306" s="47" t="s">
        <v>904</v>
      </c>
      <c r="N306" s="47" t="s">
        <v>904</v>
      </c>
      <c r="O306" s="49" t="s">
        <v>904</v>
      </c>
      <c r="P306" s="47" t="s">
        <v>904</v>
      </c>
      <c r="Q306" s="23">
        <v>1.7999890875160001</v>
      </c>
      <c r="R306" s="47" t="s">
        <v>904</v>
      </c>
      <c r="S306" s="47" t="s">
        <v>904</v>
      </c>
      <c r="T306" s="49" t="s">
        <v>904</v>
      </c>
      <c r="U306" s="47" t="s">
        <v>904</v>
      </c>
      <c r="V306" s="23">
        <v>1.7999890875160001</v>
      </c>
      <c r="W306" s="47" t="s">
        <v>904</v>
      </c>
      <c r="X306" s="47" t="s">
        <v>904</v>
      </c>
      <c r="Y306" s="49" t="s">
        <v>904</v>
      </c>
      <c r="Z306" s="50">
        <v>-9.7785137439999996E-3</v>
      </c>
    </row>
    <row r="307" spans="1:26" x14ac:dyDescent="0.25">
      <c r="A307" s="45" t="s">
        <v>507</v>
      </c>
      <c r="B307" s="45" t="s">
        <v>1231</v>
      </c>
      <c r="C307" s="45" t="s">
        <v>348</v>
      </c>
      <c r="D307" s="45" t="s">
        <v>508</v>
      </c>
      <c r="E307" s="48">
        <v>2.5115005386690004</v>
      </c>
      <c r="F307" s="23">
        <v>0.155158709295</v>
      </c>
      <c r="G307" s="23">
        <v>2.3563418293740002</v>
      </c>
      <c r="H307" s="23">
        <v>-24.174639620712998</v>
      </c>
      <c r="I307" s="23">
        <v>2.1796161921709998</v>
      </c>
      <c r="J307" s="49">
        <v>0.5</v>
      </c>
      <c r="K307" s="47" t="s">
        <v>904</v>
      </c>
      <c r="L307" s="23">
        <v>0.155158709295</v>
      </c>
      <c r="M307" s="47" t="s">
        <v>904</v>
      </c>
      <c r="N307" s="47" t="s">
        <v>904</v>
      </c>
      <c r="O307" s="49" t="s">
        <v>904</v>
      </c>
      <c r="P307" s="47" t="s">
        <v>904</v>
      </c>
      <c r="Q307" s="23">
        <v>2.3563418293740002</v>
      </c>
      <c r="R307" s="47" t="s">
        <v>904</v>
      </c>
      <c r="S307" s="47" t="s">
        <v>904</v>
      </c>
      <c r="T307" s="49" t="s">
        <v>904</v>
      </c>
      <c r="U307" s="47" t="s">
        <v>904</v>
      </c>
      <c r="V307" s="23">
        <v>2.5115005386690004</v>
      </c>
      <c r="W307" s="47" t="s">
        <v>904</v>
      </c>
      <c r="X307" s="47" t="s">
        <v>904</v>
      </c>
      <c r="Y307" s="49" t="s">
        <v>904</v>
      </c>
      <c r="Z307" s="50" t="s">
        <v>904</v>
      </c>
    </row>
    <row r="308" spans="1:26" x14ac:dyDescent="0.25">
      <c r="A308" s="45" t="s">
        <v>687</v>
      </c>
      <c r="B308" s="45" t="s">
        <v>1232</v>
      </c>
      <c r="C308" s="45" t="s">
        <v>348</v>
      </c>
      <c r="D308" s="45" t="s">
        <v>688</v>
      </c>
      <c r="E308" s="48">
        <v>2.8723807874360001</v>
      </c>
      <c r="F308" s="23">
        <v>0.52109286539099997</v>
      </c>
      <c r="G308" s="23">
        <v>2.351287922045</v>
      </c>
      <c r="H308" s="23">
        <v>-16.364387749153</v>
      </c>
      <c r="I308" s="23">
        <v>2.1749413278919998</v>
      </c>
      <c r="J308" s="49">
        <v>0.5</v>
      </c>
      <c r="K308" s="47" t="s">
        <v>904</v>
      </c>
      <c r="L308" s="23">
        <v>0.52109286539099997</v>
      </c>
      <c r="M308" s="47" t="s">
        <v>904</v>
      </c>
      <c r="N308" s="47" t="s">
        <v>904</v>
      </c>
      <c r="O308" s="49" t="s">
        <v>904</v>
      </c>
      <c r="P308" s="47" t="s">
        <v>904</v>
      </c>
      <c r="Q308" s="23">
        <v>2.351287922045</v>
      </c>
      <c r="R308" s="47" t="s">
        <v>904</v>
      </c>
      <c r="S308" s="47" t="s">
        <v>904</v>
      </c>
      <c r="T308" s="49" t="s">
        <v>904</v>
      </c>
      <c r="U308" s="47" t="s">
        <v>904</v>
      </c>
      <c r="V308" s="23">
        <v>2.8723807874360001</v>
      </c>
      <c r="W308" s="47" t="s">
        <v>904</v>
      </c>
      <c r="X308" s="47" t="s">
        <v>904</v>
      </c>
      <c r="Y308" s="49" t="s">
        <v>904</v>
      </c>
      <c r="Z308" s="50" t="s">
        <v>904</v>
      </c>
    </row>
    <row r="309" spans="1:26" x14ac:dyDescent="0.25">
      <c r="A309" s="45" t="s">
        <v>59</v>
      </c>
      <c r="B309" s="45" t="s">
        <v>1233</v>
      </c>
      <c r="C309" s="45" t="s">
        <v>36</v>
      </c>
      <c r="D309" s="45" t="s">
        <v>60</v>
      </c>
      <c r="E309" s="48">
        <v>63.777143387899997</v>
      </c>
      <c r="F309" s="23">
        <v>20.644917555776001</v>
      </c>
      <c r="G309" s="23">
        <v>43.132225832124</v>
      </c>
      <c r="H309" s="23">
        <v>18.503489012129002</v>
      </c>
      <c r="I309" s="23">
        <v>39.897308894714001</v>
      </c>
      <c r="J309" s="49">
        <v>0</v>
      </c>
      <c r="K309" s="47">
        <v>18.830176610119999</v>
      </c>
      <c r="L309" s="23">
        <v>1.8147409456549999</v>
      </c>
      <c r="M309" s="47" t="s">
        <v>904</v>
      </c>
      <c r="N309" s="47" t="s">
        <v>904</v>
      </c>
      <c r="O309" s="49" t="s">
        <v>904</v>
      </c>
      <c r="P309" s="47">
        <v>37.197114760378</v>
      </c>
      <c r="Q309" s="23">
        <v>5.9351110717460003</v>
      </c>
      <c r="R309" s="47" t="s">
        <v>904</v>
      </c>
      <c r="S309" s="47" t="s">
        <v>904</v>
      </c>
      <c r="T309" s="49" t="s">
        <v>904</v>
      </c>
      <c r="U309" s="47">
        <v>56.027291370497998</v>
      </c>
      <c r="V309" s="23">
        <v>7.7498520174010004</v>
      </c>
      <c r="W309" s="47" t="s">
        <v>904</v>
      </c>
      <c r="X309" s="47" t="s">
        <v>904</v>
      </c>
      <c r="Y309" s="49" t="s">
        <v>904</v>
      </c>
      <c r="Z309" s="50" t="s">
        <v>904</v>
      </c>
    </row>
    <row r="310" spans="1:26" x14ac:dyDescent="0.25">
      <c r="A310" s="45" t="s">
        <v>673</v>
      </c>
      <c r="B310" s="45" t="s">
        <v>1234</v>
      </c>
      <c r="C310" s="45" t="s">
        <v>348</v>
      </c>
      <c r="D310" s="45" t="s">
        <v>674</v>
      </c>
      <c r="E310" s="48">
        <v>3.2539396918190002</v>
      </c>
      <c r="F310" s="23">
        <v>0.61823496321900007</v>
      </c>
      <c r="G310" s="23">
        <v>2.6357047285999999</v>
      </c>
      <c r="H310" s="23">
        <v>-14.778743161297999</v>
      </c>
      <c r="I310" s="23">
        <v>2.4380268739550002</v>
      </c>
      <c r="J310" s="49">
        <v>0.5</v>
      </c>
      <c r="K310" s="47" t="s">
        <v>904</v>
      </c>
      <c r="L310" s="23">
        <v>0.61823496321900007</v>
      </c>
      <c r="M310" s="47" t="s">
        <v>904</v>
      </c>
      <c r="N310" s="47" t="s">
        <v>904</v>
      </c>
      <c r="O310" s="49" t="s">
        <v>904</v>
      </c>
      <c r="P310" s="47" t="s">
        <v>904</v>
      </c>
      <c r="Q310" s="23">
        <v>2.6357047285999999</v>
      </c>
      <c r="R310" s="47" t="s">
        <v>904</v>
      </c>
      <c r="S310" s="47" t="s">
        <v>904</v>
      </c>
      <c r="T310" s="49" t="s">
        <v>904</v>
      </c>
      <c r="U310" s="47" t="s">
        <v>904</v>
      </c>
      <c r="V310" s="23">
        <v>3.2539396918190002</v>
      </c>
      <c r="W310" s="47" t="s">
        <v>904</v>
      </c>
      <c r="X310" s="47" t="s">
        <v>904</v>
      </c>
      <c r="Y310" s="49" t="s">
        <v>904</v>
      </c>
      <c r="Z310" s="50" t="s">
        <v>904</v>
      </c>
    </row>
    <row r="311" spans="1:26" x14ac:dyDescent="0.25">
      <c r="A311" s="45" t="s">
        <v>327</v>
      </c>
      <c r="B311" s="45" t="s">
        <v>1235</v>
      </c>
      <c r="C311" s="45" t="s">
        <v>952</v>
      </c>
      <c r="D311" s="45" t="s">
        <v>328</v>
      </c>
      <c r="E311" s="48">
        <v>135.117924680193</v>
      </c>
      <c r="F311" s="23">
        <v>40.687196357704998</v>
      </c>
      <c r="G311" s="23">
        <v>94.430728322487994</v>
      </c>
      <c r="H311" s="23">
        <v>70.016083780765996</v>
      </c>
      <c r="I311" s="23">
        <v>87.348423698301005</v>
      </c>
      <c r="J311" s="49">
        <v>0</v>
      </c>
      <c r="K311" s="47">
        <v>40.687196357704998</v>
      </c>
      <c r="L311" s="23" t="s">
        <v>904</v>
      </c>
      <c r="M311" s="47" t="s">
        <v>904</v>
      </c>
      <c r="N311" s="47" t="s">
        <v>904</v>
      </c>
      <c r="O311" s="49" t="s">
        <v>904</v>
      </c>
      <c r="P311" s="47">
        <v>94.430728322487994</v>
      </c>
      <c r="Q311" s="23" t="s">
        <v>904</v>
      </c>
      <c r="R311" s="47" t="s">
        <v>904</v>
      </c>
      <c r="S311" s="47" t="s">
        <v>904</v>
      </c>
      <c r="T311" s="49" t="s">
        <v>904</v>
      </c>
      <c r="U311" s="47">
        <v>135.117924680193</v>
      </c>
      <c r="V311" s="23" t="s">
        <v>904</v>
      </c>
      <c r="W311" s="47" t="s">
        <v>904</v>
      </c>
      <c r="X311" s="47" t="s">
        <v>904</v>
      </c>
      <c r="Y311" s="49" t="s">
        <v>904</v>
      </c>
      <c r="Z311" s="50" t="s">
        <v>904</v>
      </c>
    </row>
    <row r="312" spans="1:26" x14ac:dyDescent="0.25">
      <c r="A312" s="45" t="s">
        <v>789</v>
      </c>
      <c r="B312" s="45" t="s">
        <v>1236</v>
      </c>
      <c r="C312" s="45" t="s">
        <v>751</v>
      </c>
      <c r="D312" s="45" t="s">
        <v>1237</v>
      </c>
      <c r="E312" s="48">
        <v>15.196153507906001</v>
      </c>
      <c r="F312" s="23">
        <v>6.2200690295959999</v>
      </c>
      <c r="G312" s="23">
        <v>8.9760844783099998</v>
      </c>
      <c r="H312" s="23">
        <v>5.4086302940020001</v>
      </c>
      <c r="I312" s="23">
        <v>8.3028781424370006</v>
      </c>
      <c r="J312" s="49">
        <v>0</v>
      </c>
      <c r="K312" s="47" t="s">
        <v>904</v>
      </c>
      <c r="L312" s="23" t="s">
        <v>904</v>
      </c>
      <c r="M312" s="47">
        <v>6.2200690295959999</v>
      </c>
      <c r="N312" s="47" t="s">
        <v>904</v>
      </c>
      <c r="O312" s="49" t="s">
        <v>904</v>
      </c>
      <c r="P312" s="47" t="s">
        <v>904</v>
      </c>
      <c r="Q312" s="23" t="s">
        <v>904</v>
      </c>
      <c r="R312" s="47">
        <v>8.9760844783099998</v>
      </c>
      <c r="S312" s="47" t="s">
        <v>904</v>
      </c>
      <c r="T312" s="49" t="s">
        <v>904</v>
      </c>
      <c r="U312" s="47" t="s">
        <v>904</v>
      </c>
      <c r="V312" s="23" t="s">
        <v>904</v>
      </c>
      <c r="W312" s="47">
        <v>15.196153507906001</v>
      </c>
      <c r="X312" s="47" t="s">
        <v>904</v>
      </c>
      <c r="Y312" s="49" t="s">
        <v>904</v>
      </c>
      <c r="Z312" s="50" t="s">
        <v>904</v>
      </c>
    </row>
    <row r="313" spans="1:26" x14ac:dyDescent="0.25">
      <c r="A313" s="45" t="s">
        <v>675</v>
      </c>
      <c r="B313" s="45" t="s">
        <v>1238</v>
      </c>
      <c r="C313" s="45" t="s">
        <v>348</v>
      </c>
      <c r="D313" s="45" t="s">
        <v>676</v>
      </c>
      <c r="E313" s="48">
        <v>3.1386524972859999</v>
      </c>
      <c r="F313" s="23">
        <v>0.69144773554200001</v>
      </c>
      <c r="G313" s="23">
        <v>2.447204761744</v>
      </c>
      <c r="H313" s="23">
        <v>-4.8487702973570004</v>
      </c>
      <c r="I313" s="23">
        <v>2.2636644046129999</v>
      </c>
      <c r="J313" s="49">
        <v>0.5</v>
      </c>
      <c r="K313" s="47" t="s">
        <v>904</v>
      </c>
      <c r="L313" s="23">
        <v>0.69144773554200001</v>
      </c>
      <c r="M313" s="47" t="s">
        <v>904</v>
      </c>
      <c r="N313" s="47" t="s">
        <v>904</v>
      </c>
      <c r="O313" s="49" t="s">
        <v>904</v>
      </c>
      <c r="P313" s="47" t="s">
        <v>904</v>
      </c>
      <c r="Q313" s="23">
        <v>2.447204761744</v>
      </c>
      <c r="R313" s="47" t="s">
        <v>904</v>
      </c>
      <c r="S313" s="47" t="s">
        <v>904</v>
      </c>
      <c r="T313" s="49" t="s">
        <v>904</v>
      </c>
      <c r="U313" s="47" t="s">
        <v>904</v>
      </c>
      <c r="V313" s="23">
        <v>3.1386524972859999</v>
      </c>
      <c r="W313" s="47" t="s">
        <v>904</v>
      </c>
      <c r="X313" s="47" t="s">
        <v>904</v>
      </c>
      <c r="Y313" s="49" t="s">
        <v>904</v>
      </c>
      <c r="Z313" s="50" t="s">
        <v>904</v>
      </c>
    </row>
    <row r="314" spans="1:26" x14ac:dyDescent="0.25">
      <c r="A314" s="45" t="s">
        <v>509</v>
      </c>
      <c r="B314" s="45" t="s">
        <v>1239</v>
      </c>
      <c r="C314" s="45" t="s">
        <v>348</v>
      </c>
      <c r="D314" s="45" t="s">
        <v>510</v>
      </c>
      <c r="E314" s="48">
        <v>3.0905258530229998</v>
      </c>
      <c r="F314" s="23">
        <v>0.68996853587100004</v>
      </c>
      <c r="G314" s="23">
        <v>2.4005573171519998</v>
      </c>
      <c r="H314" s="23">
        <v>-16.695480912089</v>
      </c>
      <c r="I314" s="23">
        <v>2.2205155183650001</v>
      </c>
      <c r="J314" s="49">
        <v>0.5</v>
      </c>
      <c r="K314" s="47" t="s">
        <v>904</v>
      </c>
      <c r="L314" s="23">
        <v>0.68996853587100004</v>
      </c>
      <c r="M314" s="47" t="s">
        <v>904</v>
      </c>
      <c r="N314" s="47" t="s">
        <v>904</v>
      </c>
      <c r="O314" s="49" t="s">
        <v>904</v>
      </c>
      <c r="P314" s="47" t="s">
        <v>904</v>
      </c>
      <c r="Q314" s="23">
        <v>2.4005573171519998</v>
      </c>
      <c r="R314" s="47" t="s">
        <v>904</v>
      </c>
      <c r="S314" s="47" t="s">
        <v>904</v>
      </c>
      <c r="T314" s="49" t="s">
        <v>904</v>
      </c>
      <c r="U314" s="47" t="s">
        <v>904</v>
      </c>
      <c r="V314" s="23">
        <v>3.0905258530229998</v>
      </c>
      <c r="W314" s="47" t="s">
        <v>904</v>
      </c>
      <c r="X314" s="47" t="s">
        <v>904</v>
      </c>
      <c r="Y314" s="49" t="s">
        <v>904</v>
      </c>
      <c r="Z314" s="50" t="s">
        <v>904</v>
      </c>
    </row>
    <row r="315" spans="1:26" x14ac:dyDescent="0.25">
      <c r="A315" s="45" t="s">
        <v>47</v>
      </c>
      <c r="B315" s="45" t="s">
        <v>1240</v>
      </c>
      <c r="C315" s="45" t="s">
        <v>36</v>
      </c>
      <c r="D315" s="45" t="s">
        <v>48</v>
      </c>
      <c r="E315" s="48">
        <v>61.990711722650005</v>
      </c>
      <c r="F315" s="23">
        <v>17.276649131528</v>
      </c>
      <c r="G315" s="23">
        <v>44.714062591122001</v>
      </c>
      <c r="H315" s="23">
        <v>-1.7443941823189999</v>
      </c>
      <c r="I315" s="23">
        <v>41.360507896788</v>
      </c>
      <c r="J315" s="49">
        <v>3.7546999999999997E-2</v>
      </c>
      <c r="K315" s="47">
        <v>16.155509262034002</v>
      </c>
      <c r="L315" s="23">
        <v>1.121139869494</v>
      </c>
      <c r="M315" s="47" t="s">
        <v>904</v>
      </c>
      <c r="N315" s="47" t="s">
        <v>904</v>
      </c>
      <c r="O315" s="49" t="s">
        <v>904</v>
      </c>
      <c r="P315" s="47">
        <v>37.764711612017997</v>
      </c>
      <c r="Q315" s="23">
        <v>6.9493509791040005</v>
      </c>
      <c r="R315" s="47" t="s">
        <v>904</v>
      </c>
      <c r="S315" s="47" t="s">
        <v>904</v>
      </c>
      <c r="T315" s="49" t="s">
        <v>904</v>
      </c>
      <c r="U315" s="47">
        <v>53.920220874051999</v>
      </c>
      <c r="V315" s="23">
        <v>8.0704908485980003</v>
      </c>
      <c r="W315" s="47" t="s">
        <v>904</v>
      </c>
      <c r="X315" s="47" t="s">
        <v>904</v>
      </c>
      <c r="Y315" s="49" t="s">
        <v>904</v>
      </c>
      <c r="Z315" s="50" t="s">
        <v>904</v>
      </c>
    </row>
    <row r="316" spans="1:26" x14ac:dyDescent="0.25">
      <c r="A316" s="45" t="s">
        <v>216</v>
      </c>
      <c r="B316" s="45" t="s">
        <v>1241</v>
      </c>
      <c r="C316" s="45" t="s">
        <v>923</v>
      </c>
      <c r="D316" s="45" t="s">
        <v>217</v>
      </c>
      <c r="E316" s="48">
        <v>51.667402755344995</v>
      </c>
      <c r="F316" s="23">
        <v>14.647904298856</v>
      </c>
      <c r="G316" s="23">
        <v>37.019498456488996</v>
      </c>
      <c r="H316" s="23">
        <v>-2.5660160218630002</v>
      </c>
      <c r="I316" s="23">
        <v>34.243036072251996</v>
      </c>
      <c r="J316" s="49">
        <v>6.4822000000000005E-2</v>
      </c>
      <c r="K316" s="47">
        <v>13.293218444606001</v>
      </c>
      <c r="L316" s="23">
        <v>1.35468585425</v>
      </c>
      <c r="M316" s="47" t="s">
        <v>904</v>
      </c>
      <c r="N316" s="47" t="s">
        <v>904</v>
      </c>
      <c r="O316" s="49" t="s">
        <v>904</v>
      </c>
      <c r="P316" s="47">
        <v>31.056066666357001</v>
      </c>
      <c r="Q316" s="23">
        <v>5.9634317901319998</v>
      </c>
      <c r="R316" s="47" t="s">
        <v>904</v>
      </c>
      <c r="S316" s="47" t="s">
        <v>904</v>
      </c>
      <c r="T316" s="49" t="s">
        <v>904</v>
      </c>
      <c r="U316" s="47">
        <v>44.349285110963002</v>
      </c>
      <c r="V316" s="23">
        <v>7.3181176443819993</v>
      </c>
      <c r="W316" s="47" t="s">
        <v>904</v>
      </c>
      <c r="X316" s="47" t="s">
        <v>904</v>
      </c>
      <c r="Y316" s="49" t="s">
        <v>904</v>
      </c>
      <c r="Z316" s="50" t="s">
        <v>904</v>
      </c>
    </row>
    <row r="317" spans="1:26" x14ac:dyDescent="0.25">
      <c r="A317" s="45" t="s">
        <v>250</v>
      </c>
      <c r="B317" s="45" t="s">
        <v>1242</v>
      </c>
      <c r="C317" s="45" t="s">
        <v>923</v>
      </c>
      <c r="D317" s="45" t="s">
        <v>251</v>
      </c>
      <c r="E317" s="48">
        <v>105.758667772164</v>
      </c>
      <c r="F317" s="23">
        <v>37.759630042658998</v>
      </c>
      <c r="G317" s="23">
        <v>67.999037729505005</v>
      </c>
      <c r="H317" s="23">
        <v>26.117971675142002</v>
      </c>
      <c r="I317" s="23">
        <v>62.899109899792002</v>
      </c>
      <c r="J317" s="49">
        <v>0</v>
      </c>
      <c r="K317" s="47">
        <v>34.294775089199995</v>
      </c>
      <c r="L317" s="23">
        <v>3.4648549534590001</v>
      </c>
      <c r="M317" s="47" t="s">
        <v>904</v>
      </c>
      <c r="N317" s="47" t="s">
        <v>904</v>
      </c>
      <c r="O317" s="49" t="s">
        <v>904</v>
      </c>
      <c r="P317" s="47">
        <v>58.853042078783993</v>
      </c>
      <c r="Q317" s="23">
        <v>9.1459956507209998</v>
      </c>
      <c r="R317" s="47" t="s">
        <v>904</v>
      </c>
      <c r="S317" s="47" t="s">
        <v>904</v>
      </c>
      <c r="T317" s="49" t="s">
        <v>904</v>
      </c>
      <c r="U317" s="47">
        <v>93.147817167983987</v>
      </c>
      <c r="V317" s="23">
        <v>12.610850604179999</v>
      </c>
      <c r="W317" s="47" t="s">
        <v>904</v>
      </c>
      <c r="X317" s="47" t="s">
        <v>904</v>
      </c>
      <c r="Y317" s="49" t="s">
        <v>904</v>
      </c>
      <c r="Z317" s="50" t="s">
        <v>904</v>
      </c>
    </row>
    <row r="318" spans="1:26" x14ac:dyDescent="0.25">
      <c r="A318" s="45" t="s">
        <v>721</v>
      </c>
      <c r="B318" s="45" t="s">
        <v>1243</v>
      </c>
      <c r="C318" s="45" t="s">
        <v>348</v>
      </c>
      <c r="D318" s="45" t="s">
        <v>722</v>
      </c>
      <c r="E318" s="48">
        <v>2.7967468076320001</v>
      </c>
      <c r="F318" s="23">
        <v>0.49140015342900001</v>
      </c>
      <c r="G318" s="23">
        <v>2.3053466542029999</v>
      </c>
      <c r="H318" s="23">
        <v>-19.116849660497</v>
      </c>
      <c r="I318" s="23">
        <v>2.132445655138</v>
      </c>
      <c r="J318" s="49">
        <v>0.5</v>
      </c>
      <c r="K318" s="47" t="s">
        <v>904</v>
      </c>
      <c r="L318" s="23">
        <v>0.49140015342900001</v>
      </c>
      <c r="M318" s="47" t="s">
        <v>904</v>
      </c>
      <c r="N318" s="47" t="s">
        <v>904</v>
      </c>
      <c r="O318" s="49" t="s">
        <v>904</v>
      </c>
      <c r="P318" s="47" t="s">
        <v>904</v>
      </c>
      <c r="Q318" s="23">
        <v>2.3053466542029999</v>
      </c>
      <c r="R318" s="47" t="s">
        <v>904</v>
      </c>
      <c r="S318" s="47" t="s">
        <v>904</v>
      </c>
      <c r="T318" s="49" t="s">
        <v>904</v>
      </c>
      <c r="U318" s="47" t="s">
        <v>904</v>
      </c>
      <c r="V318" s="23">
        <v>2.7967468076320001</v>
      </c>
      <c r="W318" s="47" t="s">
        <v>904</v>
      </c>
      <c r="X318" s="47" t="s">
        <v>904</v>
      </c>
      <c r="Y318" s="49" t="s">
        <v>904</v>
      </c>
      <c r="Z318" s="50" t="s">
        <v>904</v>
      </c>
    </row>
    <row r="319" spans="1:26" x14ac:dyDescent="0.25">
      <c r="A319" s="45" t="s">
        <v>461</v>
      </c>
      <c r="B319" s="45" t="s">
        <v>1244</v>
      </c>
      <c r="C319" s="45" t="s">
        <v>348</v>
      </c>
      <c r="D319" s="45" t="s">
        <v>462</v>
      </c>
      <c r="E319" s="48">
        <v>2.6517258350869999</v>
      </c>
      <c r="F319" s="23">
        <v>0.34660971413799996</v>
      </c>
      <c r="G319" s="23">
        <v>2.3051161209490001</v>
      </c>
      <c r="H319" s="23">
        <v>-7.8530632794239992</v>
      </c>
      <c r="I319" s="23">
        <v>2.1322324118779998</v>
      </c>
      <c r="J319" s="49">
        <v>0.5</v>
      </c>
      <c r="K319" s="47" t="s">
        <v>904</v>
      </c>
      <c r="L319" s="23">
        <v>0.34660971413799996</v>
      </c>
      <c r="M319" s="47" t="s">
        <v>904</v>
      </c>
      <c r="N319" s="47" t="s">
        <v>904</v>
      </c>
      <c r="O319" s="49" t="s">
        <v>904</v>
      </c>
      <c r="P319" s="47" t="s">
        <v>904</v>
      </c>
      <c r="Q319" s="23">
        <v>2.3051161209490001</v>
      </c>
      <c r="R319" s="47" t="s">
        <v>904</v>
      </c>
      <c r="S319" s="47" t="s">
        <v>904</v>
      </c>
      <c r="T319" s="49" t="s">
        <v>904</v>
      </c>
      <c r="U319" s="47" t="s">
        <v>904</v>
      </c>
      <c r="V319" s="23">
        <v>2.6517258350869999</v>
      </c>
      <c r="W319" s="47" t="s">
        <v>904</v>
      </c>
      <c r="X319" s="47" t="s">
        <v>904</v>
      </c>
      <c r="Y319" s="49" t="s">
        <v>904</v>
      </c>
      <c r="Z319" s="50" t="s">
        <v>904</v>
      </c>
    </row>
    <row r="320" spans="1:26" x14ac:dyDescent="0.25">
      <c r="A320" s="45" t="s">
        <v>190</v>
      </c>
      <c r="B320" s="45" t="s">
        <v>1245</v>
      </c>
      <c r="C320" s="45" t="s">
        <v>952</v>
      </c>
      <c r="D320" s="45" t="s">
        <v>191</v>
      </c>
      <c r="E320" s="48">
        <v>141.03335650427999</v>
      </c>
      <c r="F320" s="23">
        <v>45.190955648120003</v>
      </c>
      <c r="G320" s="23">
        <v>95.842400856159998</v>
      </c>
      <c r="H320" s="23">
        <v>70.928889238533998</v>
      </c>
      <c r="I320" s="23">
        <v>88.654220791948006</v>
      </c>
      <c r="J320" s="49">
        <v>0</v>
      </c>
      <c r="K320" s="47">
        <v>41.634908142293995</v>
      </c>
      <c r="L320" s="23" t="s">
        <v>904</v>
      </c>
      <c r="M320" s="47">
        <v>3.5560475058260002</v>
      </c>
      <c r="N320" s="47" t="s">
        <v>904</v>
      </c>
      <c r="O320" s="49" t="s">
        <v>904</v>
      </c>
      <c r="P320" s="47">
        <v>90.744232816749999</v>
      </c>
      <c r="Q320" s="23" t="s">
        <v>904</v>
      </c>
      <c r="R320" s="47">
        <v>5.0981680394090008</v>
      </c>
      <c r="S320" s="47" t="s">
        <v>904</v>
      </c>
      <c r="T320" s="49" t="s">
        <v>904</v>
      </c>
      <c r="U320" s="47">
        <v>132.37914095904398</v>
      </c>
      <c r="V320" s="23" t="s">
        <v>904</v>
      </c>
      <c r="W320" s="47">
        <v>8.6542155452350009</v>
      </c>
      <c r="X320" s="47" t="s">
        <v>904</v>
      </c>
      <c r="Y320" s="49" t="s">
        <v>904</v>
      </c>
      <c r="Z320" s="50" t="s">
        <v>904</v>
      </c>
    </row>
    <row r="321" spans="1:26" x14ac:dyDescent="0.25">
      <c r="A321" s="45" t="s">
        <v>689</v>
      </c>
      <c r="B321" s="45" t="s">
        <v>1246</v>
      </c>
      <c r="C321" s="45" t="s">
        <v>348</v>
      </c>
      <c r="D321" s="45" t="s">
        <v>690</v>
      </c>
      <c r="E321" s="48">
        <v>3.2862611855849995</v>
      </c>
      <c r="F321" s="23">
        <v>0.59784957959200002</v>
      </c>
      <c r="G321" s="23">
        <v>2.6884116059929997</v>
      </c>
      <c r="H321" s="23">
        <v>-17.452982227175003</v>
      </c>
      <c r="I321" s="23">
        <v>2.4867807355439999</v>
      </c>
      <c r="J321" s="49">
        <v>0.5</v>
      </c>
      <c r="K321" s="47" t="s">
        <v>904</v>
      </c>
      <c r="L321" s="23">
        <v>0.59784957959200002</v>
      </c>
      <c r="M321" s="47" t="s">
        <v>904</v>
      </c>
      <c r="N321" s="47" t="s">
        <v>904</v>
      </c>
      <c r="O321" s="49" t="s">
        <v>904</v>
      </c>
      <c r="P321" s="47" t="s">
        <v>904</v>
      </c>
      <c r="Q321" s="23">
        <v>2.6884116059929997</v>
      </c>
      <c r="R321" s="47" t="s">
        <v>904</v>
      </c>
      <c r="S321" s="47" t="s">
        <v>904</v>
      </c>
      <c r="T321" s="49" t="s">
        <v>904</v>
      </c>
      <c r="U321" s="47" t="s">
        <v>904</v>
      </c>
      <c r="V321" s="23">
        <v>3.2862611855849995</v>
      </c>
      <c r="W321" s="47" t="s">
        <v>904</v>
      </c>
      <c r="X321" s="47" t="s">
        <v>904</v>
      </c>
      <c r="Y321" s="49" t="s">
        <v>904</v>
      </c>
      <c r="Z321" s="50" t="s">
        <v>904</v>
      </c>
    </row>
    <row r="322" spans="1:26" x14ac:dyDescent="0.25">
      <c r="A322" s="45" t="s">
        <v>81</v>
      </c>
      <c r="B322" s="45" t="s">
        <v>1247</v>
      </c>
      <c r="C322" s="45" t="s">
        <v>36</v>
      </c>
      <c r="D322" s="45" t="s">
        <v>82</v>
      </c>
      <c r="E322" s="48">
        <v>124.84362811134</v>
      </c>
      <c r="F322" s="23">
        <v>44.711689965673997</v>
      </c>
      <c r="G322" s="23">
        <v>80.131938145665998</v>
      </c>
      <c r="H322" s="23">
        <v>36.960123357853</v>
      </c>
      <c r="I322" s="23">
        <v>74.122042784740998</v>
      </c>
      <c r="J322" s="49">
        <v>0</v>
      </c>
      <c r="K322" s="47">
        <v>40.676775294551</v>
      </c>
      <c r="L322" s="23">
        <v>4.0349146711229995</v>
      </c>
      <c r="M322" s="47" t="s">
        <v>904</v>
      </c>
      <c r="N322" s="47" t="s">
        <v>904</v>
      </c>
      <c r="O322" s="49" t="s">
        <v>904</v>
      </c>
      <c r="P322" s="47">
        <v>69.203917339794998</v>
      </c>
      <c r="Q322" s="23">
        <v>10.928020805871</v>
      </c>
      <c r="R322" s="47" t="s">
        <v>904</v>
      </c>
      <c r="S322" s="47" t="s">
        <v>904</v>
      </c>
      <c r="T322" s="49" t="s">
        <v>904</v>
      </c>
      <c r="U322" s="47">
        <v>109.88069263434599</v>
      </c>
      <c r="V322" s="23">
        <v>14.962935476994</v>
      </c>
      <c r="W322" s="47" t="s">
        <v>904</v>
      </c>
      <c r="X322" s="47" t="s">
        <v>904</v>
      </c>
      <c r="Y322" s="49" t="s">
        <v>904</v>
      </c>
      <c r="Z322" s="50" t="s">
        <v>904</v>
      </c>
    </row>
    <row r="323" spans="1:26" x14ac:dyDescent="0.25">
      <c r="A323" s="45" t="s">
        <v>192</v>
      </c>
      <c r="B323" s="45" t="s">
        <v>1248</v>
      </c>
      <c r="C323" s="45" t="s">
        <v>952</v>
      </c>
      <c r="D323" s="45" t="s">
        <v>193</v>
      </c>
      <c r="E323" s="48">
        <v>135.42517397963201</v>
      </c>
      <c r="F323" s="23">
        <v>27.995584043953002</v>
      </c>
      <c r="G323" s="23">
        <v>107.429589935679</v>
      </c>
      <c r="H323" s="23">
        <v>60.574422496389005</v>
      </c>
      <c r="I323" s="23">
        <v>99.372370690503004</v>
      </c>
      <c r="J323" s="49">
        <v>0</v>
      </c>
      <c r="K323" s="47">
        <v>25.917313157469998</v>
      </c>
      <c r="L323" s="23" t="s">
        <v>904</v>
      </c>
      <c r="M323" s="47">
        <v>2.0782708864839998</v>
      </c>
      <c r="N323" s="47" t="s">
        <v>904</v>
      </c>
      <c r="O323" s="49" t="s">
        <v>904</v>
      </c>
      <c r="P323" s="47">
        <v>96.537214504968006</v>
      </c>
      <c r="Q323" s="23" t="s">
        <v>904</v>
      </c>
      <c r="R323" s="47">
        <v>10.892375430710999</v>
      </c>
      <c r="S323" s="47" t="s">
        <v>904</v>
      </c>
      <c r="T323" s="49" t="s">
        <v>904</v>
      </c>
      <c r="U323" s="47">
        <v>122.45452766243801</v>
      </c>
      <c r="V323" s="23" t="s">
        <v>904</v>
      </c>
      <c r="W323" s="47">
        <v>12.970646317194998</v>
      </c>
      <c r="X323" s="47" t="s">
        <v>904</v>
      </c>
      <c r="Y323" s="49" t="s">
        <v>904</v>
      </c>
      <c r="Z323" s="50" t="s">
        <v>904</v>
      </c>
    </row>
    <row r="324" spans="1:26" x14ac:dyDescent="0.25">
      <c r="A324" s="45" t="s">
        <v>707</v>
      </c>
      <c r="B324" s="45" t="s">
        <v>1249</v>
      </c>
      <c r="C324" s="45" t="s">
        <v>348</v>
      </c>
      <c r="D324" s="45" t="s">
        <v>708</v>
      </c>
      <c r="E324" s="48">
        <v>1.4635901261789999</v>
      </c>
      <c r="F324" s="23">
        <v>0</v>
      </c>
      <c r="G324" s="23">
        <v>1.4635901261789999</v>
      </c>
      <c r="H324" s="23">
        <v>-12.530648650597</v>
      </c>
      <c r="I324" s="23">
        <v>1.3538208667160001</v>
      </c>
      <c r="J324" s="49">
        <v>0.5</v>
      </c>
      <c r="K324" s="47" t="s">
        <v>904</v>
      </c>
      <c r="L324" s="23" t="s">
        <v>904</v>
      </c>
      <c r="M324" s="47" t="s">
        <v>904</v>
      </c>
      <c r="N324" s="47" t="s">
        <v>904</v>
      </c>
      <c r="O324" s="49" t="s">
        <v>904</v>
      </c>
      <c r="P324" s="47" t="s">
        <v>904</v>
      </c>
      <c r="Q324" s="23">
        <v>1.4635901261789999</v>
      </c>
      <c r="R324" s="47" t="s">
        <v>904</v>
      </c>
      <c r="S324" s="47" t="s">
        <v>904</v>
      </c>
      <c r="T324" s="49" t="s">
        <v>904</v>
      </c>
      <c r="U324" s="47" t="s">
        <v>904</v>
      </c>
      <c r="V324" s="23">
        <v>1.4635901261789999</v>
      </c>
      <c r="W324" s="47" t="s">
        <v>904</v>
      </c>
      <c r="X324" s="47" t="s">
        <v>904</v>
      </c>
      <c r="Y324" s="49" t="s">
        <v>904</v>
      </c>
      <c r="Z324" s="50">
        <v>-0.21952367500100001</v>
      </c>
    </row>
    <row r="325" spans="1:26" x14ac:dyDescent="0.25">
      <c r="A325" s="45" t="s">
        <v>171</v>
      </c>
      <c r="B325" s="45" t="s">
        <v>1250</v>
      </c>
      <c r="C325" s="45" t="s">
        <v>915</v>
      </c>
      <c r="D325" s="45" t="s">
        <v>172</v>
      </c>
      <c r="E325" s="48">
        <v>50.814377020125995</v>
      </c>
      <c r="F325" s="23">
        <v>16.830344827975999</v>
      </c>
      <c r="G325" s="23">
        <v>33.984032192149996</v>
      </c>
      <c r="H325" s="23">
        <v>17.968155636170998</v>
      </c>
      <c r="I325" s="23">
        <v>31.435229777738002</v>
      </c>
      <c r="J325" s="49">
        <v>0</v>
      </c>
      <c r="K325" s="47">
        <v>15.91407500861</v>
      </c>
      <c r="L325" s="23">
        <v>0.91626981936600005</v>
      </c>
      <c r="M325" s="47" t="s">
        <v>904</v>
      </c>
      <c r="N325" s="47" t="s">
        <v>904</v>
      </c>
      <c r="O325" s="49" t="s">
        <v>904</v>
      </c>
      <c r="P325" s="47">
        <v>27.234275908640001</v>
      </c>
      <c r="Q325" s="23">
        <v>6.74975628351</v>
      </c>
      <c r="R325" s="47" t="s">
        <v>904</v>
      </c>
      <c r="S325" s="47" t="s">
        <v>904</v>
      </c>
      <c r="T325" s="49" t="s">
        <v>904</v>
      </c>
      <c r="U325" s="47">
        <v>43.148350917249999</v>
      </c>
      <c r="V325" s="23">
        <v>7.6660261028759997</v>
      </c>
      <c r="W325" s="47" t="s">
        <v>904</v>
      </c>
      <c r="X325" s="47" t="s">
        <v>904</v>
      </c>
      <c r="Y325" s="49" t="s">
        <v>904</v>
      </c>
      <c r="Z325" s="50" t="s">
        <v>904</v>
      </c>
    </row>
    <row r="326" spans="1:26" x14ac:dyDescent="0.25">
      <c r="A326" s="45" t="s">
        <v>533</v>
      </c>
      <c r="B326" s="45" t="s">
        <v>1251</v>
      </c>
      <c r="C326" s="45" t="s">
        <v>348</v>
      </c>
      <c r="D326" s="45" t="s">
        <v>534</v>
      </c>
      <c r="E326" s="48">
        <v>5.2417549347880001</v>
      </c>
      <c r="F326" s="23">
        <v>1.238108486609</v>
      </c>
      <c r="G326" s="23">
        <v>4.0036464481790004</v>
      </c>
      <c r="H326" s="23">
        <v>-11.842973045558001</v>
      </c>
      <c r="I326" s="23">
        <v>3.7033729645659998</v>
      </c>
      <c r="J326" s="49">
        <v>0.5</v>
      </c>
      <c r="K326" s="47" t="s">
        <v>904</v>
      </c>
      <c r="L326" s="23">
        <v>1.238108486609</v>
      </c>
      <c r="M326" s="47" t="s">
        <v>904</v>
      </c>
      <c r="N326" s="47" t="s">
        <v>904</v>
      </c>
      <c r="O326" s="49" t="s">
        <v>904</v>
      </c>
      <c r="P326" s="47" t="s">
        <v>904</v>
      </c>
      <c r="Q326" s="23">
        <v>4.0036464481790004</v>
      </c>
      <c r="R326" s="47" t="s">
        <v>904</v>
      </c>
      <c r="S326" s="47" t="s">
        <v>904</v>
      </c>
      <c r="T326" s="49" t="s">
        <v>904</v>
      </c>
      <c r="U326" s="47" t="s">
        <v>904</v>
      </c>
      <c r="V326" s="23">
        <v>5.2417549347880001</v>
      </c>
      <c r="W326" s="47" t="s">
        <v>904</v>
      </c>
      <c r="X326" s="47" t="s">
        <v>904</v>
      </c>
      <c r="Y326" s="49" t="s">
        <v>904</v>
      </c>
      <c r="Z326" s="50" t="s">
        <v>904</v>
      </c>
    </row>
    <row r="327" spans="1:26" x14ac:dyDescent="0.25">
      <c r="A327" s="45" t="s">
        <v>252</v>
      </c>
      <c r="B327" s="45" t="s">
        <v>1252</v>
      </c>
      <c r="C327" s="45" t="s">
        <v>923</v>
      </c>
      <c r="D327" s="45" t="s">
        <v>253</v>
      </c>
      <c r="E327" s="48">
        <v>43.710377297064994</v>
      </c>
      <c r="F327" s="23">
        <v>13.577378599346998</v>
      </c>
      <c r="G327" s="23">
        <v>30.132998697717998</v>
      </c>
      <c r="H327" s="23">
        <v>-22.664125634194999</v>
      </c>
      <c r="I327" s="23">
        <v>27.873023795388999</v>
      </c>
      <c r="J327" s="49">
        <v>0.42926799999999998</v>
      </c>
      <c r="K327" s="47">
        <v>12.487639073605999</v>
      </c>
      <c r="L327" s="23">
        <v>1.0897395257409999</v>
      </c>
      <c r="M327" s="47" t="s">
        <v>904</v>
      </c>
      <c r="N327" s="47" t="s">
        <v>904</v>
      </c>
      <c r="O327" s="49" t="s">
        <v>904</v>
      </c>
      <c r="P327" s="47">
        <v>23.982024470320003</v>
      </c>
      <c r="Q327" s="23">
        <v>6.1509742273979997</v>
      </c>
      <c r="R327" s="47" t="s">
        <v>904</v>
      </c>
      <c r="S327" s="47" t="s">
        <v>904</v>
      </c>
      <c r="T327" s="49" t="s">
        <v>904</v>
      </c>
      <c r="U327" s="47">
        <v>36.469663543926004</v>
      </c>
      <c r="V327" s="23">
        <v>7.2407137531389996</v>
      </c>
      <c r="W327" s="47" t="s">
        <v>904</v>
      </c>
      <c r="X327" s="47" t="s">
        <v>904</v>
      </c>
      <c r="Y327" s="49" t="s">
        <v>904</v>
      </c>
      <c r="Z327" s="50" t="s">
        <v>904</v>
      </c>
    </row>
    <row r="328" spans="1:26" x14ac:dyDescent="0.25">
      <c r="A328" s="45" t="s">
        <v>49</v>
      </c>
      <c r="B328" s="45" t="s">
        <v>1253</v>
      </c>
      <c r="C328" s="45" t="s">
        <v>36</v>
      </c>
      <c r="D328" s="45" t="s">
        <v>50</v>
      </c>
      <c r="E328" s="48">
        <v>77.985448905401995</v>
      </c>
      <c r="F328" s="23">
        <v>25.448941589797002</v>
      </c>
      <c r="G328" s="23">
        <v>52.536507315605</v>
      </c>
      <c r="H328" s="23">
        <v>24.515408749462001</v>
      </c>
      <c r="I328" s="23">
        <v>48.596269266934996</v>
      </c>
      <c r="J328" s="49">
        <v>0</v>
      </c>
      <c r="K328" s="47">
        <v>23.112917731277999</v>
      </c>
      <c r="L328" s="23">
        <v>2.3360238585189999</v>
      </c>
      <c r="M328" s="47" t="s">
        <v>904</v>
      </c>
      <c r="N328" s="47" t="s">
        <v>904</v>
      </c>
      <c r="O328" s="49" t="s">
        <v>904</v>
      </c>
      <c r="P328" s="47">
        <v>44.866138508493002</v>
      </c>
      <c r="Q328" s="23">
        <v>7.6703688071120002</v>
      </c>
      <c r="R328" s="47" t="s">
        <v>904</v>
      </c>
      <c r="S328" s="47" t="s">
        <v>904</v>
      </c>
      <c r="T328" s="49" t="s">
        <v>904</v>
      </c>
      <c r="U328" s="47">
        <v>67.979056239770998</v>
      </c>
      <c r="V328" s="23">
        <v>10.006392665631001</v>
      </c>
      <c r="W328" s="47" t="s">
        <v>904</v>
      </c>
      <c r="X328" s="47" t="s">
        <v>904</v>
      </c>
      <c r="Y328" s="49" t="s">
        <v>904</v>
      </c>
      <c r="Z328" s="50" t="s">
        <v>904</v>
      </c>
    </row>
    <row r="329" spans="1:26" x14ac:dyDescent="0.25">
      <c r="A329" s="45" t="s">
        <v>677</v>
      </c>
      <c r="B329" s="45" t="s">
        <v>1254</v>
      </c>
      <c r="C329" s="45" t="s">
        <v>348</v>
      </c>
      <c r="D329" s="45" t="s">
        <v>678</v>
      </c>
      <c r="E329" s="48">
        <v>2.9532515740609999</v>
      </c>
      <c r="F329" s="23">
        <v>0.77099628343399995</v>
      </c>
      <c r="G329" s="23">
        <v>2.1822552906269999</v>
      </c>
      <c r="H329" s="23">
        <v>-10.849222347696999</v>
      </c>
      <c r="I329" s="23">
        <v>2.0185861438299999</v>
      </c>
      <c r="J329" s="49">
        <v>0.5</v>
      </c>
      <c r="K329" s="47" t="s">
        <v>904</v>
      </c>
      <c r="L329" s="23">
        <v>0.77099628343399995</v>
      </c>
      <c r="M329" s="47" t="s">
        <v>904</v>
      </c>
      <c r="N329" s="47" t="s">
        <v>904</v>
      </c>
      <c r="O329" s="49" t="s">
        <v>904</v>
      </c>
      <c r="P329" s="47" t="s">
        <v>904</v>
      </c>
      <c r="Q329" s="23">
        <v>2.1822552906269999</v>
      </c>
      <c r="R329" s="47" t="s">
        <v>904</v>
      </c>
      <c r="S329" s="47" t="s">
        <v>904</v>
      </c>
      <c r="T329" s="49" t="s">
        <v>904</v>
      </c>
      <c r="U329" s="47" t="s">
        <v>904</v>
      </c>
      <c r="V329" s="23">
        <v>2.9532515740609999</v>
      </c>
      <c r="W329" s="47" t="s">
        <v>904</v>
      </c>
      <c r="X329" s="47" t="s">
        <v>904</v>
      </c>
      <c r="Y329" s="49" t="s">
        <v>904</v>
      </c>
      <c r="Z329" s="50" t="s">
        <v>904</v>
      </c>
    </row>
    <row r="330" spans="1:26" x14ac:dyDescent="0.25">
      <c r="A330" s="45" t="s">
        <v>709</v>
      </c>
      <c r="B330" s="45" t="s">
        <v>1255</v>
      </c>
      <c r="C330" s="45" t="s">
        <v>348</v>
      </c>
      <c r="D330" s="45" t="s">
        <v>710</v>
      </c>
      <c r="E330" s="48">
        <v>1.3616645122390001</v>
      </c>
      <c r="F330" s="23">
        <v>0</v>
      </c>
      <c r="G330" s="23">
        <v>1.3616645122390001</v>
      </c>
      <c r="H330" s="23">
        <v>-7.2408689121660004</v>
      </c>
      <c r="I330" s="23">
        <v>1.2595396738209998</v>
      </c>
      <c r="J330" s="49">
        <v>0.5</v>
      </c>
      <c r="K330" s="47" t="s">
        <v>904</v>
      </c>
      <c r="L330" s="23" t="s">
        <v>904</v>
      </c>
      <c r="M330" s="47" t="s">
        <v>904</v>
      </c>
      <c r="N330" s="47" t="s">
        <v>904</v>
      </c>
      <c r="O330" s="49" t="s">
        <v>904</v>
      </c>
      <c r="P330" s="47" t="s">
        <v>904</v>
      </c>
      <c r="Q330" s="23">
        <v>1.3616645122390001</v>
      </c>
      <c r="R330" s="47" t="s">
        <v>904</v>
      </c>
      <c r="S330" s="47" t="s">
        <v>904</v>
      </c>
      <c r="T330" s="49" t="s">
        <v>904</v>
      </c>
      <c r="U330" s="47" t="s">
        <v>904</v>
      </c>
      <c r="V330" s="23">
        <v>1.3616645122390001</v>
      </c>
      <c r="W330" s="47" t="s">
        <v>904</v>
      </c>
      <c r="X330" s="47" t="s">
        <v>904</v>
      </c>
      <c r="Y330" s="49" t="s">
        <v>904</v>
      </c>
      <c r="Z330" s="50">
        <v>-3.4282098437000003E-2</v>
      </c>
    </row>
    <row r="331" spans="1:26" x14ac:dyDescent="0.25">
      <c r="A331" s="45" t="s">
        <v>657</v>
      </c>
      <c r="B331" s="45" t="s">
        <v>1256</v>
      </c>
      <c r="C331" s="45" t="s">
        <v>348</v>
      </c>
      <c r="D331" s="45" t="s">
        <v>658</v>
      </c>
      <c r="E331" s="48">
        <v>3.171982456337</v>
      </c>
      <c r="F331" s="23">
        <v>0.644801269934</v>
      </c>
      <c r="G331" s="23">
        <v>2.5271811864029998</v>
      </c>
      <c r="H331" s="23">
        <v>-14.115697738470999</v>
      </c>
      <c r="I331" s="23">
        <v>2.3376425974229997</v>
      </c>
      <c r="J331" s="49">
        <v>0.5</v>
      </c>
      <c r="K331" s="47" t="s">
        <v>904</v>
      </c>
      <c r="L331" s="23">
        <v>0.644801269934</v>
      </c>
      <c r="M331" s="47" t="s">
        <v>904</v>
      </c>
      <c r="N331" s="47" t="s">
        <v>904</v>
      </c>
      <c r="O331" s="49" t="s">
        <v>904</v>
      </c>
      <c r="P331" s="47" t="s">
        <v>904</v>
      </c>
      <c r="Q331" s="23">
        <v>2.5271811864029998</v>
      </c>
      <c r="R331" s="47" t="s">
        <v>904</v>
      </c>
      <c r="S331" s="47" t="s">
        <v>904</v>
      </c>
      <c r="T331" s="49" t="s">
        <v>904</v>
      </c>
      <c r="U331" s="47" t="s">
        <v>904</v>
      </c>
      <c r="V331" s="23">
        <v>3.171982456337</v>
      </c>
      <c r="W331" s="47" t="s">
        <v>904</v>
      </c>
      <c r="X331" s="47" t="s">
        <v>904</v>
      </c>
      <c r="Y331" s="49" t="s">
        <v>904</v>
      </c>
      <c r="Z331" s="50" t="s">
        <v>904</v>
      </c>
    </row>
    <row r="332" spans="1:26" x14ac:dyDescent="0.25">
      <c r="A332" s="45" t="s">
        <v>399</v>
      </c>
      <c r="B332" s="45" t="s">
        <v>1257</v>
      </c>
      <c r="C332" s="45" t="s">
        <v>348</v>
      </c>
      <c r="D332" s="45" t="s">
        <v>400</v>
      </c>
      <c r="E332" s="48">
        <v>4.0140720674049994</v>
      </c>
      <c r="F332" s="23">
        <v>0.84703880688299993</v>
      </c>
      <c r="G332" s="23">
        <v>3.167033260522</v>
      </c>
      <c r="H332" s="23">
        <v>-9.6244214960040004</v>
      </c>
      <c r="I332" s="23">
        <v>2.9295057659829999</v>
      </c>
      <c r="J332" s="49">
        <v>0.5</v>
      </c>
      <c r="K332" s="47" t="s">
        <v>904</v>
      </c>
      <c r="L332" s="23">
        <v>0.84703880688299993</v>
      </c>
      <c r="M332" s="47" t="s">
        <v>904</v>
      </c>
      <c r="N332" s="47" t="s">
        <v>904</v>
      </c>
      <c r="O332" s="49" t="s">
        <v>904</v>
      </c>
      <c r="P332" s="47" t="s">
        <v>904</v>
      </c>
      <c r="Q332" s="23">
        <v>3.167033260522</v>
      </c>
      <c r="R332" s="47" t="s">
        <v>904</v>
      </c>
      <c r="S332" s="47" t="s">
        <v>904</v>
      </c>
      <c r="T332" s="49" t="s">
        <v>904</v>
      </c>
      <c r="U332" s="47" t="s">
        <v>904</v>
      </c>
      <c r="V332" s="23">
        <v>4.0140720674049994</v>
      </c>
      <c r="W332" s="47" t="s">
        <v>904</v>
      </c>
      <c r="X332" s="47" t="s">
        <v>904</v>
      </c>
      <c r="Y332" s="49" t="s">
        <v>904</v>
      </c>
      <c r="Z332" s="50" t="s">
        <v>904</v>
      </c>
    </row>
    <row r="333" spans="1:26" x14ac:dyDescent="0.25">
      <c r="A333" s="45" t="s">
        <v>290</v>
      </c>
      <c r="B333" s="45" t="s">
        <v>1258</v>
      </c>
      <c r="C333" s="45" t="s">
        <v>923</v>
      </c>
      <c r="D333" s="45" t="s">
        <v>291</v>
      </c>
      <c r="E333" s="48">
        <v>54.608468698681001</v>
      </c>
      <c r="F333" s="23">
        <v>18.456519447721</v>
      </c>
      <c r="G333" s="23">
        <v>36.151949250960001</v>
      </c>
      <c r="H333" s="23">
        <v>2.175711719193</v>
      </c>
      <c r="I333" s="23">
        <v>33.440553057137997</v>
      </c>
      <c r="J333" s="49">
        <v>0</v>
      </c>
      <c r="K333" s="47">
        <v>17.017104269461999</v>
      </c>
      <c r="L333" s="23">
        <v>1.43941517826</v>
      </c>
      <c r="M333" s="47" t="s">
        <v>904</v>
      </c>
      <c r="N333" s="47" t="s">
        <v>904</v>
      </c>
      <c r="O333" s="49" t="s">
        <v>904</v>
      </c>
      <c r="P333" s="47">
        <v>31.461982484499998</v>
      </c>
      <c r="Q333" s="23">
        <v>4.6899667664609996</v>
      </c>
      <c r="R333" s="47" t="s">
        <v>904</v>
      </c>
      <c r="S333" s="47" t="s">
        <v>904</v>
      </c>
      <c r="T333" s="49" t="s">
        <v>904</v>
      </c>
      <c r="U333" s="47">
        <v>48.479086753961994</v>
      </c>
      <c r="V333" s="23">
        <v>6.1293819447209996</v>
      </c>
      <c r="W333" s="47" t="s">
        <v>904</v>
      </c>
      <c r="X333" s="47" t="s">
        <v>904</v>
      </c>
      <c r="Y333" s="49" t="s">
        <v>904</v>
      </c>
      <c r="Z333" s="50" t="s">
        <v>904</v>
      </c>
    </row>
    <row r="334" spans="1:26" x14ac:dyDescent="0.25">
      <c r="A334" s="45" t="s">
        <v>449</v>
      </c>
      <c r="B334" s="45" t="s">
        <v>1259</v>
      </c>
      <c r="C334" s="45" t="s">
        <v>348</v>
      </c>
      <c r="D334" s="45" t="s">
        <v>450</v>
      </c>
      <c r="E334" s="48">
        <v>6.37131859484</v>
      </c>
      <c r="F334" s="23">
        <v>1.6504133769390001</v>
      </c>
      <c r="G334" s="23">
        <v>4.7209052179009996</v>
      </c>
      <c r="H334" s="23">
        <v>-5.4382900234560001</v>
      </c>
      <c r="I334" s="23">
        <v>4.3668373265589997</v>
      </c>
      <c r="J334" s="49">
        <v>0.5</v>
      </c>
      <c r="K334" s="47" t="s">
        <v>904</v>
      </c>
      <c r="L334" s="23">
        <v>1.6504133769390001</v>
      </c>
      <c r="M334" s="47" t="s">
        <v>904</v>
      </c>
      <c r="N334" s="47" t="s">
        <v>904</v>
      </c>
      <c r="O334" s="49" t="s">
        <v>904</v>
      </c>
      <c r="P334" s="47" t="s">
        <v>904</v>
      </c>
      <c r="Q334" s="23">
        <v>4.7209052179009996</v>
      </c>
      <c r="R334" s="47" t="s">
        <v>904</v>
      </c>
      <c r="S334" s="47" t="s">
        <v>904</v>
      </c>
      <c r="T334" s="49" t="s">
        <v>904</v>
      </c>
      <c r="U334" s="47" t="s">
        <v>904</v>
      </c>
      <c r="V334" s="23">
        <v>6.37131859484</v>
      </c>
      <c r="W334" s="47" t="s">
        <v>904</v>
      </c>
      <c r="X334" s="47" t="s">
        <v>904</v>
      </c>
      <c r="Y334" s="49" t="s">
        <v>904</v>
      </c>
      <c r="Z334" s="50" t="s">
        <v>904</v>
      </c>
    </row>
    <row r="335" spans="1:26" x14ac:dyDescent="0.25">
      <c r="A335" s="45" t="s">
        <v>483</v>
      </c>
      <c r="B335" s="45" t="s">
        <v>1260</v>
      </c>
      <c r="C335" s="45" t="s">
        <v>348</v>
      </c>
      <c r="D335" s="45" t="s">
        <v>484</v>
      </c>
      <c r="E335" s="48">
        <v>2.6396647619059994</v>
      </c>
      <c r="F335" s="23">
        <v>0.41749258503499997</v>
      </c>
      <c r="G335" s="23">
        <v>2.2221721768709997</v>
      </c>
      <c r="H335" s="23">
        <v>-16.781665924819997</v>
      </c>
      <c r="I335" s="23">
        <v>2.0555092636059999</v>
      </c>
      <c r="J335" s="49">
        <v>0.5</v>
      </c>
      <c r="K335" s="47" t="s">
        <v>904</v>
      </c>
      <c r="L335" s="23">
        <v>0.41749258503499997</v>
      </c>
      <c r="M335" s="47" t="s">
        <v>904</v>
      </c>
      <c r="N335" s="47" t="s">
        <v>904</v>
      </c>
      <c r="O335" s="49" t="s">
        <v>904</v>
      </c>
      <c r="P335" s="47" t="s">
        <v>904</v>
      </c>
      <c r="Q335" s="23">
        <v>2.2221721768709997</v>
      </c>
      <c r="R335" s="47" t="s">
        <v>904</v>
      </c>
      <c r="S335" s="47" t="s">
        <v>904</v>
      </c>
      <c r="T335" s="49" t="s">
        <v>904</v>
      </c>
      <c r="U335" s="47" t="s">
        <v>904</v>
      </c>
      <c r="V335" s="23">
        <v>2.6396647619059994</v>
      </c>
      <c r="W335" s="47" t="s">
        <v>904</v>
      </c>
      <c r="X335" s="47" t="s">
        <v>904</v>
      </c>
      <c r="Y335" s="49" t="s">
        <v>904</v>
      </c>
      <c r="Z335" s="50" t="s">
        <v>904</v>
      </c>
    </row>
    <row r="336" spans="1:26" x14ac:dyDescent="0.25">
      <c r="A336" s="45" t="s">
        <v>463</v>
      </c>
      <c r="B336" s="45" t="s">
        <v>1261</v>
      </c>
      <c r="C336" s="45" t="s">
        <v>348</v>
      </c>
      <c r="D336" s="45" t="s">
        <v>464</v>
      </c>
      <c r="E336" s="48">
        <v>2.238127539748</v>
      </c>
      <c r="F336" s="23">
        <v>0.51525257242</v>
      </c>
      <c r="G336" s="23">
        <v>1.7228749673280002</v>
      </c>
      <c r="H336" s="23">
        <v>-12.469165898127999</v>
      </c>
      <c r="I336" s="23">
        <v>1.593659344779</v>
      </c>
      <c r="J336" s="49">
        <v>0.5</v>
      </c>
      <c r="K336" s="47" t="s">
        <v>904</v>
      </c>
      <c r="L336" s="23">
        <v>0.51525257242</v>
      </c>
      <c r="M336" s="47" t="s">
        <v>904</v>
      </c>
      <c r="N336" s="47" t="s">
        <v>904</v>
      </c>
      <c r="O336" s="49" t="s">
        <v>904</v>
      </c>
      <c r="P336" s="47" t="s">
        <v>904</v>
      </c>
      <c r="Q336" s="23">
        <v>1.7228749673280002</v>
      </c>
      <c r="R336" s="47" t="s">
        <v>904</v>
      </c>
      <c r="S336" s="47" t="s">
        <v>904</v>
      </c>
      <c r="T336" s="49" t="s">
        <v>904</v>
      </c>
      <c r="U336" s="47" t="s">
        <v>904</v>
      </c>
      <c r="V336" s="23">
        <v>2.238127539748</v>
      </c>
      <c r="W336" s="47" t="s">
        <v>904</v>
      </c>
      <c r="X336" s="47" t="s">
        <v>904</v>
      </c>
      <c r="Y336" s="49" t="s">
        <v>904</v>
      </c>
      <c r="Z336" s="50" t="s">
        <v>904</v>
      </c>
    </row>
    <row r="337" spans="1:26" x14ac:dyDescent="0.25">
      <c r="A337" s="45" t="s">
        <v>535</v>
      </c>
      <c r="B337" s="45" t="s">
        <v>1262</v>
      </c>
      <c r="C337" s="45" t="s">
        <v>348</v>
      </c>
      <c r="D337" s="45" t="s">
        <v>536</v>
      </c>
      <c r="E337" s="48">
        <v>6.1619498131969994</v>
      </c>
      <c r="F337" s="23">
        <v>1.4457755077819998</v>
      </c>
      <c r="G337" s="23">
        <v>4.7161743054149996</v>
      </c>
      <c r="H337" s="23">
        <v>-8.795935623849001</v>
      </c>
      <c r="I337" s="23">
        <v>4.3624612325090002</v>
      </c>
      <c r="J337" s="49">
        <v>0.5</v>
      </c>
      <c r="K337" s="47" t="s">
        <v>904</v>
      </c>
      <c r="L337" s="23">
        <v>1.4457755077819998</v>
      </c>
      <c r="M337" s="47" t="s">
        <v>904</v>
      </c>
      <c r="N337" s="47" t="s">
        <v>904</v>
      </c>
      <c r="O337" s="49" t="s">
        <v>904</v>
      </c>
      <c r="P337" s="47" t="s">
        <v>904</v>
      </c>
      <c r="Q337" s="23">
        <v>4.7161743054149996</v>
      </c>
      <c r="R337" s="47" t="s">
        <v>904</v>
      </c>
      <c r="S337" s="47" t="s">
        <v>904</v>
      </c>
      <c r="T337" s="49" t="s">
        <v>904</v>
      </c>
      <c r="U337" s="47" t="s">
        <v>904</v>
      </c>
      <c r="V337" s="23">
        <v>6.1619498131969994</v>
      </c>
      <c r="W337" s="47" t="s">
        <v>904</v>
      </c>
      <c r="X337" s="47" t="s">
        <v>904</v>
      </c>
      <c r="Y337" s="49" t="s">
        <v>904</v>
      </c>
      <c r="Z337" s="50" t="s">
        <v>904</v>
      </c>
    </row>
    <row r="338" spans="1:26" x14ac:dyDescent="0.25">
      <c r="A338" s="45" t="s">
        <v>511</v>
      </c>
      <c r="B338" s="45" t="s">
        <v>1263</v>
      </c>
      <c r="C338" s="45" t="s">
        <v>348</v>
      </c>
      <c r="D338" s="45" t="s">
        <v>512</v>
      </c>
      <c r="E338" s="48">
        <v>2.197572023802</v>
      </c>
      <c r="F338" s="23">
        <v>0.33605824259200001</v>
      </c>
      <c r="G338" s="23">
        <v>1.86151378121</v>
      </c>
      <c r="H338" s="23">
        <v>-8.8890177618420001</v>
      </c>
      <c r="I338" s="23">
        <v>1.721900247619</v>
      </c>
      <c r="J338" s="49">
        <v>0.5</v>
      </c>
      <c r="K338" s="47" t="s">
        <v>904</v>
      </c>
      <c r="L338" s="23">
        <v>0.33605824259200001</v>
      </c>
      <c r="M338" s="47" t="s">
        <v>904</v>
      </c>
      <c r="N338" s="47" t="s">
        <v>904</v>
      </c>
      <c r="O338" s="49" t="s">
        <v>904</v>
      </c>
      <c r="P338" s="47" t="s">
        <v>904</v>
      </c>
      <c r="Q338" s="23">
        <v>1.86151378121</v>
      </c>
      <c r="R338" s="47" t="s">
        <v>904</v>
      </c>
      <c r="S338" s="47" t="s">
        <v>904</v>
      </c>
      <c r="T338" s="49" t="s">
        <v>904</v>
      </c>
      <c r="U338" s="47" t="s">
        <v>904</v>
      </c>
      <c r="V338" s="23">
        <v>2.197572023802</v>
      </c>
      <c r="W338" s="47" t="s">
        <v>904</v>
      </c>
      <c r="X338" s="47" t="s">
        <v>904</v>
      </c>
      <c r="Y338" s="49" t="s">
        <v>904</v>
      </c>
      <c r="Z338" s="50" t="s">
        <v>904</v>
      </c>
    </row>
    <row r="339" spans="1:26" x14ac:dyDescent="0.25">
      <c r="A339" s="45" t="s">
        <v>278</v>
      </c>
      <c r="B339" s="45" t="s">
        <v>1264</v>
      </c>
      <c r="C339" s="45" t="s">
        <v>923</v>
      </c>
      <c r="D339" s="45" t="s">
        <v>279</v>
      </c>
      <c r="E339" s="48">
        <v>45.647938338738001</v>
      </c>
      <c r="F339" s="23">
        <v>14.659645832915</v>
      </c>
      <c r="G339" s="23">
        <v>30.988292505823001</v>
      </c>
      <c r="H339" s="23">
        <v>-24.335144804317</v>
      </c>
      <c r="I339" s="23">
        <v>28.664170567886</v>
      </c>
      <c r="J339" s="49">
        <v>0.43986999999999998</v>
      </c>
      <c r="K339" s="47">
        <v>13.253273422776001</v>
      </c>
      <c r="L339" s="23">
        <v>1.406372410138</v>
      </c>
      <c r="M339" s="47" t="s">
        <v>904</v>
      </c>
      <c r="N339" s="47" t="s">
        <v>904</v>
      </c>
      <c r="O339" s="49" t="s">
        <v>904</v>
      </c>
      <c r="P339" s="47">
        <v>25.761704058552002</v>
      </c>
      <c r="Q339" s="23">
        <v>5.2265884472720003</v>
      </c>
      <c r="R339" s="47" t="s">
        <v>904</v>
      </c>
      <c r="S339" s="47" t="s">
        <v>904</v>
      </c>
      <c r="T339" s="49" t="s">
        <v>904</v>
      </c>
      <c r="U339" s="47">
        <v>39.014977481328003</v>
      </c>
      <c r="V339" s="23">
        <v>6.6329608574100005</v>
      </c>
      <c r="W339" s="47" t="s">
        <v>904</v>
      </c>
      <c r="X339" s="47" t="s">
        <v>904</v>
      </c>
      <c r="Y339" s="49" t="s">
        <v>904</v>
      </c>
      <c r="Z339" s="50" t="s">
        <v>904</v>
      </c>
    </row>
    <row r="340" spans="1:26" x14ac:dyDescent="0.25">
      <c r="A340" s="45" t="s">
        <v>537</v>
      </c>
      <c r="B340" s="45" t="s">
        <v>1265</v>
      </c>
      <c r="C340" s="45" t="s">
        <v>348</v>
      </c>
      <c r="D340" s="45" t="s">
        <v>538</v>
      </c>
      <c r="E340" s="48">
        <v>2.147956568343</v>
      </c>
      <c r="F340" s="23">
        <v>0</v>
      </c>
      <c r="G340" s="23">
        <v>2.147956568343</v>
      </c>
      <c r="H340" s="23">
        <v>-20.717762947742997</v>
      </c>
      <c r="I340" s="23">
        <v>1.986859825717</v>
      </c>
      <c r="J340" s="49">
        <v>0.5</v>
      </c>
      <c r="K340" s="47" t="s">
        <v>904</v>
      </c>
      <c r="L340" s="23" t="s">
        <v>904</v>
      </c>
      <c r="M340" s="47" t="s">
        <v>904</v>
      </c>
      <c r="N340" s="47" t="s">
        <v>904</v>
      </c>
      <c r="O340" s="49" t="s">
        <v>904</v>
      </c>
      <c r="P340" s="47" t="s">
        <v>904</v>
      </c>
      <c r="Q340" s="23">
        <v>2.147956568343</v>
      </c>
      <c r="R340" s="47" t="s">
        <v>904</v>
      </c>
      <c r="S340" s="47" t="s">
        <v>904</v>
      </c>
      <c r="T340" s="49" t="s">
        <v>904</v>
      </c>
      <c r="U340" s="47" t="s">
        <v>904</v>
      </c>
      <c r="V340" s="23">
        <v>2.147956568343</v>
      </c>
      <c r="W340" s="47" t="s">
        <v>904</v>
      </c>
      <c r="X340" s="47" t="s">
        <v>904</v>
      </c>
      <c r="Y340" s="49" t="s">
        <v>904</v>
      </c>
      <c r="Z340" s="50">
        <v>-7.8400710674000007E-2</v>
      </c>
    </row>
    <row r="341" spans="1:26" x14ac:dyDescent="0.25">
      <c r="A341" s="45" t="s">
        <v>274</v>
      </c>
      <c r="B341" s="45" t="s">
        <v>1266</v>
      </c>
      <c r="C341" s="45" t="s">
        <v>923</v>
      </c>
      <c r="D341" s="45" t="s">
        <v>275</v>
      </c>
      <c r="E341" s="48">
        <v>44.554197919648999</v>
      </c>
      <c r="F341" s="23">
        <v>14.187913320934999</v>
      </c>
      <c r="G341" s="23">
        <v>30.366284598714003</v>
      </c>
      <c r="H341" s="23">
        <v>11.106722138016</v>
      </c>
      <c r="I341" s="23">
        <v>28.088813253811001</v>
      </c>
      <c r="J341" s="49">
        <v>0</v>
      </c>
      <c r="K341" s="47">
        <v>12.974218887632999</v>
      </c>
      <c r="L341" s="23">
        <v>1.2136944333019999</v>
      </c>
      <c r="M341" s="47" t="s">
        <v>904</v>
      </c>
      <c r="N341" s="47" t="s">
        <v>904</v>
      </c>
      <c r="O341" s="49" t="s">
        <v>904</v>
      </c>
      <c r="P341" s="47">
        <v>26.468479973346</v>
      </c>
      <c r="Q341" s="23">
        <v>3.8978046253679999</v>
      </c>
      <c r="R341" s="47" t="s">
        <v>904</v>
      </c>
      <c r="S341" s="47" t="s">
        <v>904</v>
      </c>
      <c r="T341" s="49" t="s">
        <v>904</v>
      </c>
      <c r="U341" s="47">
        <v>39.442698860979</v>
      </c>
      <c r="V341" s="23">
        <v>5.1114990586699998</v>
      </c>
      <c r="W341" s="47" t="s">
        <v>904</v>
      </c>
      <c r="X341" s="47" t="s">
        <v>904</v>
      </c>
      <c r="Y341" s="49" t="s">
        <v>904</v>
      </c>
      <c r="Z341" s="50" t="s">
        <v>904</v>
      </c>
    </row>
    <row r="342" spans="1:26" x14ac:dyDescent="0.25">
      <c r="A342" s="45" t="s">
        <v>403</v>
      </c>
      <c r="B342" s="45" t="s">
        <v>1267</v>
      </c>
      <c r="C342" s="45" t="s">
        <v>348</v>
      </c>
      <c r="D342" s="45" t="s">
        <v>404</v>
      </c>
      <c r="E342" s="48">
        <v>2.9375391838030001</v>
      </c>
      <c r="F342" s="23">
        <v>0.71606046293799996</v>
      </c>
      <c r="G342" s="23">
        <v>2.221478720865</v>
      </c>
      <c r="H342" s="23">
        <v>-2.271258089696</v>
      </c>
      <c r="I342" s="23">
        <v>2.0548678167999999</v>
      </c>
      <c r="J342" s="49">
        <v>0.5</v>
      </c>
      <c r="K342" s="47" t="s">
        <v>904</v>
      </c>
      <c r="L342" s="23">
        <v>0.71606046293799996</v>
      </c>
      <c r="M342" s="47" t="s">
        <v>904</v>
      </c>
      <c r="N342" s="47" t="s">
        <v>904</v>
      </c>
      <c r="O342" s="49" t="s">
        <v>904</v>
      </c>
      <c r="P342" s="47" t="s">
        <v>904</v>
      </c>
      <c r="Q342" s="23">
        <v>2.221478720865</v>
      </c>
      <c r="R342" s="47" t="s">
        <v>904</v>
      </c>
      <c r="S342" s="47" t="s">
        <v>904</v>
      </c>
      <c r="T342" s="49" t="s">
        <v>904</v>
      </c>
      <c r="U342" s="47" t="s">
        <v>904</v>
      </c>
      <c r="V342" s="23">
        <v>2.9375391838030001</v>
      </c>
      <c r="W342" s="47" t="s">
        <v>904</v>
      </c>
      <c r="X342" s="47" t="s">
        <v>904</v>
      </c>
      <c r="Y342" s="49" t="s">
        <v>904</v>
      </c>
      <c r="Z342" s="50" t="s">
        <v>904</v>
      </c>
    </row>
    <row r="343" spans="1:26" x14ac:dyDescent="0.25">
      <c r="A343" s="45" t="s">
        <v>128</v>
      </c>
      <c r="B343" s="45" t="s">
        <v>1268</v>
      </c>
      <c r="C343" s="45" t="s">
        <v>915</v>
      </c>
      <c r="D343" s="45" t="s">
        <v>129</v>
      </c>
      <c r="E343" s="48">
        <v>158.02849295536501</v>
      </c>
      <c r="F343" s="23">
        <v>53.958157431031999</v>
      </c>
      <c r="G343" s="23">
        <v>104.070335524333</v>
      </c>
      <c r="H343" s="23">
        <v>4.5164558454440007</v>
      </c>
      <c r="I343" s="23">
        <v>96.265060360008007</v>
      </c>
      <c r="J343" s="49">
        <v>0</v>
      </c>
      <c r="K343" s="47">
        <v>41.288778559348003</v>
      </c>
      <c r="L343" s="23">
        <v>12.669378871684</v>
      </c>
      <c r="M343" s="47" t="s">
        <v>904</v>
      </c>
      <c r="N343" s="47" t="s">
        <v>904</v>
      </c>
      <c r="O343" s="49" t="s">
        <v>904</v>
      </c>
      <c r="P343" s="47">
        <v>73.300337090032997</v>
      </c>
      <c r="Q343" s="23">
        <v>30.769998434300003</v>
      </c>
      <c r="R343" s="47" t="s">
        <v>904</v>
      </c>
      <c r="S343" s="47" t="s">
        <v>904</v>
      </c>
      <c r="T343" s="49" t="s">
        <v>904</v>
      </c>
      <c r="U343" s="47">
        <v>114.589115649381</v>
      </c>
      <c r="V343" s="23">
        <v>43.439377305984003</v>
      </c>
      <c r="W343" s="47" t="s">
        <v>904</v>
      </c>
      <c r="X343" s="47" t="s">
        <v>904</v>
      </c>
      <c r="Y343" s="49" t="s">
        <v>904</v>
      </c>
      <c r="Z343" s="50" t="s">
        <v>904</v>
      </c>
    </row>
    <row r="344" spans="1:26" x14ac:dyDescent="0.25">
      <c r="A344" s="45" t="s">
        <v>51</v>
      </c>
      <c r="B344" s="45" t="s">
        <v>1269</v>
      </c>
      <c r="C344" s="45" t="s">
        <v>36</v>
      </c>
      <c r="D344" s="45" t="s">
        <v>52</v>
      </c>
      <c r="E344" s="48">
        <v>49.261204887572006</v>
      </c>
      <c r="F344" s="23">
        <v>15.276405367039001</v>
      </c>
      <c r="G344" s="23">
        <v>33.984799520533002</v>
      </c>
      <c r="H344" s="23">
        <v>-45.384815791908004</v>
      </c>
      <c r="I344" s="23">
        <v>31.435939556493</v>
      </c>
      <c r="J344" s="49">
        <v>0.5</v>
      </c>
      <c r="K344" s="47">
        <v>13.962312231342999</v>
      </c>
      <c r="L344" s="23">
        <v>1.3140931356959999</v>
      </c>
      <c r="M344" s="47" t="s">
        <v>904</v>
      </c>
      <c r="N344" s="47" t="s">
        <v>904</v>
      </c>
      <c r="O344" s="49" t="s">
        <v>904</v>
      </c>
      <c r="P344" s="47">
        <v>28.159962669390001</v>
      </c>
      <c r="Q344" s="23">
        <v>5.8248368511420008</v>
      </c>
      <c r="R344" s="47" t="s">
        <v>904</v>
      </c>
      <c r="S344" s="47" t="s">
        <v>904</v>
      </c>
      <c r="T344" s="49" t="s">
        <v>904</v>
      </c>
      <c r="U344" s="47">
        <v>42.122274900733004</v>
      </c>
      <c r="V344" s="23">
        <v>7.1389299868380007</v>
      </c>
      <c r="W344" s="47" t="s">
        <v>904</v>
      </c>
      <c r="X344" s="47" t="s">
        <v>904</v>
      </c>
      <c r="Y344" s="49" t="s">
        <v>904</v>
      </c>
      <c r="Z344" s="50" t="s">
        <v>904</v>
      </c>
    </row>
    <row r="345" spans="1:26" x14ac:dyDescent="0.25">
      <c r="A345" s="45" t="s">
        <v>539</v>
      </c>
      <c r="B345" s="45" t="s">
        <v>1270</v>
      </c>
      <c r="C345" s="45" t="s">
        <v>348</v>
      </c>
      <c r="D345" s="45" t="s">
        <v>540</v>
      </c>
      <c r="E345" s="48">
        <v>2.4176247803069999</v>
      </c>
      <c r="F345" s="23">
        <v>0.20160925528099999</v>
      </c>
      <c r="G345" s="23">
        <v>2.2160155250260001</v>
      </c>
      <c r="H345" s="23">
        <v>-18.303538202427998</v>
      </c>
      <c r="I345" s="23">
        <v>2.049814360649</v>
      </c>
      <c r="J345" s="49">
        <v>0.5</v>
      </c>
      <c r="K345" s="47" t="s">
        <v>904</v>
      </c>
      <c r="L345" s="23">
        <v>0.20160925528099999</v>
      </c>
      <c r="M345" s="47" t="s">
        <v>904</v>
      </c>
      <c r="N345" s="47" t="s">
        <v>904</v>
      </c>
      <c r="O345" s="49" t="s">
        <v>904</v>
      </c>
      <c r="P345" s="47" t="s">
        <v>904</v>
      </c>
      <c r="Q345" s="23">
        <v>2.2160155250260001</v>
      </c>
      <c r="R345" s="47" t="s">
        <v>904</v>
      </c>
      <c r="S345" s="47" t="s">
        <v>904</v>
      </c>
      <c r="T345" s="49" t="s">
        <v>904</v>
      </c>
      <c r="U345" s="47" t="s">
        <v>904</v>
      </c>
      <c r="V345" s="23">
        <v>2.4176247803069999</v>
      </c>
      <c r="W345" s="47" t="s">
        <v>904</v>
      </c>
      <c r="X345" s="47" t="s">
        <v>904</v>
      </c>
      <c r="Y345" s="49" t="s">
        <v>904</v>
      </c>
      <c r="Z345" s="50" t="s">
        <v>904</v>
      </c>
    </row>
    <row r="346" spans="1:26" x14ac:dyDescent="0.25">
      <c r="A346" s="45" t="s">
        <v>756</v>
      </c>
      <c r="B346" s="45" t="s">
        <v>1271</v>
      </c>
      <c r="C346" s="45" t="s">
        <v>751</v>
      </c>
      <c r="D346" s="45" t="s">
        <v>757</v>
      </c>
      <c r="E346" s="48">
        <v>25.404352657994</v>
      </c>
      <c r="F346" s="23">
        <v>10.897790573813001</v>
      </c>
      <c r="G346" s="23">
        <v>14.506562084180999</v>
      </c>
      <c r="H346" s="23">
        <v>10.261457198327999</v>
      </c>
      <c r="I346" s="23">
        <v>13.418569927867999</v>
      </c>
      <c r="J346" s="49">
        <v>0</v>
      </c>
      <c r="K346" s="47" t="s">
        <v>904</v>
      </c>
      <c r="L346" s="23" t="s">
        <v>904</v>
      </c>
      <c r="M346" s="47">
        <v>10.897790573813001</v>
      </c>
      <c r="N346" s="47" t="s">
        <v>904</v>
      </c>
      <c r="O346" s="49" t="s">
        <v>904</v>
      </c>
      <c r="P346" s="47" t="s">
        <v>904</v>
      </c>
      <c r="Q346" s="23" t="s">
        <v>904</v>
      </c>
      <c r="R346" s="47">
        <v>14.506562084180999</v>
      </c>
      <c r="S346" s="47" t="s">
        <v>904</v>
      </c>
      <c r="T346" s="49" t="s">
        <v>904</v>
      </c>
      <c r="U346" s="47" t="s">
        <v>904</v>
      </c>
      <c r="V346" s="23" t="s">
        <v>904</v>
      </c>
      <c r="W346" s="47">
        <v>25.404352657994</v>
      </c>
      <c r="X346" s="47" t="s">
        <v>904</v>
      </c>
      <c r="Y346" s="49" t="s">
        <v>904</v>
      </c>
      <c r="Z346" s="50" t="s">
        <v>904</v>
      </c>
    </row>
    <row r="347" spans="1:26" x14ac:dyDescent="0.25">
      <c r="A347" s="45" t="s">
        <v>451</v>
      </c>
      <c r="B347" s="45" t="s">
        <v>1272</v>
      </c>
      <c r="C347" s="45" t="s">
        <v>348</v>
      </c>
      <c r="D347" s="45" t="s">
        <v>452</v>
      </c>
      <c r="E347" s="48">
        <v>1.7000940475170001</v>
      </c>
      <c r="F347" s="23">
        <v>0.25153282710899999</v>
      </c>
      <c r="G347" s="23">
        <v>1.4485612204080001</v>
      </c>
      <c r="H347" s="23">
        <v>-15.098105296247001</v>
      </c>
      <c r="I347" s="23">
        <v>1.339919128877</v>
      </c>
      <c r="J347" s="49">
        <v>0.5</v>
      </c>
      <c r="K347" s="47" t="s">
        <v>904</v>
      </c>
      <c r="L347" s="23">
        <v>0.25153282710899999</v>
      </c>
      <c r="M347" s="47" t="s">
        <v>904</v>
      </c>
      <c r="N347" s="47" t="s">
        <v>904</v>
      </c>
      <c r="O347" s="49" t="s">
        <v>904</v>
      </c>
      <c r="P347" s="47" t="s">
        <v>904</v>
      </c>
      <c r="Q347" s="23">
        <v>1.4485612204080001</v>
      </c>
      <c r="R347" s="47" t="s">
        <v>904</v>
      </c>
      <c r="S347" s="47" t="s">
        <v>904</v>
      </c>
      <c r="T347" s="49" t="s">
        <v>904</v>
      </c>
      <c r="U347" s="47" t="s">
        <v>904</v>
      </c>
      <c r="V347" s="23">
        <v>1.7000940475170001</v>
      </c>
      <c r="W347" s="47" t="s">
        <v>904</v>
      </c>
      <c r="X347" s="47" t="s">
        <v>904</v>
      </c>
      <c r="Y347" s="49" t="s">
        <v>904</v>
      </c>
      <c r="Z347" s="50" t="s">
        <v>904</v>
      </c>
    </row>
    <row r="348" spans="1:26" x14ac:dyDescent="0.25">
      <c r="A348" s="45" t="s">
        <v>649</v>
      </c>
      <c r="B348" s="45" t="s">
        <v>1273</v>
      </c>
      <c r="C348" s="45" t="s">
        <v>348</v>
      </c>
      <c r="D348" s="45" t="s">
        <v>650</v>
      </c>
      <c r="E348" s="48">
        <v>2.724405396196</v>
      </c>
      <c r="F348" s="23">
        <v>0.51271701845899997</v>
      </c>
      <c r="G348" s="23">
        <v>2.211688377737</v>
      </c>
      <c r="H348" s="23">
        <v>-21.468209568191</v>
      </c>
      <c r="I348" s="23">
        <v>2.0458117494070001</v>
      </c>
      <c r="J348" s="49">
        <v>0.5</v>
      </c>
      <c r="K348" s="47" t="s">
        <v>904</v>
      </c>
      <c r="L348" s="23">
        <v>0.51271701845899997</v>
      </c>
      <c r="M348" s="47" t="s">
        <v>904</v>
      </c>
      <c r="N348" s="47" t="s">
        <v>904</v>
      </c>
      <c r="O348" s="49" t="s">
        <v>904</v>
      </c>
      <c r="P348" s="47" t="s">
        <v>904</v>
      </c>
      <c r="Q348" s="23">
        <v>2.211688377737</v>
      </c>
      <c r="R348" s="47" t="s">
        <v>904</v>
      </c>
      <c r="S348" s="47" t="s">
        <v>904</v>
      </c>
      <c r="T348" s="49" t="s">
        <v>904</v>
      </c>
      <c r="U348" s="47" t="s">
        <v>904</v>
      </c>
      <c r="V348" s="23">
        <v>2.724405396196</v>
      </c>
      <c r="W348" s="47" t="s">
        <v>904</v>
      </c>
      <c r="X348" s="47" t="s">
        <v>904</v>
      </c>
      <c r="Y348" s="49" t="s">
        <v>904</v>
      </c>
      <c r="Z348" s="50" t="s">
        <v>904</v>
      </c>
    </row>
    <row r="349" spans="1:26" x14ac:dyDescent="0.25">
      <c r="A349" s="45" t="s">
        <v>105</v>
      </c>
      <c r="B349" s="45" t="s">
        <v>1274</v>
      </c>
      <c r="C349" s="45" t="s">
        <v>36</v>
      </c>
      <c r="D349" s="45" t="s">
        <v>106</v>
      </c>
      <c r="E349" s="48">
        <v>97.88188858466701</v>
      </c>
      <c r="F349" s="23">
        <v>30.566875262248999</v>
      </c>
      <c r="G349" s="23">
        <v>67.315013322418011</v>
      </c>
      <c r="H349" s="23">
        <v>7.1146634518139997</v>
      </c>
      <c r="I349" s="23">
        <v>62.266387323236003</v>
      </c>
      <c r="J349" s="49">
        <v>0</v>
      </c>
      <c r="K349" s="47">
        <v>28.146146529323001</v>
      </c>
      <c r="L349" s="23">
        <v>2.4207287329259999</v>
      </c>
      <c r="M349" s="47" t="s">
        <v>904</v>
      </c>
      <c r="N349" s="47" t="s">
        <v>904</v>
      </c>
      <c r="O349" s="49" t="s">
        <v>904</v>
      </c>
      <c r="P349" s="47">
        <v>57.902865620961002</v>
      </c>
      <c r="Q349" s="23">
        <v>9.4121477014570001</v>
      </c>
      <c r="R349" s="47" t="s">
        <v>904</v>
      </c>
      <c r="S349" s="47" t="s">
        <v>904</v>
      </c>
      <c r="T349" s="49" t="s">
        <v>904</v>
      </c>
      <c r="U349" s="47">
        <v>86.049012150284</v>
      </c>
      <c r="V349" s="23">
        <v>11.832876434383</v>
      </c>
      <c r="W349" s="47" t="s">
        <v>904</v>
      </c>
      <c r="X349" s="47" t="s">
        <v>904</v>
      </c>
      <c r="Y349" s="49" t="s">
        <v>904</v>
      </c>
      <c r="Z349" s="50" t="s">
        <v>904</v>
      </c>
    </row>
    <row r="350" spans="1:26" x14ac:dyDescent="0.25">
      <c r="A350" s="45" t="s">
        <v>93</v>
      </c>
      <c r="B350" s="45" t="s">
        <v>1275</v>
      </c>
      <c r="C350" s="45" t="s">
        <v>36</v>
      </c>
      <c r="D350" s="45" t="s">
        <v>94</v>
      </c>
      <c r="E350" s="48">
        <v>103.52311060906499</v>
      </c>
      <c r="F350" s="23">
        <v>33.756658400086998</v>
      </c>
      <c r="G350" s="23">
        <v>69.766452208977995</v>
      </c>
      <c r="H350" s="23">
        <v>34.078650672360006</v>
      </c>
      <c r="I350" s="23">
        <v>64.533968293304</v>
      </c>
      <c r="J350" s="49">
        <v>0</v>
      </c>
      <c r="K350" s="47">
        <v>30.791642194217999</v>
      </c>
      <c r="L350" s="23">
        <v>2.9650162058689999</v>
      </c>
      <c r="M350" s="47" t="s">
        <v>904</v>
      </c>
      <c r="N350" s="47" t="s">
        <v>904</v>
      </c>
      <c r="O350" s="49" t="s">
        <v>904</v>
      </c>
      <c r="P350" s="47">
        <v>60.147929808115997</v>
      </c>
      <c r="Q350" s="23">
        <v>9.6185224008620001</v>
      </c>
      <c r="R350" s="47" t="s">
        <v>904</v>
      </c>
      <c r="S350" s="47" t="s">
        <v>904</v>
      </c>
      <c r="T350" s="49" t="s">
        <v>904</v>
      </c>
      <c r="U350" s="47">
        <v>90.939572002333989</v>
      </c>
      <c r="V350" s="23">
        <v>12.583538606731</v>
      </c>
      <c r="W350" s="47" t="s">
        <v>904</v>
      </c>
      <c r="X350" s="47" t="s">
        <v>904</v>
      </c>
      <c r="Y350" s="49" t="s">
        <v>904</v>
      </c>
      <c r="Z350" s="50" t="s">
        <v>904</v>
      </c>
    </row>
    <row r="351" spans="1:26" x14ac:dyDescent="0.25">
      <c r="A351" s="45" t="s">
        <v>173</v>
      </c>
      <c r="B351" s="45" t="s">
        <v>1276</v>
      </c>
      <c r="C351" s="45" t="s">
        <v>915</v>
      </c>
      <c r="D351" s="45" t="s">
        <v>174</v>
      </c>
      <c r="E351" s="48">
        <v>98.931150426301002</v>
      </c>
      <c r="F351" s="23">
        <v>33.462636202006998</v>
      </c>
      <c r="G351" s="23">
        <v>65.468514224293997</v>
      </c>
      <c r="H351" s="23">
        <v>47.120901205137997</v>
      </c>
      <c r="I351" s="23">
        <v>60.558375657471998</v>
      </c>
      <c r="J351" s="49">
        <v>0</v>
      </c>
      <c r="K351" s="47">
        <v>28.669656262173</v>
      </c>
      <c r="L351" s="23">
        <v>4.7929799398339998</v>
      </c>
      <c r="M351" s="47" t="s">
        <v>904</v>
      </c>
      <c r="N351" s="47" t="s">
        <v>904</v>
      </c>
      <c r="O351" s="49" t="s">
        <v>904</v>
      </c>
      <c r="P351" s="47">
        <v>51.711406537148996</v>
      </c>
      <c r="Q351" s="23">
        <v>13.757107687145</v>
      </c>
      <c r="R351" s="47" t="s">
        <v>904</v>
      </c>
      <c r="S351" s="47" t="s">
        <v>904</v>
      </c>
      <c r="T351" s="49" t="s">
        <v>904</v>
      </c>
      <c r="U351" s="47">
        <v>80.381062799321995</v>
      </c>
      <c r="V351" s="23">
        <v>18.550087626979</v>
      </c>
      <c r="W351" s="47" t="s">
        <v>904</v>
      </c>
      <c r="X351" s="47" t="s">
        <v>904</v>
      </c>
      <c r="Y351" s="49" t="s">
        <v>904</v>
      </c>
      <c r="Z351" s="50" t="s">
        <v>904</v>
      </c>
    </row>
    <row r="352" spans="1:26" x14ac:dyDescent="0.25">
      <c r="A352" s="45" t="s">
        <v>130</v>
      </c>
      <c r="B352" s="45" t="s">
        <v>1277</v>
      </c>
      <c r="C352" s="45" t="s">
        <v>915</v>
      </c>
      <c r="D352" s="45" t="s">
        <v>131</v>
      </c>
      <c r="E352" s="48">
        <v>105.986365320294</v>
      </c>
      <c r="F352" s="23">
        <v>37.013873989816005</v>
      </c>
      <c r="G352" s="23">
        <v>68.972491330477993</v>
      </c>
      <c r="H352" s="23">
        <v>36.729116485742004</v>
      </c>
      <c r="I352" s="23">
        <v>63.799554480692002</v>
      </c>
      <c r="J352" s="49">
        <v>0</v>
      </c>
      <c r="K352" s="47">
        <v>27.560786809829001</v>
      </c>
      <c r="L352" s="23">
        <v>9.4530871799869995</v>
      </c>
      <c r="M352" s="47" t="s">
        <v>904</v>
      </c>
      <c r="N352" s="47" t="s">
        <v>904</v>
      </c>
      <c r="O352" s="49" t="s">
        <v>904</v>
      </c>
      <c r="P352" s="47">
        <v>44.733237160782004</v>
      </c>
      <c r="Q352" s="23">
        <v>24.239254169696</v>
      </c>
      <c r="R352" s="47" t="s">
        <v>904</v>
      </c>
      <c r="S352" s="47" t="s">
        <v>904</v>
      </c>
      <c r="T352" s="49" t="s">
        <v>904</v>
      </c>
      <c r="U352" s="47">
        <v>72.294023970611008</v>
      </c>
      <c r="V352" s="23">
        <v>33.692341349682998</v>
      </c>
      <c r="W352" s="47" t="s">
        <v>904</v>
      </c>
      <c r="X352" s="47" t="s">
        <v>904</v>
      </c>
      <c r="Y352" s="49" t="s">
        <v>904</v>
      </c>
      <c r="Z352" s="50" t="s">
        <v>904</v>
      </c>
    </row>
    <row r="353" spans="1:26" x14ac:dyDescent="0.25">
      <c r="A353" s="45" t="s">
        <v>270</v>
      </c>
      <c r="B353" s="45" t="s">
        <v>1278</v>
      </c>
      <c r="C353" s="45" t="s">
        <v>923</v>
      </c>
      <c r="D353" s="45" t="s">
        <v>271</v>
      </c>
      <c r="E353" s="48">
        <v>39.496000773847996</v>
      </c>
      <c r="F353" s="23">
        <v>10.259171326532</v>
      </c>
      <c r="G353" s="23">
        <v>29.236829447315998</v>
      </c>
      <c r="H353" s="23">
        <v>-24.129411778760002</v>
      </c>
      <c r="I353" s="23">
        <v>27.044067238768001</v>
      </c>
      <c r="J353" s="49">
        <v>0.45214700000000002</v>
      </c>
      <c r="K353" s="47">
        <v>9.713004138214</v>
      </c>
      <c r="L353" s="23">
        <v>0.54616718831899991</v>
      </c>
      <c r="M353" s="47" t="s">
        <v>904</v>
      </c>
      <c r="N353" s="47" t="s">
        <v>904</v>
      </c>
      <c r="O353" s="49" t="s">
        <v>904</v>
      </c>
      <c r="P353" s="47">
        <v>24.169445602786002</v>
      </c>
      <c r="Q353" s="23">
        <v>5.0673838445309993</v>
      </c>
      <c r="R353" s="47" t="s">
        <v>904</v>
      </c>
      <c r="S353" s="47" t="s">
        <v>904</v>
      </c>
      <c r="T353" s="49" t="s">
        <v>904</v>
      </c>
      <c r="U353" s="47">
        <v>33.882449741000002</v>
      </c>
      <c r="V353" s="23">
        <v>5.6135510328499993</v>
      </c>
      <c r="W353" s="47" t="s">
        <v>904</v>
      </c>
      <c r="X353" s="47" t="s">
        <v>904</v>
      </c>
      <c r="Y353" s="49" t="s">
        <v>904</v>
      </c>
      <c r="Z353" s="50" t="s">
        <v>904</v>
      </c>
    </row>
    <row r="354" spans="1:26" x14ac:dyDescent="0.25">
      <c r="A354" s="45" t="s">
        <v>723</v>
      </c>
      <c r="B354" s="45" t="s">
        <v>1279</v>
      </c>
      <c r="C354" s="45" t="s">
        <v>348</v>
      </c>
      <c r="D354" s="45" t="s">
        <v>724</v>
      </c>
      <c r="E354" s="48">
        <v>4.0102367530900001</v>
      </c>
      <c r="F354" s="23">
        <v>0.79367535847699999</v>
      </c>
      <c r="G354" s="23">
        <v>3.2165613946130001</v>
      </c>
      <c r="H354" s="23">
        <v>-23.530646372212001</v>
      </c>
      <c r="I354" s="23">
        <v>2.975319290017</v>
      </c>
      <c r="J354" s="49">
        <v>0.5</v>
      </c>
      <c r="K354" s="47" t="s">
        <v>904</v>
      </c>
      <c r="L354" s="23">
        <v>0.79367535847699999</v>
      </c>
      <c r="M354" s="47" t="s">
        <v>904</v>
      </c>
      <c r="N354" s="47" t="s">
        <v>904</v>
      </c>
      <c r="O354" s="49" t="s">
        <v>904</v>
      </c>
      <c r="P354" s="47" t="s">
        <v>904</v>
      </c>
      <c r="Q354" s="23">
        <v>3.2165613946130001</v>
      </c>
      <c r="R354" s="47" t="s">
        <v>904</v>
      </c>
      <c r="S354" s="47" t="s">
        <v>904</v>
      </c>
      <c r="T354" s="49" t="s">
        <v>904</v>
      </c>
      <c r="U354" s="47" t="s">
        <v>904</v>
      </c>
      <c r="V354" s="23">
        <v>4.0102367530900001</v>
      </c>
      <c r="W354" s="47" t="s">
        <v>904</v>
      </c>
      <c r="X354" s="47" t="s">
        <v>904</v>
      </c>
      <c r="Y354" s="49" t="s">
        <v>904</v>
      </c>
      <c r="Z354" s="50" t="s">
        <v>904</v>
      </c>
    </row>
    <row r="355" spans="1:26" x14ac:dyDescent="0.25">
      <c r="A355" s="45" t="s">
        <v>194</v>
      </c>
      <c r="B355" s="45" t="s">
        <v>1280</v>
      </c>
      <c r="C355" s="45" t="s">
        <v>952</v>
      </c>
      <c r="D355" s="45" t="s">
        <v>195</v>
      </c>
      <c r="E355" s="48">
        <v>80.202004399583004</v>
      </c>
      <c r="F355" s="23">
        <v>20.388670907386999</v>
      </c>
      <c r="G355" s="23">
        <v>59.813333492196001</v>
      </c>
      <c r="H355" s="23">
        <v>36.130439144952994</v>
      </c>
      <c r="I355" s="23">
        <v>55.327333480281006</v>
      </c>
      <c r="J355" s="49">
        <v>0</v>
      </c>
      <c r="K355" s="47">
        <v>18.236172624425002</v>
      </c>
      <c r="L355" s="23" t="s">
        <v>904</v>
      </c>
      <c r="M355" s="47">
        <v>2.1524982829620001</v>
      </c>
      <c r="N355" s="47" t="s">
        <v>904</v>
      </c>
      <c r="O355" s="49" t="s">
        <v>904</v>
      </c>
      <c r="P355" s="47">
        <v>55.862999300923001</v>
      </c>
      <c r="Q355" s="23" t="s">
        <v>904</v>
      </c>
      <c r="R355" s="47">
        <v>3.9503341912729999</v>
      </c>
      <c r="S355" s="47" t="s">
        <v>904</v>
      </c>
      <c r="T355" s="49" t="s">
        <v>904</v>
      </c>
      <c r="U355" s="47">
        <v>74.099171925348003</v>
      </c>
      <c r="V355" s="23" t="s">
        <v>904</v>
      </c>
      <c r="W355" s="47">
        <v>6.102832474235</v>
      </c>
      <c r="X355" s="47" t="s">
        <v>904</v>
      </c>
      <c r="Y355" s="49" t="s">
        <v>904</v>
      </c>
      <c r="Z355" s="50" t="s">
        <v>904</v>
      </c>
    </row>
    <row r="356" spans="1:26" x14ac:dyDescent="0.25">
      <c r="A356" s="45" t="s">
        <v>513</v>
      </c>
      <c r="B356" s="45" t="s">
        <v>1281</v>
      </c>
      <c r="C356" s="45" t="s">
        <v>348</v>
      </c>
      <c r="D356" s="45" t="s">
        <v>514</v>
      </c>
      <c r="E356" s="48">
        <v>3.2146196865940002</v>
      </c>
      <c r="F356" s="23">
        <v>0.56519583865100009</v>
      </c>
      <c r="G356" s="23">
        <v>2.6494238479429999</v>
      </c>
      <c r="H356" s="23">
        <v>-25.283788533070002</v>
      </c>
      <c r="I356" s="23">
        <v>2.4507170593480003</v>
      </c>
      <c r="J356" s="49">
        <v>0.5</v>
      </c>
      <c r="K356" s="47" t="s">
        <v>904</v>
      </c>
      <c r="L356" s="23">
        <v>0.56519583865100009</v>
      </c>
      <c r="M356" s="47" t="s">
        <v>904</v>
      </c>
      <c r="N356" s="47" t="s">
        <v>904</v>
      </c>
      <c r="O356" s="49" t="s">
        <v>904</v>
      </c>
      <c r="P356" s="47" t="s">
        <v>904</v>
      </c>
      <c r="Q356" s="23">
        <v>2.6494238479429999</v>
      </c>
      <c r="R356" s="47" t="s">
        <v>904</v>
      </c>
      <c r="S356" s="47" t="s">
        <v>904</v>
      </c>
      <c r="T356" s="49" t="s">
        <v>904</v>
      </c>
      <c r="U356" s="47" t="s">
        <v>904</v>
      </c>
      <c r="V356" s="23">
        <v>3.2146196865940002</v>
      </c>
      <c r="W356" s="47" t="s">
        <v>904</v>
      </c>
      <c r="X356" s="47" t="s">
        <v>904</v>
      </c>
      <c r="Y356" s="49" t="s">
        <v>904</v>
      </c>
      <c r="Z356" s="50" t="s">
        <v>904</v>
      </c>
    </row>
    <row r="357" spans="1:26" x14ac:dyDescent="0.25">
      <c r="A357" s="45" t="s">
        <v>691</v>
      </c>
      <c r="B357" s="45" t="s">
        <v>1282</v>
      </c>
      <c r="C357" s="45" t="s">
        <v>348</v>
      </c>
      <c r="D357" s="45" t="s">
        <v>692</v>
      </c>
      <c r="E357" s="48">
        <v>5.0695865174809995</v>
      </c>
      <c r="F357" s="23">
        <v>1.2957276215089999</v>
      </c>
      <c r="G357" s="23">
        <v>3.7738588959719999</v>
      </c>
      <c r="H357" s="23">
        <v>-7.2200229478919997</v>
      </c>
      <c r="I357" s="23">
        <v>3.4908194787740001</v>
      </c>
      <c r="J357" s="49">
        <v>0.5</v>
      </c>
      <c r="K357" s="47" t="s">
        <v>904</v>
      </c>
      <c r="L357" s="23">
        <v>1.2957276215089999</v>
      </c>
      <c r="M357" s="47" t="s">
        <v>904</v>
      </c>
      <c r="N357" s="47" t="s">
        <v>904</v>
      </c>
      <c r="O357" s="49" t="s">
        <v>904</v>
      </c>
      <c r="P357" s="47" t="s">
        <v>904</v>
      </c>
      <c r="Q357" s="23">
        <v>3.7738588959719999</v>
      </c>
      <c r="R357" s="47" t="s">
        <v>904</v>
      </c>
      <c r="S357" s="47" t="s">
        <v>904</v>
      </c>
      <c r="T357" s="49" t="s">
        <v>904</v>
      </c>
      <c r="U357" s="47" t="s">
        <v>904</v>
      </c>
      <c r="V357" s="23">
        <v>5.0695865174809995</v>
      </c>
      <c r="W357" s="47" t="s">
        <v>904</v>
      </c>
      <c r="X357" s="47" t="s">
        <v>904</v>
      </c>
      <c r="Y357" s="49" t="s">
        <v>904</v>
      </c>
      <c r="Z357" s="50" t="s">
        <v>904</v>
      </c>
    </row>
    <row r="358" spans="1:26" x14ac:dyDescent="0.25">
      <c r="A358" s="45" t="s">
        <v>711</v>
      </c>
      <c r="B358" s="45" t="s">
        <v>1283</v>
      </c>
      <c r="C358" s="45" t="s">
        <v>348</v>
      </c>
      <c r="D358" s="45" t="s">
        <v>712</v>
      </c>
      <c r="E358" s="48">
        <v>1.92974337592</v>
      </c>
      <c r="F358" s="23">
        <v>6.0909009607999998E-2</v>
      </c>
      <c r="G358" s="23">
        <v>1.868834366312</v>
      </c>
      <c r="H358" s="23">
        <v>-12.944646466555</v>
      </c>
      <c r="I358" s="23">
        <v>1.7286717888380001</v>
      </c>
      <c r="J358" s="49">
        <v>0.5</v>
      </c>
      <c r="K358" s="47" t="s">
        <v>904</v>
      </c>
      <c r="L358" s="23">
        <v>6.0909009607999998E-2</v>
      </c>
      <c r="M358" s="47" t="s">
        <v>904</v>
      </c>
      <c r="N358" s="47" t="s">
        <v>904</v>
      </c>
      <c r="O358" s="49" t="s">
        <v>904</v>
      </c>
      <c r="P358" s="47" t="s">
        <v>904</v>
      </c>
      <c r="Q358" s="23">
        <v>1.868834366312</v>
      </c>
      <c r="R358" s="47" t="s">
        <v>904</v>
      </c>
      <c r="S358" s="47" t="s">
        <v>904</v>
      </c>
      <c r="T358" s="49" t="s">
        <v>904</v>
      </c>
      <c r="U358" s="47" t="s">
        <v>904</v>
      </c>
      <c r="V358" s="23">
        <v>1.92974337592</v>
      </c>
      <c r="W358" s="47" t="s">
        <v>904</v>
      </c>
      <c r="X358" s="47" t="s">
        <v>904</v>
      </c>
      <c r="Y358" s="49" t="s">
        <v>904</v>
      </c>
      <c r="Z358" s="50" t="s">
        <v>904</v>
      </c>
    </row>
    <row r="359" spans="1:26" x14ac:dyDescent="0.25">
      <c r="A359" s="45" t="s">
        <v>427</v>
      </c>
      <c r="B359" s="45" t="s">
        <v>1284</v>
      </c>
      <c r="C359" s="45" t="s">
        <v>348</v>
      </c>
      <c r="D359" s="45" t="s">
        <v>428</v>
      </c>
      <c r="E359" s="48">
        <v>3.0432979237090003</v>
      </c>
      <c r="F359" s="23">
        <v>0.28772412222000004</v>
      </c>
      <c r="G359" s="23">
        <v>2.7555738014890001</v>
      </c>
      <c r="H359" s="23">
        <v>-9.5732871572480001</v>
      </c>
      <c r="I359" s="23">
        <v>2.5489057663770001</v>
      </c>
      <c r="J359" s="49">
        <v>0.5</v>
      </c>
      <c r="K359" s="47" t="s">
        <v>904</v>
      </c>
      <c r="L359" s="23">
        <v>0.28772412222000004</v>
      </c>
      <c r="M359" s="47" t="s">
        <v>904</v>
      </c>
      <c r="N359" s="47" t="s">
        <v>904</v>
      </c>
      <c r="O359" s="49" t="s">
        <v>904</v>
      </c>
      <c r="P359" s="47" t="s">
        <v>904</v>
      </c>
      <c r="Q359" s="23">
        <v>2.7555738014890001</v>
      </c>
      <c r="R359" s="47" t="s">
        <v>904</v>
      </c>
      <c r="S359" s="47" t="s">
        <v>904</v>
      </c>
      <c r="T359" s="49" t="s">
        <v>904</v>
      </c>
      <c r="U359" s="47" t="s">
        <v>904</v>
      </c>
      <c r="V359" s="23">
        <v>3.0432979237090003</v>
      </c>
      <c r="W359" s="47" t="s">
        <v>904</v>
      </c>
      <c r="X359" s="47" t="s">
        <v>904</v>
      </c>
      <c r="Y359" s="49" t="s">
        <v>904</v>
      </c>
      <c r="Z359" s="50" t="s">
        <v>904</v>
      </c>
    </row>
    <row r="360" spans="1:26" x14ac:dyDescent="0.25">
      <c r="A360" s="45" t="s">
        <v>619</v>
      </c>
      <c r="B360" s="45" t="s">
        <v>1285</v>
      </c>
      <c r="C360" s="45" t="s">
        <v>348</v>
      </c>
      <c r="D360" s="45" t="s">
        <v>620</v>
      </c>
      <c r="E360" s="48">
        <v>3.064789067505</v>
      </c>
      <c r="F360" s="23">
        <v>0.80605487136300003</v>
      </c>
      <c r="G360" s="23">
        <v>2.258734196142</v>
      </c>
      <c r="H360" s="23">
        <v>-8.8853777476339992</v>
      </c>
      <c r="I360" s="23">
        <v>2.0893291314310001</v>
      </c>
      <c r="J360" s="49">
        <v>0.5</v>
      </c>
      <c r="K360" s="47" t="s">
        <v>904</v>
      </c>
      <c r="L360" s="23">
        <v>0.80605487136300003</v>
      </c>
      <c r="M360" s="47" t="s">
        <v>904</v>
      </c>
      <c r="N360" s="47" t="s">
        <v>904</v>
      </c>
      <c r="O360" s="49" t="s">
        <v>904</v>
      </c>
      <c r="P360" s="47" t="s">
        <v>904</v>
      </c>
      <c r="Q360" s="23">
        <v>2.258734196142</v>
      </c>
      <c r="R360" s="47" t="s">
        <v>904</v>
      </c>
      <c r="S360" s="47" t="s">
        <v>904</v>
      </c>
      <c r="T360" s="49" t="s">
        <v>904</v>
      </c>
      <c r="U360" s="47" t="s">
        <v>904</v>
      </c>
      <c r="V360" s="23">
        <v>3.064789067505</v>
      </c>
      <c r="W360" s="47" t="s">
        <v>904</v>
      </c>
      <c r="X360" s="47" t="s">
        <v>904</v>
      </c>
      <c r="Y360" s="49" t="s">
        <v>904</v>
      </c>
      <c r="Z360" s="50" t="s">
        <v>904</v>
      </c>
    </row>
    <row r="361" spans="1:26" x14ac:dyDescent="0.25">
      <c r="A361" s="45" t="s">
        <v>515</v>
      </c>
      <c r="B361" s="45" t="s">
        <v>1286</v>
      </c>
      <c r="C361" s="45" t="s">
        <v>348</v>
      </c>
      <c r="D361" s="45" t="s">
        <v>516</v>
      </c>
      <c r="E361" s="48">
        <v>3.2743601146939998</v>
      </c>
      <c r="F361" s="23">
        <v>0.55794130681700005</v>
      </c>
      <c r="G361" s="23">
        <v>2.716418807877</v>
      </c>
      <c r="H361" s="23">
        <v>-20.302979453580001</v>
      </c>
      <c r="I361" s="23">
        <v>2.5126873972860002</v>
      </c>
      <c r="J361" s="49">
        <v>0.5</v>
      </c>
      <c r="K361" s="47" t="s">
        <v>904</v>
      </c>
      <c r="L361" s="23">
        <v>0.55794130681700005</v>
      </c>
      <c r="M361" s="47" t="s">
        <v>904</v>
      </c>
      <c r="N361" s="47" t="s">
        <v>904</v>
      </c>
      <c r="O361" s="49" t="s">
        <v>904</v>
      </c>
      <c r="P361" s="47" t="s">
        <v>904</v>
      </c>
      <c r="Q361" s="23">
        <v>2.716418807877</v>
      </c>
      <c r="R361" s="47" t="s">
        <v>904</v>
      </c>
      <c r="S361" s="47" t="s">
        <v>904</v>
      </c>
      <c r="T361" s="49" t="s">
        <v>904</v>
      </c>
      <c r="U361" s="47" t="s">
        <v>904</v>
      </c>
      <c r="V361" s="23">
        <v>3.2743601146939998</v>
      </c>
      <c r="W361" s="47" t="s">
        <v>904</v>
      </c>
      <c r="X361" s="47" t="s">
        <v>904</v>
      </c>
      <c r="Y361" s="49" t="s">
        <v>904</v>
      </c>
      <c r="Z361" s="50" t="s">
        <v>904</v>
      </c>
    </row>
    <row r="362" spans="1:26" x14ac:dyDescent="0.25">
      <c r="A362" s="45" t="s">
        <v>256</v>
      </c>
      <c r="B362" s="45" t="s">
        <v>1287</v>
      </c>
      <c r="C362" s="45" t="s">
        <v>923</v>
      </c>
      <c r="D362" s="45" t="s">
        <v>257</v>
      </c>
      <c r="E362" s="48">
        <v>20.587713018820999</v>
      </c>
      <c r="F362" s="23">
        <v>3.6963063189619998</v>
      </c>
      <c r="G362" s="23">
        <v>16.891406699859001</v>
      </c>
      <c r="H362" s="23">
        <v>-23.006995304749999</v>
      </c>
      <c r="I362" s="23">
        <v>15.62455119737</v>
      </c>
      <c r="J362" s="49">
        <v>0.5</v>
      </c>
      <c r="K362" s="47">
        <v>4.1255064311979996</v>
      </c>
      <c r="L362" s="23">
        <v>-0.42920011223600002</v>
      </c>
      <c r="M362" s="47" t="s">
        <v>904</v>
      </c>
      <c r="N362" s="47" t="s">
        <v>904</v>
      </c>
      <c r="O362" s="49" t="s">
        <v>904</v>
      </c>
      <c r="P362" s="47">
        <v>12.622680341855999</v>
      </c>
      <c r="Q362" s="23">
        <v>4.2687263580029997</v>
      </c>
      <c r="R362" s="47" t="s">
        <v>904</v>
      </c>
      <c r="S362" s="47" t="s">
        <v>904</v>
      </c>
      <c r="T362" s="49" t="s">
        <v>904</v>
      </c>
      <c r="U362" s="47">
        <v>16.748186773053998</v>
      </c>
      <c r="V362" s="23">
        <v>3.8395262457669999</v>
      </c>
      <c r="W362" s="47" t="s">
        <v>904</v>
      </c>
      <c r="X362" s="47" t="s">
        <v>904</v>
      </c>
      <c r="Y362" s="49" t="s">
        <v>904</v>
      </c>
      <c r="Z362" s="50" t="s">
        <v>904</v>
      </c>
    </row>
    <row r="363" spans="1:26" x14ac:dyDescent="0.25">
      <c r="A363" s="45" t="s">
        <v>405</v>
      </c>
      <c r="B363" s="45" t="s">
        <v>1288</v>
      </c>
      <c r="C363" s="45" t="s">
        <v>348</v>
      </c>
      <c r="D363" s="45" t="s">
        <v>406</v>
      </c>
      <c r="E363" s="48">
        <v>1.761129401379</v>
      </c>
      <c r="F363" s="23">
        <v>0.22328423793300001</v>
      </c>
      <c r="G363" s="23">
        <v>1.537845163446</v>
      </c>
      <c r="H363" s="23">
        <v>-3.078150200544</v>
      </c>
      <c r="I363" s="23">
        <v>1.4225067761880001</v>
      </c>
      <c r="J363" s="49">
        <v>0.5</v>
      </c>
      <c r="K363" s="47" t="s">
        <v>904</v>
      </c>
      <c r="L363" s="23">
        <v>0.22328423793300001</v>
      </c>
      <c r="M363" s="47" t="s">
        <v>904</v>
      </c>
      <c r="N363" s="47" t="s">
        <v>904</v>
      </c>
      <c r="O363" s="49" t="s">
        <v>904</v>
      </c>
      <c r="P363" s="47" t="s">
        <v>904</v>
      </c>
      <c r="Q363" s="23">
        <v>1.537845163446</v>
      </c>
      <c r="R363" s="47" t="s">
        <v>904</v>
      </c>
      <c r="S363" s="47" t="s">
        <v>904</v>
      </c>
      <c r="T363" s="49" t="s">
        <v>904</v>
      </c>
      <c r="U363" s="47" t="s">
        <v>904</v>
      </c>
      <c r="V363" s="23">
        <v>1.761129401379</v>
      </c>
      <c r="W363" s="47" t="s">
        <v>904</v>
      </c>
      <c r="X363" s="47" t="s">
        <v>904</v>
      </c>
      <c r="Y363" s="49" t="s">
        <v>904</v>
      </c>
      <c r="Z363" s="50" t="s">
        <v>904</v>
      </c>
    </row>
    <row r="364" spans="1:26" x14ac:dyDescent="0.25">
      <c r="A364" s="45" t="s">
        <v>413</v>
      </c>
      <c r="B364" s="45" t="s">
        <v>1289</v>
      </c>
      <c r="C364" s="45" t="s">
        <v>348</v>
      </c>
      <c r="D364" s="45" t="s">
        <v>414</v>
      </c>
      <c r="E364" s="48">
        <v>3.4123577114949999</v>
      </c>
      <c r="F364" s="23">
        <v>0.68406343690500004</v>
      </c>
      <c r="G364" s="23">
        <v>2.7282942745900001</v>
      </c>
      <c r="H364" s="23">
        <v>-9.5672540264449992</v>
      </c>
      <c r="I364" s="23">
        <v>2.523672203996</v>
      </c>
      <c r="J364" s="49">
        <v>0.5</v>
      </c>
      <c r="K364" s="47" t="s">
        <v>904</v>
      </c>
      <c r="L364" s="23">
        <v>0.68406343690500004</v>
      </c>
      <c r="M364" s="47" t="s">
        <v>904</v>
      </c>
      <c r="N364" s="47" t="s">
        <v>904</v>
      </c>
      <c r="O364" s="49" t="s">
        <v>904</v>
      </c>
      <c r="P364" s="47" t="s">
        <v>904</v>
      </c>
      <c r="Q364" s="23">
        <v>2.7282942745900001</v>
      </c>
      <c r="R364" s="47" t="s">
        <v>904</v>
      </c>
      <c r="S364" s="47" t="s">
        <v>904</v>
      </c>
      <c r="T364" s="49" t="s">
        <v>904</v>
      </c>
      <c r="U364" s="47" t="s">
        <v>904</v>
      </c>
      <c r="V364" s="23">
        <v>3.4123577114949999</v>
      </c>
      <c r="W364" s="47" t="s">
        <v>904</v>
      </c>
      <c r="X364" s="47" t="s">
        <v>904</v>
      </c>
      <c r="Y364" s="49" t="s">
        <v>904</v>
      </c>
      <c r="Z364" s="50" t="s">
        <v>904</v>
      </c>
    </row>
    <row r="365" spans="1:26" x14ac:dyDescent="0.25">
      <c r="A365" s="45" t="s">
        <v>561</v>
      </c>
      <c r="B365" s="45" t="s">
        <v>1290</v>
      </c>
      <c r="C365" s="45" t="s">
        <v>348</v>
      </c>
      <c r="D365" s="45" t="s">
        <v>562</v>
      </c>
      <c r="E365" s="48">
        <v>3.9640126287320001</v>
      </c>
      <c r="F365" s="23">
        <v>0.87075757060400005</v>
      </c>
      <c r="G365" s="23">
        <v>3.0932550581279998</v>
      </c>
      <c r="H365" s="23">
        <v>-9.8228481912830006</v>
      </c>
      <c r="I365" s="23">
        <v>2.861260928768</v>
      </c>
      <c r="J365" s="49">
        <v>0.5</v>
      </c>
      <c r="K365" s="47" t="s">
        <v>904</v>
      </c>
      <c r="L365" s="23">
        <v>0.87075757060400005</v>
      </c>
      <c r="M365" s="47" t="s">
        <v>904</v>
      </c>
      <c r="N365" s="47" t="s">
        <v>904</v>
      </c>
      <c r="O365" s="49" t="s">
        <v>904</v>
      </c>
      <c r="P365" s="47" t="s">
        <v>904</v>
      </c>
      <c r="Q365" s="23">
        <v>3.0932550581279998</v>
      </c>
      <c r="R365" s="47" t="s">
        <v>904</v>
      </c>
      <c r="S365" s="47" t="s">
        <v>904</v>
      </c>
      <c r="T365" s="49" t="s">
        <v>904</v>
      </c>
      <c r="U365" s="47" t="s">
        <v>904</v>
      </c>
      <c r="V365" s="23">
        <v>3.9640126287320001</v>
      </c>
      <c r="W365" s="47" t="s">
        <v>904</v>
      </c>
      <c r="X365" s="47" t="s">
        <v>904</v>
      </c>
      <c r="Y365" s="49" t="s">
        <v>904</v>
      </c>
      <c r="Z365" s="50" t="s">
        <v>904</v>
      </c>
    </row>
    <row r="366" spans="1:26" x14ac:dyDescent="0.25">
      <c r="A366" s="45" t="s">
        <v>591</v>
      </c>
      <c r="B366" s="45" t="s">
        <v>1291</v>
      </c>
      <c r="C366" s="45" t="s">
        <v>348</v>
      </c>
      <c r="D366" s="45" t="s">
        <v>592</v>
      </c>
      <c r="E366" s="48">
        <v>3.5815295321209994</v>
      </c>
      <c r="F366" s="23">
        <v>0.76080142311099996</v>
      </c>
      <c r="G366" s="23">
        <v>2.8207281090099996</v>
      </c>
      <c r="H366" s="23">
        <v>-3.560543642406</v>
      </c>
      <c r="I366" s="23">
        <v>2.6091735008339998</v>
      </c>
      <c r="J366" s="49">
        <v>0.5</v>
      </c>
      <c r="K366" s="47" t="s">
        <v>904</v>
      </c>
      <c r="L366" s="23">
        <v>0.76080142311099996</v>
      </c>
      <c r="M366" s="47" t="s">
        <v>904</v>
      </c>
      <c r="N366" s="47" t="s">
        <v>904</v>
      </c>
      <c r="O366" s="49" t="s">
        <v>904</v>
      </c>
      <c r="P366" s="47" t="s">
        <v>904</v>
      </c>
      <c r="Q366" s="23">
        <v>2.8207281090099996</v>
      </c>
      <c r="R366" s="47" t="s">
        <v>904</v>
      </c>
      <c r="S366" s="47" t="s">
        <v>904</v>
      </c>
      <c r="T366" s="49" t="s">
        <v>904</v>
      </c>
      <c r="U366" s="47" t="s">
        <v>904</v>
      </c>
      <c r="V366" s="23">
        <v>3.5815295321209994</v>
      </c>
      <c r="W366" s="47" t="s">
        <v>904</v>
      </c>
      <c r="X366" s="47" t="s">
        <v>904</v>
      </c>
      <c r="Y366" s="49" t="s">
        <v>904</v>
      </c>
      <c r="Z366" s="50" t="s">
        <v>904</v>
      </c>
    </row>
    <row r="367" spans="1:26" x14ac:dyDescent="0.25">
      <c r="A367" s="45" t="s">
        <v>758</v>
      </c>
      <c r="B367" s="45" t="s">
        <v>1292</v>
      </c>
      <c r="C367" s="45" t="s">
        <v>751</v>
      </c>
      <c r="D367" s="45" t="s">
        <v>759</v>
      </c>
      <c r="E367" s="48">
        <v>54.680161339489004</v>
      </c>
      <c r="F367" s="23">
        <v>23.202040320750001</v>
      </c>
      <c r="G367" s="23">
        <v>31.478121018738999</v>
      </c>
      <c r="H367" s="23">
        <v>21.486560190220999</v>
      </c>
      <c r="I367" s="23">
        <v>29.117261942334</v>
      </c>
      <c r="J367" s="49">
        <v>0</v>
      </c>
      <c r="K367" s="47" t="s">
        <v>904</v>
      </c>
      <c r="L367" s="23" t="s">
        <v>904</v>
      </c>
      <c r="M367" s="47">
        <v>23.202040320750001</v>
      </c>
      <c r="N367" s="47" t="s">
        <v>904</v>
      </c>
      <c r="O367" s="49" t="s">
        <v>904</v>
      </c>
      <c r="P367" s="47" t="s">
        <v>904</v>
      </c>
      <c r="Q367" s="23" t="s">
        <v>904</v>
      </c>
      <c r="R367" s="47">
        <v>31.478121018738999</v>
      </c>
      <c r="S367" s="47" t="s">
        <v>904</v>
      </c>
      <c r="T367" s="49" t="s">
        <v>904</v>
      </c>
      <c r="U367" s="47" t="s">
        <v>904</v>
      </c>
      <c r="V367" s="23" t="s">
        <v>904</v>
      </c>
      <c r="W367" s="47">
        <v>54.680161339489004</v>
      </c>
      <c r="X367" s="47" t="s">
        <v>904</v>
      </c>
      <c r="Y367" s="49" t="s">
        <v>904</v>
      </c>
      <c r="Z367" s="50" t="s">
        <v>904</v>
      </c>
    </row>
    <row r="368" spans="1:26" x14ac:dyDescent="0.25">
      <c r="A368" s="45" t="s">
        <v>651</v>
      </c>
      <c r="B368" s="45" t="s">
        <v>1293</v>
      </c>
      <c r="C368" s="45" t="s">
        <v>348</v>
      </c>
      <c r="D368" s="45" t="s">
        <v>652</v>
      </c>
      <c r="E368" s="48">
        <v>2.639273154764</v>
      </c>
      <c r="F368" s="23">
        <v>0.63659699809300008</v>
      </c>
      <c r="G368" s="23">
        <v>2.0026761566709999</v>
      </c>
      <c r="H368" s="23">
        <v>-10.590153889494999</v>
      </c>
      <c r="I368" s="23">
        <v>1.8524754449209999</v>
      </c>
      <c r="J368" s="49">
        <v>0.5</v>
      </c>
      <c r="K368" s="47" t="s">
        <v>904</v>
      </c>
      <c r="L368" s="23">
        <v>0.63659699809300008</v>
      </c>
      <c r="M368" s="47" t="s">
        <v>904</v>
      </c>
      <c r="N368" s="47" t="s">
        <v>904</v>
      </c>
      <c r="O368" s="49" t="s">
        <v>904</v>
      </c>
      <c r="P368" s="47" t="s">
        <v>904</v>
      </c>
      <c r="Q368" s="23">
        <v>2.0026761566709999</v>
      </c>
      <c r="R368" s="47" t="s">
        <v>904</v>
      </c>
      <c r="S368" s="47" t="s">
        <v>904</v>
      </c>
      <c r="T368" s="49" t="s">
        <v>904</v>
      </c>
      <c r="U368" s="47" t="s">
        <v>904</v>
      </c>
      <c r="V368" s="23">
        <v>2.639273154764</v>
      </c>
      <c r="W368" s="47" t="s">
        <v>904</v>
      </c>
      <c r="X368" s="47" t="s">
        <v>904</v>
      </c>
      <c r="Y368" s="49" t="s">
        <v>904</v>
      </c>
      <c r="Z368" s="50" t="s">
        <v>904</v>
      </c>
    </row>
    <row r="369" spans="1:26" x14ac:dyDescent="0.25">
      <c r="A369" s="45" t="s">
        <v>659</v>
      </c>
      <c r="B369" s="45" t="s">
        <v>1294</v>
      </c>
      <c r="C369" s="45" t="s">
        <v>348</v>
      </c>
      <c r="D369" s="45" t="s">
        <v>660</v>
      </c>
      <c r="E369" s="48">
        <v>1.4392286022209999</v>
      </c>
      <c r="F369" s="23">
        <v>0.31688541044200003</v>
      </c>
      <c r="G369" s="23">
        <v>1.1223431917789999</v>
      </c>
      <c r="H369" s="23">
        <v>-3.1218871818039999</v>
      </c>
      <c r="I369" s="23">
        <v>1.0381674523960001</v>
      </c>
      <c r="J369" s="49">
        <v>0.5</v>
      </c>
      <c r="K369" s="47" t="s">
        <v>904</v>
      </c>
      <c r="L369" s="23">
        <v>0.31688541044200003</v>
      </c>
      <c r="M369" s="47" t="s">
        <v>904</v>
      </c>
      <c r="N369" s="47" t="s">
        <v>904</v>
      </c>
      <c r="O369" s="49" t="s">
        <v>904</v>
      </c>
      <c r="P369" s="47" t="s">
        <v>904</v>
      </c>
      <c r="Q369" s="23">
        <v>1.1223431917789999</v>
      </c>
      <c r="R369" s="47" t="s">
        <v>904</v>
      </c>
      <c r="S369" s="47" t="s">
        <v>904</v>
      </c>
      <c r="T369" s="49" t="s">
        <v>904</v>
      </c>
      <c r="U369" s="47" t="s">
        <v>904</v>
      </c>
      <c r="V369" s="23">
        <v>1.4392286022209999</v>
      </c>
      <c r="W369" s="47" t="s">
        <v>904</v>
      </c>
      <c r="X369" s="47" t="s">
        <v>904</v>
      </c>
      <c r="Y369" s="49" t="s">
        <v>904</v>
      </c>
      <c r="Z369" s="50" t="s">
        <v>904</v>
      </c>
    </row>
    <row r="370" spans="1:26" x14ac:dyDescent="0.25">
      <c r="A370" s="45" t="s">
        <v>196</v>
      </c>
      <c r="B370" s="45" t="s">
        <v>1295</v>
      </c>
      <c r="C370" s="45" t="s">
        <v>952</v>
      </c>
      <c r="D370" s="45" t="s">
        <v>197</v>
      </c>
      <c r="E370" s="48">
        <v>101.653865115505</v>
      </c>
      <c r="F370" s="23">
        <v>27.692695396095999</v>
      </c>
      <c r="G370" s="23">
        <v>73.961169719409</v>
      </c>
      <c r="H370" s="23">
        <v>41.514234545551005</v>
      </c>
      <c r="I370" s="23">
        <v>68.414081990452999</v>
      </c>
      <c r="J370" s="49">
        <v>0</v>
      </c>
      <c r="K370" s="47">
        <v>24.717279110465</v>
      </c>
      <c r="L370" s="23" t="s">
        <v>904</v>
      </c>
      <c r="M370" s="47">
        <v>2.9754162856310002</v>
      </c>
      <c r="N370" s="47" t="s">
        <v>904</v>
      </c>
      <c r="O370" s="49" t="s">
        <v>904</v>
      </c>
      <c r="P370" s="47">
        <v>68.792633503174002</v>
      </c>
      <c r="Q370" s="23" t="s">
        <v>904</v>
      </c>
      <c r="R370" s="47">
        <v>5.1685362162350001</v>
      </c>
      <c r="S370" s="47" t="s">
        <v>904</v>
      </c>
      <c r="T370" s="49" t="s">
        <v>904</v>
      </c>
      <c r="U370" s="47">
        <v>93.509912613639003</v>
      </c>
      <c r="V370" s="23" t="s">
        <v>904</v>
      </c>
      <c r="W370" s="47">
        <v>8.1439525018659999</v>
      </c>
      <c r="X370" s="47" t="s">
        <v>904</v>
      </c>
      <c r="Y370" s="49" t="s">
        <v>904</v>
      </c>
      <c r="Z370" s="50" t="s">
        <v>904</v>
      </c>
    </row>
    <row r="371" spans="1:26" x14ac:dyDescent="0.25">
      <c r="A371" s="45" t="s">
        <v>760</v>
      </c>
      <c r="B371" s="45" t="s">
        <v>1296</v>
      </c>
      <c r="C371" s="45" t="s">
        <v>751</v>
      </c>
      <c r="D371" s="45" t="s">
        <v>761</v>
      </c>
      <c r="E371" s="48">
        <v>39.834342790641003</v>
      </c>
      <c r="F371" s="23">
        <v>16.751228249733</v>
      </c>
      <c r="G371" s="23">
        <v>23.083114540908003</v>
      </c>
      <c r="H371" s="23">
        <v>14.949939261908</v>
      </c>
      <c r="I371" s="23">
        <v>21.351880950339002</v>
      </c>
      <c r="J371" s="49">
        <v>0</v>
      </c>
      <c r="K371" s="47" t="s">
        <v>904</v>
      </c>
      <c r="L371" s="23" t="s">
        <v>904</v>
      </c>
      <c r="M371" s="47">
        <v>16.751228249733</v>
      </c>
      <c r="N371" s="47" t="s">
        <v>904</v>
      </c>
      <c r="O371" s="49" t="s">
        <v>904</v>
      </c>
      <c r="P371" s="47" t="s">
        <v>904</v>
      </c>
      <c r="Q371" s="23" t="s">
        <v>904</v>
      </c>
      <c r="R371" s="47">
        <v>23.083114540908003</v>
      </c>
      <c r="S371" s="47" t="s">
        <v>904</v>
      </c>
      <c r="T371" s="49" t="s">
        <v>904</v>
      </c>
      <c r="U371" s="47" t="s">
        <v>904</v>
      </c>
      <c r="V371" s="23" t="s">
        <v>904</v>
      </c>
      <c r="W371" s="47">
        <v>39.834342790641003</v>
      </c>
      <c r="X371" s="47" t="s">
        <v>904</v>
      </c>
      <c r="Y371" s="49" t="s">
        <v>904</v>
      </c>
      <c r="Z371" s="50" t="s">
        <v>904</v>
      </c>
    </row>
    <row r="372" spans="1:26" x14ac:dyDescent="0.25">
      <c r="A372" s="45" t="s">
        <v>132</v>
      </c>
      <c r="B372" s="45" t="s">
        <v>1297</v>
      </c>
      <c r="C372" s="45" t="s">
        <v>915</v>
      </c>
      <c r="D372" s="45" t="s">
        <v>133</v>
      </c>
      <c r="E372" s="48">
        <v>130.50921119776498</v>
      </c>
      <c r="F372" s="23">
        <v>46.165872166153001</v>
      </c>
      <c r="G372" s="23">
        <v>84.34333903161199</v>
      </c>
      <c r="H372" s="23">
        <v>-474.56212376005499</v>
      </c>
      <c r="I372" s="23">
        <v>78.017588604240999</v>
      </c>
      <c r="J372" s="49">
        <v>0.5</v>
      </c>
      <c r="K372" s="47">
        <v>30.135739589621</v>
      </c>
      <c r="L372" s="23">
        <v>16.030132576532999</v>
      </c>
      <c r="M372" s="47" t="s">
        <v>904</v>
      </c>
      <c r="N372" s="47" t="s">
        <v>904</v>
      </c>
      <c r="O372" s="49" t="s">
        <v>904</v>
      </c>
      <c r="P372" s="47">
        <v>49.783158339437001</v>
      </c>
      <c r="Q372" s="23">
        <v>34.560180692175003</v>
      </c>
      <c r="R372" s="47" t="s">
        <v>904</v>
      </c>
      <c r="S372" s="47" t="s">
        <v>904</v>
      </c>
      <c r="T372" s="49" t="s">
        <v>904</v>
      </c>
      <c r="U372" s="47">
        <v>79.918897929058005</v>
      </c>
      <c r="V372" s="23">
        <v>50.590313268708002</v>
      </c>
      <c r="W372" s="47" t="s">
        <v>904</v>
      </c>
      <c r="X372" s="47" t="s">
        <v>904</v>
      </c>
      <c r="Y372" s="49" t="s">
        <v>904</v>
      </c>
      <c r="Z372" s="50" t="s">
        <v>904</v>
      </c>
    </row>
    <row r="373" spans="1:26" x14ac:dyDescent="0.25">
      <c r="A373" s="45" t="s">
        <v>415</v>
      </c>
      <c r="B373" s="45" t="s">
        <v>1298</v>
      </c>
      <c r="C373" s="45" t="s">
        <v>348</v>
      </c>
      <c r="D373" s="45" t="s">
        <v>416</v>
      </c>
      <c r="E373" s="48">
        <v>2.1060137933590002</v>
      </c>
      <c r="F373" s="23">
        <v>0.20305128068200001</v>
      </c>
      <c r="G373" s="23">
        <v>1.902962512677</v>
      </c>
      <c r="H373" s="23">
        <v>-4.9591703652870001</v>
      </c>
      <c r="I373" s="23">
        <v>1.7602403242260001</v>
      </c>
      <c r="J373" s="49">
        <v>0.5</v>
      </c>
      <c r="K373" s="47" t="s">
        <v>904</v>
      </c>
      <c r="L373" s="23">
        <v>0.20305128068200001</v>
      </c>
      <c r="M373" s="47" t="s">
        <v>904</v>
      </c>
      <c r="N373" s="47" t="s">
        <v>904</v>
      </c>
      <c r="O373" s="49" t="s">
        <v>904</v>
      </c>
      <c r="P373" s="47" t="s">
        <v>904</v>
      </c>
      <c r="Q373" s="23">
        <v>1.902962512677</v>
      </c>
      <c r="R373" s="47" t="s">
        <v>904</v>
      </c>
      <c r="S373" s="47" t="s">
        <v>904</v>
      </c>
      <c r="T373" s="49" t="s">
        <v>904</v>
      </c>
      <c r="U373" s="47" t="s">
        <v>904</v>
      </c>
      <c r="V373" s="23">
        <v>2.1060137933590002</v>
      </c>
      <c r="W373" s="47" t="s">
        <v>904</v>
      </c>
      <c r="X373" s="47" t="s">
        <v>904</v>
      </c>
      <c r="Y373" s="49" t="s">
        <v>904</v>
      </c>
      <c r="Z373" s="50" t="s">
        <v>904</v>
      </c>
    </row>
    <row r="374" spans="1:26" x14ac:dyDescent="0.25">
      <c r="A374" s="45" t="s">
        <v>53</v>
      </c>
      <c r="B374" s="45" t="s">
        <v>1299</v>
      </c>
      <c r="C374" s="45" t="s">
        <v>36</v>
      </c>
      <c r="D374" s="45" t="s">
        <v>54</v>
      </c>
      <c r="E374" s="48">
        <v>97.783360279606995</v>
      </c>
      <c r="F374" s="23">
        <v>31.906821018383997</v>
      </c>
      <c r="G374" s="23">
        <v>65.876539261223002</v>
      </c>
      <c r="H374" s="23">
        <v>26.473680709334001</v>
      </c>
      <c r="I374" s="23">
        <v>60.935798816630999</v>
      </c>
      <c r="J374" s="49">
        <v>0</v>
      </c>
      <c r="K374" s="47">
        <v>28.90991733856</v>
      </c>
      <c r="L374" s="23">
        <v>2.9969036798249999</v>
      </c>
      <c r="M374" s="47" t="s">
        <v>904</v>
      </c>
      <c r="N374" s="47" t="s">
        <v>904</v>
      </c>
      <c r="O374" s="49" t="s">
        <v>904</v>
      </c>
      <c r="P374" s="47">
        <v>55.782872893003002</v>
      </c>
      <c r="Q374" s="23">
        <v>10.093666368218999</v>
      </c>
      <c r="R374" s="47" t="s">
        <v>904</v>
      </c>
      <c r="S374" s="47" t="s">
        <v>904</v>
      </c>
      <c r="T374" s="49" t="s">
        <v>904</v>
      </c>
      <c r="U374" s="47">
        <v>84.692790231563009</v>
      </c>
      <c r="V374" s="23">
        <v>13.090570048043999</v>
      </c>
      <c r="W374" s="47" t="s">
        <v>904</v>
      </c>
      <c r="X374" s="47" t="s">
        <v>904</v>
      </c>
      <c r="Y374" s="49" t="s">
        <v>904</v>
      </c>
      <c r="Z374" s="50" t="s">
        <v>904</v>
      </c>
    </row>
    <row r="375" spans="1:26" x14ac:dyDescent="0.25">
      <c r="A375" s="45" t="s">
        <v>300</v>
      </c>
      <c r="B375" s="45" t="s">
        <v>1300</v>
      </c>
      <c r="C375" s="45" t="s">
        <v>923</v>
      </c>
      <c r="D375" s="45" t="s">
        <v>301</v>
      </c>
      <c r="E375" s="48">
        <v>72.309336874194997</v>
      </c>
      <c r="F375" s="23">
        <v>18.287662089970997</v>
      </c>
      <c r="G375" s="23">
        <v>54.021674784224004</v>
      </c>
      <c r="H375" s="23">
        <v>-18.668432000518003</v>
      </c>
      <c r="I375" s="23">
        <v>49.970049175406999</v>
      </c>
      <c r="J375" s="49">
        <v>0.25682199999999999</v>
      </c>
      <c r="K375" s="47">
        <v>17.613693872255002</v>
      </c>
      <c r="L375" s="23">
        <v>0.67396821771600002</v>
      </c>
      <c r="M375" s="47" t="s">
        <v>904</v>
      </c>
      <c r="N375" s="47" t="s">
        <v>904</v>
      </c>
      <c r="O375" s="49" t="s">
        <v>904</v>
      </c>
      <c r="P375" s="47">
        <v>43.655545109855005</v>
      </c>
      <c r="Q375" s="23">
        <v>10.366129674370001</v>
      </c>
      <c r="R375" s="47" t="s">
        <v>904</v>
      </c>
      <c r="S375" s="47" t="s">
        <v>904</v>
      </c>
      <c r="T375" s="49" t="s">
        <v>904</v>
      </c>
      <c r="U375" s="47">
        <v>61.269238982110011</v>
      </c>
      <c r="V375" s="23">
        <v>11.040097892086001</v>
      </c>
      <c r="W375" s="47" t="s">
        <v>904</v>
      </c>
      <c r="X375" s="47" t="s">
        <v>904</v>
      </c>
      <c r="Y375" s="49" t="s">
        <v>904</v>
      </c>
      <c r="Z375" s="50" t="s">
        <v>904</v>
      </c>
    </row>
    <row r="376" spans="1:26" x14ac:dyDescent="0.25">
      <c r="A376" s="45" t="s">
        <v>485</v>
      </c>
      <c r="B376" s="45" t="s">
        <v>1301</v>
      </c>
      <c r="C376" s="45" t="s">
        <v>348</v>
      </c>
      <c r="D376" s="45" t="s">
        <v>486</v>
      </c>
      <c r="E376" s="48">
        <v>2.4620517453769999</v>
      </c>
      <c r="F376" s="23">
        <v>0.38101160984599997</v>
      </c>
      <c r="G376" s="23">
        <v>2.081040135531</v>
      </c>
      <c r="H376" s="23">
        <v>-18.916072319086002</v>
      </c>
      <c r="I376" s="23">
        <v>1.9249621253660001</v>
      </c>
      <c r="J376" s="49">
        <v>0.5</v>
      </c>
      <c r="K376" s="47" t="s">
        <v>904</v>
      </c>
      <c r="L376" s="23">
        <v>0.38101160984599997</v>
      </c>
      <c r="M376" s="47" t="s">
        <v>904</v>
      </c>
      <c r="N376" s="47" t="s">
        <v>904</v>
      </c>
      <c r="O376" s="49" t="s">
        <v>904</v>
      </c>
      <c r="P376" s="47" t="s">
        <v>904</v>
      </c>
      <c r="Q376" s="23">
        <v>2.081040135531</v>
      </c>
      <c r="R376" s="47" t="s">
        <v>904</v>
      </c>
      <c r="S376" s="47" t="s">
        <v>904</v>
      </c>
      <c r="T376" s="49" t="s">
        <v>904</v>
      </c>
      <c r="U376" s="47" t="s">
        <v>904</v>
      </c>
      <c r="V376" s="23">
        <v>2.4620517453769999</v>
      </c>
      <c r="W376" s="47" t="s">
        <v>904</v>
      </c>
      <c r="X376" s="47" t="s">
        <v>904</v>
      </c>
      <c r="Y376" s="49" t="s">
        <v>904</v>
      </c>
      <c r="Z376" s="50" t="s">
        <v>904</v>
      </c>
    </row>
    <row r="377" spans="1:26" x14ac:dyDescent="0.25">
      <c r="A377" s="45" t="s">
        <v>262</v>
      </c>
      <c r="B377" s="45" t="s">
        <v>1302</v>
      </c>
      <c r="C377" s="45" t="s">
        <v>923</v>
      </c>
      <c r="D377" s="45" t="s">
        <v>263</v>
      </c>
      <c r="E377" s="48">
        <v>15.09419334915</v>
      </c>
      <c r="F377" s="23">
        <v>3.2169683369789999</v>
      </c>
      <c r="G377" s="23">
        <v>11.877225012170999</v>
      </c>
      <c r="H377" s="23">
        <v>-26.970476045178998</v>
      </c>
      <c r="I377" s="23">
        <v>10.986433136259</v>
      </c>
      <c r="J377" s="49">
        <v>0.5</v>
      </c>
      <c r="K377" s="47">
        <v>3.8389613654780002</v>
      </c>
      <c r="L377" s="23">
        <v>-0.62199302849899996</v>
      </c>
      <c r="M377" s="47" t="s">
        <v>904</v>
      </c>
      <c r="N377" s="47" t="s">
        <v>904</v>
      </c>
      <c r="O377" s="49" t="s">
        <v>904</v>
      </c>
      <c r="P377" s="47">
        <v>7.959689194549</v>
      </c>
      <c r="Q377" s="23">
        <v>3.917535817623</v>
      </c>
      <c r="R377" s="47" t="s">
        <v>904</v>
      </c>
      <c r="S377" s="47" t="s">
        <v>904</v>
      </c>
      <c r="T377" s="49" t="s">
        <v>904</v>
      </c>
      <c r="U377" s="47">
        <v>11.798650560026999</v>
      </c>
      <c r="V377" s="23">
        <v>3.2955427891240001</v>
      </c>
      <c r="W377" s="47" t="s">
        <v>904</v>
      </c>
      <c r="X377" s="47" t="s">
        <v>904</v>
      </c>
      <c r="Y377" s="49" t="s">
        <v>904</v>
      </c>
      <c r="Z377" s="50" t="s">
        <v>904</v>
      </c>
    </row>
    <row r="378" spans="1:26" x14ac:dyDescent="0.25">
      <c r="A378" s="45" t="s">
        <v>63</v>
      </c>
      <c r="B378" s="45" t="s">
        <v>1303</v>
      </c>
      <c r="C378" s="45" t="s">
        <v>36</v>
      </c>
      <c r="D378" s="45" t="s">
        <v>64</v>
      </c>
      <c r="E378" s="48">
        <v>112.983321828702</v>
      </c>
      <c r="F378" s="23">
        <v>36.966072113160003</v>
      </c>
      <c r="G378" s="23">
        <v>76.017249715542007</v>
      </c>
      <c r="H378" s="23">
        <v>42.449777885345</v>
      </c>
      <c r="I378" s="23">
        <v>70.315955986877</v>
      </c>
      <c r="J378" s="49">
        <v>0</v>
      </c>
      <c r="K378" s="47">
        <v>33.740731192253001</v>
      </c>
      <c r="L378" s="23">
        <v>3.2253409209070001</v>
      </c>
      <c r="M378" s="47" t="s">
        <v>904</v>
      </c>
      <c r="N378" s="47" t="s">
        <v>904</v>
      </c>
      <c r="O378" s="49" t="s">
        <v>904</v>
      </c>
      <c r="P378" s="47">
        <v>65.411766204006994</v>
      </c>
      <c r="Q378" s="23">
        <v>10.605483511536001</v>
      </c>
      <c r="R378" s="47" t="s">
        <v>904</v>
      </c>
      <c r="S378" s="47" t="s">
        <v>904</v>
      </c>
      <c r="T378" s="49" t="s">
        <v>904</v>
      </c>
      <c r="U378" s="47">
        <v>99.152497396260003</v>
      </c>
      <c r="V378" s="23">
        <v>13.830824432443</v>
      </c>
      <c r="W378" s="47" t="s">
        <v>904</v>
      </c>
      <c r="X378" s="47" t="s">
        <v>904</v>
      </c>
      <c r="Y378" s="49" t="s">
        <v>904</v>
      </c>
      <c r="Z378" s="50" t="s">
        <v>904</v>
      </c>
    </row>
    <row r="379" spans="1:26" x14ac:dyDescent="0.25">
      <c r="A379" s="45" t="s">
        <v>713</v>
      </c>
      <c r="B379" s="45" t="s">
        <v>1304</v>
      </c>
      <c r="C379" s="45" t="s">
        <v>348</v>
      </c>
      <c r="D379" s="45" t="s">
        <v>714</v>
      </c>
      <c r="E379" s="48">
        <v>1.991997006586</v>
      </c>
      <c r="F379" s="23">
        <v>0</v>
      </c>
      <c r="G379" s="23">
        <v>1.991997006586</v>
      </c>
      <c r="H379" s="23">
        <v>-16.011669081185001</v>
      </c>
      <c r="I379" s="23">
        <v>1.842597231092</v>
      </c>
      <c r="J379" s="49">
        <v>0.5</v>
      </c>
      <c r="K379" s="47" t="s">
        <v>904</v>
      </c>
      <c r="L379" s="23" t="s">
        <v>904</v>
      </c>
      <c r="M379" s="47" t="s">
        <v>904</v>
      </c>
      <c r="N379" s="47" t="s">
        <v>904</v>
      </c>
      <c r="O379" s="49" t="s">
        <v>904</v>
      </c>
      <c r="P379" s="47" t="s">
        <v>904</v>
      </c>
      <c r="Q379" s="23">
        <v>1.991997006586</v>
      </c>
      <c r="R379" s="47" t="s">
        <v>904</v>
      </c>
      <c r="S379" s="47" t="s">
        <v>904</v>
      </c>
      <c r="T379" s="49" t="s">
        <v>904</v>
      </c>
      <c r="U379" s="47" t="s">
        <v>904</v>
      </c>
      <c r="V379" s="23">
        <v>1.991997006586</v>
      </c>
      <c r="W379" s="47" t="s">
        <v>904</v>
      </c>
      <c r="X379" s="47" t="s">
        <v>904</v>
      </c>
      <c r="Y379" s="49" t="s">
        <v>904</v>
      </c>
      <c r="Z379" s="50">
        <v>-0.113948726194</v>
      </c>
    </row>
    <row r="380" spans="1:26" x14ac:dyDescent="0.25">
      <c r="A380" s="45" t="s">
        <v>264</v>
      </c>
      <c r="B380" s="45" t="s">
        <v>1305</v>
      </c>
      <c r="C380" s="45" t="s">
        <v>923</v>
      </c>
      <c r="D380" s="45" t="s">
        <v>265</v>
      </c>
      <c r="E380" s="48">
        <v>13.335405960757999</v>
      </c>
      <c r="F380" s="23">
        <v>0.15758326380099999</v>
      </c>
      <c r="G380" s="23">
        <v>13.177822696957</v>
      </c>
      <c r="H380" s="23">
        <v>-14.057502362641999</v>
      </c>
      <c r="I380" s="23">
        <v>12.189485994685</v>
      </c>
      <c r="J380" s="49">
        <v>0.5</v>
      </c>
      <c r="K380" s="47">
        <v>4.6368339524120001</v>
      </c>
      <c r="L380" s="23">
        <v>-4.4792506886109997</v>
      </c>
      <c r="M380" s="47" t="s">
        <v>904</v>
      </c>
      <c r="N380" s="47" t="s">
        <v>904</v>
      </c>
      <c r="O380" s="49" t="s">
        <v>904</v>
      </c>
      <c r="P380" s="47">
        <v>6.2925707097209997</v>
      </c>
      <c r="Q380" s="23">
        <v>6.8852519872359998</v>
      </c>
      <c r="R380" s="47" t="s">
        <v>904</v>
      </c>
      <c r="S380" s="47" t="s">
        <v>904</v>
      </c>
      <c r="T380" s="49" t="s">
        <v>904</v>
      </c>
      <c r="U380" s="47">
        <v>10.929404662132999</v>
      </c>
      <c r="V380" s="23">
        <v>2.4060012986250001</v>
      </c>
      <c r="W380" s="47" t="s">
        <v>904</v>
      </c>
      <c r="X380" s="47" t="s">
        <v>904</v>
      </c>
      <c r="Y380" s="49" t="s">
        <v>904</v>
      </c>
      <c r="Z380" s="50" t="s">
        <v>904</v>
      </c>
    </row>
    <row r="381" spans="1:26" x14ac:dyDescent="0.25">
      <c r="A381" s="45" t="s">
        <v>95</v>
      </c>
      <c r="B381" s="45" t="s">
        <v>1306</v>
      </c>
      <c r="C381" s="45" t="s">
        <v>36</v>
      </c>
      <c r="D381" s="45" t="s">
        <v>96</v>
      </c>
      <c r="E381" s="48">
        <v>112.74302096821299</v>
      </c>
      <c r="F381" s="23">
        <v>38.392214832636995</v>
      </c>
      <c r="G381" s="23">
        <v>74.350806135575993</v>
      </c>
      <c r="H381" s="23">
        <v>36.910095089833</v>
      </c>
      <c r="I381" s="23">
        <v>68.774495675408005</v>
      </c>
      <c r="J381" s="49">
        <v>0</v>
      </c>
      <c r="K381" s="47">
        <v>35.055280601097998</v>
      </c>
      <c r="L381" s="23">
        <v>3.3369342315389998</v>
      </c>
      <c r="M381" s="47" t="s">
        <v>904</v>
      </c>
      <c r="N381" s="47" t="s">
        <v>904</v>
      </c>
      <c r="O381" s="49" t="s">
        <v>904</v>
      </c>
      <c r="P381" s="47">
        <v>64.409511441685993</v>
      </c>
      <c r="Q381" s="23">
        <v>9.9412946938900006</v>
      </c>
      <c r="R381" s="47" t="s">
        <v>904</v>
      </c>
      <c r="S381" s="47" t="s">
        <v>904</v>
      </c>
      <c r="T381" s="49" t="s">
        <v>904</v>
      </c>
      <c r="U381" s="47">
        <v>99.464792042783984</v>
      </c>
      <c r="V381" s="23">
        <v>13.278228925429001</v>
      </c>
      <c r="W381" s="47" t="s">
        <v>904</v>
      </c>
      <c r="X381" s="47" t="s">
        <v>904</v>
      </c>
      <c r="Y381" s="49" t="s">
        <v>904</v>
      </c>
      <c r="Z381" s="50" t="s">
        <v>904</v>
      </c>
    </row>
    <row r="382" spans="1:26" x14ac:dyDescent="0.25">
      <c r="A382" s="45" t="s">
        <v>491</v>
      </c>
      <c r="B382" s="45" t="s">
        <v>1307</v>
      </c>
      <c r="C382" s="45" t="s">
        <v>348</v>
      </c>
      <c r="D382" s="45" t="s">
        <v>492</v>
      </c>
      <c r="E382" s="48">
        <v>3.093561805587</v>
      </c>
      <c r="F382" s="23">
        <v>0.65312548619800004</v>
      </c>
      <c r="G382" s="23">
        <v>2.4404363193890002</v>
      </c>
      <c r="H382" s="23">
        <v>-14.060970283108</v>
      </c>
      <c r="I382" s="23">
        <v>2.257403595435</v>
      </c>
      <c r="J382" s="49">
        <v>0.5</v>
      </c>
      <c r="K382" s="47" t="s">
        <v>904</v>
      </c>
      <c r="L382" s="23">
        <v>0.65312548619800004</v>
      </c>
      <c r="M382" s="47" t="s">
        <v>904</v>
      </c>
      <c r="N382" s="47" t="s">
        <v>904</v>
      </c>
      <c r="O382" s="49" t="s">
        <v>904</v>
      </c>
      <c r="P382" s="47" t="s">
        <v>904</v>
      </c>
      <c r="Q382" s="23">
        <v>2.4404363193890002</v>
      </c>
      <c r="R382" s="47" t="s">
        <v>904</v>
      </c>
      <c r="S382" s="47" t="s">
        <v>904</v>
      </c>
      <c r="T382" s="49" t="s">
        <v>904</v>
      </c>
      <c r="U382" s="47" t="s">
        <v>904</v>
      </c>
      <c r="V382" s="23">
        <v>3.093561805587</v>
      </c>
      <c r="W382" s="47" t="s">
        <v>904</v>
      </c>
      <c r="X382" s="47" t="s">
        <v>904</v>
      </c>
      <c r="Y382" s="49" t="s">
        <v>904</v>
      </c>
      <c r="Z382" s="50" t="s">
        <v>904</v>
      </c>
    </row>
    <row r="383" spans="1:26" x14ac:dyDescent="0.25">
      <c r="A383" s="45" t="s">
        <v>341</v>
      </c>
      <c r="B383" s="45" t="s">
        <v>1308</v>
      </c>
      <c r="C383" s="45" t="s">
        <v>952</v>
      </c>
      <c r="D383" s="45" t="s">
        <v>342</v>
      </c>
      <c r="E383" s="48">
        <v>79.143501621652007</v>
      </c>
      <c r="F383" s="23">
        <v>19.897084802122002</v>
      </c>
      <c r="G383" s="23">
        <v>59.246416819530005</v>
      </c>
      <c r="H383" s="23">
        <v>41.890465521122998</v>
      </c>
      <c r="I383" s="23">
        <v>54.802935558064995</v>
      </c>
      <c r="J383" s="49">
        <v>0</v>
      </c>
      <c r="K383" s="47">
        <v>19.897084802122002</v>
      </c>
      <c r="L383" s="23" t="s">
        <v>904</v>
      </c>
      <c r="M383" s="47" t="s">
        <v>904</v>
      </c>
      <c r="N383" s="47" t="s">
        <v>904</v>
      </c>
      <c r="O383" s="49" t="s">
        <v>904</v>
      </c>
      <c r="P383" s="47">
        <v>59.246416819530005</v>
      </c>
      <c r="Q383" s="23" t="s">
        <v>904</v>
      </c>
      <c r="R383" s="47" t="s">
        <v>904</v>
      </c>
      <c r="S383" s="47" t="s">
        <v>904</v>
      </c>
      <c r="T383" s="49" t="s">
        <v>904</v>
      </c>
      <c r="U383" s="47">
        <v>79.143501621652007</v>
      </c>
      <c r="V383" s="23" t="s">
        <v>904</v>
      </c>
      <c r="W383" s="47" t="s">
        <v>904</v>
      </c>
      <c r="X383" s="47" t="s">
        <v>904</v>
      </c>
      <c r="Y383" s="49" t="s">
        <v>904</v>
      </c>
      <c r="Z383" s="50" t="s">
        <v>904</v>
      </c>
    </row>
    <row r="384" spans="1:26" x14ac:dyDescent="0.25">
      <c r="A384" s="45" t="s">
        <v>737</v>
      </c>
      <c r="B384" s="45" t="s">
        <v>1309</v>
      </c>
      <c r="C384" s="45" t="s">
        <v>348</v>
      </c>
      <c r="D384" s="45" t="s">
        <v>738</v>
      </c>
      <c r="E384" s="48">
        <v>2.9655696261750002</v>
      </c>
      <c r="F384" s="23">
        <v>0.45292404153300003</v>
      </c>
      <c r="G384" s="23">
        <v>2.5126455846420002</v>
      </c>
      <c r="H384" s="23">
        <v>-10.27755072089</v>
      </c>
      <c r="I384" s="23">
        <v>2.3241971657940002</v>
      </c>
      <c r="J384" s="49">
        <v>0.5</v>
      </c>
      <c r="K384" s="47" t="s">
        <v>904</v>
      </c>
      <c r="L384" s="23">
        <v>0.45292404153300003</v>
      </c>
      <c r="M384" s="47" t="s">
        <v>904</v>
      </c>
      <c r="N384" s="47" t="s">
        <v>904</v>
      </c>
      <c r="O384" s="49" t="s">
        <v>904</v>
      </c>
      <c r="P384" s="47" t="s">
        <v>904</v>
      </c>
      <c r="Q384" s="23">
        <v>2.5126455846420002</v>
      </c>
      <c r="R384" s="47" t="s">
        <v>904</v>
      </c>
      <c r="S384" s="47" t="s">
        <v>904</v>
      </c>
      <c r="T384" s="49" t="s">
        <v>904</v>
      </c>
      <c r="U384" s="47" t="s">
        <v>904</v>
      </c>
      <c r="V384" s="23">
        <v>2.9655696261750002</v>
      </c>
      <c r="W384" s="47" t="s">
        <v>904</v>
      </c>
      <c r="X384" s="47" t="s">
        <v>904</v>
      </c>
      <c r="Y384" s="49" t="s">
        <v>904</v>
      </c>
      <c r="Z384" s="50" t="s">
        <v>904</v>
      </c>
    </row>
    <row r="385" spans="1:26" x14ac:dyDescent="0.25">
      <c r="A385" s="45" t="s">
        <v>493</v>
      </c>
      <c r="B385" s="45" t="s">
        <v>1310</v>
      </c>
      <c r="C385" s="45" t="s">
        <v>348</v>
      </c>
      <c r="D385" s="45" t="s">
        <v>494</v>
      </c>
      <c r="E385" s="48">
        <v>3.0416930128299997</v>
      </c>
      <c r="F385" s="23">
        <v>0.56665339525399994</v>
      </c>
      <c r="G385" s="23">
        <v>2.4750396175759999</v>
      </c>
      <c r="H385" s="23">
        <v>-13.813413503558001</v>
      </c>
      <c r="I385" s="23">
        <v>2.2894116462579999</v>
      </c>
      <c r="J385" s="49">
        <v>0.5</v>
      </c>
      <c r="K385" s="47" t="s">
        <v>904</v>
      </c>
      <c r="L385" s="23">
        <v>0.56665339525399994</v>
      </c>
      <c r="M385" s="47" t="s">
        <v>904</v>
      </c>
      <c r="N385" s="47" t="s">
        <v>904</v>
      </c>
      <c r="O385" s="49" t="s">
        <v>904</v>
      </c>
      <c r="P385" s="47" t="s">
        <v>904</v>
      </c>
      <c r="Q385" s="23">
        <v>2.4750396175759999</v>
      </c>
      <c r="R385" s="47" t="s">
        <v>904</v>
      </c>
      <c r="S385" s="47" t="s">
        <v>904</v>
      </c>
      <c r="T385" s="49" t="s">
        <v>904</v>
      </c>
      <c r="U385" s="47" t="s">
        <v>904</v>
      </c>
      <c r="V385" s="23">
        <v>3.0416930128299997</v>
      </c>
      <c r="W385" s="47" t="s">
        <v>904</v>
      </c>
      <c r="X385" s="47" t="s">
        <v>904</v>
      </c>
      <c r="Y385" s="49" t="s">
        <v>904</v>
      </c>
      <c r="Z385" s="50" t="s">
        <v>904</v>
      </c>
    </row>
    <row r="386" spans="1:26" x14ac:dyDescent="0.25">
      <c r="A386" s="45" t="s">
        <v>353</v>
      </c>
      <c r="B386" s="45" t="s">
        <v>1311</v>
      </c>
      <c r="C386" s="45" t="s">
        <v>348</v>
      </c>
      <c r="D386" s="45" t="s">
        <v>354</v>
      </c>
      <c r="E386" s="48">
        <v>3.7577596875839996</v>
      </c>
      <c r="F386" s="23">
        <v>0.63512180934999996</v>
      </c>
      <c r="G386" s="23">
        <v>3.1226378782339999</v>
      </c>
      <c r="H386" s="23">
        <v>-25.504260928316</v>
      </c>
      <c r="I386" s="23">
        <v>2.8884400373669998</v>
      </c>
      <c r="J386" s="49">
        <v>0.5</v>
      </c>
      <c r="K386" s="47" t="s">
        <v>904</v>
      </c>
      <c r="L386" s="23">
        <v>0.63512180934999996</v>
      </c>
      <c r="M386" s="47" t="s">
        <v>904</v>
      </c>
      <c r="N386" s="47" t="s">
        <v>904</v>
      </c>
      <c r="O386" s="49" t="s">
        <v>904</v>
      </c>
      <c r="P386" s="47" t="s">
        <v>904</v>
      </c>
      <c r="Q386" s="23">
        <v>3.1226378782339999</v>
      </c>
      <c r="R386" s="47" t="s">
        <v>904</v>
      </c>
      <c r="S386" s="47" t="s">
        <v>904</v>
      </c>
      <c r="T386" s="49" t="s">
        <v>904</v>
      </c>
      <c r="U386" s="47" t="s">
        <v>904</v>
      </c>
      <c r="V386" s="23">
        <v>3.7577596875839996</v>
      </c>
      <c r="W386" s="47" t="s">
        <v>904</v>
      </c>
      <c r="X386" s="47" t="s">
        <v>904</v>
      </c>
      <c r="Y386" s="49" t="s">
        <v>904</v>
      </c>
      <c r="Z386" s="50" t="s">
        <v>904</v>
      </c>
    </row>
    <row r="387" spans="1:26" x14ac:dyDescent="0.25">
      <c r="A387" s="45" t="s">
        <v>563</v>
      </c>
      <c r="B387" s="45" t="s">
        <v>1312</v>
      </c>
      <c r="C387" s="45" t="s">
        <v>348</v>
      </c>
      <c r="D387" s="45" t="s">
        <v>564</v>
      </c>
      <c r="E387" s="48">
        <v>4.0936674223449998</v>
      </c>
      <c r="F387" s="23">
        <v>0.9121987601449999</v>
      </c>
      <c r="G387" s="23">
        <v>3.1814686622000004</v>
      </c>
      <c r="H387" s="23">
        <v>-7.4971339773890007</v>
      </c>
      <c r="I387" s="23">
        <v>2.9428585125350004</v>
      </c>
      <c r="J387" s="49">
        <v>0.5</v>
      </c>
      <c r="K387" s="47" t="s">
        <v>904</v>
      </c>
      <c r="L387" s="23">
        <v>0.9121987601449999</v>
      </c>
      <c r="M387" s="47" t="s">
        <v>904</v>
      </c>
      <c r="N387" s="47" t="s">
        <v>904</v>
      </c>
      <c r="O387" s="49" t="s">
        <v>904</v>
      </c>
      <c r="P387" s="47" t="s">
        <v>904</v>
      </c>
      <c r="Q387" s="23">
        <v>3.1814686622000004</v>
      </c>
      <c r="R387" s="47" t="s">
        <v>904</v>
      </c>
      <c r="S387" s="47" t="s">
        <v>904</v>
      </c>
      <c r="T387" s="49" t="s">
        <v>904</v>
      </c>
      <c r="U387" s="47" t="s">
        <v>904</v>
      </c>
      <c r="V387" s="23">
        <v>4.0936674223449998</v>
      </c>
      <c r="W387" s="47" t="s">
        <v>904</v>
      </c>
      <c r="X387" s="47" t="s">
        <v>904</v>
      </c>
      <c r="Y387" s="49" t="s">
        <v>904</v>
      </c>
      <c r="Z387" s="50" t="s">
        <v>904</v>
      </c>
    </row>
    <row r="388" spans="1:26" x14ac:dyDescent="0.25">
      <c r="A388" s="45" t="s">
        <v>495</v>
      </c>
      <c r="B388" s="45" t="s">
        <v>1313</v>
      </c>
      <c r="C388" s="45" t="s">
        <v>348</v>
      </c>
      <c r="D388" s="45" t="s">
        <v>496</v>
      </c>
      <c r="E388" s="48">
        <v>3.1634554146629998</v>
      </c>
      <c r="F388" s="23">
        <v>0.51021764282600002</v>
      </c>
      <c r="G388" s="23">
        <v>2.6532377718369999</v>
      </c>
      <c r="H388" s="23">
        <v>-9.1671802620809988</v>
      </c>
      <c r="I388" s="23">
        <v>2.4542449389500001</v>
      </c>
      <c r="J388" s="49">
        <v>0.5</v>
      </c>
      <c r="K388" s="47" t="s">
        <v>904</v>
      </c>
      <c r="L388" s="23">
        <v>0.51021764282600002</v>
      </c>
      <c r="M388" s="47" t="s">
        <v>904</v>
      </c>
      <c r="N388" s="47" t="s">
        <v>904</v>
      </c>
      <c r="O388" s="49" t="s">
        <v>904</v>
      </c>
      <c r="P388" s="47" t="s">
        <v>904</v>
      </c>
      <c r="Q388" s="23">
        <v>2.6532377718369999</v>
      </c>
      <c r="R388" s="47" t="s">
        <v>904</v>
      </c>
      <c r="S388" s="47" t="s">
        <v>904</v>
      </c>
      <c r="T388" s="49" t="s">
        <v>904</v>
      </c>
      <c r="U388" s="47" t="s">
        <v>904</v>
      </c>
      <c r="V388" s="23">
        <v>3.1634554146629998</v>
      </c>
      <c r="W388" s="47" t="s">
        <v>904</v>
      </c>
      <c r="X388" s="47" t="s">
        <v>904</v>
      </c>
      <c r="Y388" s="49" t="s">
        <v>904</v>
      </c>
      <c r="Z388" s="50" t="s">
        <v>904</v>
      </c>
    </row>
    <row r="389" spans="1:26" x14ac:dyDescent="0.25">
      <c r="A389" s="45" t="s">
        <v>226</v>
      </c>
      <c r="B389" s="45" t="s">
        <v>1314</v>
      </c>
      <c r="C389" s="45" t="s">
        <v>923</v>
      </c>
      <c r="D389" s="45" t="s">
        <v>227</v>
      </c>
      <c r="E389" s="48">
        <v>33.360248213654998</v>
      </c>
      <c r="F389" s="23">
        <v>8.5795396228100014</v>
      </c>
      <c r="G389" s="23">
        <v>24.780708590844998</v>
      </c>
      <c r="H389" s="23">
        <v>-23.398078339476999</v>
      </c>
      <c r="I389" s="23">
        <v>22.922155446531999</v>
      </c>
      <c r="J389" s="49">
        <v>0.485651</v>
      </c>
      <c r="K389" s="47">
        <v>7.9898000990010001</v>
      </c>
      <c r="L389" s="23">
        <v>0.58973952380900008</v>
      </c>
      <c r="M389" s="47" t="s">
        <v>904</v>
      </c>
      <c r="N389" s="47" t="s">
        <v>904</v>
      </c>
      <c r="O389" s="49" t="s">
        <v>904</v>
      </c>
      <c r="P389" s="47">
        <v>19.470309248486</v>
      </c>
      <c r="Q389" s="23">
        <v>5.3103993423590001</v>
      </c>
      <c r="R389" s="47" t="s">
        <v>904</v>
      </c>
      <c r="S389" s="47" t="s">
        <v>904</v>
      </c>
      <c r="T389" s="49" t="s">
        <v>904</v>
      </c>
      <c r="U389" s="47">
        <v>27.460109347486998</v>
      </c>
      <c r="V389" s="23">
        <v>5.9001388661680005</v>
      </c>
      <c r="W389" s="47" t="s">
        <v>904</v>
      </c>
      <c r="X389" s="47" t="s">
        <v>904</v>
      </c>
      <c r="Y389" s="49" t="s">
        <v>904</v>
      </c>
      <c r="Z389" s="50" t="s">
        <v>904</v>
      </c>
    </row>
    <row r="391" spans="1:26" x14ac:dyDescent="0.25">
      <c r="E391" s="26">
        <v>5</v>
      </c>
    </row>
  </sheetData>
  <autoFilter ref="D1:D391"/>
  <mergeCells count="3">
    <mergeCell ref="K3:O3"/>
    <mergeCell ref="P3:T3"/>
    <mergeCell ref="U3:Y3"/>
  </mergeCells>
  <conditionalFormatting sqref="Z1:Z1048576">
    <cfRule type="expression" dxfId="0" priority="1">
      <formula>NEG_A="No"</formula>
    </cfRule>
  </conditionalFormatting>
  <pageMargins left="0.7" right="0.7" top="0.75" bottom="0.75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S394"/>
  <sheetViews>
    <sheetView workbookViewId="0">
      <selection activeCell="F21" sqref="F21"/>
    </sheetView>
  </sheetViews>
  <sheetFormatPr defaultColWidth="9.109375" defaultRowHeight="14.4" x14ac:dyDescent="0.3"/>
  <cols>
    <col min="1" max="1" width="8" style="90" customWidth="1"/>
    <col min="2" max="2" width="48.5546875" style="90" customWidth="1"/>
    <col min="3" max="6" width="16.109375" style="90" customWidth="1"/>
    <col min="7" max="7" width="13.88671875" style="54" customWidth="1"/>
    <col min="8" max="8" width="13.88671875" style="55" customWidth="1"/>
    <col min="9" max="9" width="13.88671875" style="56" customWidth="1"/>
    <col min="10" max="10" width="13.88671875" style="57" customWidth="1"/>
    <col min="11" max="11" width="19.44140625" style="56" customWidth="1"/>
    <col min="12" max="12" width="13.88671875" style="55" customWidth="1"/>
    <col min="13" max="13" width="13.88671875" style="56" customWidth="1"/>
    <col min="14" max="15" width="13.88671875" style="54" customWidth="1"/>
    <col min="16" max="16" width="15.5546875" style="58" customWidth="1"/>
    <col min="17" max="17" width="17.88671875" style="58" bestFit="1" customWidth="1"/>
    <col min="18" max="19" width="15.5546875" style="58" bestFit="1" customWidth="1"/>
    <col min="20" max="16384" width="9.109375" style="58"/>
  </cols>
  <sheetData>
    <row r="1" spans="1:19" ht="15.6" x14ac:dyDescent="0.3">
      <c r="A1" s="52">
        <v>0</v>
      </c>
      <c r="B1" s="53" t="s">
        <v>1398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5" thickBot="1" x14ac:dyDescent="0.35">
      <c r="A2" s="59"/>
      <c r="B2" s="59"/>
      <c r="C2" s="60"/>
      <c r="D2" s="61"/>
      <c r="E2" s="61"/>
      <c r="F2" s="62"/>
      <c r="G2" s="61"/>
      <c r="H2" s="61"/>
      <c r="I2" s="61"/>
      <c r="J2" s="61"/>
      <c r="K2" s="61"/>
      <c r="L2" s="63"/>
      <c r="M2" s="63"/>
      <c r="N2" s="63"/>
      <c r="O2" s="63"/>
      <c r="P2"/>
      <c r="Q2"/>
      <c r="R2"/>
      <c r="S2"/>
    </row>
    <row r="3" spans="1:19" ht="93.6" thickBot="1" x14ac:dyDescent="0.35">
      <c r="A3" s="64" t="s">
        <v>1316</v>
      </c>
      <c r="B3" s="65" t="s">
        <v>1</v>
      </c>
      <c r="C3" s="152" t="s">
        <v>1327</v>
      </c>
      <c r="D3" s="70" t="s">
        <v>890</v>
      </c>
      <c r="E3" s="67" t="s">
        <v>1322</v>
      </c>
      <c r="F3" s="71" t="s">
        <v>1323</v>
      </c>
      <c r="G3" s="71" t="s">
        <v>1324</v>
      </c>
      <c r="H3" s="68" t="s">
        <v>1325</v>
      </c>
      <c r="I3" s="68" t="s">
        <v>1399</v>
      </c>
      <c r="J3" s="68" t="s">
        <v>1320</v>
      </c>
      <c r="K3" s="68" t="s">
        <v>1326</v>
      </c>
      <c r="L3" s="152" t="s">
        <v>1327</v>
      </c>
      <c r="M3" s="153" t="s">
        <v>1400</v>
      </c>
      <c r="N3" s="154" t="s">
        <v>1329</v>
      </c>
      <c r="O3" s="153" t="s">
        <v>1330</v>
      </c>
      <c r="P3"/>
      <c r="Q3"/>
      <c r="R3"/>
      <c r="S3" s="155"/>
    </row>
    <row r="4" spans="1:19" ht="15" thickBot="1" x14ac:dyDescent="0.35">
      <c r="A4" s="64"/>
      <c r="B4" s="65"/>
      <c r="C4" s="156" t="s">
        <v>1331</v>
      </c>
      <c r="D4" s="157" t="s">
        <v>1331</v>
      </c>
      <c r="E4" s="157" t="s">
        <v>1331</v>
      </c>
      <c r="F4" s="78" t="s">
        <v>1331</v>
      </c>
      <c r="G4" s="78" t="s">
        <v>1331</v>
      </c>
      <c r="H4" s="157" t="s">
        <v>1331</v>
      </c>
      <c r="I4" s="157" t="s">
        <v>1331</v>
      </c>
      <c r="J4" s="157" t="s">
        <v>1331</v>
      </c>
      <c r="K4" s="157" t="s">
        <v>1331</v>
      </c>
      <c r="L4" s="156" t="s">
        <v>1331</v>
      </c>
      <c r="M4" s="158" t="s">
        <v>1332</v>
      </c>
      <c r="N4" s="157" t="s">
        <v>1331</v>
      </c>
      <c r="O4" s="81" t="s">
        <v>1332</v>
      </c>
      <c r="P4"/>
      <c r="Q4"/>
      <c r="R4"/>
      <c r="S4" s="155"/>
    </row>
    <row r="5" spans="1:19" ht="15" thickBot="1" x14ac:dyDescent="0.35">
      <c r="A5" s="64"/>
      <c r="B5" s="65"/>
      <c r="C5" s="159" t="s">
        <v>1334</v>
      </c>
      <c r="D5" s="82" t="s">
        <v>1401</v>
      </c>
      <c r="E5" s="83" t="s">
        <v>1401</v>
      </c>
      <c r="F5" s="83" t="s">
        <v>1401</v>
      </c>
      <c r="G5" s="83" t="s">
        <v>1401</v>
      </c>
      <c r="H5" s="82" t="s">
        <v>1401</v>
      </c>
      <c r="I5" s="160" t="s">
        <v>1401</v>
      </c>
      <c r="J5" s="160" t="s">
        <v>1401</v>
      </c>
      <c r="K5" s="160" t="s">
        <v>1401</v>
      </c>
      <c r="L5" s="86" t="s">
        <v>1401</v>
      </c>
      <c r="M5" s="161"/>
      <c r="N5" s="162"/>
      <c r="O5" s="161"/>
      <c r="P5"/>
      <c r="Q5"/>
      <c r="R5"/>
      <c r="S5" s="155"/>
    </row>
    <row r="6" spans="1:19" x14ac:dyDescent="0.3">
      <c r="A6"/>
      <c r="B6"/>
      <c r="C6" s="163"/>
      <c r="D6"/>
      <c r="E6"/>
      <c r="F6"/>
      <c r="G6"/>
      <c r="H6"/>
      <c r="I6"/>
      <c r="J6" s="164"/>
      <c r="K6" s="164"/>
      <c r="L6" s="93"/>
      <c r="M6" s="165"/>
      <c r="N6" s="166"/>
      <c r="O6" s="165"/>
      <c r="P6"/>
      <c r="Q6"/>
      <c r="R6"/>
      <c r="S6" s="155"/>
    </row>
    <row r="7" spans="1:19" x14ac:dyDescent="0.3">
      <c r="A7" s="90" t="s">
        <v>901</v>
      </c>
      <c r="B7" s="90" t="s">
        <v>1335</v>
      </c>
      <c r="C7" s="167">
        <v>43479.539900010393</v>
      </c>
      <c r="D7" s="168">
        <v>16623.890854490255</v>
      </c>
      <c r="E7" s="168">
        <v>23601.841327389953</v>
      </c>
      <c r="F7" s="100">
        <v>820.8697502838229</v>
      </c>
      <c r="G7" s="168">
        <v>36.575697117960416</v>
      </c>
      <c r="H7" s="101">
        <v>105.00000000000004</v>
      </c>
      <c r="I7" s="168">
        <v>1493</v>
      </c>
      <c r="J7" s="169">
        <v>65</v>
      </c>
      <c r="K7" s="169">
        <v>149.99999999999994</v>
      </c>
      <c r="L7" s="102">
        <v>42896.17762928197</v>
      </c>
      <c r="M7" s="170">
        <v>-1.3416937531307307E-2</v>
      </c>
      <c r="N7" s="104">
        <v>206.03937752493874</v>
      </c>
      <c r="O7" s="105">
        <v>4.8032106567996698E-3</v>
      </c>
      <c r="P7"/>
      <c r="Q7"/>
      <c r="R7"/>
      <c r="S7" s="155"/>
    </row>
    <row r="8" spans="1:19" x14ac:dyDescent="0.3">
      <c r="A8"/>
      <c r="B8" s="111"/>
      <c r="C8" s="171"/>
      <c r="D8" s="100"/>
      <c r="E8" s="168"/>
      <c r="F8" s="100"/>
      <c r="G8" s="100"/>
      <c r="H8" s="100"/>
      <c r="I8" s="168"/>
      <c r="J8" s="100"/>
      <c r="K8" s="100"/>
      <c r="L8" s="102"/>
      <c r="M8" s="170"/>
      <c r="N8" s="172"/>
      <c r="O8" s="105"/>
      <c r="P8"/>
      <c r="Q8"/>
      <c r="R8"/>
      <c r="S8" s="155"/>
    </row>
    <row r="9" spans="1:19" x14ac:dyDescent="0.3">
      <c r="A9" s="90" t="s">
        <v>725</v>
      </c>
      <c r="B9" s="90" t="s">
        <v>726</v>
      </c>
      <c r="C9" s="167">
        <v>8.883820729559968</v>
      </c>
      <c r="D9" s="101">
        <v>1.9202734343990002</v>
      </c>
      <c r="E9" s="168">
        <v>5.7799750476002956</v>
      </c>
      <c r="F9" s="173">
        <v>0</v>
      </c>
      <c r="G9" s="109">
        <v>5.1374616514104264E-2</v>
      </c>
      <c r="H9" s="101">
        <v>0</v>
      </c>
      <c r="I9" s="168">
        <v>0.77453418746247416</v>
      </c>
      <c r="J9" s="169">
        <v>0</v>
      </c>
      <c r="K9" s="169">
        <v>7.2714120177550051E-2</v>
      </c>
      <c r="L9" s="102">
        <v>8.5988714061534246</v>
      </c>
      <c r="M9" s="170">
        <v>-3.2075087069058594E-2</v>
      </c>
      <c r="N9" s="104">
        <v>0.12391200952275305</v>
      </c>
      <c r="O9" s="105">
        <v>1.4620956127768103E-2</v>
      </c>
      <c r="P9"/>
      <c r="Q9"/>
      <c r="R9"/>
      <c r="S9" s="155"/>
    </row>
    <row r="10" spans="1:19" x14ac:dyDescent="0.3">
      <c r="A10" s="90" t="s">
        <v>363</v>
      </c>
      <c r="B10" s="90" t="s">
        <v>364</v>
      </c>
      <c r="C10" s="167">
        <v>11.629498228021058</v>
      </c>
      <c r="D10" s="101">
        <v>4.4721283060279999</v>
      </c>
      <c r="E10" s="168">
        <v>4.7693519468278343</v>
      </c>
      <c r="F10" s="173">
        <v>0</v>
      </c>
      <c r="G10" s="109">
        <v>0.1501817224526163</v>
      </c>
      <c r="H10" s="101">
        <v>0</v>
      </c>
      <c r="I10" s="168">
        <v>1.5414108249060714</v>
      </c>
      <c r="J10" s="169">
        <v>0.26124866013632819</v>
      </c>
      <c r="K10" s="169">
        <v>0</v>
      </c>
      <c r="L10" s="102">
        <v>11.194321460350849</v>
      </c>
      <c r="M10" s="170">
        <v>-3.7420081170970731E-2</v>
      </c>
      <c r="N10" s="104">
        <v>0.27039678502129938</v>
      </c>
      <c r="O10" s="105">
        <v>2.4752714162517064E-2</v>
      </c>
      <c r="P10"/>
      <c r="Q10"/>
      <c r="R10"/>
      <c r="S10" s="155"/>
    </row>
    <row r="11" spans="1:19" x14ac:dyDescent="0.3">
      <c r="A11" s="90" t="s">
        <v>375</v>
      </c>
      <c r="B11" s="90" t="s">
        <v>376</v>
      </c>
      <c r="C11" s="167">
        <v>12.22686940814425</v>
      </c>
      <c r="D11" s="101">
        <v>3.889224227932</v>
      </c>
      <c r="E11" s="168">
        <v>5.9776457777083705</v>
      </c>
      <c r="F11" s="173">
        <v>0</v>
      </c>
      <c r="G11" s="109">
        <v>0.20053001965635808</v>
      </c>
      <c r="H11" s="101">
        <v>0</v>
      </c>
      <c r="I11" s="168">
        <v>1.8294725529158118</v>
      </c>
      <c r="J11" s="169">
        <v>0</v>
      </c>
      <c r="K11" s="169">
        <v>0</v>
      </c>
      <c r="L11" s="102">
        <v>11.896872578212541</v>
      </c>
      <c r="M11" s="170">
        <v>-2.6989478575104364E-2</v>
      </c>
      <c r="N11" s="104">
        <v>0.20021012769506541</v>
      </c>
      <c r="O11" s="105">
        <v>1.7116859492359537E-2</v>
      </c>
      <c r="P11"/>
      <c r="Q11"/>
      <c r="R11"/>
      <c r="S11" s="155"/>
    </row>
    <row r="12" spans="1:19" x14ac:dyDescent="0.3">
      <c r="A12" s="90" t="s">
        <v>727</v>
      </c>
      <c r="B12" s="90" t="s">
        <v>728</v>
      </c>
      <c r="C12" s="167">
        <v>18.708843754826123</v>
      </c>
      <c r="D12" s="101">
        <v>4.1738151287400003</v>
      </c>
      <c r="E12" s="168">
        <v>9.7246929829039157</v>
      </c>
      <c r="F12" s="173">
        <v>0</v>
      </c>
      <c r="G12" s="109">
        <v>0.28983936088177231</v>
      </c>
      <c r="H12" s="101">
        <v>0</v>
      </c>
      <c r="I12" s="168">
        <v>4.0438727599015634</v>
      </c>
      <c r="J12" s="169">
        <v>0</v>
      </c>
      <c r="K12" s="169">
        <v>8.13115567195144E-2</v>
      </c>
      <c r="L12" s="102">
        <v>18.313531789146765</v>
      </c>
      <c r="M12" s="170">
        <v>-2.1129684488245482E-2</v>
      </c>
      <c r="N12" s="104">
        <v>0.37078534567591959</v>
      </c>
      <c r="O12" s="105">
        <v>2.0664915866926488E-2</v>
      </c>
      <c r="P12"/>
      <c r="Q12"/>
      <c r="R12"/>
      <c r="S12" s="155"/>
    </row>
    <row r="13" spans="1:19" x14ac:dyDescent="0.3">
      <c r="A13" s="90" t="s">
        <v>629</v>
      </c>
      <c r="B13" s="90" t="s">
        <v>630</v>
      </c>
      <c r="C13" s="167">
        <v>14.066843123714806</v>
      </c>
      <c r="D13" s="101">
        <v>4.7738244144060005</v>
      </c>
      <c r="E13" s="168">
        <v>5.6744643569411402</v>
      </c>
      <c r="F13" s="173">
        <v>0</v>
      </c>
      <c r="G13" s="109">
        <v>0.15094055926748204</v>
      </c>
      <c r="H13" s="101">
        <v>0</v>
      </c>
      <c r="I13" s="168">
        <v>3.1132852407822402</v>
      </c>
      <c r="J13" s="169">
        <v>0</v>
      </c>
      <c r="K13" s="169">
        <v>0</v>
      </c>
      <c r="L13" s="102">
        <v>13.712514571396863</v>
      </c>
      <c r="M13" s="170">
        <v>-2.5188917598760519E-2</v>
      </c>
      <c r="N13" s="104">
        <v>0.1505555152115754</v>
      </c>
      <c r="O13" s="105">
        <v>1.1101310259664189E-2</v>
      </c>
      <c r="P13"/>
      <c r="Q13"/>
      <c r="R13"/>
      <c r="S13" s="155"/>
    </row>
    <row r="14" spans="1:19" x14ac:dyDescent="0.3">
      <c r="A14" s="90" t="s">
        <v>517</v>
      </c>
      <c r="B14" s="90" t="s">
        <v>518</v>
      </c>
      <c r="C14" s="167">
        <v>14.268524017285092</v>
      </c>
      <c r="D14" s="101">
        <v>3.300712617916</v>
      </c>
      <c r="E14" s="168">
        <v>6.5373092232628602</v>
      </c>
      <c r="F14" s="173">
        <v>0</v>
      </c>
      <c r="G14" s="109">
        <v>0.23783907266356152</v>
      </c>
      <c r="H14" s="101">
        <v>0</v>
      </c>
      <c r="I14" s="168">
        <v>3.8092378650438561</v>
      </c>
      <c r="J14" s="169">
        <v>6.667353130071188E-2</v>
      </c>
      <c r="K14" s="169">
        <v>2.868153224161692E-2</v>
      </c>
      <c r="L14" s="102">
        <v>13.980453842428608</v>
      </c>
      <c r="M14" s="170">
        <v>-2.0189206291240214E-2</v>
      </c>
      <c r="N14" s="104">
        <v>0.19467971592577449</v>
      </c>
      <c r="O14" s="105">
        <v>1.4121783378962173E-2</v>
      </c>
      <c r="P14"/>
      <c r="Q14"/>
      <c r="R14"/>
      <c r="S14" s="155"/>
    </row>
    <row r="15" spans="1:19" x14ac:dyDescent="0.3">
      <c r="A15" s="90" t="s">
        <v>767</v>
      </c>
      <c r="B15" s="90" t="s">
        <v>768</v>
      </c>
      <c r="C15" s="167">
        <v>42.335741993125581</v>
      </c>
      <c r="D15" s="101">
        <v>16.888031814986</v>
      </c>
      <c r="E15" s="168">
        <v>24.738688917042101</v>
      </c>
      <c r="F15" s="173">
        <v>0</v>
      </c>
      <c r="G15" s="109">
        <v>0</v>
      </c>
      <c r="H15" s="101">
        <v>0</v>
      </c>
      <c r="I15" s="168">
        <v>0</v>
      </c>
      <c r="J15" s="169">
        <v>0</v>
      </c>
      <c r="K15" s="169">
        <v>0</v>
      </c>
      <c r="L15" s="102">
        <v>41.626720732028105</v>
      </c>
      <c r="M15" s="170">
        <v>-1.6747580831643516E-2</v>
      </c>
      <c r="N15" s="104">
        <v>0</v>
      </c>
      <c r="O15" s="105">
        <v>0</v>
      </c>
      <c r="P15"/>
      <c r="Q15"/>
      <c r="R15"/>
      <c r="S15" s="155"/>
    </row>
    <row r="16" spans="1:19" x14ac:dyDescent="0.3">
      <c r="A16" s="90" t="s">
        <v>346</v>
      </c>
      <c r="B16" s="90" t="s">
        <v>347</v>
      </c>
      <c r="C16" s="167">
        <v>24.404385975870525</v>
      </c>
      <c r="D16" s="101">
        <v>4.300002151218</v>
      </c>
      <c r="E16" s="168">
        <v>11.249019278431275</v>
      </c>
      <c r="F16" s="173">
        <v>0</v>
      </c>
      <c r="G16" s="109">
        <v>0.39574066530010843</v>
      </c>
      <c r="H16" s="101">
        <v>0</v>
      </c>
      <c r="I16" s="168">
        <v>8.3253224381058661</v>
      </c>
      <c r="J16" s="169">
        <v>0</v>
      </c>
      <c r="K16" s="169">
        <v>8.0916561679838989E-2</v>
      </c>
      <c r="L16" s="102">
        <v>24.351001094735089</v>
      </c>
      <c r="M16" s="170">
        <v>-2.1875117525276266E-3</v>
      </c>
      <c r="N16" s="104">
        <v>0.47626524748659804</v>
      </c>
      <c r="O16" s="105">
        <v>1.9948503327272896E-2</v>
      </c>
      <c r="P16"/>
      <c r="Q16"/>
      <c r="R16"/>
      <c r="S16" s="155"/>
    </row>
    <row r="17" spans="1:19" x14ac:dyDescent="0.3">
      <c r="A17" s="90" t="s">
        <v>679</v>
      </c>
      <c r="B17" s="90" t="s">
        <v>680</v>
      </c>
      <c r="C17" s="167">
        <v>9.7892849180484198</v>
      </c>
      <c r="D17" s="101">
        <v>2.4996709590070001</v>
      </c>
      <c r="E17" s="168">
        <v>4.8932631405214071</v>
      </c>
      <c r="F17" s="173">
        <v>0</v>
      </c>
      <c r="G17" s="109">
        <v>0.1816313772282841</v>
      </c>
      <c r="H17" s="101">
        <v>0</v>
      </c>
      <c r="I17" s="168">
        <v>1.7931809971799033</v>
      </c>
      <c r="J17" s="169">
        <v>0.18196993715724821</v>
      </c>
      <c r="K17" s="169">
        <v>2.2409631862152911E-2</v>
      </c>
      <c r="L17" s="102">
        <v>9.5721260429559951</v>
      </c>
      <c r="M17" s="170">
        <v>-2.2183323594152538E-2</v>
      </c>
      <c r="N17" s="104">
        <v>0.18272186410278302</v>
      </c>
      <c r="O17" s="105">
        <v>1.9460432272615194E-2</v>
      </c>
      <c r="P17"/>
      <c r="Q17"/>
      <c r="R17"/>
      <c r="S17" s="155"/>
    </row>
    <row r="18" spans="1:19" x14ac:dyDescent="0.3">
      <c r="A18" s="90" t="s">
        <v>134</v>
      </c>
      <c r="B18" s="90" t="s">
        <v>135</v>
      </c>
      <c r="C18" s="167">
        <v>142.69826437977682</v>
      </c>
      <c r="D18" s="101">
        <v>82.603636902325007</v>
      </c>
      <c r="E18" s="168">
        <v>48.611797622206247</v>
      </c>
      <c r="F18" s="173">
        <v>1.9336600019616335</v>
      </c>
      <c r="G18" s="109">
        <v>0</v>
      </c>
      <c r="H18" s="101">
        <v>1.0443480000000001</v>
      </c>
      <c r="I18" s="168">
        <v>6.0907006107037045</v>
      </c>
      <c r="J18" s="169">
        <v>0</v>
      </c>
      <c r="K18" s="169">
        <v>0</v>
      </c>
      <c r="L18" s="102">
        <v>140.28414313719659</v>
      </c>
      <c r="M18" s="170">
        <v>-1.6917663666569105E-2</v>
      </c>
      <c r="N18" s="104">
        <v>-5.7016594462311332E-3</v>
      </c>
      <c r="O18" s="105">
        <v>-4.0641996963472117E-5</v>
      </c>
      <c r="P18"/>
      <c r="Q18"/>
      <c r="R18"/>
      <c r="S18" s="155"/>
    </row>
    <row r="19" spans="1:19" x14ac:dyDescent="0.3">
      <c r="A19" s="90" t="s">
        <v>137</v>
      </c>
      <c r="B19" s="90" t="s">
        <v>138</v>
      </c>
      <c r="C19" s="167">
        <v>258.95952918296143</v>
      </c>
      <c r="D19" s="101">
        <v>78.219659765860001</v>
      </c>
      <c r="E19" s="168">
        <v>158.40797315057586</v>
      </c>
      <c r="F19" s="173">
        <v>6.3010869100869895</v>
      </c>
      <c r="G19" s="109">
        <v>0</v>
      </c>
      <c r="H19" s="101">
        <v>0</v>
      </c>
      <c r="I19" s="168">
        <v>12.498399813604053</v>
      </c>
      <c r="J19" s="169">
        <v>0</v>
      </c>
      <c r="K19" s="169">
        <v>1.4265716536772117</v>
      </c>
      <c r="L19" s="102">
        <v>256.8536912938041</v>
      </c>
      <c r="M19" s="170">
        <v>-8.1319188979120938E-3</v>
      </c>
      <c r="N19" s="104">
        <v>1.4207206009612037</v>
      </c>
      <c r="O19" s="105">
        <v>5.5620094661531158E-3</v>
      </c>
      <c r="P19"/>
      <c r="Q19"/>
      <c r="R19"/>
      <c r="S19" s="155"/>
    </row>
    <row r="20" spans="1:19" x14ac:dyDescent="0.3">
      <c r="A20" s="90" t="s">
        <v>65</v>
      </c>
      <c r="B20" s="90" t="s">
        <v>66</v>
      </c>
      <c r="C20" s="167">
        <v>172.24985514797982</v>
      </c>
      <c r="D20" s="101">
        <v>78.391238480157</v>
      </c>
      <c r="E20" s="168">
        <v>80.042291175636606</v>
      </c>
      <c r="F20" s="173">
        <v>3.1838891890925018</v>
      </c>
      <c r="G20" s="109">
        <v>0</v>
      </c>
      <c r="H20" s="101">
        <v>1.0475449999999999</v>
      </c>
      <c r="I20" s="168">
        <v>6.7423846508393908</v>
      </c>
      <c r="J20" s="169">
        <v>0</v>
      </c>
      <c r="K20" s="169">
        <v>0</v>
      </c>
      <c r="L20" s="102">
        <v>169.4073484957255</v>
      </c>
      <c r="M20" s="170">
        <v>-1.6502229565373616E-2</v>
      </c>
      <c r="N20" s="104">
        <v>-5.6405676138524541E-3</v>
      </c>
      <c r="O20" s="105">
        <v>-3.3294776540089166E-5</v>
      </c>
      <c r="P20"/>
      <c r="Q20"/>
      <c r="R20"/>
      <c r="S20" s="155"/>
    </row>
    <row r="21" spans="1:19" x14ac:dyDescent="0.3">
      <c r="A21" s="90" t="s">
        <v>365</v>
      </c>
      <c r="B21" s="90" t="s">
        <v>366</v>
      </c>
      <c r="C21" s="167">
        <v>10.109453745224053</v>
      </c>
      <c r="D21" s="101">
        <v>4.9995750286780005</v>
      </c>
      <c r="E21" s="168">
        <v>4.1621102543506012</v>
      </c>
      <c r="F21" s="173">
        <v>0</v>
      </c>
      <c r="G21" s="109">
        <v>5.9982517789591273E-2</v>
      </c>
      <c r="H21" s="101">
        <v>0</v>
      </c>
      <c r="I21" s="168">
        <v>0.47600336408561916</v>
      </c>
      <c r="J21" s="169">
        <v>0</v>
      </c>
      <c r="K21" s="169">
        <v>0</v>
      </c>
      <c r="L21" s="102">
        <v>9.697671164903813</v>
      </c>
      <c r="M21" s="170">
        <v>-4.0732426370195918E-2</v>
      </c>
      <c r="N21" s="104">
        <v>5.9674589467975991E-2</v>
      </c>
      <c r="O21" s="105">
        <v>6.191596873988044E-3</v>
      </c>
      <c r="P21"/>
      <c r="Q21"/>
      <c r="R21"/>
      <c r="S21" s="155"/>
    </row>
    <row r="22" spans="1:19" x14ac:dyDescent="0.3">
      <c r="A22" s="90" t="s">
        <v>429</v>
      </c>
      <c r="B22" s="90" t="s">
        <v>430</v>
      </c>
      <c r="C22" s="167">
        <v>26.950236386132062</v>
      </c>
      <c r="D22" s="101">
        <v>6.4763091808739999</v>
      </c>
      <c r="E22" s="168">
        <v>15.782820174382119</v>
      </c>
      <c r="F22" s="173">
        <v>0</v>
      </c>
      <c r="G22" s="109">
        <v>0.14028370837112344</v>
      </c>
      <c r="H22" s="101">
        <v>0</v>
      </c>
      <c r="I22" s="168">
        <v>3.8210405032956491</v>
      </c>
      <c r="J22" s="169">
        <v>0</v>
      </c>
      <c r="K22" s="169">
        <v>0.13800438587065283</v>
      </c>
      <c r="L22" s="102">
        <v>26.358457952793543</v>
      </c>
      <c r="M22" s="170">
        <v>-2.1958190824739265E-2</v>
      </c>
      <c r="N22" s="104">
        <v>0.27771981833228665</v>
      </c>
      <c r="O22" s="105">
        <v>1.0648464660029205E-2</v>
      </c>
      <c r="P22"/>
      <c r="Q22"/>
      <c r="R22"/>
      <c r="S22" s="155"/>
    </row>
    <row r="23" spans="1:19" x14ac:dyDescent="0.3">
      <c r="A23" s="90" t="s">
        <v>465</v>
      </c>
      <c r="B23" s="90" t="s">
        <v>466</v>
      </c>
      <c r="C23" s="167">
        <v>16.361935728051822</v>
      </c>
      <c r="D23" s="101">
        <v>3.5791519488990002</v>
      </c>
      <c r="E23" s="168">
        <v>6.7905758078601481</v>
      </c>
      <c r="F23" s="173">
        <v>0</v>
      </c>
      <c r="G23" s="109">
        <v>0.42482340221574499</v>
      </c>
      <c r="H23" s="101">
        <v>0</v>
      </c>
      <c r="I23" s="168">
        <v>5.3188256370051104</v>
      </c>
      <c r="J23" s="169">
        <v>0</v>
      </c>
      <c r="K23" s="169">
        <v>3.1996429019070627E-2</v>
      </c>
      <c r="L23" s="102">
        <v>16.145373224999076</v>
      </c>
      <c r="M23" s="170">
        <v>-1.3235750748089026E-2</v>
      </c>
      <c r="N23" s="104">
        <v>3.1692999079027118E-2</v>
      </c>
      <c r="O23" s="105">
        <v>1.9668380304610107E-3</v>
      </c>
      <c r="P23"/>
      <c r="Q23"/>
      <c r="R23"/>
      <c r="S23" s="155"/>
    </row>
    <row r="24" spans="1:19" x14ac:dyDescent="0.3">
      <c r="A24" s="90" t="s">
        <v>631</v>
      </c>
      <c r="B24" s="90" t="s">
        <v>632</v>
      </c>
      <c r="C24" s="167">
        <v>13.05291279439898</v>
      </c>
      <c r="D24" s="101">
        <v>4.9759101142629998</v>
      </c>
      <c r="E24" s="168">
        <v>5.475029418994505</v>
      </c>
      <c r="F24" s="173">
        <v>0</v>
      </c>
      <c r="G24" s="109">
        <v>0.17139303407556195</v>
      </c>
      <c r="H24" s="101">
        <v>0</v>
      </c>
      <c r="I24" s="168">
        <v>2.0096439251116975</v>
      </c>
      <c r="J24" s="169">
        <v>4.3114348700298163E-2</v>
      </c>
      <c r="K24" s="169">
        <v>0</v>
      </c>
      <c r="L24" s="102">
        <v>12.675090841145062</v>
      </c>
      <c r="M24" s="170">
        <v>-2.8945413120054053E-2</v>
      </c>
      <c r="N24" s="104">
        <v>0.190890314482278</v>
      </c>
      <c r="O24" s="105">
        <v>1.5290551771784608E-2</v>
      </c>
      <c r="P24"/>
      <c r="Q24"/>
      <c r="R24"/>
      <c r="S24" s="155"/>
    </row>
    <row r="25" spans="1:19" x14ac:dyDescent="0.3">
      <c r="A25" s="90" t="s">
        <v>201</v>
      </c>
      <c r="B25" s="90" t="s">
        <v>202</v>
      </c>
      <c r="C25" s="167">
        <v>120.86036834208667</v>
      </c>
      <c r="D25" s="101">
        <v>30.364912641951999</v>
      </c>
      <c r="E25" s="168">
        <v>80.131481001049679</v>
      </c>
      <c r="F25" s="173">
        <v>3.187436945119217</v>
      </c>
      <c r="G25" s="109">
        <v>0</v>
      </c>
      <c r="H25" s="101">
        <v>0</v>
      </c>
      <c r="I25" s="168">
        <v>5.2776672728353589</v>
      </c>
      <c r="J25" s="169">
        <v>0</v>
      </c>
      <c r="K25" s="169">
        <v>0.93007430706400906</v>
      </c>
      <c r="L25" s="102">
        <v>119.89157216802026</v>
      </c>
      <c r="M25" s="170">
        <v>-8.0158300637004354E-3</v>
      </c>
      <c r="N25" s="104">
        <v>0.92770787380229081</v>
      </c>
      <c r="O25" s="105">
        <v>7.7982325078808021E-3</v>
      </c>
      <c r="P25"/>
      <c r="Q25"/>
      <c r="R25"/>
      <c r="S25" s="155"/>
    </row>
    <row r="26" spans="1:19" x14ac:dyDescent="0.3">
      <c r="A26" s="90" t="s">
        <v>306</v>
      </c>
      <c r="B26" s="90" t="s">
        <v>307</v>
      </c>
      <c r="C26" s="167">
        <v>133.76932846280479</v>
      </c>
      <c r="D26" s="101">
        <v>44.587096609865</v>
      </c>
      <c r="E26" s="168">
        <v>75.7689652168648</v>
      </c>
      <c r="F26" s="173">
        <v>3.0139065946194528</v>
      </c>
      <c r="G26" s="109">
        <v>0</v>
      </c>
      <c r="H26" s="101">
        <v>0</v>
      </c>
      <c r="I26" s="168">
        <v>8.3971545837330588</v>
      </c>
      <c r="J26" s="169">
        <v>0</v>
      </c>
      <c r="K26" s="169">
        <v>0.71588578361064692</v>
      </c>
      <c r="L26" s="102">
        <v>132.48300878869296</v>
      </c>
      <c r="M26" s="170">
        <v>-9.6159537383750937E-3</v>
      </c>
      <c r="N26" s="104">
        <v>0.71268968931360632</v>
      </c>
      <c r="O26" s="105">
        <v>5.4085752708552346E-3</v>
      </c>
      <c r="P26"/>
      <c r="Q26"/>
      <c r="R26"/>
      <c r="S26" s="155"/>
    </row>
    <row r="27" spans="1:19" x14ac:dyDescent="0.3">
      <c r="A27" s="90" t="s">
        <v>775</v>
      </c>
      <c r="B27" s="90" t="s">
        <v>776</v>
      </c>
      <c r="C27" s="167">
        <v>28.1216037893278</v>
      </c>
      <c r="D27" s="101">
        <v>9.053885747951</v>
      </c>
      <c r="E27" s="168">
        <v>18.539478800911038</v>
      </c>
      <c r="F27" s="173">
        <v>0</v>
      </c>
      <c r="G27" s="109">
        <v>0</v>
      </c>
      <c r="H27" s="101">
        <v>0</v>
      </c>
      <c r="I27" s="168">
        <v>0</v>
      </c>
      <c r="J27" s="169">
        <v>0</v>
      </c>
      <c r="K27" s="169">
        <v>8.4599329613123317E-2</v>
      </c>
      <c r="L27" s="102">
        <v>27.677963878475161</v>
      </c>
      <c r="M27" s="170">
        <v>-1.5775768486610997E-2</v>
      </c>
      <c r="N27" s="104">
        <v>8.4599329613123331E-2</v>
      </c>
      <c r="O27" s="105">
        <v>3.065930197215194E-3</v>
      </c>
      <c r="P27"/>
      <c r="Q27"/>
      <c r="R27"/>
      <c r="S27" s="155"/>
    </row>
    <row r="28" spans="1:19" x14ac:dyDescent="0.3">
      <c r="A28" s="90" t="s">
        <v>791</v>
      </c>
      <c r="B28" s="111" t="s">
        <v>928</v>
      </c>
      <c r="C28" s="167">
        <v>32.523276922760374</v>
      </c>
      <c r="D28" s="101">
        <v>10.89309104819</v>
      </c>
      <c r="E28" s="168">
        <v>21.013082428144365</v>
      </c>
      <c r="F28" s="173">
        <v>0</v>
      </c>
      <c r="G28" s="109">
        <v>0</v>
      </c>
      <c r="H28" s="101">
        <v>0</v>
      </c>
      <c r="I28" s="168">
        <v>0</v>
      </c>
      <c r="J28" s="169">
        <v>0</v>
      </c>
      <c r="K28" s="169">
        <v>8.0820060377976996E-2</v>
      </c>
      <c r="L28" s="102">
        <v>31.986993536712344</v>
      </c>
      <c r="M28" s="170">
        <v>-1.6489217470971651E-2</v>
      </c>
      <c r="N28" s="104">
        <v>8.082006037796674E-2</v>
      </c>
      <c r="O28" s="105">
        <v>2.533054000910296E-3</v>
      </c>
      <c r="P28"/>
      <c r="Q28"/>
      <c r="R28"/>
      <c r="S28" s="155"/>
    </row>
    <row r="29" spans="1:19" x14ac:dyDescent="0.3">
      <c r="A29" s="90" t="s">
        <v>139</v>
      </c>
      <c r="B29" s="90" t="s">
        <v>140</v>
      </c>
      <c r="C29" s="167">
        <v>154.7763954477131</v>
      </c>
      <c r="D29" s="101">
        <v>47.953516171532996</v>
      </c>
      <c r="E29" s="168">
        <v>96.731426698014786</v>
      </c>
      <c r="F29" s="173">
        <v>3.8477427268229873</v>
      </c>
      <c r="G29" s="109">
        <v>0</v>
      </c>
      <c r="H29" s="101">
        <v>0</v>
      </c>
      <c r="I29" s="168">
        <v>4.2607327456679815</v>
      </c>
      <c r="J29" s="169">
        <v>0</v>
      </c>
      <c r="K29" s="169">
        <v>0.7133739290658706</v>
      </c>
      <c r="L29" s="102">
        <v>153.50679227110464</v>
      </c>
      <c r="M29" s="170">
        <v>-8.2028217089301636E-3</v>
      </c>
      <c r="N29" s="104">
        <v>0.70972438936703952</v>
      </c>
      <c r="O29" s="105">
        <v>4.6448822559628858E-3</v>
      </c>
      <c r="P29"/>
      <c r="Q29"/>
      <c r="R29"/>
      <c r="S29" s="155"/>
    </row>
    <row r="30" spans="1:19" x14ac:dyDescent="0.3">
      <c r="A30" s="90" t="s">
        <v>83</v>
      </c>
      <c r="B30" s="90" t="s">
        <v>84</v>
      </c>
      <c r="C30" s="167">
        <v>859.4332580562035</v>
      </c>
      <c r="D30" s="101">
        <v>512.03043752501208</v>
      </c>
      <c r="E30" s="168">
        <v>285.82890154428344</v>
      </c>
      <c r="F30" s="173">
        <v>11.369583956062854</v>
      </c>
      <c r="G30" s="109">
        <v>0</v>
      </c>
      <c r="H30" s="101">
        <v>6.7280360000000003</v>
      </c>
      <c r="I30" s="168">
        <v>21.929318167529114</v>
      </c>
      <c r="J30" s="169">
        <v>0</v>
      </c>
      <c r="K30" s="169">
        <v>0</v>
      </c>
      <c r="L30" s="102">
        <v>837.88627719288752</v>
      </c>
      <c r="M30" s="170">
        <v>-2.507115085591316E-2</v>
      </c>
      <c r="N30" s="104">
        <v>0.83551522337666029</v>
      </c>
      <c r="O30" s="105">
        <v>9.9816553707061028E-4</v>
      </c>
      <c r="P30"/>
      <c r="Q30"/>
      <c r="R30"/>
      <c r="S30" s="155"/>
    </row>
    <row r="31" spans="1:19" x14ac:dyDescent="0.3">
      <c r="A31" s="90" t="s">
        <v>565</v>
      </c>
      <c r="B31" s="90" t="s">
        <v>566</v>
      </c>
      <c r="C31" s="167">
        <v>9.7821233597053343</v>
      </c>
      <c r="D31" s="101">
        <v>2.548380791249</v>
      </c>
      <c r="E31" s="168">
        <v>4.8255345426635428</v>
      </c>
      <c r="F31" s="173">
        <v>0</v>
      </c>
      <c r="G31" s="109">
        <v>0.18034294384399693</v>
      </c>
      <c r="H31" s="101">
        <v>0</v>
      </c>
      <c r="I31" s="168">
        <v>2.0729295950245672</v>
      </c>
      <c r="J31" s="169">
        <v>0</v>
      </c>
      <c r="K31" s="169">
        <v>1.1109975449296403E-2</v>
      </c>
      <c r="L31" s="102">
        <v>9.6382978482304029</v>
      </c>
      <c r="M31" s="170">
        <v>-1.4702892836884418E-2</v>
      </c>
      <c r="N31" s="104">
        <v>8.6970557086210931E-2</v>
      </c>
      <c r="O31" s="105">
        <v>9.1055990895473077E-3</v>
      </c>
      <c r="P31"/>
      <c r="Q31"/>
      <c r="R31"/>
      <c r="S31" s="155"/>
    </row>
    <row r="32" spans="1:19" x14ac:dyDescent="0.3">
      <c r="A32" s="90" t="s">
        <v>284</v>
      </c>
      <c r="B32" s="90" t="s">
        <v>285</v>
      </c>
      <c r="C32" s="167">
        <v>116.36993554158299</v>
      </c>
      <c r="D32" s="101">
        <v>63.889688535649</v>
      </c>
      <c r="E32" s="168">
        <v>46.703368846107502</v>
      </c>
      <c r="F32" s="173">
        <v>1.8577473105690256</v>
      </c>
      <c r="G32" s="109">
        <v>0</v>
      </c>
      <c r="H32" s="101">
        <v>0.71730099999999997</v>
      </c>
      <c r="I32" s="168">
        <v>1.7549925963241069</v>
      </c>
      <c r="J32" s="169">
        <v>0</v>
      </c>
      <c r="K32" s="169">
        <v>0</v>
      </c>
      <c r="L32" s="102">
        <v>114.92309828864963</v>
      </c>
      <c r="M32" s="170">
        <v>-1.2433084595259269E-2</v>
      </c>
      <c r="N32" s="104">
        <v>-4.4072619890727083E-3</v>
      </c>
      <c r="O32" s="105">
        <v>-3.834819147911294E-5</v>
      </c>
      <c r="P32"/>
      <c r="Q32"/>
      <c r="R32"/>
      <c r="S32" s="155"/>
    </row>
    <row r="33" spans="1:19" x14ac:dyDescent="0.3">
      <c r="A33" s="90" t="s">
        <v>286</v>
      </c>
      <c r="B33" s="90" t="s">
        <v>287</v>
      </c>
      <c r="C33" s="167">
        <v>124.96334683920128</v>
      </c>
      <c r="D33" s="101">
        <v>69.613353559210992</v>
      </c>
      <c r="E33" s="168">
        <v>47.532407368592054</v>
      </c>
      <c r="F33" s="173">
        <v>1.8907244624010175</v>
      </c>
      <c r="G33" s="109">
        <v>0</v>
      </c>
      <c r="H33" s="101">
        <v>1.048794</v>
      </c>
      <c r="I33" s="168">
        <v>1.8029813619947452</v>
      </c>
      <c r="J33" s="169">
        <v>0</v>
      </c>
      <c r="K33" s="169">
        <v>0</v>
      </c>
      <c r="L33" s="102">
        <v>121.88826075219882</v>
      </c>
      <c r="M33" s="170">
        <v>-2.460790435582183E-2</v>
      </c>
      <c r="N33" s="104">
        <v>-4.7800806351290248E-3</v>
      </c>
      <c r="O33" s="105">
        <v>-3.9215369495002625E-5</v>
      </c>
      <c r="P33"/>
      <c r="Q33"/>
      <c r="R33"/>
      <c r="S33" s="155"/>
    </row>
    <row r="34" spans="1:19" x14ac:dyDescent="0.3">
      <c r="A34" s="90" t="s">
        <v>377</v>
      </c>
      <c r="B34" s="90" t="s">
        <v>378</v>
      </c>
      <c r="C34" s="167">
        <v>9.8130505763788438</v>
      </c>
      <c r="D34" s="101">
        <v>4.6366898426569998</v>
      </c>
      <c r="E34" s="168">
        <v>3.42239199027166</v>
      </c>
      <c r="F34" s="173">
        <v>0</v>
      </c>
      <c r="G34" s="109">
        <v>0.10618991612919423</v>
      </c>
      <c r="H34" s="101">
        <v>0</v>
      </c>
      <c r="I34" s="168">
        <v>1.3287557156628442</v>
      </c>
      <c r="J34" s="169">
        <v>0</v>
      </c>
      <c r="K34" s="169">
        <v>0</v>
      </c>
      <c r="L34" s="102">
        <v>9.4940274647206984</v>
      </c>
      <c r="M34" s="170">
        <v>-3.251008533738442E-2</v>
      </c>
      <c r="N34" s="104">
        <v>0.10590034641054835</v>
      </c>
      <c r="O34" s="105">
        <v>1.1280242062765152E-2</v>
      </c>
      <c r="P34"/>
      <c r="Q34"/>
      <c r="R34"/>
      <c r="S34" s="155"/>
    </row>
    <row r="35" spans="1:19" x14ac:dyDescent="0.3">
      <c r="A35" s="90" t="s">
        <v>34</v>
      </c>
      <c r="B35" s="90" t="s">
        <v>35</v>
      </c>
      <c r="C35" s="167">
        <v>202.33827956589013</v>
      </c>
      <c r="D35" s="101">
        <v>94.416620892680996</v>
      </c>
      <c r="E35" s="168">
        <v>93.884332785323451</v>
      </c>
      <c r="F35" s="173">
        <v>3.734492201434374</v>
      </c>
      <c r="G35" s="109">
        <v>0</v>
      </c>
      <c r="H35" s="101">
        <v>1.070309</v>
      </c>
      <c r="I35" s="168">
        <v>4.688827480413277</v>
      </c>
      <c r="J35" s="169">
        <v>0</v>
      </c>
      <c r="K35" s="169">
        <v>0</v>
      </c>
      <c r="L35" s="102">
        <v>197.79458235985209</v>
      </c>
      <c r="M35" s="170">
        <v>-2.2455944647678083E-2</v>
      </c>
      <c r="N35" s="104">
        <v>-6.7065187166690521E-3</v>
      </c>
      <c r="O35" s="105">
        <v>-3.3905333755364039E-5</v>
      </c>
      <c r="P35"/>
      <c r="Q35"/>
      <c r="R35"/>
      <c r="S35" s="155"/>
    </row>
    <row r="36" spans="1:19" x14ac:dyDescent="0.3">
      <c r="A36" s="90" t="s">
        <v>579</v>
      </c>
      <c r="B36" s="90" t="s">
        <v>580</v>
      </c>
      <c r="C36" s="167">
        <v>8.3009692678739615</v>
      </c>
      <c r="D36" s="101">
        <v>3.4912851494039998</v>
      </c>
      <c r="E36" s="168">
        <v>3.1679864542862086</v>
      </c>
      <c r="F36" s="173">
        <v>0</v>
      </c>
      <c r="G36" s="109">
        <v>8.6483760227775014E-2</v>
      </c>
      <c r="H36" s="101">
        <v>0</v>
      </c>
      <c r="I36" s="168">
        <v>1.1962124197420483</v>
      </c>
      <c r="J36" s="169">
        <v>6.8407665701430295E-2</v>
      </c>
      <c r="K36" s="169">
        <v>0</v>
      </c>
      <c r="L36" s="102">
        <v>8.0103754493614616</v>
      </c>
      <c r="M36" s="170">
        <v>-3.5007215318474061E-2</v>
      </c>
      <c r="N36" s="104">
        <v>0.11778859634951466</v>
      </c>
      <c r="O36" s="105">
        <v>1.4923953140226069E-2</v>
      </c>
      <c r="P36"/>
      <c r="Q36"/>
      <c r="R36"/>
      <c r="S36" s="155"/>
    </row>
    <row r="37" spans="1:19" x14ac:dyDescent="0.3">
      <c r="A37" s="90" t="s">
        <v>234</v>
      </c>
      <c r="B37" s="90" t="s">
        <v>235</v>
      </c>
      <c r="C37" s="167">
        <v>131.39453237583274</v>
      </c>
      <c r="D37" s="101">
        <v>41.338896971385005</v>
      </c>
      <c r="E37" s="168">
        <v>79.928766464817485</v>
      </c>
      <c r="F37" s="173">
        <v>3.1793734500480295</v>
      </c>
      <c r="G37" s="109">
        <v>0</v>
      </c>
      <c r="H37" s="101">
        <v>0.15157200000000001</v>
      </c>
      <c r="I37" s="168">
        <v>5.161363032998076</v>
      </c>
      <c r="J37" s="169">
        <v>0</v>
      </c>
      <c r="K37" s="169">
        <v>0.29226408260915315</v>
      </c>
      <c r="L37" s="102">
        <v>130.05223600185775</v>
      </c>
      <c r="M37" s="170">
        <v>-1.0215770395495372E-2</v>
      </c>
      <c r="N37" s="104">
        <v>0.2891180845262511</v>
      </c>
      <c r="O37" s="105">
        <v>2.2280451423064623E-3</v>
      </c>
      <c r="P37"/>
      <c r="Q37"/>
      <c r="R37"/>
      <c r="S37" s="155"/>
    </row>
    <row r="38" spans="1:19" x14ac:dyDescent="0.3">
      <c r="A38" s="90" t="s">
        <v>254</v>
      </c>
      <c r="B38" s="90" t="s">
        <v>255</v>
      </c>
      <c r="C38" s="167">
        <v>80.718256471335295</v>
      </c>
      <c r="D38" s="101">
        <v>22.788195748101998</v>
      </c>
      <c r="E38" s="168">
        <v>50.009858504532147</v>
      </c>
      <c r="F38" s="173">
        <v>1.9892714901330992</v>
      </c>
      <c r="G38" s="109">
        <v>0</v>
      </c>
      <c r="H38" s="101">
        <v>0</v>
      </c>
      <c r="I38" s="168">
        <v>3.9554216875474291</v>
      </c>
      <c r="J38" s="169">
        <v>0</v>
      </c>
      <c r="K38" s="169">
        <v>0.91377497668943264</v>
      </c>
      <c r="L38" s="102">
        <v>79.656522407004104</v>
      </c>
      <c r="M38" s="170">
        <v>-1.3153580252420749E-2</v>
      </c>
      <c r="N38" s="104">
        <v>0.91209638428377104</v>
      </c>
      <c r="O38" s="105">
        <v>1.1582996160523176E-2</v>
      </c>
      <c r="P38"/>
      <c r="Q38"/>
      <c r="R38"/>
      <c r="S38" s="155"/>
    </row>
    <row r="39" spans="1:19" x14ac:dyDescent="0.3">
      <c r="A39" s="90" t="s">
        <v>97</v>
      </c>
      <c r="B39" s="90" t="s">
        <v>98</v>
      </c>
      <c r="C39" s="167">
        <v>381.9021912056055</v>
      </c>
      <c r="D39" s="101">
        <v>192.80193344081198</v>
      </c>
      <c r="E39" s="168">
        <v>162.90382459986995</v>
      </c>
      <c r="F39" s="173">
        <v>6.4799210315861107</v>
      </c>
      <c r="G39" s="109">
        <v>0</v>
      </c>
      <c r="H39" s="101">
        <v>1.5659460000000001</v>
      </c>
      <c r="I39" s="168">
        <v>11.5060744909802</v>
      </c>
      <c r="J39" s="169">
        <v>0</v>
      </c>
      <c r="K39" s="169">
        <v>0</v>
      </c>
      <c r="L39" s="102">
        <v>375.25769956324825</v>
      </c>
      <c r="M39" s="170">
        <v>-1.7398411937312064E-2</v>
      </c>
      <c r="N39" s="104">
        <v>-1.3702414462557044E-2</v>
      </c>
      <c r="O39" s="105">
        <v>-3.6513345782130496E-5</v>
      </c>
      <c r="P39"/>
      <c r="Q39"/>
      <c r="R39"/>
      <c r="S39" s="155"/>
    </row>
    <row r="40" spans="1:19" x14ac:dyDescent="0.3">
      <c r="A40" s="90" t="s">
        <v>431</v>
      </c>
      <c r="B40" s="90" t="s">
        <v>432</v>
      </c>
      <c r="C40" s="167">
        <v>15.940083410535873</v>
      </c>
      <c r="D40" s="101">
        <v>4.0312917843419998</v>
      </c>
      <c r="E40" s="168">
        <v>8.3784439424030506</v>
      </c>
      <c r="F40" s="173">
        <v>0</v>
      </c>
      <c r="G40" s="109">
        <v>0.25539454422067476</v>
      </c>
      <c r="H40" s="101">
        <v>0</v>
      </c>
      <c r="I40" s="168">
        <v>2.804517588651164</v>
      </c>
      <c r="J40" s="169">
        <v>1.7754313213171967E-2</v>
      </c>
      <c r="K40" s="169">
        <v>5.2661223605996683E-2</v>
      </c>
      <c r="L40" s="102">
        <v>15.540063396436059</v>
      </c>
      <c r="M40" s="170">
        <v>-2.5095227157683087E-2</v>
      </c>
      <c r="N40" s="104">
        <v>0.3159027789797797</v>
      </c>
      <c r="O40" s="105">
        <v>2.0750094991612233E-2</v>
      </c>
      <c r="P40"/>
      <c r="Q40"/>
      <c r="R40"/>
      <c r="S40" s="155"/>
    </row>
    <row r="41" spans="1:19" x14ac:dyDescent="0.3">
      <c r="A41" s="90" t="s">
        <v>593</v>
      </c>
      <c r="B41" s="90" t="s">
        <v>594</v>
      </c>
      <c r="C41" s="167">
        <v>12.209286775032972</v>
      </c>
      <c r="D41" s="101">
        <v>5.1460605603060001</v>
      </c>
      <c r="E41" s="168">
        <v>3.0415799394767609</v>
      </c>
      <c r="F41" s="173">
        <v>0</v>
      </c>
      <c r="G41" s="109">
        <v>0.32647681577162507</v>
      </c>
      <c r="H41" s="101">
        <v>0</v>
      </c>
      <c r="I41" s="168">
        <v>3.0297538866781668</v>
      </c>
      <c r="J41" s="169">
        <v>0.37911753748887755</v>
      </c>
      <c r="K41" s="169">
        <v>0</v>
      </c>
      <c r="L41" s="102">
        <v>11.922988739721429</v>
      </c>
      <c r="M41" s="170">
        <v>-2.3449202282396997E-2</v>
      </c>
      <c r="N41" s="104">
        <v>0.17458551987331994</v>
      </c>
      <c r="O41" s="105">
        <v>1.4860361583297538E-2</v>
      </c>
      <c r="P41"/>
      <c r="Q41"/>
      <c r="R41"/>
      <c r="S41" s="155"/>
    </row>
    <row r="42" spans="1:19" x14ac:dyDescent="0.3">
      <c r="A42" s="90" t="s">
        <v>141</v>
      </c>
      <c r="B42" s="90" t="s">
        <v>142</v>
      </c>
      <c r="C42" s="167">
        <v>241.96689749342539</v>
      </c>
      <c r="D42" s="101">
        <v>125.121087142542</v>
      </c>
      <c r="E42" s="168">
        <v>96.986679982743183</v>
      </c>
      <c r="F42" s="173">
        <v>3.8578960865255891</v>
      </c>
      <c r="G42" s="109">
        <v>0</v>
      </c>
      <c r="H42" s="101">
        <v>0.86983600000000005</v>
      </c>
      <c r="I42" s="168">
        <v>11.392953989037702</v>
      </c>
      <c r="J42" s="169">
        <v>0</v>
      </c>
      <c r="K42" s="169">
        <v>0</v>
      </c>
      <c r="L42" s="102">
        <v>238.22845320084849</v>
      </c>
      <c r="M42" s="170">
        <v>-1.5450230305484203E-2</v>
      </c>
      <c r="N42" s="104">
        <v>-8.7370461412490386E-3</v>
      </c>
      <c r="O42" s="105">
        <v>-3.6673728951348881E-5</v>
      </c>
      <c r="P42"/>
      <c r="Q42"/>
      <c r="R42"/>
      <c r="S42" s="155"/>
    </row>
    <row r="43" spans="1:19" x14ac:dyDescent="0.3">
      <c r="A43" s="90" t="s">
        <v>433</v>
      </c>
      <c r="B43" s="90" t="s">
        <v>434</v>
      </c>
      <c r="C43" s="167">
        <v>9.3457940760587874</v>
      </c>
      <c r="D43" s="101">
        <v>1.7814980244409999</v>
      </c>
      <c r="E43" s="168">
        <v>5.4561659598689447</v>
      </c>
      <c r="F43" s="173">
        <v>0</v>
      </c>
      <c r="G43" s="109">
        <v>0.1494165998506502</v>
      </c>
      <c r="H43" s="101">
        <v>0</v>
      </c>
      <c r="I43" s="168">
        <v>1.6339668910785918</v>
      </c>
      <c r="J43" s="169">
        <v>0</v>
      </c>
      <c r="K43" s="169">
        <v>7.0471217720309995E-2</v>
      </c>
      <c r="L43" s="102">
        <v>9.0915186929594967</v>
      </c>
      <c r="M43" s="170">
        <v>-2.7207466912915423E-2</v>
      </c>
      <c r="N43" s="104">
        <v>0.21972200297168598</v>
      </c>
      <c r="O43" s="105">
        <v>2.4766347860479196E-2</v>
      </c>
      <c r="P43"/>
      <c r="Q43"/>
      <c r="R43"/>
      <c r="S43" s="155"/>
    </row>
    <row r="44" spans="1:19" x14ac:dyDescent="0.3">
      <c r="A44" s="90" t="s">
        <v>240</v>
      </c>
      <c r="B44" s="90" t="s">
        <v>241</v>
      </c>
      <c r="C44" s="167">
        <v>210.86345969307627</v>
      </c>
      <c r="D44" s="101">
        <v>76.802353287808003</v>
      </c>
      <c r="E44" s="168">
        <v>121.05994061022415</v>
      </c>
      <c r="F44" s="173">
        <v>4.8154723019522283</v>
      </c>
      <c r="G44" s="109">
        <v>0</v>
      </c>
      <c r="H44" s="101">
        <v>0</v>
      </c>
      <c r="I44" s="168">
        <v>5.1648576367762065</v>
      </c>
      <c r="J44" s="169">
        <v>0</v>
      </c>
      <c r="K44" s="169">
        <v>4.7271584854684121E-2</v>
      </c>
      <c r="L44" s="102">
        <v>207.88989542161525</v>
      </c>
      <c r="M44" s="170">
        <v>-1.4101847118458632E-2</v>
      </c>
      <c r="N44" s="104">
        <v>4.1452906678557611E-2</v>
      </c>
      <c r="O44" s="105">
        <v>1.9943813952600899E-4</v>
      </c>
      <c r="P44"/>
      <c r="Q44"/>
      <c r="R44"/>
      <c r="S44" s="155"/>
    </row>
    <row r="45" spans="1:19" x14ac:dyDescent="0.3">
      <c r="A45" s="90" t="s">
        <v>204</v>
      </c>
      <c r="B45" s="90" t="s">
        <v>205</v>
      </c>
      <c r="C45" s="167">
        <v>346.65179384111804</v>
      </c>
      <c r="D45" s="101">
        <v>137.02704966449099</v>
      </c>
      <c r="E45" s="168">
        <v>183.57885556696209</v>
      </c>
      <c r="F45" s="173">
        <v>7.3023238715527059</v>
      </c>
      <c r="G45" s="109">
        <v>0</v>
      </c>
      <c r="H45" s="101">
        <v>0.34358499999999997</v>
      </c>
      <c r="I45" s="168">
        <v>13.822230122736862</v>
      </c>
      <c r="J45" s="169">
        <v>0</v>
      </c>
      <c r="K45" s="169">
        <v>0</v>
      </c>
      <c r="L45" s="102">
        <v>342.07404422574268</v>
      </c>
      <c r="M45" s="170">
        <v>-1.3205613519696624E-2</v>
      </c>
      <c r="N45" s="104">
        <v>-1.003627503359894E-2</v>
      </c>
      <c r="O45" s="105">
        <v>-2.9338620548804419E-5</v>
      </c>
      <c r="P45"/>
      <c r="Q45"/>
      <c r="R45"/>
      <c r="S45" s="155"/>
    </row>
    <row r="46" spans="1:19" x14ac:dyDescent="0.3">
      <c r="A46" s="90" t="s">
        <v>595</v>
      </c>
      <c r="B46" s="90" t="s">
        <v>596</v>
      </c>
      <c r="C46" s="167">
        <v>11.195451779966037</v>
      </c>
      <c r="D46" s="101">
        <v>3.4871555163279999</v>
      </c>
      <c r="E46" s="168">
        <v>5.1618896641176333</v>
      </c>
      <c r="F46" s="173">
        <v>0</v>
      </c>
      <c r="G46" s="109">
        <v>0.28650790215507488</v>
      </c>
      <c r="H46" s="101">
        <v>0</v>
      </c>
      <c r="I46" s="168">
        <v>2.0164161842326118</v>
      </c>
      <c r="J46" s="169">
        <v>0</v>
      </c>
      <c r="K46" s="169">
        <v>0</v>
      </c>
      <c r="L46" s="102">
        <v>10.95196926683332</v>
      </c>
      <c r="M46" s="170">
        <v>-2.1748341908668922E-2</v>
      </c>
      <c r="N46" s="104">
        <v>-2.8534429127802241E-4</v>
      </c>
      <c r="O46" s="105">
        <v>-2.6053474961053952E-5</v>
      </c>
      <c r="P46"/>
      <c r="Q46"/>
      <c r="R46"/>
      <c r="S46" s="155"/>
    </row>
    <row r="47" spans="1:19" x14ac:dyDescent="0.3">
      <c r="A47" s="90" t="s">
        <v>143</v>
      </c>
      <c r="B47" s="90" t="s">
        <v>144</v>
      </c>
      <c r="C47" s="167">
        <v>200.82783565195103</v>
      </c>
      <c r="D47" s="101">
        <v>46.757822110044998</v>
      </c>
      <c r="E47" s="168">
        <v>136.18160484091896</v>
      </c>
      <c r="F47" s="173">
        <v>5.4169756142393348</v>
      </c>
      <c r="G47" s="109">
        <v>0</v>
      </c>
      <c r="H47" s="101">
        <v>0</v>
      </c>
      <c r="I47" s="168">
        <v>7.5228225190585931</v>
      </c>
      <c r="J47" s="169">
        <v>0</v>
      </c>
      <c r="K47" s="169">
        <v>2.0519355201912406</v>
      </c>
      <c r="L47" s="102">
        <v>197.93116060445314</v>
      </c>
      <c r="M47" s="170">
        <v>-1.4423673083436728E-2</v>
      </c>
      <c r="N47" s="104">
        <v>2.048149886041017</v>
      </c>
      <c r="O47" s="105">
        <v>1.045598532782047E-2</v>
      </c>
      <c r="P47"/>
      <c r="Q47"/>
      <c r="R47"/>
      <c r="S47" s="155"/>
    </row>
    <row r="48" spans="1:19" x14ac:dyDescent="0.3">
      <c r="A48" s="90" t="s">
        <v>487</v>
      </c>
      <c r="B48" s="90" t="s">
        <v>488</v>
      </c>
      <c r="C48" s="167">
        <v>11.269442938487318</v>
      </c>
      <c r="D48" s="101">
        <v>1.629500734077</v>
      </c>
      <c r="E48" s="168">
        <v>7.4479289018205375</v>
      </c>
      <c r="F48" s="173">
        <v>0</v>
      </c>
      <c r="G48" s="109">
        <v>0.13510172632555395</v>
      </c>
      <c r="H48" s="101">
        <v>0</v>
      </c>
      <c r="I48" s="168">
        <v>1.7160538718408287</v>
      </c>
      <c r="J48" s="169">
        <v>0</v>
      </c>
      <c r="K48" s="169">
        <v>0.11422801235481159</v>
      </c>
      <c r="L48" s="102">
        <v>11.042813246418731</v>
      </c>
      <c r="M48" s="170">
        <v>-2.0110106001300365E-2</v>
      </c>
      <c r="N48" s="104">
        <v>0.26480895669522475</v>
      </c>
      <c r="O48" s="105">
        <v>2.456938683423163E-2</v>
      </c>
      <c r="P48"/>
      <c r="Q48"/>
      <c r="R48"/>
      <c r="S48" s="155"/>
    </row>
    <row r="49" spans="1:19" x14ac:dyDescent="0.3">
      <c r="A49" s="90" t="s">
        <v>497</v>
      </c>
      <c r="B49" s="90" t="s">
        <v>498</v>
      </c>
      <c r="C49" s="167">
        <v>8.9161750157877666</v>
      </c>
      <c r="D49" s="101">
        <v>2.8714904257859999</v>
      </c>
      <c r="E49" s="168">
        <v>4.0165453394468695</v>
      </c>
      <c r="F49" s="173">
        <v>0</v>
      </c>
      <c r="G49" s="109">
        <v>0.22229715319681875</v>
      </c>
      <c r="H49" s="101">
        <v>0</v>
      </c>
      <c r="I49" s="168">
        <v>1.6047383592086564</v>
      </c>
      <c r="J49" s="169">
        <v>0</v>
      </c>
      <c r="K49" s="169">
        <v>0</v>
      </c>
      <c r="L49" s="102">
        <v>8.7150712776383443</v>
      </c>
      <c r="M49" s="170">
        <v>-2.2554933903084051E-2</v>
      </c>
      <c r="N49" s="104">
        <v>-2.3354708968881255E-4</v>
      </c>
      <c r="O49" s="105">
        <v>-2.6797351829412403E-5</v>
      </c>
      <c r="P49"/>
      <c r="Q49"/>
      <c r="R49"/>
      <c r="S49" s="155"/>
    </row>
    <row r="50" spans="1:19" x14ac:dyDescent="0.3">
      <c r="A50" s="90" t="s">
        <v>633</v>
      </c>
      <c r="B50" s="90" t="s">
        <v>634</v>
      </c>
      <c r="C50" s="167">
        <v>10.372035560605541</v>
      </c>
      <c r="D50" s="101">
        <v>3.5062130978299999</v>
      </c>
      <c r="E50" s="168">
        <v>5.5174583446911223</v>
      </c>
      <c r="F50" s="173">
        <v>0</v>
      </c>
      <c r="G50" s="109">
        <v>0.16189638337757431</v>
      </c>
      <c r="H50" s="101">
        <v>0</v>
      </c>
      <c r="I50" s="168">
        <v>0.83302607987700683</v>
      </c>
      <c r="J50" s="169">
        <v>0</v>
      </c>
      <c r="K50" s="169">
        <v>5.5089227647334522E-3</v>
      </c>
      <c r="L50" s="102">
        <v>10.024102828540437</v>
      </c>
      <c r="M50" s="170">
        <v>-3.354526987803641E-2</v>
      </c>
      <c r="N50" s="104">
        <v>0.16711753699250131</v>
      </c>
      <c r="O50" s="105">
        <v>1.695422404006218E-2</v>
      </c>
      <c r="P50"/>
      <c r="Q50"/>
      <c r="R50"/>
      <c r="S50" s="155"/>
    </row>
    <row r="51" spans="1:19" x14ac:dyDescent="0.3">
      <c r="A51" s="90" t="s">
        <v>315</v>
      </c>
      <c r="B51" s="90" t="s">
        <v>316</v>
      </c>
      <c r="C51" s="167">
        <v>318.687139284279</v>
      </c>
      <c r="D51" s="101">
        <v>49.609743016612995</v>
      </c>
      <c r="E51" s="168">
        <v>251.16988795500691</v>
      </c>
      <c r="F51" s="173">
        <v>9.9909320328018669</v>
      </c>
      <c r="G51" s="109">
        <v>0</v>
      </c>
      <c r="H51" s="101">
        <v>0</v>
      </c>
      <c r="I51" s="168">
        <v>3.7308854248060843</v>
      </c>
      <c r="J51" s="169">
        <v>0</v>
      </c>
      <c r="K51" s="169">
        <v>4.5865464785620347</v>
      </c>
      <c r="L51" s="102">
        <v>319.08799490778989</v>
      </c>
      <c r="M51" s="170">
        <v>1.2578343274571857E-3</v>
      </c>
      <c r="N51" s="104">
        <v>4.582062655364382</v>
      </c>
      <c r="O51" s="105">
        <v>1.456908180570271E-2</v>
      </c>
      <c r="P51"/>
      <c r="Q51"/>
      <c r="R51"/>
      <c r="S51" s="155"/>
    </row>
    <row r="52" spans="1:19" x14ac:dyDescent="0.3">
      <c r="A52" s="90" t="s">
        <v>777</v>
      </c>
      <c r="B52" s="90" t="s">
        <v>778</v>
      </c>
      <c r="C52" s="167">
        <v>26.634345993173248</v>
      </c>
      <c r="D52" s="101">
        <v>8.0382297176899993</v>
      </c>
      <c r="E52" s="168">
        <v>18.146245249179412</v>
      </c>
      <c r="F52" s="173">
        <v>0</v>
      </c>
      <c r="G52" s="109">
        <v>0</v>
      </c>
      <c r="H52" s="101">
        <v>0</v>
      </c>
      <c r="I52" s="168">
        <v>0</v>
      </c>
      <c r="J52" s="169">
        <v>0</v>
      </c>
      <c r="K52" s="169">
        <v>0.11167940667793995</v>
      </c>
      <c r="L52" s="102">
        <v>26.296154373547349</v>
      </c>
      <c r="M52" s="170">
        <v>-1.2697575518189286E-2</v>
      </c>
      <c r="N52" s="104">
        <v>0.1116794066779434</v>
      </c>
      <c r="O52" s="105">
        <v>4.265100095352253E-3</v>
      </c>
      <c r="P52"/>
      <c r="Q52"/>
      <c r="R52"/>
      <c r="S52" s="155"/>
    </row>
    <row r="53" spans="1:19" x14ac:dyDescent="0.3">
      <c r="A53" s="90" t="s">
        <v>541</v>
      </c>
      <c r="B53" s="90" t="s">
        <v>542</v>
      </c>
      <c r="C53" s="167">
        <v>14.692115038759376</v>
      </c>
      <c r="D53" s="101">
        <v>6.7570320955759993</v>
      </c>
      <c r="E53" s="168">
        <v>6.2905877664113197</v>
      </c>
      <c r="F53" s="173">
        <v>0</v>
      </c>
      <c r="G53" s="109">
        <v>5.5913136559624106E-2</v>
      </c>
      <c r="H53" s="101">
        <v>0</v>
      </c>
      <c r="I53" s="168">
        <v>1.0175067779697273</v>
      </c>
      <c r="J53" s="169">
        <v>0</v>
      </c>
      <c r="K53" s="169">
        <v>0</v>
      </c>
      <c r="L53" s="102">
        <v>14.121039776516669</v>
      </c>
      <c r="M53" s="170">
        <v>-3.8869506584732538E-2</v>
      </c>
      <c r="N53" s="104">
        <v>7.219913687783297E-2</v>
      </c>
      <c r="O53" s="105">
        <v>5.1391526695891854E-3</v>
      </c>
      <c r="P53"/>
      <c r="Q53"/>
      <c r="R53"/>
      <c r="S53" s="155"/>
    </row>
    <row r="54" spans="1:19" x14ac:dyDescent="0.3">
      <c r="A54" s="90" t="s">
        <v>37</v>
      </c>
      <c r="B54" s="90" t="s">
        <v>38</v>
      </c>
      <c r="C54" s="167">
        <v>126.88540737872418</v>
      </c>
      <c r="D54" s="101">
        <v>48.914350301942001</v>
      </c>
      <c r="E54" s="168">
        <v>68.879197233737827</v>
      </c>
      <c r="F54" s="173">
        <v>2.739848250278726</v>
      </c>
      <c r="G54" s="109">
        <v>0</v>
      </c>
      <c r="H54" s="101">
        <v>0.27007100000000001</v>
      </c>
      <c r="I54" s="168">
        <v>2.6739241448660196</v>
      </c>
      <c r="J54" s="169">
        <v>0</v>
      </c>
      <c r="K54" s="169">
        <v>2.9993442982588714E-2</v>
      </c>
      <c r="L54" s="102">
        <v>123.50738437380717</v>
      </c>
      <c r="M54" s="170">
        <v>-2.6622628044487229E-2</v>
      </c>
      <c r="N54" s="104">
        <v>2.6450300965194629E-2</v>
      </c>
      <c r="O54" s="105">
        <v>2.1420554649830779E-4</v>
      </c>
      <c r="P54"/>
      <c r="Q54"/>
      <c r="R54"/>
      <c r="S54" s="155"/>
    </row>
    <row r="55" spans="1:19" x14ac:dyDescent="0.3">
      <c r="A55" s="90" t="s">
        <v>99</v>
      </c>
      <c r="B55" s="90" t="s">
        <v>100</v>
      </c>
      <c r="C55" s="167">
        <v>144.598614784245</v>
      </c>
      <c r="D55" s="101">
        <v>56.898567297005997</v>
      </c>
      <c r="E55" s="168">
        <v>77.365425835999559</v>
      </c>
      <c r="F55" s="173">
        <v>3.0774099455533026</v>
      </c>
      <c r="G55" s="109">
        <v>0</v>
      </c>
      <c r="H55" s="101">
        <v>0.31167099999999998</v>
      </c>
      <c r="I55" s="168">
        <v>4.2296699954032801</v>
      </c>
      <c r="J55" s="169">
        <v>0</v>
      </c>
      <c r="K55" s="169">
        <v>0</v>
      </c>
      <c r="L55" s="102">
        <v>141.88274407396213</v>
      </c>
      <c r="M55" s="170">
        <v>-1.8782135045589565E-2</v>
      </c>
      <c r="N55" s="104">
        <v>-4.1551252106160064E-3</v>
      </c>
      <c r="O55" s="105">
        <v>-2.9284770010959775E-5</v>
      </c>
      <c r="P55"/>
      <c r="Q55"/>
      <c r="R55"/>
      <c r="S55" s="155"/>
    </row>
    <row r="56" spans="1:19" x14ac:dyDescent="0.3">
      <c r="A56" s="90" t="s">
        <v>355</v>
      </c>
      <c r="B56" s="90" t="s">
        <v>356</v>
      </c>
      <c r="C56" s="167">
        <v>19.67751884546534</v>
      </c>
      <c r="D56" s="101">
        <v>5.0899303061180001</v>
      </c>
      <c r="E56" s="168">
        <v>7.7289121042338413</v>
      </c>
      <c r="F56" s="173">
        <v>0</v>
      </c>
      <c r="G56" s="109">
        <v>0.18994184279084364</v>
      </c>
      <c r="H56" s="101">
        <v>0</v>
      </c>
      <c r="I56" s="168">
        <v>6.3663089765895151</v>
      </c>
      <c r="J56" s="169">
        <v>0</v>
      </c>
      <c r="K56" s="169">
        <v>1.1870663688360692E-3</v>
      </c>
      <c r="L56" s="102">
        <v>19.376280296101037</v>
      </c>
      <c r="M56" s="170">
        <v>-1.5308766909590488E-2</v>
      </c>
      <c r="N56" s="104">
        <v>0.19070858232645804</v>
      </c>
      <c r="O56" s="105">
        <v>9.9402084635057224E-3</v>
      </c>
      <c r="P56"/>
      <c r="Q56"/>
      <c r="R56"/>
      <c r="S56" s="155"/>
    </row>
    <row r="57" spans="1:19" x14ac:dyDescent="0.3">
      <c r="A57" s="90" t="s">
        <v>329</v>
      </c>
      <c r="B57" s="90" t="s">
        <v>330</v>
      </c>
      <c r="C57" s="167">
        <v>358.87916059075047</v>
      </c>
      <c r="D57" s="101">
        <v>76.335444066679997</v>
      </c>
      <c r="E57" s="168">
        <v>261.56111438213765</v>
      </c>
      <c r="F57" s="173">
        <v>10.404269944508552</v>
      </c>
      <c r="G57" s="109">
        <v>0</v>
      </c>
      <c r="H57" s="101">
        <v>0</v>
      </c>
      <c r="I57" s="168">
        <v>5.3176294735403564</v>
      </c>
      <c r="J57" s="169">
        <v>0</v>
      </c>
      <c r="K57" s="169">
        <v>3.1702522606515178</v>
      </c>
      <c r="L57" s="102">
        <v>356.78871012751807</v>
      </c>
      <c r="M57" s="170">
        <v>-5.8249424675183015E-3</v>
      </c>
      <c r="N57" s="104">
        <v>3.1638164550046213</v>
      </c>
      <c r="O57" s="105">
        <v>8.9468148640423004E-3</v>
      </c>
      <c r="P57"/>
      <c r="Q57"/>
      <c r="R57"/>
      <c r="S57" s="155"/>
    </row>
    <row r="58" spans="1:19" x14ac:dyDescent="0.3">
      <c r="A58" s="90" t="s">
        <v>793</v>
      </c>
      <c r="B58" s="90" t="s">
        <v>794</v>
      </c>
      <c r="C58" s="167">
        <v>28.378268876529322</v>
      </c>
      <c r="D58" s="101">
        <v>9.5101222198690003</v>
      </c>
      <c r="E58" s="168">
        <v>18.303316631788142</v>
      </c>
      <c r="F58" s="173">
        <v>0</v>
      </c>
      <c r="G58" s="109">
        <v>0</v>
      </c>
      <c r="H58" s="101">
        <v>0</v>
      </c>
      <c r="I58" s="168">
        <v>0</v>
      </c>
      <c r="J58" s="169">
        <v>0</v>
      </c>
      <c r="K58" s="169">
        <v>7.7007299459252943E-2</v>
      </c>
      <c r="L58" s="102">
        <v>27.890446151116397</v>
      </c>
      <c r="M58" s="170">
        <v>-1.7190009987409272E-2</v>
      </c>
      <c r="N58" s="104">
        <v>7.7007299459250333E-2</v>
      </c>
      <c r="O58" s="105">
        <v>2.7687083165072982E-3</v>
      </c>
      <c r="P58"/>
      <c r="Q58"/>
      <c r="R58"/>
      <c r="S58" s="155"/>
    </row>
    <row r="59" spans="1:19" x14ac:dyDescent="0.3">
      <c r="A59" s="90" t="s">
        <v>110</v>
      </c>
      <c r="B59" s="90" t="s">
        <v>111</v>
      </c>
      <c r="C59" s="167">
        <v>241.34623699494762</v>
      </c>
      <c r="D59" s="101">
        <v>126.488243971099</v>
      </c>
      <c r="E59" s="168">
        <v>94.930618420708413</v>
      </c>
      <c r="F59" s="173">
        <v>3.7761109191681741</v>
      </c>
      <c r="G59" s="109">
        <v>0</v>
      </c>
      <c r="H59" s="101">
        <v>0.77835399999999999</v>
      </c>
      <c r="I59" s="168">
        <v>9.4831962922026669</v>
      </c>
      <c r="J59" s="169">
        <v>0</v>
      </c>
      <c r="K59" s="169">
        <v>0</v>
      </c>
      <c r="L59" s="102">
        <v>235.45652360317825</v>
      </c>
      <c r="M59" s="170">
        <v>-2.4403584928869848E-2</v>
      </c>
      <c r="N59" s="104">
        <v>-9.0478934917825882E-3</v>
      </c>
      <c r="O59" s="105">
        <v>-3.8425547455928374E-5</v>
      </c>
      <c r="P59"/>
      <c r="Q59"/>
      <c r="R59"/>
      <c r="S59" s="155"/>
    </row>
    <row r="60" spans="1:19" x14ac:dyDescent="0.3">
      <c r="A60" s="90" t="s">
        <v>663</v>
      </c>
      <c r="B60" s="90" t="s">
        <v>664</v>
      </c>
      <c r="C60" s="167">
        <v>11.216831301659562</v>
      </c>
      <c r="D60" s="101">
        <v>3.6181847179450002</v>
      </c>
      <c r="E60" s="168">
        <v>5.7237738645829523</v>
      </c>
      <c r="F60" s="173">
        <v>0</v>
      </c>
      <c r="G60" s="109">
        <v>0.1028470460205325</v>
      </c>
      <c r="H60" s="101">
        <v>0</v>
      </c>
      <c r="I60" s="168">
        <v>1.417308321311201</v>
      </c>
      <c r="J60" s="169">
        <v>0</v>
      </c>
      <c r="K60" s="169">
        <v>0</v>
      </c>
      <c r="L60" s="102">
        <v>10.862113949859687</v>
      </c>
      <c r="M60" s="170">
        <v>-3.162366824108287E-2</v>
      </c>
      <c r="N60" s="104">
        <v>0.10254737382882873</v>
      </c>
      <c r="O60" s="105">
        <v>9.5308089879079377E-3</v>
      </c>
      <c r="P60"/>
      <c r="Q60"/>
      <c r="R60"/>
      <c r="S60" s="155"/>
    </row>
    <row r="61" spans="1:19" x14ac:dyDescent="0.3">
      <c r="A61" s="90" t="s">
        <v>519</v>
      </c>
      <c r="B61" s="90" t="s">
        <v>520</v>
      </c>
      <c r="C61" s="167">
        <v>18.896537663349029</v>
      </c>
      <c r="D61" s="101">
        <v>5.3723085660800001</v>
      </c>
      <c r="E61" s="168">
        <v>9.4240136709977058</v>
      </c>
      <c r="F61" s="173">
        <v>0</v>
      </c>
      <c r="G61" s="109">
        <v>0.19716908341468045</v>
      </c>
      <c r="H61" s="101">
        <v>0</v>
      </c>
      <c r="I61" s="168">
        <v>3.3319936152175695</v>
      </c>
      <c r="J61" s="169">
        <v>0</v>
      </c>
      <c r="K61" s="169">
        <v>2.1067280544106493E-2</v>
      </c>
      <c r="L61" s="102">
        <v>18.346552216254064</v>
      </c>
      <c r="M61" s="170">
        <v>-2.910509093746283E-2</v>
      </c>
      <c r="N61" s="104">
        <v>0.21777514677701859</v>
      </c>
      <c r="O61" s="105">
        <v>1.2012677189554115E-2</v>
      </c>
      <c r="P61"/>
      <c r="Q61"/>
      <c r="R61"/>
      <c r="S61" s="155"/>
    </row>
    <row r="62" spans="1:19" x14ac:dyDescent="0.3">
      <c r="A62" s="90" t="s">
        <v>367</v>
      </c>
      <c r="B62" s="90" t="s">
        <v>368</v>
      </c>
      <c r="C62" s="167">
        <v>13.363654446768219</v>
      </c>
      <c r="D62" s="101">
        <v>3.9979883972819996</v>
      </c>
      <c r="E62" s="168">
        <v>6.4595767351973192</v>
      </c>
      <c r="F62" s="173">
        <v>0</v>
      </c>
      <c r="G62" s="109">
        <v>0.12818685550374403</v>
      </c>
      <c r="H62" s="101">
        <v>0</v>
      </c>
      <c r="I62" s="168">
        <v>2.1997838596760695</v>
      </c>
      <c r="J62" s="169">
        <v>0.14743681478628476</v>
      </c>
      <c r="K62" s="169">
        <v>4.9921305604689672E-3</v>
      </c>
      <c r="L62" s="102">
        <v>12.937964793005886</v>
      </c>
      <c r="M62" s="170">
        <v>-3.1854284728626725E-2</v>
      </c>
      <c r="N62" s="104">
        <v>0.20089460695321648</v>
      </c>
      <c r="O62" s="105">
        <v>1.5772434635180063E-2</v>
      </c>
      <c r="P62"/>
      <c r="Q62"/>
      <c r="R62"/>
      <c r="S62" s="155"/>
    </row>
    <row r="63" spans="1:19" x14ac:dyDescent="0.3">
      <c r="A63" s="90" t="s">
        <v>435</v>
      </c>
      <c r="B63" s="90" t="s">
        <v>436</v>
      </c>
      <c r="C63" s="167">
        <v>11.413660904893511</v>
      </c>
      <c r="D63" s="101">
        <v>2.3988891223590003</v>
      </c>
      <c r="E63" s="168">
        <v>7.3900841992904329</v>
      </c>
      <c r="F63" s="173">
        <v>0</v>
      </c>
      <c r="G63" s="109">
        <v>8.230164382407644E-2</v>
      </c>
      <c r="H63" s="101">
        <v>0</v>
      </c>
      <c r="I63" s="168">
        <v>1.1822465485607996</v>
      </c>
      <c r="J63" s="169">
        <v>0</v>
      </c>
      <c r="K63" s="169">
        <v>8.6320795610724865E-2</v>
      </c>
      <c r="L63" s="102">
        <v>11.139842309645033</v>
      </c>
      <c r="M63" s="170">
        <v>-2.399042669395246E-2</v>
      </c>
      <c r="N63" s="104">
        <v>0.16839974571061767</v>
      </c>
      <c r="O63" s="105">
        <v>1.5348915580544102E-2</v>
      </c>
      <c r="P63"/>
      <c r="Q63"/>
      <c r="R63"/>
      <c r="S63" s="155"/>
    </row>
    <row r="64" spans="1:19" x14ac:dyDescent="0.3">
      <c r="A64" s="90" t="s">
        <v>308</v>
      </c>
      <c r="B64" s="90" t="s">
        <v>309</v>
      </c>
      <c r="C64" s="167">
        <v>191.79829222511515</v>
      </c>
      <c r="D64" s="101">
        <v>40.622502455678003</v>
      </c>
      <c r="E64" s="168">
        <v>130.07651290021397</v>
      </c>
      <c r="F64" s="173">
        <v>5.1741297893269511</v>
      </c>
      <c r="G64" s="109">
        <v>0</v>
      </c>
      <c r="H64" s="101">
        <v>0</v>
      </c>
      <c r="I64" s="168">
        <v>11.788349638077925</v>
      </c>
      <c r="J64" s="169">
        <v>0</v>
      </c>
      <c r="K64" s="169">
        <v>2.2258117890870848</v>
      </c>
      <c r="L64" s="102">
        <v>189.88730657238392</v>
      </c>
      <c r="M64" s="170">
        <v>-9.9635175608774329E-3</v>
      </c>
      <c r="N64" s="104">
        <v>2.2225871245698841</v>
      </c>
      <c r="O64" s="105">
        <v>1.1843393532410566E-2</v>
      </c>
      <c r="P64"/>
      <c r="Q64"/>
      <c r="R64"/>
      <c r="S64" s="155"/>
    </row>
    <row r="65" spans="1:19" x14ac:dyDescent="0.3">
      <c r="A65" s="90" t="s">
        <v>567</v>
      </c>
      <c r="B65" s="90" t="s">
        <v>568</v>
      </c>
      <c r="C65" s="167">
        <v>17.395537780128478</v>
      </c>
      <c r="D65" s="101">
        <v>5.2706000429329993</v>
      </c>
      <c r="E65" s="168">
        <v>6.9562287271917098</v>
      </c>
      <c r="F65" s="173">
        <v>0</v>
      </c>
      <c r="G65" s="109">
        <v>0.33387581046396164</v>
      </c>
      <c r="H65" s="101">
        <v>0</v>
      </c>
      <c r="I65" s="168">
        <v>4.5239711470261668</v>
      </c>
      <c r="J65" s="169">
        <v>0</v>
      </c>
      <c r="K65" s="169">
        <v>0</v>
      </c>
      <c r="L65" s="102">
        <v>17.084675727614837</v>
      </c>
      <c r="M65" s="170">
        <v>-1.787021800893962E-2</v>
      </c>
      <c r="N65" s="104">
        <v>-4.2554951633633209E-4</v>
      </c>
      <c r="O65" s="105">
        <v>-2.490763791408954E-5</v>
      </c>
      <c r="P65"/>
      <c r="Q65"/>
      <c r="R65"/>
      <c r="S65" s="155"/>
    </row>
    <row r="66" spans="1:19" x14ac:dyDescent="0.3">
      <c r="A66" s="90" t="s">
        <v>437</v>
      </c>
      <c r="B66" s="90" t="s">
        <v>438</v>
      </c>
      <c r="C66" s="167">
        <v>18.176714247432034</v>
      </c>
      <c r="D66" s="101">
        <v>3.4301632751829998</v>
      </c>
      <c r="E66" s="168">
        <v>11.562707368411035</v>
      </c>
      <c r="F66" s="173">
        <v>0</v>
      </c>
      <c r="G66" s="109">
        <v>0.29444457284202064</v>
      </c>
      <c r="H66" s="101">
        <v>0</v>
      </c>
      <c r="I66" s="168">
        <v>2.3649273503857424</v>
      </c>
      <c r="J66" s="169">
        <v>0</v>
      </c>
      <c r="K66" s="169">
        <v>0.13735655554624146</v>
      </c>
      <c r="L66" s="102">
        <v>17.789599122368038</v>
      </c>
      <c r="M66" s="170">
        <v>-2.1297310382633494E-2</v>
      </c>
      <c r="N66" s="104">
        <v>0.43146578093334753</v>
      </c>
      <c r="O66" s="105">
        <v>2.4856692390040472E-2</v>
      </c>
      <c r="P66"/>
      <c r="Q66"/>
      <c r="R66"/>
      <c r="S66" s="155"/>
    </row>
    <row r="67" spans="1:19" x14ac:dyDescent="0.3">
      <c r="A67" s="90" t="s">
        <v>453</v>
      </c>
      <c r="B67" s="90" t="s">
        <v>454</v>
      </c>
      <c r="C67" s="167">
        <v>13.884150399724241</v>
      </c>
      <c r="D67" s="101">
        <v>3.1956148219610001</v>
      </c>
      <c r="E67" s="168">
        <v>7.9495073518182746</v>
      </c>
      <c r="F67" s="173">
        <v>0</v>
      </c>
      <c r="G67" s="109">
        <v>0.17119277601125618</v>
      </c>
      <c r="H67" s="101">
        <v>0</v>
      </c>
      <c r="I67" s="168">
        <v>2.1697837353215141</v>
      </c>
      <c r="J67" s="169">
        <v>0</v>
      </c>
      <c r="K67" s="169">
        <v>7.4196926980642799E-2</v>
      </c>
      <c r="L67" s="102">
        <v>13.560295612092688</v>
      </c>
      <c r="M67" s="170">
        <v>-2.3325502699681588E-2</v>
      </c>
      <c r="N67" s="104">
        <v>0.24510657990173712</v>
      </c>
      <c r="O67" s="105">
        <v>1.8408043574084057E-2</v>
      </c>
      <c r="P67"/>
      <c r="Q67"/>
      <c r="R67"/>
      <c r="S67" s="155"/>
    </row>
    <row r="68" spans="1:19" x14ac:dyDescent="0.3">
      <c r="A68" s="90" t="s">
        <v>643</v>
      </c>
      <c r="B68" s="90" t="s">
        <v>644</v>
      </c>
      <c r="C68" s="167">
        <v>15.509786072118807</v>
      </c>
      <c r="D68" s="101">
        <v>4.6691119429459995</v>
      </c>
      <c r="E68" s="168">
        <v>6.3535493619871577</v>
      </c>
      <c r="F68" s="173">
        <v>0</v>
      </c>
      <c r="G68" s="109">
        <v>0.30643935076352868</v>
      </c>
      <c r="H68" s="101">
        <v>0</v>
      </c>
      <c r="I68" s="168">
        <v>3.8797971715552624</v>
      </c>
      <c r="J68" s="169">
        <v>0</v>
      </c>
      <c r="K68" s="169">
        <v>0</v>
      </c>
      <c r="L68" s="102">
        <v>15.208897827251949</v>
      </c>
      <c r="M68" s="170">
        <v>-1.9399896521316351E-2</v>
      </c>
      <c r="N68" s="104">
        <v>-3.7859548726260073E-4</v>
      </c>
      <c r="O68" s="105">
        <v>-2.4892406235484486E-5</v>
      </c>
      <c r="P68"/>
      <c r="Q68"/>
      <c r="R68"/>
      <c r="S68" s="155"/>
    </row>
    <row r="69" spans="1:19" x14ac:dyDescent="0.3">
      <c r="A69" s="90" t="s">
        <v>302</v>
      </c>
      <c r="B69" s="90" t="s">
        <v>303</v>
      </c>
      <c r="C69" s="167">
        <v>252.93073029975324</v>
      </c>
      <c r="D69" s="101">
        <v>53.109548396785002</v>
      </c>
      <c r="E69" s="168">
        <v>176.14129710371881</v>
      </c>
      <c r="F69" s="173">
        <v>7.0064757438123229</v>
      </c>
      <c r="G69" s="109">
        <v>0</v>
      </c>
      <c r="H69" s="101">
        <v>0</v>
      </c>
      <c r="I69" s="168">
        <v>9.3442571063682927</v>
      </c>
      <c r="J69" s="169">
        <v>0</v>
      </c>
      <c r="K69" s="169">
        <v>2.974166328651676</v>
      </c>
      <c r="L69" s="102">
        <v>248.57574467933611</v>
      </c>
      <c r="M69" s="170">
        <v>-1.7218096097915581E-2</v>
      </c>
      <c r="N69" s="104">
        <v>2.9698996830257158</v>
      </c>
      <c r="O69" s="105">
        <v>1.209213764057745E-2</v>
      </c>
      <c r="P69"/>
      <c r="Q69"/>
      <c r="R69"/>
      <c r="S69" s="155"/>
    </row>
    <row r="70" spans="1:19" x14ac:dyDescent="0.3">
      <c r="A70" s="90" t="s">
        <v>795</v>
      </c>
      <c r="B70" s="90" t="s">
        <v>796</v>
      </c>
      <c r="C70" s="167">
        <v>41.229726790240662</v>
      </c>
      <c r="D70" s="101">
        <v>14.332711190504998</v>
      </c>
      <c r="E70" s="168">
        <v>25.892393096015006</v>
      </c>
      <c r="F70" s="173">
        <v>0</v>
      </c>
      <c r="G70" s="109">
        <v>0</v>
      </c>
      <c r="H70" s="101">
        <v>0</v>
      </c>
      <c r="I70" s="168">
        <v>0</v>
      </c>
      <c r="J70" s="169">
        <v>0</v>
      </c>
      <c r="K70" s="169">
        <v>7.8866506387901159E-2</v>
      </c>
      <c r="L70" s="102">
        <v>40.303970792907911</v>
      </c>
      <c r="M70" s="170">
        <v>-2.2453604944864258E-2</v>
      </c>
      <c r="N70" s="104">
        <v>7.8866506387903712E-2</v>
      </c>
      <c r="O70" s="105">
        <v>1.9606290098378438E-3</v>
      </c>
      <c r="P70"/>
      <c r="Q70"/>
      <c r="R70"/>
      <c r="S70" s="155"/>
    </row>
    <row r="71" spans="1:19" x14ac:dyDescent="0.3">
      <c r="A71" s="90" t="s">
        <v>304</v>
      </c>
      <c r="B71" s="90" t="s">
        <v>1336</v>
      </c>
      <c r="C71" s="167">
        <v>240.60038811093941</v>
      </c>
      <c r="D71" s="101">
        <v>68.650309202650988</v>
      </c>
      <c r="E71" s="168">
        <v>152.6436347246738</v>
      </c>
      <c r="F71" s="173">
        <v>6.0717954377048615</v>
      </c>
      <c r="G71" s="109">
        <v>0</v>
      </c>
      <c r="H71" s="101">
        <v>0</v>
      </c>
      <c r="I71" s="168">
        <v>8.2259789462802324</v>
      </c>
      <c r="J71" s="169">
        <v>0</v>
      </c>
      <c r="K71" s="169">
        <v>1.4363462644546749</v>
      </c>
      <c r="L71" s="102">
        <v>237.02806457576455</v>
      </c>
      <c r="M71" s="170">
        <v>-1.4847538539828453E-2</v>
      </c>
      <c r="N71" s="104">
        <v>1.4311359170462481</v>
      </c>
      <c r="O71" s="105">
        <v>6.0745100761452082E-3</v>
      </c>
      <c r="P71"/>
      <c r="Q71"/>
      <c r="R71"/>
      <c r="S71" s="155"/>
    </row>
    <row r="72" spans="1:19" x14ac:dyDescent="0.3">
      <c r="A72" s="90" t="s">
        <v>379</v>
      </c>
      <c r="B72" s="90" t="s">
        <v>380</v>
      </c>
      <c r="C72" s="167">
        <v>10.044673114231674</v>
      </c>
      <c r="D72" s="101">
        <v>4.387578665275</v>
      </c>
      <c r="E72" s="168">
        <v>4.2469420027531974</v>
      </c>
      <c r="F72" s="173">
        <v>0</v>
      </c>
      <c r="G72" s="109">
        <v>0.15560573879347506</v>
      </c>
      <c r="H72" s="101">
        <v>0</v>
      </c>
      <c r="I72" s="168">
        <v>0.91407492998442164</v>
      </c>
      <c r="J72" s="169">
        <v>0</v>
      </c>
      <c r="K72" s="169">
        <v>0</v>
      </c>
      <c r="L72" s="102">
        <v>9.7042013368060953</v>
      </c>
      <c r="M72" s="170">
        <v>-3.3895754849720849E-2</v>
      </c>
      <c r="N72" s="104">
        <v>8.8248546965521868E-2</v>
      </c>
      <c r="O72" s="105">
        <v>9.1773065960513069E-3</v>
      </c>
      <c r="P72"/>
      <c r="Q72"/>
      <c r="R72"/>
      <c r="S72" s="155"/>
    </row>
    <row r="73" spans="1:19" x14ac:dyDescent="0.3">
      <c r="A73" s="90" t="s">
        <v>729</v>
      </c>
      <c r="B73" s="90" t="s">
        <v>730</v>
      </c>
      <c r="C73" s="167">
        <v>14.301534663891374</v>
      </c>
      <c r="D73" s="101">
        <v>2.2910352814620003</v>
      </c>
      <c r="E73" s="168">
        <v>7.5254935572869242</v>
      </c>
      <c r="F73" s="173">
        <v>0</v>
      </c>
      <c r="G73" s="109">
        <v>0.2903238771565711</v>
      </c>
      <c r="H73" s="101">
        <v>0</v>
      </c>
      <c r="I73" s="168">
        <v>3.6903817744811231</v>
      </c>
      <c r="J73" s="169">
        <v>0.1517220627408529</v>
      </c>
      <c r="K73" s="169">
        <v>9.2996090757095293E-2</v>
      </c>
      <c r="L73" s="102">
        <v>14.041952643884567</v>
      </c>
      <c r="M73" s="170">
        <v>-1.8150640900252535E-2</v>
      </c>
      <c r="N73" s="104">
        <v>0.16279912704407273</v>
      </c>
      <c r="O73" s="105">
        <v>1.1729759084121218E-2</v>
      </c>
      <c r="P73"/>
      <c r="Q73"/>
      <c r="R73"/>
      <c r="S73" s="155"/>
    </row>
    <row r="74" spans="1:19" x14ac:dyDescent="0.3">
      <c r="A74" s="90" t="s">
        <v>351</v>
      </c>
      <c r="B74" s="90" t="s">
        <v>352</v>
      </c>
      <c r="C74" s="167">
        <v>10.449816211689614</v>
      </c>
      <c r="D74" s="101">
        <v>1.3934331202849999</v>
      </c>
      <c r="E74" s="168">
        <v>7.633472946549797</v>
      </c>
      <c r="F74" s="173">
        <v>0</v>
      </c>
      <c r="G74" s="109">
        <v>0.21574051346012657</v>
      </c>
      <c r="H74" s="101">
        <v>0</v>
      </c>
      <c r="I74" s="168">
        <v>1.0556422187147045</v>
      </c>
      <c r="J74" s="169">
        <v>0</v>
      </c>
      <c r="K74" s="169">
        <v>0.10014964988970781</v>
      </c>
      <c r="L74" s="102">
        <v>10.398438448899336</v>
      </c>
      <c r="M74" s="170">
        <v>-4.9166187949606366E-3</v>
      </c>
      <c r="N74" s="104">
        <v>0.4701120602211617</v>
      </c>
      <c r="O74" s="105">
        <v>4.7350584762932128E-2</v>
      </c>
      <c r="P74"/>
      <c r="Q74"/>
      <c r="R74"/>
      <c r="S74" s="155"/>
    </row>
    <row r="75" spans="1:19" x14ac:dyDescent="0.3">
      <c r="A75" s="90" t="s">
        <v>543</v>
      </c>
      <c r="B75" s="90" t="s">
        <v>544</v>
      </c>
      <c r="C75" s="167">
        <v>15.010426314667331</v>
      </c>
      <c r="D75" s="101">
        <v>3.4519810516850002</v>
      </c>
      <c r="E75" s="168">
        <v>6.6506053093673163</v>
      </c>
      <c r="F75" s="173">
        <v>0</v>
      </c>
      <c r="G75" s="109">
        <v>0.16208451137578112</v>
      </c>
      <c r="H75" s="101">
        <v>0</v>
      </c>
      <c r="I75" s="168">
        <v>4.4854237682912723</v>
      </c>
      <c r="J75" s="169">
        <v>0</v>
      </c>
      <c r="K75" s="169">
        <v>2.6917893370390779E-2</v>
      </c>
      <c r="L75" s="102">
        <v>14.777012534089762</v>
      </c>
      <c r="M75" s="170">
        <v>-1.5550110015828844E-2</v>
      </c>
      <c r="N75" s="104">
        <v>0.1887100488595852</v>
      </c>
      <c r="O75" s="105">
        <v>1.2935709898437009E-2</v>
      </c>
      <c r="P75"/>
      <c r="Q75"/>
      <c r="R75"/>
      <c r="S75" s="155"/>
    </row>
    <row r="76" spans="1:19" x14ac:dyDescent="0.3">
      <c r="A76" s="90" t="s">
        <v>407</v>
      </c>
      <c r="B76" s="90" t="s">
        <v>408</v>
      </c>
      <c r="C76" s="167">
        <v>5.8151703624126823</v>
      </c>
      <c r="D76" s="101">
        <v>0.93733924964600002</v>
      </c>
      <c r="E76" s="168">
        <v>3.7499864315620348</v>
      </c>
      <c r="F76" s="173">
        <v>0</v>
      </c>
      <c r="G76" s="109">
        <v>8.2993627562428784E-2</v>
      </c>
      <c r="H76" s="101">
        <v>0</v>
      </c>
      <c r="I76" s="168">
        <v>0.84569845398548904</v>
      </c>
      <c r="J76" s="169">
        <v>0</v>
      </c>
      <c r="K76" s="169">
        <v>5.3807049499171429E-2</v>
      </c>
      <c r="L76" s="102">
        <v>5.6698248122551247</v>
      </c>
      <c r="M76" s="170">
        <v>-2.4994203281991978E-2</v>
      </c>
      <c r="N76" s="104">
        <v>0.13670272643820081</v>
      </c>
      <c r="O76" s="105">
        <v>2.4706255224082534E-2</v>
      </c>
      <c r="P76"/>
      <c r="Q76"/>
      <c r="R76"/>
      <c r="S76" s="155"/>
    </row>
    <row r="77" spans="1:19" x14ac:dyDescent="0.3">
      <c r="A77" s="90" t="s">
        <v>107</v>
      </c>
      <c r="B77" s="90" t="s">
        <v>108</v>
      </c>
      <c r="C77" s="167">
        <v>32.952607648275105</v>
      </c>
      <c r="D77" s="101">
        <v>24.393138803307998</v>
      </c>
      <c r="E77" s="168">
        <v>5.3992752415150562</v>
      </c>
      <c r="F77" s="173">
        <v>0.21477013985860441</v>
      </c>
      <c r="G77" s="109">
        <v>0</v>
      </c>
      <c r="H77" s="101">
        <v>0</v>
      </c>
      <c r="I77" s="168">
        <v>1.7725317206323934</v>
      </c>
      <c r="J77" s="169">
        <v>0</v>
      </c>
      <c r="K77" s="169">
        <v>0</v>
      </c>
      <c r="L77" s="102">
        <v>31.779715905314053</v>
      </c>
      <c r="M77" s="170">
        <v>-3.5593290688254453E-2</v>
      </c>
      <c r="N77" s="104">
        <v>-1.6428908837688994E-3</v>
      </c>
      <c r="O77" s="105">
        <v>-5.1693538161919224E-5</v>
      </c>
      <c r="P77"/>
      <c r="Q77"/>
      <c r="R77"/>
      <c r="S77" s="155"/>
    </row>
    <row r="78" spans="1:19" x14ac:dyDescent="0.3">
      <c r="A78" s="90" t="s">
        <v>769</v>
      </c>
      <c r="B78" s="90" t="s">
        <v>770</v>
      </c>
      <c r="C78" s="167">
        <v>26.666670092628848</v>
      </c>
      <c r="D78" s="101">
        <v>15.184270300500998</v>
      </c>
      <c r="E78" s="168">
        <v>10.776383006527436</v>
      </c>
      <c r="F78" s="173">
        <v>0</v>
      </c>
      <c r="G78" s="109">
        <v>0</v>
      </c>
      <c r="H78" s="101">
        <v>0</v>
      </c>
      <c r="I78" s="168">
        <v>0</v>
      </c>
      <c r="J78" s="169">
        <v>0</v>
      </c>
      <c r="K78" s="169">
        <v>0</v>
      </c>
      <c r="L78" s="102">
        <v>25.960653307028434</v>
      </c>
      <c r="M78" s="170">
        <v>-2.6475626058597101E-2</v>
      </c>
      <c r="N78" s="104">
        <v>0</v>
      </c>
      <c r="O78" s="105">
        <v>0</v>
      </c>
      <c r="P78"/>
      <c r="Q78"/>
      <c r="R78"/>
      <c r="S78" s="155"/>
    </row>
    <row r="79" spans="1:19" x14ac:dyDescent="0.3">
      <c r="A79" s="90" t="s">
        <v>439</v>
      </c>
      <c r="B79" s="90" t="s">
        <v>440</v>
      </c>
      <c r="C79" s="167">
        <v>22.889341956629636</v>
      </c>
      <c r="D79" s="101">
        <v>4.9579144384499996</v>
      </c>
      <c r="E79" s="168">
        <v>11.594047006734135</v>
      </c>
      <c r="F79" s="173">
        <v>0</v>
      </c>
      <c r="G79" s="109">
        <v>0.29044708951420634</v>
      </c>
      <c r="H79" s="101">
        <v>0</v>
      </c>
      <c r="I79" s="168">
        <v>5.7535475069728639</v>
      </c>
      <c r="J79" s="169">
        <v>0</v>
      </c>
      <c r="K79" s="169">
        <v>8.7736442908394677E-2</v>
      </c>
      <c r="L79" s="102">
        <v>22.683692484579598</v>
      </c>
      <c r="M79" s="170">
        <v>-8.9845078307493331E-3</v>
      </c>
      <c r="N79" s="104">
        <v>0.377752970010647</v>
      </c>
      <c r="O79" s="105">
        <v>1.6935084476666879E-2</v>
      </c>
      <c r="P79"/>
      <c r="Q79"/>
      <c r="R79"/>
      <c r="S79" s="155"/>
    </row>
    <row r="80" spans="1:19" x14ac:dyDescent="0.3">
      <c r="A80" s="90" t="s">
        <v>369</v>
      </c>
      <c r="B80" s="90" t="s">
        <v>370</v>
      </c>
      <c r="C80" s="167">
        <v>8.1329125965255784</v>
      </c>
      <c r="D80" s="101">
        <v>3.0326277701119997</v>
      </c>
      <c r="E80" s="168">
        <v>3.9688405315083335</v>
      </c>
      <c r="F80" s="173">
        <v>0</v>
      </c>
      <c r="G80" s="109">
        <v>8.1364767972884375E-2</v>
      </c>
      <c r="H80" s="101">
        <v>0</v>
      </c>
      <c r="I80" s="168">
        <v>0.70257530511789312</v>
      </c>
      <c r="J80" s="169">
        <v>3.8827211353431403E-2</v>
      </c>
      <c r="K80" s="169">
        <v>0</v>
      </c>
      <c r="L80" s="102">
        <v>7.8242355860645425</v>
      </c>
      <c r="M80" s="170">
        <v>-3.7954054810930171E-2</v>
      </c>
      <c r="N80" s="104">
        <v>9.9036645534249956E-2</v>
      </c>
      <c r="O80" s="105">
        <v>1.2819947589265791E-2</v>
      </c>
      <c r="P80"/>
      <c r="Q80"/>
      <c r="R80"/>
      <c r="S80" s="155"/>
    </row>
    <row r="81" spans="1:19" x14ac:dyDescent="0.3">
      <c r="A81" s="90" t="s">
        <v>607</v>
      </c>
      <c r="B81" s="90" t="s">
        <v>608</v>
      </c>
      <c r="C81" s="167">
        <v>9.3927552455799788</v>
      </c>
      <c r="D81" s="101">
        <v>2.6153096908939997</v>
      </c>
      <c r="E81" s="168">
        <v>3.406677313149002</v>
      </c>
      <c r="F81" s="173">
        <v>0</v>
      </c>
      <c r="G81" s="109">
        <v>8.4357406089605833E-2</v>
      </c>
      <c r="H81" s="101">
        <v>0</v>
      </c>
      <c r="I81" s="168">
        <v>3.1573544131737599</v>
      </c>
      <c r="J81" s="169">
        <v>0</v>
      </c>
      <c r="K81" s="169">
        <v>0</v>
      </c>
      <c r="L81" s="102">
        <v>9.2636988233063668</v>
      </c>
      <c r="M81" s="170">
        <v>-1.3739996294946932E-2</v>
      </c>
      <c r="N81" s="104">
        <v>8.4147842462215294E-2</v>
      </c>
      <c r="O81" s="105">
        <v>9.1668800181854936E-3</v>
      </c>
      <c r="P81"/>
      <c r="Q81"/>
      <c r="R81"/>
      <c r="S81" s="155"/>
    </row>
    <row r="82" spans="1:19" x14ac:dyDescent="0.3">
      <c r="A82" s="90" t="s">
        <v>292</v>
      </c>
      <c r="B82" s="90" t="s">
        <v>293</v>
      </c>
      <c r="C82" s="167">
        <v>435.85590560365773</v>
      </c>
      <c r="D82" s="101">
        <v>147.61994504662101</v>
      </c>
      <c r="E82" s="168">
        <v>247.66987948493099</v>
      </c>
      <c r="F82" s="173">
        <v>9.8517101418997637</v>
      </c>
      <c r="G82" s="109">
        <v>0</v>
      </c>
      <c r="H82" s="101">
        <v>0.60776699999999995</v>
      </c>
      <c r="I82" s="168">
        <v>19.913627720332229</v>
      </c>
      <c r="J82" s="169">
        <v>3.1641671584279059</v>
      </c>
      <c r="K82" s="169">
        <v>0</v>
      </c>
      <c r="L82" s="102">
        <v>428.82709655221186</v>
      </c>
      <c r="M82" s="170">
        <v>-1.6126451336505365E-2</v>
      </c>
      <c r="N82" s="104">
        <v>1.4492193531177691</v>
      </c>
      <c r="O82" s="105">
        <v>3.3909554762532775E-3</v>
      </c>
      <c r="P82"/>
      <c r="Q82"/>
      <c r="R82"/>
      <c r="S82" s="155"/>
    </row>
    <row r="83" spans="1:19" x14ac:dyDescent="0.3">
      <c r="A83" s="90" t="s">
        <v>455</v>
      </c>
      <c r="B83" s="90" t="s">
        <v>456</v>
      </c>
      <c r="C83" s="167">
        <v>11.436860512346742</v>
      </c>
      <c r="D83" s="101">
        <v>2.1391750968059999</v>
      </c>
      <c r="E83" s="168">
        <v>4.996390117301587</v>
      </c>
      <c r="F83" s="173">
        <v>0</v>
      </c>
      <c r="G83" s="109">
        <v>0.23198108222162372</v>
      </c>
      <c r="H83" s="101">
        <v>0</v>
      </c>
      <c r="I83" s="168">
        <v>3.2721738007617165</v>
      </c>
      <c r="J83" s="169">
        <v>0.48343429482166761</v>
      </c>
      <c r="K83" s="169">
        <v>4.2785414121571406E-2</v>
      </c>
      <c r="L83" s="102">
        <v>11.165939806034165</v>
      </c>
      <c r="M83" s="170">
        <v>-2.3688380742258985E-2</v>
      </c>
      <c r="N83" s="104">
        <v>0.26571890141903864</v>
      </c>
      <c r="O83" s="105">
        <v>2.437738682034727E-2</v>
      </c>
      <c r="P83"/>
      <c r="Q83"/>
      <c r="R83"/>
      <c r="S83" s="155"/>
    </row>
    <row r="84" spans="1:19" x14ac:dyDescent="0.3">
      <c r="A84" s="90" t="s">
        <v>85</v>
      </c>
      <c r="B84" s="90" t="s">
        <v>86</v>
      </c>
      <c r="C84" s="167">
        <v>239.27629942432657</v>
      </c>
      <c r="D84" s="101">
        <v>110.10578817440799</v>
      </c>
      <c r="E84" s="168">
        <v>110.46039400051566</v>
      </c>
      <c r="F84" s="173">
        <v>4.3938479160899968</v>
      </c>
      <c r="G84" s="109">
        <v>0</v>
      </c>
      <c r="H84" s="101">
        <v>1.045061</v>
      </c>
      <c r="I84" s="168">
        <v>9.6342268967600262</v>
      </c>
      <c r="J84" s="169">
        <v>0</v>
      </c>
      <c r="K84" s="169">
        <v>0</v>
      </c>
      <c r="L84" s="102">
        <v>235.63931798777367</v>
      </c>
      <c r="M84" s="170">
        <v>-1.5199923457956732E-2</v>
      </c>
      <c r="N84" s="104">
        <v>-8.0109515841684242E-3</v>
      </c>
      <c r="O84" s="105">
        <v>-3.3995511938223518E-5</v>
      </c>
      <c r="P84"/>
      <c r="Q84"/>
      <c r="R84"/>
      <c r="S84" s="155"/>
    </row>
    <row r="85" spans="1:19" x14ac:dyDescent="0.3">
      <c r="A85" s="90" t="s">
        <v>621</v>
      </c>
      <c r="B85" s="90" t="s">
        <v>622</v>
      </c>
      <c r="C85" s="167">
        <v>6.8531126819061612</v>
      </c>
      <c r="D85" s="101">
        <v>1.7389513455499999</v>
      </c>
      <c r="E85" s="168">
        <v>3.45055446080341</v>
      </c>
      <c r="F85" s="173">
        <v>0</v>
      </c>
      <c r="G85" s="109">
        <v>0.11532042593232623</v>
      </c>
      <c r="H85" s="101">
        <v>0</v>
      </c>
      <c r="I85" s="168">
        <v>1.0955207638558508</v>
      </c>
      <c r="J85" s="169">
        <v>0.22462248479354638</v>
      </c>
      <c r="K85" s="169">
        <v>2.1133946974309464E-2</v>
      </c>
      <c r="L85" s="102">
        <v>6.6461034279094422</v>
      </c>
      <c r="M85" s="170">
        <v>-3.0206602985424769E-2</v>
      </c>
      <c r="N85" s="104">
        <v>0.23997723222890155</v>
      </c>
      <c r="O85" s="105">
        <v>3.7460584587095863E-2</v>
      </c>
      <c r="P85"/>
      <c r="Q85"/>
      <c r="R85"/>
      <c r="S85" s="155"/>
    </row>
    <row r="86" spans="1:19" x14ac:dyDescent="0.3">
      <c r="A86" s="90" t="s">
        <v>731</v>
      </c>
      <c r="B86" s="90" t="s">
        <v>732</v>
      </c>
      <c r="C86" s="167">
        <v>13.39232017420521</v>
      </c>
      <c r="D86" s="101">
        <v>4.4359098870560008</v>
      </c>
      <c r="E86" s="168">
        <v>6.5141949397321532</v>
      </c>
      <c r="F86" s="173">
        <v>0</v>
      </c>
      <c r="G86" s="109">
        <v>0.13900722231369725</v>
      </c>
      <c r="H86" s="101">
        <v>0</v>
      </c>
      <c r="I86" s="168">
        <v>1.8983931483413625</v>
      </c>
      <c r="J86" s="169">
        <v>0</v>
      </c>
      <c r="K86" s="169">
        <v>0</v>
      </c>
      <c r="L86" s="102">
        <v>12.987505197443214</v>
      </c>
      <c r="M86" s="170">
        <v>-3.0227396858514832E-2</v>
      </c>
      <c r="N86" s="104">
        <v>0.15057820578407188</v>
      </c>
      <c r="O86" s="105">
        <v>1.1730081964469442E-2</v>
      </c>
      <c r="P86"/>
      <c r="Q86"/>
      <c r="R86"/>
      <c r="S86" s="155"/>
    </row>
    <row r="87" spans="1:19" x14ac:dyDescent="0.3">
      <c r="A87" s="90" t="s">
        <v>145</v>
      </c>
      <c r="B87" s="90" t="s">
        <v>146</v>
      </c>
      <c r="C87" s="167">
        <v>268.66441631235131</v>
      </c>
      <c r="D87" s="101">
        <v>101.67395925349001</v>
      </c>
      <c r="E87" s="168">
        <v>145.60299401466966</v>
      </c>
      <c r="F87" s="173">
        <v>5.7917357403671144</v>
      </c>
      <c r="G87" s="109">
        <v>0</v>
      </c>
      <c r="H87" s="101">
        <v>0</v>
      </c>
      <c r="I87" s="168">
        <v>11.969166349945111</v>
      </c>
      <c r="J87" s="169">
        <v>0</v>
      </c>
      <c r="K87" s="169">
        <v>0.41784208675196749</v>
      </c>
      <c r="L87" s="102">
        <v>265.45569744522385</v>
      </c>
      <c r="M87" s="170">
        <v>-1.1943222370754847E-2</v>
      </c>
      <c r="N87" s="104">
        <v>0.41055641773675688</v>
      </c>
      <c r="O87" s="105">
        <v>1.5490056378516257E-3</v>
      </c>
      <c r="P87"/>
      <c r="Q87"/>
      <c r="R87"/>
      <c r="S87" s="155"/>
    </row>
    <row r="88" spans="1:19" x14ac:dyDescent="0.3">
      <c r="A88" s="90" t="s">
        <v>175</v>
      </c>
      <c r="B88" s="90" t="s">
        <v>176</v>
      </c>
      <c r="C88" s="167">
        <v>348.70689772421127</v>
      </c>
      <c r="D88" s="101">
        <v>123.48476281100099</v>
      </c>
      <c r="E88" s="168">
        <v>201.83421663133302</v>
      </c>
      <c r="F88" s="173">
        <v>8.0284780818100572</v>
      </c>
      <c r="G88" s="109">
        <v>0</v>
      </c>
      <c r="H88" s="101">
        <v>1.080581</v>
      </c>
      <c r="I88" s="168">
        <v>1.8961951936397334</v>
      </c>
      <c r="J88" s="169">
        <v>4.659354211917563</v>
      </c>
      <c r="K88" s="169">
        <v>0.89328416002127509</v>
      </c>
      <c r="L88" s="102">
        <v>341.87687208972267</v>
      </c>
      <c r="M88" s="170">
        <v>-1.9586723632551761E-2</v>
      </c>
      <c r="N88" s="104">
        <v>3.0373445074735628</v>
      </c>
      <c r="O88" s="105">
        <v>8.9639615813012982E-3</v>
      </c>
      <c r="P88"/>
      <c r="Q88"/>
      <c r="R88"/>
      <c r="S88" s="155"/>
    </row>
    <row r="89" spans="1:19" x14ac:dyDescent="0.3">
      <c r="A89" s="90" t="s">
        <v>499</v>
      </c>
      <c r="B89" s="90" t="s">
        <v>500</v>
      </c>
      <c r="C89" s="167">
        <v>17.584630883700811</v>
      </c>
      <c r="D89" s="101">
        <v>2.9200896528960003</v>
      </c>
      <c r="E89" s="168">
        <v>10.39600863767766</v>
      </c>
      <c r="F89" s="173">
        <v>0</v>
      </c>
      <c r="G89" s="109">
        <v>0.24571832084575895</v>
      </c>
      <c r="H89" s="101">
        <v>0</v>
      </c>
      <c r="I89" s="168">
        <v>3.5165862020389356</v>
      </c>
      <c r="J89" s="169">
        <v>0</v>
      </c>
      <c r="K89" s="169">
        <v>0.12526983681997042</v>
      </c>
      <c r="L89" s="102">
        <v>17.203672650278325</v>
      </c>
      <c r="M89" s="170">
        <v>-2.166427239457136E-2</v>
      </c>
      <c r="N89" s="104">
        <v>0.37069128310150035</v>
      </c>
      <c r="O89" s="105">
        <v>2.2021724792277333E-2</v>
      </c>
      <c r="P89"/>
      <c r="Q89"/>
      <c r="R89"/>
      <c r="S89" s="155"/>
    </row>
    <row r="90" spans="1:19" x14ac:dyDescent="0.3">
      <c r="A90" s="90" t="s">
        <v>238</v>
      </c>
      <c r="B90" s="90" t="s">
        <v>239</v>
      </c>
      <c r="C90" s="167">
        <v>78.496858275868263</v>
      </c>
      <c r="D90" s="101">
        <v>30.470630220017</v>
      </c>
      <c r="E90" s="168">
        <v>42.46041452442325</v>
      </c>
      <c r="F90" s="173">
        <v>1.6889728265280648</v>
      </c>
      <c r="G90" s="109">
        <v>0</v>
      </c>
      <c r="H90" s="101">
        <v>0.16068299999999999</v>
      </c>
      <c r="I90" s="168">
        <v>2.7127832783339603</v>
      </c>
      <c r="J90" s="169">
        <v>0</v>
      </c>
      <c r="K90" s="169">
        <v>0</v>
      </c>
      <c r="L90" s="102">
        <v>77.493483849302265</v>
      </c>
      <c r="M90" s="170">
        <v>-1.2782351403667014E-2</v>
      </c>
      <c r="N90" s="104">
        <v>-2.2539453775181073E-3</v>
      </c>
      <c r="O90" s="105">
        <v>-2.9084765713048599E-5</v>
      </c>
      <c r="P90"/>
      <c r="Q90"/>
      <c r="R90"/>
      <c r="S90" s="155"/>
    </row>
    <row r="91" spans="1:19" x14ac:dyDescent="0.3">
      <c r="A91" s="90" t="s">
        <v>521</v>
      </c>
      <c r="B91" s="90" t="s">
        <v>522</v>
      </c>
      <c r="C91" s="167">
        <v>13.084838071429738</v>
      </c>
      <c r="D91" s="101">
        <v>3.2189215274939995</v>
      </c>
      <c r="E91" s="168">
        <v>5.889280984142375</v>
      </c>
      <c r="F91" s="173">
        <v>0</v>
      </c>
      <c r="G91" s="109">
        <v>0.17220298741877688</v>
      </c>
      <c r="H91" s="101">
        <v>0</v>
      </c>
      <c r="I91" s="168">
        <v>3.5849219956556664</v>
      </c>
      <c r="J91" s="169">
        <v>0</v>
      </c>
      <c r="K91" s="169">
        <v>1.9672624021859715E-2</v>
      </c>
      <c r="L91" s="102">
        <v>12.885000118732677</v>
      </c>
      <c r="M91" s="170">
        <v>-1.5272481906627444E-2</v>
      </c>
      <c r="N91" s="104">
        <v>0.19160577416861457</v>
      </c>
      <c r="O91" s="105">
        <v>1.5094920158268747E-2</v>
      </c>
      <c r="P91"/>
      <c r="Q91"/>
      <c r="R91"/>
      <c r="S91" s="155"/>
    </row>
    <row r="92" spans="1:19" x14ac:dyDescent="0.3">
      <c r="A92" s="90" t="s">
        <v>609</v>
      </c>
      <c r="B92" s="90" t="s">
        <v>610</v>
      </c>
      <c r="C92" s="167">
        <v>8.9664880562628149</v>
      </c>
      <c r="D92" s="101">
        <v>2.4106225757460003</v>
      </c>
      <c r="E92" s="168">
        <v>4.2995791367703342</v>
      </c>
      <c r="F92" s="173">
        <v>0</v>
      </c>
      <c r="G92" s="109">
        <v>0.16517993402714568</v>
      </c>
      <c r="H92" s="101">
        <v>0</v>
      </c>
      <c r="I92" s="168">
        <v>1.7431659523247958</v>
      </c>
      <c r="J92" s="169">
        <v>0.14899788861208385</v>
      </c>
      <c r="K92" s="169">
        <v>3.0354512465423961E-3</v>
      </c>
      <c r="L92" s="102">
        <v>8.7705809387269014</v>
      </c>
      <c r="M92" s="170">
        <v>-2.1848812635073767E-2</v>
      </c>
      <c r="N92" s="104">
        <v>7.1594312432841534E-2</v>
      </c>
      <c r="O92" s="105">
        <v>8.2301899644766016E-3</v>
      </c>
      <c r="P92"/>
      <c r="Q92"/>
      <c r="R92"/>
      <c r="S92" s="155"/>
    </row>
    <row r="93" spans="1:19" x14ac:dyDescent="0.3">
      <c r="A93" s="90" t="s">
        <v>232</v>
      </c>
      <c r="B93" s="90" t="s">
        <v>233</v>
      </c>
      <c r="C93" s="167">
        <v>170.90395651662038</v>
      </c>
      <c r="D93" s="101">
        <v>79.067200215132999</v>
      </c>
      <c r="E93" s="168">
        <v>79.578751179483348</v>
      </c>
      <c r="F93" s="173">
        <v>3.1654506866360159</v>
      </c>
      <c r="G93" s="109">
        <v>0</v>
      </c>
      <c r="H93" s="101">
        <v>0.83186099999999996</v>
      </c>
      <c r="I93" s="168">
        <v>4.8000176266883683</v>
      </c>
      <c r="J93" s="169">
        <v>0</v>
      </c>
      <c r="K93" s="169">
        <v>0</v>
      </c>
      <c r="L93" s="102">
        <v>167.44328070794074</v>
      </c>
      <c r="M93" s="170">
        <v>-2.0249243371630699E-2</v>
      </c>
      <c r="N93" s="104">
        <v>-5.6794737494954006E-3</v>
      </c>
      <c r="O93" s="105">
        <v>-3.3917641192473791E-5</v>
      </c>
      <c r="P93"/>
      <c r="Q93"/>
      <c r="R93"/>
      <c r="S93" s="155"/>
    </row>
    <row r="94" spans="1:19" x14ac:dyDescent="0.3">
      <c r="A94" s="90" t="s">
        <v>317</v>
      </c>
      <c r="B94" s="90" t="s">
        <v>318</v>
      </c>
      <c r="C94" s="167">
        <v>449.61582482191108</v>
      </c>
      <c r="D94" s="101">
        <v>149.38897010918998</v>
      </c>
      <c r="E94" s="168">
        <v>277.38812709382989</v>
      </c>
      <c r="F94" s="173">
        <v>11.033830317259609</v>
      </c>
      <c r="G94" s="109">
        <v>0</v>
      </c>
      <c r="H94" s="101">
        <v>1.9454469999999999</v>
      </c>
      <c r="I94" s="168">
        <v>3.1182546818436818</v>
      </c>
      <c r="J94" s="169">
        <v>0</v>
      </c>
      <c r="K94" s="169">
        <v>1.1244737422070519</v>
      </c>
      <c r="L94" s="102">
        <v>443.99910294433022</v>
      </c>
      <c r="M94" s="170">
        <v>-1.2492269105086717E-2</v>
      </c>
      <c r="N94" s="104">
        <v>1.1132407823834569</v>
      </c>
      <c r="O94" s="105">
        <v>2.513606501117858E-3</v>
      </c>
      <c r="P94"/>
      <c r="Q94"/>
      <c r="R94"/>
      <c r="S94" s="155"/>
    </row>
    <row r="95" spans="1:19" x14ac:dyDescent="0.3">
      <c r="A95" s="90" t="s">
        <v>389</v>
      </c>
      <c r="B95" s="90" t="s">
        <v>390</v>
      </c>
      <c r="C95" s="167">
        <v>9.252770898824048</v>
      </c>
      <c r="D95" s="101">
        <v>1.8148252908379998</v>
      </c>
      <c r="E95" s="168">
        <v>5.5661745322274614</v>
      </c>
      <c r="F95" s="173">
        <v>0</v>
      </c>
      <c r="G95" s="109">
        <v>0.11600455068846964</v>
      </c>
      <c r="H95" s="101">
        <v>0</v>
      </c>
      <c r="I95" s="168">
        <v>1.0114615138782366</v>
      </c>
      <c r="J95" s="169">
        <v>0.3219336685535385</v>
      </c>
      <c r="K95" s="169">
        <v>7.6941060170973408E-2</v>
      </c>
      <c r="L95" s="102">
        <v>8.9073406163566791</v>
      </c>
      <c r="M95" s="170">
        <v>-3.7332631083654144E-2</v>
      </c>
      <c r="N95" s="104">
        <v>0.34136127473766997</v>
      </c>
      <c r="O95" s="105">
        <v>3.9850816949688221E-2</v>
      </c>
      <c r="P95"/>
      <c r="Q95"/>
      <c r="R95"/>
      <c r="S95" s="155"/>
    </row>
    <row r="96" spans="1:19" x14ac:dyDescent="0.3">
      <c r="A96" s="90" t="s">
        <v>779</v>
      </c>
      <c r="B96" s="90" t="s">
        <v>780</v>
      </c>
      <c r="C96" s="167">
        <v>36.83245565971675</v>
      </c>
      <c r="D96" s="101">
        <v>13.987524442572999</v>
      </c>
      <c r="E96" s="168">
        <v>21.954807668204708</v>
      </c>
      <c r="F96" s="173">
        <v>0</v>
      </c>
      <c r="G96" s="109">
        <v>0</v>
      </c>
      <c r="H96" s="101">
        <v>0</v>
      </c>
      <c r="I96" s="168">
        <v>0</v>
      </c>
      <c r="J96" s="169">
        <v>0</v>
      </c>
      <c r="K96" s="169">
        <v>3.6456807964569363E-2</v>
      </c>
      <c r="L96" s="102">
        <v>35.978788918742275</v>
      </c>
      <c r="M96" s="170">
        <v>-2.3177024873422214E-2</v>
      </c>
      <c r="N96" s="104">
        <v>3.6456807964569293E-2</v>
      </c>
      <c r="O96" s="105">
        <v>1.0143139252123631E-3</v>
      </c>
      <c r="P96"/>
      <c r="Q96"/>
      <c r="R96"/>
      <c r="S96" s="155"/>
    </row>
    <row r="97" spans="1:19" x14ac:dyDescent="0.3">
      <c r="A97" s="90" t="s">
        <v>331</v>
      </c>
      <c r="B97" s="90" t="s">
        <v>332</v>
      </c>
      <c r="C97" s="167">
        <v>500.85013191189637</v>
      </c>
      <c r="D97" s="101">
        <v>128.23709053610099</v>
      </c>
      <c r="E97" s="168">
        <v>338.71820085756212</v>
      </c>
      <c r="F97" s="173">
        <v>13.473392653051794</v>
      </c>
      <c r="G97" s="109">
        <v>0</v>
      </c>
      <c r="H97" s="101">
        <v>0.21052299999999999</v>
      </c>
      <c r="I97" s="168">
        <v>5.6179326259611662</v>
      </c>
      <c r="J97" s="169">
        <v>5.9826577304437674</v>
      </c>
      <c r="K97" s="169">
        <v>2.8105457533520788</v>
      </c>
      <c r="L97" s="102">
        <v>495.05034315647191</v>
      </c>
      <c r="M97" s="170">
        <v>-1.1579888645102066E-2</v>
      </c>
      <c r="N97" s="104">
        <v>5.5614900385295414</v>
      </c>
      <c r="O97" s="105">
        <v>1.1361831843777452E-2</v>
      </c>
      <c r="P97"/>
      <c r="Q97"/>
      <c r="R97"/>
      <c r="S97" s="155"/>
    </row>
    <row r="98" spans="1:19" x14ac:dyDescent="0.3">
      <c r="A98" s="90" t="s">
        <v>762</v>
      </c>
      <c r="B98" s="90" t="s">
        <v>1337</v>
      </c>
      <c r="C98" s="167">
        <v>73.332384824551823</v>
      </c>
      <c r="D98" s="101">
        <v>23.872324286982</v>
      </c>
      <c r="E98" s="168">
        <v>47.487626175936072</v>
      </c>
      <c r="F98" s="173">
        <v>0</v>
      </c>
      <c r="G98" s="109">
        <v>0</v>
      </c>
      <c r="H98" s="101">
        <v>0</v>
      </c>
      <c r="I98" s="168">
        <v>0</v>
      </c>
      <c r="J98" s="169">
        <v>0.34002467633648492</v>
      </c>
      <c r="K98" s="169">
        <v>0.18800716665411099</v>
      </c>
      <c r="L98" s="102">
        <v>71.887982305908679</v>
      </c>
      <c r="M98" s="170">
        <v>-1.9696652742153264E-2</v>
      </c>
      <c r="N98" s="104">
        <v>0.34494163265557631</v>
      </c>
      <c r="O98" s="105">
        <v>4.8214561389831349E-3</v>
      </c>
      <c r="P98"/>
      <c r="Q98"/>
      <c r="R98"/>
      <c r="S98" s="155"/>
    </row>
    <row r="99" spans="1:19" x14ac:dyDescent="0.3">
      <c r="A99" s="90" t="s">
        <v>67</v>
      </c>
      <c r="B99" s="90" t="s">
        <v>68</v>
      </c>
      <c r="C99" s="167">
        <v>215.65401941300462</v>
      </c>
      <c r="D99" s="101">
        <v>107.41418109482601</v>
      </c>
      <c r="E99" s="168">
        <v>95.440380995311131</v>
      </c>
      <c r="F99" s="173">
        <v>3.7963880442534683</v>
      </c>
      <c r="G99" s="109">
        <v>0</v>
      </c>
      <c r="H99" s="101">
        <v>1.333364</v>
      </c>
      <c r="I99" s="168">
        <v>5.2393405416972429</v>
      </c>
      <c r="J99" s="169">
        <v>0</v>
      </c>
      <c r="K99" s="169">
        <v>0</v>
      </c>
      <c r="L99" s="102">
        <v>213.22365467608785</v>
      </c>
      <c r="M99" s="170">
        <v>-1.1269740037918363E-2</v>
      </c>
      <c r="N99" s="104">
        <v>-7.5577892424973925E-3</v>
      </c>
      <c r="O99" s="105">
        <v>-3.5444103867890486E-5</v>
      </c>
      <c r="P99"/>
      <c r="Q99"/>
      <c r="R99"/>
      <c r="S99" s="155"/>
    </row>
    <row r="100" spans="1:19" x14ac:dyDescent="0.3">
      <c r="A100" s="90" t="s">
        <v>319</v>
      </c>
      <c r="B100" s="90" t="s">
        <v>320</v>
      </c>
      <c r="C100" s="167">
        <v>266.84384746552848</v>
      </c>
      <c r="D100" s="101">
        <v>43.556854646402996</v>
      </c>
      <c r="E100" s="168">
        <v>205.53130170767278</v>
      </c>
      <c r="F100" s="173">
        <v>8.1755392045343225</v>
      </c>
      <c r="G100" s="109">
        <v>0</v>
      </c>
      <c r="H100" s="101">
        <v>0</v>
      </c>
      <c r="I100" s="168">
        <v>2.1102802468550701</v>
      </c>
      <c r="J100" s="169">
        <v>1.2201239215191941</v>
      </c>
      <c r="K100" s="169">
        <v>2.9472783815881396</v>
      </c>
      <c r="L100" s="102">
        <v>263.54137810857253</v>
      </c>
      <c r="M100" s="170">
        <v>-1.2376037103057347E-2</v>
      </c>
      <c r="N100" s="104">
        <v>3.506368132789305</v>
      </c>
      <c r="O100" s="105">
        <v>1.3484215579724627E-2</v>
      </c>
      <c r="P100"/>
      <c r="Q100"/>
      <c r="R100"/>
      <c r="S100" s="155"/>
    </row>
    <row r="101" spans="1:19" x14ac:dyDescent="0.3">
      <c r="A101" s="111" t="s">
        <v>765</v>
      </c>
      <c r="B101" s="90" t="s">
        <v>1338</v>
      </c>
      <c r="C101" s="167">
        <v>53.005068559224753</v>
      </c>
      <c r="D101" s="101">
        <v>15.459746896043999</v>
      </c>
      <c r="E101" s="168">
        <v>36.337215875490685</v>
      </c>
      <c r="F101" s="173">
        <v>0</v>
      </c>
      <c r="G101" s="109">
        <v>0</v>
      </c>
      <c r="H101" s="101">
        <v>0</v>
      </c>
      <c r="I101" s="168">
        <v>0</v>
      </c>
      <c r="J101" s="169">
        <v>3.9427468167692069E-2</v>
      </c>
      <c r="K101" s="169">
        <v>0.20994331772441277</v>
      </c>
      <c r="L101" s="102">
        <v>52.046333557426784</v>
      </c>
      <c r="M101" s="170">
        <v>-1.8087609880680255E-2</v>
      </c>
      <c r="N101" s="104">
        <v>0.22814061072488556</v>
      </c>
      <c r="O101" s="105">
        <v>4.4027125947742286E-3</v>
      </c>
      <c r="P101"/>
      <c r="Q101"/>
      <c r="R101"/>
      <c r="S101" s="155"/>
    </row>
    <row r="102" spans="1:19" x14ac:dyDescent="0.3">
      <c r="A102" s="90" t="s">
        <v>523</v>
      </c>
      <c r="B102" s="90" t="s">
        <v>524</v>
      </c>
      <c r="C102" s="167">
        <v>13.244732365425335</v>
      </c>
      <c r="D102" s="101">
        <v>4.4842880870209996</v>
      </c>
      <c r="E102" s="168">
        <v>6.2638457776109391</v>
      </c>
      <c r="F102" s="173">
        <v>0</v>
      </c>
      <c r="G102" s="109">
        <v>0.17293680220821159</v>
      </c>
      <c r="H102" s="101">
        <v>0</v>
      </c>
      <c r="I102" s="168">
        <v>1.9168940558330279</v>
      </c>
      <c r="J102" s="169">
        <v>0</v>
      </c>
      <c r="K102" s="169">
        <v>0</v>
      </c>
      <c r="L102" s="102">
        <v>12.837964722673178</v>
      </c>
      <c r="M102" s="170">
        <v>-3.0711654379215858E-2</v>
      </c>
      <c r="N102" s="104">
        <v>0.17257224284081296</v>
      </c>
      <c r="O102" s="105">
        <v>1.3625495073730006E-2</v>
      </c>
      <c r="P102"/>
      <c r="Q102"/>
      <c r="R102"/>
      <c r="S102" s="155"/>
    </row>
    <row r="103" spans="1:19" x14ac:dyDescent="0.3">
      <c r="A103" s="90" t="s">
        <v>87</v>
      </c>
      <c r="B103" s="90" t="s">
        <v>88</v>
      </c>
      <c r="C103" s="167">
        <v>215.42262091212086</v>
      </c>
      <c r="D103" s="101">
        <v>97.467609866266002</v>
      </c>
      <c r="E103" s="168">
        <v>103.82889685064322</v>
      </c>
      <c r="F103" s="173">
        <v>4.1300629622504559</v>
      </c>
      <c r="G103" s="109">
        <v>0</v>
      </c>
      <c r="H103" s="101">
        <v>1.245234</v>
      </c>
      <c r="I103" s="168">
        <v>5.5900111867605524</v>
      </c>
      <c r="J103" s="169">
        <v>0</v>
      </c>
      <c r="K103" s="169">
        <v>0</v>
      </c>
      <c r="L103" s="102">
        <v>212.26181486592023</v>
      </c>
      <c r="M103" s="170">
        <v>-1.4672581889578096E-2</v>
      </c>
      <c r="N103" s="104">
        <v>-6.8283153833874621E-3</v>
      </c>
      <c r="O103" s="105">
        <v>-3.2168271681819898E-5</v>
      </c>
      <c r="P103"/>
      <c r="Q103"/>
      <c r="R103"/>
      <c r="S103" s="155"/>
    </row>
    <row r="104" spans="1:19" x14ac:dyDescent="0.3">
      <c r="A104" s="90" t="s">
        <v>294</v>
      </c>
      <c r="B104" s="90" t="s">
        <v>295</v>
      </c>
      <c r="C104" s="167">
        <v>385.5737108175731</v>
      </c>
      <c r="D104" s="101">
        <v>174.79535722887101</v>
      </c>
      <c r="E104" s="168">
        <v>182.77655675888425</v>
      </c>
      <c r="F104" s="173">
        <v>7.2704103610329334</v>
      </c>
      <c r="G104" s="109">
        <v>0</v>
      </c>
      <c r="H104" s="101">
        <v>2.3780890000000001</v>
      </c>
      <c r="I104" s="168">
        <v>10.505097406022209</v>
      </c>
      <c r="J104" s="169">
        <v>0</v>
      </c>
      <c r="K104" s="169">
        <v>0</v>
      </c>
      <c r="L104" s="102">
        <v>377.72551075481039</v>
      </c>
      <c r="M104" s="170">
        <v>-2.0354603653141567E-2</v>
      </c>
      <c r="N104" s="104">
        <v>-1.2617255536213179E-2</v>
      </c>
      <c r="O104" s="105">
        <v>-3.3402123324621277E-5</v>
      </c>
      <c r="P104"/>
      <c r="Q104"/>
      <c r="R104"/>
      <c r="S104" s="155"/>
    </row>
    <row r="105" spans="1:19" x14ac:dyDescent="0.3">
      <c r="A105" s="90" t="s">
        <v>781</v>
      </c>
      <c r="B105" s="90" t="s">
        <v>782</v>
      </c>
      <c r="C105" s="167">
        <v>27.898633731153982</v>
      </c>
      <c r="D105" s="101">
        <v>11.176354645846001</v>
      </c>
      <c r="E105" s="168">
        <v>16.025527591252484</v>
      </c>
      <c r="F105" s="173">
        <v>0</v>
      </c>
      <c r="G105" s="109">
        <v>0</v>
      </c>
      <c r="H105" s="101">
        <v>0</v>
      </c>
      <c r="I105" s="168">
        <v>0</v>
      </c>
      <c r="J105" s="169">
        <v>0</v>
      </c>
      <c r="K105" s="169">
        <v>7.6771992256646406E-3</v>
      </c>
      <c r="L105" s="102">
        <v>27.209559436324149</v>
      </c>
      <c r="M105" s="170">
        <v>-2.4699212924551017E-2</v>
      </c>
      <c r="N105" s="104">
        <v>7.6771992256681187E-3</v>
      </c>
      <c r="O105" s="105">
        <v>2.8223044121549048E-4</v>
      </c>
      <c r="P105"/>
      <c r="Q105"/>
      <c r="R105"/>
      <c r="S105" s="155"/>
    </row>
    <row r="106" spans="1:19" x14ac:dyDescent="0.3">
      <c r="A106" s="90" t="s">
        <v>147</v>
      </c>
      <c r="B106" s="90" t="s">
        <v>148</v>
      </c>
      <c r="C106" s="167">
        <v>246.13723260065305</v>
      </c>
      <c r="D106" s="101">
        <v>106.96045891726901</v>
      </c>
      <c r="E106" s="168">
        <v>120.0367258998839</v>
      </c>
      <c r="F106" s="173">
        <v>4.7747712899431587</v>
      </c>
      <c r="G106" s="109">
        <v>0</v>
      </c>
      <c r="H106" s="101">
        <v>0.45613799999999999</v>
      </c>
      <c r="I106" s="168">
        <v>9.9063143924687189</v>
      </c>
      <c r="J106" s="169">
        <v>0</v>
      </c>
      <c r="K106" s="169">
        <v>0</v>
      </c>
      <c r="L106" s="102">
        <v>242.13440849956478</v>
      </c>
      <c r="M106" s="170">
        <v>-1.6262570513184693E-2</v>
      </c>
      <c r="N106" s="104">
        <v>-7.643746707117316E-3</v>
      </c>
      <c r="O106" s="105">
        <v>-3.1567200476781298E-5</v>
      </c>
      <c r="P106"/>
      <c r="Q106"/>
      <c r="R106"/>
      <c r="S106" s="155"/>
    </row>
    <row r="107" spans="1:19" x14ac:dyDescent="0.3">
      <c r="A107" s="90" t="s">
        <v>357</v>
      </c>
      <c r="B107" s="90" t="s">
        <v>358</v>
      </c>
      <c r="C107" s="167">
        <v>9.794519236216642</v>
      </c>
      <c r="D107" s="101">
        <v>2.961323412229</v>
      </c>
      <c r="E107" s="168">
        <v>4.2300350476964672</v>
      </c>
      <c r="F107" s="173">
        <v>0</v>
      </c>
      <c r="G107" s="109">
        <v>0.16046355388084388</v>
      </c>
      <c r="H107" s="101">
        <v>0</v>
      </c>
      <c r="I107" s="168">
        <v>2.0367895407395693</v>
      </c>
      <c r="J107" s="169">
        <v>0.12968360016479324</v>
      </c>
      <c r="K107" s="169">
        <v>0</v>
      </c>
      <c r="L107" s="102">
        <v>9.5182951547106747</v>
      </c>
      <c r="M107" s="170">
        <v>-2.8201903007611606E-2</v>
      </c>
      <c r="N107" s="104">
        <v>5.961044567337126E-2</v>
      </c>
      <c r="O107" s="105">
        <v>6.3021918487690407E-3</v>
      </c>
      <c r="P107"/>
      <c r="Q107"/>
      <c r="R107"/>
      <c r="S107" s="155"/>
    </row>
    <row r="108" spans="1:19" x14ac:dyDescent="0.3">
      <c r="A108" s="90" t="s">
        <v>391</v>
      </c>
      <c r="B108" s="90" t="s">
        <v>392</v>
      </c>
      <c r="C108" s="167">
        <v>15.473227534640072</v>
      </c>
      <c r="D108" s="101">
        <v>3.0224603846860001</v>
      </c>
      <c r="E108" s="168">
        <v>7.2483891921121915</v>
      </c>
      <c r="F108" s="173">
        <v>0</v>
      </c>
      <c r="G108" s="109">
        <v>0.35763695878190344</v>
      </c>
      <c r="H108" s="101">
        <v>0</v>
      </c>
      <c r="I108" s="168">
        <v>4.4045783533466754</v>
      </c>
      <c r="J108" s="169">
        <v>0.18103031718476817</v>
      </c>
      <c r="K108" s="169">
        <v>6.2132322936503476E-2</v>
      </c>
      <c r="L108" s="102">
        <v>15.276227529048041</v>
      </c>
      <c r="M108" s="170">
        <v>-1.2731668628991888E-2</v>
      </c>
      <c r="N108" s="104">
        <v>0.1454182852156265</v>
      </c>
      <c r="O108" s="105">
        <v>9.6107407655609389E-3</v>
      </c>
      <c r="P108"/>
      <c r="Q108"/>
      <c r="R108"/>
      <c r="S108" s="155"/>
    </row>
    <row r="109" spans="1:19" x14ac:dyDescent="0.3">
      <c r="A109" s="90" t="s">
        <v>417</v>
      </c>
      <c r="B109" s="90" t="s">
        <v>418</v>
      </c>
      <c r="C109" s="167">
        <v>10.451160656594487</v>
      </c>
      <c r="D109" s="101">
        <v>1.2889462208960001</v>
      </c>
      <c r="E109" s="168">
        <v>7.7352297194846908</v>
      </c>
      <c r="F109" s="173">
        <v>0</v>
      </c>
      <c r="G109" s="109">
        <v>0.13646207701860014</v>
      </c>
      <c r="H109" s="101">
        <v>0</v>
      </c>
      <c r="I109" s="168">
        <v>1.1641534115328371</v>
      </c>
      <c r="J109" s="169">
        <v>0</v>
      </c>
      <c r="K109" s="169">
        <v>8.036325315906015E-2</v>
      </c>
      <c r="L109" s="102">
        <v>10.405154682091187</v>
      </c>
      <c r="M109" s="170">
        <v>-4.401996679122111E-3</v>
      </c>
      <c r="N109" s="104">
        <v>0.51169515599284132</v>
      </c>
      <c r="O109" s="105">
        <v>5.1720548776999643E-2</v>
      </c>
      <c r="P109"/>
      <c r="Q109"/>
      <c r="R109"/>
      <c r="S109" s="155"/>
    </row>
    <row r="110" spans="1:19" x14ac:dyDescent="0.3">
      <c r="A110" s="90" t="s">
        <v>467</v>
      </c>
      <c r="B110" s="90" t="s">
        <v>468</v>
      </c>
      <c r="C110" s="167">
        <v>12.74865337817144</v>
      </c>
      <c r="D110" s="101">
        <v>1.9314550596810001</v>
      </c>
      <c r="E110" s="168">
        <v>6.9068184357078666</v>
      </c>
      <c r="F110" s="173">
        <v>0</v>
      </c>
      <c r="G110" s="109">
        <v>0.27861591449681172</v>
      </c>
      <c r="H110" s="101">
        <v>0</v>
      </c>
      <c r="I110" s="168">
        <v>3.3625152295562408</v>
      </c>
      <c r="J110" s="169">
        <v>0</v>
      </c>
      <c r="K110" s="169">
        <v>9.6092663983594104E-2</v>
      </c>
      <c r="L110" s="102">
        <v>12.575497303425514</v>
      </c>
      <c r="M110" s="170">
        <v>-1.3582303135043827E-2</v>
      </c>
      <c r="N110" s="104">
        <v>9.5906132341474049E-2</v>
      </c>
      <c r="O110" s="105">
        <v>7.6850379973740094E-3</v>
      </c>
      <c r="P110"/>
      <c r="Q110"/>
      <c r="R110"/>
      <c r="S110" s="155"/>
    </row>
    <row r="111" spans="1:19" x14ac:dyDescent="0.3">
      <c r="A111" s="90" t="s">
        <v>501</v>
      </c>
      <c r="B111" s="90" t="s">
        <v>502</v>
      </c>
      <c r="C111" s="167">
        <v>16.555177707149159</v>
      </c>
      <c r="D111" s="101">
        <v>2.8896745189869999</v>
      </c>
      <c r="E111" s="168">
        <v>9.2965895753974106</v>
      </c>
      <c r="F111" s="173">
        <v>0</v>
      </c>
      <c r="G111" s="109">
        <v>0.2964217387771686</v>
      </c>
      <c r="H111" s="101">
        <v>0</v>
      </c>
      <c r="I111" s="168">
        <v>3.6272259719298328</v>
      </c>
      <c r="J111" s="169">
        <v>0</v>
      </c>
      <c r="K111" s="169">
        <v>0.11988678754793851</v>
      </c>
      <c r="L111" s="102">
        <v>16.229798592639352</v>
      </c>
      <c r="M111" s="170">
        <v>-1.9654220586789339E-2</v>
      </c>
      <c r="N111" s="104">
        <v>0.41603663972425942</v>
      </c>
      <c r="O111" s="105">
        <v>2.6308517920213645E-2</v>
      </c>
      <c r="P111"/>
      <c r="Q111"/>
      <c r="R111"/>
      <c r="S111" s="155"/>
    </row>
    <row r="112" spans="1:19" x14ac:dyDescent="0.3">
      <c r="A112" s="90" t="s">
        <v>581</v>
      </c>
      <c r="B112" s="111" t="s">
        <v>582</v>
      </c>
      <c r="C112" s="167">
        <v>17.198215994680826</v>
      </c>
      <c r="D112" s="101">
        <v>7.9526652441020005</v>
      </c>
      <c r="E112" s="168">
        <v>5.2751472858662023</v>
      </c>
      <c r="F112" s="173">
        <v>0</v>
      </c>
      <c r="G112" s="109">
        <v>0.25938191623444717</v>
      </c>
      <c r="H112" s="101">
        <v>0</v>
      </c>
      <c r="I112" s="168">
        <v>2.4883985146653518</v>
      </c>
      <c r="J112" s="169">
        <v>0.53311940078648212</v>
      </c>
      <c r="K112" s="169">
        <v>0</v>
      </c>
      <c r="L112" s="102">
        <v>16.508712361654485</v>
      </c>
      <c r="M112" s="170">
        <v>-4.0091578873040934E-2</v>
      </c>
      <c r="N112" s="104">
        <v>0.24544642703127906</v>
      </c>
      <c r="O112" s="105">
        <v>1.5092074864787339E-2</v>
      </c>
      <c r="P112"/>
      <c r="Q112"/>
      <c r="R112"/>
      <c r="S112" s="155"/>
    </row>
    <row r="113" spans="1:19" x14ac:dyDescent="0.3">
      <c r="A113" s="90" t="s">
        <v>611</v>
      </c>
      <c r="B113" s="90" t="s">
        <v>612</v>
      </c>
      <c r="C113" s="167">
        <v>9.9040632729302907</v>
      </c>
      <c r="D113" s="101">
        <v>2.9542737185799997</v>
      </c>
      <c r="E113" s="168">
        <v>3.9159151751474592</v>
      </c>
      <c r="F113" s="173">
        <v>0</v>
      </c>
      <c r="G113" s="109">
        <v>0.18849631535893713</v>
      </c>
      <c r="H113" s="101">
        <v>0</v>
      </c>
      <c r="I113" s="168">
        <v>2.6452811778302161</v>
      </c>
      <c r="J113" s="169">
        <v>2.7041870942349666E-2</v>
      </c>
      <c r="K113" s="169">
        <v>0</v>
      </c>
      <c r="L113" s="102">
        <v>9.7310082578589618</v>
      </c>
      <c r="M113" s="170">
        <v>-1.7473133026555066E-2</v>
      </c>
      <c r="N113" s="104">
        <v>1.2241793621484476E-2</v>
      </c>
      <c r="O113" s="105">
        <v>1.2596036407018403E-3</v>
      </c>
      <c r="P113"/>
      <c r="Q113"/>
      <c r="R113"/>
      <c r="S113" s="155"/>
    </row>
    <row r="114" spans="1:19" x14ac:dyDescent="0.3">
      <c r="A114" s="90" t="s">
        <v>218</v>
      </c>
      <c r="B114" s="90" t="s">
        <v>219</v>
      </c>
      <c r="C114" s="167">
        <v>228.40312174605111</v>
      </c>
      <c r="D114" s="101">
        <v>69.843159056195006</v>
      </c>
      <c r="E114" s="168">
        <v>140.16229717980005</v>
      </c>
      <c r="F114" s="173">
        <v>5.5753179494813088</v>
      </c>
      <c r="G114" s="109">
        <v>0</v>
      </c>
      <c r="H114" s="101">
        <v>1.923E-3</v>
      </c>
      <c r="I114" s="168">
        <v>6.2810435436262182</v>
      </c>
      <c r="J114" s="169">
        <v>1.4970331490798616</v>
      </c>
      <c r="K114" s="169">
        <v>0.75963635921988393</v>
      </c>
      <c r="L114" s="102">
        <v>224.12041023740233</v>
      </c>
      <c r="M114" s="170">
        <v>-1.875066976278239E-2</v>
      </c>
      <c r="N114" s="104">
        <v>1.4452615964148094</v>
      </c>
      <c r="O114" s="105">
        <v>6.4904485535786545E-3</v>
      </c>
      <c r="P114"/>
      <c r="Q114"/>
      <c r="R114"/>
      <c r="S114" s="155"/>
    </row>
    <row r="115" spans="1:19" x14ac:dyDescent="0.3">
      <c r="A115" s="90" t="s">
        <v>665</v>
      </c>
      <c r="B115" s="90" t="s">
        <v>666</v>
      </c>
      <c r="C115" s="167">
        <v>13.114883092531194</v>
      </c>
      <c r="D115" s="101">
        <v>3.798306067945</v>
      </c>
      <c r="E115" s="168">
        <v>6.6076357183244889</v>
      </c>
      <c r="F115" s="173">
        <v>0</v>
      </c>
      <c r="G115" s="109">
        <v>0.15534673790791798</v>
      </c>
      <c r="H115" s="101">
        <v>0</v>
      </c>
      <c r="I115" s="168">
        <v>2.1947099980127578</v>
      </c>
      <c r="J115" s="169">
        <v>0</v>
      </c>
      <c r="K115" s="169">
        <v>1.4798952481160418E-2</v>
      </c>
      <c r="L115" s="102">
        <v>12.770797474671326</v>
      </c>
      <c r="M115" s="170">
        <v>-2.6236270306963072E-2</v>
      </c>
      <c r="N115" s="104">
        <v>0.16982779375068091</v>
      </c>
      <c r="O115" s="105">
        <v>1.3477359127989984E-2</v>
      </c>
      <c r="P115"/>
      <c r="Q115"/>
      <c r="R115"/>
      <c r="S115" s="155"/>
    </row>
    <row r="116" spans="1:19" x14ac:dyDescent="0.3">
      <c r="A116" s="90" t="s">
        <v>321</v>
      </c>
      <c r="B116" s="90" t="s">
        <v>322</v>
      </c>
      <c r="C116" s="167">
        <v>356.85144372781627</v>
      </c>
      <c r="D116" s="101">
        <v>96.775607291848004</v>
      </c>
      <c r="E116" s="168">
        <v>239.83124749159683</v>
      </c>
      <c r="F116" s="173">
        <v>9.5399082769820396</v>
      </c>
      <c r="G116" s="109">
        <v>0</v>
      </c>
      <c r="H116" s="101">
        <v>0.285939</v>
      </c>
      <c r="I116" s="168">
        <v>2.8941955223232076</v>
      </c>
      <c r="J116" s="169">
        <v>0</v>
      </c>
      <c r="K116" s="169">
        <v>2.6962593247409545</v>
      </c>
      <c r="L116" s="102">
        <v>352.023156907491</v>
      </c>
      <c r="M116" s="170">
        <v>-1.3530243201168024E-2</v>
      </c>
      <c r="N116" s="104">
        <v>2.6887637025561162</v>
      </c>
      <c r="O116" s="105">
        <v>7.6968193079653899E-3</v>
      </c>
      <c r="P116"/>
      <c r="Q116"/>
      <c r="R116"/>
      <c r="S116" s="155"/>
    </row>
    <row r="117" spans="1:19" x14ac:dyDescent="0.3">
      <c r="A117" s="90" t="s">
        <v>783</v>
      </c>
      <c r="B117" s="90" t="s">
        <v>784</v>
      </c>
      <c r="C117" s="167">
        <v>37.229975826171788</v>
      </c>
      <c r="D117" s="101">
        <v>11.768728542971999</v>
      </c>
      <c r="E117" s="168">
        <v>24.6346694482069</v>
      </c>
      <c r="F117" s="173">
        <v>0</v>
      </c>
      <c r="G117" s="109">
        <v>0</v>
      </c>
      <c r="H117" s="101">
        <v>0</v>
      </c>
      <c r="I117" s="168">
        <v>0</v>
      </c>
      <c r="J117" s="169">
        <v>0</v>
      </c>
      <c r="K117" s="169">
        <v>0.12190369775778688</v>
      </c>
      <c r="L117" s="102">
        <v>36.525301688936686</v>
      </c>
      <c r="M117" s="170">
        <v>-1.8927601256719995E-2</v>
      </c>
      <c r="N117" s="104">
        <v>0.12190369775778009</v>
      </c>
      <c r="O117" s="105">
        <v>3.3486900807259586E-3</v>
      </c>
      <c r="P117"/>
      <c r="Q117"/>
      <c r="R117"/>
      <c r="S117" s="155"/>
    </row>
    <row r="118" spans="1:19" x14ac:dyDescent="0.3">
      <c r="A118" s="90" t="s">
        <v>419</v>
      </c>
      <c r="B118" s="90" t="s">
        <v>420</v>
      </c>
      <c r="C118" s="167">
        <v>13.769258028944138</v>
      </c>
      <c r="D118" s="101">
        <v>4.3522060713029997</v>
      </c>
      <c r="E118" s="168">
        <v>7.5464439671001688</v>
      </c>
      <c r="F118" s="173">
        <v>0</v>
      </c>
      <c r="G118" s="109">
        <v>9.7847503352095952E-2</v>
      </c>
      <c r="H118" s="101">
        <v>0</v>
      </c>
      <c r="I118" s="168">
        <v>1.17895110262575</v>
      </c>
      <c r="J118" s="169">
        <v>0</v>
      </c>
      <c r="K118" s="169">
        <v>3.0490216345042301E-2</v>
      </c>
      <c r="L118" s="102">
        <v>13.205938860726057</v>
      </c>
      <c r="M118" s="170">
        <v>-4.0911366976632779E-2</v>
      </c>
      <c r="N118" s="104">
        <v>0.12797470462114902</v>
      </c>
      <c r="O118" s="105">
        <v>9.7855218972602333E-3</v>
      </c>
      <c r="P118"/>
      <c r="Q118"/>
      <c r="R118"/>
      <c r="S118" s="155"/>
    </row>
    <row r="119" spans="1:19" x14ac:dyDescent="0.3">
      <c r="A119" s="90" t="s">
        <v>469</v>
      </c>
      <c r="B119" s="90" t="s">
        <v>470</v>
      </c>
      <c r="C119" s="167">
        <v>12.102689758676936</v>
      </c>
      <c r="D119" s="101">
        <v>3.0145943540359998</v>
      </c>
      <c r="E119" s="168">
        <v>5.8714267692019142</v>
      </c>
      <c r="F119" s="173">
        <v>0</v>
      </c>
      <c r="G119" s="109">
        <v>0.25989930994850768</v>
      </c>
      <c r="H119" s="101">
        <v>0</v>
      </c>
      <c r="I119" s="168">
        <v>2.6916587678977844</v>
      </c>
      <c r="J119" s="169">
        <v>0</v>
      </c>
      <c r="K119" s="169">
        <v>2.8468914090508848E-2</v>
      </c>
      <c r="L119" s="102">
        <v>11.866048115174713</v>
      </c>
      <c r="M119" s="170">
        <v>-1.9552814144687458E-2</v>
      </c>
      <c r="N119" s="104">
        <v>2.8211992814741294E-2</v>
      </c>
      <c r="O119" s="105">
        <v>2.3832052178398453E-3</v>
      </c>
      <c r="P119"/>
      <c r="Q119"/>
      <c r="R119"/>
      <c r="S119" s="155"/>
    </row>
    <row r="120" spans="1:19" x14ac:dyDescent="0.3">
      <c r="A120" s="90" t="s">
        <v>371</v>
      </c>
      <c r="B120" s="90" t="s">
        <v>372</v>
      </c>
      <c r="C120" s="167">
        <v>7.7089209820584284</v>
      </c>
      <c r="D120" s="101">
        <v>1.924924547499</v>
      </c>
      <c r="E120" s="168">
        <v>3.795870470063353</v>
      </c>
      <c r="F120" s="173">
        <v>0</v>
      </c>
      <c r="G120" s="109">
        <v>8.3804962441424685E-2</v>
      </c>
      <c r="H120" s="101">
        <v>0</v>
      </c>
      <c r="I120" s="168">
        <v>0.99609280840665915</v>
      </c>
      <c r="J120" s="169">
        <v>0.54378396474539514</v>
      </c>
      <c r="K120" s="169">
        <v>1.8207958905959047E-2</v>
      </c>
      <c r="L120" s="102">
        <v>7.3626847120617906</v>
      </c>
      <c r="M120" s="170">
        <v>-4.4913713709410219E-2</v>
      </c>
      <c r="N120" s="104">
        <v>0.3528182896962484</v>
      </c>
      <c r="O120" s="105">
        <v>5.0331670881852079E-2</v>
      </c>
      <c r="P120"/>
      <c r="Q120"/>
      <c r="R120"/>
      <c r="S120" s="155"/>
    </row>
    <row r="121" spans="1:19" x14ac:dyDescent="0.3">
      <c r="A121" s="90" t="s">
        <v>693</v>
      </c>
      <c r="B121" s="90" t="s">
        <v>694</v>
      </c>
      <c r="C121" s="167">
        <v>19.131352443553464</v>
      </c>
      <c r="D121" s="101">
        <v>2.1727644951709997</v>
      </c>
      <c r="E121" s="168">
        <v>13.380218158225786</v>
      </c>
      <c r="F121" s="173">
        <v>0</v>
      </c>
      <c r="G121" s="109">
        <v>0.23368033583244804</v>
      </c>
      <c r="H121" s="101">
        <v>0</v>
      </c>
      <c r="I121" s="168">
        <v>2.9881060559805994</v>
      </c>
      <c r="J121" s="169">
        <v>0</v>
      </c>
      <c r="K121" s="169">
        <v>0.19030466603396054</v>
      </c>
      <c r="L121" s="102">
        <v>18.965073711243793</v>
      </c>
      <c r="M121" s="170">
        <v>-8.6914259093952007E-3</v>
      </c>
      <c r="N121" s="104">
        <v>0.72091944288725074</v>
      </c>
      <c r="O121" s="105">
        <v>3.951509246650281E-2</v>
      </c>
      <c r="P121"/>
      <c r="Q121"/>
      <c r="R121"/>
      <c r="S121" s="155"/>
    </row>
    <row r="122" spans="1:19" x14ac:dyDescent="0.3">
      <c r="A122" s="90" t="s">
        <v>149</v>
      </c>
      <c r="B122" s="90" t="s">
        <v>150</v>
      </c>
      <c r="C122" s="167">
        <v>226.24017873478701</v>
      </c>
      <c r="D122" s="101">
        <v>103.25854912480099</v>
      </c>
      <c r="E122" s="168">
        <v>109.00929469320265</v>
      </c>
      <c r="F122" s="173">
        <v>4.3361266873621194</v>
      </c>
      <c r="G122" s="109">
        <v>0</v>
      </c>
      <c r="H122" s="101">
        <v>0.44287700000000002</v>
      </c>
      <c r="I122" s="168">
        <v>5.1477363293922096</v>
      </c>
      <c r="J122" s="169">
        <v>0</v>
      </c>
      <c r="K122" s="169">
        <v>0</v>
      </c>
      <c r="L122" s="102">
        <v>222.19458383475799</v>
      </c>
      <c r="M122" s="170">
        <v>-1.788185866300751E-2</v>
      </c>
      <c r="N122" s="104">
        <v>-7.3516240678372924E-3</v>
      </c>
      <c r="O122" s="105">
        <v>-3.3085328679324459E-5</v>
      </c>
      <c r="P122"/>
      <c r="Q122"/>
      <c r="R122"/>
      <c r="S122" s="155"/>
    </row>
    <row r="123" spans="1:19" x14ac:dyDescent="0.3">
      <c r="A123" s="90" t="s">
        <v>441</v>
      </c>
      <c r="B123" s="90" t="s">
        <v>442</v>
      </c>
      <c r="C123" s="167">
        <v>15.272152582338567</v>
      </c>
      <c r="D123" s="101">
        <v>3.8516204294530003</v>
      </c>
      <c r="E123" s="168">
        <v>8.0151667342048345</v>
      </c>
      <c r="F123" s="173">
        <v>0</v>
      </c>
      <c r="G123" s="109">
        <v>0.27968102489758973</v>
      </c>
      <c r="H123" s="101">
        <v>0</v>
      </c>
      <c r="I123" s="168">
        <v>2.6983131322238152</v>
      </c>
      <c r="J123" s="169">
        <v>0</v>
      </c>
      <c r="K123" s="169">
        <v>5.3354875415694086E-2</v>
      </c>
      <c r="L123" s="102">
        <v>14.898136196194933</v>
      </c>
      <c r="M123" s="170">
        <v>-2.4490089666610815E-2</v>
      </c>
      <c r="N123" s="104">
        <v>0.33270452084483182</v>
      </c>
      <c r="O123" s="105">
        <v>2.2842063885266536E-2</v>
      </c>
      <c r="P123"/>
      <c r="Q123"/>
      <c r="R123"/>
      <c r="S123" s="155"/>
    </row>
    <row r="124" spans="1:19" x14ac:dyDescent="0.3">
      <c r="A124" s="90" t="s">
        <v>695</v>
      </c>
      <c r="B124" s="90" t="s">
        <v>696</v>
      </c>
      <c r="C124" s="167">
        <v>9.7327640174477068</v>
      </c>
      <c r="D124" s="101">
        <v>1.3248594465529999</v>
      </c>
      <c r="E124" s="168">
        <v>5.8871310562928709</v>
      </c>
      <c r="F124" s="173">
        <v>0</v>
      </c>
      <c r="G124" s="109">
        <v>0.14400444511164762</v>
      </c>
      <c r="H124" s="101">
        <v>0</v>
      </c>
      <c r="I124" s="168">
        <v>2.1310067522303822</v>
      </c>
      <c r="J124" s="169">
        <v>0</v>
      </c>
      <c r="K124" s="169">
        <v>8.2624455089251703E-2</v>
      </c>
      <c r="L124" s="102">
        <v>9.5696261552771524</v>
      </c>
      <c r="M124" s="170">
        <v>-1.676171967984641E-2</v>
      </c>
      <c r="N124" s="104">
        <v>0.27219557608932377</v>
      </c>
      <c r="O124" s="105">
        <v>2.927643006000279E-2</v>
      </c>
      <c r="P124"/>
      <c r="Q124"/>
      <c r="R124"/>
      <c r="S124" s="155"/>
    </row>
    <row r="125" spans="1:19" x14ac:dyDescent="0.3">
      <c r="A125" s="90" t="s">
        <v>381</v>
      </c>
      <c r="B125" s="90" t="s">
        <v>382</v>
      </c>
      <c r="C125" s="167">
        <v>11.729952469847749</v>
      </c>
      <c r="D125" s="101">
        <v>4.0740372146079995</v>
      </c>
      <c r="E125" s="168">
        <v>5.5373556286039189</v>
      </c>
      <c r="F125" s="173">
        <v>0</v>
      </c>
      <c r="G125" s="109">
        <v>0.15593243332069837</v>
      </c>
      <c r="H125" s="101">
        <v>0</v>
      </c>
      <c r="I125" s="168">
        <v>1.5995488864440168</v>
      </c>
      <c r="J125" s="169">
        <v>0</v>
      </c>
      <c r="K125" s="169">
        <v>0</v>
      </c>
      <c r="L125" s="102">
        <v>11.366874162976634</v>
      </c>
      <c r="M125" s="170">
        <v>-3.0953092760130141E-2</v>
      </c>
      <c r="N125" s="104">
        <v>0.15560263463754076</v>
      </c>
      <c r="O125" s="105">
        <v>1.3879124615278378E-2</v>
      </c>
      <c r="P125"/>
      <c r="Q125"/>
      <c r="R125"/>
      <c r="S125" s="155"/>
    </row>
    <row r="126" spans="1:19" x14ac:dyDescent="0.3">
      <c r="A126" s="90" t="s">
        <v>333</v>
      </c>
      <c r="B126" s="90" t="s">
        <v>334</v>
      </c>
      <c r="C126" s="167">
        <v>862.52901681561389</v>
      </c>
      <c r="D126" s="101">
        <v>238.709689287157</v>
      </c>
      <c r="E126" s="168">
        <v>578.56884400016975</v>
      </c>
      <c r="F126" s="173">
        <v>23.014072442226411</v>
      </c>
      <c r="G126" s="109">
        <v>0</v>
      </c>
      <c r="H126" s="101">
        <v>0</v>
      </c>
      <c r="I126" s="168">
        <v>7.8863530271116939</v>
      </c>
      <c r="J126" s="169">
        <v>0</v>
      </c>
      <c r="K126" s="169">
        <v>6.9721414776987283</v>
      </c>
      <c r="L126" s="102">
        <v>855.15110023436364</v>
      </c>
      <c r="M126" s="170">
        <v>-8.5538184077433854E-3</v>
      </c>
      <c r="N126" s="104">
        <v>6.954499137963353</v>
      </c>
      <c r="O126" s="105">
        <v>8.199159403579067E-3</v>
      </c>
      <c r="P126"/>
      <c r="Q126"/>
      <c r="R126"/>
      <c r="S126" s="155"/>
    </row>
    <row r="127" spans="1:19" x14ac:dyDescent="0.3">
      <c r="A127" s="90" t="s">
        <v>797</v>
      </c>
      <c r="B127" s="90" t="s">
        <v>1339</v>
      </c>
      <c r="C127" s="167">
        <v>70.50809901991471</v>
      </c>
      <c r="D127" s="101">
        <v>26.448787894929001</v>
      </c>
      <c r="E127" s="168">
        <v>42.634421000853159</v>
      </c>
      <c r="F127" s="173">
        <v>0</v>
      </c>
      <c r="G127" s="109">
        <v>0</v>
      </c>
      <c r="H127" s="101">
        <v>0</v>
      </c>
      <c r="I127" s="168">
        <v>0</v>
      </c>
      <c r="J127" s="169">
        <v>0</v>
      </c>
      <c r="K127" s="169">
        <v>0.10905576984628944</v>
      </c>
      <c r="L127" s="102">
        <v>69.192264665628457</v>
      </c>
      <c r="M127" s="170">
        <v>-1.8662173176936747E-2</v>
      </c>
      <c r="N127" s="104">
        <v>0.10905576984629306</v>
      </c>
      <c r="O127" s="105">
        <v>1.5786147110047083E-3</v>
      </c>
      <c r="P127"/>
      <c r="Q127"/>
      <c r="R127"/>
      <c r="S127" s="155"/>
    </row>
    <row r="128" spans="1:19" x14ac:dyDescent="0.3">
      <c r="A128" s="90" t="s">
        <v>393</v>
      </c>
      <c r="B128" s="90" t="s">
        <v>394</v>
      </c>
      <c r="C128" s="167">
        <v>14.976522524880224</v>
      </c>
      <c r="D128" s="101">
        <v>5.1737300920690004</v>
      </c>
      <c r="E128" s="168">
        <v>4.9726492441523131</v>
      </c>
      <c r="F128" s="173">
        <v>0</v>
      </c>
      <c r="G128" s="109">
        <v>0.20644421016465972</v>
      </c>
      <c r="H128" s="101">
        <v>0</v>
      </c>
      <c r="I128" s="168">
        <v>4.2639462300720812</v>
      </c>
      <c r="J128" s="169">
        <v>0</v>
      </c>
      <c r="K128" s="169">
        <v>0</v>
      </c>
      <c r="L128" s="102">
        <v>14.616769776458053</v>
      </c>
      <c r="M128" s="170">
        <v>-2.4021113567887387E-2</v>
      </c>
      <c r="N128" s="104">
        <v>-4.0637936195864199E-4</v>
      </c>
      <c r="O128" s="105">
        <v>-2.7801495831110779E-5</v>
      </c>
      <c r="P128"/>
      <c r="Q128"/>
      <c r="R128"/>
      <c r="S128" s="155"/>
    </row>
    <row r="129" spans="1:19" x14ac:dyDescent="0.3">
      <c r="A129" s="90" t="s">
        <v>471</v>
      </c>
      <c r="B129" s="90" t="s">
        <v>472</v>
      </c>
      <c r="C129" s="167">
        <v>10.883392052322769</v>
      </c>
      <c r="D129" s="101">
        <v>2.088022905686</v>
      </c>
      <c r="E129" s="168">
        <v>6.2270598586800157</v>
      </c>
      <c r="F129" s="173">
        <v>0</v>
      </c>
      <c r="G129" s="109">
        <v>0.24203637895661953</v>
      </c>
      <c r="H129" s="101">
        <v>0</v>
      </c>
      <c r="I129" s="168">
        <v>2.0790023048513144</v>
      </c>
      <c r="J129" s="169">
        <v>0</v>
      </c>
      <c r="K129" s="169">
        <v>7.3631189757116591E-2</v>
      </c>
      <c r="L129" s="102">
        <v>10.709752637931066</v>
      </c>
      <c r="M129" s="170">
        <v>-1.5954530862888894E-2</v>
      </c>
      <c r="N129" s="104">
        <v>7.3438677034827649E-2</v>
      </c>
      <c r="O129" s="105">
        <v>6.9045232497668332E-3</v>
      </c>
      <c r="P129"/>
      <c r="Q129"/>
      <c r="R129"/>
      <c r="S129" s="155"/>
    </row>
    <row r="130" spans="1:19" x14ac:dyDescent="0.3">
      <c r="A130" s="90" t="s">
        <v>359</v>
      </c>
      <c r="B130" s="90" t="s">
        <v>360</v>
      </c>
      <c r="C130" s="167">
        <v>14.098384475455568</v>
      </c>
      <c r="D130" s="101">
        <v>4.379489560124</v>
      </c>
      <c r="E130" s="168">
        <v>7.1383818495351248</v>
      </c>
      <c r="F130" s="173">
        <v>0</v>
      </c>
      <c r="G130" s="109">
        <v>6.597266352977707E-2</v>
      </c>
      <c r="H130" s="101">
        <v>0</v>
      </c>
      <c r="I130" s="168">
        <v>2.0610761444020373</v>
      </c>
      <c r="J130" s="169">
        <v>0</v>
      </c>
      <c r="K130" s="169">
        <v>1.5782171673010945E-3</v>
      </c>
      <c r="L130" s="102">
        <v>13.646498434758241</v>
      </c>
      <c r="M130" s="170">
        <v>-3.2052327802808422E-2</v>
      </c>
      <c r="N130" s="104">
        <v>6.7186532170710578E-2</v>
      </c>
      <c r="O130" s="105">
        <v>4.9477125684040165E-3</v>
      </c>
      <c r="P130"/>
      <c r="Q130"/>
      <c r="R130"/>
      <c r="S130" s="155"/>
    </row>
    <row r="131" spans="1:19" x14ac:dyDescent="0.3">
      <c r="A131" s="90" t="s">
        <v>681</v>
      </c>
      <c r="B131" s="90" t="s">
        <v>682</v>
      </c>
      <c r="C131" s="167">
        <v>7.9211796567885902</v>
      </c>
      <c r="D131" s="101">
        <v>2.5313262641800001</v>
      </c>
      <c r="E131" s="168">
        <v>2.4434538887123249</v>
      </c>
      <c r="F131" s="173">
        <v>0</v>
      </c>
      <c r="G131" s="109">
        <v>9.8403866684308061E-2</v>
      </c>
      <c r="H131" s="101">
        <v>0</v>
      </c>
      <c r="I131" s="168">
        <v>2.6621152887186232</v>
      </c>
      <c r="J131" s="169">
        <v>1.7529533799768845E-2</v>
      </c>
      <c r="K131" s="169">
        <v>0</v>
      </c>
      <c r="L131" s="102">
        <v>7.7528288420950258</v>
      </c>
      <c r="M131" s="170">
        <v>-2.1253250398036938E-2</v>
      </c>
      <c r="N131" s="104">
        <v>7.8921006686920592E-3</v>
      </c>
      <c r="O131" s="105">
        <v>1.0190013078452368E-3</v>
      </c>
      <c r="P131"/>
      <c r="Q131"/>
      <c r="R131"/>
      <c r="S131" s="155"/>
    </row>
    <row r="132" spans="1:19" x14ac:dyDescent="0.3">
      <c r="A132" s="90" t="s">
        <v>457</v>
      </c>
      <c r="B132" s="90" t="s">
        <v>458</v>
      </c>
      <c r="C132" s="167">
        <v>10.434991956567325</v>
      </c>
      <c r="D132" s="101">
        <v>3.140392562852</v>
      </c>
      <c r="E132" s="168">
        <v>4.6958170130527828</v>
      </c>
      <c r="F132" s="173">
        <v>0</v>
      </c>
      <c r="G132" s="109">
        <v>0.13835669865411379</v>
      </c>
      <c r="H132" s="101">
        <v>0</v>
      </c>
      <c r="I132" s="168">
        <v>2.0981404815406712</v>
      </c>
      <c r="J132" s="169">
        <v>0.10049891113769824</v>
      </c>
      <c r="K132" s="169">
        <v>0</v>
      </c>
      <c r="L132" s="102">
        <v>10.173205667237266</v>
      </c>
      <c r="M132" s="170">
        <v>-2.5087349412406867E-2</v>
      </c>
      <c r="N132" s="104">
        <v>0.18448320043430044</v>
      </c>
      <c r="O132" s="105">
        <v>1.84691486871741E-2</v>
      </c>
      <c r="P132"/>
      <c r="Q132"/>
      <c r="R132"/>
      <c r="S132" s="155"/>
    </row>
    <row r="133" spans="1:19" x14ac:dyDescent="0.3">
      <c r="A133" s="90" t="s">
        <v>545</v>
      </c>
      <c r="B133" s="90" t="s">
        <v>546</v>
      </c>
      <c r="C133" s="167">
        <v>10.028732553035445</v>
      </c>
      <c r="D133" s="101">
        <v>2.1596391629960001</v>
      </c>
      <c r="E133" s="168">
        <v>5.5866184742523712</v>
      </c>
      <c r="F133" s="173">
        <v>0</v>
      </c>
      <c r="G133" s="109">
        <v>0.12238045414320739</v>
      </c>
      <c r="H133" s="101">
        <v>0</v>
      </c>
      <c r="I133" s="168">
        <v>1.8729195833274486</v>
      </c>
      <c r="J133" s="169">
        <v>0</v>
      </c>
      <c r="K133" s="169">
        <v>5.5574936864309962E-2</v>
      </c>
      <c r="L133" s="102">
        <v>9.7971326115833364</v>
      </c>
      <c r="M133" s="170">
        <v>-2.3093640220967826E-2</v>
      </c>
      <c r="N133" s="104">
        <v>0.17776241425172756</v>
      </c>
      <c r="O133" s="105">
        <v>1.8479631265364796E-2</v>
      </c>
      <c r="P133"/>
      <c r="Q133"/>
      <c r="R133"/>
      <c r="S133" s="155"/>
    </row>
    <row r="134" spans="1:19" x14ac:dyDescent="0.3">
      <c r="A134" s="90" t="s">
        <v>73</v>
      </c>
      <c r="B134" s="90" t="s">
        <v>74</v>
      </c>
      <c r="C134" s="167">
        <v>172.39903527912492</v>
      </c>
      <c r="D134" s="101">
        <v>82.345878196605</v>
      </c>
      <c r="E134" s="168">
        <v>80.866761387575508</v>
      </c>
      <c r="F134" s="173">
        <v>3.2166846245550067</v>
      </c>
      <c r="G134" s="109">
        <v>0</v>
      </c>
      <c r="H134" s="101">
        <v>0.75942299999999996</v>
      </c>
      <c r="I134" s="168">
        <v>3.2484311350413075</v>
      </c>
      <c r="J134" s="169">
        <v>0</v>
      </c>
      <c r="K134" s="169">
        <v>0</v>
      </c>
      <c r="L134" s="102">
        <v>170.43717834377685</v>
      </c>
      <c r="M134" s="170">
        <v>-1.1379744278566806E-2</v>
      </c>
      <c r="N134" s="104">
        <v>-5.7917239964808687E-3</v>
      </c>
      <c r="O134" s="105">
        <v>-3.3980421686960188E-5</v>
      </c>
      <c r="P134"/>
      <c r="Q134"/>
      <c r="R134"/>
      <c r="S134" s="155"/>
    </row>
    <row r="135" spans="1:19" x14ac:dyDescent="0.3">
      <c r="A135" s="90" t="s">
        <v>635</v>
      </c>
      <c r="B135" s="90" t="s">
        <v>636</v>
      </c>
      <c r="C135" s="167">
        <v>12.36530116018195</v>
      </c>
      <c r="D135" s="101">
        <v>3.6514254282289995</v>
      </c>
      <c r="E135" s="168">
        <v>5.8194841432144901</v>
      </c>
      <c r="F135" s="173">
        <v>0</v>
      </c>
      <c r="G135" s="109">
        <v>0.19240902877799385</v>
      </c>
      <c r="H135" s="101">
        <v>0</v>
      </c>
      <c r="I135" s="168">
        <v>2.4196797928170786</v>
      </c>
      <c r="J135" s="169">
        <v>0</v>
      </c>
      <c r="K135" s="169">
        <v>0</v>
      </c>
      <c r="L135" s="102">
        <v>12.082998393038562</v>
      </c>
      <c r="M135" s="170">
        <v>-2.2830237896060646E-2</v>
      </c>
      <c r="N135" s="104">
        <v>0.1921063184523728</v>
      </c>
      <c r="O135" s="105">
        <v>1.6155753264547077E-2</v>
      </c>
      <c r="P135"/>
      <c r="Q135"/>
      <c r="R135"/>
      <c r="S135" s="155"/>
    </row>
    <row r="136" spans="1:19" x14ac:dyDescent="0.3">
      <c r="A136" s="90" t="s">
        <v>459</v>
      </c>
      <c r="B136" s="90" t="s">
        <v>460</v>
      </c>
      <c r="C136" s="167">
        <v>15.757984138169185</v>
      </c>
      <c r="D136" s="101">
        <v>4.549682627168</v>
      </c>
      <c r="E136" s="168">
        <v>6.7941952911782293</v>
      </c>
      <c r="F136" s="173">
        <v>0</v>
      </c>
      <c r="G136" s="109">
        <v>0.15938838271519326</v>
      </c>
      <c r="H136" s="101">
        <v>0</v>
      </c>
      <c r="I136" s="168">
        <v>3.8513832069393121</v>
      </c>
      <c r="J136" s="169">
        <v>0</v>
      </c>
      <c r="K136" s="169">
        <v>1.0030405766278691E-2</v>
      </c>
      <c r="L136" s="102">
        <v>15.364679913767015</v>
      </c>
      <c r="M136" s="170">
        <v>-2.4959044313891843E-2</v>
      </c>
      <c r="N136" s="104">
        <v>0.16905101417925117</v>
      </c>
      <c r="O136" s="105">
        <v>1.112497648477302E-2</v>
      </c>
      <c r="P136"/>
      <c r="Q136"/>
      <c r="R136"/>
      <c r="S136" s="155"/>
    </row>
    <row r="137" spans="1:19" x14ac:dyDescent="0.3">
      <c r="A137" s="90" t="s">
        <v>178</v>
      </c>
      <c r="B137" s="90" t="s">
        <v>179</v>
      </c>
      <c r="C137" s="167">
        <v>369.17399684280042</v>
      </c>
      <c r="D137" s="101">
        <v>101.91730432284899</v>
      </c>
      <c r="E137" s="168">
        <v>246.52646997168475</v>
      </c>
      <c r="F137" s="173">
        <v>9.8062280706789196</v>
      </c>
      <c r="G137" s="109">
        <v>0</v>
      </c>
      <c r="H137" s="101">
        <v>0</v>
      </c>
      <c r="I137" s="168">
        <v>4.6648486137929259</v>
      </c>
      <c r="J137" s="169">
        <v>0</v>
      </c>
      <c r="K137" s="169">
        <v>2.4820855624818439</v>
      </c>
      <c r="L137" s="102">
        <v>365.39693654148743</v>
      </c>
      <c r="M137" s="170">
        <v>-1.0231111436923124E-2</v>
      </c>
      <c r="N137" s="104">
        <v>2.4745193912301602</v>
      </c>
      <c r="O137" s="105">
        <v>6.8183150841455414E-3</v>
      </c>
      <c r="P137"/>
      <c r="Q137"/>
      <c r="R137"/>
      <c r="S137" s="155"/>
    </row>
    <row r="138" spans="1:19" x14ac:dyDescent="0.3">
      <c r="A138" s="90" t="s">
        <v>473</v>
      </c>
      <c r="B138" s="90" t="s">
        <v>474</v>
      </c>
      <c r="C138" s="167">
        <v>9.9306729007158907</v>
      </c>
      <c r="D138" s="101">
        <v>2.949255964981</v>
      </c>
      <c r="E138" s="168">
        <v>5.60474867911321</v>
      </c>
      <c r="F138" s="173">
        <v>0</v>
      </c>
      <c r="G138" s="109">
        <v>9.8227881222086241E-2</v>
      </c>
      <c r="H138" s="101">
        <v>0</v>
      </c>
      <c r="I138" s="168">
        <v>0.99606333398565661</v>
      </c>
      <c r="J138" s="169">
        <v>0</v>
      </c>
      <c r="K138" s="169">
        <v>2.4168379685292462E-2</v>
      </c>
      <c r="L138" s="102">
        <v>9.6724642389872457</v>
      </c>
      <c r="M138" s="170">
        <v>-2.600112442632474E-2</v>
      </c>
      <c r="N138" s="104">
        <v>0.1221472546207707</v>
      </c>
      <c r="O138" s="105">
        <v>1.2789863919775787E-2</v>
      </c>
      <c r="P138"/>
      <c r="Q138"/>
      <c r="R138"/>
      <c r="S138" s="155"/>
    </row>
    <row r="139" spans="1:19" x14ac:dyDescent="0.3">
      <c r="A139" s="90" t="s">
        <v>525</v>
      </c>
      <c r="B139" s="90" t="s">
        <v>526</v>
      </c>
      <c r="C139" s="167">
        <v>11.812763700899124</v>
      </c>
      <c r="D139" s="101">
        <v>3.3568658801990003</v>
      </c>
      <c r="E139" s="168">
        <v>6.1083639800795897</v>
      </c>
      <c r="F139" s="173">
        <v>0</v>
      </c>
      <c r="G139" s="109">
        <v>0.14096838697218714</v>
      </c>
      <c r="H139" s="101">
        <v>0</v>
      </c>
      <c r="I139" s="168">
        <v>1.8580898532663377</v>
      </c>
      <c r="J139" s="169">
        <v>0</v>
      </c>
      <c r="K139" s="169">
        <v>1.1206637494663755E-2</v>
      </c>
      <c r="L139" s="102">
        <v>11.475494738011779</v>
      </c>
      <c r="M139" s="170">
        <v>-2.8551232499611778E-2</v>
      </c>
      <c r="N139" s="104">
        <v>0.15188329828713165</v>
      </c>
      <c r="O139" s="105">
        <v>1.3412973334134907E-2</v>
      </c>
      <c r="P139"/>
      <c r="Q139"/>
      <c r="R139"/>
      <c r="S139" s="155"/>
    </row>
    <row r="140" spans="1:19" x14ac:dyDescent="0.3">
      <c r="A140" s="90" t="s">
        <v>597</v>
      </c>
      <c r="B140" s="90" t="s">
        <v>598</v>
      </c>
      <c r="C140" s="167">
        <v>12.668062641561159</v>
      </c>
      <c r="D140" s="101">
        <v>6.5907326746149995</v>
      </c>
      <c r="E140" s="168">
        <v>4.0843085876864311</v>
      </c>
      <c r="F140" s="173">
        <v>0</v>
      </c>
      <c r="G140" s="109">
        <v>0.14667977028300161</v>
      </c>
      <c r="H140" s="101">
        <v>0</v>
      </c>
      <c r="I140" s="168">
        <v>1.3925539947903427</v>
      </c>
      <c r="J140" s="169">
        <v>0</v>
      </c>
      <c r="K140" s="169">
        <v>0</v>
      </c>
      <c r="L140" s="102">
        <v>12.214275027374775</v>
      </c>
      <c r="M140" s="170">
        <v>-3.5821390138820797E-2</v>
      </c>
      <c r="N140" s="104">
        <v>0.14629977301853536</v>
      </c>
      <c r="O140" s="105">
        <v>1.2122975887419455E-2</v>
      </c>
      <c r="P140"/>
      <c r="Q140"/>
      <c r="R140"/>
      <c r="S140" s="155"/>
    </row>
    <row r="141" spans="1:19" x14ac:dyDescent="0.3">
      <c r="A141" s="112" t="s">
        <v>1043</v>
      </c>
      <c r="B141" s="112" t="s">
        <v>1045</v>
      </c>
      <c r="C141" s="167">
        <v>1990.067968161693</v>
      </c>
      <c r="D141" s="101">
        <v>1156.414411409324</v>
      </c>
      <c r="E141" s="168">
        <v>871.97464742159059</v>
      </c>
      <c r="F141" s="173">
        <v>0</v>
      </c>
      <c r="G141" s="109">
        <v>0</v>
      </c>
      <c r="H141" s="101">
        <v>0</v>
      </c>
      <c r="I141" s="168">
        <v>0</v>
      </c>
      <c r="J141" s="169">
        <v>0</v>
      </c>
      <c r="K141" s="169">
        <v>0</v>
      </c>
      <c r="L141" s="102">
        <v>2028.3890588309146</v>
      </c>
      <c r="M141" s="170">
        <v>1.9256171790263288E-2</v>
      </c>
      <c r="N141" s="104">
        <v>0</v>
      </c>
      <c r="O141" s="105">
        <v>0</v>
      </c>
      <c r="P141"/>
      <c r="Q141"/>
      <c r="R141"/>
      <c r="S141" s="155"/>
    </row>
    <row r="142" spans="1:19" x14ac:dyDescent="0.3">
      <c r="A142" s="90" t="s">
        <v>749</v>
      </c>
      <c r="B142" s="90" t="s">
        <v>750</v>
      </c>
      <c r="C142" s="167">
        <v>97.523336134184575</v>
      </c>
      <c r="D142" s="101">
        <v>52.432003806777004</v>
      </c>
      <c r="E142" s="168">
        <v>42.550734831828883</v>
      </c>
      <c r="F142" s="173">
        <v>0</v>
      </c>
      <c r="G142" s="109">
        <v>0</v>
      </c>
      <c r="H142" s="101">
        <v>0</v>
      </c>
      <c r="I142" s="168">
        <v>0</v>
      </c>
      <c r="J142" s="169">
        <v>0</v>
      </c>
      <c r="K142" s="169">
        <v>0</v>
      </c>
      <c r="L142" s="102">
        <v>94.982738638605895</v>
      </c>
      <c r="M142" s="170">
        <v>-2.6051174993470427E-2</v>
      </c>
      <c r="N142" s="104">
        <v>0</v>
      </c>
      <c r="O142" s="105">
        <v>0</v>
      </c>
      <c r="P142"/>
      <c r="Q142"/>
      <c r="R142"/>
      <c r="S142" s="155"/>
    </row>
    <row r="143" spans="1:19" x14ac:dyDescent="0.3">
      <c r="A143" s="90" t="s">
        <v>112</v>
      </c>
      <c r="B143" s="90" t="s">
        <v>113</v>
      </c>
      <c r="C143" s="167">
        <v>215.29353686419765</v>
      </c>
      <c r="D143" s="101">
        <v>119.30292200327601</v>
      </c>
      <c r="E143" s="168">
        <v>73.908486225618162</v>
      </c>
      <c r="F143" s="173">
        <v>2.9399012299583407</v>
      </c>
      <c r="G143" s="109">
        <v>0</v>
      </c>
      <c r="H143" s="101">
        <v>1.4409160000000001</v>
      </c>
      <c r="I143" s="168">
        <v>13.522436662748317</v>
      </c>
      <c r="J143" s="169">
        <v>0</v>
      </c>
      <c r="K143" s="169">
        <v>0</v>
      </c>
      <c r="L143" s="102">
        <v>211.11466212160084</v>
      </c>
      <c r="M143" s="170">
        <v>-1.9410126302271458E-2</v>
      </c>
      <c r="N143" s="104">
        <v>-8.2511157643807564E-3</v>
      </c>
      <c r="O143" s="105">
        <v>-3.9082047693724454E-5</v>
      </c>
      <c r="P143"/>
      <c r="Q143"/>
      <c r="R143"/>
      <c r="S143" s="155"/>
    </row>
    <row r="144" spans="1:19" x14ac:dyDescent="0.3">
      <c r="A144" s="90" t="s">
        <v>697</v>
      </c>
      <c r="B144" s="90" t="s">
        <v>698</v>
      </c>
      <c r="C144" s="167">
        <v>14.958931804777736</v>
      </c>
      <c r="D144" s="101">
        <v>3.0522615968159998</v>
      </c>
      <c r="E144" s="168">
        <v>8.8126221368151807</v>
      </c>
      <c r="F144" s="173">
        <v>0</v>
      </c>
      <c r="G144" s="109">
        <v>0.29596747711605687</v>
      </c>
      <c r="H144" s="101">
        <v>0</v>
      </c>
      <c r="I144" s="168">
        <v>2.3809156924259152</v>
      </c>
      <c r="J144" s="169">
        <v>0</v>
      </c>
      <c r="K144" s="169">
        <v>0.10178871594593335</v>
      </c>
      <c r="L144" s="102">
        <v>14.643555619119088</v>
      </c>
      <c r="M144" s="170">
        <v>-2.1082801216990688E-2</v>
      </c>
      <c r="N144" s="104">
        <v>0.39746803704248101</v>
      </c>
      <c r="O144" s="105">
        <v>2.790015397227703E-2</v>
      </c>
      <c r="P144"/>
      <c r="Q144"/>
      <c r="R144"/>
      <c r="S144" s="155"/>
    </row>
    <row r="145" spans="1:19" x14ac:dyDescent="0.3">
      <c r="A145" s="90" t="s">
        <v>114</v>
      </c>
      <c r="B145" s="90" t="s">
        <v>115</v>
      </c>
      <c r="C145" s="167">
        <v>257.78868994155357</v>
      </c>
      <c r="D145" s="101">
        <v>158.52159311552299</v>
      </c>
      <c r="E145" s="168">
        <v>71.608271892565654</v>
      </c>
      <c r="F145" s="173">
        <v>2.8484042545465531</v>
      </c>
      <c r="G145" s="109">
        <v>0</v>
      </c>
      <c r="H145" s="101">
        <v>1.6905600000000001</v>
      </c>
      <c r="I145" s="168">
        <v>18.373286089027637</v>
      </c>
      <c r="J145" s="169">
        <v>0</v>
      </c>
      <c r="K145" s="169">
        <v>0</v>
      </c>
      <c r="L145" s="102">
        <v>253.04211535166283</v>
      </c>
      <c r="M145" s="170">
        <v>-1.841265647056467E-2</v>
      </c>
      <c r="N145" s="104">
        <v>-1.0962656452051078E-2</v>
      </c>
      <c r="O145" s="105">
        <v>-4.3321569286343673E-5</v>
      </c>
      <c r="P145"/>
      <c r="Q145"/>
      <c r="R145"/>
      <c r="S145" s="155"/>
    </row>
    <row r="146" spans="1:19" x14ac:dyDescent="0.3">
      <c r="A146" s="90" t="s">
        <v>268</v>
      </c>
      <c r="B146" s="90" t="s">
        <v>269</v>
      </c>
      <c r="C146" s="167">
        <v>98.547960174623483</v>
      </c>
      <c r="D146" s="101">
        <v>50.481898997277995</v>
      </c>
      <c r="E146" s="168">
        <v>41.020157567917416</v>
      </c>
      <c r="F146" s="173">
        <v>1.631682880351089</v>
      </c>
      <c r="G146" s="109">
        <v>0</v>
      </c>
      <c r="H146" s="101">
        <v>0.54819499999999999</v>
      </c>
      <c r="I146" s="168">
        <v>2.7675287005153923</v>
      </c>
      <c r="J146" s="169">
        <v>0</v>
      </c>
      <c r="K146" s="169">
        <v>0</v>
      </c>
      <c r="L146" s="102">
        <v>96.449463146061888</v>
      </c>
      <c r="M146" s="170">
        <v>-2.1294170116186395E-2</v>
      </c>
      <c r="N146" s="104">
        <v>-3.5524773435753332E-3</v>
      </c>
      <c r="O146" s="105">
        <v>-3.6831169254943252E-5</v>
      </c>
      <c r="P146"/>
      <c r="Q146"/>
      <c r="R146"/>
      <c r="S146" s="155"/>
    </row>
    <row r="147" spans="1:19" x14ac:dyDescent="0.3">
      <c r="A147" s="90" t="s">
        <v>623</v>
      </c>
      <c r="B147" s="90" t="s">
        <v>624</v>
      </c>
      <c r="C147" s="167">
        <v>8.7292365007301722</v>
      </c>
      <c r="D147" s="101">
        <v>2.5697746280490001</v>
      </c>
      <c r="E147" s="168">
        <v>3.3243672059899647</v>
      </c>
      <c r="F147" s="173">
        <v>0</v>
      </c>
      <c r="G147" s="109">
        <v>0.25957970035905364</v>
      </c>
      <c r="H147" s="101">
        <v>0</v>
      </c>
      <c r="I147" s="168">
        <v>1.841796888518207</v>
      </c>
      <c r="J147" s="169">
        <v>0.5046272791358638</v>
      </c>
      <c r="K147" s="169">
        <v>0</v>
      </c>
      <c r="L147" s="102">
        <v>8.500145702052091</v>
      </c>
      <c r="M147" s="170">
        <v>-2.6244082017816583E-2</v>
      </c>
      <c r="N147" s="104">
        <v>0.23269521796612835</v>
      </c>
      <c r="O147" s="105">
        <v>2.8145946372953069E-2</v>
      </c>
      <c r="P147"/>
      <c r="Q147"/>
      <c r="R147"/>
      <c r="S147" s="155"/>
    </row>
    <row r="148" spans="1:19" x14ac:dyDescent="0.3">
      <c r="A148" s="90" t="s">
        <v>116</v>
      </c>
      <c r="B148" s="90" t="s">
        <v>117</v>
      </c>
      <c r="C148" s="167">
        <v>158.87650871144365</v>
      </c>
      <c r="D148" s="101">
        <v>87.221707098053002</v>
      </c>
      <c r="E148" s="168">
        <v>57.278774075949997</v>
      </c>
      <c r="F148" s="173">
        <v>2.2784114105968922</v>
      </c>
      <c r="G148" s="109">
        <v>0</v>
      </c>
      <c r="H148" s="101">
        <v>0.83121800000000001</v>
      </c>
      <c r="I148" s="168">
        <v>8.1338935784061039</v>
      </c>
      <c r="J148" s="169">
        <v>0</v>
      </c>
      <c r="K148" s="169">
        <v>0</v>
      </c>
      <c r="L148" s="102">
        <v>155.744004163006</v>
      </c>
      <c r="M148" s="170">
        <v>-1.9716599853833672E-2</v>
      </c>
      <c r="N148" s="104">
        <v>-6.1145387811905039E-3</v>
      </c>
      <c r="O148" s="105">
        <v>-3.9258646042497943E-5</v>
      </c>
      <c r="P148"/>
      <c r="Q148"/>
      <c r="R148"/>
      <c r="S148" s="155"/>
    </row>
    <row r="149" spans="1:19" x14ac:dyDescent="0.3">
      <c r="A149" s="90" t="s">
        <v>323</v>
      </c>
      <c r="B149" s="90" t="s">
        <v>324</v>
      </c>
      <c r="C149" s="167">
        <v>737.4075396772904</v>
      </c>
      <c r="D149" s="101">
        <v>156.07842659722598</v>
      </c>
      <c r="E149" s="168">
        <v>536.35792342218622</v>
      </c>
      <c r="F149" s="173">
        <v>21.335023882822036</v>
      </c>
      <c r="G149" s="109">
        <v>0</v>
      </c>
      <c r="H149" s="101">
        <v>0</v>
      </c>
      <c r="I149" s="168">
        <v>7.9244449406448751</v>
      </c>
      <c r="J149" s="169">
        <v>0</v>
      </c>
      <c r="K149" s="169">
        <v>9.3378278959587622</v>
      </c>
      <c r="L149" s="102">
        <v>731.03364673883789</v>
      </c>
      <c r="M149" s="170">
        <v>-8.6436503500383344E-3</v>
      </c>
      <c r="N149" s="104">
        <v>9.3257542871779151</v>
      </c>
      <c r="O149" s="105">
        <v>1.2921785094379516E-2</v>
      </c>
      <c r="P149"/>
      <c r="Q149"/>
      <c r="R149"/>
      <c r="S149" s="155"/>
    </row>
    <row r="150" spans="1:19" x14ac:dyDescent="0.3">
      <c r="A150" s="90" t="s">
        <v>785</v>
      </c>
      <c r="B150" s="90" t="s">
        <v>786</v>
      </c>
      <c r="C150" s="167">
        <v>63.824715552470863</v>
      </c>
      <c r="D150" s="101">
        <v>23.228141670166998</v>
      </c>
      <c r="E150" s="168">
        <v>39.222081708954548</v>
      </c>
      <c r="F150" s="173">
        <v>0</v>
      </c>
      <c r="G150" s="109">
        <v>0</v>
      </c>
      <c r="H150" s="101">
        <v>0</v>
      </c>
      <c r="I150" s="168">
        <v>0</v>
      </c>
      <c r="J150" s="169">
        <v>0</v>
      </c>
      <c r="K150" s="169">
        <v>0.12563134794444453</v>
      </c>
      <c r="L150" s="102">
        <v>62.575854727065988</v>
      </c>
      <c r="M150" s="170">
        <v>-1.9567040990228546E-2</v>
      </c>
      <c r="N150" s="104">
        <v>0.12563134794444153</v>
      </c>
      <c r="O150" s="105">
        <v>2.0117037401413489E-3</v>
      </c>
      <c r="P150"/>
      <c r="Q150"/>
      <c r="R150"/>
      <c r="S150" s="155"/>
    </row>
    <row r="151" spans="1:19" x14ac:dyDescent="0.3">
      <c r="A151" s="90" t="s">
        <v>569</v>
      </c>
      <c r="B151" s="90" t="s">
        <v>570</v>
      </c>
      <c r="C151" s="167">
        <v>10.988525457506778</v>
      </c>
      <c r="D151" s="101">
        <v>1.9525084783160001</v>
      </c>
      <c r="E151" s="168">
        <v>5.4720783219565972</v>
      </c>
      <c r="F151" s="173">
        <v>0</v>
      </c>
      <c r="G151" s="109">
        <v>0.16491606654403559</v>
      </c>
      <c r="H151" s="101">
        <v>0</v>
      </c>
      <c r="I151" s="168">
        <v>3.0044903765869</v>
      </c>
      <c r="J151" s="169">
        <v>0.10777238498419231</v>
      </c>
      <c r="K151" s="169">
        <v>6.4275059636512144E-2</v>
      </c>
      <c r="L151" s="102">
        <v>10.766040688024237</v>
      </c>
      <c r="M151" s="170">
        <v>-2.0247008603920702E-2</v>
      </c>
      <c r="N151" s="104">
        <v>0.27875481788182022</v>
      </c>
      <c r="O151" s="105">
        <v>2.6580263123697479E-2</v>
      </c>
      <c r="P151"/>
      <c r="Q151"/>
      <c r="R151"/>
      <c r="S151" s="155"/>
    </row>
    <row r="152" spans="1:19" x14ac:dyDescent="0.3">
      <c r="A152" s="90" t="s">
        <v>151</v>
      </c>
      <c r="B152" s="90" t="s">
        <v>152</v>
      </c>
      <c r="C152" s="167">
        <v>224.37806901348017</v>
      </c>
      <c r="D152" s="101">
        <v>115.100556869852</v>
      </c>
      <c r="E152" s="168">
        <v>96.390516515885196</v>
      </c>
      <c r="F152" s="173">
        <v>3.8341821424445062</v>
      </c>
      <c r="G152" s="109">
        <v>0</v>
      </c>
      <c r="H152" s="101">
        <v>0.39134400000000003</v>
      </c>
      <c r="I152" s="168">
        <v>6.9340598454913831</v>
      </c>
      <c r="J152" s="169">
        <v>0</v>
      </c>
      <c r="K152" s="169">
        <v>0</v>
      </c>
      <c r="L152" s="102">
        <v>222.65065937367308</v>
      </c>
      <c r="M152" s="170">
        <v>-7.6986563232404048E-3</v>
      </c>
      <c r="N152" s="104">
        <v>-8.1128746305125787E-3</v>
      </c>
      <c r="O152" s="105">
        <v>-3.6436357519591902E-5</v>
      </c>
      <c r="P152"/>
      <c r="Q152"/>
      <c r="R152"/>
      <c r="S152" s="155"/>
    </row>
    <row r="153" spans="1:19" x14ac:dyDescent="0.3">
      <c r="A153" s="90" t="s">
        <v>443</v>
      </c>
      <c r="B153" s="90" t="s">
        <v>444</v>
      </c>
      <c r="C153" s="167">
        <v>12.017604356995681</v>
      </c>
      <c r="D153" s="101">
        <v>3.5123668779670001</v>
      </c>
      <c r="E153" s="168">
        <v>6.8404710179256574</v>
      </c>
      <c r="F153" s="173">
        <v>0</v>
      </c>
      <c r="G153" s="109">
        <v>6.0800708035525772E-2</v>
      </c>
      <c r="H153" s="101">
        <v>0</v>
      </c>
      <c r="I153" s="168">
        <v>1.2163222053937666</v>
      </c>
      <c r="J153" s="169">
        <v>0</v>
      </c>
      <c r="K153" s="169">
        <v>2.5267693298146283E-2</v>
      </c>
      <c r="L153" s="102">
        <v>11.655228502620096</v>
      </c>
      <c r="M153" s="170">
        <v>-3.0153751414244145E-2</v>
      </c>
      <c r="N153" s="104">
        <v>8.5761583793651397E-2</v>
      </c>
      <c r="O153" s="105">
        <v>7.4127515464083877E-3</v>
      </c>
      <c r="P153"/>
      <c r="Q153"/>
      <c r="R153"/>
      <c r="S153" s="155"/>
    </row>
    <row r="154" spans="1:19" x14ac:dyDescent="0.3">
      <c r="A154" s="90" t="s">
        <v>739</v>
      </c>
      <c r="B154" s="90" t="s">
        <v>740</v>
      </c>
      <c r="C154" s="167">
        <v>20.496673559341644</v>
      </c>
      <c r="D154" s="101">
        <v>3.8919095359570002</v>
      </c>
      <c r="E154" s="168">
        <v>13.693043406893514</v>
      </c>
      <c r="F154" s="173">
        <v>0</v>
      </c>
      <c r="G154" s="109">
        <v>0.19003433065649125</v>
      </c>
      <c r="H154" s="101">
        <v>0</v>
      </c>
      <c r="I154" s="168">
        <v>1.662189979256965</v>
      </c>
      <c r="J154" s="169">
        <v>0.19294070498043267</v>
      </c>
      <c r="K154" s="169">
        <v>0.1931023048563478</v>
      </c>
      <c r="L154" s="102">
        <v>19.823220262600749</v>
      </c>
      <c r="M154" s="170">
        <v>-3.2856711836246166E-2</v>
      </c>
      <c r="N154" s="104">
        <v>0.47181061757739329</v>
      </c>
      <c r="O154" s="105">
        <v>2.4381201485170867E-2</v>
      </c>
      <c r="P154"/>
      <c r="Q154"/>
      <c r="R154"/>
      <c r="S154" s="155"/>
    </row>
    <row r="155" spans="1:19" x14ac:dyDescent="0.3">
      <c r="A155" s="90" t="s">
        <v>153</v>
      </c>
      <c r="B155" s="90" t="s">
        <v>154</v>
      </c>
      <c r="C155" s="167">
        <v>167.86832354606193</v>
      </c>
      <c r="D155" s="101">
        <v>50.043711004859993</v>
      </c>
      <c r="E155" s="168">
        <v>105.43163509819948</v>
      </c>
      <c r="F155" s="173">
        <v>4.1938160220940564</v>
      </c>
      <c r="G155" s="109">
        <v>0</v>
      </c>
      <c r="H155" s="101">
        <v>0</v>
      </c>
      <c r="I155" s="168">
        <v>5.2778621628236788</v>
      </c>
      <c r="J155" s="169">
        <v>0</v>
      </c>
      <c r="K155" s="169">
        <v>0.69922400291556419</v>
      </c>
      <c r="L155" s="102">
        <v>165.64624829089277</v>
      </c>
      <c r="M155" s="170">
        <v>-1.3237013441427692E-2</v>
      </c>
      <c r="N155" s="104">
        <v>0.69532008434296699</v>
      </c>
      <c r="O155" s="105">
        <v>4.2153147721138888E-3</v>
      </c>
      <c r="P155"/>
      <c r="Q155"/>
      <c r="R155"/>
      <c r="S155" s="155"/>
    </row>
    <row r="156" spans="1:19" x14ac:dyDescent="0.3">
      <c r="A156" s="90" t="s">
        <v>475</v>
      </c>
      <c r="B156" s="90" t="s">
        <v>476</v>
      </c>
      <c r="C156" s="167">
        <v>10.03274643322413</v>
      </c>
      <c r="D156" s="101">
        <v>1.3718534772069999</v>
      </c>
      <c r="E156" s="168">
        <v>6.069932474392127</v>
      </c>
      <c r="F156" s="173">
        <v>0</v>
      </c>
      <c r="G156" s="109">
        <v>0.20380455867821509</v>
      </c>
      <c r="H156" s="101">
        <v>0</v>
      </c>
      <c r="I156" s="168">
        <v>2.0907011728500162</v>
      </c>
      <c r="J156" s="169">
        <v>0</v>
      </c>
      <c r="K156" s="169">
        <v>0.1081462621893845</v>
      </c>
      <c r="L156" s="102">
        <v>9.8444379453167432</v>
      </c>
      <c r="M156" s="170">
        <v>-1.8769385747036349E-2</v>
      </c>
      <c r="N156" s="104">
        <v>0.3118121888057459</v>
      </c>
      <c r="O156" s="105">
        <v>3.2710000032548342E-2</v>
      </c>
      <c r="P156"/>
      <c r="Q156"/>
      <c r="R156"/>
      <c r="S156" s="155"/>
    </row>
    <row r="157" spans="1:19" x14ac:dyDescent="0.3">
      <c r="A157" s="90" t="s">
        <v>210</v>
      </c>
      <c r="B157" s="90" t="s">
        <v>211</v>
      </c>
      <c r="C157" s="167">
        <v>79.745469702781918</v>
      </c>
      <c r="D157" s="101">
        <v>40.372814923538996</v>
      </c>
      <c r="E157" s="168">
        <v>33.521004252221246</v>
      </c>
      <c r="F157" s="173">
        <v>1.3333846580175943</v>
      </c>
      <c r="G157" s="109">
        <v>0</v>
      </c>
      <c r="H157" s="101">
        <v>0.39430399999999999</v>
      </c>
      <c r="I157" s="168">
        <v>2.3516613125243047</v>
      </c>
      <c r="J157" s="169">
        <v>0</v>
      </c>
      <c r="K157" s="169">
        <v>0</v>
      </c>
      <c r="L157" s="102">
        <v>77.973169146302141</v>
      </c>
      <c r="M157" s="170">
        <v>-2.2224466958252198E-2</v>
      </c>
      <c r="N157" s="104">
        <v>-2.8217635438920752E-3</v>
      </c>
      <c r="O157" s="105">
        <v>-3.6187594552719826E-5</v>
      </c>
      <c r="P157"/>
      <c r="Q157"/>
      <c r="R157"/>
      <c r="S157" s="155"/>
    </row>
    <row r="158" spans="1:19" x14ac:dyDescent="0.3">
      <c r="A158" s="90" t="s">
        <v>421</v>
      </c>
      <c r="B158" s="90" t="s">
        <v>422</v>
      </c>
      <c r="C158" s="167">
        <v>13.810780798109558</v>
      </c>
      <c r="D158" s="101">
        <v>5.6022922934660002</v>
      </c>
      <c r="E158" s="168">
        <v>6.265971645605366</v>
      </c>
      <c r="F158" s="173">
        <v>0</v>
      </c>
      <c r="G158" s="109">
        <v>6.3043206966786197E-2</v>
      </c>
      <c r="H158" s="101">
        <v>0</v>
      </c>
      <c r="I158" s="168">
        <v>1.4034590636338387</v>
      </c>
      <c r="J158" s="169">
        <v>0</v>
      </c>
      <c r="K158" s="169">
        <v>5.4665048523905076E-3</v>
      </c>
      <c r="L158" s="102">
        <v>13.340232714524381</v>
      </c>
      <c r="M158" s="170">
        <v>-3.4071070308319351E-2</v>
      </c>
      <c r="N158" s="104">
        <v>6.8130730659639482E-2</v>
      </c>
      <c r="O158" s="105">
        <v>5.1333790790989908E-3</v>
      </c>
      <c r="P158"/>
      <c r="Q158"/>
      <c r="R158"/>
      <c r="S158" s="155"/>
    </row>
    <row r="159" spans="1:19" x14ac:dyDescent="0.3">
      <c r="A159" s="90" t="s">
        <v>477</v>
      </c>
      <c r="B159" s="90" t="s">
        <v>478</v>
      </c>
      <c r="C159" s="167">
        <v>14.342624800127531</v>
      </c>
      <c r="D159" s="101">
        <v>3.8952152280150001</v>
      </c>
      <c r="E159" s="168">
        <v>8.0634848992497599</v>
      </c>
      <c r="F159" s="173">
        <v>0</v>
      </c>
      <c r="G159" s="109">
        <v>0.16137854903539706</v>
      </c>
      <c r="H159" s="101">
        <v>0</v>
      </c>
      <c r="I159" s="168">
        <v>1.8327641909555856</v>
      </c>
      <c r="J159" s="169">
        <v>0</v>
      </c>
      <c r="K159" s="169">
        <v>4.8461938120506295E-2</v>
      </c>
      <c r="L159" s="102">
        <v>14.001304805376249</v>
      </c>
      <c r="M159" s="170">
        <v>-2.3797596291318168E-2</v>
      </c>
      <c r="N159" s="104">
        <v>0.20950732905782665</v>
      </c>
      <c r="O159" s="105">
        <v>1.519071965909932E-2</v>
      </c>
      <c r="P159"/>
      <c r="Q159"/>
      <c r="R159"/>
      <c r="S159" s="155"/>
    </row>
    <row r="160" spans="1:19" x14ac:dyDescent="0.3">
      <c r="A160" s="90" t="s">
        <v>155</v>
      </c>
      <c r="B160" s="90" t="s">
        <v>156</v>
      </c>
      <c r="C160" s="167">
        <v>167.99170065862464</v>
      </c>
      <c r="D160" s="101">
        <v>44.532189811675003</v>
      </c>
      <c r="E160" s="168">
        <v>109.35572432367776</v>
      </c>
      <c r="F160" s="173">
        <v>4.3499068220765293</v>
      </c>
      <c r="G160" s="109">
        <v>0</v>
      </c>
      <c r="H160" s="101">
        <v>0</v>
      </c>
      <c r="I160" s="168">
        <v>7.069906226164929</v>
      </c>
      <c r="J160" s="169">
        <v>0</v>
      </c>
      <c r="K160" s="169">
        <v>1.3600277896656987</v>
      </c>
      <c r="L160" s="102">
        <v>166.66775497325992</v>
      </c>
      <c r="M160" s="170">
        <v>-7.8810184084933121E-3</v>
      </c>
      <c r="N160" s="104">
        <v>1.356578055995783</v>
      </c>
      <c r="O160" s="105">
        <v>8.2062089284787483E-3</v>
      </c>
      <c r="P160"/>
      <c r="Q160"/>
      <c r="R160"/>
      <c r="S160" s="155"/>
    </row>
    <row r="161" spans="1:19" x14ac:dyDescent="0.3">
      <c r="A161" s="90" t="s">
        <v>799</v>
      </c>
      <c r="B161" s="90" t="s">
        <v>1340</v>
      </c>
      <c r="C161" s="167">
        <v>30.612330082968224</v>
      </c>
      <c r="D161" s="101">
        <v>8.4206724458029996</v>
      </c>
      <c r="E161" s="168">
        <v>21.506547234501344</v>
      </c>
      <c r="F161" s="173">
        <v>0</v>
      </c>
      <c r="G161" s="109">
        <v>0</v>
      </c>
      <c r="H161" s="101">
        <v>0</v>
      </c>
      <c r="I161" s="168">
        <v>0</v>
      </c>
      <c r="J161" s="169">
        <v>8.7569352086293573E-2</v>
      </c>
      <c r="K161" s="169">
        <v>0.14234703297569593</v>
      </c>
      <c r="L161" s="102">
        <v>30.157136065366334</v>
      </c>
      <c r="M161" s="170">
        <v>-1.4869629863789591E-2</v>
      </c>
      <c r="N161" s="104">
        <v>0.18276365701552422</v>
      </c>
      <c r="O161" s="105">
        <v>6.0973305637787622E-3</v>
      </c>
      <c r="P161"/>
      <c r="Q161"/>
      <c r="R161"/>
      <c r="S161" s="155"/>
    </row>
    <row r="162" spans="1:19" x14ac:dyDescent="0.3">
      <c r="A162" s="90" t="s">
        <v>280</v>
      </c>
      <c r="B162" s="90" t="s">
        <v>281</v>
      </c>
      <c r="C162" s="167">
        <v>145.41379858322199</v>
      </c>
      <c r="D162" s="101">
        <v>40.552388341225999</v>
      </c>
      <c r="E162" s="168">
        <v>88.725515400119235</v>
      </c>
      <c r="F162" s="173">
        <v>3.5292868948394807</v>
      </c>
      <c r="G162" s="109">
        <v>0</v>
      </c>
      <c r="H162" s="101">
        <v>0</v>
      </c>
      <c r="I162" s="168">
        <v>4.651090923813638</v>
      </c>
      <c r="J162" s="169">
        <v>4.0931261261405574</v>
      </c>
      <c r="K162" s="169">
        <v>0.57632585138982739</v>
      </c>
      <c r="L162" s="102">
        <v>142.12773353752874</v>
      </c>
      <c r="M162" s="170">
        <v>-2.2598027681758115E-2</v>
      </c>
      <c r="N162" s="104">
        <v>2.4622253402777972</v>
      </c>
      <c r="O162" s="105">
        <v>1.7629444607041935E-2</v>
      </c>
      <c r="P162"/>
      <c r="Q162"/>
      <c r="R162"/>
      <c r="S162" s="155"/>
    </row>
    <row r="163" spans="1:19" x14ac:dyDescent="0.3">
      <c r="A163" s="90" t="s">
        <v>180</v>
      </c>
      <c r="B163" s="90" t="s">
        <v>181</v>
      </c>
      <c r="C163" s="167">
        <v>712.41495433566547</v>
      </c>
      <c r="D163" s="101">
        <v>160.30794500223499</v>
      </c>
      <c r="E163" s="168">
        <v>509.67553434287674</v>
      </c>
      <c r="F163" s="173">
        <v>20.273662833794116</v>
      </c>
      <c r="G163" s="109">
        <v>0</v>
      </c>
      <c r="H163" s="101">
        <v>0</v>
      </c>
      <c r="I163" s="168">
        <v>6.9360234270363925</v>
      </c>
      <c r="J163" s="169">
        <v>0</v>
      </c>
      <c r="K163" s="169">
        <v>7.8493942366214835</v>
      </c>
      <c r="L163" s="102">
        <v>705.04255984256372</v>
      </c>
      <c r="M163" s="170">
        <v>-1.0348455557023795E-2</v>
      </c>
      <c r="N163" s="104">
        <v>7.83695933267893</v>
      </c>
      <c r="O163" s="105">
        <v>1.1240528370609121E-2</v>
      </c>
      <c r="P163"/>
      <c r="Q163"/>
      <c r="R163"/>
      <c r="S163" s="155"/>
    </row>
    <row r="164" spans="1:19" x14ac:dyDescent="0.3">
      <c r="A164" s="90" t="s">
        <v>503</v>
      </c>
      <c r="B164" s="90" t="s">
        <v>504</v>
      </c>
      <c r="C164" s="167">
        <v>12.56788996380082</v>
      </c>
      <c r="D164" s="101">
        <v>3.1539628034400002</v>
      </c>
      <c r="E164" s="168">
        <v>6.51740295833432</v>
      </c>
      <c r="F164" s="173">
        <v>0</v>
      </c>
      <c r="G164" s="109">
        <v>0.20448348120202603</v>
      </c>
      <c r="H164" s="101">
        <v>0</v>
      </c>
      <c r="I164" s="168">
        <v>2.3737144388593014</v>
      </c>
      <c r="J164" s="169">
        <v>0</v>
      </c>
      <c r="K164" s="169">
        <v>3.9574402928855876E-2</v>
      </c>
      <c r="L164" s="102">
        <v>12.289138084764502</v>
      </c>
      <c r="M164" s="170">
        <v>-2.2179688065316006E-2</v>
      </c>
      <c r="N164" s="104">
        <v>0.24378703729979101</v>
      </c>
      <c r="O164" s="105">
        <v>2.0239097751418623E-2</v>
      </c>
      <c r="P164"/>
      <c r="Q164"/>
      <c r="R164"/>
      <c r="S164" s="155"/>
    </row>
    <row r="165" spans="1:19" x14ac:dyDescent="0.3">
      <c r="A165" s="90" t="s">
        <v>383</v>
      </c>
      <c r="B165" s="90" t="s">
        <v>384</v>
      </c>
      <c r="C165" s="167">
        <v>9.3914223895247151</v>
      </c>
      <c r="D165" s="101">
        <v>2.7896086367619999</v>
      </c>
      <c r="E165" s="168">
        <v>5.3598784267564632</v>
      </c>
      <c r="F165" s="173">
        <v>0</v>
      </c>
      <c r="G165" s="109">
        <v>0.13564990613978545</v>
      </c>
      <c r="H165" s="101">
        <v>0</v>
      </c>
      <c r="I165" s="168">
        <v>0.78250007417098022</v>
      </c>
      <c r="J165" s="169">
        <v>0</v>
      </c>
      <c r="K165" s="169">
        <v>3.1087926950065358E-2</v>
      </c>
      <c r="L165" s="102">
        <v>9.0987249707792941</v>
      </c>
      <c r="M165" s="170">
        <v>-3.1166463034598357E-2</v>
      </c>
      <c r="N165" s="104">
        <v>0.16650230926361864</v>
      </c>
      <c r="O165" s="105">
        <v>1.8640635771541042E-2</v>
      </c>
      <c r="P165"/>
      <c r="Q165"/>
      <c r="R165"/>
      <c r="S165" s="155"/>
    </row>
    <row r="166" spans="1:19" x14ac:dyDescent="0.3">
      <c r="A166" s="90" t="s">
        <v>157</v>
      </c>
      <c r="B166" s="90" t="s">
        <v>158</v>
      </c>
      <c r="C166" s="167">
        <v>189.42231924117564</v>
      </c>
      <c r="D166" s="101">
        <v>63.578895089022005</v>
      </c>
      <c r="E166" s="168">
        <v>109.16380156523029</v>
      </c>
      <c r="F166" s="173">
        <v>4.342272597883448</v>
      </c>
      <c r="G166" s="109">
        <v>0</v>
      </c>
      <c r="H166" s="101">
        <v>0</v>
      </c>
      <c r="I166" s="168">
        <v>9.2316779867728798</v>
      </c>
      <c r="J166" s="169">
        <v>0</v>
      </c>
      <c r="K166" s="169">
        <v>0.5148210861884942</v>
      </c>
      <c r="L166" s="102">
        <v>186.83146832509709</v>
      </c>
      <c r="M166" s="170">
        <v>-1.3677643302317688E-2</v>
      </c>
      <c r="N166" s="104">
        <v>0.51012434832173881</v>
      </c>
      <c r="O166" s="105">
        <v>2.73787391950825E-3</v>
      </c>
      <c r="P166"/>
      <c r="Q166"/>
      <c r="R166"/>
      <c r="S166" s="155"/>
    </row>
    <row r="167" spans="1:19" x14ac:dyDescent="0.3">
      <c r="A167" s="90" t="s">
        <v>571</v>
      </c>
      <c r="B167" s="90" t="s">
        <v>572</v>
      </c>
      <c r="C167" s="167">
        <v>10.795010134694246</v>
      </c>
      <c r="D167" s="101">
        <v>3.179063486674</v>
      </c>
      <c r="E167" s="168">
        <v>4.2645546111231765</v>
      </c>
      <c r="F167" s="173">
        <v>0</v>
      </c>
      <c r="G167" s="109">
        <v>0.23977000428461029</v>
      </c>
      <c r="H167" s="101">
        <v>0</v>
      </c>
      <c r="I167" s="168">
        <v>2.9315424641673826</v>
      </c>
      <c r="J167" s="169">
        <v>0</v>
      </c>
      <c r="K167" s="169">
        <v>0</v>
      </c>
      <c r="L167" s="102">
        <v>10.61493056624917</v>
      </c>
      <c r="M167" s="170">
        <v>-1.6681741489645852E-2</v>
      </c>
      <c r="N167" s="104">
        <v>-2.5761234919663423E-4</v>
      </c>
      <c r="O167" s="105">
        <v>-2.4268279079217366E-5</v>
      </c>
      <c r="P167"/>
      <c r="Q167"/>
      <c r="R167"/>
      <c r="S167" s="155"/>
    </row>
    <row r="168" spans="1:19" x14ac:dyDescent="0.3">
      <c r="A168" s="90" t="s">
        <v>733</v>
      </c>
      <c r="B168" s="90" t="s">
        <v>734</v>
      </c>
      <c r="C168" s="167">
        <v>15.695814572319566</v>
      </c>
      <c r="D168" s="101">
        <v>2.0642602546199997</v>
      </c>
      <c r="E168" s="168">
        <v>8.6163078347633455</v>
      </c>
      <c r="F168" s="173">
        <v>0</v>
      </c>
      <c r="G168" s="109">
        <v>0.33571133875202858</v>
      </c>
      <c r="H168" s="101">
        <v>0</v>
      </c>
      <c r="I168" s="168">
        <v>4.4263752354012968</v>
      </c>
      <c r="J168" s="169">
        <v>8.1791047542527674E-3</v>
      </c>
      <c r="K168" s="169">
        <v>0.13398668623738277</v>
      </c>
      <c r="L168" s="102">
        <v>15.584820454528307</v>
      </c>
      <c r="M168" s="170">
        <v>-7.0715742263548487E-3</v>
      </c>
      <c r="N168" s="104">
        <v>0.13755594866600696</v>
      </c>
      <c r="O168" s="105">
        <v>8.9048742975692506E-3</v>
      </c>
      <c r="P168"/>
      <c r="Q168"/>
      <c r="R168"/>
      <c r="S168" s="155"/>
    </row>
    <row r="169" spans="1:19" x14ac:dyDescent="0.3">
      <c r="A169" s="90" t="s">
        <v>159</v>
      </c>
      <c r="B169" s="90" t="s">
        <v>160</v>
      </c>
      <c r="C169" s="167">
        <v>174.60066881103936</v>
      </c>
      <c r="D169" s="101">
        <v>67.774208425377992</v>
      </c>
      <c r="E169" s="168">
        <v>92.551426493600331</v>
      </c>
      <c r="F169" s="173">
        <v>3.6814724056494383</v>
      </c>
      <c r="G169" s="109">
        <v>0</v>
      </c>
      <c r="H169" s="101">
        <v>0.114233</v>
      </c>
      <c r="I169" s="168">
        <v>8.1958574685674854</v>
      </c>
      <c r="J169" s="169">
        <v>0</v>
      </c>
      <c r="K169" s="169">
        <v>0</v>
      </c>
      <c r="L169" s="102">
        <v>172.31719779319525</v>
      </c>
      <c r="M169" s="170">
        <v>-1.3078248974609519E-2</v>
      </c>
      <c r="N169" s="104">
        <v>-4.8948606070666756E-3</v>
      </c>
      <c r="O169" s="105">
        <v>-2.8405299237518692E-5</v>
      </c>
      <c r="P169"/>
      <c r="Q169"/>
      <c r="R169"/>
      <c r="S169" s="155"/>
    </row>
    <row r="170" spans="1:19" x14ac:dyDescent="0.3">
      <c r="A170" s="90" t="s">
        <v>771</v>
      </c>
      <c r="B170" s="90" t="s">
        <v>772</v>
      </c>
      <c r="C170" s="167">
        <v>42.681768597407498</v>
      </c>
      <c r="D170" s="101">
        <v>20.95097608347</v>
      </c>
      <c r="E170" s="168">
        <v>20.632939289241666</v>
      </c>
      <c r="F170" s="173">
        <v>0</v>
      </c>
      <c r="G170" s="109">
        <v>0</v>
      </c>
      <c r="H170" s="101">
        <v>0</v>
      </c>
      <c r="I170" s="168">
        <v>0</v>
      </c>
      <c r="J170" s="169">
        <v>0</v>
      </c>
      <c r="K170" s="169">
        <v>0</v>
      </c>
      <c r="L170" s="102">
        <v>41.583915372711665</v>
      </c>
      <c r="M170" s="170">
        <v>-2.5721830673214319E-2</v>
      </c>
      <c r="N170" s="104">
        <v>0</v>
      </c>
      <c r="O170" s="105">
        <v>0</v>
      </c>
      <c r="P170"/>
      <c r="Q170"/>
      <c r="R170"/>
      <c r="S170" s="155"/>
    </row>
    <row r="171" spans="1:19" x14ac:dyDescent="0.3">
      <c r="A171" s="90" t="s">
        <v>745</v>
      </c>
      <c r="B171" s="90" t="s">
        <v>746</v>
      </c>
      <c r="C171" s="167">
        <v>19.518722147402617</v>
      </c>
      <c r="D171" s="101">
        <v>5.4591719233280003</v>
      </c>
      <c r="E171" s="168">
        <v>8.2910536038454001</v>
      </c>
      <c r="F171" s="173">
        <v>0</v>
      </c>
      <c r="G171" s="109">
        <v>0.35257000711276176</v>
      </c>
      <c r="H171" s="101">
        <v>0</v>
      </c>
      <c r="I171" s="168">
        <v>5.0018221197592698</v>
      </c>
      <c r="J171" s="169">
        <v>3.418251176827318E-2</v>
      </c>
      <c r="K171" s="169">
        <v>0</v>
      </c>
      <c r="L171" s="102">
        <v>19.138800165813706</v>
      </c>
      <c r="M171" s="170">
        <v>-1.9464490488659725E-2</v>
      </c>
      <c r="N171" s="104">
        <v>1.532518225655366E-2</v>
      </c>
      <c r="O171" s="105">
        <v>8.0138062092431628E-4</v>
      </c>
      <c r="P171"/>
      <c r="Q171"/>
      <c r="R171"/>
      <c r="S171" s="155"/>
    </row>
    <row r="172" spans="1:19" x14ac:dyDescent="0.3">
      <c r="A172" s="90" t="s">
        <v>547</v>
      </c>
      <c r="B172" s="90" t="s">
        <v>548</v>
      </c>
      <c r="C172" s="167">
        <v>11.630173669779886</v>
      </c>
      <c r="D172" s="101">
        <v>5.84122407037</v>
      </c>
      <c r="E172" s="168">
        <v>4.6080520395149218</v>
      </c>
      <c r="F172" s="173">
        <v>0</v>
      </c>
      <c r="G172" s="109">
        <v>5.4275021614961984E-2</v>
      </c>
      <c r="H172" s="101">
        <v>0</v>
      </c>
      <c r="I172" s="168">
        <v>0.64229093800995452</v>
      </c>
      <c r="J172" s="169">
        <v>0</v>
      </c>
      <c r="K172" s="169">
        <v>0</v>
      </c>
      <c r="L172" s="102">
        <v>11.145842069509838</v>
      </c>
      <c r="M172" s="170">
        <v>-4.1644399647147723E-2</v>
      </c>
      <c r="N172" s="104">
        <v>5.3918321182845119E-2</v>
      </c>
      <c r="O172" s="105">
        <v>4.8610432605054347E-3</v>
      </c>
      <c r="P172"/>
      <c r="Q172"/>
      <c r="R172"/>
      <c r="S172" s="155"/>
    </row>
    <row r="173" spans="1:19" x14ac:dyDescent="0.3">
      <c r="A173" s="90" t="s">
        <v>683</v>
      </c>
      <c r="B173" s="90" t="s">
        <v>684</v>
      </c>
      <c r="C173" s="167">
        <v>20.590002432980331</v>
      </c>
      <c r="D173" s="101">
        <v>4.506372601692</v>
      </c>
      <c r="E173" s="168">
        <v>13.114944862227576</v>
      </c>
      <c r="F173" s="173">
        <v>0</v>
      </c>
      <c r="G173" s="109">
        <v>0.11657061792685072</v>
      </c>
      <c r="H173" s="101">
        <v>0</v>
      </c>
      <c r="I173" s="168">
        <v>2.3386660248511055</v>
      </c>
      <c r="J173" s="169">
        <v>0</v>
      </c>
      <c r="K173" s="169">
        <v>0.1193714876725489</v>
      </c>
      <c r="L173" s="102">
        <v>20.195925594370081</v>
      </c>
      <c r="M173" s="170">
        <v>-1.9139232250843796E-2</v>
      </c>
      <c r="N173" s="104">
        <v>0.23551337068150957</v>
      </c>
      <c r="O173" s="105">
        <v>1.1799023389006343E-2</v>
      </c>
      <c r="P173"/>
      <c r="Q173"/>
      <c r="R173"/>
      <c r="S173" s="155"/>
    </row>
    <row r="174" spans="1:19" x14ac:dyDescent="0.3">
      <c r="A174" s="90" t="s">
        <v>198</v>
      </c>
      <c r="B174" s="90" t="s">
        <v>199</v>
      </c>
      <c r="C174" s="167">
        <v>123.58326020002704</v>
      </c>
      <c r="D174" s="101">
        <v>43.29881367598</v>
      </c>
      <c r="E174" s="168">
        <v>72.138255077051198</v>
      </c>
      <c r="F174" s="173">
        <v>2.8694857066976578</v>
      </c>
      <c r="G174" s="109">
        <v>0</v>
      </c>
      <c r="H174" s="101">
        <v>5.731E-2</v>
      </c>
      <c r="I174" s="168">
        <v>4.0107637526440323</v>
      </c>
      <c r="J174" s="169">
        <v>0</v>
      </c>
      <c r="K174" s="169">
        <v>0</v>
      </c>
      <c r="L174" s="102">
        <v>122.37462821237288</v>
      </c>
      <c r="M174" s="170">
        <v>-9.7799004954062241E-3</v>
      </c>
      <c r="N174" s="104">
        <v>-3.2570603531212328E-3</v>
      </c>
      <c r="O174" s="105">
        <v>-2.6614778853733989E-5</v>
      </c>
      <c r="P174"/>
      <c r="Q174"/>
      <c r="R174"/>
      <c r="S174" s="155"/>
    </row>
    <row r="175" spans="1:19" x14ac:dyDescent="0.3">
      <c r="A175" s="90" t="s">
        <v>343</v>
      </c>
      <c r="B175" s="90" t="s">
        <v>344</v>
      </c>
      <c r="C175" s="167">
        <v>4.8130462818824906</v>
      </c>
      <c r="D175" s="101">
        <v>3.2850000000000001</v>
      </c>
      <c r="E175" s="168">
        <v>1.4761464767004306</v>
      </c>
      <c r="F175" s="173">
        <v>5.8717544683604038E-2</v>
      </c>
      <c r="G175" s="109">
        <v>0</v>
      </c>
      <c r="H175" s="101">
        <v>0</v>
      </c>
      <c r="I175" s="168">
        <v>5.7703849001870533E-2</v>
      </c>
      <c r="J175" s="169">
        <v>0</v>
      </c>
      <c r="K175" s="169">
        <v>0</v>
      </c>
      <c r="L175" s="102">
        <v>4.8775678703859047</v>
      </c>
      <c r="M175" s="170">
        <v>1.3405561618281103E-2</v>
      </c>
      <c r="N175" s="104">
        <v>0</v>
      </c>
      <c r="O175" s="105">
        <v>0</v>
      </c>
      <c r="P175"/>
      <c r="Q175"/>
      <c r="R175"/>
      <c r="S175" s="155"/>
    </row>
    <row r="176" spans="1:19" x14ac:dyDescent="0.3">
      <c r="A176" s="90" t="s">
        <v>118</v>
      </c>
      <c r="B176" s="90" t="s">
        <v>119</v>
      </c>
      <c r="C176" s="167">
        <v>220.99305020695968</v>
      </c>
      <c r="D176" s="101">
        <v>120.375945853031</v>
      </c>
      <c r="E176" s="168">
        <v>76.187851014101184</v>
      </c>
      <c r="F176" s="173">
        <v>3.0305688608001917</v>
      </c>
      <c r="G176" s="109">
        <v>0</v>
      </c>
      <c r="H176" s="101">
        <v>1.2687539999999999</v>
      </c>
      <c r="I176" s="168">
        <v>15.512620789471029</v>
      </c>
      <c r="J176" s="169">
        <v>0</v>
      </c>
      <c r="K176" s="169">
        <v>0</v>
      </c>
      <c r="L176" s="102">
        <v>216.37574051740339</v>
      </c>
      <c r="M176" s="170">
        <v>-2.0893461062382657E-2</v>
      </c>
      <c r="N176" s="104">
        <v>-8.427533905717155E-3</v>
      </c>
      <c r="O176" s="105">
        <v>-3.8947091100116036E-5</v>
      </c>
      <c r="P176"/>
      <c r="Q176"/>
      <c r="R176"/>
      <c r="S176" s="155"/>
    </row>
    <row r="177" spans="1:19" x14ac:dyDescent="0.3">
      <c r="A177" s="90" t="s">
        <v>120</v>
      </c>
      <c r="B177" s="90" t="s">
        <v>121</v>
      </c>
      <c r="C177" s="167">
        <v>159.23733485507302</v>
      </c>
      <c r="D177" s="101">
        <v>71.517438528322003</v>
      </c>
      <c r="E177" s="168">
        <v>76.478944406668617</v>
      </c>
      <c r="F177" s="173">
        <v>3.0421478535051794</v>
      </c>
      <c r="G177" s="109">
        <v>0</v>
      </c>
      <c r="H177" s="101">
        <v>0.19839100000000001</v>
      </c>
      <c r="I177" s="168">
        <v>3.6498047648239105</v>
      </c>
      <c r="J177" s="169">
        <v>0</v>
      </c>
      <c r="K177" s="169">
        <v>0</v>
      </c>
      <c r="L177" s="102">
        <v>154.8867265533197</v>
      </c>
      <c r="M177" s="170">
        <v>-2.7321534272806924E-2</v>
      </c>
      <c r="N177" s="104">
        <v>-5.2245687963932141E-3</v>
      </c>
      <c r="O177" s="105">
        <v>-3.3730408575421641E-5</v>
      </c>
      <c r="P177"/>
      <c r="Q177"/>
      <c r="R177"/>
      <c r="S177" s="155"/>
    </row>
    <row r="178" spans="1:19" x14ac:dyDescent="0.3">
      <c r="A178" s="90" t="s">
        <v>335</v>
      </c>
      <c r="B178" s="90" t="s">
        <v>336</v>
      </c>
      <c r="C178" s="167">
        <v>875.52934956878175</v>
      </c>
      <c r="D178" s="101">
        <v>241.81906598156598</v>
      </c>
      <c r="E178" s="168">
        <v>586.33128905458011</v>
      </c>
      <c r="F178" s="173">
        <v>23.322843774564266</v>
      </c>
      <c r="G178" s="109">
        <v>0</v>
      </c>
      <c r="H178" s="101">
        <v>0.30123</v>
      </c>
      <c r="I178" s="168">
        <v>9.356040845553574</v>
      </c>
      <c r="J178" s="169">
        <v>0</v>
      </c>
      <c r="K178" s="169">
        <v>5.6847073266786978</v>
      </c>
      <c r="L178" s="102">
        <v>866.8151769829426</v>
      </c>
      <c r="M178" s="170">
        <v>-9.9530330880752693E-3</v>
      </c>
      <c r="N178" s="104">
        <v>5.6659589878009911</v>
      </c>
      <c r="O178" s="105">
        <v>6.579532175610657E-3</v>
      </c>
      <c r="P178"/>
      <c r="Q178"/>
      <c r="R178"/>
      <c r="S178" s="155"/>
    </row>
    <row r="179" spans="1:19" x14ac:dyDescent="0.3">
      <c r="A179" s="90" t="s">
        <v>801</v>
      </c>
      <c r="B179" s="90" t="s">
        <v>802</v>
      </c>
      <c r="C179" s="167">
        <v>68.275151036172588</v>
      </c>
      <c r="D179" s="101">
        <v>22.771320026447</v>
      </c>
      <c r="E179" s="168">
        <v>44.114518684611397</v>
      </c>
      <c r="F179" s="173">
        <v>0</v>
      </c>
      <c r="G179" s="109">
        <v>0</v>
      </c>
      <c r="H179" s="101">
        <v>0</v>
      </c>
      <c r="I179" s="168">
        <v>0</v>
      </c>
      <c r="J179" s="169">
        <v>0</v>
      </c>
      <c r="K179" s="169">
        <v>0.17781273557834079</v>
      </c>
      <c r="L179" s="102">
        <v>67.06365144663674</v>
      </c>
      <c r="M179" s="170">
        <v>-1.7744370699289802E-2</v>
      </c>
      <c r="N179" s="104">
        <v>0.17781273557834254</v>
      </c>
      <c r="O179" s="105">
        <v>2.6584511610369377E-3</v>
      </c>
      <c r="P179"/>
      <c r="Q179"/>
      <c r="R179"/>
      <c r="S179" s="155"/>
    </row>
    <row r="180" spans="1:19" x14ac:dyDescent="0.3">
      <c r="A180" s="90" t="s">
        <v>613</v>
      </c>
      <c r="B180" s="90" t="s">
        <v>614</v>
      </c>
      <c r="C180" s="167">
        <v>12.463983751740809</v>
      </c>
      <c r="D180" s="101">
        <v>2.9013131012139999</v>
      </c>
      <c r="E180" s="168">
        <v>6.504918064964766</v>
      </c>
      <c r="F180" s="173">
        <v>0</v>
      </c>
      <c r="G180" s="109">
        <v>0.1100971680351957</v>
      </c>
      <c r="H180" s="101">
        <v>0</v>
      </c>
      <c r="I180" s="168">
        <v>2.6363592288889626</v>
      </c>
      <c r="J180" s="169">
        <v>0</v>
      </c>
      <c r="K180" s="169">
        <v>4.9929853683041439E-2</v>
      </c>
      <c r="L180" s="102">
        <v>12.202617416785966</v>
      </c>
      <c r="M180" s="170">
        <v>-2.0969726867490435E-2</v>
      </c>
      <c r="N180" s="104">
        <v>0.15977579691567989</v>
      </c>
      <c r="O180" s="105">
        <v>1.3267283749049322E-2</v>
      </c>
      <c r="P180"/>
      <c r="Q180"/>
      <c r="R180"/>
      <c r="S180" s="155"/>
    </row>
    <row r="181" spans="1:19" x14ac:dyDescent="0.3">
      <c r="A181" s="90" t="s">
        <v>605</v>
      </c>
      <c r="B181" s="90" t="s">
        <v>1341</v>
      </c>
      <c r="C181" s="167">
        <v>17.67331718078583</v>
      </c>
      <c r="D181" s="101">
        <v>6.9821880477219995</v>
      </c>
      <c r="E181" s="168">
        <v>6.1795744858154205</v>
      </c>
      <c r="F181" s="173">
        <v>0</v>
      </c>
      <c r="G181" s="109">
        <v>0.30220901820175189</v>
      </c>
      <c r="H181" s="101">
        <v>0</v>
      </c>
      <c r="I181" s="168">
        <v>3.3045081027606966</v>
      </c>
      <c r="J181" s="169">
        <v>0.37140690008838756</v>
      </c>
      <c r="K181" s="169">
        <v>0</v>
      </c>
      <c r="L181" s="102">
        <v>17.139886554588255</v>
      </c>
      <c r="M181" s="170">
        <v>-3.0182824239555428E-2</v>
      </c>
      <c r="N181" s="104">
        <v>0.17087313450359787</v>
      </c>
      <c r="O181" s="105">
        <v>1.0069715326016013E-2</v>
      </c>
      <c r="P181"/>
      <c r="Q181"/>
      <c r="R181"/>
      <c r="S181" s="155"/>
    </row>
    <row r="182" spans="1:19" x14ac:dyDescent="0.3">
      <c r="A182" s="90" t="s">
        <v>220</v>
      </c>
      <c r="B182" s="90" t="s">
        <v>221</v>
      </c>
      <c r="C182" s="167">
        <v>196.7009482624245</v>
      </c>
      <c r="D182" s="101">
        <v>115.67479558035799</v>
      </c>
      <c r="E182" s="168">
        <v>68.893768785309405</v>
      </c>
      <c r="F182" s="173">
        <v>2.7404278714369386</v>
      </c>
      <c r="G182" s="109">
        <v>0</v>
      </c>
      <c r="H182" s="101">
        <v>1.883108</v>
      </c>
      <c r="I182" s="168">
        <v>3.9854959561221599</v>
      </c>
      <c r="J182" s="169">
        <v>0</v>
      </c>
      <c r="K182" s="169">
        <v>0</v>
      </c>
      <c r="L182" s="102">
        <v>193.17759619322649</v>
      </c>
      <c r="M182" s="170">
        <v>-1.7912227166782202E-2</v>
      </c>
      <c r="N182" s="104">
        <v>-8.0273059728881435E-3</v>
      </c>
      <c r="O182" s="105">
        <v>-4.1552294769602307E-5</v>
      </c>
      <c r="P182"/>
      <c r="Q182"/>
      <c r="R182"/>
      <c r="S182" s="155"/>
    </row>
    <row r="183" spans="1:19" x14ac:dyDescent="0.3">
      <c r="A183" s="90" t="s">
        <v>161</v>
      </c>
      <c r="B183" s="90" t="s">
        <v>162</v>
      </c>
      <c r="C183" s="167">
        <v>123.83778618910893</v>
      </c>
      <c r="D183" s="101">
        <v>26.112642774844002</v>
      </c>
      <c r="E183" s="168">
        <v>86.607084112304364</v>
      </c>
      <c r="F183" s="173">
        <v>3.4450208102978914</v>
      </c>
      <c r="G183" s="109">
        <v>0</v>
      </c>
      <c r="H183" s="101">
        <v>0</v>
      </c>
      <c r="I183" s="168">
        <v>4.7757838725244621</v>
      </c>
      <c r="J183" s="169">
        <v>0</v>
      </c>
      <c r="K183" s="169">
        <v>1.2877724508588613</v>
      </c>
      <c r="L183" s="102">
        <v>122.22830402082958</v>
      </c>
      <c r="M183" s="170">
        <v>-1.2996696871030555E-2</v>
      </c>
      <c r="N183" s="104">
        <v>1.2856013397336028</v>
      </c>
      <c r="O183" s="105">
        <v>1.0629838024403183E-2</v>
      </c>
      <c r="P183"/>
      <c r="Q183"/>
      <c r="R183"/>
      <c r="S183" s="155"/>
    </row>
    <row r="184" spans="1:19" x14ac:dyDescent="0.3">
      <c r="A184" s="90" t="s">
        <v>101</v>
      </c>
      <c r="B184" s="90" t="s">
        <v>102</v>
      </c>
      <c r="C184" s="167">
        <v>279.72191274371778</v>
      </c>
      <c r="D184" s="101">
        <v>109.917682476574</v>
      </c>
      <c r="E184" s="168">
        <v>148.48939847323197</v>
      </c>
      <c r="F184" s="173">
        <v>5.9065499444083276</v>
      </c>
      <c r="G184" s="109">
        <v>0</v>
      </c>
      <c r="H184" s="101">
        <v>0.83382999999999996</v>
      </c>
      <c r="I184" s="168">
        <v>9.0811896832728589</v>
      </c>
      <c r="J184" s="169">
        <v>0</v>
      </c>
      <c r="K184" s="169">
        <v>0</v>
      </c>
      <c r="L184" s="102">
        <v>274.22865057748714</v>
      </c>
      <c r="M184" s="170">
        <v>-1.9638297594738563E-2</v>
      </c>
      <c r="N184" s="104">
        <v>-8.1352637191116628E-3</v>
      </c>
      <c r="O184" s="105">
        <v>-2.9665107451420823E-5</v>
      </c>
      <c r="P184"/>
      <c r="Q184"/>
      <c r="R184"/>
      <c r="S184" s="155"/>
    </row>
    <row r="185" spans="1:19" x14ac:dyDescent="0.3">
      <c r="A185" s="90" t="s">
        <v>55</v>
      </c>
      <c r="B185" s="90" t="s">
        <v>56</v>
      </c>
      <c r="C185" s="167">
        <v>144.22696939904748</v>
      </c>
      <c r="D185" s="101">
        <v>91.049855480626007</v>
      </c>
      <c r="E185" s="168">
        <v>44.714988129749905</v>
      </c>
      <c r="F185" s="173">
        <v>1.7786543239287511</v>
      </c>
      <c r="G185" s="109">
        <v>0</v>
      </c>
      <c r="H185" s="101">
        <v>1.308524</v>
      </c>
      <c r="I185" s="168">
        <v>2.7371031026915804</v>
      </c>
      <c r="J185" s="169">
        <v>0</v>
      </c>
      <c r="K185" s="169">
        <v>0</v>
      </c>
      <c r="L185" s="102">
        <v>141.58912503699625</v>
      </c>
      <c r="M185" s="170">
        <v>-1.8289536090527081E-2</v>
      </c>
      <c r="N185" s="104">
        <v>-6.162188260560697E-3</v>
      </c>
      <c r="O185" s="105">
        <v>-4.3519727113216575E-5</v>
      </c>
      <c r="P185"/>
      <c r="Q185"/>
      <c r="R185"/>
      <c r="S185" s="155"/>
    </row>
    <row r="186" spans="1:19" x14ac:dyDescent="0.3">
      <c r="A186" s="90" t="s">
        <v>122</v>
      </c>
      <c r="B186" s="90" t="s">
        <v>123</v>
      </c>
      <c r="C186" s="167">
        <v>286.12968985381224</v>
      </c>
      <c r="D186" s="101">
        <v>157.63150816960999</v>
      </c>
      <c r="E186" s="168">
        <v>105.70328057448087</v>
      </c>
      <c r="F186" s="173">
        <v>4.2046214236198667</v>
      </c>
      <c r="G186" s="109">
        <v>0</v>
      </c>
      <c r="H186" s="101">
        <v>1.0625709999999999</v>
      </c>
      <c r="I186" s="168">
        <v>14.330206207306244</v>
      </c>
      <c r="J186" s="169">
        <v>0</v>
      </c>
      <c r="K186" s="169">
        <v>0</v>
      </c>
      <c r="L186" s="102">
        <v>282.93218737501701</v>
      </c>
      <c r="M186" s="170">
        <v>-1.1175011165142856E-2</v>
      </c>
      <c r="N186" s="104">
        <v>4.9804067174648026E-2</v>
      </c>
      <c r="O186" s="105">
        <v>1.7605927450225676E-4</v>
      </c>
      <c r="P186"/>
      <c r="Q186"/>
      <c r="R186"/>
      <c r="S186" s="155"/>
    </row>
    <row r="187" spans="1:19" x14ac:dyDescent="0.3">
      <c r="A187" s="90" t="s">
        <v>337</v>
      </c>
      <c r="B187" s="90" t="s">
        <v>338</v>
      </c>
      <c r="C187" s="167">
        <v>705.30001036654676</v>
      </c>
      <c r="D187" s="101">
        <v>258.32619194745502</v>
      </c>
      <c r="E187" s="168">
        <v>412.42081913237473</v>
      </c>
      <c r="F187" s="173">
        <v>16.405104952716886</v>
      </c>
      <c r="G187" s="109">
        <v>0</v>
      </c>
      <c r="H187" s="101">
        <v>3.2096589999999998</v>
      </c>
      <c r="I187" s="168">
        <v>5.5230807155286925</v>
      </c>
      <c r="J187" s="169">
        <v>0</v>
      </c>
      <c r="K187" s="169">
        <v>1.153803772685674</v>
      </c>
      <c r="L187" s="102">
        <v>697.03865952076092</v>
      </c>
      <c r="M187" s="170">
        <v>-1.171324361882875E-2</v>
      </c>
      <c r="N187" s="104">
        <v>1.1455407392784309</v>
      </c>
      <c r="O187" s="105">
        <v>1.646144656932787E-3</v>
      </c>
      <c r="P187"/>
      <c r="Q187"/>
      <c r="R187"/>
      <c r="S187" s="155"/>
    </row>
    <row r="188" spans="1:19" x14ac:dyDescent="0.3">
      <c r="A188" s="90" t="s">
        <v>803</v>
      </c>
      <c r="B188" s="90" t="s">
        <v>804</v>
      </c>
      <c r="C188" s="167">
        <v>55.013153806708971</v>
      </c>
      <c r="D188" s="101">
        <v>25.293093102187999</v>
      </c>
      <c r="E188" s="168">
        <v>28.422849717648425</v>
      </c>
      <c r="F188" s="173">
        <v>0</v>
      </c>
      <c r="G188" s="109">
        <v>0</v>
      </c>
      <c r="H188" s="101">
        <v>0</v>
      </c>
      <c r="I188" s="168">
        <v>0</v>
      </c>
      <c r="J188" s="169">
        <v>0</v>
      </c>
      <c r="K188" s="169">
        <v>0</v>
      </c>
      <c r="L188" s="102">
        <v>53.715942819836428</v>
      </c>
      <c r="M188" s="170">
        <v>-2.3580014907531921E-2</v>
      </c>
      <c r="N188" s="104">
        <v>0</v>
      </c>
      <c r="O188" s="105">
        <v>0</v>
      </c>
      <c r="P188"/>
      <c r="Q188"/>
      <c r="R188"/>
      <c r="S188" s="155"/>
    </row>
    <row r="189" spans="1:19" x14ac:dyDescent="0.3">
      <c r="A189" s="90" t="s">
        <v>549</v>
      </c>
      <c r="B189" s="90" t="s">
        <v>550</v>
      </c>
      <c r="C189" s="167">
        <v>18.025763822521615</v>
      </c>
      <c r="D189" s="101">
        <v>6.9586304655550002</v>
      </c>
      <c r="E189" s="168">
        <v>8.4037102233990577</v>
      </c>
      <c r="F189" s="173">
        <v>0</v>
      </c>
      <c r="G189" s="109">
        <v>0.14499685207264196</v>
      </c>
      <c r="H189" s="101">
        <v>0</v>
      </c>
      <c r="I189" s="168">
        <v>1.9383157555241894</v>
      </c>
      <c r="J189" s="169">
        <v>0</v>
      </c>
      <c r="K189" s="169">
        <v>0</v>
      </c>
      <c r="L189" s="102">
        <v>17.445653296550891</v>
      </c>
      <c r="M189" s="170">
        <v>-3.2182299273550208E-2</v>
      </c>
      <c r="N189" s="104">
        <v>0.14443237670622366</v>
      </c>
      <c r="O189" s="105">
        <v>8.3481031411233152E-3</v>
      </c>
      <c r="P189"/>
      <c r="Q189"/>
      <c r="R189"/>
      <c r="S189" s="155"/>
    </row>
    <row r="190" spans="1:19" x14ac:dyDescent="0.3">
      <c r="A190" s="90" t="s">
        <v>103</v>
      </c>
      <c r="B190" s="90" t="s">
        <v>104</v>
      </c>
      <c r="C190" s="167">
        <v>516.89694872351811</v>
      </c>
      <c r="D190" s="101">
        <v>212.86508328417099</v>
      </c>
      <c r="E190" s="168">
        <v>264.24457868962736</v>
      </c>
      <c r="F190" s="173">
        <v>10.511011679064602</v>
      </c>
      <c r="G190" s="109">
        <v>0</v>
      </c>
      <c r="H190" s="101">
        <v>1.486313</v>
      </c>
      <c r="I190" s="168">
        <v>17.541692602048872</v>
      </c>
      <c r="J190" s="169">
        <v>0</v>
      </c>
      <c r="K190" s="169">
        <v>0</v>
      </c>
      <c r="L190" s="102">
        <v>506.64867925491183</v>
      </c>
      <c r="M190" s="170">
        <v>-1.9826523437436516E-2</v>
      </c>
      <c r="N190" s="104">
        <v>-1.5713790266431715E-2</v>
      </c>
      <c r="O190" s="105">
        <v>-3.1014198909830533E-5</v>
      </c>
      <c r="P190"/>
      <c r="Q190"/>
      <c r="R190"/>
      <c r="S190" s="155"/>
    </row>
    <row r="191" spans="1:19" x14ac:dyDescent="0.3">
      <c r="A191" s="90" t="s">
        <v>246</v>
      </c>
      <c r="B191" s="90" t="s">
        <v>247</v>
      </c>
      <c r="C191" s="167">
        <v>255.82494184200715</v>
      </c>
      <c r="D191" s="101">
        <v>142.700480488007</v>
      </c>
      <c r="E191" s="168">
        <v>93.946402318145147</v>
      </c>
      <c r="F191" s="173">
        <v>3.7369611776670664</v>
      </c>
      <c r="G191" s="109">
        <v>0</v>
      </c>
      <c r="H191" s="101">
        <v>1.534367</v>
      </c>
      <c r="I191" s="168">
        <v>9.4150983913604964</v>
      </c>
      <c r="J191" s="169">
        <v>0</v>
      </c>
      <c r="K191" s="169">
        <v>0</v>
      </c>
      <c r="L191" s="102">
        <v>251.33330937517971</v>
      </c>
      <c r="M191" s="170">
        <v>-1.7557445472229927E-2</v>
      </c>
      <c r="N191" s="104">
        <v>-9.9701371979676878E-3</v>
      </c>
      <c r="O191" s="105">
        <v>-3.9667411109262211E-5</v>
      </c>
      <c r="P191"/>
      <c r="Q191"/>
      <c r="R191"/>
      <c r="S191" s="155"/>
    </row>
    <row r="192" spans="1:19" x14ac:dyDescent="0.3">
      <c r="A192" s="90" t="s">
        <v>325</v>
      </c>
      <c r="B192" s="90" t="s">
        <v>326</v>
      </c>
      <c r="C192" s="167">
        <v>346.9595879501216</v>
      </c>
      <c r="D192" s="101">
        <v>77.288691924633</v>
      </c>
      <c r="E192" s="168">
        <v>250.017576215031</v>
      </c>
      <c r="F192" s="173">
        <v>9.9450958524841067</v>
      </c>
      <c r="G192" s="109">
        <v>0</v>
      </c>
      <c r="H192" s="101">
        <v>0</v>
      </c>
      <c r="I192" s="168">
        <v>4.3250513851930581</v>
      </c>
      <c r="J192" s="169">
        <v>0</v>
      </c>
      <c r="K192" s="169">
        <v>3.3058163482580585</v>
      </c>
      <c r="L192" s="102">
        <v>344.88223172559918</v>
      </c>
      <c r="M192" s="170">
        <v>-5.9873146518177878E-3</v>
      </c>
      <c r="N192" s="104">
        <v>3.2996188972091431</v>
      </c>
      <c r="O192" s="105">
        <v>9.6597975812863189E-3</v>
      </c>
      <c r="P192"/>
      <c r="Q192"/>
      <c r="R192"/>
      <c r="S192" s="155"/>
    </row>
    <row r="193" spans="1:19" x14ac:dyDescent="0.3">
      <c r="A193" s="90" t="s">
        <v>787</v>
      </c>
      <c r="B193" s="90" t="s">
        <v>788</v>
      </c>
      <c r="C193" s="167">
        <v>33.908012215194056</v>
      </c>
      <c r="D193" s="101">
        <v>14.014560658823999</v>
      </c>
      <c r="E193" s="168">
        <v>19.241636207832251</v>
      </c>
      <c r="F193" s="173">
        <v>0</v>
      </c>
      <c r="G193" s="109">
        <v>0</v>
      </c>
      <c r="H193" s="101">
        <v>0</v>
      </c>
      <c r="I193" s="168">
        <v>0</v>
      </c>
      <c r="J193" s="169">
        <v>0</v>
      </c>
      <c r="K193" s="169">
        <v>0</v>
      </c>
      <c r="L193" s="102">
        <v>33.256196866656254</v>
      </c>
      <c r="M193" s="170">
        <v>-1.9223048063127912E-2</v>
      </c>
      <c r="N193" s="104">
        <v>0</v>
      </c>
      <c r="O193" s="105">
        <v>0</v>
      </c>
      <c r="P193"/>
      <c r="Q193"/>
      <c r="R193"/>
      <c r="S193" s="155"/>
    </row>
    <row r="194" spans="1:19" x14ac:dyDescent="0.3">
      <c r="A194" s="90" t="s">
        <v>423</v>
      </c>
      <c r="B194" s="90" t="s">
        <v>424</v>
      </c>
      <c r="C194" s="167">
        <v>11.589155183305081</v>
      </c>
      <c r="D194" s="101">
        <v>2.4679620338820003</v>
      </c>
      <c r="E194" s="168">
        <v>6.9476895864604682</v>
      </c>
      <c r="F194" s="173">
        <v>0</v>
      </c>
      <c r="G194" s="109">
        <v>0.14489035629898214</v>
      </c>
      <c r="H194" s="101">
        <v>0</v>
      </c>
      <c r="I194" s="168">
        <v>1.6052024667681641</v>
      </c>
      <c r="J194" s="169">
        <v>0</v>
      </c>
      <c r="K194" s="169">
        <v>8.3650174953447898E-2</v>
      </c>
      <c r="L194" s="102">
        <v>11.249394618363063</v>
      </c>
      <c r="M194" s="170">
        <v>-2.9317112383779764E-2</v>
      </c>
      <c r="N194" s="104">
        <v>0.22831644680315399</v>
      </c>
      <c r="O194" s="105">
        <v>2.0716344013630966E-2</v>
      </c>
      <c r="P194"/>
      <c r="Q194"/>
      <c r="R194"/>
      <c r="S194" s="155"/>
    </row>
    <row r="195" spans="1:19" x14ac:dyDescent="0.3">
      <c r="A195" s="90" t="s">
        <v>124</v>
      </c>
      <c r="B195" s="90" t="s">
        <v>125</v>
      </c>
      <c r="C195" s="167">
        <v>241.23254046372384</v>
      </c>
      <c r="D195" s="101">
        <v>134.95432959113998</v>
      </c>
      <c r="E195" s="168">
        <v>86.39177714938856</v>
      </c>
      <c r="F195" s="173">
        <v>3.4364564188806117</v>
      </c>
      <c r="G195" s="109">
        <v>0</v>
      </c>
      <c r="H195" s="101">
        <v>1.2098720000000001</v>
      </c>
      <c r="I195" s="168">
        <v>9.9834044964453099</v>
      </c>
      <c r="J195" s="169">
        <v>0</v>
      </c>
      <c r="K195" s="169">
        <v>0</v>
      </c>
      <c r="L195" s="102">
        <v>235.97583965585446</v>
      </c>
      <c r="M195" s="170">
        <v>-2.179101044064935E-2</v>
      </c>
      <c r="N195" s="104">
        <v>-9.3627201072195021E-3</v>
      </c>
      <c r="O195" s="105">
        <v>-3.9675030522902072E-5</v>
      </c>
      <c r="P195"/>
      <c r="Q195"/>
      <c r="R195"/>
      <c r="S195" s="155"/>
    </row>
    <row r="196" spans="1:19" x14ac:dyDescent="0.3">
      <c r="A196" s="90" t="s">
        <v>667</v>
      </c>
      <c r="B196" s="90" t="s">
        <v>668</v>
      </c>
      <c r="C196" s="167">
        <v>10.527824334488484</v>
      </c>
      <c r="D196" s="101">
        <v>2.2117542969450001</v>
      </c>
      <c r="E196" s="168">
        <v>5.9587834537899402</v>
      </c>
      <c r="F196" s="173">
        <v>0</v>
      </c>
      <c r="G196" s="109">
        <v>0.19233830906768912</v>
      </c>
      <c r="H196" s="101">
        <v>0</v>
      </c>
      <c r="I196" s="168">
        <v>1.892634564515062</v>
      </c>
      <c r="J196" s="169">
        <v>0</v>
      </c>
      <c r="K196" s="169">
        <v>5.1751243205722025E-2</v>
      </c>
      <c r="L196" s="102">
        <v>10.307261867523414</v>
      </c>
      <c r="M196" s="170">
        <v>-2.0950431918067003E-2</v>
      </c>
      <c r="N196" s="104">
        <v>0.24388127194613851</v>
      </c>
      <c r="O196" s="105">
        <v>2.4234527317124541E-2</v>
      </c>
      <c r="P196"/>
      <c r="Q196"/>
      <c r="R196"/>
      <c r="S196" s="155"/>
    </row>
    <row r="197" spans="1:19" x14ac:dyDescent="0.3">
      <c r="A197" s="90" t="s">
        <v>583</v>
      </c>
      <c r="B197" s="90" t="s">
        <v>584</v>
      </c>
      <c r="C197" s="167">
        <v>13.295507533532383</v>
      </c>
      <c r="D197" s="101">
        <v>4.5399524426789997</v>
      </c>
      <c r="E197" s="168">
        <v>5.9618843301483491</v>
      </c>
      <c r="F197" s="173">
        <v>0</v>
      </c>
      <c r="G197" s="109">
        <v>5.3109552201208138E-2</v>
      </c>
      <c r="H197" s="101">
        <v>0</v>
      </c>
      <c r="I197" s="168">
        <v>2.2968165843167339</v>
      </c>
      <c r="J197" s="169">
        <v>0</v>
      </c>
      <c r="K197" s="169">
        <v>0</v>
      </c>
      <c r="L197" s="102">
        <v>12.851762909345291</v>
      </c>
      <c r="M197" s="170">
        <v>-3.3375531025643834E-2</v>
      </c>
      <c r="N197" s="104">
        <v>5.2734250649034919E-2</v>
      </c>
      <c r="O197" s="105">
        <v>4.1201759957936197E-3</v>
      </c>
      <c r="P197"/>
      <c r="Q197"/>
      <c r="R197"/>
      <c r="S197" s="155"/>
    </row>
    <row r="198" spans="1:19" x14ac:dyDescent="0.3">
      <c r="A198" s="90" t="s">
        <v>182</v>
      </c>
      <c r="B198" s="90" t="s">
        <v>183</v>
      </c>
      <c r="C198" s="167">
        <v>427.53347999269346</v>
      </c>
      <c r="D198" s="101">
        <v>152.30791833284201</v>
      </c>
      <c r="E198" s="168">
        <v>246.1047639493039</v>
      </c>
      <c r="F198" s="173">
        <v>9.7894536227475406</v>
      </c>
      <c r="G198" s="109">
        <v>0</v>
      </c>
      <c r="H198" s="101">
        <v>2.1057299999999999</v>
      </c>
      <c r="I198" s="168">
        <v>4.5434794120662856</v>
      </c>
      <c r="J198" s="169">
        <v>5.5650628367008315</v>
      </c>
      <c r="K198" s="169">
        <v>9.4467517000441942E-3</v>
      </c>
      <c r="L198" s="102">
        <v>420.42585490536061</v>
      </c>
      <c r="M198" s="170">
        <v>-1.6624721618186067E-2</v>
      </c>
      <c r="N198" s="104">
        <v>2.5668210974935164</v>
      </c>
      <c r="O198" s="105">
        <v>6.1427919222006074E-3</v>
      </c>
      <c r="P198"/>
      <c r="Q198"/>
      <c r="R198"/>
      <c r="S198" s="155"/>
    </row>
    <row r="199" spans="1:19" x14ac:dyDescent="0.3">
      <c r="A199" s="90" t="s">
        <v>57</v>
      </c>
      <c r="B199" s="90" t="s">
        <v>58</v>
      </c>
      <c r="C199" s="167">
        <v>420.11252277392475</v>
      </c>
      <c r="D199" s="101">
        <v>250.48652786335703</v>
      </c>
      <c r="E199" s="168">
        <v>143.49789213280971</v>
      </c>
      <c r="F199" s="173">
        <v>5.707999867428601</v>
      </c>
      <c r="G199" s="109">
        <v>0</v>
      </c>
      <c r="H199" s="101">
        <v>3.7467969999999999</v>
      </c>
      <c r="I199" s="168">
        <v>9.6605878572836588</v>
      </c>
      <c r="J199" s="169">
        <v>0</v>
      </c>
      <c r="K199" s="169">
        <v>0</v>
      </c>
      <c r="L199" s="102">
        <v>413.09980472087898</v>
      </c>
      <c r="M199" s="170">
        <v>-1.6692475641387983E-2</v>
      </c>
      <c r="N199" s="104">
        <v>-1.7387271124675863E-2</v>
      </c>
      <c r="O199" s="105">
        <v>-4.2087987287182203E-5</v>
      </c>
      <c r="P199"/>
      <c r="Q199"/>
      <c r="R199"/>
      <c r="S199" s="155"/>
    </row>
    <row r="200" spans="1:19" x14ac:dyDescent="0.3">
      <c r="A200" s="90" t="s">
        <v>228</v>
      </c>
      <c r="B200" s="90" t="s">
        <v>229</v>
      </c>
      <c r="C200" s="167">
        <v>138.57445321867618</v>
      </c>
      <c r="D200" s="101">
        <v>66.580900920398989</v>
      </c>
      <c r="E200" s="168">
        <v>62.386819142686264</v>
      </c>
      <c r="F200" s="173">
        <v>2.4815971168842315</v>
      </c>
      <c r="G200" s="109">
        <v>0</v>
      </c>
      <c r="H200" s="101">
        <v>0.36733900000000003</v>
      </c>
      <c r="I200" s="168">
        <v>4.0432198067123668</v>
      </c>
      <c r="J200" s="169">
        <v>0</v>
      </c>
      <c r="K200" s="169">
        <v>0</v>
      </c>
      <c r="L200" s="102">
        <v>135.85987598668186</v>
      </c>
      <c r="M200" s="170">
        <v>-1.9589305019379055E-2</v>
      </c>
      <c r="N200" s="104">
        <v>-4.7953248446503949E-3</v>
      </c>
      <c r="O200" s="105">
        <v>-3.5294862147460768E-5</v>
      </c>
      <c r="P200"/>
      <c r="Q200"/>
      <c r="R200"/>
      <c r="S200" s="155"/>
    </row>
    <row r="201" spans="1:19" x14ac:dyDescent="0.3">
      <c r="A201" s="90" t="s">
        <v>527</v>
      </c>
      <c r="B201" s="90" t="s">
        <v>528</v>
      </c>
      <c r="C201" s="167">
        <v>23.108469314182411</v>
      </c>
      <c r="D201" s="101">
        <v>3.042018290153</v>
      </c>
      <c r="E201" s="168">
        <v>14.30564853482703</v>
      </c>
      <c r="F201" s="173">
        <v>0</v>
      </c>
      <c r="G201" s="109">
        <v>0.15524576381440619</v>
      </c>
      <c r="H201" s="101">
        <v>0</v>
      </c>
      <c r="I201" s="168">
        <v>5.1221334691311924</v>
      </c>
      <c r="J201" s="169">
        <v>0</v>
      </c>
      <c r="K201" s="169">
        <v>0.17197142967307197</v>
      </c>
      <c r="L201" s="102">
        <v>22.797017487598701</v>
      </c>
      <c r="M201" s="170">
        <v>-1.3477821587800309E-2</v>
      </c>
      <c r="N201" s="104">
        <v>0.55036452043105299</v>
      </c>
      <c r="O201" s="105">
        <v>2.4739205544460977E-2</v>
      </c>
      <c r="P201"/>
      <c r="Q201"/>
      <c r="R201"/>
      <c r="S201" s="155"/>
    </row>
    <row r="202" spans="1:19" x14ac:dyDescent="0.3">
      <c r="A202" s="90" t="s">
        <v>445</v>
      </c>
      <c r="B202" s="90" t="s">
        <v>446</v>
      </c>
      <c r="C202" s="167">
        <v>7.1015963688378507</v>
      </c>
      <c r="D202" s="101">
        <v>1.5995144954740002</v>
      </c>
      <c r="E202" s="168">
        <v>4.312897177267887</v>
      </c>
      <c r="F202" s="173">
        <v>0</v>
      </c>
      <c r="G202" s="109">
        <v>0.10317404293852343</v>
      </c>
      <c r="H202" s="101">
        <v>0</v>
      </c>
      <c r="I202" s="168">
        <v>0.80316438073272034</v>
      </c>
      <c r="J202" s="169">
        <v>2.4730112992574473E-2</v>
      </c>
      <c r="K202" s="169">
        <v>4.0076690264455476E-2</v>
      </c>
      <c r="L202" s="102">
        <v>6.883556899670161</v>
      </c>
      <c r="M202" s="170">
        <v>-3.0702881133100934E-2</v>
      </c>
      <c r="N202" s="104">
        <v>0.15451370798969144</v>
      </c>
      <c r="O202" s="105">
        <v>2.2962210761364447E-2</v>
      </c>
      <c r="P202"/>
      <c r="Q202"/>
      <c r="R202"/>
      <c r="S202" s="155"/>
    </row>
    <row r="203" spans="1:19" x14ac:dyDescent="0.3">
      <c r="A203" s="90" t="s">
        <v>747</v>
      </c>
      <c r="B203" s="90" t="s">
        <v>748</v>
      </c>
      <c r="C203" s="167">
        <v>8.8952400670490324</v>
      </c>
      <c r="D203" s="101">
        <v>2.0667829575429999</v>
      </c>
      <c r="E203" s="168">
        <v>4.2704986685247937</v>
      </c>
      <c r="F203" s="173">
        <v>0</v>
      </c>
      <c r="G203" s="109">
        <v>0.17161114982077161</v>
      </c>
      <c r="H203" s="101">
        <v>0</v>
      </c>
      <c r="I203" s="168">
        <v>1.9966272766598263</v>
      </c>
      <c r="J203" s="169">
        <v>0.18254342574224097</v>
      </c>
      <c r="K203" s="169">
        <v>2.2651232774477441E-2</v>
      </c>
      <c r="L203" s="102">
        <v>8.7107147110651102</v>
      </c>
      <c r="M203" s="170">
        <v>-2.0744280603225751E-2</v>
      </c>
      <c r="N203" s="104">
        <v>0.10672113229215263</v>
      </c>
      <c r="O203" s="105">
        <v>1.2403674097973057E-2</v>
      </c>
      <c r="P203"/>
      <c r="Q203"/>
      <c r="R203"/>
      <c r="S203" s="155"/>
    </row>
    <row r="204" spans="1:19" x14ac:dyDescent="0.3">
      <c r="A204" s="90" t="s">
        <v>39</v>
      </c>
      <c r="B204" s="90" t="s">
        <v>40</v>
      </c>
      <c r="C204" s="167">
        <v>419.06074819575633</v>
      </c>
      <c r="D204" s="101">
        <v>256.97434597314702</v>
      </c>
      <c r="E204" s="168">
        <v>133.65993324329449</v>
      </c>
      <c r="F204" s="173">
        <v>5.316669603251964</v>
      </c>
      <c r="G204" s="109">
        <v>0</v>
      </c>
      <c r="H204" s="101">
        <v>3.265943</v>
      </c>
      <c r="I204" s="168">
        <v>13.573730428057683</v>
      </c>
      <c r="J204" s="169">
        <v>0</v>
      </c>
      <c r="K204" s="169">
        <v>0</v>
      </c>
      <c r="L204" s="102">
        <v>412.79062224775117</v>
      </c>
      <c r="M204" s="170">
        <v>-1.4962331774094451E-2</v>
      </c>
      <c r="N204" s="104">
        <v>-1.7590031643010207E-2</v>
      </c>
      <c r="O204" s="105">
        <v>-4.2610663062839064E-5</v>
      </c>
      <c r="P204"/>
      <c r="Q204"/>
      <c r="R204"/>
      <c r="S204" s="155"/>
    </row>
    <row r="205" spans="1:19" x14ac:dyDescent="0.3">
      <c r="A205" s="90" t="s">
        <v>637</v>
      </c>
      <c r="B205" s="90" t="s">
        <v>638</v>
      </c>
      <c r="C205" s="167">
        <v>12.193330628881673</v>
      </c>
      <c r="D205" s="101">
        <v>4.6514229231430004</v>
      </c>
      <c r="E205" s="168">
        <v>5.5309759966109997</v>
      </c>
      <c r="F205" s="173">
        <v>0</v>
      </c>
      <c r="G205" s="109">
        <v>0.12283376496974767</v>
      </c>
      <c r="H205" s="101">
        <v>0</v>
      </c>
      <c r="I205" s="168">
        <v>1.5419018624826539</v>
      </c>
      <c r="J205" s="169">
        <v>0</v>
      </c>
      <c r="K205" s="169">
        <v>0</v>
      </c>
      <c r="L205" s="102">
        <v>11.847134547206402</v>
      </c>
      <c r="M205" s="170">
        <v>-2.8392249190328345E-2</v>
      </c>
      <c r="N205" s="104">
        <v>0.12246391041574256</v>
      </c>
      <c r="O205" s="105">
        <v>1.0444976597591152E-2</v>
      </c>
      <c r="P205"/>
      <c r="Q205"/>
      <c r="R205"/>
      <c r="S205" s="155"/>
    </row>
    <row r="206" spans="1:19" x14ac:dyDescent="0.3">
      <c r="A206" s="90" t="s">
        <v>282</v>
      </c>
      <c r="B206" s="90" t="s">
        <v>283</v>
      </c>
      <c r="C206" s="167">
        <v>180.67450899228064</v>
      </c>
      <c r="D206" s="101">
        <v>63.496472892914007</v>
      </c>
      <c r="E206" s="168">
        <v>102.70658251262628</v>
      </c>
      <c r="F206" s="173">
        <v>4.0854200061944574</v>
      </c>
      <c r="G206" s="109">
        <v>0</v>
      </c>
      <c r="H206" s="101">
        <v>0</v>
      </c>
      <c r="I206" s="168">
        <v>7.6037362552401948</v>
      </c>
      <c r="J206" s="169">
        <v>0</v>
      </c>
      <c r="K206" s="169">
        <v>0.34397672971878196</v>
      </c>
      <c r="L206" s="102">
        <v>178.23618839669371</v>
      </c>
      <c r="M206" s="170">
        <v>-1.3495653643597838E-2</v>
      </c>
      <c r="N206" s="104">
        <v>0.33923263820324223</v>
      </c>
      <c r="O206" s="105">
        <v>1.9069052461121259E-3</v>
      </c>
      <c r="P206"/>
      <c r="Q206"/>
      <c r="R206"/>
      <c r="S206" s="155"/>
    </row>
    <row r="207" spans="1:19" x14ac:dyDescent="0.3">
      <c r="A207" s="90" t="s">
        <v>573</v>
      </c>
      <c r="B207" s="90" t="s">
        <v>574</v>
      </c>
      <c r="C207" s="167">
        <v>6.3977746033105269</v>
      </c>
      <c r="D207" s="101">
        <v>1.4894852397479998</v>
      </c>
      <c r="E207" s="168">
        <v>3.4223967874717958</v>
      </c>
      <c r="F207" s="173">
        <v>0</v>
      </c>
      <c r="G207" s="109">
        <v>7.9657747108790353E-2</v>
      </c>
      <c r="H207" s="101">
        <v>0</v>
      </c>
      <c r="I207" s="168">
        <v>1.0330101354433308</v>
      </c>
      <c r="J207" s="169">
        <v>0.14581632326449606</v>
      </c>
      <c r="K207" s="169">
        <v>2.7822538979953498E-2</v>
      </c>
      <c r="L207" s="102">
        <v>6.1981887720163664</v>
      </c>
      <c r="M207" s="170">
        <v>-3.1196133604157406E-2</v>
      </c>
      <c r="N207" s="104">
        <v>0.17464716271988756</v>
      </c>
      <c r="O207" s="105">
        <v>2.8994099160922958E-2</v>
      </c>
      <c r="P207"/>
      <c r="Q207"/>
      <c r="R207"/>
      <c r="S207" s="155"/>
    </row>
    <row r="208" spans="1:19" x14ac:dyDescent="0.3">
      <c r="A208" s="90" t="s">
        <v>653</v>
      </c>
      <c r="B208" s="90" t="s">
        <v>654</v>
      </c>
      <c r="C208" s="167">
        <v>13.503956958113951</v>
      </c>
      <c r="D208" s="101">
        <v>3.4843962793649998</v>
      </c>
      <c r="E208" s="168">
        <v>6.0238815335489395</v>
      </c>
      <c r="F208" s="173">
        <v>0</v>
      </c>
      <c r="G208" s="109">
        <v>0.21422337552826493</v>
      </c>
      <c r="H208" s="101">
        <v>0</v>
      </c>
      <c r="I208" s="168">
        <v>3.2807342795272501</v>
      </c>
      <c r="J208" s="169">
        <v>0.19521991403266348</v>
      </c>
      <c r="K208" s="169">
        <v>2.0348822081419644E-2</v>
      </c>
      <c r="L208" s="102">
        <v>13.218804204083536</v>
      </c>
      <c r="M208" s="170">
        <v>-2.1116236886335682E-2</v>
      </c>
      <c r="N208" s="104">
        <v>0.32438394175373553</v>
      </c>
      <c r="O208" s="105">
        <v>2.5156923316777709E-2</v>
      </c>
      <c r="P208"/>
      <c r="Q208"/>
      <c r="R208"/>
      <c r="S208" s="155"/>
    </row>
    <row r="209" spans="1:19" x14ac:dyDescent="0.3">
      <c r="A209" s="90" t="s">
        <v>752</v>
      </c>
      <c r="B209" s="90" t="s">
        <v>753</v>
      </c>
      <c r="C209" s="167">
        <v>60.248088573556672</v>
      </c>
      <c r="D209" s="101">
        <v>32.454521083594997</v>
      </c>
      <c r="E209" s="168">
        <v>26.26841885483919</v>
      </c>
      <c r="F209" s="173">
        <v>0</v>
      </c>
      <c r="G209" s="109">
        <v>0</v>
      </c>
      <c r="H209" s="101">
        <v>0</v>
      </c>
      <c r="I209" s="168">
        <v>0</v>
      </c>
      <c r="J209" s="169">
        <v>0</v>
      </c>
      <c r="K209" s="169">
        <v>0</v>
      </c>
      <c r="L209" s="102">
        <v>58.722939938434187</v>
      </c>
      <c r="M209" s="170">
        <v>-2.5314473392138215E-2</v>
      </c>
      <c r="N209" s="104">
        <v>0</v>
      </c>
      <c r="O209" s="105">
        <v>0</v>
      </c>
      <c r="P209"/>
      <c r="Q209"/>
      <c r="R209"/>
      <c r="S209" s="155"/>
    </row>
    <row r="210" spans="1:19" x14ac:dyDescent="0.3">
      <c r="A210" s="90" t="s">
        <v>163</v>
      </c>
      <c r="B210" s="90" t="s">
        <v>164</v>
      </c>
      <c r="C210" s="167">
        <v>141.9579104552499</v>
      </c>
      <c r="D210" s="101">
        <v>48.520588815486001</v>
      </c>
      <c r="E210" s="168">
        <v>82.609248624175663</v>
      </c>
      <c r="F210" s="173">
        <v>3.2859965619478224</v>
      </c>
      <c r="G210" s="109">
        <v>0</v>
      </c>
      <c r="H210" s="101">
        <v>0</v>
      </c>
      <c r="I210" s="168">
        <v>4.7595897232314481</v>
      </c>
      <c r="J210" s="169">
        <v>0</v>
      </c>
      <c r="K210" s="169">
        <v>0.55658212467413182</v>
      </c>
      <c r="L210" s="102">
        <v>139.73200584951505</v>
      </c>
      <c r="M210" s="170">
        <v>-1.5680032191207394E-2</v>
      </c>
      <c r="N210" s="104">
        <v>0.55300557479205281</v>
      </c>
      <c r="O210" s="105">
        <v>3.9733406167631958E-3</v>
      </c>
      <c r="P210"/>
      <c r="Q210"/>
      <c r="R210"/>
      <c r="S210" s="155"/>
    </row>
    <row r="211" spans="1:19" x14ac:dyDescent="0.3">
      <c r="A211" s="90" t="s">
        <v>401</v>
      </c>
      <c r="B211" s="90" t="s">
        <v>402</v>
      </c>
      <c r="C211" s="167">
        <v>10.591267755184434</v>
      </c>
      <c r="D211" s="101">
        <v>2.5627582477750002</v>
      </c>
      <c r="E211" s="168">
        <v>5.3487344040302771</v>
      </c>
      <c r="F211" s="173">
        <v>0</v>
      </c>
      <c r="G211" s="109">
        <v>0.1227482032691538</v>
      </c>
      <c r="H211" s="101">
        <v>0</v>
      </c>
      <c r="I211" s="168">
        <v>1.8460632332779003</v>
      </c>
      <c r="J211" s="169">
        <v>0.37450872475583596</v>
      </c>
      <c r="K211" s="169">
        <v>3.1516823315117008E-2</v>
      </c>
      <c r="L211" s="102">
        <v>10.286329636423284</v>
      </c>
      <c r="M211" s="170">
        <v>-2.8791465366540536E-2</v>
      </c>
      <c r="N211" s="104">
        <v>0.32689283670017488</v>
      </c>
      <c r="O211" s="105">
        <v>3.2822421917398287E-2</v>
      </c>
      <c r="P211"/>
      <c r="Q211"/>
      <c r="R211"/>
      <c r="S211" s="155"/>
    </row>
    <row r="212" spans="1:19" x14ac:dyDescent="0.3">
      <c r="A212" s="90" t="s">
        <v>685</v>
      </c>
      <c r="B212" s="90" t="s">
        <v>686</v>
      </c>
      <c r="C212" s="167">
        <v>11.859837213328602</v>
      </c>
      <c r="D212" s="101">
        <v>2.4926343551779997</v>
      </c>
      <c r="E212" s="168">
        <v>5.8546244167890089</v>
      </c>
      <c r="F212" s="173">
        <v>0</v>
      </c>
      <c r="G212" s="109">
        <v>0.18569713236819307</v>
      </c>
      <c r="H212" s="101">
        <v>0</v>
      </c>
      <c r="I212" s="168">
        <v>2.6596740978931268</v>
      </c>
      <c r="J212" s="169">
        <v>0.34745714220239998</v>
      </c>
      <c r="K212" s="169">
        <v>3.9284319008827756E-2</v>
      </c>
      <c r="L212" s="102">
        <v>11.579371463439557</v>
      </c>
      <c r="M212" s="170">
        <v>-2.3648364209741812E-2</v>
      </c>
      <c r="N212" s="104">
        <v>0.38511817121145064</v>
      </c>
      <c r="O212" s="105">
        <v>3.4403203247047189E-2</v>
      </c>
      <c r="P212"/>
      <c r="Q212"/>
      <c r="R212"/>
      <c r="S212" s="155"/>
    </row>
    <row r="213" spans="1:19" x14ac:dyDescent="0.3">
      <c r="A213" s="90" t="s">
        <v>735</v>
      </c>
      <c r="B213" s="90" t="s">
        <v>736</v>
      </c>
      <c r="C213" s="167">
        <v>16.315462083813266</v>
      </c>
      <c r="D213" s="101">
        <v>2.127493628321</v>
      </c>
      <c r="E213" s="168">
        <v>9.0372798055050207</v>
      </c>
      <c r="F213" s="173">
        <v>0</v>
      </c>
      <c r="G213" s="109">
        <v>0.31215671570825942</v>
      </c>
      <c r="H213" s="101">
        <v>0</v>
      </c>
      <c r="I213" s="168">
        <v>4.4576129693528275</v>
      </c>
      <c r="J213" s="169">
        <v>0</v>
      </c>
      <c r="K213" s="169">
        <v>0.1448111203389241</v>
      </c>
      <c r="L213" s="102">
        <v>16.079354239226031</v>
      </c>
      <c r="M213" s="170">
        <v>-1.4471416339564169E-2</v>
      </c>
      <c r="N213" s="104">
        <v>0.45675308052446084</v>
      </c>
      <c r="O213" s="105">
        <v>2.9236685740393217E-2</v>
      </c>
      <c r="P213"/>
      <c r="Q213"/>
      <c r="R213"/>
      <c r="S213" s="155"/>
    </row>
    <row r="214" spans="1:19" x14ac:dyDescent="0.3">
      <c r="A214" s="90" t="s">
        <v>212</v>
      </c>
      <c r="B214" s="90" t="s">
        <v>213</v>
      </c>
      <c r="C214" s="167">
        <v>117.46987501044578</v>
      </c>
      <c r="D214" s="101">
        <v>63.994407060224006</v>
      </c>
      <c r="E214" s="168">
        <v>44.853923912641527</v>
      </c>
      <c r="F214" s="173">
        <v>1.7841808540996089</v>
      </c>
      <c r="G214" s="109">
        <v>0</v>
      </c>
      <c r="H214" s="101">
        <v>0.74922900000000003</v>
      </c>
      <c r="I214" s="168">
        <v>3.2844744531094427</v>
      </c>
      <c r="J214" s="169">
        <v>0</v>
      </c>
      <c r="K214" s="169">
        <v>0</v>
      </c>
      <c r="L214" s="102">
        <v>114.6662152800746</v>
      </c>
      <c r="M214" s="170">
        <v>-2.3867052979513859E-2</v>
      </c>
      <c r="N214" s="104">
        <v>-4.52798882194827E-3</v>
      </c>
      <c r="O214" s="105">
        <v>-3.9486870782117353E-5</v>
      </c>
      <c r="P214"/>
      <c r="Q214"/>
      <c r="R214"/>
      <c r="S214" s="155"/>
    </row>
    <row r="215" spans="1:19" x14ac:dyDescent="0.3">
      <c r="A215" s="90" t="s">
        <v>230</v>
      </c>
      <c r="B215" s="90" t="s">
        <v>231</v>
      </c>
      <c r="C215" s="167">
        <v>177.79893111431014</v>
      </c>
      <c r="D215" s="101">
        <v>60.771754064855998</v>
      </c>
      <c r="E215" s="168">
        <v>98.446884004425527</v>
      </c>
      <c r="F215" s="173">
        <v>3.9159794788200708</v>
      </c>
      <c r="G215" s="109">
        <v>0</v>
      </c>
      <c r="H215" s="101">
        <v>0</v>
      </c>
      <c r="I215" s="168">
        <v>12.485851102128979</v>
      </c>
      <c r="J215" s="169">
        <v>0</v>
      </c>
      <c r="K215" s="169">
        <v>4.1579685689751931E-3</v>
      </c>
      <c r="L215" s="102">
        <v>175.62462661879954</v>
      </c>
      <c r="M215" s="170">
        <v>-1.2229007687974747E-2</v>
      </c>
      <c r="N215" s="104">
        <v>-4.1457919513732122E-4</v>
      </c>
      <c r="O215" s="105">
        <v>-2.3605927281744322E-6</v>
      </c>
      <c r="P215"/>
      <c r="Q215"/>
      <c r="R215"/>
      <c r="S215" s="155"/>
    </row>
    <row r="216" spans="1:19" x14ac:dyDescent="0.3">
      <c r="A216" s="90" t="s">
        <v>699</v>
      </c>
      <c r="B216" s="90" t="s">
        <v>700</v>
      </c>
      <c r="C216" s="167">
        <v>9.5405087256532148</v>
      </c>
      <c r="D216" s="101">
        <v>1.200270006632</v>
      </c>
      <c r="E216" s="168">
        <v>6.7269061848700336</v>
      </c>
      <c r="F216" s="173">
        <v>0</v>
      </c>
      <c r="G216" s="109">
        <v>0.2026324504240847</v>
      </c>
      <c r="H216" s="101">
        <v>0</v>
      </c>
      <c r="I216" s="168">
        <v>1.3351024873867143</v>
      </c>
      <c r="J216" s="169">
        <v>0</v>
      </c>
      <c r="K216" s="169">
        <v>7.1307260745906625E-2</v>
      </c>
      <c r="L216" s="102">
        <v>9.5362183900587389</v>
      </c>
      <c r="M216" s="170">
        <v>-4.4969673188810511E-4</v>
      </c>
      <c r="N216" s="104">
        <v>0.49126573253026429</v>
      </c>
      <c r="O216" s="105">
        <v>5.4313798107208912E-2</v>
      </c>
      <c r="P216"/>
      <c r="Q216"/>
      <c r="R216"/>
      <c r="S216" s="155"/>
    </row>
    <row r="217" spans="1:19" x14ac:dyDescent="0.3">
      <c r="A217" s="90" t="s">
        <v>479</v>
      </c>
      <c r="B217" s="90" t="s">
        <v>480</v>
      </c>
      <c r="C217" s="167">
        <v>18.984307913045807</v>
      </c>
      <c r="D217" s="101">
        <v>4.4530400031850004</v>
      </c>
      <c r="E217" s="168">
        <v>11.359037595408093</v>
      </c>
      <c r="F217" s="173">
        <v>0</v>
      </c>
      <c r="G217" s="109">
        <v>0.36313504218264303</v>
      </c>
      <c r="H217" s="101">
        <v>0</v>
      </c>
      <c r="I217" s="168">
        <v>2.2164343517839993</v>
      </c>
      <c r="J217" s="169">
        <v>0</v>
      </c>
      <c r="K217" s="169">
        <v>0.1107299744627185</v>
      </c>
      <c r="L217" s="102">
        <v>18.502376967022453</v>
      </c>
      <c r="M217" s="170">
        <v>-2.5385752708539711E-2</v>
      </c>
      <c r="N217" s="104">
        <v>0.47346647951765775</v>
      </c>
      <c r="O217" s="105">
        <v>2.626151368635396E-2</v>
      </c>
      <c r="P217"/>
      <c r="Q217"/>
      <c r="R217"/>
      <c r="S217" s="155"/>
    </row>
    <row r="218" spans="1:19" x14ac:dyDescent="0.3">
      <c r="A218" s="90" t="s">
        <v>639</v>
      </c>
      <c r="B218" s="90" t="s">
        <v>640</v>
      </c>
      <c r="C218" s="167">
        <v>13.626486169403357</v>
      </c>
      <c r="D218" s="101">
        <v>4.4805941886390004</v>
      </c>
      <c r="E218" s="168">
        <v>6.2227223639535403</v>
      </c>
      <c r="F218" s="173">
        <v>0</v>
      </c>
      <c r="G218" s="109">
        <v>0.18695392937703581</v>
      </c>
      <c r="H218" s="101">
        <v>0</v>
      </c>
      <c r="I218" s="168">
        <v>2.3009178020514645</v>
      </c>
      <c r="J218" s="169">
        <v>3.0479984818831171E-2</v>
      </c>
      <c r="K218" s="169">
        <v>0</v>
      </c>
      <c r="L218" s="102">
        <v>13.221668268839871</v>
      </c>
      <c r="M218" s="170">
        <v>-2.9708165078716764E-2</v>
      </c>
      <c r="N218" s="104">
        <v>0.20065678449722668</v>
      </c>
      <c r="O218" s="105">
        <v>1.5410230206655611E-2</v>
      </c>
      <c r="P218"/>
      <c r="Q218"/>
      <c r="R218"/>
      <c r="S218" s="155"/>
    </row>
    <row r="219" spans="1:19" x14ac:dyDescent="0.3">
      <c r="A219" s="90" t="s">
        <v>75</v>
      </c>
      <c r="B219" s="90" t="s">
        <v>76</v>
      </c>
      <c r="C219" s="167">
        <v>237.41305276415844</v>
      </c>
      <c r="D219" s="101">
        <v>128.81412371202501</v>
      </c>
      <c r="E219" s="168">
        <v>91.452230628260821</v>
      </c>
      <c r="F219" s="173">
        <v>3.6377490466482492</v>
      </c>
      <c r="G219" s="109">
        <v>0</v>
      </c>
      <c r="H219" s="101">
        <v>1.4146970000000001</v>
      </c>
      <c r="I219" s="168">
        <v>6.4179219953206159</v>
      </c>
      <c r="J219" s="169">
        <v>0</v>
      </c>
      <c r="K219" s="169">
        <v>0</v>
      </c>
      <c r="L219" s="102">
        <v>231.7367223822547</v>
      </c>
      <c r="M219" s="170">
        <v>-2.3909091416058348E-2</v>
      </c>
      <c r="N219" s="104">
        <v>-8.941312348270003E-3</v>
      </c>
      <c r="O219" s="105">
        <v>-3.8582436476796239E-5</v>
      </c>
      <c r="P219"/>
      <c r="Q219"/>
      <c r="R219"/>
      <c r="S219" s="155"/>
    </row>
    <row r="220" spans="1:19" x14ac:dyDescent="0.3">
      <c r="A220" s="90" t="s">
        <v>669</v>
      </c>
      <c r="B220" s="90" t="s">
        <v>670</v>
      </c>
      <c r="C220" s="167">
        <v>13.896116907058721</v>
      </c>
      <c r="D220" s="101">
        <v>4.5463465106919996</v>
      </c>
      <c r="E220" s="168">
        <v>6.5949878543957237</v>
      </c>
      <c r="F220" s="173">
        <v>0</v>
      </c>
      <c r="G220" s="109">
        <v>0.16170699058900026</v>
      </c>
      <c r="H220" s="101">
        <v>0</v>
      </c>
      <c r="I220" s="168">
        <v>2.1814288077359714</v>
      </c>
      <c r="J220" s="169">
        <v>0</v>
      </c>
      <c r="K220" s="169">
        <v>0</v>
      </c>
      <c r="L220" s="102">
        <v>13.484470163412695</v>
      </c>
      <c r="M220" s="170">
        <v>-2.9623149142975591E-2</v>
      </c>
      <c r="N220" s="104">
        <v>0.16133624863208063</v>
      </c>
      <c r="O220" s="105">
        <v>1.2109481872961967E-2</v>
      </c>
      <c r="P220"/>
      <c r="Q220"/>
      <c r="R220"/>
      <c r="S220" s="155"/>
    </row>
    <row r="221" spans="1:19" x14ac:dyDescent="0.3">
      <c r="A221" s="90" t="s">
        <v>165</v>
      </c>
      <c r="B221" s="90" t="s">
        <v>166</v>
      </c>
      <c r="C221" s="167">
        <v>255.29556717884259</v>
      </c>
      <c r="D221" s="101">
        <v>160.39676494764799</v>
      </c>
      <c r="E221" s="168">
        <v>74.008271336991143</v>
      </c>
      <c r="F221" s="173">
        <v>2.9438704408925473</v>
      </c>
      <c r="G221" s="109">
        <v>0</v>
      </c>
      <c r="H221" s="101">
        <v>1.7886059999999999</v>
      </c>
      <c r="I221" s="168">
        <v>12.981271657094904</v>
      </c>
      <c r="J221" s="169">
        <v>0</v>
      </c>
      <c r="K221" s="169">
        <v>0</v>
      </c>
      <c r="L221" s="102">
        <v>252.11878438262661</v>
      </c>
      <c r="M221" s="170">
        <v>-1.2443548594756937E-2</v>
      </c>
      <c r="N221" s="104">
        <v>-1.1001598152461156E-2</v>
      </c>
      <c r="O221" s="105">
        <v>-4.3634662638788169E-5</v>
      </c>
      <c r="P221"/>
      <c r="Q221"/>
      <c r="R221"/>
      <c r="S221" s="155"/>
    </row>
    <row r="222" spans="1:19" x14ac:dyDescent="0.3">
      <c r="A222" s="90" t="s">
        <v>184</v>
      </c>
      <c r="B222" s="90" t="s">
        <v>185</v>
      </c>
      <c r="C222" s="167">
        <v>588.89725070859402</v>
      </c>
      <c r="D222" s="101">
        <v>222.58697418332599</v>
      </c>
      <c r="E222" s="168">
        <v>333.1729960050717</v>
      </c>
      <c r="F222" s="173">
        <v>13.252817785418271</v>
      </c>
      <c r="G222" s="109">
        <v>0</v>
      </c>
      <c r="H222" s="101">
        <v>1.8850309999999999</v>
      </c>
      <c r="I222" s="168">
        <v>5.3131940622556346</v>
      </c>
      <c r="J222" s="169">
        <v>3.1950106322192409</v>
      </c>
      <c r="K222" s="169">
        <v>1.6574868583180877</v>
      </c>
      <c r="L222" s="102">
        <v>581.06351052660887</v>
      </c>
      <c r="M222" s="170">
        <v>-1.330238878269363E-2</v>
      </c>
      <c r="N222" s="104">
        <v>3.1166782802936268</v>
      </c>
      <c r="O222" s="105">
        <v>5.3926730045045536E-3</v>
      </c>
      <c r="P222"/>
      <c r="Q222"/>
      <c r="R222"/>
      <c r="S222" s="155"/>
    </row>
    <row r="223" spans="1:19" x14ac:dyDescent="0.3">
      <c r="A223" s="90" t="s">
        <v>395</v>
      </c>
      <c r="B223" s="90" t="s">
        <v>396</v>
      </c>
      <c r="C223" s="167">
        <v>11.291476301987441</v>
      </c>
      <c r="D223" s="101">
        <v>3.6203184022319999</v>
      </c>
      <c r="E223" s="168">
        <v>5.5354940027966464</v>
      </c>
      <c r="F223" s="173">
        <v>0</v>
      </c>
      <c r="G223" s="109">
        <v>0.15849458523169543</v>
      </c>
      <c r="H223" s="101">
        <v>0</v>
      </c>
      <c r="I223" s="168">
        <v>1.3530025684828257</v>
      </c>
      <c r="J223" s="169">
        <v>0.2489186799280825</v>
      </c>
      <c r="K223" s="169">
        <v>0</v>
      </c>
      <c r="L223" s="102">
        <v>10.91622823867125</v>
      </c>
      <c r="M223" s="170">
        <v>-3.3232861078594467E-2</v>
      </c>
      <c r="N223" s="104">
        <v>0.27308182237902834</v>
      </c>
      <c r="O223" s="105">
        <v>2.5657997334416312E-2</v>
      </c>
      <c r="P223"/>
      <c r="Q223"/>
      <c r="R223"/>
      <c r="S223" s="155"/>
    </row>
    <row r="224" spans="1:19" x14ac:dyDescent="0.3">
      <c r="A224" s="90" t="s">
        <v>409</v>
      </c>
      <c r="B224" s="90" t="s">
        <v>410</v>
      </c>
      <c r="C224" s="167">
        <v>7.6365646044320208</v>
      </c>
      <c r="D224" s="101">
        <v>1.9432291270820001</v>
      </c>
      <c r="E224" s="168">
        <v>3.0984613639282355</v>
      </c>
      <c r="F224" s="173">
        <v>0</v>
      </c>
      <c r="G224" s="109">
        <v>0.17451890851216798</v>
      </c>
      <c r="H224" s="101">
        <v>0</v>
      </c>
      <c r="I224" s="168">
        <v>1.9931902104050896</v>
      </c>
      <c r="J224" s="169">
        <v>0.24475236694066818</v>
      </c>
      <c r="K224" s="169">
        <v>0</v>
      </c>
      <c r="L224" s="102">
        <v>7.4541519768681619</v>
      </c>
      <c r="M224" s="170">
        <v>-2.3886739262048873E-2</v>
      </c>
      <c r="N224" s="104">
        <v>0.11279814129637877</v>
      </c>
      <c r="O224" s="105">
        <v>1.5364760209462574E-2</v>
      </c>
      <c r="P224"/>
      <c r="Q224"/>
      <c r="R224"/>
      <c r="S224" s="155"/>
    </row>
    <row r="225" spans="1:19" x14ac:dyDescent="0.3">
      <c r="A225" s="90" t="s">
        <v>385</v>
      </c>
      <c r="B225" s="90" t="s">
        <v>386</v>
      </c>
      <c r="C225" s="167">
        <v>10.409642567226546</v>
      </c>
      <c r="D225" s="101">
        <v>3.3211871985669998</v>
      </c>
      <c r="E225" s="168">
        <v>5.3920888529796152</v>
      </c>
      <c r="F225" s="173">
        <v>0</v>
      </c>
      <c r="G225" s="109">
        <v>0.13655106130600916</v>
      </c>
      <c r="H225" s="101">
        <v>0</v>
      </c>
      <c r="I225" s="168">
        <v>1.2267294817448475</v>
      </c>
      <c r="J225" s="169">
        <v>0</v>
      </c>
      <c r="K225" s="169">
        <v>5.0621949047571658E-3</v>
      </c>
      <c r="L225" s="102">
        <v>10.081618789502228</v>
      </c>
      <c r="M225" s="170">
        <v>-3.1511531313962782E-2</v>
      </c>
      <c r="N225" s="104">
        <v>0.14133755856576613</v>
      </c>
      <c r="O225" s="105">
        <v>1.4218667991594727E-2</v>
      </c>
      <c r="P225"/>
      <c r="Q225"/>
      <c r="R225"/>
      <c r="S225" s="155"/>
    </row>
    <row r="226" spans="1:19" x14ac:dyDescent="0.3">
      <c r="A226" s="90" t="s">
        <v>222</v>
      </c>
      <c r="B226" s="90" t="s">
        <v>223</v>
      </c>
      <c r="C226" s="167">
        <v>117.58412178712786</v>
      </c>
      <c r="D226" s="101">
        <v>54.832506092776001</v>
      </c>
      <c r="E226" s="168">
        <v>55.223204900267412</v>
      </c>
      <c r="F226" s="173">
        <v>2.1966458291803526</v>
      </c>
      <c r="G226" s="109">
        <v>0</v>
      </c>
      <c r="H226" s="101">
        <v>0.53331099999999998</v>
      </c>
      <c r="I226" s="168">
        <v>2.4282332636826669</v>
      </c>
      <c r="J226" s="169">
        <v>0</v>
      </c>
      <c r="K226" s="169">
        <v>0</v>
      </c>
      <c r="L226" s="102">
        <v>115.21390108590644</v>
      </c>
      <c r="M226" s="170">
        <v>-2.0157659598907585E-2</v>
      </c>
      <c r="N226" s="104">
        <v>-3.936999912355077E-3</v>
      </c>
      <c r="O226" s="105">
        <v>-3.4170055416442058E-5</v>
      </c>
      <c r="P226"/>
      <c r="Q226"/>
      <c r="R226"/>
      <c r="S226" s="155"/>
    </row>
    <row r="227" spans="1:19" x14ac:dyDescent="0.3">
      <c r="A227" s="90" t="s">
        <v>505</v>
      </c>
      <c r="B227" s="90" t="s">
        <v>506</v>
      </c>
      <c r="C227" s="167">
        <v>16.346753411636922</v>
      </c>
      <c r="D227" s="101">
        <v>2.5438133958989999</v>
      </c>
      <c r="E227" s="168">
        <v>10.306548807485864</v>
      </c>
      <c r="F227" s="173">
        <v>0</v>
      </c>
      <c r="G227" s="109">
        <v>0.16831154465325737</v>
      </c>
      <c r="H227" s="101">
        <v>0</v>
      </c>
      <c r="I227" s="168">
        <v>2.7383107540870255</v>
      </c>
      <c r="J227" s="169">
        <v>0</v>
      </c>
      <c r="K227" s="169">
        <v>0.1406232315445981</v>
      </c>
      <c r="L227" s="102">
        <v>15.897607733669746</v>
      </c>
      <c r="M227" s="170">
        <v>-2.7476139552422563E-2</v>
      </c>
      <c r="N227" s="104">
        <v>0.32511210046649275</v>
      </c>
      <c r="O227" s="105">
        <v>2.0877328086918678E-2</v>
      </c>
      <c r="P227"/>
      <c r="Q227"/>
      <c r="R227"/>
      <c r="S227" s="155"/>
    </row>
    <row r="228" spans="1:19" x14ac:dyDescent="0.3">
      <c r="A228" s="90" t="s">
        <v>585</v>
      </c>
      <c r="B228" s="90" t="s">
        <v>586</v>
      </c>
      <c r="C228" s="167">
        <v>12.966460353886054</v>
      </c>
      <c r="D228" s="101">
        <v>3.6322059997439995</v>
      </c>
      <c r="E228" s="168">
        <v>5.4315885392733341</v>
      </c>
      <c r="F228" s="173">
        <v>0</v>
      </c>
      <c r="G228" s="109">
        <v>0.18815479406000113</v>
      </c>
      <c r="H228" s="101">
        <v>0</v>
      </c>
      <c r="I228" s="168">
        <v>3.0498156844367377</v>
      </c>
      <c r="J228" s="169">
        <v>0.28850068780773169</v>
      </c>
      <c r="K228" s="169">
        <v>0</v>
      </c>
      <c r="L228" s="102">
        <v>12.590265705321805</v>
      </c>
      <c r="M228" s="170">
        <v>-2.9012902387929196E-2</v>
      </c>
      <c r="N228" s="104">
        <v>0.32100086567562158</v>
      </c>
      <c r="O228" s="105">
        <v>2.6163007308991997E-2</v>
      </c>
      <c r="P228"/>
      <c r="Q228"/>
      <c r="R228"/>
      <c r="S228" s="155"/>
    </row>
    <row r="229" spans="1:19" x14ac:dyDescent="0.3">
      <c r="A229" s="90" t="s">
        <v>224</v>
      </c>
      <c r="B229" s="90" t="s">
        <v>225</v>
      </c>
      <c r="C229" s="167">
        <v>114.84699830451591</v>
      </c>
      <c r="D229" s="101">
        <v>45.245690906730005</v>
      </c>
      <c r="E229" s="168">
        <v>61.177893768825648</v>
      </c>
      <c r="F229" s="173">
        <v>2.4335089828275964</v>
      </c>
      <c r="G229" s="109">
        <v>0</v>
      </c>
      <c r="H229" s="101">
        <v>0.329959</v>
      </c>
      <c r="I229" s="168">
        <v>3.2421735364145401</v>
      </c>
      <c r="J229" s="169">
        <v>0.1649203825691937</v>
      </c>
      <c r="K229" s="169">
        <v>0</v>
      </c>
      <c r="L229" s="102">
        <v>112.59414657736697</v>
      </c>
      <c r="M229" s="170">
        <v>-1.9616113267283852E-2</v>
      </c>
      <c r="N229" s="104">
        <v>7.2821592042345173E-2</v>
      </c>
      <c r="O229" s="105">
        <v>6.4718036382741483E-4</v>
      </c>
      <c r="P229"/>
      <c r="Q229"/>
      <c r="R229"/>
      <c r="S229" s="155"/>
    </row>
    <row r="230" spans="1:19" x14ac:dyDescent="0.3">
      <c r="A230" s="90" t="s">
        <v>599</v>
      </c>
      <c r="B230" s="90" t="s">
        <v>600</v>
      </c>
      <c r="C230" s="167">
        <v>12.525442813688779</v>
      </c>
      <c r="D230" s="101">
        <v>3.9457617392869997</v>
      </c>
      <c r="E230" s="168">
        <v>5.4644323527177479</v>
      </c>
      <c r="F230" s="173">
        <v>0</v>
      </c>
      <c r="G230" s="109">
        <v>0.2160678995170156</v>
      </c>
      <c r="H230" s="101">
        <v>0</v>
      </c>
      <c r="I230" s="168">
        <v>2.1033192083220635</v>
      </c>
      <c r="J230" s="169">
        <v>0.38821162243193424</v>
      </c>
      <c r="K230" s="169">
        <v>0</v>
      </c>
      <c r="L230" s="102">
        <v>12.11779282227576</v>
      </c>
      <c r="M230" s="170">
        <v>-3.254575486684641E-2</v>
      </c>
      <c r="N230" s="104">
        <v>0.17885264170275761</v>
      </c>
      <c r="O230" s="105">
        <v>1.4980612935291016E-2</v>
      </c>
      <c r="P230"/>
      <c r="Q230"/>
      <c r="R230"/>
      <c r="S230" s="155"/>
    </row>
    <row r="231" spans="1:19" x14ac:dyDescent="0.3">
      <c r="A231" s="90" t="s">
        <v>208</v>
      </c>
      <c r="B231" s="90" t="s">
        <v>209</v>
      </c>
      <c r="C231" s="167">
        <v>146.8705536407719</v>
      </c>
      <c r="D231" s="101">
        <v>41.355961445319998</v>
      </c>
      <c r="E231" s="168">
        <v>92.807410391738344</v>
      </c>
      <c r="F231" s="173">
        <v>3.6916548273904026</v>
      </c>
      <c r="G231" s="109">
        <v>0</v>
      </c>
      <c r="H231" s="101">
        <v>0</v>
      </c>
      <c r="I231" s="168">
        <v>6.6853790991933808</v>
      </c>
      <c r="J231" s="169">
        <v>0</v>
      </c>
      <c r="K231" s="169">
        <v>0.93058723841914104</v>
      </c>
      <c r="L231" s="102">
        <v>145.47099300206128</v>
      </c>
      <c r="M231" s="170">
        <v>-9.5292119762399041E-3</v>
      </c>
      <c r="N231" s="104">
        <v>0.92745990864221994</v>
      </c>
      <c r="O231" s="105">
        <v>6.4164745996820134E-3</v>
      </c>
      <c r="P231"/>
      <c r="Q231"/>
      <c r="R231"/>
      <c r="S231" s="155"/>
    </row>
    <row r="232" spans="1:19" x14ac:dyDescent="0.3">
      <c r="A232" s="90" t="s">
        <v>77</v>
      </c>
      <c r="B232" s="90" t="s">
        <v>78</v>
      </c>
      <c r="C232" s="167">
        <v>158.68475887013588</v>
      </c>
      <c r="D232" s="101">
        <v>67.669990770085008</v>
      </c>
      <c r="E232" s="168">
        <v>82.256663338439168</v>
      </c>
      <c r="F232" s="173">
        <v>3.2719715701216012</v>
      </c>
      <c r="G232" s="109">
        <v>0</v>
      </c>
      <c r="H232" s="101">
        <v>0.46389200000000003</v>
      </c>
      <c r="I232" s="168">
        <v>3.4521310879634468</v>
      </c>
      <c r="J232" s="169">
        <v>0</v>
      </c>
      <c r="K232" s="169">
        <v>0</v>
      </c>
      <c r="L232" s="102">
        <v>157.11464876660924</v>
      </c>
      <c r="M232" s="170">
        <v>-9.8945236751538657E-3</v>
      </c>
      <c r="N232" s="104">
        <v>-4.7912915858603355E-3</v>
      </c>
      <c r="O232" s="105">
        <v>-3.0494581600378043E-5</v>
      </c>
      <c r="P232"/>
      <c r="Q232"/>
      <c r="R232"/>
      <c r="S232" s="155"/>
    </row>
    <row r="233" spans="1:19" x14ac:dyDescent="0.3">
      <c r="A233" s="90" t="s">
        <v>715</v>
      </c>
      <c r="B233" s="90" t="s">
        <v>716</v>
      </c>
      <c r="C233" s="167">
        <v>7.891662800514732</v>
      </c>
      <c r="D233" s="101">
        <v>2.2540488142640003</v>
      </c>
      <c r="E233" s="168">
        <v>4.3328960825046945</v>
      </c>
      <c r="F233" s="173">
        <v>0</v>
      </c>
      <c r="G233" s="109">
        <v>7.1450372796067099E-2</v>
      </c>
      <c r="H233" s="101">
        <v>0</v>
      </c>
      <c r="I233" s="168">
        <v>0.9774324437187748</v>
      </c>
      <c r="J233" s="169">
        <v>0</v>
      </c>
      <c r="K233" s="169">
        <v>2.1020803634655433E-2</v>
      </c>
      <c r="L233" s="102">
        <v>7.6568485169181919</v>
      </c>
      <c r="M233" s="170">
        <v>-2.9754728443443401E-2</v>
      </c>
      <c r="N233" s="104">
        <v>9.2280083510880573E-2</v>
      </c>
      <c r="O233" s="105">
        <v>1.2198988524361172E-2</v>
      </c>
      <c r="P233"/>
      <c r="Q233"/>
      <c r="R233"/>
      <c r="S233" s="155"/>
    </row>
    <row r="234" spans="1:19" x14ac:dyDescent="0.3">
      <c r="A234" s="90" t="s">
        <v>575</v>
      </c>
      <c r="B234" s="90" t="s">
        <v>576</v>
      </c>
      <c r="C234" s="167">
        <v>11.508852512648398</v>
      </c>
      <c r="D234" s="101">
        <v>2.8156865800390003</v>
      </c>
      <c r="E234" s="168">
        <v>5.5111394716547153</v>
      </c>
      <c r="F234" s="173">
        <v>0</v>
      </c>
      <c r="G234" s="109">
        <v>0.14258341928545792</v>
      </c>
      <c r="H234" s="101">
        <v>0</v>
      </c>
      <c r="I234" s="168">
        <v>2.7931096728851217</v>
      </c>
      <c r="J234" s="169">
        <v>0</v>
      </c>
      <c r="K234" s="169">
        <v>2.5825517230868372E-2</v>
      </c>
      <c r="L234" s="102">
        <v>11.288344661095163</v>
      </c>
      <c r="M234" s="170">
        <v>-1.9159846849274742E-2</v>
      </c>
      <c r="N234" s="104">
        <v>0.1681699074031382</v>
      </c>
      <c r="O234" s="105">
        <v>1.5122955450615004E-2</v>
      </c>
      <c r="P234"/>
      <c r="Q234"/>
      <c r="R234"/>
      <c r="S234" s="155"/>
    </row>
    <row r="235" spans="1:19" x14ac:dyDescent="0.3">
      <c r="A235" s="90" t="s">
        <v>313</v>
      </c>
      <c r="B235" s="90" t="s">
        <v>314</v>
      </c>
      <c r="C235" s="167">
        <v>367.19031574474224</v>
      </c>
      <c r="D235" s="101">
        <v>82.310620916849999</v>
      </c>
      <c r="E235" s="168">
        <v>257.38325266071996</v>
      </c>
      <c r="F235" s="173">
        <v>10.23808468702811</v>
      </c>
      <c r="G235" s="109">
        <v>0</v>
      </c>
      <c r="H235" s="101">
        <v>0</v>
      </c>
      <c r="I235" s="168">
        <v>2.8676368296870876</v>
      </c>
      <c r="J235" s="169">
        <v>6.6482195934424384</v>
      </c>
      <c r="K235" s="169">
        <v>2.9619242116531082</v>
      </c>
      <c r="L235" s="102">
        <v>362.40973889938067</v>
      </c>
      <c r="M235" s="170">
        <v>-1.3019343485858315E-2</v>
      </c>
      <c r="N235" s="104">
        <v>6.0235193433479708</v>
      </c>
      <c r="O235" s="105">
        <v>1.690166177258973E-2</v>
      </c>
      <c r="P235"/>
      <c r="Q235"/>
      <c r="R235"/>
      <c r="S235" s="155"/>
    </row>
    <row r="236" spans="1:19" x14ac:dyDescent="0.3">
      <c r="A236" s="90" t="s">
        <v>773</v>
      </c>
      <c r="B236" s="90" t="s">
        <v>774</v>
      </c>
      <c r="C236" s="167">
        <v>29.86079212833944</v>
      </c>
      <c r="D236" s="101">
        <v>9.3225768805559994</v>
      </c>
      <c r="E236" s="168">
        <v>19.369407494175984</v>
      </c>
      <c r="F236" s="173">
        <v>0</v>
      </c>
      <c r="G236" s="109">
        <v>0</v>
      </c>
      <c r="H236" s="101">
        <v>0</v>
      </c>
      <c r="I236" s="168">
        <v>0</v>
      </c>
      <c r="J236" s="169">
        <v>0.41299787180076397</v>
      </c>
      <c r="K236" s="169">
        <v>9.3764732188858071E-2</v>
      </c>
      <c r="L236" s="102">
        <v>29.198746978721605</v>
      </c>
      <c r="M236" s="170">
        <v>-2.2171051148690779E-2</v>
      </c>
      <c r="N236" s="104">
        <v>0.28437913455844566</v>
      </c>
      <c r="O236" s="105">
        <v>9.8352188120153644E-3</v>
      </c>
      <c r="P236"/>
      <c r="Q236"/>
      <c r="R236"/>
      <c r="S236" s="155"/>
    </row>
    <row r="237" spans="1:19" x14ac:dyDescent="0.3">
      <c r="A237" s="90" t="s">
        <v>615</v>
      </c>
      <c r="B237" s="90" t="s">
        <v>616</v>
      </c>
      <c r="C237" s="167">
        <v>28.057041639715646</v>
      </c>
      <c r="D237" s="101">
        <v>8.1681993025979995</v>
      </c>
      <c r="E237" s="168">
        <v>14.158130004420606</v>
      </c>
      <c r="F237" s="173">
        <v>0</v>
      </c>
      <c r="G237" s="109">
        <v>0.23152741936372517</v>
      </c>
      <c r="H237" s="101">
        <v>0</v>
      </c>
      <c r="I237" s="168">
        <v>4.9359724429839256</v>
      </c>
      <c r="J237" s="169">
        <v>0</v>
      </c>
      <c r="K237" s="169">
        <v>2.3672267646086573E-2</v>
      </c>
      <c r="L237" s="102">
        <v>27.517501437012342</v>
      </c>
      <c r="M237" s="170">
        <v>-1.9230117331385577E-2</v>
      </c>
      <c r="N237" s="104">
        <v>0.25452089426279656</v>
      </c>
      <c r="O237" s="105">
        <v>9.3357692077612933E-3</v>
      </c>
      <c r="P237"/>
      <c r="Q237"/>
      <c r="R237"/>
      <c r="S237" s="155"/>
    </row>
    <row r="238" spans="1:19" x14ac:dyDescent="0.3">
      <c r="A238" s="90" t="s">
        <v>186</v>
      </c>
      <c r="B238" s="90" t="s">
        <v>187</v>
      </c>
      <c r="C238" s="167">
        <v>399.3262709218767</v>
      </c>
      <c r="D238" s="101">
        <v>121.385488058386</v>
      </c>
      <c r="E238" s="168">
        <v>258.90171268718751</v>
      </c>
      <c r="F238" s="173">
        <v>10.298485362612604</v>
      </c>
      <c r="G238" s="109">
        <v>0</v>
      </c>
      <c r="H238" s="101">
        <v>0.120654</v>
      </c>
      <c r="I238" s="168">
        <v>4.958220153223527</v>
      </c>
      <c r="J238" s="169">
        <v>0</v>
      </c>
      <c r="K238" s="169">
        <v>1.7015825975049972</v>
      </c>
      <c r="L238" s="102">
        <v>397.3661428589146</v>
      </c>
      <c r="M238" s="170">
        <v>-4.9085878032442132E-3</v>
      </c>
      <c r="N238" s="104">
        <v>1.6924183911851856</v>
      </c>
      <c r="O238" s="105">
        <v>4.2773080104368073E-3</v>
      </c>
      <c r="P238"/>
      <c r="Q238"/>
      <c r="R238"/>
      <c r="S238" s="155"/>
    </row>
    <row r="239" spans="1:19" x14ac:dyDescent="0.3">
      <c r="A239" s="90" t="s">
        <v>296</v>
      </c>
      <c r="B239" s="90" t="s">
        <v>297</v>
      </c>
      <c r="C239" s="167">
        <v>259.05557974654823</v>
      </c>
      <c r="D239" s="101">
        <v>92.108761145087996</v>
      </c>
      <c r="E239" s="168">
        <v>145.98478561217922</v>
      </c>
      <c r="F239" s="173">
        <v>5.8069224887965323</v>
      </c>
      <c r="G239" s="109">
        <v>0</v>
      </c>
      <c r="H239" s="101">
        <v>4.1098000000000003E-2</v>
      </c>
      <c r="I239" s="168">
        <v>6.7915963195826459</v>
      </c>
      <c r="J239" s="169">
        <v>1.8779792836059643</v>
      </c>
      <c r="K239" s="169">
        <v>0.2776055177041194</v>
      </c>
      <c r="L239" s="102">
        <v>252.88874836695649</v>
      </c>
      <c r="M239" s="170">
        <v>-2.380505135471378E-2</v>
      </c>
      <c r="N239" s="104">
        <v>1.1375035405920642</v>
      </c>
      <c r="O239" s="105">
        <v>4.5183631222026829E-3</v>
      </c>
      <c r="P239"/>
      <c r="Q239"/>
      <c r="R239"/>
      <c r="S239" s="155"/>
    </row>
    <row r="240" spans="1:19" x14ac:dyDescent="0.3">
      <c r="A240" s="90" t="s">
        <v>601</v>
      </c>
      <c r="B240" s="90" t="s">
        <v>602</v>
      </c>
      <c r="C240" s="167">
        <v>19.4166192343706</v>
      </c>
      <c r="D240" s="101">
        <v>7.2574344794269994</v>
      </c>
      <c r="E240" s="168">
        <v>8.6668399353472019</v>
      </c>
      <c r="F240" s="173">
        <v>0</v>
      </c>
      <c r="G240" s="109">
        <v>8.864531812984236E-2</v>
      </c>
      <c r="H240" s="101">
        <v>0</v>
      </c>
      <c r="I240" s="168">
        <v>2.7832132862414944</v>
      </c>
      <c r="J240" s="169">
        <v>0</v>
      </c>
      <c r="K240" s="169">
        <v>0</v>
      </c>
      <c r="L240" s="102">
        <v>18.79613301914554</v>
      </c>
      <c r="M240" s="170">
        <v>-3.1956449664867437E-2</v>
      </c>
      <c r="N240" s="104">
        <v>8.8056261301222349E-2</v>
      </c>
      <c r="O240" s="105">
        <v>4.7068580293428757E-3</v>
      </c>
      <c r="P240"/>
      <c r="Q240"/>
      <c r="R240"/>
      <c r="S240" s="155"/>
    </row>
    <row r="241" spans="1:19" x14ac:dyDescent="0.3">
      <c r="A241" s="90" t="s">
        <v>288</v>
      </c>
      <c r="B241" s="90" t="s">
        <v>289</v>
      </c>
      <c r="C241" s="167">
        <v>247.83665948777065</v>
      </c>
      <c r="D241" s="101">
        <v>134.61054192698498</v>
      </c>
      <c r="E241" s="168">
        <v>98.786882556947546</v>
      </c>
      <c r="F241" s="173">
        <v>3.9295038007726522</v>
      </c>
      <c r="G241" s="109">
        <v>0</v>
      </c>
      <c r="H241" s="101">
        <v>1.3476729999999999</v>
      </c>
      <c r="I241" s="168">
        <v>5.6608450427953247</v>
      </c>
      <c r="J241" s="169">
        <v>0</v>
      </c>
      <c r="K241" s="169">
        <v>0</v>
      </c>
      <c r="L241" s="102">
        <v>244.33544632750051</v>
      </c>
      <c r="M241" s="170">
        <v>-1.412709954817204E-2</v>
      </c>
      <c r="N241" s="104">
        <v>-9.5029617644968312E-3</v>
      </c>
      <c r="O241" s="105">
        <v>-3.8891582544015905E-5</v>
      </c>
      <c r="P241"/>
      <c r="Q241"/>
      <c r="R241"/>
      <c r="S241" s="155"/>
    </row>
    <row r="242" spans="1:19" x14ac:dyDescent="0.3">
      <c r="A242" s="90" t="s">
        <v>339</v>
      </c>
      <c r="B242" s="90" t="s">
        <v>340</v>
      </c>
      <c r="C242" s="167">
        <v>475.87176298594858</v>
      </c>
      <c r="D242" s="101">
        <v>140.13243315977098</v>
      </c>
      <c r="E242" s="168">
        <v>311.33611167686814</v>
      </c>
      <c r="F242" s="173">
        <v>12.384199222470523</v>
      </c>
      <c r="G242" s="109">
        <v>0</v>
      </c>
      <c r="H242" s="101">
        <v>0.80360200000000004</v>
      </c>
      <c r="I242" s="168">
        <v>3.7941923954692887</v>
      </c>
      <c r="J242" s="169">
        <v>0</v>
      </c>
      <c r="K242" s="169">
        <v>1.9844563810191813</v>
      </c>
      <c r="L242" s="102">
        <v>470.4349948355981</v>
      </c>
      <c r="M242" s="170">
        <v>-1.1424859748425553E-2</v>
      </c>
      <c r="N242" s="104">
        <v>1.9736006080195239</v>
      </c>
      <c r="O242" s="105">
        <v>4.2129418396871111E-3</v>
      </c>
      <c r="P242"/>
      <c r="Q242"/>
      <c r="R242"/>
      <c r="S242" s="155"/>
    </row>
    <row r="243" spans="1:19" x14ac:dyDescent="0.3">
      <c r="A243" s="90" t="s">
        <v>805</v>
      </c>
      <c r="B243" s="90" t="s">
        <v>806</v>
      </c>
      <c r="C243" s="167">
        <v>41.020190695121812</v>
      </c>
      <c r="D243" s="101">
        <v>17.10033630161</v>
      </c>
      <c r="E243" s="168">
        <v>23.067162336967634</v>
      </c>
      <c r="F243" s="173">
        <v>0</v>
      </c>
      <c r="G243" s="109">
        <v>0</v>
      </c>
      <c r="H243" s="101">
        <v>0</v>
      </c>
      <c r="I243" s="168">
        <v>0</v>
      </c>
      <c r="J243" s="169">
        <v>0</v>
      </c>
      <c r="K243" s="169">
        <v>0</v>
      </c>
      <c r="L243" s="102">
        <v>40.167498638577634</v>
      </c>
      <c r="M243" s="170">
        <v>-2.078713048609937E-2</v>
      </c>
      <c r="N243" s="104">
        <v>0</v>
      </c>
      <c r="O243" s="105">
        <v>0</v>
      </c>
      <c r="P243"/>
      <c r="Q243"/>
      <c r="R243"/>
      <c r="S243" s="155"/>
    </row>
    <row r="244" spans="1:19" x14ac:dyDescent="0.3">
      <c r="A244" s="90" t="s">
        <v>717</v>
      </c>
      <c r="B244" s="90" t="s">
        <v>718</v>
      </c>
      <c r="C244" s="167">
        <v>14.808915863236118</v>
      </c>
      <c r="D244" s="101">
        <v>4.2133460849189994</v>
      </c>
      <c r="E244" s="168">
        <v>8.0336435479209225</v>
      </c>
      <c r="F244" s="173">
        <v>0</v>
      </c>
      <c r="G244" s="109">
        <v>0.12555447021802246</v>
      </c>
      <c r="H244" s="101">
        <v>0</v>
      </c>
      <c r="I244" s="168">
        <v>2.0521176077182606</v>
      </c>
      <c r="J244" s="169">
        <v>0</v>
      </c>
      <c r="K244" s="169">
        <v>2.1345796113656022E-2</v>
      </c>
      <c r="L244" s="102">
        <v>14.446007506889861</v>
      </c>
      <c r="M244" s="170">
        <v>-2.4506071862234968E-2</v>
      </c>
      <c r="N244" s="104">
        <v>0.14653341253872654</v>
      </c>
      <c r="O244" s="105">
        <v>1.0247468653173273E-2</v>
      </c>
      <c r="P244"/>
      <c r="Q244"/>
      <c r="R244"/>
      <c r="S244" s="155"/>
    </row>
    <row r="245" spans="1:19" x14ac:dyDescent="0.3">
      <c r="A245" s="90" t="s">
        <v>577</v>
      </c>
      <c r="B245" s="90" t="s">
        <v>578</v>
      </c>
      <c r="C245" s="167">
        <v>6.1233184974597377</v>
      </c>
      <c r="D245" s="101">
        <v>1.7996008448059999</v>
      </c>
      <c r="E245" s="168">
        <v>3.6135545845578143</v>
      </c>
      <c r="F245" s="173">
        <v>0</v>
      </c>
      <c r="G245" s="109">
        <v>6.3509637517024417E-2</v>
      </c>
      <c r="H245" s="101">
        <v>0</v>
      </c>
      <c r="I245" s="168">
        <v>0.44749471431412285</v>
      </c>
      <c r="J245" s="169">
        <v>0</v>
      </c>
      <c r="K245" s="169">
        <v>2.031145227918409E-2</v>
      </c>
      <c r="L245" s="102">
        <v>5.9444712334741459</v>
      </c>
      <c r="M245" s="170">
        <v>-2.9207571688421363E-2</v>
      </c>
      <c r="N245" s="104">
        <v>8.3667642661622743E-2</v>
      </c>
      <c r="O245" s="105">
        <v>1.4275797058407022E-2</v>
      </c>
      <c r="P245"/>
      <c r="Q245"/>
      <c r="R245"/>
      <c r="S245" s="155"/>
    </row>
    <row r="246" spans="1:19" x14ac:dyDescent="0.3">
      <c r="A246" s="90" t="s">
        <v>41</v>
      </c>
      <c r="B246" s="90" t="s">
        <v>42</v>
      </c>
      <c r="C246" s="167">
        <v>181.93163137089783</v>
      </c>
      <c r="D246" s="101">
        <v>90.891516519638998</v>
      </c>
      <c r="E246" s="168">
        <v>81.469727117865503</v>
      </c>
      <c r="F246" s="173">
        <v>3.2406691462605446</v>
      </c>
      <c r="G246" s="109">
        <v>0</v>
      </c>
      <c r="H246" s="101">
        <v>0.71593899999999999</v>
      </c>
      <c r="I246" s="168">
        <v>2.9185674754072859</v>
      </c>
      <c r="J246" s="169">
        <v>0</v>
      </c>
      <c r="K246" s="169">
        <v>0</v>
      </c>
      <c r="L246" s="102">
        <v>179.23641925917235</v>
      </c>
      <c r="M246" s="170">
        <v>-1.4814422821454509E-2</v>
      </c>
      <c r="N246" s="104">
        <v>-6.3753071426333463E-3</v>
      </c>
      <c r="O246" s="105">
        <v>-3.5567996794842739E-5</v>
      </c>
      <c r="P246"/>
      <c r="Q246"/>
      <c r="R246"/>
      <c r="S246" s="155"/>
    </row>
    <row r="247" spans="1:19" x14ac:dyDescent="0.3">
      <c r="A247" s="90" t="s">
        <v>645</v>
      </c>
      <c r="B247" s="90" t="s">
        <v>646</v>
      </c>
      <c r="C247" s="167">
        <v>23.873491754702727</v>
      </c>
      <c r="D247" s="101">
        <v>7.2996926304910001</v>
      </c>
      <c r="E247" s="168">
        <v>12.67874907557953</v>
      </c>
      <c r="F247" s="173">
        <v>0</v>
      </c>
      <c r="G247" s="109">
        <v>0.11269354387730052</v>
      </c>
      <c r="H247" s="101">
        <v>0</v>
      </c>
      <c r="I247" s="168">
        <v>2.9732890549002717</v>
      </c>
      <c r="J247" s="169">
        <v>0</v>
      </c>
      <c r="K247" s="169">
        <v>5.5229461206262792E-2</v>
      </c>
      <c r="L247" s="102">
        <v>23.119653766054366</v>
      </c>
      <c r="M247" s="170">
        <v>-3.1576360776796153E-2</v>
      </c>
      <c r="N247" s="104">
        <v>0.16730706226637793</v>
      </c>
      <c r="O247" s="105">
        <v>7.2893227183068844E-3</v>
      </c>
      <c r="P247"/>
      <c r="Q247"/>
      <c r="R247"/>
      <c r="S247" s="155"/>
    </row>
    <row r="248" spans="1:19" x14ac:dyDescent="0.3">
      <c r="A248" s="90" t="s">
        <v>188</v>
      </c>
      <c r="B248" s="90" t="s">
        <v>189</v>
      </c>
      <c r="C248" s="167">
        <v>416.44956286141974</v>
      </c>
      <c r="D248" s="101">
        <v>85.813091181671012</v>
      </c>
      <c r="E248" s="168">
        <v>306.84999102215096</v>
      </c>
      <c r="F248" s="173">
        <v>12.205752168497741</v>
      </c>
      <c r="G248" s="109">
        <v>0</v>
      </c>
      <c r="H248" s="101">
        <v>0</v>
      </c>
      <c r="I248" s="168">
        <v>4.3026306679496926</v>
      </c>
      <c r="J248" s="169">
        <v>0</v>
      </c>
      <c r="K248" s="169">
        <v>4.4627978332721359</v>
      </c>
      <c r="L248" s="102">
        <v>413.63426287354156</v>
      </c>
      <c r="M248" s="170">
        <v>-6.7602423893406982E-3</v>
      </c>
      <c r="N248" s="104">
        <v>4.4557176516181585</v>
      </c>
      <c r="O248" s="105">
        <v>1.0889421509628619E-2</v>
      </c>
      <c r="P248"/>
      <c r="Q248"/>
      <c r="R248"/>
      <c r="S248" s="155"/>
    </row>
    <row r="249" spans="1:19" x14ac:dyDescent="0.3">
      <c r="A249" s="90" t="s">
        <v>551</v>
      </c>
      <c r="B249" s="90" t="s">
        <v>552</v>
      </c>
      <c r="C249" s="167">
        <v>13.493306979352463</v>
      </c>
      <c r="D249" s="101">
        <v>6.0097356253029997</v>
      </c>
      <c r="E249" s="168">
        <v>5.8248216503909829</v>
      </c>
      <c r="F249" s="173">
        <v>0</v>
      </c>
      <c r="G249" s="109">
        <v>5.8555821199484964E-2</v>
      </c>
      <c r="H249" s="101">
        <v>0</v>
      </c>
      <c r="I249" s="168">
        <v>1.1035314406169294</v>
      </c>
      <c r="J249" s="169">
        <v>0</v>
      </c>
      <c r="K249" s="169">
        <v>0</v>
      </c>
      <c r="L249" s="102">
        <v>12.996644537510395</v>
      </c>
      <c r="M249" s="170">
        <v>-3.6808059180900798E-2</v>
      </c>
      <c r="N249" s="104">
        <v>5.8152409771055957E-2</v>
      </c>
      <c r="O249" s="105">
        <v>4.494527584584661E-3</v>
      </c>
      <c r="P249"/>
      <c r="Q249"/>
      <c r="R249"/>
      <c r="S249" s="155"/>
    </row>
    <row r="250" spans="1:19" x14ac:dyDescent="0.3">
      <c r="A250" s="90" t="s">
        <v>266</v>
      </c>
      <c r="B250" s="90" t="s">
        <v>267</v>
      </c>
      <c r="C250" s="167">
        <v>135.6600049941126</v>
      </c>
      <c r="D250" s="101">
        <v>59.024861348841</v>
      </c>
      <c r="E250" s="168">
        <v>63.449255476438289</v>
      </c>
      <c r="F250" s="173">
        <v>2.5238582704250438</v>
      </c>
      <c r="G250" s="109">
        <v>0</v>
      </c>
      <c r="H250" s="101">
        <v>0.353599</v>
      </c>
      <c r="I250" s="168">
        <v>8.0328558413740172</v>
      </c>
      <c r="J250" s="169">
        <v>0</v>
      </c>
      <c r="K250" s="169">
        <v>0</v>
      </c>
      <c r="L250" s="102">
        <v>133.38442993707835</v>
      </c>
      <c r="M250" s="170">
        <v>-1.6774104181501381E-2</v>
      </c>
      <c r="N250" s="104">
        <v>-4.162950908920493E-3</v>
      </c>
      <c r="O250" s="105">
        <v>-3.1209197269337108E-5</v>
      </c>
      <c r="P250"/>
      <c r="Q250"/>
      <c r="R250"/>
      <c r="S250" s="155"/>
    </row>
    <row r="251" spans="1:19" x14ac:dyDescent="0.3">
      <c r="A251" s="90" t="s">
        <v>272</v>
      </c>
      <c r="B251" s="90" t="s">
        <v>273</v>
      </c>
      <c r="C251" s="167">
        <v>186.66820438828717</v>
      </c>
      <c r="D251" s="101">
        <v>77.495481945845995</v>
      </c>
      <c r="E251" s="168">
        <v>95.322024069622998</v>
      </c>
      <c r="F251" s="173">
        <v>3.7916800913623274</v>
      </c>
      <c r="G251" s="109">
        <v>0</v>
      </c>
      <c r="H251" s="101">
        <v>0.76391699999999996</v>
      </c>
      <c r="I251" s="168">
        <v>5.6680565466947224</v>
      </c>
      <c r="J251" s="169">
        <v>0</v>
      </c>
      <c r="K251" s="169">
        <v>0</v>
      </c>
      <c r="L251" s="102">
        <v>183.04115965352605</v>
      </c>
      <c r="M251" s="170">
        <v>-1.9430436729420353E-2</v>
      </c>
      <c r="N251" s="104">
        <v>-5.7399227202381553E-3</v>
      </c>
      <c r="O251" s="105">
        <v>-3.1357661525685933E-5</v>
      </c>
      <c r="P251"/>
      <c r="Q251"/>
      <c r="R251"/>
      <c r="S251" s="155"/>
    </row>
    <row r="252" spans="1:19" x14ac:dyDescent="0.3">
      <c r="A252" s="90" t="s">
        <v>236</v>
      </c>
      <c r="B252" s="90" t="s">
        <v>237</v>
      </c>
      <c r="C252" s="167">
        <v>99.414799801775885</v>
      </c>
      <c r="D252" s="101">
        <v>21.069449755714999</v>
      </c>
      <c r="E252" s="168">
        <v>70.485849502411213</v>
      </c>
      <c r="F252" s="173">
        <v>2.8037570004372596</v>
      </c>
      <c r="G252" s="109">
        <v>0</v>
      </c>
      <c r="H252" s="101">
        <v>0</v>
      </c>
      <c r="I252" s="168">
        <v>3.2015853692287557</v>
      </c>
      <c r="J252" s="169">
        <v>0</v>
      </c>
      <c r="K252" s="169">
        <v>0.86223706416958135</v>
      </c>
      <c r="L252" s="102">
        <v>98.422878691961813</v>
      </c>
      <c r="M252" s="170">
        <v>-9.977600033313716E-3</v>
      </c>
      <c r="N252" s="104">
        <v>0.86049693651860082</v>
      </c>
      <c r="O252" s="105">
        <v>8.8199664771979793E-3</v>
      </c>
      <c r="P252"/>
      <c r="Q252"/>
      <c r="R252"/>
      <c r="S252" s="155"/>
    </row>
    <row r="253" spans="1:19" x14ac:dyDescent="0.3">
      <c r="A253" s="90" t="s">
        <v>242</v>
      </c>
      <c r="B253" s="90" t="s">
        <v>243</v>
      </c>
      <c r="C253" s="167">
        <v>144.30702041158347</v>
      </c>
      <c r="D253" s="101">
        <v>67.592085034641002</v>
      </c>
      <c r="E253" s="168">
        <v>67.90410418258783</v>
      </c>
      <c r="F253" s="173">
        <v>2.7010614017475842</v>
      </c>
      <c r="G253" s="109">
        <v>0</v>
      </c>
      <c r="H253" s="101">
        <v>0.48247800000000002</v>
      </c>
      <c r="I253" s="168">
        <v>3.331805071915618</v>
      </c>
      <c r="J253" s="169">
        <v>0</v>
      </c>
      <c r="K253" s="169">
        <v>0</v>
      </c>
      <c r="L253" s="102">
        <v>142.01153369089204</v>
      </c>
      <c r="M253" s="170">
        <v>-1.59069649844088E-2</v>
      </c>
      <c r="N253" s="104">
        <v>-4.7742774235075558E-3</v>
      </c>
      <c r="O253" s="105">
        <v>-3.3617811164142624E-5</v>
      </c>
      <c r="P253"/>
      <c r="Q253"/>
      <c r="R253"/>
      <c r="S253" s="155"/>
    </row>
    <row r="254" spans="1:19" x14ac:dyDescent="0.3">
      <c r="A254" s="90" t="s">
        <v>553</v>
      </c>
      <c r="B254" s="90" t="s">
        <v>554</v>
      </c>
      <c r="C254" s="167">
        <v>19.089453265990358</v>
      </c>
      <c r="D254" s="101">
        <v>6.5680091415770008</v>
      </c>
      <c r="E254" s="168">
        <v>10.30193446811033</v>
      </c>
      <c r="F254" s="173">
        <v>0</v>
      </c>
      <c r="G254" s="109">
        <v>9.1567511675044344E-2</v>
      </c>
      <c r="H254" s="101">
        <v>0</v>
      </c>
      <c r="I254" s="168">
        <v>1.3524713954450123</v>
      </c>
      <c r="J254" s="169">
        <v>0</v>
      </c>
      <c r="K254" s="169">
        <v>0</v>
      </c>
      <c r="L254" s="102">
        <v>18.313982516807389</v>
      </c>
      <c r="M254" s="170">
        <v>-4.0622994193581285E-2</v>
      </c>
      <c r="N254" s="104">
        <v>9.10204698137278E-2</v>
      </c>
      <c r="O254" s="105">
        <v>4.9948229919484438E-3</v>
      </c>
      <c r="P254"/>
      <c r="Q254"/>
      <c r="R254"/>
      <c r="S254" s="155"/>
    </row>
    <row r="255" spans="1:19" x14ac:dyDescent="0.3">
      <c r="A255" s="90" t="s">
        <v>411</v>
      </c>
      <c r="B255" s="90" t="s">
        <v>412</v>
      </c>
      <c r="C255" s="167">
        <v>5.4274272782220887</v>
      </c>
      <c r="D255" s="101">
        <v>1.1976692220479999</v>
      </c>
      <c r="E255" s="168">
        <v>3.3021653126640764</v>
      </c>
      <c r="F255" s="173">
        <v>0</v>
      </c>
      <c r="G255" s="109">
        <v>8.5712816309786638E-2</v>
      </c>
      <c r="H255" s="101">
        <v>0</v>
      </c>
      <c r="I255" s="168">
        <v>0.58671381863051542</v>
      </c>
      <c r="J255" s="169">
        <v>4.0628863756504818E-2</v>
      </c>
      <c r="K255" s="169">
        <v>3.2449430969275293E-2</v>
      </c>
      <c r="L255" s="102">
        <v>5.2453394643781586</v>
      </c>
      <c r="M255" s="170">
        <v>-3.3549563082046152E-2</v>
      </c>
      <c r="N255" s="104">
        <v>0.13680000187791297</v>
      </c>
      <c r="O255" s="105">
        <v>2.6778691420925163E-2</v>
      </c>
      <c r="P255"/>
      <c r="Q255"/>
      <c r="R255"/>
      <c r="S255" s="155"/>
    </row>
    <row r="256" spans="1:19" x14ac:dyDescent="0.3">
      <c r="A256" s="90" t="s">
        <v>258</v>
      </c>
      <c r="B256" s="90" t="s">
        <v>259</v>
      </c>
      <c r="C256" s="167">
        <v>122.58626469151773</v>
      </c>
      <c r="D256" s="101">
        <v>39.011896922524002</v>
      </c>
      <c r="E256" s="168">
        <v>74.373832740426394</v>
      </c>
      <c r="F256" s="173">
        <v>2.9584115913675131</v>
      </c>
      <c r="G256" s="109">
        <v>0</v>
      </c>
      <c r="H256" s="101">
        <v>0</v>
      </c>
      <c r="I256" s="168">
        <v>4.695168150019291</v>
      </c>
      <c r="J256" s="169">
        <v>0</v>
      </c>
      <c r="K256" s="169">
        <v>0.38736817734888163</v>
      </c>
      <c r="L256" s="102">
        <v>121.42667758168608</v>
      </c>
      <c r="M256" s="170">
        <v>-9.4593559298807861E-3</v>
      </c>
      <c r="N256" s="104">
        <v>0.3843479083749628</v>
      </c>
      <c r="O256" s="105">
        <v>3.1753181668950359E-3</v>
      </c>
      <c r="P256"/>
      <c r="Q256"/>
      <c r="R256"/>
      <c r="S256" s="155"/>
    </row>
    <row r="257" spans="1:19" x14ac:dyDescent="0.3">
      <c r="A257" s="90" t="s">
        <v>167</v>
      </c>
      <c r="B257" s="90" t="s">
        <v>168</v>
      </c>
      <c r="C257" s="167">
        <v>179.38538533150799</v>
      </c>
      <c r="D257" s="101">
        <v>73.093341130957995</v>
      </c>
      <c r="E257" s="168">
        <v>94.481467690277313</v>
      </c>
      <c r="F257" s="173">
        <v>3.7582447869786919</v>
      </c>
      <c r="G257" s="109">
        <v>0</v>
      </c>
      <c r="H257" s="101">
        <v>0.359539</v>
      </c>
      <c r="I257" s="168">
        <v>4.5589799100232415</v>
      </c>
      <c r="J257" s="169">
        <v>0</v>
      </c>
      <c r="K257" s="169">
        <v>0</v>
      </c>
      <c r="L257" s="102">
        <v>176.25157251823725</v>
      </c>
      <c r="M257" s="170">
        <v>-1.7469722003714994E-2</v>
      </c>
      <c r="N257" s="104">
        <v>-5.30428670396077E-3</v>
      </c>
      <c r="O257" s="105">
        <v>-3.0094069520083931E-5</v>
      </c>
      <c r="P257"/>
      <c r="Q257"/>
      <c r="R257"/>
      <c r="S257" s="155"/>
    </row>
    <row r="258" spans="1:19" x14ac:dyDescent="0.3">
      <c r="A258" s="90" t="s">
        <v>214</v>
      </c>
      <c r="B258" s="90" t="s">
        <v>215</v>
      </c>
      <c r="C258" s="167">
        <v>111.32927867362646</v>
      </c>
      <c r="D258" s="101">
        <v>49.108900130576998</v>
      </c>
      <c r="E258" s="168">
        <v>55.646454650376221</v>
      </c>
      <c r="F258" s="173">
        <v>2.2134816828755066</v>
      </c>
      <c r="G258" s="109">
        <v>0</v>
      </c>
      <c r="H258" s="101">
        <v>0.37139699999999998</v>
      </c>
      <c r="I258" s="168">
        <v>2.3935983618290622</v>
      </c>
      <c r="J258" s="169">
        <v>0</v>
      </c>
      <c r="K258" s="169">
        <v>0</v>
      </c>
      <c r="L258" s="102">
        <v>109.73383182565777</v>
      </c>
      <c r="M258" s="170">
        <v>-1.4330882827741198E-2</v>
      </c>
      <c r="N258" s="104">
        <v>-3.5477452049121894E-3</v>
      </c>
      <c r="O258" s="105">
        <v>-3.2329414268738212E-5</v>
      </c>
      <c r="P258"/>
      <c r="Q258"/>
      <c r="R258"/>
      <c r="S258" s="155"/>
    </row>
    <row r="259" spans="1:19" x14ac:dyDescent="0.3">
      <c r="A259" s="90" t="s">
        <v>489</v>
      </c>
      <c r="B259" s="90" t="s">
        <v>490</v>
      </c>
      <c r="C259" s="167">
        <v>9.7385488147772623</v>
      </c>
      <c r="D259" s="101">
        <v>2.422265727049</v>
      </c>
      <c r="E259" s="168">
        <v>5.8133148440615976</v>
      </c>
      <c r="F259" s="173">
        <v>0</v>
      </c>
      <c r="G259" s="109">
        <v>8.3455951950480736E-2</v>
      </c>
      <c r="H259" s="101">
        <v>0</v>
      </c>
      <c r="I259" s="168">
        <v>1.1372988071488279</v>
      </c>
      <c r="J259" s="169">
        <v>0</v>
      </c>
      <c r="K259" s="169">
        <v>4.4090310788863753E-2</v>
      </c>
      <c r="L259" s="102">
        <v>9.5004256409987704</v>
      </c>
      <c r="M259" s="170">
        <v>-2.4451607555446508E-2</v>
      </c>
      <c r="N259" s="104">
        <v>0.12732654476778826</v>
      </c>
      <c r="O259" s="105">
        <v>1.3584252493285556E-2</v>
      </c>
      <c r="P259"/>
      <c r="Q259"/>
      <c r="R259"/>
      <c r="S259" s="155"/>
    </row>
    <row r="260" spans="1:19" x14ac:dyDescent="0.3">
      <c r="A260" s="90" t="s">
        <v>701</v>
      </c>
      <c r="B260" s="90" t="s">
        <v>702</v>
      </c>
      <c r="C260" s="167">
        <v>18.840802255776204</v>
      </c>
      <c r="D260" s="101">
        <v>2.226164895868</v>
      </c>
      <c r="E260" s="168">
        <v>12.410131254717673</v>
      </c>
      <c r="F260" s="173">
        <v>0</v>
      </c>
      <c r="G260" s="109">
        <v>0.20990159749209858</v>
      </c>
      <c r="H260" s="101">
        <v>0</v>
      </c>
      <c r="I260" s="168">
        <v>3.7350513640358316</v>
      </c>
      <c r="J260" s="169">
        <v>0</v>
      </c>
      <c r="K260" s="169">
        <v>0.12840577257048064</v>
      </c>
      <c r="L260" s="102">
        <v>18.709654884684081</v>
      </c>
      <c r="M260" s="170">
        <v>-6.9608167057703119E-3</v>
      </c>
      <c r="N260" s="104">
        <v>0.75529932360546326</v>
      </c>
      <c r="O260" s="105">
        <v>4.2067749022571328E-2</v>
      </c>
      <c r="P260"/>
      <c r="Q260"/>
      <c r="R260"/>
      <c r="S260" s="155"/>
    </row>
    <row r="261" spans="1:19" x14ac:dyDescent="0.3">
      <c r="A261" s="90" t="s">
        <v>555</v>
      </c>
      <c r="B261" s="90" t="s">
        <v>556</v>
      </c>
      <c r="C261" s="167">
        <v>6.5703800817102236</v>
      </c>
      <c r="D261" s="101">
        <v>1.5682160560989997</v>
      </c>
      <c r="E261" s="168">
        <v>3.2459812238878212</v>
      </c>
      <c r="F261" s="173">
        <v>0</v>
      </c>
      <c r="G261" s="109">
        <v>0.12541645312780603</v>
      </c>
      <c r="H261" s="101">
        <v>0</v>
      </c>
      <c r="I261" s="168">
        <v>1.3771248852473992</v>
      </c>
      <c r="J261" s="169">
        <v>8.6602950636033849E-2</v>
      </c>
      <c r="K261" s="169">
        <v>2.0344865301465179E-2</v>
      </c>
      <c r="L261" s="102">
        <v>6.4236864342995261</v>
      </c>
      <c r="M261" s="170">
        <v>-2.2326508601693273E-2</v>
      </c>
      <c r="N261" s="104">
        <v>6.0180329116418463E-2</v>
      </c>
      <c r="O261" s="105">
        <v>9.4571024403357299E-3</v>
      </c>
      <c r="P261"/>
      <c r="Q261"/>
      <c r="R261"/>
      <c r="S261" s="155"/>
    </row>
    <row r="262" spans="1:19" x14ac:dyDescent="0.3">
      <c r="A262" s="90" t="s">
        <v>169</v>
      </c>
      <c r="B262" s="90" t="s">
        <v>170</v>
      </c>
      <c r="C262" s="167">
        <v>155.2833660598215</v>
      </c>
      <c r="D262" s="101">
        <v>24.518689381687004</v>
      </c>
      <c r="E262" s="168">
        <v>116.75924004178519</v>
      </c>
      <c r="F262" s="173">
        <v>4.6444008115655926</v>
      </c>
      <c r="G262" s="109">
        <v>0</v>
      </c>
      <c r="H262" s="101">
        <v>0</v>
      </c>
      <c r="I262" s="168">
        <v>3.948179289133825</v>
      </c>
      <c r="J262" s="169">
        <v>0</v>
      </c>
      <c r="K262" s="169">
        <v>2.9198048242571746</v>
      </c>
      <c r="L262" s="102">
        <v>152.79031434842878</v>
      </c>
      <c r="M262" s="170">
        <v>-1.6054853617948339E-2</v>
      </c>
      <c r="N262" s="104">
        <v>2.9175307077878188</v>
      </c>
      <c r="O262" s="105">
        <v>1.9466714615666035E-2</v>
      </c>
      <c r="P262"/>
      <c r="Q262"/>
      <c r="R262"/>
      <c r="S262" s="155"/>
    </row>
    <row r="263" spans="1:19" x14ac:dyDescent="0.3">
      <c r="A263" s="90" t="s">
        <v>625</v>
      </c>
      <c r="B263" s="90" t="s">
        <v>626</v>
      </c>
      <c r="C263" s="167">
        <v>7.134576787916032</v>
      </c>
      <c r="D263" s="101">
        <v>1.644121611524</v>
      </c>
      <c r="E263" s="168">
        <v>3.9573413087688012</v>
      </c>
      <c r="F263" s="173">
        <v>0</v>
      </c>
      <c r="G263" s="109">
        <v>7.0680394199440527E-2</v>
      </c>
      <c r="H263" s="101">
        <v>0</v>
      </c>
      <c r="I263" s="168">
        <v>0.87294494812541112</v>
      </c>
      <c r="J263" s="169">
        <v>0.29040091123856321</v>
      </c>
      <c r="K263" s="169">
        <v>3.2237116225931159E-2</v>
      </c>
      <c r="L263" s="102">
        <v>6.8677262900821479</v>
      </c>
      <c r="M263" s="170">
        <v>-3.7402428450395764E-2</v>
      </c>
      <c r="N263" s="104">
        <v>0.23679902214070303</v>
      </c>
      <c r="O263" s="105">
        <v>3.5711298370826004E-2</v>
      </c>
      <c r="P263"/>
      <c r="Q263"/>
      <c r="R263"/>
      <c r="S263" s="155"/>
    </row>
    <row r="264" spans="1:19" x14ac:dyDescent="0.3">
      <c r="A264" s="90" t="s">
        <v>43</v>
      </c>
      <c r="B264" s="90" t="s">
        <v>44</v>
      </c>
      <c r="C264" s="167">
        <v>169.682570403287</v>
      </c>
      <c r="D264" s="101">
        <v>87.070318337779995</v>
      </c>
      <c r="E264" s="168">
        <v>70.429518878850303</v>
      </c>
      <c r="F264" s="173">
        <v>2.8015163041661233</v>
      </c>
      <c r="G264" s="109">
        <v>0</v>
      </c>
      <c r="H264" s="101">
        <v>0.96912100000000001</v>
      </c>
      <c r="I264" s="168">
        <v>4.1370584682410616</v>
      </c>
      <c r="J264" s="169">
        <v>0</v>
      </c>
      <c r="K264" s="169">
        <v>0</v>
      </c>
      <c r="L264" s="102">
        <v>165.40753298903746</v>
      </c>
      <c r="M264" s="170">
        <v>-2.519432257590748E-2</v>
      </c>
      <c r="N264" s="104">
        <v>-6.0373522570955629E-3</v>
      </c>
      <c r="O264" s="105">
        <v>-3.6498530589955912E-5</v>
      </c>
      <c r="P264"/>
      <c r="Q264"/>
      <c r="R264"/>
      <c r="S264" s="155"/>
    </row>
    <row r="265" spans="1:19" x14ac:dyDescent="0.3">
      <c r="A265" s="90" t="s">
        <v>447</v>
      </c>
      <c r="B265" s="90" t="s">
        <v>448</v>
      </c>
      <c r="C265" s="167">
        <v>10.287474675138879</v>
      </c>
      <c r="D265" s="101">
        <v>1.6654274062749999</v>
      </c>
      <c r="E265" s="168">
        <v>6.8802375066115813</v>
      </c>
      <c r="F265" s="173">
        <v>0</v>
      </c>
      <c r="G265" s="109">
        <v>0.11086924379398858</v>
      </c>
      <c r="H265" s="101">
        <v>0</v>
      </c>
      <c r="I265" s="168">
        <v>1.3789255901540938</v>
      </c>
      <c r="J265" s="169">
        <v>0</v>
      </c>
      <c r="K265" s="169">
        <v>9.4571136144965498E-2</v>
      </c>
      <c r="L265" s="102">
        <v>10.130030882979629</v>
      </c>
      <c r="M265" s="170">
        <v>-1.5304416013750766E-2</v>
      </c>
      <c r="N265" s="104">
        <v>0.2052693866860924</v>
      </c>
      <c r="O265" s="105">
        <v>2.0682551088280713E-2</v>
      </c>
      <c r="P265"/>
      <c r="Q265"/>
      <c r="R265"/>
      <c r="S265" s="155"/>
    </row>
    <row r="266" spans="1:19" x14ac:dyDescent="0.3">
      <c r="A266" s="90" t="s">
        <v>557</v>
      </c>
      <c r="B266" s="90" t="s">
        <v>558</v>
      </c>
      <c r="C266" s="167">
        <v>9.1745875414318743</v>
      </c>
      <c r="D266" s="101">
        <v>2.5371786169940003</v>
      </c>
      <c r="E266" s="168">
        <v>5.3873936108408165</v>
      </c>
      <c r="F266" s="173">
        <v>0</v>
      </c>
      <c r="G266" s="109">
        <v>4.7885203394154086E-2</v>
      </c>
      <c r="H266" s="101">
        <v>0</v>
      </c>
      <c r="I266" s="168">
        <v>0.98004038416929384</v>
      </c>
      <c r="J266" s="169">
        <v>0</v>
      </c>
      <c r="K266" s="169">
        <v>3.3159491023782066E-2</v>
      </c>
      <c r="L266" s="102">
        <v>8.9856573064220466</v>
      </c>
      <c r="M266" s="170">
        <v>-2.0592776967534587E-2</v>
      </c>
      <c r="N266" s="104">
        <v>8.0827771748660737E-2</v>
      </c>
      <c r="O266" s="105">
        <v>9.0768466071063716E-3</v>
      </c>
      <c r="P266"/>
      <c r="Q266"/>
      <c r="R266"/>
      <c r="S266" s="155"/>
    </row>
    <row r="267" spans="1:19" x14ac:dyDescent="0.3">
      <c r="A267" s="90" t="s">
        <v>425</v>
      </c>
      <c r="B267" s="90" t="s">
        <v>426</v>
      </c>
      <c r="C267" s="167">
        <v>11.74054612161294</v>
      </c>
      <c r="D267" s="101">
        <v>2.6662609718290002</v>
      </c>
      <c r="E267" s="168">
        <v>6.7894374578609575</v>
      </c>
      <c r="F267" s="173">
        <v>0</v>
      </c>
      <c r="G267" s="109">
        <v>0.158449385884955</v>
      </c>
      <c r="H267" s="101">
        <v>0</v>
      </c>
      <c r="I267" s="168">
        <v>1.6689837701157175</v>
      </c>
      <c r="J267" s="169">
        <v>4.9271099148195455E-2</v>
      </c>
      <c r="K267" s="169">
        <v>7.1382590032901275E-2</v>
      </c>
      <c r="L267" s="102">
        <v>11.403785274871728</v>
      </c>
      <c r="M267" s="170">
        <v>-2.8683575981297449E-2</v>
      </c>
      <c r="N267" s="104">
        <v>0.25233514736877005</v>
      </c>
      <c r="O267" s="105">
        <v>2.2628012005939287E-2</v>
      </c>
      <c r="P267"/>
      <c r="Q267"/>
      <c r="R267"/>
      <c r="S267" s="155"/>
    </row>
    <row r="268" spans="1:19" x14ac:dyDescent="0.3">
      <c r="A268" s="90" t="s">
        <v>69</v>
      </c>
      <c r="B268" s="90" t="s">
        <v>70</v>
      </c>
      <c r="C268" s="167">
        <v>191.96084821853415</v>
      </c>
      <c r="D268" s="101">
        <v>88.853249432057993</v>
      </c>
      <c r="E268" s="168">
        <v>88.779018955543862</v>
      </c>
      <c r="F268" s="173">
        <v>3.5314151371622833</v>
      </c>
      <c r="G268" s="109">
        <v>0</v>
      </c>
      <c r="H268" s="101">
        <v>1.0901529999999999</v>
      </c>
      <c r="I268" s="168">
        <v>6.1663439267386027</v>
      </c>
      <c r="J268" s="169">
        <v>0</v>
      </c>
      <c r="K268" s="169">
        <v>0</v>
      </c>
      <c r="L268" s="102">
        <v>188.42018045150274</v>
      </c>
      <c r="M268" s="170">
        <v>-1.8444739122014053E-2</v>
      </c>
      <c r="N268" s="104">
        <v>-6.3604249568811611E-3</v>
      </c>
      <c r="O268" s="105">
        <v>-3.3755462087749755E-5</v>
      </c>
      <c r="P268"/>
      <c r="Q268"/>
      <c r="R268"/>
      <c r="S268" s="155"/>
    </row>
    <row r="269" spans="1:19" x14ac:dyDescent="0.3">
      <c r="A269" s="90" t="s">
        <v>719</v>
      </c>
      <c r="B269" s="90" t="s">
        <v>720</v>
      </c>
      <c r="C269" s="167">
        <v>12.664075396073271</v>
      </c>
      <c r="D269" s="101">
        <v>2.7639731376730001</v>
      </c>
      <c r="E269" s="168">
        <v>6.2438261045639933</v>
      </c>
      <c r="F269" s="173">
        <v>0</v>
      </c>
      <c r="G269" s="109">
        <v>0.16870950955055936</v>
      </c>
      <c r="H269" s="101">
        <v>0</v>
      </c>
      <c r="I269" s="168">
        <v>3.2383962989859301</v>
      </c>
      <c r="J269" s="169">
        <v>0</v>
      </c>
      <c r="K269" s="169">
        <v>4.5711149248274428E-2</v>
      </c>
      <c r="L269" s="102">
        <v>12.460616200021757</v>
      </c>
      <c r="M269" s="170">
        <v>-1.6065854765409893E-2</v>
      </c>
      <c r="N269" s="104">
        <v>0.21418033343174692</v>
      </c>
      <c r="O269" s="105">
        <v>1.7489197327694404E-2</v>
      </c>
      <c r="P269"/>
      <c r="Q269"/>
      <c r="R269"/>
      <c r="S269" s="155"/>
    </row>
    <row r="270" spans="1:19" x14ac:dyDescent="0.3">
      <c r="A270" s="90" t="s">
        <v>703</v>
      </c>
      <c r="B270" s="90" t="s">
        <v>704</v>
      </c>
      <c r="C270" s="167">
        <v>9.3707760706806198</v>
      </c>
      <c r="D270" s="101">
        <v>2.0185681377779998</v>
      </c>
      <c r="E270" s="168">
        <v>4.9351012355044803</v>
      </c>
      <c r="F270" s="173">
        <v>0</v>
      </c>
      <c r="G270" s="109">
        <v>0.18150483823157454</v>
      </c>
      <c r="H270" s="101">
        <v>0</v>
      </c>
      <c r="I270" s="168">
        <v>2.0256379847844079</v>
      </c>
      <c r="J270" s="169">
        <v>0</v>
      </c>
      <c r="K270" s="169">
        <v>3.9679398811695757E-2</v>
      </c>
      <c r="L270" s="102">
        <v>9.200491595110158</v>
      </c>
      <c r="M270" s="170">
        <v>-1.8171864772572044E-2</v>
      </c>
      <c r="N270" s="104">
        <v>0.11586647941868122</v>
      </c>
      <c r="O270" s="105">
        <v>1.2754128865323249E-2</v>
      </c>
      <c r="P270"/>
      <c r="Q270"/>
      <c r="R270"/>
      <c r="S270" s="155"/>
    </row>
    <row r="271" spans="1:19" x14ac:dyDescent="0.3">
      <c r="A271" s="90" t="s">
        <v>641</v>
      </c>
      <c r="B271" s="90" t="s">
        <v>642</v>
      </c>
      <c r="C271" s="167">
        <v>11.019556228518939</v>
      </c>
      <c r="D271" s="101">
        <v>2.6982023756519999</v>
      </c>
      <c r="E271" s="168">
        <v>5.7376193310007331</v>
      </c>
      <c r="F271" s="173">
        <v>0</v>
      </c>
      <c r="G271" s="109">
        <v>0.23544519684448642</v>
      </c>
      <c r="H271" s="101">
        <v>0</v>
      </c>
      <c r="I271" s="168">
        <v>2.0836070910715594</v>
      </c>
      <c r="J271" s="169">
        <v>0</v>
      </c>
      <c r="K271" s="169">
        <v>3.3587806645839713E-2</v>
      </c>
      <c r="L271" s="102">
        <v>10.78846180121462</v>
      </c>
      <c r="M271" s="170">
        <v>-2.0971300705035612E-2</v>
      </c>
      <c r="N271" s="104">
        <v>3.3353198377048088E-2</v>
      </c>
      <c r="O271" s="105">
        <v>3.1011493801418573E-3</v>
      </c>
      <c r="P271"/>
      <c r="Q271"/>
      <c r="R271"/>
      <c r="S271" s="155"/>
    </row>
    <row r="272" spans="1:19" x14ac:dyDescent="0.3">
      <c r="A272" s="90" t="s">
        <v>481</v>
      </c>
      <c r="B272" s="90" t="s">
        <v>482</v>
      </c>
      <c r="C272" s="167">
        <v>11.03996679851703</v>
      </c>
      <c r="D272" s="101">
        <v>2.7582894158069999</v>
      </c>
      <c r="E272" s="168">
        <v>5.8341493862129665</v>
      </c>
      <c r="F272" s="173">
        <v>0</v>
      </c>
      <c r="G272" s="109">
        <v>0.13064826647035566</v>
      </c>
      <c r="H272" s="101">
        <v>0</v>
      </c>
      <c r="I272" s="168">
        <v>2.0102252493194026</v>
      </c>
      <c r="J272" s="169">
        <v>0</v>
      </c>
      <c r="K272" s="169">
        <v>4.0179178688677389E-2</v>
      </c>
      <c r="L272" s="102">
        <v>10.773491496498401</v>
      </c>
      <c r="M272" s="170">
        <v>-2.4137328207764486E-2</v>
      </c>
      <c r="N272" s="104">
        <v>0.17059051300956973</v>
      </c>
      <c r="O272" s="105">
        <v>1.608904141189459E-2</v>
      </c>
      <c r="P272"/>
      <c r="Q272"/>
      <c r="R272"/>
      <c r="S272" s="155"/>
    </row>
    <row r="273" spans="1:19" x14ac:dyDescent="0.3">
      <c r="A273" s="90" t="s">
        <v>248</v>
      </c>
      <c r="B273" s="90" t="s">
        <v>249</v>
      </c>
      <c r="C273" s="167">
        <v>30.794947952113638</v>
      </c>
      <c r="D273" s="101">
        <v>5.0455386544379994</v>
      </c>
      <c r="E273" s="168">
        <v>22.414466199632262</v>
      </c>
      <c r="F273" s="173">
        <v>0.89159337600284438</v>
      </c>
      <c r="G273" s="109">
        <v>0</v>
      </c>
      <c r="H273" s="101">
        <v>0</v>
      </c>
      <c r="I273" s="168">
        <v>1.2462755952324225</v>
      </c>
      <c r="J273" s="169">
        <v>0.68089142144995674</v>
      </c>
      <c r="K273" s="169">
        <v>0.33657278323276124</v>
      </c>
      <c r="L273" s="102">
        <v>30.615338029988248</v>
      </c>
      <c r="M273" s="170">
        <v>-5.8324476600735142E-3</v>
      </c>
      <c r="N273" s="104">
        <v>0.65037832583237076</v>
      </c>
      <c r="O273" s="105">
        <v>2.1704628748163108E-2</v>
      </c>
      <c r="P273"/>
      <c r="Q273"/>
      <c r="R273"/>
      <c r="S273" s="155"/>
    </row>
    <row r="274" spans="1:19" x14ac:dyDescent="0.3">
      <c r="A274" s="90" t="s">
        <v>741</v>
      </c>
      <c r="B274" s="90" t="s">
        <v>742</v>
      </c>
      <c r="C274" s="167">
        <v>8.418668900590264</v>
      </c>
      <c r="D274" s="101">
        <v>1.9076350219889999</v>
      </c>
      <c r="E274" s="168">
        <v>4.0212356769490869</v>
      </c>
      <c r="F274" s="173">
        <v>0</v>
      </c>
      <c r="G274" s="109">
        <v>9.6746629751447044E-2</v>
      </c>
      <c r="H274" s="101">
        <v>0</v>
      </c>
      <c r="I274" s="168">
        <v>1.6852430369610647</v>
      </c>
      <c r="J274" s="169">
        <v>0.45918085058017732</v>
      </c>
      <c r="K274" s="169">
        <v>2.5075060583537721E-2</v>
      </c>
      <c r="L274" s="102">
        <v>8.1951162768143142</v>
      </c>
      <c r="M274" s="170">
        <v>-2.6554390773139369E-2</v>
      </c>
      <c r="N274" s="104">
        <v>0.33358559523712117</v>
      </c>
      <c r="O274" s="105">
        <v>4.243265195400811E-2</v>
      </c>
      <c r="P274"/>
      <c r="Q274"/>
      <c r="R274"/>
      <c r="S274" s="155"/>
    </row>
    <row r="275" spans="1:19" x14ac:dyDescent="0.3">
      <c r="A275" s="90" t="s">
        <v>45</v>
      </c>
      <c r="B275" s="90" t="s">
        <v>46</v>
      </c>
      <c r="C275" s="167">
        <v>207.51469782296041</v>
      </c>
      <c r="D275" s="101">
        <v>103.40764673324699</v>
      </c>
      <c r="E275" s="168">
        <v>85.491669172881387</v>
      </c>
      <c r="F275" s="173">
        <v>3.4006522956686913</v>
      </c>
      <c r="G275" s="109">
        <v>0</v>
      </c>
      <c r="H275" s="101">
        <v>1.1060700000000001</v>
      </c>
      <c r="I275" s="168">
        <v>11.152302408206518</v>
      </c>
      <c r="J275" s="169">
        <v>0</v>
      </c>
      <c r="K275" s="169">
        <v>0</v>
      </c>
      <c r="L275" s="102">
        <v>204.5583406100036</v>
      </c>
      <c r="M275" s="170">
        <v>-1.4246495520423341E-2</v>
      </c>
      <c r="N275" s="104">
        <v>2.2721053567579474E-2</v>
      </c>
      <c r="O275" s="105">
        <v>1.1108604758845058E-4</v>
      </c>
      <c r="P275"/>
      <c r="Q275"/>
      <c r="R275"/>
      <c r="S275" s="155"/>
    </row>
    <row r="276" spans="1:19" x14ac:dyDescent="0.3">
      <c r="A276" s="90" t="s">
        <v>89</v>
      </c>
      <c r="B276" s="90" t="s">
        <v>90</v>
      </c>
      <c r="C276" s="167">
        <v>251.70536441823634</v>
      </c>
      <c r="D276" s="101">
        <v>148.238030850543</v>
      </c>
      <c r="E276" s="168">
        <v>85.896351232477372</v>
      </c>
      <c r="F276" s="173">
        <v>3.4167495714418141</v>
      </c>
      <c r="G276" s="109">
        <v>0</v>
      </c>
      <c r="H276" s="101">
        <v>2.440172</v>
      </c>
      <c r="I276" s="168">
        <v>6.8251489847785525</v>
      </c>
      <c r="J276" s="169">
        <v>0</v>
      </c>
      <c r="K276" s="169">
        <v>0</v>
      </c>
      <c r="L276" s="102">
        <v>246.81645263924074</v>
      </c>
      <c r="M276" s="170">
        <v>-1.9423152900595819E-2</v>
      </c>
      <c r="N276" s="104">
        <v>-1.0059592137935169E-2</v>
      </c>
      <c r="O276" s="105">
        <v>-4.0755719663150137E-5</v>
      </c>
      <c r="P276"/>
      <c r="Q276"/>
      <c r="R276"/>
      <c r="S276" s="155"/>
    </row>
    <row r="277" spans="1:19" x14ac:dyDescent="0.3">
      <c r="A277" s="90" t="s">
        <v>627</v>
      </c>
      <c r="B277" s="90" t="s">
        <v>628</v>
      </c>
      <c r="C277" s="167">
        <v>15.298258575374101</v>
      </c>
      <c r="D277" s="101">
        <v>5.2302822416789994</v>
      </c>
      <c r="E277" s="168">
        <v>8.0789833968156017</v>
      </c>
      <c r="F277" s="173">
        <v>0</v>
      </c>
      <c r="G277" s="109">
        <v>0.12605240528864692</v>
      </c>
      <c r="H277" s="101">
        <v>0</v>
      </c>
      <c r="I277" s="168">
        <v>1.3040482456919567</v>
      </c>
      <c r="J277" s="169">
        <v>1.6633347463232712E-2</v>
      </c>
      <c r="K277" s="169">
        <v>2.2743727119064021E-3</v>
      </c>
      <c r="L277" s="102">
        <v>14.758274009650343</v>
      </c>
      <c r="M277" s="170">
        <v>-3.5297126340443796E-2</v>
      </c>
      <c r="N277" s="104">
        <v>0.13557776287691858</v>
      </c>
      <c r="O277" s="105">
        <v>9.2717348831501938E-3</v>
      </c>
      <c r="P277"/>
      <c r="Q277"/>
      <c r="R277"/>
      <c r="S277" s="155"/>
    </row>
    <row r="278" spans="1:19" x14ac:dyDescent="0.3">
      <c r="A278" s="90" t="s">
        <v>655</v>
      </c>
      <c r="B278" s="90" t="s">
        <v>656</v>
      </c>
      <c r="C278" s="167">
        <v>14.744256346270223</v>
      </c>
      <c r="D278" s="101">
        <v>4.2284556772739998</v>
      </c>
      <c r="E278" s="168">
        <v>5.5954513103684302</v>
      </c>
      <c r="F278" s="173">
        <v>0</v>
      </c>
      <c r="G278" s="109">
        <v>0.21666057690087859</v>
      </c>
      <c r="H278" s="101">
        <v>0</v>
      </c>
      <c r="I278" s="168">
        <v>4.405270582266926</v>
      </c>
      <c r="J278" s="169">
        <v>0</v>
      </c>
      <c r="K278" s="169">
        <v>0</v>
      </c>
      <c r="L278" s="102">
        <v>14.445838146810235</v>
      </c>
      <c r="M278" s="170">
        <v>-2.0239623650837868E-2</v>
      </c>
      <c r="N278" s="104">
        <v>-3.4966985542972395E-4</v>
      </c>
      <c r="O278" s="105">
        <v>-2.4204991646746533E-5</v>
      </c>
      <c r="P278"/>
      <c r="Q278"/>
      <c r="R278"/>
      <c r="S278" s="155"/>
    </row>
    <row r="279" spans="1:19" x14ac:dyDescent="0.3">
      <c r="A279" s="90" t="s">
        <v>61</v>
      </c>
      <c r="B279" s="90" t="s">
        <v>62</v>
      </c>
      <c r="C279" s="167">
        <v>209.99047725194927</v>
      </c>
      <c r="D279" s="101">
        <v>87.659529545059002</v>
      </c>
      <c r="E279" s="168">
        <v>108.92352387727495</v>
      </c>
      <c r="F279" s="173">
        <v>4.3327149312821627</v>
      </c>
      <c r="G279" s="109">
        <v>0</v>
      </c>
      <c r="H279" s="101">
        <v>1.0188649999999999</v>
      </c>
      <c r="I279" s="168">
        <v>4.1573959540451675</v>
      </c>
      <c r="J279" s="169">
        <v>0</v>
      </c>
      <c r="K279" s="169">
        <v>0</v>
      </c>
      <c r="L279" s="102">
        <v>206.09202930766128</v>
      </c>
      <c r="M279" s="170">
        <v>-1.8564879680760926E-2</v>
      </c>
      <c r="N279" s="104">
        <v>4.4602338452421009E-2</v>
      </c>
      <c r="O279" s="105">
        <v>2.164663694591355E-4</v>
      </c>
      <c r="P279"/>
      <c r="Q279"/>
      <c r="R279"/>
      <c r="S279" s="155"/>
    </row>
    <row r="280" spans="1:19" x14ac:dyDescent="0.3">
      <c r="A280" s="90" t="s">
        <v>743</v>
      </c>
      <c r="B280" s="90" t="s">
        <v>744</v>
      </c>
      <c r="C280" s="167">
        <v>10.943280038051045</v>
      </c>
      <c r="D280" s="101">
        <v>2.8871236223590002</v>
      </c>
      <c r="E280" s="168">
        <v>5.0903920636885518</v>
      </c>
      <c r="F280" s="173">
        <v>0</v>
      </c>
      <c r="G280" s="109">
        <v>0.15052687034097534</v>
      </c>
      <c r="H280" s="101">
        <v>0</v>
      </c>
      <c r="I280" s="168">
        <v>2.4650410531560842</v>
      </c>
      <c r="J280" s="169">
        <v>0.10840230500102456</v>
      </c>
      <c r="K280" s="169">
        <v>1.1387001737637346E-2</v>
      </c>
      <c r="L280" s="102">
        <v>10.712872916283274</v>
      </c>
      <c r="M280" s="170">
        <v>-2.1054667427555351E-2</v>
      </c>
      <c r="N280" s="104">
        <v>0.21170101037333922</v>
      </c>
      <c r="O280" s="105">
        <v>2.0159750956385773E-2</v>
      </c>
      <c r="P280"/>
      <c r="Q280"/>
      <c r="R280"/>
      <c r="S280" s="155"/>
    </row>
    <row r="281" spans="1:19" x14ac:dyDescent="0.3">
      <c r="A281" s="90" t="s">
        <v>529</v>
      </c>
      <c r="B281" s="90" t="s">
        <v>530</v>
      </c>
      <c r="C281" s="167">
        <v>14.756428084422179</v>
      </c>
      <c r="D281" s="101">
        <v>2.1502835528580002</v>
      </c>
      <c r="E281" s="168">
        <v>9.824117682157949</v>
      </c>
      <c r="F281" s="173">
        <v>0</v>
      </c>
      <c r="G281" s="109">
        <v>0.19638437570595982</v>
      </c>
      <c r="H281" s="101">
        <v>0</v>
      </c>
      <c r="I281" s="168">
        <v>2.2192067784907117</v>
      </c>
      <c r="J281" s="169">
        <v>0</v>
      </c>
      <c r="K281" s="169">
        <v>0.12298367379974359</v>
      </c>
      <c r="L281" s="102">
        <v>14.512976063012365</v>
      </c>
      <c r="M281" s="170">
        <v>-1.6498031909688016E-2</v>
      </c>
      <c r="N281" s="104">
        <v>0.44881022974355567</v>
      </c>
      <c r="O281" s="105">
        <v>3.1911613889100646E-2</v>
      </c>
      <c r="P281"/>
      <c r="Q281"/>
      <c r="R281"/>
      <c r="S281" s="155"/>
    </row>
    <row r="282" spans="1:19" x14ac:dyDescent="0.3">
      <c r="A282" s="90" t="s">
        <v>71</v>
      </c>
      <c r="B282" s="90" t="s">
        <v>72</v>
      </c>
      <c r="C282" s="167">
        <v>410.20811158407759</v>
      </c>
      <c r="D282" s="101">
        <v>202.88973601852899</v>
      </c>
      <c r="E282" s="168">
        <v>178.69391398444836</v>
      </c>
      <c r="F282" s="173">
        <v>7.1080126834860744</v>
      </c>
      <c r="G282" s="109">
        <v>0</v>
      </c>
      <c r="H282" s="101">
        <v>2.187856</v>
      </c>
      <c r="I282" s="168">
        <v>9.6787748938681766</v>
      </c>
      <c r="J282" s="169">
        <v>0</v>
      </c>
      <c r="K282" s="169">
        <v>0</v>
      </c>
      <c r="L282" s="102">
        <v>400.55829358033162</v>
      </c>
      <c r="M282" s="170">
        <v>-2.3524200841572362E-2</v>
      </c>
      <c r="N282" s="104">
        <v>-1.4331264782811104E-2</v>
      </c>
      <c r="O282" s="105">
        <v>-3.577694503800013E-5</v>
      </c>
      <c r="P282"/>
      <c r="Q282"/>
      <c r="R282"/>
      <c r="S282" s="155"/>
    </row>
    <row r="283" spans="1:19" x14ac:dyDescent="0.3">
      <c r="A283" s="90" t="s">
        <v>531</v>
      </c>
      <c r="B283" s="90" t="s">
        <v>532</v>
      </c>
      <c r="C283" s="167">
        <v>16.148762784506328</v>
      </c>
      <c r="D283" s="101">
        <v>4.3312959502209996</v>
      </c>
      <c r="E283" s="168">
        <v>9.3243289548878803</v>
      </c>
      <c r="F283" s="173">
        <v>0</v>
      </c>
      <c r="G283" s="109">
        <v>9.242583131404114E-2</v>
      </c>
      <c r="H283" s="101">
        <v>0</v>
      </c>
      <c r="I283" s="168">
        <v>1.9680336329869768</v>
      </c>
      <c r="J283" s="169">
        <v>0</v>
      </c>
      <c r="K283" s="169">
        <v>6.1004370644619013E-2</v>
      </c>
      <c r="L283" s="102">
        <v>15.777088740054516</v>
      </c>
      <c r="M283" s="170">
        <v>-2.3015635898027353E-2</v>
      </c>
      <c r="N283" s="104">
        <v>0.15305849728791188</v>
      </c>
      <c r="O283" s="105">
        <v>9.7963518317415402E-3</v>
      </c>
      <c r="P283"/>
      <c r="Q283"/>
      <c r="R283"/>
      <c r="S283" s="155"/>
    </row>
    <row r="284" spans="1:19" x14ac:dyDescent="0.3">
      <c r="A284" s="90" t="s">
        <v>298</v>
      </c>
      <c r="B284" s="90" t="s">
        <v>299</v>
      </c>
      <c r="C284" s="167">
        <v>219.93496483428865</v>
      </c>
      <c r="D284" s="101">
        <v>68.114333349250998</v>
      </c>
      <c r="E284" s="168">
        <v>126.88630488016776</v>
      </c>
      <c r="F284" s="173">
        <v>5.0472310127328042</v>
      </c>
      <c r="G284" s="109">
        <v>0</v>
      </c>
      <c r="H284" s="101">
        <v>0.21682299999999999</v>
      </c>
      <c r="I284" s="168">
        <v>9.377847636873561</v>
      </c>
      <c r="J284" s="169">
        <v>5.3076359452606665</v>
      </c>
      <c r="K284" s="169">
        <v>0.5856857933277978</v>
      </c>
      <c r="L284" s="102">
        <v>215.53586161761359</v>
      </c>
      <c r="M284" s="170">
        <v>-2.0001836542859808E-2</v>
      </c>
      <c r="N284" s="104">
        <v>3.0302501132802035</v>
      </c>
      <c r="O284" s="105">
        <v>1.4259623978063332E-2</v>
      </c>
      <c r="P284"/>
      <c r="Q284"/>
      <c r="R284"/>
      <c r="S284" s="155"/>
    </row>
    <row r="285" spans="1:19" x14ac:dyDescent="0.3">
      <c r="A285" s="90" t="s">
        <v>807</v>
      </c>
      <c r="B285" s="90" t="s">
        <v>808</v>
      </c>
      <c r="C285" s="167">
        <v>20.957472876051288</v>
      </c>
      <c r="D285" s="101">
        <v>5.6870114193740005</v>
      </c>
      <c r="E285" s="168">
        <v>14.540163800543796</v>
      </c>
      <c r="F285" s="173">
        <v>0</v>
      </c>
      <c r="G285" s="109">
        <v>0</v>
      </c>
      <c r="H285" s="101">
        <v>0</v>
      </c>
      <c r="I285" s="168">
        <v>0</v>
      </c>
      <c r="J285" s="169">
        <v>0.2566504890336776</v>
      </c>
      <c r="K285" s="169">
        <v>9.1402705631634856E-2</v>
      </c>
      <c r="L285" s="102">
        <v>20.575228414583108</v>
      </c>
      <c r="M285" s="170">
        <v>-1.823905314008456E-2</v>
      </c>
      <c r="N285" s="104">
        <v>0.2098567774933322</v>
      </c>
      <c r="O285" s="105">
        <v>1.0304588653375581E-2</v>
      </c>
      <c r="P285"/>
      <c r="Q285"/>
      <c r="R285"/>
      <c r="S285" s="155"/>
    </row>
    <row r="286" spans="1:19" x14ac:dyDescent="0.3">
      <c r="A286" s="90" t="s">
        <v>260</v>
      </c>
      <c r="B286" s="90" t="s">
        <v>261</v>
      </c>
      <c r="C286" s="167">
        <v>98.049316581423994</v>
      </c>
      <c r="D286" s="101">
        <v>41.438842284007997</v>
      </c>
      <c r="E286" s="168">
        <v>49.661377760776332</v>
      </c>
      <c r="F286" s="173">
        <v>1.9754097670820132</v>
      </c>
      <c r="G286" s="109">
        <v>0</v>
      </c>
      <c r="H286" s="101">
        <v>8.6110000000000006E-3</v>
      </c>
      <c r="I286" s="168">
        <v>3.7237051240624424</v>
      </c>
      <c r="J286" s="169">
        <v>0</v>
      </c>
      <c r="K286" s="169">
        <v>0</v>
      </c>
      <c r="L286" s="102">
        <v>96.807945935928785</v>
      </c>
      <c r="M286" s="170">
        <v>-1.2660676165593965E-2</v>
      </c>
      <c r="N286" s="104">
        <v>-2.9795789569959652E-3</v>
      </c>
      <c r="O286" s="105">
        <v>-3.0777300610950371E-5</v>
      </c>
      <c r="P286"/>
      <c r="Q286"/>
      <c r="R286"/>
      <c r="S286" s="155"/>
    </row>
    <row r="287" spans="1:19" x14ac:dyDescent="0.3">
      <c r="A287" s="90" t="s">
        <v>91</v>
      </c>
      <c r="B287" s="90" t="s">
        <v>92</v>
      </c>
      <c r="C287" s="167">
        <v>141.0124365727456</v>
      </c>
      <c r="D287" s="101">
        <v>40.066497151444999</v>
      </c>
      <c r="E287" s="168">
        <v>90.25570966359237</v>
      </c>
      <c r="F287" s="173">
        <v>3.5901543300555945</v>
      </c>
      <c r="G287" s="109">
        <v>0</v>
      </c>
      <c r="H287" s="101">
        <v>0</v>
      </c>
      <c r="I287" s="168">
        <v>4.0730567194178606</v>
      </c>
      <c r="J287" s="169">
        <v>0</v>
      </c>
      <c r="K287" s="169">
        <v>0.96092313204921842</v>
      </c>
      <c r="L287" s="102">
        <v>138.94634099656002</v>
      </c>
      <c r="M287" s="170">
        <v>-1.465186778131955E-2</v>
      </c>
      <c r="N287" s="104">
        <v>0.95790760875695469</v>
      </c>
      <c r="O287" s="105">
        <v>6.9419413297116617E-3</v>
      </c>
      <c r="P287"/>
      <c r="Q287"/>
      <c r="R287"/>
      <c r="S287" s="155"/>
    </row>
    <row r="288" spans="1:19" x14ac:dyDescent="0.3">
      <c r="A288" s="90" t="s">
        <v>310</v>
      </c>
      <c r="B288" s="90" t="s">
        <v>311</v>
      </c>
      <c r="C288" s="167">
        <v>311.84356352377841</v>
      </c>
      <c r="D288" s="101">
        <v>90.062401421959009</v>
      </c>
      <c r="E288" s="168">
        <v>202.58097339543255</v>
      </c>
      <c r="F288" s="173">
        <v>8.0581822638514939</v>
      </c>
      <c r="G288" s="109">
        <v>0</v>
      </c>
      <c r="H288" s="101">
        <v>1.0365709999999999</v>
      </c>
      <c r="I288" s="168">
        <v>4.3881912048329754</v>
      </c>
      <c r="J288" s="169">
        <v>1.9280446200101198</v>
      </c>
      <c r="K288" s="169">
        <v>1.0850093987232274</v>
      </c>
      <c r="L288" s="102">
        <v>309.13937330480934</v>
      </c>
      <c r="M288" s="170">
        <v>-8.6716242862677761E-3</v>
      </c>
      <c r="N288" s="104">
        <v>1.9680530136516268</v>
      </c>
      <c r="O288" s="105">
        <v>6.4070207198581343E-3</v>
      </c>
      <c r="P288"/>
      <c r="Q288"/>
      <c r="R288"/>
      <c r="S288" s="155"/>
    </row>
    <row r="289" spans="1:19" x14ac:dyDescent="0.3">
      <c r="A289" s="90" t="s">
        <v>349</v>
      </c>
      <c r="B289" s="90" t="s">
        <v>350</v>
      </c>
      <c r="C289" s="167">
        <v>7.7536324567367094</v>
      </c>
      <c r="D289" s="101">
        <v>1.089117789883</v>
      </c>
      <c r="E289" s="168">
        <v>4.7717732509681579</v>
      </c>
      <c r="F289" s="173">
        <v>0</v>
      </c>
      <c r="G289" s="109">
        <v>0.17905622914867206</v>
      </c>
      <c r="H289" s="101">
        <v>0</v>
      </c>
      <c r="I289" s="168">
        <v>1.4896600784691401</v>
      </c>
      <c r="J289" s="169">
        <v>0</v>
      </c>
      <c r="K289" s="169">
        <v>7.9990851382052877E-2</v>
      </c>
      <c r="L289" s="102">
        <v>7.6095981998510229</v>
      </c>
      <c r="M289" s="170">
        <v>-1.8576358589262654E-2</v>
      </c>
      <c r="N289" s="104">
        <v>7.9879929612586054E-2</v>
      </c>
      <c r="O289" s="105">
        <v>1.0608621298397737E-2</v>
      </c>
      <c r="P289"/>
      <c r="Q289"/>
      <c r="R289"/>
      <c r="S289" s="155"/>
    </row>
    <row r="290" spans="1:19" x14ac:dyDescent="0.3">
      <c r="A290" s="90" t="s">
        <v>361</v>
      </c>
      <c r="B290" s="90" t="s">
        <v>362</v>
      </c>
      <c r="C290" s="167">
        <v>16.73801089785119</v>
      </c>
      <c r="D290" s="101">
        <v>2.7000294826219999</v>
      </c>
      <c r="E290" s="168">
        <v>7.996222389350736</v>
      </c>
      <c r="F290" s="173">
        <v>0</v>
      </c>
      <c r="G290" s="109">
        <v>0.37659857528083734</v>
      </c>
      <c r="H290" s="101">
        <v>0</v>
      </c>
      <c r="I290" s="168">
        <v>5.2933985263363104</v>
      </c>
      <c r="J290" s="169">
        <v>0.10484822519410139</v>
      </c>
      <c r="K290" s="169">
        <v>7.5575353462110167E-2</v>
      </c>
      <c r="L290" s="102">
        <v>16.546672552246093</v>
      </c>
      <c r="M290" s="170">
        <v>-1.1431367010859117E-2</v>
      </c>
      <c r="N290" s="104">
        <v>0.12370570005301573</v>
      </c>
      <c r="O290" s="105">
        <v>7.53248186922428E-3</v>
      </c>
      <c r="P290"/>
      <c r="Q290"/>
      <c r="R290"/>
      <c r="S290" s="155"/>
    </row>
    <row r="291" spans="1:19" x14ac:dyDescent="0.3">
      <c r="A291" s="90" t="s">
        <v>387</v>
      </c>
      <c r="B291" s="90" t="s">
        <v>388</v>
      </c>
      <c r="C291" s="167">
        <v>11.21928241462407</v>
      </c>
      <c r="D291" s="101">
        <v>3.023410719503</v>
      </c>
      <c r="E291" s="168">
        <v>4.9442491831263915</v>
      </c>
      <c r="F291" s="173">
        <v>0</v>
      </c>
      <c r="G291" s="109">
        <v>0.16935000812671644</v>
      </c>
      <c r="H291" s="101">
        <v>0</v>
      </c>
      <c r="I291" s="168">
        <v>2.8705647382847639</v>
      </c>
      <c r="J291" s="169">
        <v>0</v>
      </c>
      <c r="K291" s="169">
        <v>3.2303305806619643E-3</v>
      </c>
      <c r="L291" s="102">
        <v>11.010804979621533</v>
      </c>
      <c r="M291" s="170">
        <v>-1.8582064992926139E-2</v>
      </c>
      <c r="N291" s="104">
        <v>0.17232980374424756</v>
      </c>
      <c r="O291" s="105">
        <v>1.5899819942181016E-2</v>
      </c>
      <c r="P291"/>
      <c r="Q291"/>
      <c r="R291"/>
      <c r="S291" s="155"/>
    </row>
    <row r="292" spans="1:19" x14ac:dyDescent="0.3">
      <c r="A292" s="90" t="s">
        <v>206</v>
      </c>
      <c r="B292" s="90" t="s">
        <v>207</v>
      </c>
      <c r="C292" s="167">
        <v>185.92764768402608</v>
      </c>
      <c r="D292" s="101">
        <v>51.004517321837</v>
      </c>
      <c r="E292" s="168">
        <v>119.22222246834079</v>
      </c>
      <c r="F292" s="173">
        <v>4.7423723089534793</v>
      </c>
      <c r="G292" s="109">
        <v>0</v>
      </c>
      <c r="H292" s="101">
        <v>0</v>
      </c>
      <c r="I292" s="168">
        <v>8.3088715227767516</v>
      </c>
      <c r="J292" s="169">
        <v>0</v>
      </c>
      <c r="K292" s="169">
        <v>1.8190677598020641</v>
      </c>
      <c r="L292" s="102">
        <v>185.09705138171009</v>
      </c>
      <c r="M292" s="170">
        <v>-4.4673092606837272E-3</v>
      </c>
      <c r="N292" s="104">
        <v>1.8153093315728768</v>
      </c>
      <c r="O292" s="105">
        <v>9.9044744515593593E-3</v>
      </c>
      <c r="P292"/>
      <c r="Q292"/>
      <c r="R292"/>
      <c r="S292" s="155"/>
    </row>
    <row r="293" spans="1:19" x14ac:dyDescent="0.3">
      <c r="A293" s="90" t="s">
        <v>397</v>
      </c>
      <c r="B293" s="90" t="s">
        <v>398</v>
      </c>
      <c r="C293" s="167">
        <v>10.656637971905878</v>
      </c>
      <c r="D293" s="101">
        <v>2.0449031860670002</v>
      </c>
      <c r="E293" s="168">
        <v>5.6713423330914354</v>
      </c>
      <c r="F293" s="173">
        <v>0</v>
      </c>
      <c r="G293" s="109">
        <v>0.20641164212301244</v>
      </c>
      <c r="H293" s="101">
        <v>0</v>
      </c>
      <c r="I293" s="168">
        <v>2.0951892829806971</v>
      </c>
      <c r="J293" s="169">
        <v>0.32745136135910358</v>
      </c>
      <c r="K293" s="169">
        <v>5.5890277502821273E-2</v>
      </c>
      <c r="L293" s="102">
        <v>10.401188083124071</v>
      </c>
      <c r="M293" s="170">
        <v>-2.3970964337462819E-2</v>
      </c>
      <c r="N293" s="104">
        <v>0.32442844453898267</v>
      </c>
      <c r="O293" s="105">
        <v>3.219571133727437E-2</v>
      </c>
      <c r="P293"/>
      <c r="Q293"/>
      <c r="R293"/>
      <c r="S293" s="155"/>
    </row>
    <row r="294" spans="1:19" x14ac:dyDescent="0.3">
      <c r="A294" s="90" t="s">
        <v>587</v>
      </c>
      <c r="B294" s="90" t="s">
        <v>588</v>
      </c>
      <c r="C294" s="167">
        <v>11.006527082473889</v>
      </c>
      <c r="D294" s="101">
        <v>4.1938185557529994</v>
      </c>
      <c r="E294" s="168">
        <v>4.4636394721579986</v>
      </c>
      <c r="F294" s="173">
        <v>0</v>
      </c>
      <c r="G294" s="109">
        <v>0.13131879720977724</v>
      </c>
      <c r="H294" s="101">
        <v>0</v>
      </c>
      <c r="I294" s="168">
        <v>1.7430871695798629</v>
      </c>
      <c r="J294" s="169">
        <v>0.12774365906513827</v>
      </c>
      <c r="K294" s="169">
        <v>0</v>
      </c>
      <c r="L294" s="102">
        <v>10.659607653765777</v>
      </c>
      <c r="M294" s="170">
        <v>-3.1519427164316438E-2</v>
      </c>
      <c r="N294" s="104">
        <v>0.18994537576556958</v>
      </c>
      <c r="O294" s="105">
        <v>1.8142454906563684E-2</v>
      </c>
      <c r="P294"/>
      <c r="Q294"/>
      <c r="R294"/>
      <c r="S294" s="155"/>
    </row>
    <row r="295" spans="1:19" x14ac:dyDescent="0.3">
      <c r="A295" s="90" t="s">
        <v>589</v>
      </c>
      <c r="B295" s="90" t="s">
        <v>590</v>
      </c>
      <c r="C295" s="167">
        <v>15.879102639056807</v>
      </c>
      <c r="D295" s="101">
        <v>4.3806820864509994</v>
      </c>
      <c r="E295" s="168">
        <v>6.5858347579279135</v>
      </c>
      <c r="F295" s="173">
        <v>0</v>
      </c>
      <c r="G295" s="109">
        <v>0.25793866985058678</v>
      </c>
      <c r="H295" s="101">
        <v>0</v>
      </c>
      <c r="I295" s="168">
        <v>4.0067885317842888</v>
      </c>
      <c r="J295" s="169">
        <v>0.23641805293926285</v>
      </c>
      <c r="K295" s="169">
        <v>0</v>
      </c>
      <c r="L295" s="102">
        <v>15.467662098953051</v>
      </c>
      <c r="M295" s="170">
        <v>-2.5910818102010569E-2</v>
      </c>
      <c r="N295" s="104">
        <v>0.10875373893884088</v>
      </c>
      <c r="O295" s="105">
        <v>7.080824781920912E-3</v>
      </c>
      <c r="P295"/>
      <c r="Q295"/>
      <c r="R295"/>
      <c r="S295" s="155"/>
    </row>
    <row r="296" spans="1:19" x14ac:dyDescent="0.3">
      <c r="A296" s="90" t="s">
        <v>373</v>
      </c>
      <c r="B296" s="90" t="s">
        <v>374</v>
      </c>
      <c r="C296" s="167">
        <v>12.51559939446607</v>
      </c>
      <c r="D296" s="101">
        <v>2.3482825237280003</v>
      </c>
      <c r="E296" s="168">
        <v>8.1029935037302039</v>
      </c>
      <c r="F296" s="173">
        <v>0</v>
      </c>
      <c r="G296" s="109">
        <v>0.20197004648489253</v>
      </c>
      <c r="H296" s="101">
        <v>0</v>
      </c>
      <c r="I296" s="168">
        <v>0.94903143717211347</v>
      </c>
      <c r="J296" s="169">
        <v>0.34790627736831997</v>
      </c>
      <c r="K296" s="169">
        <v>0.11535431599638557</v>
      </c>
      <c r="L296" s="102">
        <v>12.065538104479916</v>
      </c>
      <c r="M296" s="170">
        <v>-3.5960026827413061E-2</v>
      </c>
      <c r="N296" s="104">
        <v>0.48748071187991293</v>
      </c>
      <c r="O296" s="105">
        <v>4.210384310164858E-2</v>
      </c>
      <c r="P296"/>
      <c r="Q296"/>
      <c r="R296"/>
      <c r="S296" s="155"/>
    </row>
    <row r="297" spans="1:19" x14ac:dyDescent="0.3">
      <c r="A297" s="90" t="s">
        <v>603</v>
      </c>
      <c r="B297" s="90" t="s">
        <v>604</v>
      </c>
      <c r="C297" s="167">
        <v>16.26735078205752</v>
      </c>
      <c r="D297" s="101">
        <v>3.744835109536</v>
      </c>
      <c r="E297" s="168">
        <v>6.3846582083100909</v>
      </c>
      <c r="F297" s="173">
        <v>0</v>
      </c>
      <c r="G297" s="109">
        <v>0.27455897023346654</v>
      </c>
      <c r="H297" s="101">
        <v>0</v>
      </c>
      <c r="I297" s="168">
        <v>5.3689602005153363</v>
      </c>
      <c r="J297" s="169">
        <v>0.22886688523919516</v>
      </c>
      <c r="K297" s="169">
        <v>1.6439648568708578E-2</v>
      </c>
      <c r="L297" s="102">
        <v>16.018319022402796</v>
      </c>
      <c r="M297" s="170">
        <v>-1.5308685660691546E-2</v>
      </c>
      <c r="N297" s="104">
        <v>0.12175938291821353</v>
      </c>
      <c r="O297" s="105">
        <v>7.6594801441050272E-3</v>
      </c>
      <c r="P297"/>
      <c r="Q297"/>
      <c r="R297"/>
      <c r="S297" s="155"/>
    </row>
    <row r="298" spans="1:19" x14ac:dyDescent="0.3">
      <c r="A298" s="90" t="s">
        <v>617</v>
      </c>
      <c r="B298" s="90" t="s">
        <v>618</v>
      </c>
      <c r="C298" s="167">
        <v>11.206861143032075</v>
      </c>
      <c r="D298" s="101">
        <v>2.046923093342</v>
      </c>
      <c r="E298" s="168">
        <v>6.0266095517937108</v>
      </c>
      <c r="F298" s="173">
        <v>0</v>
      </c>
      <c r="G298" s="109">
        <v>0.16048871962312641</v>
      </c>
      <c r="H298" s="101">
        <v>0</v>
      </c>
      <c r="I298" s="168">
        <v>2.5067838021551871</v>
      </c>
      <c r="J298" s="169">
        <v>0.15135776125124659</v>
      </c>
      <c r="K298" s="169">
        <v>7.0731894415994243E-2</v>
      </c>
      <c r="L298" s="102">
        <v>10.962894822581264</v>
      </c>
      <c r="M298" s="170">
        <v>-2.1769371221530553E-2</v>
      </c>
      <c r="N298" s="104">
        <v>0.30088892037030135</v>
      </c>
      <c r="O298" s="105">
        <v>2.8220667211214589E-2</v>
      </c>
      <c r="P298"/>
      <c r="Q298"/>
      <c r="R298"/>
      <c r="S298" s="155"/>
    </row>
    <row r="299" spans="1:19" x14ac:dyDescent="0.3">
      <c r="A299" s="90" t="s">
        <v>647</v>
      </c>
      <c r="B299" s="90" t="s">
        <v>648</v>
      </c>
      <c r="C299" s="167">
        <v>13.623106485491277</v>
      </c>
      <c r="D299" s="101">
        <v>3.003227739682</v>
      </c>
      <c r="E299" s="168">
        <v>6.413742719802805</v>
      </c>
      <c r="F299" s="173">
        <v>0</v>
      </c>
      <c r="G299" s="109">
        <v>0.36484559834326652</v>
      </c>
      <c r="H299" s="101">
        <v>0</v>
      </c>
      <c r="I299" s="168">
        <v>3.5778461911920294</v>
      </c>
      <c r="J299" s="169">
        <v>3.3887372204191309E-2</v>
      </c>
      <c r="K299" s="169">
        <v>4.2661469945840066E-2</v>
      </c>
      <c r="L299" s="102">
        <v>13.436211091170133</v>
      </c>
      <c r="M299" s="170">
        <v>-1.3718999739170346E-2</v>
      </c>
      <c r="N299" s="104">
        <v>5.8042445265266807E-2</v>
      </c>
      <c r="O299" s="105">
        <v>4.3385942277707739E-3</v>
      </c>
      <c r="P299"/>
      <c r="Q299"/>
      <c r="R299"/>
      <c r="S299" s="155"/>
    </row>
    <row r="300" spans="1:19" x14ac:dyDescent="0.3">
      <c r="A300" s="90" t="s">
        <v>559</v>
      </c>
      <c r="B300" s="90" t="s">
        <v>560</v>
      </c>
      <c r="C300" s="167">
        <v>12.464298432578531</v>
      </c>
      <c r="D300" s="101">
        <v>2.5352509514009998</v>
      </c>
      <c r="E300" s="168">
        <v>7.6427341646912019</v>
      </c>
      <c r="F300" s="173">
        <v>0</v>
      </c>
      <c r="G300" s="109">
        <v>0.12417736879358172</v>
      </c>
      <c r="H300" s="101">
        <v>0</v>
      </c>
      <c r="I300" s="168">
        <v>1.7580754172514561</v>
      </c>
      <c r="J300" s="169">
        <v>0</v>
      </c>
      <c r="K300" s="169">
        <v>9.1686652204950453E-2</v>
      </c>
      <c r="L300" s="102">
        <v>12.151924554342191</v>
      </c>
      <c r="M300" s="170">
        <v>-2.506148901408467E-2</v>
      </c>
      <c r="N300" s="104">
        <v>0.24121842794834514</v>
      </c>
      <c r="O300" s="105">
        <v>2.0252235710342206E-2</v>
      </c>
      <c r="P300"/>
      <c r="Q300"/>
      <c r="R300"/>
      <c r="S300" s="155"/>
    </row>
    <row r="301" spans="1:19" x14ac:dyDescent="0.3">
      <c r="A301" s="90" t="s">
        <v>661</v>
      </c>
      <c r="B301" s="90" t="s">
        <v>662</v>
      </c>
      <c r="C301" s="167">
        <v>18.827841540565505</v>
      </c>
      <c r="D301" s="101">
        <v>4.2248144471650004</v>
      </c>
      <c r="E301" s="168">
        <v>9.067377938340103</v>
      </c>
      <c r="F301" s="173">
        <v>0</v>
      </c>
      <c r="G301" s="109">
        <v>0.32047705939269888</v>
      </c>
      <c r="H301" s="101">
        <v>0</v>
      </c>
      <c r="I301" s="168">
        <v>4.691104960331872</v>
      </c>
      <c r="J301" s="169">
        <v>0.13343798552120154</v>
      </c>
      <c r="K301" s="169">
        <v>5.7020147017056946E-2</v>
      </c>
      <c r="L301" s="102">
        <v>18.494232537767932</v>
      </c>
      <c r="M301" s="170">
        <v>-1.771891919096491E-2</v>
      </c>
      <c r="N301" s="104">
        <v>0.43871825930336072</v>
      </c>
      <c r="O301" s="105">
        <v>2.429829760244686E-2</v>
      </c>
      <c r="P301"/>
      <c r="Q301"/>
      <c r="R301"/>
      <c r="S301" s="155"/>
    </row>
    <row r="302" spans="1:19" x14ac:dyDescent="0.3">
      <c r="A302" s="90" t="s">
        <v>671</v>
      </c>
      <c r="B302" s="90" t="s">
        <v>672</v>
      </c>
      <c r="C302" s="167">
        <v>8.803775034806689</v>
      </c>
      <c r="D302" s="101">
        <v>2.8841507067190002</v>
      </c>
      <c r="E302" s="168">
        <v>3.7545460724503252</v>
      </c>
      <c r="F302" s="173">
        <v>0</v>
      </c>
      <c r="G302" s="109">
        <v>0.26816074062490242</v>
      </c>
      <c r="H302" s="101">
        <v>0</v>
      </c>
      <c r="I302" s="168">
        <v>1.7521963934986593</v>
      </c>
      <c r="J302" s="169">
        <v>0</v>
      </c>
      <c r="K302" s="169">
        <v>0</v>
      </c>
      <c r="L302" s="102">
        <v>8.6590539132928868</v>
      </c>
      <c r="M302" s="170">
        <v>-1.6438530169345711E-2</v>
      </c>
      <c r="N302" s="104">
        <v>-2.3272029678800266E-4</v>
      </c>
      <c r="O302" s="105">
        <v>-2.6875227329382135E-5</v>
      </c>
      <c r="P302"/>
      <c r="Q302"/>
      <c r="R302"/>
      <c r="S302" s="155"/>
    </row>
    <row r="303" spans="1:19" x14ac:dyDescent="0.3">
      <c r="A303" s="90" t="s">
        <v>79</v>
      </c>
      <c r="B303" s="90" t="s">
        <v>80</v>
      </c>
      <c r="C303" s="167">
        <v>130.92030150452069</v>
      </c>
      <c r="D303" s="101">
        <v>70.833030232243004</v>
      </c>
      <c r="E303" s="168">
        <v>52.130406430096293</v>
      </c>
      <c r="F303" s="173">
        <v>2.0736217694165928</v>
      </c>
      <c r="G303" s="109">
        <v>0</v>
      </c>
      <c r="H303" s="101">
        <v>0.95792200000000005</v>
      </c>
      <c r="I303" s="168">
        <v>2.7774400261533483</v>
      </c>
      <c r="J303" s="169">
        <v>0</v>
      </c>
      <c r="K303" s="169">
        <v>0</v>
      </c>
      <c r="L303" s="102">
        <v>128.77242045790922</v>
      </c>
      <c r="M303" s="170">
        <v>-1.6406019707625785E-2</v>
      </c>
      <c r="N303" s="104">
        <v>-4.892801849763373E-3</v>
      </c>
      <c r="O303" s="105">
        <v>-3.7994284287435128E-5</v>
      </c>
      <c r="P303"/>
      <c r="Q303"/>
      <c r="R303"/>
      <c r="S303" s="155"/>
    </row>
    <row r="304" spans="1:19" x14ac:dyDescent="0.3">
      <c r="A304" s="90" t="s">
        <v>754</v>
      </c>
      <c r="B304" s="90" t="s">
        <v>755</v>
      </c>
      <c r="C304" s="167">
        <v>49.765310784889309</v>
      </c>
      <c r="D304" s="101">
        <v>25.048644003724</v>
      </c>
      <c r="E304" s="168">
        <v>23.444293130696167</v>
      </c>
      <c r="F304" s="173">
        <v>0</v>
      </c>
      <c r="G304" s="109">
        <v>0</v>
      </c>
      <c r="H304" s="101">
        <v>0</v>
      </c>
      <c r="I304" s="168">
        <v>0</v>
      </c>
      <c r="J304" s="169">
        <v>0</v>
      </c>
      <c r="K304" s="169">
        <v>0</v>
      </c>
      <c r="L304" s="102">
        <v>48.492937134420167</v>
      </c>
      <c r="M304" s="170">
        <v>-2.5567481251528412E-2</v>
      </c>
      <c r="N304" s="104">
        <v>0</v>
      </c>
      <c r="O304" s="105">
        <v>0</v>
      </c>
      <c r="P304"/>
      <c r="Q304"/>
      <c r="R304"/>
      <c r="S304" s="155"/>
    </row>
    <row r="305" spans="1:19" x14ac:dyDescent="0.3">
      <c r="A305" s="90" t="s">
        <v>244</v>
      </c>
      <c r="B305" s="90" t="s">
        <v>245</v>
      </c>
      <c r="C305" s="167">
        <v>171.46871696822916</v>
      </c>
      <c r="D305" s="101">
        <v>74.903712002752997</v>
      </c>
      <c r="E305" s="168">
        <v>84.499906468573229</v>
      </c>
      <c r="F305" s="173">
        <v>3.361202368561238</v>
      </c>
      <c r="G305" s="109">
        <v>0</v>
      </c>
      <c r="H305" s="101">
        <v>0.60382100000000005</v>
      </c>
      <c r="I305" s="168">
        <v>6.1062476858173245</v>
      </c>
      <c r="J305" s="169">
        <v>0</v>
      </c>
      <c r="K305" s="169">
        <v>0</v>
      </c>
      <c r="L305" s="102">
        <v>169.47488952570481</v>
      </c>
      <c r="M305" s="170">
        <v>-1.1627937024184853E-2</v>
      </c>
      <c r="N305" s="104">
        <v>-5.4466807248729765E-3</v>
      </c>
      <c r="O305" s="105">
        <v>-3.213753788072992E-5</v>
      </c>
      <c r="P305"/>
      <c r="Q305"/>
      <c r="R305"/>
      <c r="S305" s="155"/>
    </row>
    <row r="306" spans="1:19" x14ac:dyDescent="0.3">
      <c r="A306" s="90" t="s">
        <v>276</v>
      </c>
      <c r="B306" s="90" t="s">
        <v>277</v>
      </c>
      <c r="C306" s="167">
        <v>122.48742377620862</v>
      </c>
      <c r="D306" s="101">
        <v>47.617637878064002</v>
      </c>
      <c r="E306" s="168">
        <v>66.786331666327271</v>
      </c>
      <c r="F306" s="173">
        <v>2.6565991084009482</v>
      </c>
      <c r="G306" s="109">
        <v>0</v>
      </c>
      <c r="H306" s="101">
        <v>0.343279</v>
      </c>
      <c r="I306" s="168">
        <v>2.7217056087464364</v>
      </c>
      <c r="J306" s="169">
        <v>0</v>
      </c>
      <c r="K306" s="169">
        <v>0</v>
      </c>
      <c r="L306" s="102">
        <v>120.12555326153866</v>
      </c>
      <c r="M306" s="170">
        <v>-1.9282555235917376E-2</v>
      </c>
      <c r="N306" s="104">
        <v>-3.4728467531124352E-3</v>
      </c>
      <c r="O306" s="105">
        <v>-2.8909305815746774E-5</v>
      </c>
      <c r="P306"/>
      <c r="Q306"/>
      <c r="R306"/>
      <c r="S306" s="155"/>
    </row>
    <row r="307" spans="1:19" x14ac:dyDescent="0.3">
      <c r="A307" s="90" t="s">
        <v>126</v>
      </c>
      <c r="B307" s="90" t="s">
        <v>127</v>
      </c>
      <c r="C307" s="167">
        <v>281.89216615740457</v>
      </c>
      <c r="D307" s="101">
        <v>165.91689870448201</v>
      </c>
      <c r="E307" s="168">
        <v>88.910247454076199</v>
      </c>
      <c r="F307" s="173">
        <v>3.5366350901601464</v>
      </c>
      <c r="G307" s="109">
        <v>0</v>
      </c>
      <c r="H307" s="101">
        <v>1.658212</v>
      </c>
      <c r="I307" s="168">
        <v>16.658501752275289</v>
      </c>
      <c r="J307" s="169">
        <v>0</v>
      </c>
      <c r="K307" s="169">
        <v>0</v>
      </c>
      <c r="L307" s="102">
        <v>276.68049500099363</v>
      </c>
      <c r="M307" s="170">
        <v>-1.848817307502193E-2</v>
      </c>
      <c r="N307" s="104">
        <v>-1.1442875627835747E-2</v>
      </c>
      <c r="O307" s="105">
        <v>-4.1356013896357875E-5</v>
      </c>
      <c r="P307"/>
      <c r="Q307"/>
      <c r="R307"/>
      <c r="S307" s="155"/>
    </row>
    <row r="308" spans="1:19" x14ac:dyDescent="0.3">
      <c r="A308" s="90" t="s">
        <v>705</v>
      </c>
      <c r="B308" s="90" t="s">
        <v>706</v>
      </c>
      <c r="C308" s="167">
        <v>11.603257710844101</v>
      </c>
      <c r="D308" s="101">
        <v>1.7999890875160001</v>
      </c>
      <c r="E308" s="168">
        <v>7.4288341830771722</v>
      </c>
      <c r="F308" s="173">
        <v>0</v>
      </c>
      <c r="G308" s="109">
        <v>0.16985579624085778</v>
      </c>
      <c r="H308" s="101">
        <v>0</v>
      </c>
      <c r="I308" s="168">
        <v>1.9098841786106933</v>
      </c>
      <c r="J308" s="169">
        <v>0</v>
      </c>
      <c r="K308" s="169">
        <v>9.7702657166132606E-2</v>
      </c>
      <c r="L308" s="102">
        <v>11.406265902610857</v>
      </c>
      <c r="M308" s="170">
        <v>-1.6977284581824015E-2</v>
      </c>
      <c r="N308" s="104">
        <v>0.27714717378334441</v>
      </c>
      <c r="O308" s="105">
        <v>2.490288589207483E-2</v>
      </c>
      <c r="P308"/>
      <c r="Q308"/>
      <c r="R308"/>
      <c r="S308" s="155"/>
    </row>
    <row r="309" spans="1:19" x14ac:dyDescent="0.3">
      <c r="A309" s="90" t="s">
        <v>507</v>
      </c>
      <c r="B309" s="90" t="s">
        <v>508</v>
      </c>
      <c r="C309" s="167">
        <v>17.396401819786195</v>
      </c>
      <c r="D309" s="101">
        <v>2.5115005386690004</v>
      </c>
      <c r="E309" s="168">
        <v>10.47622237565114</v>
      </c>
      <c r="F309" s="173">
        <v>0</v>
      </c>
      <c r="G309" s="109">
        <v>0.28638772292064069</v>
      </c>
      <c r="H309" s="101">
        <v>0</v>
      </c>
      <c r="I309" s="168">
        <v>3.5513324906986763</v>
      </c>
      <c r="J309" s="169">
        <v>0</v>
      </c>
      <c r="K309" s="169">
        <v>0.16912928825580492</v>
      </c>
      <c r="L309" s="102">
        <v>16.994572416195261</v>
      </c>
      <c r="M309" s="170">
        <v>-2.3098420452320467E-2</v>
      </c>
      <c r="N309" s="104">
        <v>0.45526384090565841</v>
      </c>
      <c r="O309" s="105">
        <v>2.7526171292664613E-2</v>
      </c>
      <c r="P309"/>
      <c r="Q309"/>
      <c r="R309"/>
      <c r="S309" s="155"/>
    </row>
    <row r="310" spans="1:19" x14ac:dyDescent="0.3">
      <c r="A310" s="90" t="s">
        <v>687</v>
      </c>
      <c r="B310" s="90" t="s">
        <v>688</v>
      </c>
      <c r="C310" s="167">
        <v>11.759473680415773</v>
      </c>
      <c r="D310" s="101">
        <v>2.8723807874360001</v>
      </c>
      <c r="E310" s="168">
        <v>6.404077656140549</v>
      </c>
      <c r="F310" s="173">
        <v>0</v>
      </c>
      <c r="G310" s="109">
        <v>0.16043110012997341</v>
      </c>
      <c r="H310" s="101">
        <v>0</v>
      </c>
      <c r="I310" s="168">
        <v>1.7688293813653571</v>
      </c>
      <c r="J310" s="169">
        <v>0.12119851375398433</v>
      </c>
      <c r="K310" s="169">
        <v>5.0346033674523019E-2</v>
      </c>
      <c r="L310" s="102">
        <v>11.377263472500388</v>
      </c>
      <c r="M310" s="170">
        <v>-3.2502322663633954E-2</v>
      </c>
      <c r="N310" s="104">
        <v>0.26646322963902414</v>
      </c>
      <c r="O310" s="105">
        <v>2.3982361649443344E-2</v>
      </c>
      <c r="P310"/>
      <c r="Q310"/>
      <c r="R310"/>
      <c r="S310" s="155"/>
    </row>
    <row r="311" spans="1:19" x14ac:dyDescent="0.3">
      <c r="A311" s="90" t="s">
        <v>59</v>
      </c>
      <c r="B311" s="90" t="s">
        <v>60</v>
      </c>
      <c r="C311" s="167">
        <v>134.81371248818348</v>
      </c>
      <c r="D311" s="101">
        <v>63.777143387899997</v>
      </c>
      <c r="E311" s="168">
        <v>61.848140097210461</v>
      </c>
      <c r="F311" s="173">
        <v>2.4601697643673273</v>
      </c>
      <c r="G311" s="109">
        <v>0</v>
      </c>
      <c r="H311" s="101">
        <v>0.82452300000000001</v>
      </c>
      <c r="I311" s="168">
        <v>3.545354716112898</v>
      </c>
      <c r="J311" s="169">
        <v>0</v>
      </c>
      <c r="K311" s="169">
        <v>0</v>
      </c>
      <c r="L311" s="102">
        <v>132.45533096559069</v>
      </c>
      <c r="M311" s="170">
        <v>-1.7493632354346089E-2</v>
      </c>
      <c r="N311" s="104">
        <v>-4.5774519397809854E-3</v>
      </c>
      <c r="O311" s="105">
        <v>-3.4557263359659541E-5</v>
      </c>
      <c r="P311"/>
      <c r="Q311"/>
      <c r="R311"/>
      <c r="S311" s="155"/>
    </row>
    <row r="312" spans="1:19" x14ac:dyDescent="0.3">
      <c r="A312" s="90" t="s">
        <v>673</v>
      </c>
      <c r="B312" s="90" t="s">
        <v>674</v>
      </c>
      <c r="C312" s="167">
        <v>13.273524430574227</v>
      </c>
      <c r="D312" s="101">
        <v>3.2539396918190002</v>
      </c>
      <c r="E312" s="168">
        <v>6.8210804797495461</v>
      </c>
      <c r="F312" s="173">
        <v>0</v>
      </c>
      <c r="G312" s="109">
        <v>0.2411749259598302</v>
      </c>
      <c r="H312" s="101">
        <v>0</v>
      </c>
      <c r="I312" s="168">
        <v>2.5831948705132675</v>
      </c>
      <c r="J312" s="169">
        <v>2.0176394713925419E-2</v>
      </c>
      <c r="K312" s="169">
        <v>4.3027161481155117E-2</v>
      </c>
      <c r="L312" s="102">
        <v>12.962593524236723</v>
      </c>
      <c r="M312" s="170">
        <v>-2.3424894267064844E-2</v>
      </c>
      <c r="N312" s="104">
        <v>0.2932332317004942</v>
      </c>
      <c r="O312" s="105">
        <v>2.3145070069026583E-2</v>
      </c>
      <c r="P312"/>
      <c r="Q312"/>
      <c r="R312"/>
      <c r="S312" s="155"/>
    </row>
    <row r="313" spans="1:19" x14ac:dyDescent="0.3">
      <c r="A313" s="90" t="s">
        <v>327</v>
      </c>
      <c r="B313" s="90" t="s">
        <v>328</v>
      </c>
      <c r="C313" s="167">
        <v>455.18102710490433</v>
      </c>
      <c r="D313" s="101">
        <v>135.117924680193</v>
      </c>
      <c r="E313" s="168">
        <v>295.20263487409602</v>
      </c>
      <c r="F313" s="173">
        <v>11.742448447719335</v>
      </c>
      <c r="G313" s="109">
        <v>0</v>
      </c>
      <c r="H313" s="101">
        <v>1.263223</v>
      </c>
      <c r="I313" s="168">
        <v>3.6927695953718294</v>
      </c>
      <c r="J313" s="169">
        <v>0</v>
      </c>
      <c r="K313" s="169">
        <v>2.7923234826973289</v>
      </c>
      <c r="L313" s="102">
        <v>449.81132408007755</v>
      </c>
      <c r="M313" s="170">
        <v>-1.17968515932656E-2</v>
      </c>
      <c r="N313" s="104">
        <v>2.782232204678337</v>
      </c>
      <c r="O313" s="105">
        <v>6.223828057825443E-3</v>
      </c>
      <c r="P313"/>
      <c r="Q313"/>
      <c r="R313"/>
      <c r="S313" s="155"/>
    </row>
    <row r="314" spans="1:19" x14ac:dyDescent="0.3">
      <c r="A314" s="90" t="s">
        <v>789</v>
      </c>
      <c r="B314" s="90" t="s">
        <v>790</v>
      </c>
      <c r="C314" s="167">
        <v>39.929421841679392</v>
      </c>
      <c r="D314" s="101">
        <v>15.196153507906001</v>
      </c>
      <c r="E314" s="168">
        <v>23.805213985904793</v>
      </c>
      <c r="F314" s="173">
        <v>0</v>
      </c>
      <c r="G314" s="109">
        <v>0</v>
      </c>
      <c r="H314" s="101">
        <v>0</v>
      </c>
      <c r="I314" s="168">
        <v>0</v>
      </c>
      <c r="J314" s="169">
        <v>0</v>
      </c>
      <c r="K314" s="169">
        <v>4.6847644130742237E-2</v>
      </c>
      <c r="L314" s="102">
        <v>39.048215137941533</v>
      </c>
      <c r="M314" s="170">
        <v>-2.2069107517555753E-2</v>
      </c>
      <c r="N314" s="104">
        <v>4.6847644130750155E-2</v>
      </c>
      <c r="O314" s="105">
        <v>1.2011795262867259E-3</v>
      </c>
      <c r="P314"/>
      <c r="Q314"/>
      <c r="R314"/>
      <c r="S314" s="155"/>
    </row>
    <row r="315" spans="1:19" x14ac:dyDescent="0.3">
      <c r="A315" s="90" t="s">
        <v>675</v>
      </c>
      <c r="B315" s="90" t="s">
        <v>676</v>
      </c>
      <c r="C315" s="167">
        <v>10.022992242074736</v>
      </c>
      <c r="D315" s="101">
        <v>3.1386524972859999</v>
      </c>
      <c r="E315" s="168">
        <v>5.0836443387949721</v>
      </c>
      <c r="F315" s="173">
        <v>0</v>
      </c>
      <c r="G315" s="109">
        <v>0.17318825655149675</v>
      </c>
      <c r="H315" s="101">
        <v>0</v>
      </c>
      <c r="I315" s="168">
        <v>1.2767492888723042</v>
      </c>
      <c r="J315" s="169">
        <v>4.8510909617695469E-2</v>
      </c>
      <c r="K315" s="169">
        <v>4.7781047887637384E-3</v>
      </c>
      <c r="L315" s="102">
        <v>9.7255233959112317</v>
      </c>
      <c r="M315" s="170">
        <v>-2.9678646753290128E-2</v>
      </c>
      <c r="N315" s="104">
        <v>0.20009531521562174</v>
      </c>
      <c r="O315" s="105">
        <v>2.1006438085563652E-2</v>
      </c>
      <c r="P315"/>
      <c r="Q315"/>
      <c r="R315"/>
      <c r="S315" s="155"/>
    </row>
    <row r="316" spans="1:19" x14ac:dyDescent="0.3">
      <c r="A316" s="90" t="s">
        <v>509</v>
      </c>
      <c r="B316" s="90" t="s">
        <v>510</v>
      </c>
      <c r="C316" s="167">
        <v>10.079725116020551</v>
      </c>
      <c r="D316" s="101">
        <v>3.0905258530229998</v>
      </c>
      <c r="E316" s="168">
        <v>5.0269813926813001</v>
      </c>
      <c r="F316" s="173">
        <v>0</v>
      </c>
      <c r="G316" s="109">
        <v>0.10632148850092747</v>
      </c>
      <c r="H316" s="101">
        <v>0</v>
      </c>
      <c r="I316" s="168">
        <v>1.5506749795171886</v>
      </c>
      <c r="J316" s="169">
        <v>0</v>
      </c>
      <c r="K316" s="169">
        <v>6.5699203311817026E-3</v>
      </c>
      <c r="L316" s="102">
        <v>9.7810736340535964</v>
      </c>
      <c r="M316" s="170">
        <v>-2.9628931198955266E-2</v>
      </c>
      <c r="N316" s="104">
        <v>0.11263582350053092</v>
      </c>
      <c r="O316" s="105">
        <v>1.1649847235671239E-2</v>
      </c>
      <c r="P316"/>
      <c r="Q316"/>
      <c r="R316"/>
      <c r="S316" s="155"/>
    </row>
    <row r="317" spans="1:19" x14ac:dyDescent="0.3">
      <c r="A317" s="90" t="s">
        <v>47</v>
      </c>
      <c r="B317" s="90" t="s">
        <v>48</v>
      </c>
      <c r="C317" s="167">
        <v>207.05175011032466</v>
      </c>
      <c r="D317" s="101">
        <v>61.990711722650005</v>
      </c>
      <c r="E317" s="168">
        <v>131.68011735884775</v>
      </c>
      <c r="F317" s="173">
        <v>5.2379173049569276</v>
      </c>
      <c r="G317" s="109">
        <v>0</v>
      </c>
      <c r="H317" s="101">
        <v>0</v>
      </c>
      <c r="I317" s="168">
        <v>3.3801975459297338</v>
      </c>
      <c r="J317" s="169">
        <v>0</v>
      </c>
      <c r="K317" s="169">
        <v>1.0094438819179563</v>
      </c>
      <c r="L317" s="102">
        <v>203.29838781430237</v>
      </c>
      <c r="M317" s="170">
        <v>-1.812765308200659E-2</v>
      </c>
      <c r="N317" s="104">
        <v>1.0047291686015285</v>
      </c>
      <c r="O317" s="105">
        <v>4.9666864266923036E-3</v>
      </c>
      <c r="P317"/>
      <c r="Q317"/>
      <c r="R317"/>
      <c r="S317" s="155"/>
    </row>
    <row r="318" spans="1:19" x14ac:dyDescent="0.3">
      <c r="A318" s="90" t="s">
        <v>216</v>
      </c>
      <c r="B318" s="90" t="s">
        <v>217</v>
      </c>
      <c r="C318" s="167">
        <v>136.99666953394845</v>
      </c>
      <c r="D318" s="101">
        <v>51.667402755344995</v>
      </c>
      <c r="E318" s="168">
        <v>75.736546083675222</v>
      </c>
      <c r="F318" s="173">
        <v>3.0126170397333203</v>
      </c>
      <c r="G318" s="109">
        <v>0</v>
      </c>
      <c r="H318" s="101">
        <v>0.16311100000000001</v>
      </c>
      <c r="I318" s="168">
        <v>4.768723525975977</v>
      </c>
      <c r="J318" s="169">
        <v>0</v>
      </c>
      <c r="K318" s="169">
        <v>0</v>
      </c>
      <c r="L318" s="102">
        <v>135.34840040472952</v>
      </c>
      <c r="M318" s="170">
        <v>-1.2031454011445786E-2</v>
      </c>
      <c r="N318" s="104">
        <v>-3.9033877090730584E-3</v>
      </c>
      <c r="O318" s="105">
        <v>-2.8838723831837134E-5</v>
      </c>
      <c r="P318"/>
      <c r="Q318"/>
      <c r="R318"/>
      <c r="S318" s="155"/>
    </row>
    <row r="319" spans="1:19" x14ac:dyDescent="0.3">
      <c r="A319" s="90" t="s">
        <v>250</v>
      </c>
      <c r="B319" s="90" t="s">
        <v>251</v>
      </c>
      <c r="C319" s="167">
        <v>192.65994772433206</v>
      </c>
      <c r="D319" s="101">
        <v>105.758667772164</v>
      </c>
      <c r="E319" s="168">
        <v>74.961309533437884</v>
      </c>
      <c r="F319" s="173">
        <v>2.9817800005252213</v>
      </c>
      <c r="G319" s="109">
        <v>0</v>
      </c>
      <c r="H319" s="101">
        <v>1.4174929999999999</v>
      </c>
      <c r="I319" s="168">
        <v>3.9279807548017378</v>
      </c>
      <c r="J319" s="169">
        <v>0</v>
      </c>
      <c r="K319" s="169">
        <v>0</v>
      </c>
      <c r="L319" s="102">
        <v>189.04723106092885</v>
      </c>
      <c r="M319" s="170">
        <v>-1.8751778488866111E-2</v>
      </c>
      <c r="N319" s="104">
        <v>-7.2080055336130044E-3</v>
      </c>
      <c r="O319" s="105">
        <v>-3.8126613525742255E-5</v>
      </c>
      <c r="P319"/>
      <c r="Q319"/>
      <c r="R319"/>
      <c r="S319" s="155"/>
    </row>
    <row r="320" spans="1:19" x14ac:dyDescent="0.3">
      <c r="A320" s="90" t="s">
        <v>721</v>
      </c>
      <c r="B320" s="90" t="s">
        <v>722</v>
      </c>
      <c r="C320" s="167">
        <v>13.467290316486899</v>
      </c>
      <c r="D320" s="101">
        <v>2.7967468076320001</v>
      </c>
      <c r="E320" s="168">
        <v>6.7506767482360202</v>
      </c>
      <c r="F320" s="173">
        <v>0</v>
      </c>
      <c r="G320" s="109">
        <v>0.30675874684057114</v>
      </c>
      <c r="H320" s="101">
        <v>0</v>
      </c>
      <c r="I320" s="168">
        <v>3.0573104111627516</v>
      </c>
      <c r="J320" s="169">
        <v>0.24003058850401343</v>
      </c>
      <c r="K320" s="169">
        <v>6.1227554536398388E-2</v>
      </c>
      <c r="L320" s="102">
        <v>13.212750856911754</v>
      </c>
      <c r="M320" s="170">
        <v>-1.890056972066112E-2</v>
      </c>
      <c r="N320" s="104">
        <v>0.1717633649440149</v>
      </c>
      <c r="O320" s="105">
        <v>1.3171039773622061E-2</v>
      </c>
      <c r="P320"/>
      <c r="Q320"/>
      <c r="R320"/>
      <c r="S320" s="155"/>
    </row>
    <row r="321" spans="1:19" x14ac:dyDescent="0.3">
      <c r="A321" s="90" t="s">
        <v>461</v>
      </c>
      <c r="B321" s="90" t="s">
        <v>462</v>
      </c>
      <c r="C321" s="167">
        <v>14.705499953820143</v>
      </c>
      <c r="D321" s="101">
        <v>2.6517258350869999</v>
      </c>
      <c r="E321" s="168">
        <v>8.2328426970893727</v>
      </c>
      <c r="F321" s="173">
        <v>0</v>
      </c>
      <c r="G321" s="109">
        <v>0.17772806510845693</v>
      </c>
      <c r="H321" s="101">
        <v>0</v>
      </c>
      <c r="I321" s="168">
        <v>3.2326027139209264</v>
      </c>
      <c r="J321" s="169">
        <v>0</v>
      </c>
      <c r="K321" s="169">
        <v>0.10260178093890843</v>
      </c>
      <c r="L321" s="102">
        <v>14.397501092144664</v>
      </c>
      <c r="M321" s="170">
        <v>-2.0944467215850637E-2</v>
      </c>
      <c r="N321" s="104">
        <v>0.28008312746215402</v>
      </c>
      <c r="O321" s="105">
        <v>1.9839543474793827E-2</v>
      </c>
      <c r="P321"/>
      <c r="Q321"/>
      <c r="R321"/>
      <c r="S321" s="155"/>
    </row>
    <row r="322" spans="1:19" x14ac:dyDescent="0.3">
      <c r="A322" s="90" t="s">
        <v>190</v>
      </c>
      <c r="B322" s="90" t="s">
        <v>191</v>
      </c>
      <c r="C322" s="167">
        <v>449.48141377595846</v>
      </c>
      <c r="D322" s="101">
        <v>141.03335650427999</v>
      </c>
      <c r="E322" s="168">
        <v>283.03697362968825</v>
      </c>
      <c r="F322" s="173">
        <v>11.258527800954759</v>
      </c>
      <c r="G322" s="109">
        <v>0</v>
      </c>
      <c r="H322" s="101">
        <v>0.869842</v>
      </c>
      <c r="I322" s="168">
        <v>3.970220565110909</v>
      </c>
      <c r="J322" s="169">
        <v>1.7433083908621563</v>
      </c>
      <c r="K322" s="169">
        <v>1.9782247886948789</v>
      </c>
      <c r="L322" s="102">
        <v>443.89045367959096</v>
      </c>
      <c r="M322" s="170">
        <v>-1.2438690288436027E-2</v>
      </c>
      <c r="N322" s="104">
        <v>2.7725806511032829</v>
      </c>
      <c r="O322" s="105">
        <v>6.2853509699531658E-3</v>
      </c>
      <c r="P322"/>
      <c r="Q322"/>
      <c r="R322"/>
      <c r="S322" s="155"/>
    </row>
    <row r="323" spans="1:19" x14ac:dyDescent="0.3">
      <c r="A323" s="90" t="s">
        <v>689</v>
      </c>
      <c r="B323" s="90" t="s">
        <v>690</v>
      </c>
      <c r="C323" s="167">
        <v>13.625446648822773</v>
      </c>
      <c r="D323" s="101">
        <v>3.2862611855849995</v>
      </c>
      <c r="E323" s="168">
        <v>7.3281592654728813</v>
      </c>
      <c r="F323" s="173">
        <v>0</v>
      </c>
      <c r="G323" s="109">
        <v>0.25369435882978142</v>
      </c>
      <c r="H323" s="101">
        <v>0</v>
      </c>
      <c r="I323" s="168">
        <v>2.1105359165593649</v>
      </c>
      <c r="J323" s="169">
        <v>0.19908990753681632</v>
      </c>
      <c r="K323" s="169">
        <v>5.6809719570080915E-2</v>
      </c>
      <c r="L323" s="102">
        <v>13.234550353553924</v>
      </c>
      <c r="M323" s="170">
        <v>-2.8688695889658944E-2</v>
      </c>
      <c r="N323" s="104">
        <v>0.40210355875377246</v>
      </c>
      <c r="O323" s="105">
        <v>3.1334909482477594E-2</v>
      </c>
      <c r="P323"/>
      <c r="Q323"/>
      <c r="R323"/>
      <c r="S323" s="155"/>
    </row>
    <row r="324" spans="1:19" x14ac:dyDescent="0.3">
      <c r="A324" s="90" t="s">
        <v>81</v>
      </c>
      <c r="B324" s="90" t="s">
        <v>82</v>
      </c>
      <c r="C324" s="167">
        <v>222.41414980524252</v>
      </c>
      <c r="D324" s="101">
        <v>124.84362811134</v>
      </c>
      <c r="E324" s="168">
        <v>83.118763877649954</v>
      </c>
      <c r="F324" s="173">
        <v>3.3062638491954357</v>
      </c>
      <c r="G324" s="109">
        <v>0</v>
      </c>
      <c r="H324" s="101">
        <v>1.8023670000000001</v>
      </c>
      <c r="I324" s="168">
        <v>4.5714418872214786</v>
      </c>
      <c r="J324" s="169">
        <v>0</v>
      </c>
      <c r="K324" s="169">
        <v>0</v>
      </c>
      <c r="L324" s="102">
        <v>217.64246472540688</v>
      </c>
      <c r="M324" s="170">
        <v>-2.1454053548364493E-2</v>
      </c>
      <c r="N324" s="104">
        <v>-8.4932797585111075E-3</v>
      </c>
      <c r="O324" s="105">
        <v>-3.9022478174938895E-5</v>
      </c>
      <c r="P324"/>
      <c r="Q324"/>
      <c r="R324"/>
      <c r="S324" s="155"/>
    </row>
    <row r="325" spans="1:19" x14ac:dyDescent="0.3">
      <c r="A325" s="90" t="s">
        <v>192</v>
      </c>
      <c r="B325" s="90" t="s">
        <v>193</v>
      </c>
      <c r="C325" s="167">
        <v>804.37347234221488</v>
      </c>
      <c r="D325" s="101">
        <v>135.42517397963201</v>
      </c>
      <c r="E325" s="168">
        <v>620.35965904026841</v>
      </c>
      <c r="F325" s="173">
        <v>24.676410217110515</v>
      </c>
      <c r="G325" s="109">
        <v>0</v>
      </c>
      <c r="H325" s="101">
        <v>0</v>
      </c>
      <c r="I325" s="168">
        <v>6.2545979078826521</v>
      </c>
      <c r="J325" s="169">
        <v>0</v>
      </c>
      <c r="K325" s="169">
        <v>12.174696361868333</v>
      </c>
      <c r="L325" s="102">
        <v>798.8905375067618</v>
      </c>
      <c r="M325" s="170">
        <v>-6.8164043494467474E-3</v>
      </c>
      <c r="N325" s="104">
        <v>12.163368835606889</v>
      </c>
      <c r="O325" s="105">
        <v>1.546072046317123E-2</v>
      </c>
      <c r="P325"/>
      <c r="Q325"/>
      <c r="R325"/>
      <c r="S325" s="155"/>
    </row>
    <row r="326" spans="1:19" x14ac:dyDescent="0.3">
      <c r="A326" s="90" t="s">
        <v>707</v>
      </c>
      <c r="B326" s="90" t="s">
        <v>708</v>
      </c>
      <c r="C326" s="167">
        <v>10.969942349075922</v>
      </c>
      <c r="D326" s="101">
        <v>1.4635901261789999</v>
      </c>
      <c r="E326" s="168">
        <v>7.7516561789430511</v>
      </c>
      <c r="F326" s="173">
        <v>0</v>
      </c>
      <c r="G326" s="109">
        <v>0.13898724042340105</v>
      </c>
      <c r="H326" s="101">
        <v>0</v>
      </c>
      <c r="I326" s="168">
        <v>1.429112045893693</v>
      </c>
      <c r="J326" s="169">
        <v>0</v>
      </c>
      <c r="K326" s="169">
        <v>8.4487847484409573E-2</v>
      </c>
      <c r="L326" s="102">
        <v>10.867833438923554</v>
      </c>
      <c r="M326" s="170">
        <v>-9.3080626044464987E-3</v>
      </c>
      <c r="N326" s="104">
        <v>0.44284443991828049</v>
      </c>
      <c r="O326" s="105">
        <v>4.247912779193682E-2</v>
      </c>
      <c r="P326"/>
      <c r="Q326"/>
      <c r="R326"/>
      <c r="S326" s="155"/>
    </row>
    <row r="327" spans="1:19" x14ac:dyDescent="0.3">
      <c r="A327" s="90" t="s">
        <v>171</v>
      </c>
      <c r="B327" s="90" t="s">
        <v>172</v>
      </c>
      <c r="C327" s="167">
        <v>149.9660029537506</v>
      </c>
      <c r="D327" s="101">
        <v>50.814377020125995</v>
      </c>
      <c r="E327" s="168">
        <v>89.022389998803604</v>
      </c>
      <c r="F327" s="173">
        <v>3.5410958499728737</v>
      </c>
      <c r="G327" s="109">
        <v>0</v>
      </c>
      <c r="H327" s="101">
        <v>0</v>
      </c>
      <c r="I327" s="168">
        <v>4.1162815497314345</v>
      </c>
      <c r="J327" s="169">
        <v>0</v>
      </c>
      <c r="K327" s="169">
        <v>1.3329358299644618</v>
      </c>
      <c r="L327" s="102">
        <v>148.82708024859838</v>
      </c>
      <c r="M327" s="170">
        <v>-7.5945393137101247E-3</v>
      </c>
      <c r="N327" s="104">
        <v>1.3293152856684856</v>
      </c>
      <c r="O327" s="105">
        <v>9.0124435851795994E-3</v>
      </c>
      <c r="P327"/>
      <c r="Q327"/>
      <c r="R327"/>
      <c r="S327" s="155"/>
    </row>
    <row r="328" spans="1:19" x14ac:dyDescent="0.3">
      <c r="A328" s="90" t="s">
        <v>533</v>
      </c>
      <c r="B328" s="90" t="s">
        <v>534</v>
      </c>
      <c r="C328" s="167">
        <v>16.703755025337159</v>
      </c>
      <c r="D328" s="101">
        <v>5.2417549347880001</v>
      </c>
      <c r="E328" s="168">
        <v>7.3522662483214933</v>
      </c>
      <c r="F328" s="173">
        <v>0</v>
      </c>
      <c r="G328" s="109">
        <v>0.22310851178597924</v>
      </c>
      <c r="H328" s="101">
        <v>0</v>
      </c>
      <c r="I328" s="168">
        <v>3.5000449550383741</v>
      </c>
      <c r="J328" s="169">
        <v>0</v>
      </c>
      <c r="K328" s="169">
        <v>0</v>
      </c>
      <c r="L328" s="102">
        <v>16.317174649933847</v>
      </c>
      <c r="M328" s="170">
        <v>-2.3143321655335947E-2</v>
      </c>
      <c r="N328" s="104">
        <v>0.22268284834818175</v>
      </c>
      <c r="O328" s="105">
        <v>1.3835966434568785E-2</v>
      </c>
      <c r="P328"/>
      <c r="Q328"/>
      <c r="R328"/>
      <c r="S328" s="155"/>
    </row>
    <row r="329" spans="1:19" x14ac:dyDescent="0.3">
      <c r="A329" s="90" t="s">
        <v>252</v>
      </c>
      <c r="B329" s="90" t="s">
        <v>253</v>
      </c>
      <c r="C329" s="167">
        <v>139.73930223664931</v>
      </c>
      <c r="D329" s="101">
        <v>43.710377297064994</v>
      </c>
      <c r="E329" s="168">
        <v>82.703536873364129</v>
      </c>
      <c r="F329" s="173">
        <v>3.2897471209690421</v>
      </c>
      <c r="G329" s="109">
        <v>0</v>
      </c>
      <c r="H329" s="101">
        <v>0</v>
      </c>
      <c r="I329" s="168">
        <v>7.1138214417529033</v>
      </c>
      <c r="J329" s="169">
        <v>0</v>
      </c>
      <c r="K329" s="169">
        <v>0.82670080706579363</v>
      </c>
      <c r="L329" s="102">
        <v>137.64418354021686</v>
      </c>
      <c r="M329" s="170">
        <v>-1.499305251205818E-2</v>
      </c>
      <c r="N329" s="104">
        <v>0.82348560369004531</v>
      </c>
      <c r="O329" s="105">
        <v>6.0187209691919038E-3</v>
      </c>
      <c r="P329"/>
      <c r="Q329"/>
      <c r="R329"/>
      <c r="S329" s="155"/>
    </row>
    <row r="330" spans="1:19" x14ac:dyDescent="0.3">
      <c r="A330" s="90" t="s">
        <v>49</v>
      </c>
      <c r="B330" s="90" t="s">
        <v>50</v>
      </c>
      <c r="C330" s="167">
        <v>164.1421607750552</v>
      </c>
      <c r="D330" s="101">
        <v>77.985448905401995</v>
      </c>
      <c r="E330" s="168">
        <v>74.49901491695671</v>
      </c>
      <c r="F330" s="173">
        <v>2.9633910362668039</v>
      </c>
      <c r="G330" s="109">
        <v>0</v>
      </c>
      <c r="H330" s="101">
        <v>0.97854799999999997</v>
      </c>
      <c r="I330" s="168">
        <v>4.4979911987286316</v>
      </c>
      <c r="J330" s="169">
        <v>0</v>
      </c>
      <c r="K330" s="169">
        <v>0</v>
      </c>
      <c r="L330" s="102">
        <v>160.92439405735414</v>
      </c>
      <c r="M330" s="170">
        <v>-1.9603535755269963E-2</v>
      </c>
      <c r="N330" s="104">
        <v>-5.5395228321231116E-3</v>
      </c>
      <c r="O330" s="105">
        <v>-3.4421954380307654E-5</v>
      </c>
      <c r="P330"/>
      <c r="Q330"/>
      <c r="R330"/>
      <c r="S330" s="155"/>
    </row>
    <row r="331" spans="1:19" x14ac:dyDescent="0.3">
      <c r="A331" s="90" t="s">
        <v>677</v>
      </c>
      <c r="B331" s="90" t="s">
        <v>678</v>
      </c>
      <c r="C331" s="167">
        <v>7.4168067316459885</v>
      </c>
      <c r="D331" s="101">
        <v>2.9532515740609999</v>
      </c>
      <c r="E331" s="168">
        <v>3.4454748392379324</v>
      </c>
      <c r="F331" s="173">
        <v>0</v>
      </c>
      <c r="G331" s="109">
        <v>0.10630670928970284</v>
      </c>
      <c r="H331" s="101">
        <v>0</v>
      </c>
      <c r="I331" s="168">
        <v>0.66017209391693621</v>
      </c>
      <c r="J331" s="169">
        <v>0</v>
      </c>
      <c r="K331" s="169">
        <v>0</v>
      </c>
      <c r="L331" s="102">
        <v>7.165205216505572</v>
      </c>
      <c r="M331" s="170">
        <v>-3.3923159149730098E-2</v>
      </c>
      <c r="N331" s="104">
        <v>0.10607660923879259</v>
      </c>
      <c r="O331" s="105">
        <v>1.5026870190407871E-2</v>
      </c>
      <c r="P331"/>
      <c r="Q331"/>
      <c r="R331"/>
      <c r="S331" s="155"/>
    </row>
    <row r="332" spans="1:19" x14ac:dyDescent="0.3">
      <c r="A332" s="90" t="s">
        <v>709</v>
      </c>
      <c r="B332" s="90" t="s">
        <v>710</v>
      </c>
      <c r="C332" s="167">
        <v>11.216753062638674</v>
      </c>
      <c r="D332" s="101">
        <v>1.3616645122390001</v>
      </c>
      <c r="E332" s="168">
        <v>7.487324202731255</v>
      </c>
      <c r="F332" s="173">
        <v>0</v>
      </c>
      <c r="G332" s="109">
        <v>0.14821361584099219</v>
      </c>
      <c r="H332" s="101">
        <v>0</v>
      </c>
      <c r="I332" s="168">
        <v>1.8591087656064516</v>
      </c>
      <c r="J332" s="169">
        <v>0</v>
      </c>
      <c r="K332" s="169">
        <v>0.13050007712927769</v>
      </c>
      <c r="L332" s="102">
        <v>10.986811173546977</v>
      </c>
      <c r="M332" s="170">
        <v>-2.0499861930418972E-2</v>
      </c>
      <c r="N332" s="104">
        <v>0.31284887395126759</v>
      </c>
      <c r="O332" s="105">
        <v>2.930953521946739E-2</v>
      </c>
      <c r="P332"/>
      <c r="Q332"/>
      <c r="R332"/>
      <c r="S332" s="155"/>
    </row>
    <row r="333" spans="1:19" x14ac:dyDescent="0.3">
      <c r="A333" s="90" t="s">
        <v>657</v>
      </c>
      <c r="B333" s="90" t="s">
        <v>658</v>
      </c>
      <c r="C333" s="167">
        <v>13.242133044883307</v>
      </c>
      <c r="D333" s="101">
        <v>3.171982456337</v>
      </c>
      <c r="E333" s="168">
        <v>5.6544212201633677</v>
      </c>
      <c r="F333" s="173">
        <v>0</v>
      </c>
      <c r="G333" s="109">
        <v>0.22321093092969274</v>
      </c>
      <c r="H333" s="101">
        <v>0</v>
      </c>
      <c r="I333" s="168">
        <v>3.9042306997209866</v>
      </c>
      <c r="J333" s="169">
        <v>2.2271394502835801E-2</v>
      </c>
      <c r="K333" s="169">
        <v>1.6863790999810165E-2</v>
      </c>
      <c r="L333" s="102">
        <v>12.992980492653693</v>
      </c>
      <c r="M333" s="170">
        <v>-1.8815137363831669E-2</v>
      </c>
      <c r="N333" s="104">
        <v>2.6873873165371265E-2</v>
      </c>
      <c r="O333" s="105">
        <v>2.0726247249100425E-3</v>
      </c>
      <c r="P333"/>
      <c r="Q333"/>
      <c r="R333"/>
      <c r="S333" s="155"/>
    </row>
    <row r="334" spans="1:19" x14ac:dyDescent="0.3">
      <c r="A334" s="90" t="s">
        <v>399</v>
      </c>
      <c r="B334" s="90" t="s">
        <v>400</v>
      </c>
      <c r="C334" s="167">
        <v>15.888343007530535</v>
      </c>
      <c r="D334" s="101">
        <v>4.0140720674049994</v>
      </c>
      <c r="E334" s="168">
        <v>7.3908921732562085</v>
      </c>
      <c r="F334" s="173">
        <v>0</v>
      </c>
      <c r="G334" s="109">
        <v>0.25340633449146394</v>
      </c>
      <c r="H334" s="101">
        <v>0</v>
      </c>
      <c r="I334" s="168">
        <v>3.8761090644501492</v>
      </c>
      <c r="J334" s="169">
        <v>3.8679184869385749E-2</v>
      </c>
      <c r="K334" s="169">
        <v>2.7242342138934564E-2</v>
      </c>
      <c r="L334" s="102">
        <v>15.600401166611142</v>
      </c>
      <c r="M334" s="170">
        <v>-1.8122836395394915E-2</v>
      </c>
      <c r="N334" s="104">
        <v>0.29816317606473497</v>
      </c>
      <c r="O334" s="105">
        <v>1.9484939147393843E-2</v>
      </c>
      <c r="P334"/>
      <c r="Q334"/>
      <c r="R334"/>
      <c r="S334" s="155"/>
    </row>
    <row r="335" spans="1:19" x14ac:dyDescent="0.3">
      <c r="A335" s="90" t="s">
        <v>290</v>
      </c>
      <c r="B335" s="90" t="s">
        <v>291</v>
      </c>
      <c r="C335" s="167">
        <v>121.59120660065011</v>
      </c>
      <c r="D335" s="101">
        <v>54.608468698681001</v>
      </c>
      <c r="E335" s="168">
        <v>55.92060855153953</v>
      </c>
      <c r="F335" s="173">
        <v>2.2243868634899111</v>
      </c>
      <c r="G335" s="109">
        <v>0</v>
      </c>
      <c r="H335" s="101">
        <v>0.50133300000000003</v>
      </c>
      <c r="I335" s="168">
        <v>6.4932186198685367</v>
      </c>
      <c r="J335" s="169">
        <v>0</v>
      </c>
      <c r="K335" s="169">
        <v>0</v>
      </c>
      <c r="L335" s="102">
        <v>119.74801573357897</v>
      </c>
      <c r="M335" s="170">
        <v>-1.5158915834471931E-2</v>
      </c>
      <c r="N335" s="104">
        <v>-3.8119121070963047E-3</v>
      </c>
      <c r="O335" s="105">
        <v>-3.183176559421491E-5</v>
      </c>
      <c r="P335"/>
      <c r="Q335"/>
      <c r="R335"/>
      <c r="S335" s="155"/>
    </row>
    <row r="336" spans="1:19" x14ac:dyDescent="0.3">
      <c r="A336" s="90" t="s">
        <v>449</v>
      </c>
      <c r="B336" s="90" t="s">
        <v>450</v>
      </c>
      <c r="C336" s="167">
        <v>16.243334105469792</v>
      </c>
      <c r="D336" s="101">
        <v>6.37131859484</v>
      </c>
      <c r="E336" s="168">
        <v>7.0306287042491258</v>
      </c>
      <c r="F336" s="173">
        <v>0</v>
      </c>
      <c r="G336" s="109">
        <v>0.24883406613233808</v>
      </c>
      <c r="H336" s="101">
        <v>0</v>
      </c>
      <c r="I336" s="168">
        <v>2.1582087939260663</v>
      </c>
      <c r="J336" s="169">
        <v>0</v>
      </c>
      <c r="K336" s="169">
        <v>0</v>
      </c>
      <c r="L336" s="102">
        <v>15.80899015914753</v>
      </c>
      <c r="M336" s="170">
        <v>-2.673982715014156E-2</v>
      </c>
      <c r="N336" s="104">
        <v>0.24833285321187581</v>
      </c>
      <c r="O336" s="105">
        <v>1.5959020774601124E-2</v>
      </c>
      <c r="P336"/>
      <c r="Q336"/>
      <c r="R336"/>
      <c r="S336" s="155"/>
    </row>
    <row r="337" spans="1:19" x14ac:dyDescent="0.3">
      <c r="A337" s="90" t="s">
        <v>483</v>
      </c>
      <c r="B337" s="90" t="s">
        <v>484</v>
      </c>
      <c r="C337" s="167">
        <v>14.434605398711124</v>
      </c>
      <c r="D337" s="101">
        <v>2.6396647619059994</v>
      </c>
      <c r="E337" s="168">
        <v>6.4953719663507004</v>
      </c>
      <c r="F337" s="173">
        <v>0</v>
      </c>
      <c r="G337" s="109">
        <v>0.27717092956200057</v>
      </c>
      <c r="H337" s="101">
        <v>0</v>
      </c>
      <c r="I337" s="168">
        <v>4.8237606269950319</v>
      </c>
      <c r="J337" s="169">
        <v>0</v>
      </c>
      <c r="K337" s="169">
        <v>5.3609439778720902E-2</v>
      </c>
      <c r="L337" s="102">
        <v>14.289577724592455</v>
      </c>
      <c r="M337" s="170">
        <v>-1.004722125148072E-2</v>
      </c>
      <c r="N337" s="104">
        <v>5.3375130835481954E-2</v>
      </c>
      <c r="O337" s="105">
        <v>3.7492533900078556E-3</v>
      </c>
      <c r="P337"/>
      <c r="Q337"/>
      <c r="R337"/>
      <c r="S337" s="155"/>
    </row>
    <row r="338" spans="1:19" x14ac:dyDescent="0.3">
      <c r="A338" s="90" t="s">
        <v>463</v>
      </c>
      <c r="B338" s="90" t="s">
        <v>464</v>
      </c>
      <c r="C338" s="167">
        <v>9.305790800437391</v>
      </c>
      <c r="D338" s="101">
        <v>2.238127539748</v>
      </c>
      <c r="E338" s="168">
        <v>3.3212771916576576</v>
      </c>
      <c r="F338" s="173">
        <v>0</v>
      </c>
      <c r="G338" s="109">
        <v>0.22354795937843847</v>
      </c>
      <c r="H338" s="101">
        <v>0</v>
      </c>
      <c r="I338" s="168">
        <v>3.4233839391664822</v>
      </c>
      <c r="J338" s="169">
        <v>1.1056871316171382E-2</v>
      </c>
      <c r="K338" s="169">
        <v>0</v>
      </c>
      <c r="L338" s="102">
        <v>9.2173935012667485</v>
      </c>
      <c r="M338" s="170">
        <v>-9.4991711146663604E-3</v>
      </c>
      <c r="N338" s="104">
        <v>4.9200623171063995E-3</v>
      </c>
      <c r="O338" s="105">
        <v>5.3406529198822409E-4</v>
      </c>
      <c r="P338"/>
      <c r="Q338"/>
      <c r="R338"/>
      <c r="S338" s="155"/>
    </row>
    <row r="339" spans="1:19" x14ac:dyDescent="0.3">
      <c r="A339" s="90" t="s">
        <v>535</v>
      </c>
      <c r="B339" s="90" t="s">
        <v>536</v>
      </c>
      <c r="C339" s="167">
        <v>18.85885438392399</v>
      </c>
      <c r="D339" s="101">
        <v>6.1619498131969994</v>
      </c>
      <c r="E339" s="168">
        <v>9.1413603239756114</v>
      </c>
      <c r="F339" s="173">
        <v>0</v>
      </c>
      <c r="G339" s="109">
        <v>0.14530535186084659</v>
      </c>
      <c r="H339" s="101">
        <v>0</v>
      </c>
      <c r="I339" s="168">
        <v>2.9452138759612727</v>
      </c>
      <c r="J339" s="169">
        <v>0</v>
      </c>
      <c r="K339" s="169">
        <v>0</v>
      </c>
      <c r="L339" s="102">
        <v>18.39382936499473</v>
      </c>
      <c r="M339" s="170">
        <v>-2.4658179625463683E-2</v>
      </c>
      <c r="N339" s="104">
        <v>0.14480376239423975</v>
      </c>
      <c r="O339" s="105">
        <v>7.934876389981348E-3</v>
      </c>
      <c r="P339"/>
      <c r="Q339"/>
      <c r="R339"/>
      <c r="S339" s="155"/>
    </row>
    <row r="340" spans="1:19" x14ac:dyDescent="0.3">
      <c r="A340" s="90" t="s">
        <v>511</v>
      </c>
      <c r="B340" s="90" t="s">
        <v>512</v>
      </c>
      <c r="C340" s="167">
        <v>10.680280710263393</v>
      </c>
      <c r="D340" s="101">
        <v>2.197572023802</v>
      </c>
      <c r="E340" s="168">
        <v>6.007812713911358</v>
      </c>
      <c r="F340" s="173">
        <v>0</v>
      </c>
      <c r="G340" s="109">
        <v>0.19621450214602099</v>
      </c>
      <c r="H340" s="101">
        <v>0</v>
      </c>
      <c r="I340" s="168">
        <v>1.982387410964862</v>
      </c>
      <c r="J340" s="169">
        <v>0</v>
      </c>
      <c r="K340" s="169">
        <v>6.5688765937626709E-2</v>
      </c>
      <c r="L340" s="102">
        <v>10.449675416761867</v>
      </c>
      <c r="M340" s="170">
        <v>-2.1591688435672052E-2</v>
      </c>
      <c r="N340" s="104">
        <v>0.26170425373681283</v>
      </c>
      <c r="O340" s="105">
        <v>2.5687573075060272E-2</v>
      </c>
      <c r="P340"/>
      <c r="Q340"/>
      <c r="R340"/>
      <c r="S340" s="155"/>
    </row>
    <row r="341" spans="1:19" x14ac:dyDescent="0.3">
      <c r="A341" s="90" t="s">
        <v>278</v>
      </c>
      <c r="B341" s="90" t="s">
        <v>279</v>
      </c>
      <c r="C341" s="167">
        <v>111.49507847765392</v>
      </c>
      <c r="D341" s="101">
        <v>45.647938338738001</v>
      </c>
      <c r="E341" s="168">
        <v>58.405691331835904</v>
      </c>
      <c r="F341" s="173">
        <v>2.3232374596181957</v>
      </c>
      <c r="G341" s="109">
        <v>0</v>
      </c>
      <c r="H341" s="101">
        <v>0.131828</v>
      </c>
      <c r="I341" s="168">
        <v>3.3977123631365056</v>
      </c>
      <c r="J341" s="169">
        <v>0</v>
      </c>
      <c r="K341" s="169">
        <v>0</v>
      </c>
      <c r="L341" s="102">
        <v>109.90640749332862</v>
      </c>
      <c r="M341" s="170">
        <v>-1.4248799193802175E-2</v>
      </c>
      <c r="N341" s="104">
        <v>-3.2674489157216158E-3</v>
      </c>
      <c r="O341" s="105">
        <v>-2.9728492213616363E-5</v>
      </c>
      <c r="P341"/>
      <c r="Q341"/>
      <c r="R341"/>
      <c r="S341" s="155"/>
    </row>
    <row r="342" spans="1:19" x14ac:dyDescent="0.3">
      <c r="A342" s="90" t="s">
        <v>537</v>
      </c>
      <c r="B342" s="90" t="s">
        <v>538</v>
      </c>
      <c r="C342" s="167">
        <v>15.969564614130871</v>
      </c>
      <c r="D342" s="101">
        <v>2.147956568343</v>
      </c>
      <c r="E342" s="168">
        <v>9.4679792540393191</v>
      </c>
      <c r="F342" s="173">
        <v>0</v>
      </c>
      <c r="G342" s="109">
        <v>0.20287257773052703</v>
      </c>
      <c r="H342" s="101">
        <v>0</v>
      </c>
      <c r="I342" s="168">
        <v>3.8686097350302622</v>
      </c>
      <c r="J342" s="169">
        <v>0</v>
      </c>
      <c r="K342" s="169">
        <v>0.11720080174192668</v>
      </c>
      <c r="L342" s="102">
        <v>15.804618936885035</v>
      </c>
      <c r="M342" s="170">
        <v>-1.0328752300477917E-2</v>
      </c>
      <c r="N342" s="104">
        <v>0.39824760660080827</v>
      </c>
      <c r="O342" s="105">
        <v>2.5849539652336884E-2</v>
      </c>
      <c r="P342"/>
      <c r="Q342"/>
      <c r="R342"/>
      <c r="S342" s="155"/>
    </row>
    <row r="343" spans="1:19" x14ac:dyDescent="0.3">
      <c r="A343" s="90" t="s">
        <v>274</v>
      </c>
      <c r="B343" s="90" t="s">
        <v>275</v>
      </c>
      <c r="C343" s="167">
        <v>108.71997816168876</v>
      </c>
      <c r="D343" s="101">
        <v>44.554197919648999</v>
      </c>
      <c r="E343" s="168">
        <v>56.144958812187852</v>
      </c>
      <c r="F343" s="173">
        <v>2.2333109754681737</v>
      </c>
      <c r="G343" s="109">
        <v>0</v>
      </c>
      <c r="H343" s="101">
        <v>0.63313799999999998</v>
      </c>
      <c r="I343" s="168">
        <v>3.1829603439212821</v>
      </c>
      <c r="J343" s="169">
        <v>0</v>
      </c>
      <c r="K343" s="169">
        <v>0</v>
      </c>
      <c r="L343" s="102">
        <v>106.74856605122631</v>
      </c>
      <c r="M343" s="170">
        <v>-1.8132933282331565E-2</v>
      </c>
      <c r="N343" s="104">
        <v>-3.2304350606011667E-3</v>
      </c>
      <c r="O343" s="105">
        <v>-3.0261177487688846E-5</v>
      </c>
      <c r="P343"/>
      <c r="Q343"/>
      <c r="R343"/>
      <c r="S343" s="155"/>
    </row>
    <row r="344" spans="1:19" x14ac:dyDescent="0.3">
      <c r="A344" s="90" t="s">
        <v>403</v>
      </c>
      <c r="B344" s="90" t="s">
        <v>404</v>
      </c>
      <c r="C344" s="167">
        <v>9.2277820637828274</v>
      </c>
      <c r="D344" s="101">
        <v>2.9375391838030001</v>
      </c>
      <c r="E344" s="168">
        <v>3.4260837668218413</v>
      </c>
      <c r="F344" s="173">
        <v>0</v>
      </c>
      <c r="G344" s="109">
        <v>0.12416130026864051</v>
      </c>
      <c r="H344" s="101">
        <v>0</v>
      </c>
      <c r="I344" s="168">
        <v>2.0440604431655656</v>
      </c>
      <c r="J344" s="169">
        <v>0.38028838302643259</v>
      </c>
      <c r="K344" s="169">
        <v>0</v>
      </c>
      <c r="L344" s="102">
        <v>8.9121330770854801</v>
      </c>
      <c r="M344" s="170">
        <v>-3.4206376409365524E-2</v>
      </c>
      <c r="N344" s="104">
        <v>0.2460547389737382</v>
      </c>
      <c r="O344" s="105">
        <v>2.8392858842694376E-2</v>
      </c>
      <c r="P344"/>
      <c r="Q344"/>
      <c r="R344"/>
      <c r="S344" s="155"/>
    </row>
    <row r="345" spans="1:19" x14ac:dyDescent="0.3">
      <c r="A345" s="90" t="s">
        <v>128</v>
      </c>
      <c r="B345" s="90" t="s">
        <v>129</v>
      </c>
      <c r="C345" s="167">
        <v>275.31591466023332</v>
      </c>
      <c r="D345" s="101">
        <v>158.02849295536501</v>
      </c>
      <c r="E345" s="168">
        <v>79.351479232954148</v>
      </c>
      <c r="F345" s="173">
        <v>3.1564103570438773</v>
      </c>
      <c r="G345" s="109">
        <v>0</v>
      </c>
      <c r="H345" s="101">
        <v>1.64015</v>
      </c>
      <c r="I345" s="168">
        <v>29.030550107795762</v>
      </c>
      <c r="J345" s="169">
        <v>0</v>
      </c>
      <c r="K345" s="169">
        <v>0</v>
      </c>
      <c r="L345" s="102">
        <v>271.20708265315881</v>
      </c>
      <c r="M345" s="170">
        <v>-1.4924062824865025E-2</v>
      </c>
      <c r="N345" s="104">
        <v>-1.1011406348700348E-2</v>
      </c>
      <c r="O345" s="105">
        <v>-4.0599822024722111E-5</v>
      </c>
      <c r="P345"/>
      <c r="Q345"/>
      <c r="R345"/>
      <c r="S345" s="155"/>
    </row>
    <row r="346" spans="1:19" x14ac:dyDescent="0.3">
      <c r="A346" s="90" t="s">
        <v>51</v>
      </c>
      <c r="B346" s="90" t="s">
        <v>52</v>
      </c>
      <c r="C346" s="167">
        <v>143.80014417996725</v>
      </c>
      <c r="D346" s="101">
        <v>49.261204887572006</v>
      </c>
      <c r="E346" s="168">
        <v>84.782254714118878</v>
      </c>
      <c r="F346" s="173">
        <v>3.3724335004210024</v>
      </c>
      <c r="G346" s="109">
        <v>0</v>
      </c>
      <c r="H346" s="101">
        <v>0.18135899999999999</v>
      </c>
      <c r="I346" s="168">
        <v>3.0919683244523082</v>
      </c>
      <c r="J346" s="169">
        <v>0</v>
      </c>
      <c r="K346" s="169">
        <v>0.45756753657563742</v>
      </c>
      <c r="L346" s="102">
        <v>141.14678796313981</v>
      </c>
      <c r="M346" s="170">
        <v>-1.8451693716709627E-2</v>
      </c>
      <c r="N346" s="104">
        <v>0.45394392304655184</v>
      </c>
      <c r="O346" s="105">
        <v>3.226489066616575E-3</v>
      </c>
      <c r="P346"/>
      <c r="Q346"/>
      <c r="R346"/>
      <c r="S346" s="155"/>
    </row>
    <row r="347" spans="1:19" x14ac:dyDescent="0.3">
      <c r="A347" s="90" t="s">
        <v>539</v>
      </c>
      <c r="B347" s="90" t="s">
        <v>540</v>
      </c>
      <c r="C347" s="167">
        <v>12.020795356597123</v>
      </c>
      <c r="D347" s="101">
        <v>2.4176247803069999</v>
      </c>
      <c r="E347" s="168">
        <v>7.2705112322770313</v>
      </c>
      <c r="F347" s="173">
        <v>0</v>
      </c>
      <c r="G347" s="109">
        <v>0.22424034402203985</v>
      </c>
      <c r="H347" s="101">
        <v>0</v>
      </c>
      <c r="I347" s="168">
        <v>1.7875367340704211</v>
      </c>
      <c r="J347" s="169">
        <v>0</v>
      </c>
      <c r="K347" s="169">
        <v>7.4172591436484553E-2</v>
      </c>
      <c r="L347" s="102">
        <v>11.774085682112977</v>
      </c>
      <c r="M347" s="170">
        <v>-2.0523573288247499E-2</v>
      </c>
      <c r="N347" s="104">
        <v>0.29817927568126912</v>
      </c>
      <c r="O347" s="105">
        <v>2.5983069669699779E-2</v>
      </c>
      <c r="P347"/>
      <c r="Q347"/>
      <c r="R347"/>
      <c r="S347" s="155"/>
    </row>
    <row r="348" spans="1:19" x14ac:dyDescent="0.3">
      <c r="A348" s="90" t="s">
        <v>756</v>
      </c>
      <c r="B348" s="90" t="s">
        <v>757</v>
      </c>
      <c r="C348" s="167">
        <v>48.39406480967483</v>
      </c>
      <c r="D348" s="101">
        <v>25.404352657994</v>
      </c>
      <c r="E348" s="168">
        <v>21.842473019333873</v>
      </c>
      <c r="F348" s="173">
        <v>0</v>
      </c>
      <c r="G348" s="109">
        <v>0</v>
      </c>
      <c r="H348" s="101">
        <v>0</v>
      </c>
      <c r="I348" s="168">
        <v>0</v>
      </c>
      <c r="J348" s="169">
        <v>0</v>
      </c>
      <c r="K348" s="169">
        <v>0</v>
      </c>
      <c r="L348" s="102">
        <v>47.246825677327877</v>
      </c>
      <c r="M348" s="170">
        <v>-2.3706194899288602E-2</v>
      </c>
      <c r="N348" s="104">
        <v>0</v>
      </c>
      <c r="O348" s="105">
        <v>0</v>
      </c>
      <c r="P348"/>
      <c r="Q348"/>
      <c r="R348"/>
      <c r="S348" s="155"/>
    </row>
    <row r="349" spans="1:19" x14ac:dyDescent="0.3">
      <c r="A349" s="90" t="s">
        <v>451</v>
      </c>
      <c r="B349" s="90" t="s">
        <v>452</v>
      </c>
      <c r="C349" s="167">
        <v>11.674135278947206</v>
      </c>
      <c r="D349" s="101">
        <v>1.7000940475170001</v>
      </c>
      <c r="E349" s="168">
        <v>5.0549280173937463</v>
      </c>
      <c r="F349" s="173">
        <v>0</v>
      </c>
      <c r="G349" s="109">
        <v>0.20020652327315383</v>
      </c>
      <c r="H349" s="101">
        <v>0</v>
      </c>
      <c r="I349" s="168">
        <v>4.3060177649345599</v>
      </c>
      <c r="J349" s="169">
        <v>0.22426503568501283</v>
      </c>
      <c r="K349" s="169">
        <v>6.0357797891698393E-2</v>
      </c>
      <c r="L349" s="102">
        <v>11.545869186695171</v>
      </c>
      <c r="M349" s="170">
        <v>-1.0987202836628684E-2</v>
      </c>
      <c r="N349" s="104">
        <v>0.16370833565046006</v>
      </c>
      <c r="O349" s="105">
        <v>1.4382887203305871E-2</v>
      </c>
      <c r="P349"/>
      <c r="Q349"/>
      <c r="R349"/>
      <c r="S349" s="155"/>
    </row>
    <row r="350" spans="1:19" x14ac:dyDescent="0.3">
      <c r="A350" s="90" t="s">
        <v>649</v>
      </c>
      <c r="B350" s="90" t="s">
        <v>650</v>
      </c>
      <c r="C350" s="167">
        <v>13.124542947430353</v>
      </c>
      <c r="D350" s="101">
        <v>2.724405396196</v>
      </c>
      <c r="E350" s="168">
        <v>5.9224969942148622</v>
      </c>
      <c r="F350" s="173">
        <v>0</v>
      </c>
      <c r="G350" s="109">
        <v>0.31278819372573752</v>
      </c>
      <c r="H350" s="101">
        <v>0</v>
      </c>
      <c r="I350" s="168">
        <v>3.9556331645949534</v>
      </c>
      <c r="J350" s="169">
        <v>7.3039133302474531E-3</v>
      </c>
      <c r="K350" s="169">
        <v>4.1709064352297341E-2</v>
      </c>
      <c r="L350" s="102">
        <v>12.964336726414096</v>
      </c>
      <c r="M350" s="170">
        <v>-1.2206613339447614E-2</v>
      </c>
      <c r="N350" s="104">
        <v>4.4844168437496279E-2</v>
      </c>
      <c r="O350" s="105">
        <v>3.4710471975781376E-3</v>
      </c>
      <c r="P350"/>
      <c r="Q350"/>
      <c r="R350"/>
      <c r="S350" s="155"/>
    </row>
    <row r="351" spans="1:19" x14ac:dyDescent="0.3">
      <c r="A351" s="90" t="s">
        <v>105</v>
      </c>
      <c r="B351" s="90" t="s">
        <v>106</v>
      </c>
      <c r="C351" s="167">
        <v>229.17801318412899</v>
      </c>
      <c r="D351" s="101">
        <v>97.88188858466701</v>
      </c>
      <c r="E351" s="168">
        <v>112.72742063213013</v>
      </c>
      <c r="F351" s="173">
        <v>4.4840247648254339</v>
      </c>
      <c r="G351" s="109">
        <v>0</v>
      </c>
      <c r="H351" s="101">
        <v>1.2338290000000001</v>
      </c>
      <c r="I351" s="168">
        <v>8.8484092535551646</v>
      </c>
      <c r="J351" s="169">
        <v>0</v>
      </c>
      <c r="K351" s="169">
        <v>0</v>
      </c>
      <c r="L351" s="102">
        <v>225.17557223517775</v>
      </c>
      <c r="M351" s="170">
        <v>-1.7464332172805519E-2</v>
      </c>
      <c r="N351" s="104">
        <v>-7.0977891812162852E-3</v>
      </c>
      <c r="O351" s="105">
        <v>-3.1520139540260745E-5</v>
      </c>
      <c r="P351"/>
      <c r="Q351"/>
      <c r="R351"/>
      <c r="S351" s="155"/>
    </row>
    <row r="352" spans="1:19" x14ac:dyDescent="0.3">
      <c r="A352" s="90" t="s">
        <v>93</v>
      </c>
      <c r="B352" s="90" t="s">
        <v>94</v>
      </c>
      <c r="C352" s="167">
        <v>220.62979183285819</v>
      </c>
      <c r="D352" s="101">
        <v>103.52311060906499</v>
      </c>
      <c r="E352" s="168">
        <v>103.77110024266065</v>
      </c>
      <c r="F352" s="173">
        <v>4.1277639526566716</v>
      </c>
      <c r="G352" s="109">
        <v>0</v>
      </c>
      <c r="H352" s="101">
        <v>0.917597</v>
      </c>
      <c r="I352" s="168">
        <v>6.1748390102540673</v>
      </c>
      <c r="J352" s="169">
        <v>0</v>
      </c>
      <c r="K352" s="169">
        <v>0</v>
      </c>
      <c r="L352" s="102">
        <v>218.51441081463636</v>
      </c>
      <c r="M352" s="170">
        <v>-9.5879210175947582E-3</v>
      </c>
      <c r="N352" s="104">
        <v>-7.3562723271152208E-3</v>
      </c>
      <c r="O352" s="105">
        <v>-3.3663796633072713E-5</v>
      </c>
      <c r="P352"/>
      <c r="Q352"/>
      <c r="R352"/>
      <c r="S352" s="155"/>
    </row>
    <row r="353" spans="1:19" x14ac:dyDescent="0.3">
      <c r="A353" s="90" t="s">
        <v>173</v>
      </c>
      <c r="B353" s="90" t="s">
        <v>174</v>
      </c>
      <c r="C353" s="167">
        <v>200.62004771603023</v>
      </c>
      <c r="D353" s="101">
        <v>98.931150426301002</v>
      </c>
      <c r="E353" s="168">
        <v>90.096295932134979</v>
      </c>
      <c r="F353" s="173">
        <v>3.5838132365071176</v>
      </c>
      <c r="G353" s="109">
        <v>0</v>
      </c>
      <c r="H353" s="101">
        <v>0.40501100000000001</v>
      </c>
      <c r="I353" s="168">
        <v>6.1677666202573453</v>
      </c>
      <c r="J353" s="169">
        <v>0</v>
      </c>
      <c r="K353" s="169">
        <v>0</v>
      </c>
      <c r="L353" s="102">
        <v>199.18403721520045</v>
      </c>
      <c r="M353" s="170">
        <v>-7.1578614260046081E-3</v>
      </c>
      <c r="N353" s="104">
        <v>-6.9440463320233903E-3</v>
      </c>
      <c r="O353" s="105">
        <v>-3.4861248677248306E-5</v>
      </c>
      <c r="P353"/>
      <c r="Q353"/>
      <c r="R353"/>
      <c r="S353" s="155"/>
    </row>
    <row r="354" spans="1:19" x14ac:dyDescent="0.3">
      <c r="A354" s="90" t="s">
        <v>130</v>
      </c>
      <c r="B354" s="90" t="s">
        <v>131</v>
      </c>
      <c r="C354" s="167">
        <v>177.29704865441929</v>
      </c>
      <c r="D354" s="101">
        <v>105.986365320294</v>
      </c>
      <c r="E354" s="168">
        <v>50.721657278794318</v>
      </c>
      <c r="F354" s="173">
        <v>2.0175851276976391</v>
      </c>
      <c r="G354" s="109">
        <v>0</v>
      </c>
      <c r="H354" s="101">
        <v>1.963965</v>
      </c>
      <c r="I354" s="168">
        <v>13.183001599723575</v>
      </c>
      <c r="J354" s="169">
        <v>0</v>
      </c>
      <c r="K354" s="169">
        <v>0</v>
      </c>
      <c r="L354" s="102">
        <v>173.87257432650952</v>
      </c>
      <c r="M354" s="170">
        <v>-1.9314897534389419E-2</v>
      </c>
      <c r="N354" s="104">
        <v>-7.2725559813022755E-3</v>
      </c>
      <c r="O354" s="105">
        <v>-4.1825180500746118E-5</v>
      </c>
      <c r="P354"/>
      <c r="Q354"/>
      <c r="R354"/>
      <c r="S354" s="155"/>
    </row>
    <row r="355" spans="1:19" x14ac:dyDescent="0.3">
      <c r="A355" s="90" t="s">
        <v>270</v>
      </c>
      <c r="B355" s="90" t="s">
        <v>271</v>
      </c>
      <c r="C355" s="167">
        <v>133.65346226759027</v>
      </c>
      <c r="D355" s="101">
        <v>39.496000773847996</v>
      </c>
      <c r="E355" s="168">
        <v>83.106320476511527</v>
      </c>
      <c r="F355" s="173">
        <v>3.3057688807259202</v>
      </c>
      <c r="G355" s="109">
        <v>0</v>
      </c>
      <c r="H355" s="101">
        <v>0</v>
      </c>
      <c r="I355" s="168">
        <v>5.6052448672678432</v>
      </c>
      <c r="J355" s="169">
        <v>0</v>
      </c>
      <c r="K355" s="169">
        <v>0.63404291362006471</v>
      </c>
      <c r="L355" s="102">
        <v>132.14737791197336</v>
      </c>
      <c r="M355" s="170">
        <v>-1.1268577185090334E-2</v>
      </c>
      <c r="N355" s="104">
        <v>0.63096014141962087</v>
      </c>
      <c r="O355" s="105">
        <v>4.7975770030507297E-3</v>
      </c>
      <c r="P355"/>
      <c r="Q355"/>
      <c r="R355"/>
      <c r="S355" s="155"/>
    </row>
    <row r="356" spans="1:19" x14ac:dyDescent="0.3">
      <c r="A356" s="90" t="s">
        <v>723</v>
      </c>
      <c r="B356" s="90" t="s">
        <v>724</v>
      </c>
      <c r="C356" s="167">
        <v>14.947047226241857</v>
      </c>
      <c r="D356" s="101">
        <v>4.0102367530900001</v>
      </c>
      <c r="E356" s="168">
        <v>8.0649647488226996</v>
      </c>
      <c r="F356" s="173">
        <v>0</v>
      </c>
      <c r="G356" s="109">
        <v>0.28825558347207975</v>
      </c>
      <c r="H356" s="101">
        <v>0</v>
      </c>
      <c r="I356" s="168">
        <v>2.2770238384394417</v>
      </c>
      <c r="J356" s="169">
        <v>0</v>
      </c>
      <c r="K356" s="169">
        <v>3.9460095733122751E-2</v>
      </c>
      <c r="L356" s="102">
        <v>14.679941019557344</v>
      </c>
      <c r="M356" s="170">
        <v>-1.7870165434117791E-2</v>
      </c>
      <c r="N356" s="104">
        <v>0.32737297179362734</v>
      </c>
      <c r="O356" s="105">
        <v>2.2809365592566241E-2</v>
      </c>
      <c r="P356"/>
      <c r="Q356"/>
      <c r="R356"/>
      <c r="S356" s="155"/>
    </row>
    <row r="357" spans="1:19" x14ac:dyDescent="0.3">
      <c r="A357" s="90" t="s">
        <v>194</v>
      </c>
      <c r="B357" s="90" t="s">
        <v>195</v>
      </c>
      <c r="C357" s="167">
        <v>341.97121147596664</v>
      </c>
      <c r="D357" s="101">
        <v>80.202004399583004</v>
      </c>
      <c r="E357" s="168">
        <v>244.39141737486102</v>
      </c>
      <c r="F357" s="173">
        <v>9.7213008305746325</v>
      </c>
      <c r="G357" s="109">
        <v>0</v>
      </c>
      <c r="H357" s="101">
        <v>0</v>
      </c>
      <c r="I357" s="168">
        <v>3.0297285573964592</v>
      </c>
      <c r="J357" s="169">
        <v>0</v>
      </c>
      <c r="K357" s="169">
        <v>2.9932718166586749</v>
      </c>
      <c r="L357" s="102">
        <v>340.33772297907382</v>
      </c>
      <c r="M357" s="170">
        <v>-4.7766842414675992E-3</v>
      </c>
      <c r="N357" s="104">
        <v>2.9868593570575399</v>
      </c>
      <c r="O357" s="105">
        <v>8.8538660461357447E-3</v>
      </c>
      <c r="P357"/>
      <c r="Q357"/>
      <c r="R357"/>
      <c r="S357" s="155"/>
    </row>
    <row r="358" spans="1:19" x14ac:dyDescent="0.3">
      <c r="A358" s="90" t="s">
        <v>513</v>
      </c>
      <c r="B358" s="90" t="s">
        <v>514</v>
      </c>
      <c r="C358" s="167">
        <v>15.550663237601942</v>
      </c>
      <c r="D358" s="101">
        <v>3.2146196865940002</v>
      </c>
      <c r="E358" s="168">
        <v>8.3105509656556347</v>
      </c>
      <c r="F358" s="173">
        <v>0</v>
      </c>
      <c r="G358" s="109">
        <v>7.3972621335908664E-2</v>
      </c>
      <c r="H358" s="101">
        <v>0</v>
      </c>
      <c r="I358" s="168">
        <v>3.5343365399411417</v>
      </c>
      <c r="J358" s="169">
        <v>0</v>
      </c>
      <c r="K358" s="169">
        <v>9.2241652955699333E-2</v>
      </c>
      <c r="L358" s="102">
        <v>15.225721466482385</v>
      </c>
      <c r="M358" s="170">
        <v>-2.0895685679427345E-2</v>
      </c>
      <c r="N358" s="104">
        <v>0.1659312098403305</v>
      </c>
      <c r="O358" s="105">
        <v>1.1018162073482217E-2</v>
      </c>
      <c r="P358"/>
      <c r="Q358"/>
      <c r="R358"/>
      <c r="S358" s="155"/>
    </row>
    <row r="359" spans="1:19" x14ac:dyDescent="0.3">
      <c r="A359" s="90" t="s">
        <v>691</v>
      </c>
      <c r="B359" s="90" t="s">
        <v>692</v>
      </c>
      <c r="C359" s="167">
        <v>12.781403563448622</v>
      </c>
      <c r="D359" s="101">
        <v>5.0695865174809995</v>
      </c>
      <c r="E359" s="168">
        <v>5.3905737004253442</v>
      </c>
      <c r="F359" s="173">
        <v>0</v>
      </c>
      <c r="G359" s="109">
        <v>0.19109985643532196</v>
      </c>
      <c r="H359" s="101">
        <v>0</v>
      </c>
      <c r="I359" s="168">
        <v>1.717760577695155</v>
      </c>
      <c r="J359" s="169">
        <v>0</v>
      </c>
      <c r="K359" s="169">
        <v>0</v>
      </c>
      <c r="L359" s="102">
        <v>12.36902065203682</v>
      </c>
      <c r="M359" s="170">
        <v>-3.2264290018281461E-2</v>
      </c>
      <c r="N359" s="104">
        <v>0.19069929844363642</v>
      </c>
      <c r="O359" s="105">
        <v>1.5658914960999207E-2</v>
      </c>
      <c r="P359"/>
      <c r="Q359"/>
      <c r="R359"/>
      <c r="S359" s="155"/>
    </row>
    <row r="360" spans="1:19" x14ac:dyDescent="0.3">
      <c r="A360" s="90" t="s">
        <v>711</v>
      </c>
      <c r="B360" s="90" t="s">
        <v>712</v>
      </c>
      <c r="C360" s="167">
        <v>13.912235206426249</v>
      </c>
      <c r="D360" s="101">
        <v>1.92974337592</v>
      </c>
      <c r="E360" s="168">
        <v>9.0429900536409065</v>
      </c>
      <c r="F360" s="173">
        <v>0</v>
      </c>
      <c r="G360" s="109">
        <v>0.26770917160854557</v>
      </c>
      <c r="H360" s="101">
        <v>0</v>
      </c>
      <c r="I360" s="168">
        <v>2.2458137878720934</v>
      </c>
      <c r="J360" s="169">
        <v>0</v>
      </c>
      <c r="K360" s="169">
        <v>0.15208504573555848</v>
      </c>
      <c r="L360" s="102">
        <v>13.638341434777104</v>
      </c>
      <c r="M360" s="170">
        <v>-1.9687258559475063E-2</v>
      </c>
      <c r="N360" s="104">
        <v>0.41959316118681578</v>
      </c>
      <c r="O360" s="105">
        <v>3.1742276386722647E-2</v>
      </c>
      <c r="P360"/>
      <c r="Q360"/>
      <c r="R360"/>
      <c r="S360" s="155"/>
    </row>
    <row r="361" spans="1:19" x14ac:dyDescent="0.3">
      <c r="A361" s="90" t="s">
        <v>427</v>
      </c>
      <c r="B361" s="90" t="s">
        <v>428</v>
      </c>
      <c r="C361" s="167">
        <v>20.522944850375442</v>
      </c>
      <c r="D361" s="101">
        <v>3.0432979237090003</v>
      </c>
      <c r="E361" s="168">
        <v>11.369352097976654</v>
      </c>
      <c r="F361" s="173">
        <v>0</v>
      </c>
      <c r="G361" s="109">
        <v>0.28904735511182506</v>
      </c>
      <c r="H361" s="101">
        <v>0</v>
      </c>
      <c r="I361" s="168">
        <v>5.1136649419399314</v>
      </c>
      <c r="J361" s="169">
        <v>0.16576284868785576</v>
      </c>
      <c r="K361" s="169">
        <v>0.16620889718795751</v>
      </c>
      <c r="L361" s="102">
        <v>20.147334064613226</v>
      </c>
      <c r="M361" s="170">
        <v>-1.8301992647772658E-2</v>
      </c>
      <c r="N361" s="104">
        <v>0.53146556570182568</v>
      </c>
      <c r="O361" s="105">
        <v>2.7093654595580101E-2</v>
      </c>
      <c r="P361"/>
      <c r="Q361"/>
      <c r="R361"/>
      <c r="S361" s="155"/>
    </row>
    <row r="362" spans="1:19" x14ac:dyDescent="0.3">
      <c r="A362" s="90" t="s">
        <v>619</v>
      </c>
      <c r="B362" s="90" t="s">
        <v>620</v>
      </c>
      <c r="C362" s="167">
        <v>8.1857961441914142</v>
      </c>
      <c r="D362" s="101">
        <v>3.064789067505</v>
      </c>
      <c r="E362" s="168">
        <v>3.3615608319653103</v>
      </c>
      <c r="F362" s="173">
        <v>0</v>
      </c>
      <c r="G362" s="109">
        <v>0.14660347152693021</v>
      </c>
      <c r="H362" s="101">
        <v>0</v>
      </c>
      <c r="I362" s="168">
        <v>1.4703195623657199</v>
      </c>
      <c r="J362" s="169">
        <v>0</v>
      </c>
      <c r="K362" s="169">
        <v>0</v>
      </c>
      <c r="L362" s="102">
        <v>8.0432729333629602</v>
      </c>
      <c r="M362" s="170">
        <v>-1.7411038378910448E-2</v>
      </c>
      <c r="N362" s="104">
        <v>-2.3959991698241367E-4</v>
      </c>
      <c r="O362" s="105">
        <v>-2.9787970863608618E-5</v>
      </c>
      <c r="P362"/>
      <c r="Q362"/>
      <c r="R362"/>
      <c r="S362" s="155"/>
    </row>
    <row r="363" spans="1:19" x14ac:dyDescent="0.3">
      <c r="A363" s="90" t="s">
        <v>515</v>
      </c>
      <c r="B363" s="90" t="s">
        <v>516</v>
      </c>
      <c r="C363" s="167">
        <v>14.295438496180751</v>
      </c>
      <c r="D363" s="101">
        <v>3.2743601146939998</v>
      </c>
      <c r="E363" s="168">
        <v>8.1850526619244217</v>
      </c>
      <c r="F363" s="173">
        <v>0</v>
      </c>
      <c r="G363" s="109">
        <v>0.15579115605359611</v>
      </c>
      <c r="H363" s="101">
        <v>0</v>
      </c>
      <c r="I363" s="168">
        <v>2.2614443886126048</v>
      </c>
      <c r="J363" s="169">
        <v>0</v>
      </c>
      <c r="K363" s="169">
        <v>7.7962935428370544E-2</v>
      </c>
      <c r="L363" s="102">
        <v>13.954611256712994</v>
      </c>
      <c r="M363" s="170">
        <v>-2.3841677858207344E-2</v>
      </c>
      <c r="N363" s="104">
        <v>0.23346403601922461</v>
      </c>
      <c r="O363" s="105">
        <v>1.7014906426127553E-2</v>
      </c>
      <c r="P363"/>
      <c r="Q363"/>
      <c r="R363"/>
      <c r="S363" s="155"/>
    </row>
    <row r="364" spans="1:19" x14ac:dyDescent="0.3">
      <c r="A364" s="90" t="s">
        <v>256</v>
      </c>
      <c r="B364" s="90" t="s">
        <v>257</v>
      </c>
      <c r="C364" s="167">
        <v>113.97710103064929</v>
      </c>
      <c r="D364" s="101">
        <v>20.587713018820999</v>
      </c>
      <c r="E364" s="168">
        <v>83.858363425184436</v>
      </c>
      <c r="F364" s="173">
        <v>3.3356833344333769</v>
      </c>
      <c r="G364" s="109">
        <v>0</v>
      </c>
      <c r="H364" s="101">
        <v>0</v>
      </c>
      <c r="I364" s="168">
        <v>4.0133808224337129</v>
      </c>
      <c r="J364" s="169">
        <v>0</v>
      </c>
      <c r="K364" s="169">
        <v>1.3720389853086203</v>
      </c>
      <c r="L364" s="102">
        <v>113.16717958618113</v>
      </c>
      <c r="M364" s="170">
        <v>-7.1060014436615804E-3</v>
      </c>
      <c r="N364" s="104">
        <v>1.370257008541941</v>
      </c>
      <c r="O364" s="105">
        <v>1.225666124745378E-2</v>
      </c>
      <c r="P364"/>
      <c r="Q364"/>
      <c r="R364"/>
      <c r="S364" s="155"/>
    </row>
    <row r="365" spans="1:19" x14ac:dyDescent="0.3">
      <c r="A365" s="90" t="s">
        <v>405</v>
      </c>
      <c r="B365" s="90" t="s">
        <v>406</v>
      </c>
      <c r="C365" s="167">
        <v>8.5830093533828844</v>
      </c>
      <c r="D365" s="101">
        <v>1.761129401379</v>
      </c>
      <c r="E365" s="168">
        <v>4.2997812419759027</v>
      </c>
      <c r="F365" s="173">
        <v>0</v>
      </c>
      <c r="G365" s="109">
        <v>6.9852244616102663E-2</v>
      </c>
      <c r="H365" s="101">
        <v>0</v>
      </c>
      <c r="I365" s="168">
        <v>1.75819407211809</v>
      </c>
      <c r="J365" s="169">
        <v>0.37263842197429287</v>
      </c>
      <c r="K365" s="169">
        <v>3.0689286614187107E-2</v>
      </c>
      <c r="L365" s="102">
        <v>8.2922846686775742</v>
      </c>
      <c r="M365" s="170">
        <v>-3.3872115564073657E-2</v>
      </c>
      <c r="N365" s="104">
        <v>0.27236429263456152</v>
      </c>
      <c r="O365" s="105">
        <v>3.39609721622878E-2</v>
      </c>
      <c r="P365"/>
      <c r="Q365"/>
      <c r="R365"/>
      <c r="S365" s="155"/>
    </row>
    <row r="366" spans="1:19" x14ac:dyDescent="0.3">
      <c r="A366" s="90" t="s">
        <v>413</v>
      </c>
      <c r="B366" s="90" t="s">
        <v>414</v>
      </c>
      <c r="C366" s="167">
        <v>12.234022044728359</v>
      </c>
      <c r="D366" s="101">
        <v>3.4123577114949999</v>
      </c>
      <c r="E366" s="168">
        <v>5.5001476837365644</v>
      </c>
      <c r="F366" s="173">
        <v>0</v>
      </c>
      <c r="G366" s="109">
        <v>0.24447590907115127</v>
      </c>
      <c r="H366" s="101">
        <v>0</v>
      </c>
      <c r="I366" s="168">
        <v>2.3023267606000526</v>
      </c>
      <c r="J366" s="169">
        <v>0.38683045727712984</v>
      </c>
      <c r="K366" s="169">
        <v>0</v>
      </c>
      <c r="L366" s="102">
        <v>11.846138522179897</v>
      </c>
      <c r="M366" s="170">
        <v>-3.1705314992104383E-2</v>
      </c>
      <c r="N366" s="104">
        <v>0.17824473607640456</v>
      </c>
      <c r="O366" s="105">
        <v>1.5276513425987364E-2</v>
      </c>
      <c r="P366"/>
      <c r="Q366"/>
      <c r="R366"/>
      <c r="S366" s="155"/>
    </row>
    <row r="367" spans="1:19" x14ac:dyDescent="0.3">
      <c r="A367" s="90" t="s">
        <v>561</v>
      </c>
      <c r="B367" s="90" t="s">
        <v>562</v>
      </c>
      <c r="C367" s="167">
        <v>12.734583476303071</v>
      </c>
      <c r="D367" s="101">
        <v>3.9640126287320001</v>
      </c>
      <c r="E367" s="168">
        <v>6.4867458264027107</v>
      </c>
      <c r="F367" s="173">
        <v>0</v>
      </c>
      <c r="G367" s="109">
        <v>0.14623045808750407</v>
      </c>
      <c r="H367" s="101">
        <v>0</v>
      </c>
      <c r="I367" s="168">
        <v>1.7304556112312539</v>
      </c>
      <c r="J367" s="169">
        <v>0</v>
      </c>
      <c r="K367" s="169">
        <v>7.2020637142057231E-3</v>
      </c>
      <c r="L367" s="102">
        <v>12.334646588167674</v>
      </c>
      <c r="M367" s="170">
        <v>-3.140557277586753E-2</v>
      </c>
      <c r="N367" s="104">
        <v>0.15310321160024998</v>
      </c>
      <c r="O367" s="105">
        <v>1.2568457613898196E-2</v>
      </c>
      <c r="P367"/>
      <c r="Q367"/>
      <c r="R367"/>
      <c r="S367" s="155"/>
    </row>
    <row r="368" spans="1:19" x14ac:dyDescent="0.3">
      <c r="A368" s="90" t="s">
        <v>591</v>
      </c>
      <c r="B368" s="90" t="s">
        <v>592</v>
      </c>
      <c r="C368" s="167">
        <v>12.710021329791056</v>
      </c>
      <c r="D368" s="101">
        <v>3.5815295321209994</v>
      </c>
      <c r="E368" s="168">
        <v>5.6833911870231022</v>
      </c>
      <c r="F368" s="173">
        <v>0</v>
      </c>
      <c r="G368" s="109">
        <v>0.11589606373568617</v>
      </c>
      <c r="H368" s="101">
        <v>0</v>
      </c>
      <c r="I368" s="168">
        <v>2.5003261251888973</v>
      </c>
      <c r="J368" s="169">
        <v>0.38057065500606652</v>
      </c>
      <c r="K368" s="169">
        <v>0</v>
      </c>
      <c r="L368" s="102">
        <v>12.26171356307475</v>
      </c>
      <c r="M368" s="170">
        <v>-3.5271991689385773E-2</v>
      </c>
      <c r="N368" s="104">
        <v>0.29124447673368437</v>
      </c>
      <c r="O368" s="105">
        <v>2.4330247597899871E-2</v>
      </c>
      <c r="P368"/>
      <c r="Q368"/>
      <c r="R368"/>
      <c r="S368" s="155"/>
    </row>
    <row r="369" spans="1:19" x14ac:dyDescent="0.3">
      <c r="A369" s="90" t="s">
        <v>758</v>
      </c>
      <c r="B369" s="90" t="s">
        <v>759</v>
      </c>
      <c r="C369" s="167">
        <v>96.050690514255535</v>
      </c>
      <c r="D369" s="101">
        <v>54.680161339489004</v>
      </c>
      <c r="E369" s="168">
        <v>38.785323721687803</v>
      </c>
      <c r="F369" s="173">
        <v>0</v>
      </c>
      <c r="G369" s="109">
        <v>0</v>
      </c>
      <c r="H369" s="101">
        <v>0</v>
      </c>
      <c r="I369" s="168">
        <v>0</v>
      </c>
      <c r="J369" s="169">
        <v>0</v>
      </c>
      <c r="K369" s="169">
        <v>0</v>
      </c>
      <c r="L369" s="102">
        <v>93.465485061176807</v>
      </c>
      <c r="M369" s="170">
        <v>-2.6915011638516395E-2</v>
      </c>
      <c r="N369" s="104">
        <v>0</v>
      </c>
      <c r="O369" s="105">
        <v>0</v>
      </c>
      <c r="P369"/>
      <c r="Q369"/>
      <c r="R369"/>
      <c r="S369" s="155"/>
    </row>
    <row r="370" spans="1:19" x14ac:dyDescent="0.3">
      <c r="A370" s="90" t="s">
        <v>651</v>
      </c>
      <c r="B370" s="90" t="s">
        <v>652</v>
      </c>
      <c r="C370" s="167">
        <v>9.0101567438025203</v>
      </c>
      <c r="D370" s="101">
        <v>2.639273154764</v>
      </c>
      <c r="E370" s="168">
        <v>3.5647541508380294</v>
      </c>
      <c r="F370" s="173">
        <v>0</v>
      </c>
      <c r="G370" s="109">
        <v>0.31550069622326993</v>
      </c>
      <c r="H370" s="101">
        <v>0</v>
      </c>
      <c r="I370" s="168">
        <v>2.2571521219536721</v>
      </c>
      <c r="J370" s="169">
        <v>0.10187823890316397</v>
      </c>
      <c r="K370" s="169">
        <v>0</v>
      </c>
      <c r="L370" s="102">
        <v>8.8785583626821349</v>
      </c>
      <c r="M370" s="170">
        <v>-1.4605559577074323E-2</v>
      </c>
      <c r="N370" s="104">
        <v>4.6807207260773254E-2</v>
      </c>
      <c r="O370" s="105">
        <v>5.2998784088295666E-3</v>
      </c>
      <c r="P370"/>
      <c r="Q370"/>
      <c r="R370"/>
      <c r="S370" s="155"/>
    </row>
    <row r="371" spans="1:19" x14ac:dyDescent="0.3">
      <c r="A371" s="90" t="s">
        <v>659</v>
      </c>
      <c r="B371" s="90" t="s">
        <v>660</v>
      </c>
      <c r="C371" s="167">
        <v>4.5737009555972321</v>
      </c>
      <c r="D371" s="101">
        <v>1.4392286022209999</v>
      </c>
      <c r="E371" s="168">
        <v>2.0280825307669135</v>
      </c>
      <c r="F371" s="173">
        <v>0</v>
      </c>
      <c r="G371" s="109">
        <v>7.8489231899462747E-2</v>
      </c>
      <c r="H371" s="101">
        <v>0</v>
      </c>
      <c r="I371" s="168">
        <v>0.7199172462285458</v>
      </c>
      <c r="J371" s="169">
        <v>0.1715296510630106</v>
      </c>
      <c r="K371" s="169">
        <v>0</v>
      </c>
      <c r="L371" s="102">
        <v>4.4372472621789329</v>
      </c>
      <c r="M371" s="170">
        <v>-2.9834415223695121E-2</v>
      </c>
      <c r="N371" s="104">
        <v>7.9048147862810225E-2</v>
      </c>
      <c r="O371" s="105">
        <v>1.8137800910276735E-2</v>
      </c>
      <c r="P371"/>
      <c r="Q371"/>
      <c r="R371"/>
      <c r="S371" s="155"/>
    </row>
    <row r="372" spans="1:19" x14ac:dyDescent="0.3">
      <c r="A372" s="90" t="s">
        <v>196</v>
      </c>
      <c r="B372" s="90" t="s">
        <v>197</v>
      </c>
      <c r="C372" s="167">
        <v>515.89393936299416</v>
      </c>
      <c r="D372" s="101">
        <v>101.653865115505</v>
      </c>
      <c r="E372" s="168">
        <v>384.24448541765156</v>
      </c>
      <c r="F372" s="173">
        <v>15.284318391201317</v>
      </c>
      <c r="G372" s="109">
        <v>0</v>
      </c>
      <c r="H372" s="101">
        <v>0</v>
      </c>
      <c r="I372" s="168">
        <v>5.3863692121241149</v>
      </c>
      <c r="J372" s="169">
        <v>0</v>
      </c>
      <c r="K372" s="169">
        <v>6.253608623733995</v>
      </c>
      <c r="L372" s="102">
        <v>512.822646760216</v>
      </c>
      <c r="M372" s="170">
        <v>-5.9533411200187736E-3</v>
      </c>
      <c r="N372" s="104">
        <v>6.2486179828869126</v>
      </c>
      <c r="O372" s="105">
        <v>1.2335053966285295E-2</v>
      </c>
      <c r="P372"/>
      <c r="Q372"/>
      <c r="R372"/>
      <c r="S372" s="155"/>
    </row>
    <row r="373" spans="1:19" x14ac:dyDescent="0.3">
      <c r="A373" s="90" t="s">
        <v>760</v>
      </c>
      <c r="B373" s="90" t="s">
        <v>761</v>
      </c>
      <c r="C373" s="167">
        <v>79.580721668506754</v>
      </c>
      <c r="D373" s="101">
        <v>39.834342790641003</v>
      </c>
      <c r="E373" s="168">
        <v>37.668399830682368</v>
      </c>
      <c r="F373" s="173">
        <v>0</v>
      </c>
      <c r="G373" s="109">
        <v>0</v>
      </c>
      <c r="H373" s="101">
        <v>0</v>
      </c>
      <c r="I373" s="168">
        <v>0</v>
      </c>
      <c r="J373" s="169">
        <v>0</v>
      </c>
      <c r="K373" s="169">
        <v>0</v>
      </c>
      <c r="L373" s="102">
        <v>77.502742621323364</v>
      </c>
      <c r="M373" s="170">
        <v>-2.6111588379899464E-2</v>
      </c>
      <c r="N373" s="104">
        <v>0</v>
      </c>
      <c r="O373" s="105">
        <v>0</v>
      </c>
      <c r="P373"/>
      <c r="Q373"/>
      <c r="R373"/>
      <c r="S373" s="155"/>
    </row>
    <row r="374" spans="1:19" x14ac:dyDescent="0.3">
      <c r="A374" s="90" t="s">
        <v>132</v>
      </c>
      <c r="B374" s="90" t="s">
        <v>133</v>
      </c>
      <c r="C374" s="167">
        <v>202.27319560864234</v>
      </c>
      <c r="D374" s="101">
        <v>130.50921119776498</v>
      </c>
      <c r="E374" s="168">
        <v>49.000064123044396</v>
      </c>
      <c r="F374" s="173">
        <v>1.9491043064205498</v>
      </c>
      <c r="G374" s="109">
        <v>0</v>
      </c>
      <c r="H374" s="101">
        <v>2.0741610000000001</v>
      </c>
      <c r="I374" s="168">
        <v>13.442848825879365</v>
      </c>
      <c r="J374" s="169">
        <v>0</v>
      </c>
      <c r="K374" s="169">
        <v>0</v>
      </c>
      <c r="L374" s="102">
        <v>196.97538945310927</v>
      </c>
      <c r="M374" s="170">
        <v>-2.6191340575759003E-2</v>
      </c>
      <c r="N374" s="104">
        <v>-8.9154509854267872E-3</v>
      </c>
      <c r="O374" s="105">
        <v>-4.5259702237533248E-5</v>
      </c>
      <c r="P374"/>
      <c r="Q374"/>
      <c r="R374"/>
      <c r="S374" s="155"/>
    </row>
    <row r="375" spans="1:19" x14ac:dyDescent="0.3">
      <c r="A375" s="90" t="s">
        <v>415</v>
      </c>
      <c r="B375" s="90" t="s">
        <v>416</v>
      </c>
      <c r="C375" s="167">
        <v>9.8474847674139809</v>
      </c>
      <c r="D375" s="101">
        <v>2.1060137933590002</v>
      </c>
      <c r="E375" s="168">
        <v>6.0734534064862604</v>
      </c>
      <c r="F375" s="173">
        <v>0</v>
      </c>
      <c r="G375" s="109">
        <v>5.3983163786156092E-2</v>
      </c>
      <c r="H375" s="101">
        <v>0</v>
      </c>
      <c r="I375" s="168">
        <v>1.225956754574542</v>
      </c>
      <c r="J375" s="169">
        <v>0</v>
      </c>
      <c r="K375" s="169">
        <v>6.562444095005171E-2</v>
      </c>
      <c r="L375" s="102">
        <v>9.5250315591560106</v>
      </c>
      <c r="M375" s="170">
        <v>-3.2744727803488471E-2</v>
      </c>
      <c r="N375" s="104">
        <v>0.11940695370654808</v>
      </c>
      <c r="O375" s="105">
        <v>1.2695271044239387E-2</v>
      </c>
      <c r="P375"/>
      <c r="Q375"/>
      <c r="R375"/>
      <c r="S375" s="155"/>
    </row>
    <row r="376" spans="1:19" x14ac:dyDescent="0.3">
      <c r="A376" s="90" t="s">
        <v>53</v>
      </c>
      <c r="B376" s="90" t="s">
        <v>54</v>
      </c>
      <c r="C376" s="167">
        <v>220.30047412674446</v>
      </c>
      <c r="D376" s="101">
        <v>97.783360279606995</v>
      </c>
      <c r="E376" s="168">
        <v>108.54848950741142</v>
      </c>
      <c r="F376" s="173">
        <v>4.3177969690623286</v>
      </c>
      <c r="G376" s="109">
        <v>0</v>
      </c>
      <c r="H376" s="101">
        <v>1.199433</v>
      </c>
      <c r="I376" s="168">
        <v>4.9053571597816141</v>
      </c>
      <c r="J376" s="169">
        <v>0</v>
      </c>
      <c r="K376" s="169">
        <v>0</v>
      </c>
      <c r="L376" s="102">
        <v>216.75443691586236</v>
      </c>
      <c r="M376" s="170">
        <v>-1.6096366678003515E-2</v>
      </c>
      <c r="N376" s="104">
        <v>-6.9461144637443795E-3</v>
      </c>
      <c r="O376" s="105">
        <v>-3.2044981290659969E-5</v>
      </c>
      <c r="P376"/>
      <c r="Q376"/>
      <c r="R376"/>
      <c r="S376" s="155"/>
    </row>
    <row r="377" spans="1:19" x14ac:dyDescent="0.3">
      <c r="A377" s="90" t="s">
        <v>300</v>
      </c>
      <c r="B377" s="90" t="s">
        <v>301</v>
      </c>
      <c r="C377" s="167">
        <v>331.82577968390967</v>
      </c>
      <c r="D377" s="101">
        <v>72.309336874194997</v>
      </c>
      <c r="E377" s="168">
        <v>223.56695501252355</v>
      </c>
      <c r="F377" s="173">
        <v>8.8929539703052338</v>
      </c>
      <c r="G377" s="109">
        <v>0</v>
      </c>
      <c r="H377" s="101">
        <v>0</v>
      </c>
      <c r="I377" s="168">
        <v>18.100544731506833</v>
      </c>
      <c r="J377" s="169">
        <v>2.6610505009478675</v>
      </c>
      <c r="K377" s="169">
        <v>3.0137839505727384</v>
      </c>
      <c r="L377" s="102">
        <v>328.54462504005119</v>
      </c>
      <c r="M377" s="170">
        <v>-9.8881848389961169E-3</v>
      </c>
      <c r="N377" s="104">
        <v>4.2361488658375492</v>
      </c>
      <c r="O377" s="105">
        <v>1.306209728407454E-2</v>
      </c>
      <c r="P377"/>
      <c r="Q377"/>
      <c r="R377"/>
      <c r="S377" s="155"/>
    </row>
    <row r="378" spans="1:19" x14ac:dyDescent="0.3">
      <c r="A378" s="90" t="s">
        <v>485</v>
      </c>
      <c r="B378" s="90" t="s">
        <v>486</v>
      </c>
      <c r="C378" s="167">
        <v>13.45518562361937</v>
      </c>
      <c r="D378" s="101">
        <v>2.4620517453769999</v>
      </c>
      <c r="E378" s="168">
        <v>7.0413160945858513</v>
      </c>
      <c r="F378" s="173">
        <v>0</v>
      </c>
      <c r="G378" s="109">
        <v>0.26205808471496506</v>
      </c>
      <c r="H378" s="101">
        <v>0</v>
      </c>
      <c r="I378" s="168">
        <v>3.3060442387477322</v>
      </c>
      <c r="J378" s="169">
        <v>3.7161412311009445E-2</v>
      </c>
      <c r="K378" s="169">
        <v>9.1757934046870687E-2</v>
      </c>
      <c r="L378" s="102">
        <v>13.200389509783429</v>
      </c>
      <c r="M378" s="170">
        <v>-1.8936647993073263E-2</v>
      </c>
      <c r="N378" s="104">
        <v>0.21916623739419627</v>
      </c>
      <c r="O378" s="105">
        <v>1.6883327002036694E-2</v>
      </c>
      <c r="P378"/>
      <c r="Q378"/>
      <c r="R378"/>
      <c r="S378" s="155"/>
    </row>
    <row r="379" spans="1:19" x14ac:dyDescent="0.3">
      <c r="A379" s="90" t="s">
        <v>262</v>
      </c>
      <c r="B379" s="90" t="s">
        <v>263</v>
      </c>
      <c r="C379" s="167">
        <v>85.75483966845556</v>
      </c>
      <c r="D379" s="101">
        <v>15.09419334915</v>
      </c>
      <c r="E379" s="168">
        <v>62.161563270288852</v>
      </c>
      <c r="F379" s="173">
        <v>2.4726369818559588</v>
      </c>
      <c r="G379" s="109">
        <v>0</v>
      </c>
      <c r="H379" s="101">
        <v>0</v>
      </c>
      <c r="I379" s="168">
        <v>4.0749253176082663</v>
      </c>
      <c r="J379" s="169">
        <v>0</v>
      </c>
      <c r="K379" s="169">
        <v>1.2626783706066549</v>
      </c>
      <c r="L379" s="102">
        <v>85.065997289509738</v>
      </c>
      <c r="M379" s="170">
        <v>-8.0326939168566813E-3</v>
      </c>
      <c r="N379" s="104">
        <v>1.2613974864186162</v>
      </c>
      <c r="O379" s="105">
        <v>1.5051649782737703E-2</v>
      </c>
      <c r="P379"/>
      <c r="Q379"/>
      <c r="R379"/>
      <c r="S379" s="155"/>
    </row>
    <row r="380" spans="1:19" x14ac:dyDescent="0.3">
      <c r="A380" s="90" t="s">
        <v>63</v>
      </c>
      <c r="B380" s="90" t="s">
        <v>64</v>
      </c>
      <c r="C380" s="167">
        <v>248.08525503991109</v>
      </c>
      <c r="D380" s="101">
        <v>112.983321828702</v>
      </c>
      <c r="E380" s="168">
        <v>120.78584339897276</v>
      </c>
      <c r="F380" s="173">
        <v>4.8045693763257118</v>
      </c>
      <c r="G380" s="109">
        <v>0</v>
      </c>
      <c r="H380" s="101">
        <v>1.407295</v>
      </c>
      <c r="I380" s="168">
        <v>3.3656557629302988</v>
      </c>
      <c r="J380" s="169">
        <v>0</v>
      </c>
      <c r="K380" s="169">
        <v>0</v>
      </c>
      <c r="L380" s="102">
        <v>243.34668536693079</v>
      </c>
      <c r="M380" s="170">
        <v>-1.9100569569190928E-2</v>
      </c>
      <c r="N380" s="104">
        <v>-8.0153651613272814E-3</v>
      </c>
      <c r="O380" s="105">
        <v>-3.2936964592072352E-5</v>
      </c>
      <c r="P380"/>
      <c r="Q380"/>
      <c r="R380"/>
      <c r="S380" s="155"/>
    </row>
    <row r="381" spans="1:19" x14ac:dyDescent="0.3">
      <c r="A381" s="90" t="s">
        <v>713</v>
      </c>
      <c r="B381" s="90" t="s">
        <v>714</v>
      </c>
      <c r="C381" s="167">
        <v>13.525578687850158</v>
      </c>
      <c r="D381" s="101">
        <v>1.991997006586</v>
      </c>
      <c r="E381" s="168">
        <v>8.9408226090349796</v>
      </c>
      <c r="F381" s="173">
        <v>0</v>
      </c>
      <c r="G381" s="109">
        <v>0.12909086805121883</v>
      </c>
      <c r="H381" s="101">
        <v>0</v>
      </c>
      <c r="I381" s="168">
        <v>2.0585717213501802</v>
      </c>
      <c r="J381" s="169">
        <v>0</v>
      </c>
      <c r="K381" s="169">
        <v>0.11199967879042064</v>
      </c>
      <c r="L381" s="102">
        <v>13.232481883812801</v>
      </c>
      <c r="M381" s="170">
        <v>-2.1669816190610924E-2</v>
      </c>
      <c r="N381" s="104">
        <v>0.35482923408437728</v>
      </c>
      <c r="O381" s="105">
        <v>2.7553875208138987E-2</v>
      </c>
      <c r="P381"/>
      <c r="Q381"/>
      <c r="R381"/>
      <c r="S381" s="155"/>
    </row>
    <row r="382" spans="1:19" x14ac:dyDescent="0.3">
      <c r="A382" s="90" t="s">
        <v>264</v>
      </c>
      <c r="B382" s="90" t="s">
        <v>265</v>
      </c>
      <c r="C382" s="167">
        <v>110.98126536035103</v>
      </c>
      <c r="D382" s="101">
        <v>13.335405960757999</v>
      </c>
      <c r="E382" s="168">
        <v>86.007188762852522</v>
      </c>
      <c r="F382" s="173">
        <v>3.4211584209328145</v>
      </c>
      <c r="G382" s="109">
        <v>0</v>
      </c>
      <c r="H382" s="101">
        <v>0</v>
      </c>
      <c r="I382" s="168">
        <v>4.8194112372263866</v>
      </c>
      <c r="J382" s="169">
        <v>0</v>
      </c>
      <c r="K382" s="169">
        <v>2.1040687439584187</v>
      </c>
      <c r="L382" s="102">
        <v>109.68723312572814</v>
      </c>
      <c r="M382" s="170">
        <v>-1.165991602655847E-2</v>
      </c>
      <c r="N382" s="104">
        <v>2.1026792558969305</v>
      </c>
      <c r="O382" s="105">
        <v>1.9544434403111492E-2</v>
      </c>
      <c r="P382"/>
      <c r="Q382"/>
      <c r="R382"/>
      <c r="S382" s="155"/>
    </row>
    <row r="383" spans="1:19" x14ac:dyDescent="0.3">
      <c r="A383" s="90" t="s">
        <v>95</v>
      </c>
      <c r="B383" s="90" t="s">
        <v>96</v>
      </c>
      <c r="C383" s="167">
        <v>213.49009057023449</v>
      </c>
      <c r="D383" s="101">
        <v>112.74302096821299</v>
      </c>
      <c r="E383" s="168">
        <v>88.635117802123048</v>
      </c>
      <c r="F383" s="173">
        <v>3.5256910965339543</v>
      </c>
      <c r="G383" s="109">
        <v>0</v>
      </c>
      <c r="H383" s="101">
        <v>1.173011</v>
      </c>
      <c r="I383" s="168">
        <v>4.1459245523698467</v>
      </c>
      <c r="J383" s="169">
        <v>0</v>
      </c>
      <c r="K383" s="169">
        <v>0</v>
      </c>
      <c r="L383" s="102">
        <v>210.22276541923983</v>
      </c>
      <c r="M383" s="170">
        <v>-1.5304341022422063E-2</v>
      </c>
      <c r="N383" s="104">
        <v>-7.8824742465712916E-3</v>
      </c>
      <c r="O383" s="105">
        <v>-3.7494410665399056E-5</v>
      </c>
      <c r="P383"/>
      <c r="Q383"/>
      <c r="R383"/>
      <c r="S383" s="155"/>
    </row>
    <row r="384" spans="1:19" x14ac:dyDescent="0.3">
      <c r="A384" s="90" t="s">
        <v>491</v>
      </c>
      <c r="B384" s="90" t="s">
        <v>492</v>
      </c>
      <c r="C384" s="167">
        <v>11.204701077855077</v>
      </c>
      <c r="D384" s="101">
        <v>3.093561805587</v>
      </c>
      <c r="E384" s="168">
        <v>5.2997115179313372</v>
      </c>
      <c r="F384" s="173">
        <v>0</v>
      </c>
      <c r="G384" s="109">
        <v>0.15049633183610742</v>
      </c>
      <c r="H384" s="101">
        <v>0</v>
      </c>
      <c r="I384" s="168">
        <v>2.3954693402785665</v>
      </c>
      <c r="J384" s="169">
        <v>0</v>
      </c>
      <c r="K384" s="169">
        <v>1.328576675180392E-2</v>
      </c>
      <c r="L384" s="102">
        <v>10.952524762384815</v>
      </c>
      <c r="M384" s="170">
        <v>-2.2506295680539079E-2</v>
      </c>
      <c r="N384" s="104">
        <v>0.16352235430093032</v>
      </c>
      <c r="O384" s="105">
        <v>1.5156392418487905E-2</v>
      </c>
      <c r="P384"/>
      <c r="Q384"/>
      <c r="R384"/>
      <c r="S384" s="155"/>
    </row>
    <row r="385" spans="1:19" x14ac:dyDescent="0.3">
      <c r="A385" s="90" t="s">
        <v>341</v>
      </c>
      <c r="B385" s="90" t="s">
        <v>342</v>
      </c>
      <c r="C385" s="167">
        <v>324.41092302424869</v>
      </c>
      <c r="D385" s="101">
        <v>79.143501621652007</v>
      </c>
      <c r="E385" s="168">
        <v>228.44426655079207</v>
      </c>
      <c r="F385" s="173">
        <v>9.0869616536242059</v>
      </c>
      <c r="G385" s="109">
        <v>0</v>
      </c>
      <c r="H385" s="101">
        <v>7.3899999999999993E-2</v>
      </c>
      <c r="I385" s="168">
        <v>3.5573321258775845</v>
      </c>
      <c r="J385" s="169">
        <v>0</v>
      </c>
      <c r="K385" s="169">
        <v>2.5190628571121025</v>
      </c>
      <c r="L385" s="102">
        <v>322.82502480905794</v>
      </c>
      <c r="M385" s="170">
        <v>-4.8885475261023492E-3</v>
      </c>
      <c r="N385" s="104">
        <v>2.5127166437748087</v>
      </c>
      <c r="O385" s="105">
        <v>7.8445834884316463E-3</v>
      </c>
      <c r="P385"/>
      <c r="Q385"/>
      <c r="R385"/>
      <c r="S385" s="155"/>
    </row>
    <row r="386" spans="1:19" x14ac:dyDescent="0.3">
      <c r="A386" s="90" t="s">
        <v>737</v>
      </c>
      <c r="B386" s="90" t="s">
        <v>738</v>
      </c>
      <c r="C386" s="167">
        <v>13.588666827698376</v>
      </c>
      <c r="D386" s="101">
        <v>2.9655696261750002</v>
      </c>
      <c r="E386" s="168">
        <v>8.4402915565608634</v>
      </c>
      <c r="F386" s="173">
        <v>0</v>
      </c>
      <c r="G386" s="109">
        <v>0.12327965549239804</v>
      </c>
      <c r="H386" s="101">
        <v>0</v>
      </c>
      <c r="I386" s="168">
        <v>1.6137796083302729</v>
      </c>
      <c r="J386" s="169">
        <v>0</v>
      </c>
      <c r="K386" s="169">
        <v>9.9503955756019807E-2</v>
      </c>
      <c r="L386" s="102">
        <v>13.242424402314555</v>
      </c>
      <c r="M386" s="170">
        <v>-2.5480235094001991E-2</v>
      </c>
      <c r="N386" s="104">
        <v>0.22251476963992012</v>
      </c>
      <c r="O386" s="105">
        <v>1.7090346701139868E-2</v>
      </c>
      <c r="P386"/>
      <c r="Q386"/>
      <c r="R386"/>
      <c r="S386" s="155"/>
    </row>
    <row r="387" spans="1:19" x14ac:dyDescent="0.3">
      <c r="A387" s="90" t="s">
        <v>493</v>
      </c>
      <c r="B387" s="90" t="s">
        <v>494</v>
      </c>
      <c r="C387" s="167">
        <v>13.323751261731907</v>
      </c>
      <c r="D387" s="101">
        <v>3.0416930128299997</v>
      </c>
      <c r="E387" s="168">
        <v>5.6847326220520733</v>
      </c>
      <c r="F387" s="173">
        <v>0</v>
      </c>
      <c r="G387" s="109">
        <v>0.31133581637947627</v>
      </c>
      <c r="H387" s="101">
        <v>0</v>
      </c>
      <c r="I387" s="168">
        <v>4.1035325963076437</v>
      </c>
      <c r="J387" s="169">
        <v>4.4267659183694331E-2</v>
      </c>
      <c r="K387" s="169">
        <v>1.3092800378334733E-2</v>
      </c>
      <c r="L387" s="102">
        <v>13.198654507131222</v>
      </c>
      <c r="M387" s="170">
        <v>-9.3890040532341734E-3</v>
      </c>
      <c r="N387" s="104">
        <v>3.3260493179792405E-2</v>
      </c>
      <c r="O387" s="105">
        <v>2.5263575966314494E-3</v>
      </c>
      <c r="P387"/>
      <c r="Q387"/>
      <c r="R387"/>
      <c r="S387" s="155"/>
    </row>
    <row r="388" spans="1:19" x14ac:dyDescent="0.3">
      <c r="A388" s="90" t="s">
        <v>353</v>
      </c>
      <c r="B388" s="90" t="s">
        <v>354</v>
      </c>
      <c r="C388" s="167">
        <v>17.497317990876919</v>
      </c>
      <c r="D388" s="101">
        <v>3.7577596875839996</v>
      </c>
      <c r="E388" s="168">
        <v>9.270172474260157</v>
      </c>
      <c r="F388" s="173">
        <v>0</v>
      </c>
      <c r="G388" s="109">
        <v>0.39669878689524019</v>
      </c>
      <c r="H388" s="101">
        <v>0</v>
      </c>
      <c r="I388" s="168">
        <v>3.6919311192280824</v>
      </c>
      <c r="J388" s="169">
        <v>0</v>
      </c>
      <c r="K388" s="169">
        <v>8.4246492015116831E-2</v>
      </c>
      <c r="L388" s="102">
        <v>17.200808559982594</v>
      </c>
      <c r="M388" s="170">
        <v>-1.6945993154432237E-2</v>
      </c>
      <c r="N388" s="104">
        <v>8.3913064905974721E-2</v>
      </c>
      <c r="O388" s="105">
        <v>4.9023530540401369E-3</v>
      </c>
      <c r="P388"/>
      <c r="Q388"/>
      <c r="R388"/>
      <c r="S388" s="155"/>
    </row>
    <row r="389" spans="1:19" x14ac:dyDescent="0.3">
      <c r="A389" s="90" t="s">
        <v>563</v>
      </c>
      <c r="B389" s="90" t="s">
        <v>564</v>
      </c>
      <c r="C389" s="167">
        <v>13.543743898194535</v>
      </c>
      <c r="D389" s="101">
        <v>4.0936674223449998</v>
      </c>
      <c r="E389" s="168">
        <v>6.5869567754441656</v>
      </c>
      <c r="F389" s="173">
        <v>0</v>
      </c>
      <c r="G389" s="109">
        <v>0.15503759789004762</v>
      </c>
      <c r="H389" s="101">
        <v>0</v>
      </c>
      <c r="I389" s="168">
        <v>2.3155351169797207</v>
      </c>
      <c r="J389" s="169">
        <v>0</v>
      </c>
      <c r="K389" s="169">
        <v>5.1259728401627895E-3</v>
      </c>
      <c r="L389" s="102">
        <v>13.156322885499096</v>
      </c>
      <c r="M389" s="170">
        <v>-2.8605163801649014E-2</v>
      </c>
      <c r="N389" s="104">
        <v>0.15982490615594003</v>
      </c>
      <c r="O389" s="105">
        <v>1.2297536337093908E-2</v>
      </c>
      <c r="P389"/>
      <c r="Q389"/>
      <c r="R389"/>
      <c r="S389" s="155"/>
    </row>
    <row r="390" spans="1:19" x14ac:dyDescent="0.3">
      <c r="A390" s="90" t="s">
        <v>495</v>
      </c>
      <c r="B390" s="90" t="s">
        <v>496</v>
      </c>
      <c r="C390" s="167">
        <v>13.0589718316304</v>
      </c>
      <c r="D390" s="101">
        <v>3.1634554146629998</v>
      </c>
      <c r="E390" s="168">
        <v>7.1165878400760665</v>
      </c>
      <c r="F390" s="173">
        <v>0</v>
      </c>
      <c r="G390" s="109">
        <v>0.12049889750890225</v>
      </c>
      <c r="H390" s="101">
        <v>0</v>
      </c>
      <c r="I390" s="168">
        <v>2.3691447625558681</v>
      </c>
      <c r="J390" s="169">
        <v>0</v>
      </c>
      <c r="K390" s="169">
        <v>4.3078732837931351E-2</v>
      </c>
      <c r="L390" s="102">
        <v>12.812765647641768</v>
      </c>
      <c r="M390" s="170">
        <v>-1.8853412593500707E-2</v>
      </c>
      <c r="N390" s="104">
        <v>0.1632947451619895</v>
      </c>
      <c r="O390" s="105">
        <v>1.2909215446313845E-2</v>
      </c>
      <c r="P390"/>
      <c r="Q390"/>
      <c r="R390"/>
      <c r="S390" s="155"/>
    </row>
    <row r="391" spans="1:19" x14ac:dyDescent="0.3">
      <c r="A391" s="90" t="s">
        <v>226</v>
      </c>
      <c r="B391" s="90" t="s">
        <v>227</v>
      </c>
      <c r="C391" s="167">
        <v>120.71034317066378</v>
      </c>
      <c r="D391" s="101">
        <v>33.360248213654998</v>
      </c>
      <c r="E391" s="168">
        <v>76.805315873122581</v>
      </c>
      <c r="F391" s="173">
        <v>3.0551301228581367</v>
      </c>
      <c r="G391" s="109">
        <v>0</v>
      </c>
      <c r="H391" s="101">
        <v>0</v>
      </c>
      <c r="I391" s="168">
        <v>4.7287574293641033</v>
      </c>
      <c r="J391" s="169">
        <v>0</v>
      </c>
      <c r="K391" s="169">
        <v>0.76425916591574727</v>
      </c>
      <c r="L391" s="102">
        <v>118.71371080491556</v>
      </c>
      <c r="M391" s="170">
        <v>-1.654068999642655E-2</v>
      </c>
      <c r="N391" s="104">
        <v>0.76164625333269953</v>
      </c>
      <c r="O391" s="105">
        <v>6.4572524120560517E-3</v>
      </c>
      <c r="P391"/>
      <c r="Q391"/>
      <c r="R391"/>
      <c r="S391" s="155"/>
    </row>
    <row r="392" spans="1:19" x14ac:dyDescent="0.3">
      <c r="A392" s="57"/>
      <c r="B392" s="57"/>
      <c r="C392" s="57"/>
      <c r="D392" s="57"/>
      <c r="E392" s="57"/>
      <c r="F392" s="57"/>
      <c r="G392" s="113"/>
      <c r="H392" s="114"/>
      <c r="I392" s="115"/>
      <c r="J392" s="116"/>
      <c r="K392" s="115"/>
      <c r="L392" s="114"/>
      <c r="M392" s="115"/>
      <c r="N392" s="113"/>
      <c r="O392" s="113"/>
    </row>
    <row r="393" spans="1:19" x14ac:dyDescent="0.3">
      <c r="A393" s="57"/>
      <c r="B393" s="57"/>
      <c r="C393" s="57"/>
      <c r="D393" s="57"/>
      <c r="E393" s="57"/>
      <c r="F393" s="57"/>
      <c r="G393" s="113"/>
      <c r="H393" s="114"/>
      <c r="I393" s="115"/>
      <c r="J393" s="116"/>
      <c r="K393" s="115"/>
      <c r="L393" s="114"/>
      <c r="M393" s="115"/>
      <c r="N393" s="113"/>
      <c r="O393" s="113"/>
    </row>
    <row r="394" spans="1:19" x14ac:dyDescent="0.3">
      <c r="A394" s="57"/>
      <c r="B394" s="57"/>
      <c r="C394" s="57"/>
      <c r="D394" s="57"/>
      <c r="E394" s="57"/>
      <c r="F394" s="57"/>
      <c r="G394" s="113"/>
      <c r="H394" s="114"/>
      <c r="I394" s="115"/>
      <c r="J394" s="116"/>
      <c r="K394" s="115"/>
      <c r="L394" s="114"/>
      <c r="M394" s="115"/>
      <c r="N394" s="113"/>
      <c r="O394" s="113"/>
    </row>
  </sheetData>
  <pageMargins left="0.70866141732283472" right="0.70866141732283472" top="0.74803149606299213" bottom="0.74803149606299213" header="0.31496062992125984" footer="0.31496062992125984"/>
  <pageSetup paperSize="8" scale="54" fitToHeight="0" orientation="landscape" r:id="rId1"/>
  <rowBreaks count="1" manualBreakCount="1">
    <brk id="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M407"/>
  <sheetViews>
    <sheetView workbookViewId="0">
      <selection activeCell="P20" sqref="P20"/>
    </sheetView>
  </sheetViews>
  <sheetFormatPr defaultRowHeight="14.4" x14ac:dyDescent="0.3"/>
  <cols>
    <col min="1" max="1" width="8.88671875" style="8"/>
    <col min="2" max="2" width="31.5546875" style="8" customWidth="1"/>
    <col min="3" max="3" width="12.5546875" style="5" customWidth="1"/>
    <col min="4" max="4" width="10.88671875" style="5" customWidth="1"/>
    <col min="5" max="5" width="12.88671875" style="5" customWidth="1"/>
    <col min="6" max="6" width="10.88671875" style="7" customWidth="1"/>
    <col min="7" max="7" width="12.44140625" style="7" customWidth="1"/>
    <col min="8" max="8" width="13.44140625" style="5" customWidth="1"/>
    <col min="9" max="13" width="15.44140625" style="5" customWidth="1"/>
  </cols>
  <sheetData>
    <row r="1" spans="1:13" s="13" customFormat="1" x14ac:dyDescent="0.3">
      <c r="A1" s="125" t="s">
        <v>1369</v>
      </c>
      <c r="B1" s="4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s="13" customFormat="1" x14ac:dyDescent="0.3">
      <c r="A2" s="125" t="s">
        <v>1351</v>
      </c>
      <c r="B2" s="4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32" x14ac:dyDescent="0.3">
      <c r="A3" s="2" t="s">
        <v>0</v>
      </c>
      <c r="B3" s="2" t="s">
        <v>1</v>
      </c>
      <c r="C3" s="2" t="s">
        <v>8</v>
      </c>
      <c r="D3" s="9" t="s">
        <v>15</v>
      </c>
      <c r="E3" s="2" t="s">
        <v>17</v>
      </c>
      <c r="F3" s="10" t="s">
        <v>19</v>
      </c>
      <c r="G3" s="10" t="s">
        <v>20</v>
      </c>
      <c r="H3" s="10" t="s">
        <v>22</v>
      </c>
      <c r="I3" s="10" t="s">
        <v>24</v>
      </c>
      <c r="J3" s="10" t="s">
        <v>26</v>
      </c>
      <c r="K3" s="10" t="s">
        <v>28</v>
      </c>
      <c r="L3" s="10" t="s">
        <v>30</v>
      </c>
      <c r="M3" s="10" t="s">
        <v>32</v>
      </c>
    </row>
    <row r="4" spans="1:13" x14ac:dyDescent="0.3">
      <c r="A4" s="2"/>
      <c r="B4" s="2"/>
      <c r="C4" s="2"/>
      <c r="D4" s="9"/>
      <c r="E4" s="2"/>
      <c r="F4" s="10"/>
      <c r="G4" s="10"/>
      <c r="H4" s="10"/>
      <c r="I4" s="10"/>
      <c r="J4" s="10"/>
      <c r="K4" s="10"/>
      <c r="L4" s="10"/>
      <c r="M4" s="10"/>
    </row>
    <row r="5" spans="1:13" x14ac:dyDescent="0.3">
      <c r="A5" s="4" t="s">
        <v>725</v>
      </c>
      <c r="B5" s="4" t="s">
        <v>726</v>
      </c>
      <c r="C5" s="141">
        <v>88980.906279000003</v>
      </c>
      <c r="D5" s="141"/>
      <c r="E5" s="141">
        <v>126126</v>
      </c>
      <c r="F5" s="141"/>
      <c r="G5" s="141">
        <v>63226</v>
      </c>
      <c r="H5" s="141"/>
      <c r="I5" s="141"/>
      <c r="J5" s="141"/>
      <c r="K5" s="141"/>
      <c r="L5" s="141"/>
      <c r="M5" s="141">
        <v>693.23</v>
      </c>
    </row>
    <row r="6" spans="1:13" x14ac:dyDescent="0.3">
      <c r="A6" s="4" t="s">
        <v>363</v>
      </c>
      <c r="B6" s="4" t="s">
        <v>364</v>
      </c>
      <c r="C6" s="141">
        <v>65833.760477999997</v>
      </c>
      <c r="D6" s="141">
        <v>62297.235293999998</v>
      </c>
      <c r="E6" s="141"/>
      <c r="F6" s="141"/>
      <c r="G6" s="141"/>
      <c r="H6" s="141">
        <v>28162</v>
      </c>
      <c r="I6" s="141"/>
      <c r="J6" s="141"/>
      <c r="K6" s="141"/>
      <c r="L6" s="141"/>
      <c r="M6" s="141">
        <v>693.23</v>
      </c>
    </row>
    <row r="7" spans="1:13" x14ac:dyDescent="0.3">
      <c r="A7" s="4" t="s">
        <v>375</v>
      </c>
      <c r="B7" s="4" t="s">
        <v>376</v>
      </c>
      <c r="C7" s="141">
        <v>90071.398138000004</v>
      </c>
      <c r="D7" s="141"/>
      <c r="E7" s="141">
        <v>126575</v>
      </c>
      <c r="F7" s="141"/>
      <c r="G7" s="141">
        <v>64054</v>
      </c>
      <c r="H7" s="141"/>
      <c r="I7" s="141"/>
      <c r="J7" s="141"/>
      <c r="K7" s="141"/>
      <c r="L7" s="141"/>
      <c r="M7" s="141">
        <v>693.23</v>
      </c>
    </row>
    <row r="8" spans="1:13" x14ac:dyDescent="0.3">
      <c r="A8" s="4" t="s">
        <v>727</v>
      </c>
      <c r="B8" s="4" t="s">
        <v>728</v>
      </c>
      <c r="C8" s="141">
        <v>141943.864118</v>
      </c>
      <c r="D8" s="141"/>
      <c r="E8" s="141">
        <v>204674</v>
      </c>
      <c r="F8" s="141"/>
      <c r="G8" s="141">
        <v>103510</v>
      </c>
      <c r="H8" s="141"/>
      <c r="I8" s="141"/>
      <c r="J8" s="141"/>
      <c r="K8" s="141"/>
      <c r="L8" s="141"/>
      <c r="M8" s="141">
        <v>693.23</v>
      </c>
    </row>
    <row r="9" spans="1:13" x14ac:dyDescent="0.3">
      <c r="A9" s="4" t="s">
        <v>629</v>
      </c>
      <c r="B9" s="4" t="s">
        <v>630</v>
      </c>
      <c r="C9" s="141">
        <v>85223.293930999993</v>
      </c>
      <c r="D9" s="141"/>
      <c r="E9" s="141">
        <v>61199</v>
      </c>
      <c r="F9" s="141"/>
      <c r="G9" s="141">
        <v>63868</v>
      </c>
      <c r="H9" s="141"/>
      <c r="I9" s="141"/>
      <c r="J9" s="141"/>
      <c r="K9" s="141"/>
      <c r="L9" s="141"/>
      <c r="M9" s="141">
        <v>693.23</v>
      </c>
    </row>
    <row r="10" spans="1:13" x14ac:dyDescent="0.3">
      <c r="A10" s="4" t="s">
        <v>517</v>
      </c>
      <c r="B10" s="4" t="s">
        <v>518</v>
      </c>
      <c r="C10" s="141">
        <v>91961.737806000005</v>
      </c>
      <c r="D10" s="141">
        <v>15899.352940999999</v>
      </c>
      <c r="E10" s="141">
        <v>68656</v>
      </c>
      <c r="F10" s="141"/>
      <c r="G10" s="141">
        <v>68820</v>
      </c>
      <c r="H10" s="141"/>
      <c r="I10" s="141"/>
      <c r="J10" s="141"/>
      <c r="K10" s="141"/>
      <c r="L10" s="141"/>
      <c r="M10" s="141">
        <v>693.23</v>
      </c>
    </row>
    <row r="11" spans="1:13" x14ac:dyDescent="0.3">
      <c r="A11" s="4" t="s">
        <v>767</v>
      </c>
      <c r="B11" s="4" t="s">
        <v>768</v>
      </c>
      <c r="C11" s="141">
        <v>320314.539039</v>
      </c>
      <c r="D11" s="141"/>
      <c r="E11" s="141"/>
      <c r="F11" s="141"/>
      <c r="G11" s="141"/>
      <c r="H11" s="141"/>
      <c r="I11" s="141"/>
      <c r="J11" s="141"/>
      <c r="K11" s="141"/>
      <c r="L11" s="141"/>
      <c r="M11" s="141"/>
    </row>
    <row r="12" spans="1:13" x14ac:dyDescent="0.3">
      <c r="A12" s="4" t="s">
        <v>346</v>
      </c>
      <c r="B12" s="4" t="s">
        <v>347</v>
      </c>
      <c r="C12" s="141">
        <v>140823.96184999999</v>
      </c>
      <c r="D12" s="141"/>
      <c r="E12" s="141"/>
      <c r="F12" s="141"/>
      <c r="G12" s="141">
        <v>106267</v>
      </c>
      <c r="H12" s="141"/>
      <c r="I12" s="141"/>
      <c r="J12" s="141"/>
      <c r="K12" s="141"/>
      <c r="L12" s="141"/>
      <c r="M12" s="141">
        <v>693.23</v>
      </c>
    </row>
    <row r="13" spans="1:13" x14ac:dyDescent="0.3">
      <c r="A13" s="4" t="s">
        <v>679</v>
      </c>
      <c r="B13" s="4" t="s">
        <v>680</v>
      </c>
      <c r="C13" s="141">
        <v>66882.731757999994</v>
      </c>
      <c r="D13" s="141">
        <v>43392.705882000002</v>
      </c>
      <c r="E13" s="141">
        <v>98712</v>
      </c>
      <c r="F13" s="141"/>
      <c r="G13" s="141">
        <v>49894</v>
      </c>
      <c r="H13" s="141"/>
      <c r="I13" s="141"/>
      <c r="J13" s="141"/>
      <c r="K13" s="141"/>
      <c r="L13" s="141"/>
      <c r="M13" s="141">
        <v>693.23</v>
      </c>
    </row>
    <row r="14" spans="1:13" x14ac:dyDescent="0.3">
      <c r="A14" s="4" t="s">
        <v>134</v>
      </c>
      <c r="B14" s="4" t="s">
        <v>135</v>
      </c>
      <c r="C14" s="141">
        <v>772576.28626399999</v>
      </c>
      <c r="D14" s="141"/>
      <c r="E14" s="141">
        <v>1081849</v>
      </c>
      <c r="F14" s="141"/>
      <c r="G14" s="141"/>
      <c r="H14" s="141"/>
      <c r="I14" s="141">
        <v>698635</v>
      </c>
      <c r="J14" s="141">
        <v>329048</v>
      </c>
      <c r="K14" s="141">
        <v>27573</v>
      </c>
      <c r="L14" s="141">
        <v>9232.5479369999994</v>
      </c>
      <c r="M14" s="141">
        <v>693.23</v>
      </c>
    </row>
    <row r="15" spans="1:13" x14ac:dyDescent="0.3">
      <c r="A15" s="4" t="s">
        <v>137</v>
      </c>
      <c r="B15" s="4" t="s">
        <v>138</v>
      </c>
      <c r="C15" s="141">
        <v>2241330.4178010002</v>
      </c>
      <c r="D15" s="141"/>
      <c r="E15" s="141">
        <v>3262996</v>
      </c>
      <c r="F15" s="141"/>
      <c r="G15" s="141">
        <v>1661268</v>
      </c>
      <c r="H15" s="141"/>
      <c r="I15" s="141">
        <v>1107559</v>
      </c>
      <c r="J15" s="141">
        <v>755837</v>
      </c>
      <c r="K15" s="141">
        <v>52150</v>
      </c>
      <c r="L15" s="141">
        <v>9232.5479369999994</v>
      </c>
      <c r="M15" s="141">
        <v>693.23</v>
      </c>
    </row>
    <row r="16" spans="1:13" x14ac:dyDescent="0.3">
      <c r="A16" s="4" t="s">
        <v>65</v>
      </c>
      <c r="B16" s="4" t="s">
        <v>66</v>
      </c>
      <c r="C16" s="141">
        <v>1201940.5878320001</v>
      </c>
      <c r="D16" s="141"/>
      <c r="E16" s="141">
        <v>853761</v>
      </c>
      <c r="F16" s="141"/>
      <c r="G16" s="141"/>
      <c r="H16" s="141"/>
      <c r="I16" s="141">
        <v>947573</v>
      </c>
      <c r="J16" s="141">
        <v>499478</v>
      </c>
      <c r="K16" s="141">
        <v>18055</v>
      </c>
      <c r="L16" s="141">
        <v>9232.5479369999994</v>
      </c>
      <c r="M16" s="141">
        <v>693.23</v>
      </c>
    </row>
    <row r="17" spans="1:13" x14ac:dyDescent="0.3">
      <c r="A17" s="4" t="s">
        <v>365</v>
      </c>
      <c r="B17" s="4" t="s">
        <v>366</v>
      </c>
      <c r="C17" s="141">
        <v>62739.324034999998</v>
      </c>
      <c r="D17" s="141"/>
      <c r="E17" s="141"/>
      <c r="F17" s="141"/>
      <c r="G17" s="141">
        <v>47141</v>
      </c>
      <c r="H17" s="141">
        <v>141038</v>
      </c>
      <c r="I17" s="141"/>
      <c r="J17" s="141"/>
      <c r="K17" s="141"/>
      <c r="L17" s="141"/>
      <c r="M17" s="141">
        <v>693.23</v>
      </c>
    </row>
    <row r="18" spans="1:13" x14ac:dyDescent="0.3">
      <c r="A18" s="4" t="s">
        <v>429</v>
      </c>
      <c r="B18" s="4" t="s">
        <v>430</v>
      </c>
      <c r="C18" s="141">
        <v>233843.897731</v>
      </c>
      <c r="D18" s="141"/>
      <c r="E18" s="141">
        <v>323999</v>
      </c>
      <c r="F18" s="141"/>
      <c r="G18" s="141">
        <v>165474</v>
      </c>
      <c r="H18" s="141"/>
      <c r="I18" s="141"/>
      <c r="J18" s="141"/>
      <c r="K18" s="141"/>
      <c r="L18" s="141"/>
      <c r="M18" s="141">
        <v>693.23</v>
      </c>
    </row>
    <row r="19" spans="1:13" x14ac:dyDescent="0.3">
      <c r="A19" s="4" t="s">
        <v>465</v>
      </c>
      <c r="B19" s="4" t="s">
        <v>466</v>
      </c>
      <c r="C19" s="141">
        <v>97350.762881999995</v>
      </c>
      <c r="D19" s="141"/>
      <c r="E19" s="141">
        <v>138426</v>
      </c>
      <c r="F19" s="141"/>
      <c r="G19" s="141">
        <v>69922</v>
      </c>
      <c r="H19" s="141"/>
      <c r="I19" s="141"/>
      <c r="J19" s="141"/>
      <c r="K19" s="141"/>
      <c r="L19" s="141"/>
      <c r="M19" s="141">
        <v>693.23</v>
      </c>
    </row>
    <row r="20" spans="1:13" x14ac:dyDescent="0.3">
      <c r="A20" s="4" t="s">
        <v>631</v>
      </c>
      <c r="B20" s="4" t="s">
        <v>632</v>
      </c>
      <c r="C20" s="141">
        <v>79793.324951999995</v>
      </c>
      <c r="D20" s="141">
        <v>10281.058824</v>
      </c>
      <c r="E20" s="141">
        <v>55624</v>
      </c>
      <c r="F20" s="141"/>
      <c r="G20" s="141"/>
      <c r="H20" s="141"/>
      <c r="I20" s="141"/>
      <c r="J20" s="141"/>
      <c r="K20" s="141"/>
      <c r="L20" s="141"/>
      <c r="M20" s="141">
        <v>693.23</v>
      </c>
    </row>
    <row r="21" spans="1:13" x14ac:dyDescent="0.3">
      <c r="A21" s="4" t="s">
        <v>201</v>
      </c>
      <c r="B21" s="4" t="s">
        <v>202</v>
      </c>
      <c r="C21" s="141">
        <v>1116250.1873939999</v>
      </c>
      <c r="D21" s="141"/>
      <c r="E21" s="141">
        <v>1588886</v>
      </c>
      <c r="F21" s="141">
        <v>-51936</v>
      </c>
      <c r="G21" s="141">
        <v>813371</v>
      </c>
      <c r="H21" s="141"/>
      <c r="I21" s="141">
        <v>558376</v>
      </c>
      <c r="J21" s="141">
        <v>442867</v>
      </c>
      <c r="K21" s="141">
        <v>37407</v>
      </c>
      <c r="L21" s="141">
        <v>13848.821900000001</v>
      </c>
      <c r="M21" s="141">
        <v>693.23</v>
      </c>
    </row>
    <row r="22" spans="1:13" x14ac:dyDescent="0.3">
      <c r="A22" s="4" t="s">
        <v>306</v>
      </c>
      <c r="B22" s="4" t="s">
        <v>307</v>
      </c>
      <c r="C22" s="141">
        <v>1057010.702115</v>
      </c>
      <c r="D22" s="141"/>
      <c r="E22" s="141">
        <v>1521464</v>
      </c>
      <c r="F22" s="141"/>
      <c r="G22" s="141">
        <v>787753</v>
      </c>
      <c r="H22" s="141"/>
      <c r="I22" s="141">
        <v>475020</v>
      </c>
      <c r="J22" s="141">
        <v>350211</v>
      </c>
      <c r="K22" s="141">
        <v>36063</v>
      </c>
      <c r="L22" s="141">
        <v>9232.5479369999994</v>
      </c>
      <c r="M22" s="141">
        <v>693.23</v>
      </c>
    </row>
    <row r="23" spans="1:13" x14ac:dyDescent="0.3">
      <c r="A23" s="4" t="s">
        <v>775</v>
      </c>
      <c r="B23" s="4" t="s">
        <v>776</v>
      </c>
      <c r="C23" s="141">
        <v>246601.09545399999</v>
      </c>
      <c r="D23" s="141"/>
      <c r="E23" s="141"/>
      <c r="F23" s="141"/>
      <c r="G23" s="141">
        <v>211162</v>
      </c>
      <c r="H23" s="141"/>
      <c r="I23" s="141"/>
      <c r="J23" s="141"/>
      <c r="K23" s="141"/>
      <c r="L23" s="141"/>
      <c r="M23" s="141"/>
    </row>
    <row r="24" spans="1:13" x14ac:dyDescent="0.3">
      <c r="A24" s="4" t="s">
        <v>791</v>
      </c>
      <c r="B24" s="4" t="s">
        <v>792</v>
      </c>
      <c r="C24" s="141">
        <v>268144.50891400001</v>
      </c>
      <c r="D24" s="141"/>
      <c r="E24" s="141">
        <v>206490</v>
      </c>
      <c r="F24" s="141"/>
      <c r="G24" s="141"/>
      <c r="H24" s="141"/>
      <c r="I24" s="141"/>
      <c r="J24" s="141"/>
      <c r="K24" s="141"/>
      <c r="L24" s="141"/>
      <c r="M24" s="141"/>
    </row>
    <row r="25" spans="1:13" x14ac:dyDescent="0.3">
      <c r="A25" s="4" t="s">
        <v>139</v>
      </c>
      <c r="B25" s="4" t="s">
        <v>140</v>
      </c>
      <c r="C25" s="141">
        <v>1369361.3635410001</v>
      </c>
      <c r="D25" s="141"/>
      <c r="E25" s="141">
        <v>1926879</v>
      </c>
      <c r="F25" s="141">
        <v>-84287</v>
      </c>
      <c r="G25" s="141"/>
      <c r="H25" s="141"/>
      <c r="I25" s="141">
        <v>710355</v>
      </c>
      <c r="J25" s="141">
        <v>571978</v>
      </c>
      <c r="K25" s="141">
        <v>48545</v>
      </c>
      <c r="L25" s="141">
        <v>9232.5479369999994</v>
      </c>
      <c r="M25" s="141">
        <v>693.23</v>
      </c>
    </row>
    <row r="26" spans="1:13" x14ac:dyDescent="0.3">
      <c r="A26" s="4" t="s">
        <v>83</v>
      </c>
      <c r="B26" s="4" t="s">
        <v>84</v>
      </c>
      <c r="C26" s="141">
        <v>4789266.6636610003</v>
      </c>
      <c r="D26" s="141"/>
      <c r="E26" s="141">
        <v>3346175</v>
      </c>
      <c r="F26" s="141"/>
      <c r="G26" s="141"/>
      <c r="H26" s="141"/>
      <c r="I26" s="141">
        <v>4285114</v>
      </c>
      <c r="J26" s="141">
        <v>2292988</v>
      </c>
      <c r="K26" s="141">
        <v>109833</v>
      </c>
      <c r="L26" s="141">
        <v>18465.095870000001</v>
      </c>
      <c r="M26" s="141">
        <v>693.23</v>
      </c>
    </row>
    <row r="27" spans="1:13" x14ac:dyDescent="0.3">
      <c r="A27" s="4" t="s">
        <v>565</v>
      </c>
      <c r="B27" s="4" t="s">
        <v>566</v>
      </c>
      <c r="C27" s="141">
        <v>62535.757866</v>
      </c>
      <c r="D27" s="141"/>
      <c r="E27" s="141">
        <v>44350</v>
      </c>
      <c r="F27" s="141"/>
      <c r="G27" s="141"/>
      <c r="H27" s="141"/>
      <c r="I27" s="141"/>
      <c r="J27" s="141"/>
      <c r="K27" s="141"/>
      <c r="L27" s="141"/>
      <c r="M27" s="141">
        <v>693.23</v>
      </c>
    </row>
    <row r="28" spans="1:13" x14ac:dyDescent="0.3">
      <c r="A28" s="4" t="s">
        <v>284</v>
      </c>
      <c r="B28" s="4" t="s">
        <v>285</v>
      </c>
      <c r="C28" s="141">
        <v>725057.13759699999</v>
      </c>
      <c r="D28" s="141"/>
      <c r="E28" s="141">
        <v>989567</v>
      </c>
      <c r="F28" s="141"/>
      <c r="G28" s="141">
        <v>516497</v>
      </c>
      <c r="H28" s="141"/>
      <c r="I28" s="141">
        <v>584899</v>
      </c>
      <c r="J28" s="141">
        <v>298725</v>
      </c>
      <c r="K28" s="141">
        <v>21001</v>
      </c>
      <c r="L28" s="141">
        <v>9232.5479369999994</v>
      </c>
      <c r="M28" s="141">
        <v>693.23</v>
      </c>
    </row>
    <row r="29" spans="1:13" x14ac:dyDescent="0.3">
      <c r="A29" s="4" t="s">
        <v>286</v>
      </c>
      <c r="B29" s="4" t="s">
        <v>287</v>
      </c>
      <c r="C29" s="141">
        <v>862838.56372700003</v>
      </c>
      <c r="D29" s="141"/>
      <c r="E29" s="141">
        <v>1210334</v>
      </c>
      <c r="F29" s="141"/>
      <c r="G29" s="141">
        <v>614803</v>
      </c>
      <c r="H29" s="141"/>
      <c r="I29" s="141">
        <v>691462</v>
      </c>
      <c r="J29" s="141">
        <v>454671</v>
      </c>
      <c r="K29" s="141">
        <v>15565</v>
      </c>
      <c r="L29" s="141">
        <v>9232.5479369999994</v>
      </c>
      <c r="M29" s="141">
        <v>693.23</v>
      </c>
    </row>
    <row r="30" spans="1:13" x14ac:dyDescent="0.3">
      <c r="A30" s="4" t="s">
        <v>377</v>
      </c>
      <c r="B30" s="4" t="s">
        <v>378</v>
      </c>
      <c r="C30" s="141">
        <v>51971.654028999998</v>
      </c>
      <c r="D30" s="141"/>
      <c r="E30" s="141">
        <v>72836</v>
      </c>
      <c r="F30" s="141"/>
      <c r="G30" s="141">
        <v>37002</v>
      </c>
      <c r="H30" s="141"/>
      <c r="I30" s="141"/>
      <c r="J30" s="141"/>
      <c r="K30" s="141"/>
      <c r="L30" s="141"/>
      <c r="M30" s="141">
        <v>693.23</v>
      </c>
    </row>
    <row r="31" spans="1:13" x14ac:dyDescent="0.3">
      <c r="A31" s="4" t="s">
        <v>34</v>
      </c>
      <c r="B31" s="4" t="s">
        <v>35</v>
      </c>
      <c r="C31" s="141">
        <v>1456541.8914059999</v>
      </c>
      <c r="D31" s="141"/>
      <c r="E31" s="141"/>
      <c r="F31" s="141"/>
      <c r="G31" s="141">
        <v>1097915</v>
      </c>
      <c r="H31" s="141"/>
      <c r="I31" s="141">
        <v>1063648</v>
      </c>
      <c r="J31" s="141">
        <v>628571</v>
      </c>
      <c r="K31" s="141">
        <v>23118</v>
      </c>
      <c r="L31" s="141">
        <v>9232.5479369999994</v>
      </c>
      <c r="M31" s="141">
        <v>693.23</v>
      </c>
    </row>
    <row r="32" spans="1:13" x14ac:dyDescent="0.3">
      <c r="A32" s="4" t="s">
        <v>579</v>
      </c>
      <c r="B32" s="4" t="s">
        <v>580</v>
      </c>
      <c r="C32" s="141">
        <v>47458.021148</v>
      </c>
      <c r="D32" s="141">
        <v>16313.294118</v>
      </c>
      <c r="E32" s="141">
        <v>67365</v>
      </c>
      <c r="F32" s="141"/>
      <c r="G32" s="141">
        <v>34205</v>
      </c>
      <c r="H32" s="141">
        <v>71863</v>
      </c>
      <c r="I32" s="141"/>
      <c r="J32" s="141"/>
      <c r="K32" s="141"/>
      <c r="L32" s="141"/>
      <c r="M32" s="141">
        <v>693.23</v>
      </c>
    </row>
    <row r="33" spans="1:13" x14ac:dyDescent="0.3">
      <c r="A33" s="4" t="s">
        <v>234</v>
      </c>
      <c r="B33" s="4" t="s">
        <v>235</v>
      </c>
      <c r="C33" s="141">
        <v>1161631.6029459999</v>
      </c>
      <c r="D33" s="141"/>
      <c r="E33" s="141">
        <v>1642949</v>
      </c>
      <c r="F33" s="141">
        <v>-149744</v>
      </c>
      <c r="G33" s="141">
        <v>856296</v>
      </c>
      <c r="H33" s="141"/>
      <c r="I33" s="141">
        <v>676334</v>
      </c>
      <c r="J33" s="141">
        <v>505037</v>
      </c>
      <c r="K33" s="141">
        <v>14986</v>
      </c>
      <c r="L33" s="141">
        <v>9232.5479369999994</v>
      </c>
      <c r="M33" s="141">
        <v>693.23</v>
      </c>
    </row>
    <row r="34" spans="1:13" x14ac:dyDescent="0.3">
      <c r="A34" s="4" t="s">
        <v>254</v>
      </c>
      <c r="B34" s="4" t="s">
        <v>255</v>
      </c>
      <c r="C34" s="141">
        <v>698827.66552200005</v>
      </c>
      <c r="D34" s="141"/>
      <c r="E34" s="141">
        <v>999198</v>
      </c>
      <c r="F34" s="141">
        <v>-128248</v>
      </c>
      <c r="G34" s="141">
        <v>505462</v>
      </c>
      <c r="H34" s="141"/>
      <c r="I34" s="141">
        <v>276863</v>
      </c>
      <c r="J34" s="141">
        <v>186032</v>
      </c>
      <c r="K34" s="141">
        <v>22314</v>
      </c>
      <c r="L34" s="141">
        <v>9232.5479369999994</v>
      </c>
      <c r="M34" s="141">
        <v>693.23</v>
      </c>
    </row>
    <row r="35" spans="1:13" x14ac:dyDescent="0.3">
      <c r="A35" s="4" t="s">
        <v>97</v>
      </c>
      <c r="B35" s="4" t="s">
        <v>98</v>
      </c>
      <c r="C35" s="141">
        <v>2349640.30669</v>
      </c>
      <c r="D35" s="141"/>
      <c r="E35" s="141"/>
      <c r="F35" s="141"/>
      <c r="G35" s="141"/>
      <c r="H35" s="141"/>
      <c r="I35" s="141">
        <v>1757731</v>
      </c>
      <c r="J35" s="141">
        <v>992337</v>
      </c>
      <c r="K35" s="141">
        <v>51369</v>
      </c>
      <c r="L35" s="141">
        <v>18465.095870000001</v>
      </c>
      <c r="M35" s="141">
        <v>693.23</v>
      </c>
    </row>
    <row r="36" spans="1:13" x14ac:dyDescent="0.3">
      <c r="A36" s="4" t="s">
        <v>431</v>
      </c>
      <c r="B36" s="4" t="s">
        <v>432</v>
      </c>
      <c r="C36" s="141">
        <v>125784.862337</v>
      </c>
      <c r="D36" s="141">
        <v>4234.2352940000001</v>
      </c>
      <c r="E36" s="141">
        <v>175767</v>
      </c>
      <c r="F36" s="141"/>
      <c r="G36" s="141">
        <v>87460</v>
      </c>
      <c r="H36" s="141"/>
      <c r="I36" s="141"/>
      <c r="J36" s="141"/>
      <c r="K36" s="141"/>
      <c r="L36" s="141"/>
      <c r="M36" s="141">
        <v>693.23</v>
      </c>
    </row>
    <row r="37" spans="1:13" x14ac:dyDescent="0.3">
      <c r="A37" s="4" t="s">
        <v>593</v>
      </c>
      <c r="B37" s="4" t="s">
        <v>594</v>
      </c>
      <c r="C37" s="141">
        <v>42354.450048999999</v>
      </c>
      <c r="D37" s="141">
        <v>90405.117647000006</v>
      </c>
      <c r="E37" s="141">
        <v>30719</v>
      </c>
      <c r="F37" s="141"/>
      <c r="G37" s="141">
        <v>31663</v>
      </c>
      <c r="H37" s="141"/>
      <c r="I37" s="141"/>
      <c r="J37" s="141"/>
      <c r="K37" s="141"/>
      <c r="L37" s="141"/>
      <c r="M37" s="141">
        <v>693.23</v>
      </c>
    </row>
    <row r="38" spans="1:13" x14ac:dyDescent="0.3">
      <c r="A38" s="4" t="s">
        <v>141</v>
      </c>
      <c r="B38" s="4" t="s">
        <v>142</v>
      </c>
      <c r="C38" s="141">
        <v>1484707.2604499999</v>
      </c>
      <c r="D38" s="141"/>
      <c r="E38" s="141">
        <v>2091678</v>
      </c>
      <c r="F38" s="141"/>
      <c r="G38" s="141">
        <v>1078133</v>
      </c>
      <c r="H38" s="141"/>
      <c r="I38" s="141">
        <v>1027635</v>
      </c>
      <c r="J38" s="141">
        <v>486816</v>
      </c>
      <c r="K38" s="141">
        <v>55094</v>
      </c>
      <c r="L38" s="141">
        <v>9232.5479369999994</v>
      </c>
      <c r="M38" s="141">
        <v>693.23</v>
      </c>
    </row>
    <row r="39" spans="1:13" x14ac:dyDescent="0.3">
      <c r="A39" s="4" t="s">
        <v>433</v>
      </c>
      <c r="B39" s="4" t="s">
        <v>434</v>
      </c>
      <c r="C39" s="141">
        <v>81364.186835999993</v>
      </c>
      <c r="D39" s="141"/>
      <c r="E39" s="141">
        <v>113523</v>
      </c>
      <c r="F39" s="141"/>
      <c r="G39" s="141">
        <v>56332</v>
      </c>
      <c r="H39" s="141"/>
      <c r="I39" s="141"/>
      <c r="J39" s="141"/>
      <c r="K39" s="141"/>
      <c r="L39" s="141"/>
      <c r="M39" s="141">
        <v>693.23</v>
      </c>
    </row>
    <row r="40" spans="1:13" x14ac:dyDescent="0.3">
      <c r="A40" s="4" t="s">
        <v>240</v>
      </c>
      <c r="B40" s="4" t="s">
        <v>241</v>
      </c>
      <c r="C40" s="141">
        <v>1727250.872712</v>
      </c>
      <c r="D40" s="141"/>
      <c r="E40" s="141"/>
      <c r="F40" s="141"/>
      <c r="G40" s="141"/>
      <c r="H40" s="141"/>
      <c r="I40" s="141">
        <v>940121</v>
      </c>
      <c r="J40" s="141">
        <v>573201</v>
      </c>
      <c r="K40" s="141">
        <v>71995</v>
      </c>
      <c r="L40" s="141">
        <v>9232.5479369999994</v>
      </c>
      <c r="M40" s="141">
        <v>693.23</v>
      </c>
    </row>
    <row r="41" spans="1:13" x14ac:dyDescent="0.3">
      <c r="A41" s="4" t="s">
        <v>204</v>
      </c>
      <c r="B41" s="4" t="s">
        <v>205</v>
      </c>
      <c r="C41" s="141">
        <v>2594115.2025230001</v>
      </c>
      <c r="D41" s="141"/>
      <c r="E41" s="141"/>
      <c r="F41" s="141"/>
      <c r="G41" s="141"/>
      <c r="H41" s="141"/>
      <c r="I41" s="141">
        <v>1552023</v>
      </c>
      <c r="J41" s="141">
        <v>962211</v>
      </c>
      <c r="K41" s="141">
        <v>61889</v>
      </c>
      <c r="L41" s="141">
        <v>18465.095870000001</v>
      </c>
      <c r="M41" s="141">
        <v>693.23</v>
      </c>
    </row>
    <row r="42" spans="1:13" x14ac:dyDescent="0.3">
      <c r="A42" s="4" t="s">
        <v>595</v>
      </c>
      <c r="B42" s="4" t="s">
        <v>596</v>
      </c>
      <c r="C42" s="141">
        <v>74363.932646999994</v>
      </c>
      <c r="D42" s="141"/>
      <c r="E42" s="141">
        <v>105889</v>
      </c>
      <c r="F42" s="141"/>
      <c r="G42" s="141">
        <v>52885</v>
      </c>
      <c r="H42" s="141"/>
      <c r="I42" s="141"/>
      <c r="J42" s="141"/>
      <c r="K42" s="141"/>
      <c r="L42" s="141"/>
      <c r="M42" s="141">
        <v>693.23</v>
      </c>
    </row>
    <row r="43" spans="1:13" x14ac:dyDescent="0.3">
      <c r="A43" s="4" t="s">
        <v>143</v>
      </c>
      <c r="B43" s="4" t="s">
        <v>144</v>
      </c>
      <c r="C43" s="141">
        <v>1905496.985898</v>
      </c>
      <c r="D43" s="141"/>
      <c r="E43" s="141">
        <v>1381741</v>
      </c>
      <c r="F43" s="141">
        <v>-131633</v>
      </c>
      <c r="G43" s="141"/>
      <c r="H43" s="141"/>
      <c r="I43" s="141">
        <v>910888</v>
      </c>
      <c r="J43" s="141">
        <v>782974</v>
      </c>
      <c r="K43" s="141">
        <v>74065</v>
      </c>
      <c r="L43" s="141">
        <v>13848.821900000001</v>
      </c>
      <c r="M43" s="141">
        <v>693.23</v>
      </c>
    </row>
    <row r="44" spans="1:13" x14ac:dyDescent="0.3">
      <c r="A44" s="4" t="s">
        <v>487</v>
      </c>
      <c r="B44" s="4" t="s">
        <v>488</v>
      </c>
      <c r="C44" s="141">
        <v>101615.272291</v>
      </c>
      <c r="D44" s="141"/>
      <c r="E44" s="141"/>
      <c r="F44" s="141"/>
      <c r="G44" s="141">
        <v>74394</v>
      </c>
      <c r="H44" s="141"/>
      <c r="I44" s="141"/>
      <c r="J44" s="141"/>
      <c r="K44" s="141"/>
      <c r="L44" s="141"/>
      <c r="M44" s="141">
        <v>693.23</v>
      </c>
    </row>
    <row r="45" spans="1:13" x14ac:dyDescent="0.3">
      <c r="A45" s="4" t="s">
        <v>497</v>
      </c>
      <c r="B45" s="4" t="s">
        <v>498</v>
      </c>
      <c r="C45" s="141">
        <v>60490.869378000003</v>
      </c>
      <c r="D45" s="141"/>
      <c r="E45" s="141">
        <v>84698</v>
      </c>
      <c r="F45" s="141"/>
      <c r="G45" s="141">
        <v>42915</v>
      </c>
      <c r="H45" s="141"/>
      <c r="I45" s="141"/>
      <c r="J45" s="141"/>
      <c r="K45" s="141"/>
      <c r="L45" s="141"/>
      <c r="M45" s="141">
        <v>693.23</v>
      </c>
    </row>
    <row r="46" spans="1:13" x14ac:dyDescent="0.3">
      <c r="A46" s="4" t="s">
        <v>633</v>
      </c>
      <c r="B46" s="4" t="s">
        <v>634</v>
      </c>
      <c r="C46" s="141">
        <v>83638.591853999998</v>
      </c>
      <c r="D46" s="141"/>
      <c r="E46" s="141">
        <v>118761</v>
      </c>
      <c r="F46" s="141"/>
      <c r="G46" s="141">
        <v>59787</v>
      </c>
      <c r="H46" s="141">
        <v>25445</v>
      </c>
      <c r="I46" s="141"/>
      <c r="J46" s="141"/>
      <c r="K46" s="141"/>
      <c r="L46" s="141"/>
      <c r="M46" s="141">
        <v>693.23</v>
      </c>
    </row>
    <row r="47" spans="1:13" x14ac:dyDescent="0.3">
      <c r="A47" s="4" t="s">
        <v>315</v>
      </c>
      <c r="B47" s="4" t="s">
        <v>316</v>
      </c>
      <c r="C47" s="141">
        <v>3323383.7954580002</v>
      </c>
      <c r="D47" s="141"/>
      <c r="E47" s="141">
        <v>2321985</v>
      </c>
      <c r="F47" s="141">
        <v>-113053</v>
      </c>
      <c r="G47" s="141"/>
      <c r="H47" s="141"/>
      <c r="I47" s="141">
        <v>1278823</v>
      </c>
      <c r="J47" s="141">
        <v>1019581</v>
      </c>
      <c r="K47" s="141">
        <v>120256</v>
      </c>
      <c r="L47" s="141">
        <v>18465.095870000001</v>
      </c>
      <c r="M47" s="141"/>
    </row>
    <row r="48" spans="1:13" x14ac:dyDescent="0.3">
      <c r="A48" s="4" t="s">
        <v>777</v>
      </c>
      <c r="B48" s="4" t="s">
        <v>778</v>
      </c>
      <c r="C48" s="141">
        <v>252982.00101499999</v>
      </c>
      <c r="D48" s="141"/>
      <c r="E48" s="141">
        <v>358114</v>
      </c>
      <c r="F48" s="141"/>
      <c r="G48" s="141">
        <v>182846</v>
      </c>
      <c r="H48" s="141"/>
      <c r="I48" s="141"/>
      <c r="J48" s="141"/>
      <c r="K48" s="141"/>
      <c r="L48" s="141"/>
      <c r="M48" s="141"/>
    </row>
    <row r="49" spans="1:13" x14ac:dyDescent="0.3">
      <c r="A49" s="4" t="s">
        <v>541</v>
      </c>
      <c r="B49" s="4" t="s">
        <v>542</v>
      </c>
      <c r="C49" s="141">
        <v>95292.034201000002</v>
      </c>
      <c r="D49" s="141"/>
      <c r="E49" s="141"/>
      <c r="F49" s="141"/>
      <c r="G49" s="141"/>
      <c r="H49" s="141">
        <v>17679</v>
      </c>
      <c r="I49" s="141"/>
      <c r="J49" s="141"/>
      <c r="K49" s="141"/>
      <c r="L49" s="141"/>
      <c r="M49" s="141">
        <v>693.23</v>
      </c>
    </row>
    <row r="50" spans="1:13" x14ac:dyDescent="0.3">
      <c r="A50" s="4" t="s">
        <v>37</v>
      </c>
      <c r="B50" s="4" t="s">
        <v>38</v>
      </c>
      <c r="C50" s="141">
        <v>1088115.3821080001</v>
      </c>
      <c r="D50" s="141"/>
      <c r="E50" s="141">
        <v>773740</v>
      </c>
      <c r="F50" s="141"/>
      <c r="G50" s="141">
        <v>784957</v>
      </c>
      <c r="H50" s="141"/>
      <c r="I50" s="141">
        <v>624912</v>
      </c>
      <c r="J50" s="141">
        <v>430754</v>
      </c>
      <c r="K50" s="141">
        <v>27054</v>
      </c>
      <c r="L50" s="141">
        <v>9232.5479369999994</v>
      </c>
      <c r="M50" s="141">
        <v>693.23</v>
      </c>
    </row>
    <row r="51" spans="1:13" x14ac:dyDescent="0.3">
      <c r="A51" s="4" t="s">
        <v>99</v>
      </c>
      <c r="B51" s="4" t="s">
        <v>100</v>
      </c>
      <c r="C51" s="141">
        <v>1161454.563813</v>
      </c>
      <c r="D51" s="141"/>
      <c r="E51" s="141">
        <v>841202</v>
      </c>
      <c r="F51" s="141"/>
      <c r="G51" s="141">
        <v>840485</v>
      </c>
      <c r="H51" s="141"/>
      <c r="I51" s="141">
        <v>704419</v>
      </c>
      <c r="J51" s="141">
        <v>433864</v>
      </c>
      <c r="K51" s="141">
        <v>62526</v>
      </c>
      <c r="L51" s="141">
        <v>9232.5479369999994</v>
      </c>
      <c r="M51" s="141">
        <v>693.23</v>
      </c>
    </row>
    <row r="52" spans="1:13" x14ac:dyDescent="0.3">
      <c r="A52" s="4" t="s">
        <v>355</v>
      </c>
      <c r="B52" s="4" t="s">
        <v>356</v>
      </c>
      <c r="C52" s="141">
        <v>97831.132907000007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>
        <v>693.23</v>
      </c>
    </row>
    <row r="53" spans="1:13" x14ac:dyDescent="0.3">
      <c r="A53" s="4" t="s">
        <v>329</v>
      </c>
      <c r="B53" s="4" t="s">
        <v>330</v>
      </c>
      <c r="C53" s="141">
        <v>3332744.3791959998</v>
      </c>
      <c r="D53" s="141"/>
      <c r="E53" s="141"/>
      <c r="F53" s="141">
        <v>-112492</v>
      </c>
      <c r="G53" s="141"/>
      <c r="H53" s="141"/>
      <c r="I53" s="141">
        <v>1778272</v>
      </c>
      <c r="J53" s="141">
        <v>1218599</v>
      </c>
      <c r="K53" s="141">
        <v>122976</v>
      </c>
      <c r="L53" s="141">
        <v>18465.095870000001</v>
      </c>
      <c r="M53" s="141"/>
    </row>
    <row r="54" spans="1:13" x14ac:dyDescent="0.3">
      <c r="A54" s="4" t="s">
        <v>793</v>
      </c>
      <c r="B54" s="4" t="s">
        <v>794</v>
      </c>
      <c r="C54" s="141">
        <v>230767.91487899999</v>
      </c>
      <c r="D54" s="141"/>
      <c r="E54" s="141">
        <v>184555</v>
      </c>
      <c r="F54" s="141"/>
      <c r="G54" s="141">
        <v>187719</v>
      </c>
      <c r="H54" s="141"/>
      <c r="I54" s="141"/>
      <c r="J54" s="141"/>
      <c r="K54" s="141"/>
      <c r="L54" s="141"/>
      <c r="M54" s="141"/>
    </row>
    <row r="55" spans="1:13" x14ac:dyDescent="0.3">
      <c r="A55" s="4" t="s">
        <v>110</v>
      </c>
      <c r="B55" s="4" t="s">
        <v>111</v>
      </c>
      <c r="C55" s="141">
        <v>1422988.07396</v>
      </c>
      <c r="D55" s="141"/>
      <c r="E55" s="141">
        <v>2052741</v>
      </c>
      <c r="F55" s="141"/>
      <c r="G55" s="141"/>
      <c r="H55" s="141"/>
      <c r="I55" s="141">
        <v>983810</v>
      </c>
      <c r="J55" s="141">
        <v>389313</v>
      </c>
      <c r="K55" s="141">
        <v>57218</v>
      </c>
      <c r="L55" s="141">
        <v>13848.821900000001</v>
      </c>
      <c r="M55" s="141">
        <v>693.23</v>
      </c>
    </row>
    <row r="56" spans="1:13" x14ac:dyDescent="0.3">
      <c r="A56" s="4" t="s">
        <v>663</v>
      </c>
      <c r="B56" s="4" t="s">
        <v>664</v>
      </c>
      <c r="C56" s="141">
        <v>86408.937114999993</v>
      </c>
      <c r="D56" s="141"/>
      <c r="E56" s="141">
        <v>61159</v>
      </c>
      <c r="F56" s="141"/>
      <c r="G56" s="141">
        <v>62106</v>
      </c>
      <c r="H56" s="141"/>
      <c r="I56" s="141"/>
      <c r="J56" s="141"/>
      <c r="K56" s="141"/>
      <c r="L56" s="141"/>
      <c r="M56" s="141">
        <v>693.23</v>
      </c>
    </row>
    <row r="57" spans="1:13" x14ac:dyDescent="0.3">
      <c r="A57" s="4" t="s">
        <v>519</v>
      </c>
      <c r="B57" s="4" t="s">
        <v>520</v>
      </c>
      <c r="C57" s="141">
        <v>134383.08212000001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>
        <v>693.23</v>
      </c>
    </row>
    <row r="58" spans="1:13" x14ac:dyDescent="0.3">
      <c r="A58" s="4" t="s">
        <v>367</v>
      </c>
      <c r="B58" s="4" t="s">
        <v>368</v>
      </c>
      <c r="C58" s="141">
        <v>96727.377529999998</v>
      </c>
      <c r="D58" s="141">
        <v>35157.647059000003</v>
      </c>
      <c r="E58" s="141">
        <v>137341</v>
      </c>
      <c r="F58" s="141"/>
      <c r="G58" s="141">
        <v>69599</v>
      </c>
      <c r="H58" s="141"/>
      <c r="I58" s="141"/>
      <c r="J58" s="141"/>
      <c r="K58" s="141"/>
      <c r="L58" s="141"/>
      <c r="M58" s="141">
        <v>693.23</v>
      </c>
    </row>
    <row r="59" spans="1:13" x14ac:dyDescent="0.3">
      <c r="A59" s="4" t="s">
        <v>435</v>
      </c>
      <c r="B59" s="4" t="s">
        <v>436</v>
      </c>
      <c r="C59" s="141">
        <v>106104.10816</v>
      </c>
      <c r="D59" s="141"/>
      <c r="E59" s="141">
        <v>75827</v>
      </c>
      <c r="F59" s="141"/>
      <c r="G59" s="141">
        <v>76297</v>
      </c>
      <c r="H59" s="141"/>
      <c r="I59" s="141"/>
      <c r="J59" s="141"/>
      <c r="K59" s="141"/>
      <c r="L59" s="141"/>
      <c r="M59" s="141">
        <v>693.23</v>
      </c>
    </row>
    <row r="60" spans="1:13" x14ac:dyDescent="0.3">
      <c r="A60" s="4" t="s">
        <v>308</v>
      </c>
      <c r="B60" s="4" t="s">
        <v>309</v>
      </c>
      <c r="C60" s="141">
        <v>1846166.962692</v>
      </c>
      <c r="D60" s="141"/>
      <c r="E60" s="141">
        <v>2607977</v>
      </c>
      <c r="F60" s="141"/>
      <c r="G60" s="141">
        <v>1341457</v>
      </c>
      <c r="H60" s="141"/>
      <c r="I60" s="141">
        <v>662606</v>
      </c>
      <c r="J60" s="141">
        <v>500171</v>
      </c>
      <c r="K60" s="141">
        <v>43916</v>
      </c>
      <c r="L60" s="141">
        <v>9232.5479369999994</v>
      </c>
      <c r="M60" s="141">
        <v>693.23</v>
      </c>
    </row>
    <row r="61" spans="1:13" x14ac:dyDescent="0.3">
      <c r="A61" s="4" t="s">
        <v>567</v>
      </c>
      <c r="B61" s="4" t="s">
        <v>568</v>
      </c>
      <c r="C61" s="141">
        <v>98832.816862000007</v>
      </c>
      <c r="D61" s="141"/>
      <c r="E61" s="141">
        <v>140444</v>
      </c>
      <c r="F61" s="141"/>
      <c r="G61" s="141">
        <v>71153</v>
      </c>
      <c r="H61" s="141"/>
      <c r="I61" s="141"/>
      <c r="J61" s="141"/>
      <c r="K61" s="141"/>
      <c r="L61" s="141"/>
      <c r="M61" s="141">
        <v>693.23</v>
      </c>
    </row>
    <row r="62" spans="1:13" x14ac:dyDescent="0.3">
      <c r="A62" s="4" t="s">
        <v>437</v>
      </c>
      <c r="B62" s="4" t="s">
        <v>438</v>
      </c>
      <c r="C62" s="141">
        <v>153706.87465799999</v>
      </c>
      <c r="D62" s="141"/>
      <c r="E62" s="141"/>
      <c r="F62" s="141"/>
      <c r="G62" s="141">
        <v>116501</v>
      </c>
      <c r="H62" s="141"/>
      <c r="I62" s="141"/>
      <c r="J62" s="141"/>
      <c r="K62" s="141"/>
      <c r="L62" s="141"/>
      <c r="M62" s="141">
        <v>693.23</v>
      </c>
    </row>
    <row r="63" spans="1:13" x14ac:dyDescent="0.3">
      <c r="A63" s="4" t="s">
        <v>453</v>
      </c>
      <c r="B63" s="4" t="s">
        <v>454</v>
      </c>
      <c r="C63" s="141">
        <v>114174.093918</v>
      </c>
      <c r="D63" s="141"/>
      <c r="E63" s="141">
        <v>159792</v>
      </c>
      <c r="F63" s="141"/>
      <c r="G63" s="141">
        <v>82075</v>
      </c>
      <c r="H63" s="141"/>
      <c r="I63" s="141"/>
      <c r="J63" s="141"/>
      <c r="K63" s="141"/>
      <c r="L63" s="141"/>
      <c r="M63" s="141">
        <v>693.23</v>
      </c>
    </row>
    <row r="64" spans="1:13" x14ac:dyDescent="0.3">
      <c r="A64" s="4" t="s">
        <v>643</v>
      </c>
      <c r="B64" s="4" t="s">
        <v>644</v>
      </c>
      <c r="C64" s="141">
        <v>89623.898570000005</v>
      </c>
      <c r="D64" s="141"/>
      <c r="E64" s="141">
        <v>126935</v>
      </c>
      <c r="F64" s="141"/>
      <c r="G64" s="141">
        <v>64852</v>
      </c>
      <c r="H64" s="141"/>
      <c r="I64" s="141"/>
      <c r="J64" s="141"/>
      <c r="K64" s="141"/>
      <c r="L64" s="141"/>
      <c r="M64" s="141">
        <v>693.23</v>
      </c>
    </row>
    <row r="65" spans="1:13" x14ac:dyDescent="0.3">
      <c r="A65" s="4" t="s">
        <v>302</v>
      </c>
      <c r="B65" s="4" t="s">
        <v>303</v>
      </c>
      <c r="C65" s="141">
        <v>2575996.6601100001</v>
      </c>
      <c r="D65" s="141"/>
      <c r="E65" s="141">
        <v>3612039</v>
      </c>
      <c r="F65" s="141"/>
      <c r="G65" s="141">
        <v>1839755</v>
      </c>
      <c r="H65" s="141"/>
      <c r="I65" s="141">
        <v>1109968</v>
      </c>
      <c r="J65" s="141">
        <v>938177</v>
      </c>
      <c r="K65" s="141">
        <v>34501</v>
      </c>
      <c r="L65" s="141">
        <v>18465.095870000001</v>
      </c>
      <c r="M65" s="141">
        <v>693.23</v>
      </c>
    </row>
    <row r="66" spans="1:13" x14ac:dyDescent="0.3">
      <c r="A66" s="4" t="s">
        <v>795</v>
      </c>
      <c r="B66" s="4" t="s">
        <v>796</v>
      </c>
      <c r="C66" s="141">
        <v>360853.04045600002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</row>
    <row r="67" spans="1:13" x14ac:dyDescent="0.3">
      <c r="A67" s="4" t="s">
        <v>304</v>
      </c>
      <c r="B67" s="4" t="s">
        <v>305</v>
      </c>
      <c r="C67" s="141">
        <v>2198144.4028340001</v>
      </c>
      <c r="D67" s="141"/>
      <c r="E67" s="141">
        <v>1580571</v>
      </c>
      <c r="F67" s="141"/>
      <c r="G67" s="141">
        <v>1598337</v>
      </c>
      <c r="H67" s="141"/>
      <c r="I67" s="141">
        <v>1122654</v>
      </c>
      <c r="J67" s="141">
        <v>823460</v>
      </c>
      <c r="K67" s="141">
        <v>43329</v>
      </c>
      <c r="L67" s="141">
        <v>13848.821900000001</v>
      </c>
      <c r="M67" s="141">
        <v>693.23</v>
      </c>
    </row>
    <row r="68" spans="1:13" x14ac:dyDescent="0.3">
      <c r="A68" s="4" t="s">
        <v>379</v>
      </c>
      <c r="B68" s="4" t="s">
        <v>380</v>
      </c>
      <c r="C68" s="141">
        <v>65422.591417000003</v>
      </c>
      <c r="D68" s="141"/>
      <c r="E68" s="141">
        <v>47903</v>
      </c>
      <c r="F68" s="141"/>
      <c r="G68" s="141">
        <v>48044</v>
      </c>
      <c r="H68" s="141">
        <v>160789</v>
      </c>
      <c r="I68" s="141"/>
      <c r="J68" s="141"/>
      <c r="K68" s="141"/>
      <c r="L68" s="141"/>
      <c r="M68" s="141">
        <v>693.23</v>
      </c>
    </row>
    <row r="69" spans="1:13" x14ac:dyDescent="0.3">
      <c r="A69" s="4" t="s">
        <v>729</v>
      </c>
      <c r="B69" s="4" t="s">
        <v>730</v>
      </c>
      <c r="C69" s="141">
        <v>101799.23152099999</v>
      </c>
      <c r="D69" s="141">
        <v>36180.647059000003</v>
      </c>
      <c r="E69" s="141"/>
      <c r="F69" s="141"/>
      <c r="G69" s="141">
        <v>77671</v>
      </c>
      <c r="H69" s="141"/>
      <c r="I69" s="141"/>
      <c r="J69" s="141"/>
      <c r="K69" s="141"/>
      <c r="L69" s="141"/>
      <c r="M69" s="141">
        <v>693.23</v>
      </c>
    </row>
    <row r="70" spans="1:13" x14ac:dyDescent="0.3">
      <c r="A70" s="4" t="s">
        <v>351</v>
      </c>
      <c r="B70" s="4" t="s">
        <v>352</v>
      </c>
      <c r="C70" s="141">
        <v>102003.95103900001</v>
      </c>
      <c r="D70" s="141"/>
      <c r="E70" s="141">
        <v>74244</v>
      </c>
      <c r="F70" s="141"/>
      <c r="G70" s="141"/>
      <c r="H70" s="141"/>
      <c r="I70" s="141"/>
      <c r="J70" s="141"/>
      <c r="K70" s="141"/>
      <c r="L70" s="141"/>
      <c r="M70" s="141">
        <v>693.23</v>
      </c>
    </row>
    <row r="71" spans="1:13" x14ac:dyDescent="0.3">
      <c r="A71" s="4" t="s">
        <v>543</v>
      </c>
      <c r="B71" s="4" t="s">
        <v>544</v>
      </c>
      <c r="C71" s="141">
        <v>92079.379444999999</v>
      </c>
      <c r="D71" s="141"/>
      <c r="E71" s="141">
        <v>132094</v>
      </c>
      <c r="F71" s="141"/>
      <c r="G71" s="141">
        <v>68069</v>
      </c>
      <c r="H71" s="141"/>
      <c r="I71" s="141"/>
      <c r="J71" s="141"/>
      <c r="K71" s="141"/>
      <c r="L71" s="141"/>
      <c r="M71" s="141">
        <v>693.23</v>
      </c>
    </row>
    <row r="72" spans="1:13" x14ac:dyDescent="0.3">
      <c r="A72" s="4" t="s">
        <v>407</v>
      </c>
      <c r="B72" s="4" t="s">
        <v>408</v>
      </c>
      <c r="C72" s="141">
        <v>52618.106368000001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>
        <v>693.23</v>
      </c>
    </row>
    <row r="73" spans="1:13" x14ac:dyDescent="0.3">
      <c r="A73" s="4" t="s">
        <v>107</v>
      </c>
      <c r="B73" s="4" t="s">
        <v>108</v>
      </c>
      <c r="C73" s="141">
        <v>70304.142756000001</v>
      </c>
      <c r="D73" s="141"/>
      <c r="E73" s="141">
        <v>101568.00000000001</v>
      </c>
      <c r="F73" s="141"/>
      <c r="G73" s="141">
        <v>51923</v>
      </c>
      <c r="H73" s="141">
        <v>585398</v>
      </c>
      <c r="I73" s="141">
        <v>37333</v>
      </c>
      <c r="J73" s="141">
        <v>18944</v>
      </c>
      <c r="K73" s="141">
        <v>10288</v>
      </c>
      <c r="L73" s="141">
        <v>9232.5479369999994</v>
      </c>
      <c r="M73" s="141">
        <v>693.23</v>
      </c>
    </row>
    <row r="74" spans="1:13" x14ac:dyDescent="0.3">
      <c r="A74" s="4" t="s">
        <v>769</v>
      </c>
      <c r="B74" s="4" t="s">
        <v>770</v>
      </c>
      <c r="C74" s="141">
        <v>157109.832065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</row>
    <row r="75" spans="1:13" x14ac:dyDescent="0.3">
      <c r="A75" s="4" t="s">
        <v>439</v>
      </c>
      <c r="B75" s="4" t="s">
        <v>440</v>
      </c>
      <c r="C75" s="141">
        <v>153984.831863</v>
      </c>
      <c r="D75" s="141"/>
      <c r="E75" s="141">
        <v>219383</v>
      </c>
      <c r="F75" s="141"/>
      <c r="G75" s="141">
        <v>115382</v>
      </c>
      <c r="H75" s="141"/>
      <c r="I75" s="141"/>
      <c r="J75" s="141"/>
      <c r="K75" s="141"/>
      <c r="L75" s="141"/>
      <c r="M75" s="141">
        <v>693.23</v>
      </c>
    </row>
    <row r="76" spans="1:13" x14ac:dyDescent="0.3">
      <c r="A76" s="4" t="s">
        <v>369</v>
      </c>
      <c r="B76" s="4" t="s">
        <v>370</v>
      </c>
      <c r="C76" s="141">
        <v>57838.742430999999</v>
      </c>
      <c r="D76" s="141">
        <v>9258.0588239999997</v>
      </c>
      <c r="E76" s="141"/>
      <c r="F76" s="141"/>
      <c r="G76" s="141"/>
      <c r="H76" s="141">
        <v>51645</v>
      </c>
      <c r="I76" s="141"/>
      <c r="J76" s="141"/>
      <c r="K76" s="141"/>
      <c r="L76" s="141"/>
      <c r="M76" s="141">
        <v>693.23</v>
      </c>
    </row>
    <row r="77" spans="1:13" x14ac:dyDescent="0.3">
      <c r="A77" s="4" t="s">
        <v>607</v>
      </c>
      <c r="B77" s="4" t="s">
        <v>608</v>
      </c>
      <c r="C77" s="141">
        <v>47227.927943000002</v>
      </c>
      <c r="D77" s="141"/>
      <c r="E77" s="141">
        <v>68224</v>
      </c>
      <c r="F77" s="141"/>
      <c r="G77" s="141">
        <v>35202</v>
      </c>
      <c r="H77" s="141"/>
      <c r="I77" s="141"/>
      <c r="J77" s="141"/>
      <c r="K77" s="141"/>
      <c r="L77" s="141"/>
      <c r="M77" s="141">
        <v>693.23</v>
      </c>
    </row>
    <row r="78" spans="1:13" x14ac:dyDescent="0.3">
      <c r="A78" s="4" t="s">
        <v>292</v>
      </c>
      <c r="B78" s="4" t="s">
        <v>293</v>
      </c>
      <c r="C78" s="141">
        <v>3474275.3442279999</v>
      </c>
      <c r="D78" s="141">
        <v>754532.70588200004</v>
      </c>
      <c r="E78" s="141">
        <v>2513306</v>
      </c>
      <c r="F78" s="141"/>
      <c r="G78" s="141"/>
      <c r="H78" s="141"/>
      <c r="I78" s="141">
        <v>2137382</v>
      </c>
      <c r="J78" s="141">
        <v>1509754</v>
      </c>
      <c r="K78" s="141">
        <v>107097</v>
      </c>
      <c r="L78" s="141">
        <v>18465.095870000001</v>
      </c>
      <c r="M78" s="141">
        <v>693.23</v>
      </c>
    </row>
    <row r="79" spans="1:13" x14ac:dyDescent="0.3">
      <c r="A79" s="4" t="s">
        <v>455</v>
      </c>
      <c r="B79" s="4" t="s">
        <v>456</v>
      </c>
      <c r="C79" s="141">
        <v>78819.898056999999</v>
      </c>
      <c r="D79" s="141">
        <v>115279.88235299999</v>
      </c>
      <c r="E79" s="141">
        <v>106785</v>
      </c>
      <c r="F79" s="141"/>
      <c r="G79" s="141">
        <v>53209</v>
      </c>
      <c r="H79" s="141"/>
      <c r="I79" s="141"/>
      <c r="J79" s="141"/>
      <c r="K79" s="141"/>
      <c r="L79" s="141"/>
      <c r="M79" s="141">
        <v>693.23</v>
      </c>
    </row>
    <row r="80" spans="1:13" x14ac:dyDescent="0.3">
      <c r="A80" s="4" t="s">
        <v>85</v>
      </c>
      <c r="B80" s="4" t="s">
        <v>86</v>
      </c>
      <c r="C80" s="141">
        <v>1699090.1170650001</v>
      </c>
      <c r="D80" s="141"/>
      <c r="E80" s="141">
        <v>1207522</v>
      </c>
      <c r="F80" s="141">
        <v>-209009</v>
      </c>
      <c r="G80" s="141"/>
      <c r="H80" s="141"/>
      <c r="I80" s="141">
        <v>1186808</v>
      </c>
      <c r="J80" s="141">
        <v>772979</v>
      </c>
      <c r="K80" s="141">
        <v>40925</v>
      </c>
      <c r="L80" s="141">
        <v>9232.5479369999994</v>
      </c>
      <c r="M80" s="141">
        <v>693.23</v>
      </c>
    </row>
    <row r="81" spans="1:13" x14ac:dyDescent="0.3">
      <c r="A81" s="4" t="s">
        <v>621</v>
      </c>
      <c r="B81" s="4" t="s">
        <v>622</v>
      </c>
      <c r="C81" s="141">
        <v>49027.729682999998</v>
      </c>
      <c r="D81" s="141">
        <v>53564.352940999997</v>
      </c>
      <c r="E81" s="141">
        <v>69280</v>
      </c>
      <c r="F81" s="141"/>
      <c r="G81" s="141">
        <v>35684</v>
      </c>
      <c r="H81" s="141"/>
      <c r="I81" s="141"/>
      <c r="J81" s="141"/>
      <c r="K81" s="141"/>
      <c r="L81" s="141"/>
      <c r="M81" s="141">
        <v>693.23</v>
      </c>
    </row>
    <row r="82" spans="1:13" x14ac:dyDescent="0.3">
      <c r="A82" s="4" t="s">
        <v>731</v>
      </c>
      <c r="B82" s="4" t="s">
        <v>732</v>
      </c>
      <c r="C82" s="141">
        <v>98844.350355999995</v>
      </c>
      <c r="D82" s="141"/>
      <c r="E82" s="141">
        <v>140360</v>
      </c>
      <c r="F82" s="141"/>
      <c r="G82" s="141">
        <v>71059</v>
      </c>
      <c r="H82" s="141"/>
      <c r="I82" s="141"/>
      <c r="J82" s="141"/>
      <c r="K82" s="141"/>
      <c r="L82" s="141"/>
      <c r="M82" s="141">
        <v>693.23</v>
      </c>
    </row>
    <row r="83" spans="1:13" x14ac:dyDescent="0.3">
      <c r="A83" s="4" t="s">
        <v>145</v>
      </c>
      <c r="B83" s="4" t="s">
        <v>146</v>
      </c>
      <c r="C83" s="141">
        <v>2121072.405793</v>
      </c>
      <c r="D83" s="141"/>
      <c r="E83" s="141">
        <v>1557419</v>
      </c>
      <c r="F83" s="141"/>
      <c r="G83" s="141">
        <v>1601618</v>
      </c>
      <c r="H83" s="141"/>
      <c r="I83" s="141">
        <v>1072248</v>
      </c>
      <c r="J83" s="141">
        <v>686547</v>
      </c>
      <c r="K83" s="141">
        <v>74509</v>
      </c>
      <c r="L83" s="141">
        <v>9232.5479369999994</v>
      </c>
      <c r="M83" s="141">
        <v>693.23</v>
      </c>
    </row>
    <row r="84" spans="1:13" x14ac:dyDescent="0.3">
      <c r="A84" s="4" t="s">
        <v>175</v>
      </c>
      <c r="B84" s="4" t="s">
        <v>176</v>
      </c>
      <c r="C84" s="141">
        <v>2963376.7367870002</v>
      </c>
      <c r="D84" s="141">
        <v>1111076.470588</v>
      </c>
      <c r="E84" s="141">
        <v>4202691</v>
      </c>
      <c r="F84" s="141">
        <v>-183472</v>
      </c>
      <c r="G84" s="141"/>
      <c r="H84" s="141"/>
      <c r="I84" s="141">
        <v>1918423</v>
      </c>
      <c r="J84" s="141">
        <v>1454411</v>
      </c>
      <c r="K84" s="141">
        <v>118731</v>
      </c>
      <c r="L84" s="141">
        <v>18465.095870000001</v>
      </c>
      <c r="M84" s="141"/>
    </row>
    <row r="85" spans="1:13" x14ac:dyDescent="0.3">
      <c r="A85" s="4" t="s">
        <v>499</v>
      </c>
      <c r="B85" s="4" t="s">
        <v>500</v>
      </c>
      <c r="C85" s="141">
        <v>143820.94026800001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>
        <v>693.23</v>
      </c>
    </row>
    <row r="86" spans="1:13" x14ac:dyDescent="0.3">
      <c r="A86" s="4" t="s">
        <v>238</v>
      </c>
      <c r="B86" s="4" t="s">
        <v>239</v>
      </c>
      <c r="C86" s="141">
        <v>577360.366668</v>
      </c>
      <c r="D86" s="141"/>
      <c r="E86" s="141"/>
      <c r="F86" s="141">
        <v>-75535</v>
      </c>
      <c r="G86" s="141"/>
      <c r="H86" s="141"/>
      <c r="I86" s="141">
        <v>383476</v>
      </c>
      <c r="J86" s="141">
        <v>243809</v>
      </c>
      <c r="K86" s="141">
        <v>9169</v>
      </c>
      <c r="L86" s="141">
        <v>9232.5479369999994</v>
      </c>
      <c r="M86" s="141">
        <v>693.23</v>
      </c>
    </row>
    <row r="87" spans="1:13" x14ac:dyDescent="0.3">
      <c r="A87" s="4" t="s">
        <v>521</v>
      </c>
      <c r="B87" s="4" t="s">
        <v>522</v>
      </c>
      <c r="C87" s="141">
        <v>81296.139221000005</v>
      </c>
      <c r="D87" s="141"/>
      <c r="E87" s="141">
        <v>116478</v>
      </c>
      <c r="F87" s="141"/>
      <c r="G87" s="141">
        <v>59719</v>
      </c>
      <c r="H87" s="141"/>
      <c r="I87" s="141"/>
      <c r="J87" s="141"/>
      <c r="K87" s="141"/>
      <c r="L87" s="141"/>
      <c r="M87" s="141">
        <v>693.23</v>
      </c>
    </row>
    <row r="88" spans="1:13" x14ac:dyDescent="0.3">
      <c r="A88" s="4" t="s">
        <v>609</v>
      </c>
      <c r="B88" s="4" t="s">
        <v>610</v>
      </c>
      <c r="C88" s="141">
        <v>57401.623008000002</v>
      </c>
      <c r="D88" s="141">
        <v>35529.647059000003</v>
      </c>
      <c r="E88" s="141"/>
      <c r="F88" s="141"/>
      <c r="G88" s="141"/>
      <c r="H88" s="141"/>
      <c r="I88" s="141"/>
      <c r="J88" s="141"/>
      <c r="K88" s="141"/>
      <c r="L88" s="141"/>
      <c r="M88" s="141">
        <v>693.23</v>
      </c>
    </row>
    <row r="89" spans="1:13" x14ac:dyDescent="0.3">
      <c r="A89" s="4" t="s">
        <v>232</v>
      </c>
      <c r="B89" s="4" t="s">
        <v>233</v>
      </c>
      <c r="C89" s="141">
        <v>1174591.213489</v>
      </c>
      <c r="D89" s="141"/>
      <c r="E89" s="141"/>
      <c r="F89" s="141"/>
      <c r="G89" s="141"/>
      <c r="H89" s="141"/>
      <c r="I89" s="141">
        <v>878839</v>
      </c>
      <c r="J89" s="141">
        <v>552605</v>
      </c>
      <c r="K89" s="141">
        <v>34160</v>
      </c>
      <c r="L89" s="141">
        <v>9232.5479369999994</v>
      </c>
      <c r="M89" s="141">
        <v>693.23</v>
      </c>
    </row>
    <row r="90" spans="1:13" x14ac:dyDescent="0.3">
      <c r="A90" s="4" t="s">
        <v>317</v>
      </c>
      <c r="B90" s="4" t="s">
        <v>318</v>
      </c>
      <c r="C90" s="141">
        <v>4014413.0890060002</v>
      </c>
      <c r="D90" s="141"/>
      <c r="E90" s="141">
        <v>2812039</v>
      </c>
      <c r="F90" s="141">
        <v>-254062</v>
      </c>
      <c r="G90" s="141"/>
      <c r="H90" s="141"/>
      <c r="I90" s="141">
        <v>2775463</v>
      </c>
      <c r="J90" s="141">
        <v>1876623</v>
      </c>
      <c r="K90" s="141">
        <v>138375</v>
      </c>
      <c r="L90" s="141">
        <v>18465.095870000001</v>
      </c>
      <c r="M90" s="141"/>
    </row>
    <row r="91" spans="1:13" x14ac:dyDescent="0.3">
      <c r="A91" s="4" t="s">
        <v>389</v>
      </c>
      <c r="B91" s="4" t="s">
        <v>390</v>
      </c>
      <c r="C91" s="141">
        <v>81696.928138000003</v>
      </c>
      <c r="D91" s="141">
        <v>76768.764706000002</v>
      </c>
      <c r="E91" s="141">
        <v>114081</v>
      </c>
      <c r="F91" s="141"/>
      <c r="G91" s="141">
        <v>57488</v>
      </c>
      <c r="H91" s="141"/>
      <c r="I91" s="141"/>
      <c r="J91" s="141"/>
      <c r="K91" s="141"/>
      <c r="L91" s="141"/>
      <c r="M91" s="141">
        <v>693.23</v>
      </c>
    </row>
    <row r="92" spans="1:13" x14ac:dyDescent="0.3">
      <c r="A92" s="4" t="s">
        <v>779</v>
      </c>
      <c r="B92" s="4" t="s">
        <v>780</v>
      </c>
      <c r="C92" s="141">
        <v>320312.23233999999</v>
      </c>
      <c r="D92" s="141"/>
      <c r="E92" s="141">
        <v>223787</v>
      </c>
      <c r="F92" s="141"/>
      <c r="G92" s="141"/>
      <c r="H92" s="141"/>
      <c r="I92" s="141"/>
      <c r="J92" s="141"/>
      <c r="K92" s="141"/>
      <c r="L92" s="141"/>
      <c r="M92" s="141"/>
    </row>
    <row r="93" spans="1:13" x14ac:dyDescent="0.3">
      <c r="A93" s="4" t="s">
        <v>331</v>
      </c>
      <c r="B93" s="4" t="s">
        <v>332</v>
      </c>
      <c r="C93" s="141">
        <v>4672498.6869409997</v>
      </c>
      <c r="D93" s="141">
        <v>1426634.5882349999</v>
      </c>
      <c r="E93" s="141">
        <v>3301491</v>
      </c>
      <c r="F93" s="141">
        <v>-143598</v>
      </c>
      <c r="G93" s="141"/>
      <c r="H93" s="141"/>
      <c r="I93" s="141">
        <v>2735850</v>
      </c>
      <c r="J93" s="141">
        <v>2190035</v>
      </c>
      <c r="K93" s="141">
        <v>227334</v>
      </c>
      <c r="L93" s="141">
        <v>18465.095870000001</v>
      </c>
      <c r="M93" s="141"/>
    </row>
    <row r="94" spans="1:13" x14ac:dyDescent="0.3">
      <c r="A94" s="4" t="s">
        <v>762</v>
      </c>
      <c r="B94" s="4" t="s">
        <v>763</v>
      </c>
      <c r="C94" s="141">
        <v>633519.83237099997</v>
      </c>
      <c r="D94" s="141">
        <v>81083.235293999998</v>
      </c>
      <c r="E94" s="141"/>
      <c r="F94" s="141"/>
      <c r="G94" s="141"/>
      <c r="H94" s="141"/>
      <c r="I94" s="141"/>
      <c r="J94" s="141"/>
      <c r="K94" s="141"/>
      <c r="L94" s="141"/>
      <c r="M94" s="141"/>
    </row>
    <row r="95" spans="1:13" x14ac:dyDescent="0.3">
      <c r="A95" s="4" t="s">
        <v>67</v>
      </c>
      <c r="B95" s="4" t="s">
        <v>68</v>
      </c>
      <c r="C95" s="141">
        <v>1356807.1553120001</v>
      </c>
      <c r="D95" s="141"/>
      <c r="E95" s="141">
        <v>969098</v>
      </c>
      <c r="F95" s="141"/>
      <c r="G95" s="141"/>
      <c r="H95" s="141"/>
      <c r="I95" s="141">
        <v>1155299</v>
      </c>
      <c r="J95" s="141">
        <v>636849</v>
      </c>
      <c r="K95" s="141">
        <v>71759</v>
      </c>
      <c r="L95" s="141">
        <v>9232.5479369999994</v>
      </c>
      <c r="M95" s="141">
        <v>693.23</v>
      </c>
    </row>
    <row r="96" spans="1:13" x14ac:dyDescent="0.3">
      <c r="A96" s="4" t="s">
        <v>319</v>
      </c>
      <c r="B96" s="4" t="s">
        <v>320</v>
      </c>
      <c r="C96" s="141">
        <v>2910662.9024189999</v>
      </c>
      <c r="D96" s="141">
        <v>290953.23529400001</v>
      </c>
      <c r="E96" s="141">
        <v>2038469</v>
      </c>
      <c r="F96" s="141">
        <v>-126391</v>
      </c>
      <c r="G96" s="141"/>
      <c r="H96" s="141"/>
      <c r="I96" s="141">
        <v>1480725</v>
      </c>
      <c r="J96" s="141">
        <v>1248396</v>
      </c>
      <c r="K96" s="141">
        <v>101995</v>
      </c>
      <c r="L96" s="141">
        <v>18465.095870000001</v>
      </c>
      <c r="M96" s="141"/>
    </row>
    <row r="97" spans="1:13" x14ac:dyDescent="0.3">
      <c r="A97" s="4" t="s">
        <v>765</v>
      </c>
      <c r="B97" s="4" t="s">
        <v>766</v>
      </c>
      <c r="C97" s="141">
        <v>483276.46596399997</v>
      </c>
      <c r="D97" s="141">
        <v>159057</v>
      </c>
      <c r="E97" s="141">
        <v>159057</v>
      </c>
      <c r="F97" s="141"/>
      <c r="G97" s="141"/>
      <c r="H97" s="141"/>
      <c r="I97" s="141"/>
      <c r="J97" s="141"/>
      <c r="K97" s="141"/>
      <c r="L97" s="141"/>
      <c r="M97" s="141"/>
    </row>
    <row r="98" spans="1:13" x14ac:dyDescent="0.3">
      <c r="A98" s="4" t="s">
        <v>523</v>
      </c>
      <c r="B98" s="4" t="s">
        <v>524</v>
      </c>
      <c r="C98" s="141">
        <v>92202.787830999994</v>
      </c>
      <c r="D98" s="141"/>
      <c r="E98" s="141">
        <v>68761</v>
      </c>
      <c r="F98" s="141"/>
      <c r="G98" s="141">
        <v>68949</v>
      </c>
      <c r="H98" s="141"/>
      <c r="I98" s="141"/>
      <c r="J98" s="141"/>
      <c r="K98" s="141"/>
      <c r="L98" s="141"/>
      <c r="M98" s="141">
        <v>693.23</v>
      </c>
    </row>
    <row r="99" spans="1:13" x14ac:dyDescent="0.3">
      <c r="A99" s="4" t="s">
        <v>87</v>
      </c>
      <c r="B99" s="4" t="s">
        <v>88</v>
      </c>
      <c r="C99" s="141">
        <v>1595103.558405</v>
      </c>
      <c r="D99" s="141"/>
      <c r="E99" s="141">
        <v>2281106</v>
      </c>
      <c r="F99" s="141"/>
      <c r="G99" s="141">
        <v>1149345</v>
      </c>
      <c r="H99" s="141"/>
      <c r="I99" s="141">
        <v>1194888</v>
      </c>
      <c r="J99" s="141">
        <v>821467</v>
      </c>
      <c r="K99" s="141">
        <v>30573</v>
      </c>
      <c r="L99" s="141">
        <v>13848.821900000001</v>
      </c>
      <c r="M99" s="141">
        <v>693.23</v>
      </c>
    </row>
    <row r="100" spans="1:13" x14ac:dyDescent="0.3">
      <c r="A100" s="4" t="s">
        <v>294</v>
      </c>
      <c r="B100" s="4" t="s">
        <v>295</v>
      </c>
      <c r="C100" s="141">
        <v>2867087.6320290002</v>
      </c>
      <c r="D100" s="141"/>
      <c r="E100" s="141">
        <v>2029307</v>
      </c>
      <c r="F100" s="141"/>
      <c r="G100" s="141"/>
      <c r="H100" s="141"/>
      <c r="I100" s="141">
        <v>2159564</v>
      </c>
      <c r="J100" s="141">
        <v>1218408</v>
      </c>
      <c r="K100" s="141">
        <v>46984</v>
      </c>
      <c r="L100" s="141">
        <v>18465.095870000001</v>
      </c>
      <c r="M100" s="141">
        <v>693.23</v>
      </c>
    </row>
    <row r="101" spans="1:13" x14ac:dyDescent="0.3">
      <c r="A101" s="4" t="s">
        <v>781</v>
      </c>
      <c r="B101" s="4" t="s">
        <v>782</v>
      </c>
      <c r="C101" s="141">
        <v>240375.89206300001</v>
      </c>
      <c r="D101" s="141"/>
      <c r="E101" s="141">
        <v>174288</v>
      </c>
      <c r="F101" s="141"/>
      <c r="G101" s="141"/>
      <c r="H101" s="141"/>
      <c r="I101" s="141"/>
      <c r="J101" s="141"/>
      <c r="K101" s="141"/>
      <c r="L101" s="141"/>
      <c r="M101" s="141"/>
    </row>
    <row r="102" spans="1:13" x14ac:dyDescent="0.3">
      <c r="A102" s="4" t="s">
        <v>147</v>
      </c>
      <c r="B102" s="4" t="s">
        <v>148</v>
      </c>
      <c r="C102" s="141">
        <v>1816149.8911840001</v>
      </c>
      <c r="D102" s="141"/>
      <c r="E102" s="141">
        <v>2544154</v>
      </c>
      <c r="F102" s="141"/>
      <c r="G102" s="141">
        <v>1304367</v>
      </c>
      <c r="H102" s="141"/>
      <c r="I102" s="141">
        <v>1084666</v>
      </c>
      <c r="J102" s="141">
        <v>618825</v>
      </c>
      <c r="K102" s="141">
        <v>38789</v>
      </c>
      <c r="L102" s="141">
        <v>9232.5479369999994</v>
      </c>
      <c r="M102" s="141">
        <v>693.23</v>
      </c>
    </row>
    <row r="103" spans="1:13" x14ac:dyDescent="0.3">
      <c r="A103" s="4" t="s">
        <v>357</v>
      </c>
      <c r="B103" s="4" t="s">
        <v>358</v>
      </c>
      <c r="C103" s="141">
        <v>57763.198044999997</v>
      </c>
      <c r="D103" s="141">
        <v>30925.235293999998</v>
      </c>
      <c r="E103" s="141">
        <v>42925</v>
      </c>
      <c r="F103" s="141"/>
      <c r="G103" s="141">
        <v>43559</v>
      </c>
      <c r="H103" s="141"/>
      <c r="I103" s="141"/>
      <c r="J103" s="141"/>
      <c r="K103" s="141"/>
      <c r="L103" s="141"/>
      <c r="M103" s="141">
        <v>693.23</v>
      </c>
    </row>
    <row r="104" spans="1:13" x14ac:dyDescent="0.3">
      <c r="A104" s="4" t="s">
        <v>391</v>
      </c>
      <c r="B104" s="4" t="s">
        <v>392</v>
      </c>
      <c r="C104" s="141">
        <v>100207.609348</v>
      </c>
      <c r="D104" s="141">
        <v>43168.411764999997</v>
      </c>
      <c r="E104" s="141">
        <v>141981</v>
      </c>
      <c r="F104" s="141"/>
      <c r="G104" s="141">
        <v>73172</v>
      </c>
      <c r="H104" s="141"/>
      <c r="I104" s="141"/>
      <c r="J104" s="141"/>
      <c r="K104" s="141"/>
      <c r="L104" s="141"/>
      <c r="M104" s="141">
        <v>693.23</v>
      </c>
    </row>
    <row r="105" spans="1:13" x14ac:dyDescent="0.3">
      <c r="A105" s="4" t="s">
        <v>417</v>
      </c>
      <c r="B105" s="4" t="s">
        <v>418</v>
      </c>
      <c r="C105" s="141">
        <v>106214.829702</v>
      </c>
      <c r="D105" s="141"/>
      <c r="E105" s="141"/>
      <c r="F105" s="141"/>
      <c r="G105" s="141"/>
      <c r="H105" s="141"/>
      <c r="I105" s="141"/>
      <c r="J105" s="141"/>
      <c r="K105" s="141"/>
      <c r="L105" s="141"/>
      <c r="M105" s="141">
        <v>693.23</v>
      </c>
    </row>
    <row r="106" spans="1:13" x14ac:dyDescent="0.3">
      <c r="A106" s="4" t="s">
        <v>467</v>
      </c>
      <c r="B106" s="4" t="s">
        <v>468</v>
      </c>
      <c r="C106" s="141">
        <v>91510.778189999997</v>
      </c>
      <c r="D106" s="141"/>
      <c r="E106" s="141">
        <v>69205</v>
      </c>
      <c r="F106" s="141"/>
      <c r="G106" s="141">
        <v>69492</v>
      </c>
      <c r="H106" s="141"/>
      <c r="I106" s="141"/>
      <c r="J106" s="141"/>
      <c r="K106" s="141"/>
      <c r="L106" s="141"/>
      <c r="M106" s="141">
        <v>693.23</v>
      </c>
    </row>
    <row r="107" spans="1:13" x14ac:dyDescent="0.3">
      <c r="A107" s="4" t="s">
        <v>501</v>
      </c>
      <c r="B107" s="4" t="s">
        <v>502</v>
      </c>
      <c r="C107" s="141">
        <v>133343.337635</v>
      </c>
      <c r="D107" s="141"/>
      <c r="E107" s="141">
        <v>187586</v>
      </c>
      <c r="F107" s="141"/>
      <c r="G107" s="141">
        <v>95264</v>
      </c>
      <c r="H107" s="141"/>
      <c r="I107" s="141"/>
      <c r="J107" s="141"/>
      <c r="K107" s="141"/>
      <c r="L107" s="141"/>
      <c r="M107" s="141">
        <v>693.23</v>
      </c>
    </row>
    <row r="108" spans="1:13" x14ac:dyDescent="0.3">
      <c r="A108" s="4" t="s">
        <v>581</v>
      </c>
      <c r="B108" s="4" t="s">
        <v>582</v>
      </c>
      <c r="C108" s="141">
        <v>77562.170536000005</v>
      </c>
      <c r="D108" s="141">
        <v>127129.176471</v>
      </c>
      <c r="E108" s="141"/>
      <c r="F108" s="141"/>
      <c r="G108" s="141"/>
      <c r="H108" s="141">
        <v>65278</v>
      </c>
      <c r="I108" s="141"/>
      <c r="J108" s="141"/>
      <c r="K108" s="141"/>
      <c r="L108" s="141"/>
      <c r="M108" s="141">
        <v>693.23</v>
      </c>
    </row>
    <row r="109" spans="1:13" x14ac:dyDescent="0.3">
      <c r="A109" s="4" t="s">
        <v>611</v>
      </c>
      <c r="B109" s="4" t="s">
        <v>612</v>
      </c>
      <c r="C109" s="141">
        <v>52532.758512</v>
      </c>
      <c r="D109" s="141">
        <v>6448</v>
      </c>
      <c r="E109" s="141">
        <v>77087</v>
      </c>
      <c r="F109" s="141"/>
      <c r="G109" s="141">
        <v>39622</v>
      </c>
      <c r="H109" s="141"/>
      <c r="I109" s="141"/>
      <c r="J109" s="141"/>
      <c r="K109" s="141"/>
      <c r="L109" s="141"/>
      <c r="M109" s="141">
        <v>693.23</v>
      </c>
    </row>
    <row r="110" spans="1:13" x14ac:dyDescent="0.3">
      <c r="A110" s="4" t="s">
        <v>218</v>
      </c>
      <c r="B110" s="4" t="s">
        <v>219</v>
      </c>
      <c r="C110" s="141">
        <v>2079776.1538190001</v>
      </c>
      <c r="D110" s="141">
        <v>356985.05882400001</v>
      </c>
      <c r="E110" s="141">
        <v>2876211</v>
      </c>
      <c r="F110" s="141"/>
      <c r="G110" s="141">
        <v>1465929</v>
      </c>
      <c r="H110" s="141"/>
      <c r="I110" s="141">
        <v>1106395</v>
      </c>
      <c r="J110" s="141">
        <v>787981</v>
      </c>
      <c r="K110" s="141">
        <v>122683</v>
      </c>
      <c r="L110" s="141">
        <v>18465.095870000001</v>
      </c>
      <c r="M110" s="141">
        <v>693.23</v>
      </c>
    </row>
    <row r="111" spans="1:13" x14ac:dyDescent="0.3">
      <c r="A111" s="4" t="s">
        <v>665</v>
      </c>
      <c r="B111" s="4" t="s">
        <v>666</v>
      </c>
      <c r="C111" s="141">
        <v>100600.901493</v>
      </c>
      <c r="D111" s="141"/>
      <c r="E111" s="141">
        <v>137469</v>
      </c>
      <c r="F111" s="141"/>
      <c r="G111" s="141">
        <v>70023</v>
      </c>
      <c r="H111" s="141"/>
      <c r="I111" s="141"/>
      <c r="J111" s="141"/>
      <c r="K111" s="141"/>
      <c r="L111" s="141"/>
      <c r="M111" s="141">
        <v>693.23</v>
      </c>
    </row>
    <row r="112" spans="1:13" x14ac:dyDescent="0.3">
      <c r="A112" s="4" t="s">
        <v>321</v>
      </c>
      <c r="B112" s="4" t="s">
        <v>322</v>
      </c>
      <c r="C112" s="141">
        <v>3448736.1517690001</v>
      </c>
      <c r="D112" s="141"/>
      <c r="E112" s="141">
        <v>2435074</v>
      </c>
      <c r="F112" s="141">
        <v>-149838</v>
      </c>
      <c r="G112" s="141"/>
      <c r="H112" s="141"/>
      <c r="I112" s="141">
        <v>1978434</v>
      </c>
      <c r="J112" s="141">
        <v>1672358</v>
      </c>
      <c r="K112" s="141">
        <v>112203</v>
      </c>
      <c r="L112" s="141">
        <v>18465.095870000001</v>
      </c>
      <c r="M112" s="141"/>
    </row>
    <row r="113" spans="1:13" x14ac:dyDescent="0.3">
      <c r="A113" s="4" t="s">
        <v>783</v>
      </c>
      <c r="B113" s="4" t="s">
        <v>784</v>
      </c>
      <c r="C113" s="141">
        <v>355725.82569500001</v>
      </c>
      <c r="D113" s="141"/>
      <c r="E113" s="141">
        <v>249930</v>
      </c>
      <c r="F113" s="141"/>
      <c r="G113" s="141"/>
      <c r="H113" s="141"/>
      <c r="I113" s="141"/>
      <c r="J113" s="141"/>
      <c r="K113" s="141"/>
      <c r="L113" s="141"/>
      <c r="M113" s="141"/>
    </row>
    <row r="114" spans="1:13" x14ac:dyDescent="0.3">
      <c r="A114" s="4" t="s">
        <v>419</v>
      </c>
      <c r="B114" s="4" t="s">
        <v>420</v>
      </c>
      <c r="C114" s="141">
        <v>118805.368437</v>
      </c>
      <c r="D114" s="141"/>
      <c r="E114" s="141">
        <v>166222</v>
      </c>
      <c r="F114" s="141"/>
      <c r="G114" s="141">
        <v>85918</v>
      </c>
      <c r="H114" s="141"/>
      <c r="I114" s="141"/>
      <c r="J114" s="141"/>
      <c r="K114" s="141"/>
      <c r="L114" s="141"/>
      <c r="M114" s="141">
        <v>693.23</v>
      </c>
    </row>
    <row r="115" spans="1:13" x14ac:dyDescent="0.3">
      <c r="A115" s="4" t="s">
        <v>469</v>
      </c>
      <c r="B115" s="4" t="s">
        <v>470</v>
      </c>
      <c r="C115" s="141">
        <v>86186.340681000001</v>
      </c>
      <c r="D115" s="141"/>
      <c r="E115" s="141">
        <v>121178</v>
      </c>
      <c r="F115" s="141"/>
      <c r="G115" s="141">
        <v>60242</v>
      </c>
      <c r="H115" s="141"/>
      <c r="I115" s="141"/>
      <c r="J115" s="141"/>
      <c r="K115" s="141"/>
      <c r="L115" s="141"/>
      <c r="M115" s="141">
        <v>693.23</v>
      </c>
    </row>
    <row r="116" spans="1:13" x14ac:dyDescent="0.3">
      <c r="A116" s="4" t="s">
        <v>371</v>
      </c>
      <c r="B116" s="4" t="s">
        <v>372</v>
      </c>
      <c r="C116" s="141">
        <v>51809.608438000003</v>
      </c>
      <c r="D116" s="141">
        <v>129671.176471</v>
      </c>
      <c r="E116" s="141"/>
      <c r="F116" s="141"/>
      <c r="G116" s="141"/>
      <c r="H116" s="141"/>
      <c r="I116" s="141"/>
      <c r="J116" s="141"/>
      <c r="K116" s="141"/>
      <c r="L116" s="141"/>
      <c r="M116" s="141">
        <v>693.23</v>
      </c>
    </row>
    <row r="117" spans="1:13" x14ac:dyDescent="0.3">
      <c r="A117" s="4" t="s">
        <v>693</v>
      </c>
      <c r="B117" s="4" t="s">
        <v>694</v>
      </c>
      <c r="C117" s="141">
        <v>180391.34307199999</v>
      </c>
      <c r="D117" s="141"/>
      <c r="E117" s="141">
        <v>132132</v>
      </c>
      <c r="F117" s="141"/>
      <c r="G117" s="141">
        <v>131201</v>
      </c>
      <c r="H117" s="141"/>
      <c r="I117" s="141"/>
      <c r="J117" s="141"/>
      <c r="K117" s="141"/>
      <c r="L117" s="141"/>
      <c r="M117" s="141">
        <v>693.23</v>
      </c>
    </row>
    <row r="118" spans="1:13" x14ac:dyDescent="0.3">
      <c r="A118" s="4" t="s">
        <v>149</v>
      </c>
      <c r="B118" s="4" t="s">
        <v>150</v>
      </c>
      <c r="C118" s="141">
        <v>1748381.3870860001</v>
      </c>
      <c r="D118" s="141"/>
      <c r="E118" s="141">
        <v>2415436</v>
      </c>
      <c r="F118" s="141"/>
      <c r="G118" s="141">
        <v>1235009</v>
      </c>
      <c r="H118" s="141"/>
      <c r="I118" s="141">
        <v>993661</v>
      </c>
      <c r="J118" s="141">
        <v>619309</v>
      </c>
      <c r="K118" s="141">
        <v>57263</v>
      </c>
      <c r="L118" s="141">
        <v>9232.5479369999994</v>
      </c>
      <c r="M118" s="141">
        <v>693.23</v>
      </c>
    </row>
    <row r="119" spans="1:13" x14ac:dyDescent="0.3">
      <c r="A119" s="4" t="s">
        <v>441</v>
      </c>
      <c r="B119" s="4" t="s">
        <v>442</v>
      </c>
      <c r="C119" s="141">
        <v>117125.515035</v>
      </c>
      <c r="D119" s="141"/>
      <c r="E119" s="141">
        <v>164813</v>
      </c>
      <c r="F119" s="141"/>
      <c r="G119" s="141">
        <v>83037</v>
      </c>
      <c r="H119" s="141"/>
      <c r="I119" s="141"/>
      <c r="J119" s="141"/>
      <c r="K119" s="141"/>
      <c r="L119" s="141"/>
      <c r="M119" s="141">
        <v>693.23</v>
      </c>
    </row>
    <row r="120" spans="1:13" x14ac:dyDescent="0.3">
      <c r="A120" s="4" t="s">
        <v>695</v>
      </c>
      <c r="B120" s="4" t="s">
        <v>696</v>
      </c>
      <c r="C120" s="141">
        <v>74826.425757000005</v>
      </c>
      <c r="D120" s="141"/>
      <c r="E120" s="141"/>
      <c r="F120" s="141"/>
      <c r="G120" s="141"/>
      <c r="H120" s="141"/>
      <c r="I120" s="141"/>
      <c r="J120" s="141"/>
      <c r="K120" s="141"/>
      <c r="L120" s="141"/>
      <c r="M120" s="141">
        <v>693.23</v>
      </c>
    </row>
    <row r="121" spans="1:13" x14ac:dyDescent="0.3">
      <c r="A121" s="4" t="s">
        <v>381</v>
      </c>
      <c r="B121" s="4" t="s">
        <v>382</v>
      </c>
      <c r="C121" s="141">
        <v>84686.409784999996</v>
      </c>
      <c r="D121" s="141"/>
      <c r="E121" s="141">
        <v>120905</v>
      </c>
      <c r="F121" s="141"/>
      <c r="G121" s="141">
        <v>60869</v>
      </c>
      <c r="H121" s="141"/>
      <c r="I121" s="141"/>
      <c r="J121" s="141"/>
      <c r="K121" s="141"/>
      <c r="L121" s="141"/>
      <c r="M121" s="141">
        <v>693.23</v>
      </c>
    </row>
    <row r="122" spans="1:13" x14ac:dyDescent="0.3">
      <c r="A122" s="4" t="s">
        <v>333</v>
      </c>
      <c r="B122" s="4" t="s">
        <v>334</v>
      </c>
      <c r="C122" s="141">
        <v>8342830.1658030003</v>
      </c>
      <c r="D122" s="141"/>
      <c r="E122" s="141">
        <v>11733851</v>
      </c>
      <c r="F122" s="141"/>
      <c r="G122" s="141">
        <v>5979983</v>
      </c>
      <c r="H122" s="141"/>
      <c r="I122" s="141">
        <v>4529353</v>
      </c>
      <c r="J122" s="141">
        <v>3417361</v>
      </c>
      <c r="K122" s="141">
        <v>253533</v>
      </c>
      <c r="L122" s="141">
        <v>18465.095870000001</v>
      </c>
      <c r="M122" s="141"/>
    </row>
    <row r="123" spans="1:13" x14ac:dyDescent="0.3">
      <c r="A123" s="4" t="s">
        <v>797</v>
      </c>
      <c r="B123" s="4" t="s">
        <v>798</v>
      </c>
      <c r="C123" s="141">
        <v>618370.01131500001</v>
      </c>
      <c r="D123" s="141"/>
      <c r="E123" s="141">
        <v>871114</v>
      </c>
      <c r="F123" s="141"/>
      <c r="G123" s="141">
        <v>443346</v>
      </c>
      <c r="H123" s="141"/>
      <c r="I123" s="141"/>
      <c r="J123" s="141"/>
      <c r="K123" s="141"/>
      <c r="L123" s="141"/>
      <c r="M123" s="141"/>
    </row>
    <row r="124" spans="1:13" x14ac:dyDescent="0.3">
      <c r="A124" s="4" t="s">
        <v>393</v>
      </c>
      <c r="B124" s="4" t="s">
        <v>394</v>
      </c>
      <c r="C124" s="141">
        <v>68289.818027000001</v>
      </c>
      <c r="D124" s="141"/>
      <c r="E124" s="141"/>
      <c r="F124" s="141"/>
      <c r="G124" s="141"/>
      <c r="H124" s="141"/>
      <c r="I124" s="141"/>
      <c r="J124" s="141"/>
      <c r="K124" s="141"/>
      <c r="L124" s="141"/>
      <c r="M124" s="141">
        <v>693.23</v>
      </c>
    </row>
    <row r="125" spans="1:13" x14ac:dyDescent="0.3">
      <c r="A125" s="4" t="s">
        <v>471</v>
      </c>
      <c r="B125" s="4" t="s">
        <v>472</v>
      </c>
      <c r="C125" s="141">
        <v>86513.891910999999</v>
      </c>
      <c r="D125" s="141"/>
      <c r="E125" s="141">
        <v>122309</v>
      </c>
      <c r="F125" s="141"/>
      <c r="G125" s="141">
        <v>61934</v>
      </c>
      <c r="H125" s="141"/>
      <c r="I125" s="141"/>
      <c r="J125" s="141"/>
      <c r="K125" s="141"/>
      <c r="L125" s="141"/>
      <c r="M125" s="141">
        <v>693.23</v>
      </c>
    </row>
    <row r="126" spans="1:13" x14ac:dyDescent="0.3">
      <c r="A126" s="4" t="s">
        <v>359</v>
      </c>
      <c r="B126" s="4" t="s">
        <v>360</v>
      </c>
      <c r="C126" s="141">
        <v>107164.612934</v>
      </c>
      <c r="D126" s="141"/>
      <c r="E126" s="141">
        <v>76748</v>
      </c>
      <c r="F126" s="141"/>
      <c r="G126" s="141">
        <v>78367</v>
      </c>
      <c r="H126" s="141"/>
      <c r="I126" s="141"/>
      <c r="J126" s="141"/>
      <c r="K126" s="141"/>
      <c r="L126" s="141"/>
      <c r="M126" s="141">
        <v>693.23</v>
      </c>
    </row>
    <row r="127" spans="1:13" x14ac:dyDescent="0.3">
      <c r="A127" s="4" t="s">
        <v>681</v>
      </c>
      <c r="B127" s="4" t="s">
        <v>682</v>
      </c>
      <c r="C127" s="141">
        <v>35304.601836000002</v>
      </c>
      <c r="D127" s="141">
        <v>4179.5294119999999</v>
      </c>
      <c r="E127" s="141">
        <v>49720</v>
      </c>
      <c r="F127" s="141"/>
      <c r="G127" s="141">
        <v>25749</v>
      </c>
      <c r="H127" s="141"/>
      <c r="I127" s="141"/>
      <c r="J127" s="141"/>
      <c r="K127" s="141"/>
      <c r="L127" s="141"/>
      <c r="M127" s="141">
        <v>693.23</v>
      </c>
    </row>
    <row r="128" spans="1:13" x14ac:dyDescent="0.3">
      <c r="A128" s="4" t="s">
        <v>457</v>
      </c>
      <c r="B128" s="4" t="s">
        <v>458</v>
      </c>
      <c r="C128" s="141">
        <v>68518.757882999998</v>
      </c>
      <c r="D128" s="141">
        <v>23964.823529000001</v>
      </c>
      <c r="E128" s="141">
        <v>97836</v>
      </c>
      <c r="F128" s="141"/>
      <c r="G128" s="141">
        <v>50016</v>
      </c>
      <c r="H128" s="141"/>
      <c r="I128" s="141"/>
      <c r="J128" s="141"/>
      <c r="K128" s="141"/>
      <c r="L128" s="141"/>
      <c r="M128" s="141">
        <v>693.23</v>
      </c>
    </row>
    <row r="129" spans="1:13" x14ac:dyDescent="0.3">
      <c r="A129" s="4" t="s">
        <v>545</v>
      </c>
      <c r="B129" s="4" t="s">
        <v>546</v>
      </c>
      <c r="C129" s="141">
        <v>81011.838594000001</v>
      </c>
      <c r="D129" s="141"/>
      <c r="E129" s="141">
        <v>115642</v>
      </c>
      <c r="F129" s="141"/>
      <c r="G129" s="141">
        <v>58273</v>
      </c>
      <c r="H129" s="141"/>
      <c r="I129" s="141"/>
      <c r="J129" s="141"/>
      <c r="K129" s="141"/>
      <c r="L129" s="141"/>
      <c r="M129" s="141">
        <v>693.23</v>
      </c>
    </row>
    <row r="130" spans="1:13" x14ac:dyDescent="0.3">
      <c r="A130" s="4" t="s">
        <v>73</v>
      </c>
      <c r="B130" s="4" t="s">
        <v>74</v>
      </c>
      <c r="C130" s="141">
        <v>1232609.878426</v>
      </c>
      <c r="D130" s="141"/>
      <c r="E130" s="141">
        <v>1742334</v>
      </c>
      <c r="F130" s="141"/>
      <c r="G130" s="141"/>
      <c r="H130" s="141"/>
      <c r="I130" s="141">
        <v>867142</v>
      </c>
      <c r="J130" s="141">
        <v>467287</v>
      </c>
      <c r="K130" s="141">
        <v>14277</v>
      </c>
      <c r="L130" s="141">
        <v>9232.5479369999994</v>
      </c>
      <c r="M130" s="141">
        <v>693.23</v>
      </c>
    </row>
    <row r="131" spans="1:13" x14ac:dyDescent="0.3">
      <c r="A131" s="4" t="s">
        <v>635</v>
      </c>
      <c r="B131" s="4" t="s">
        <v>636</v>
      </c>
      <c r="C131" s="141">
        <v>80100.692567000006</v>
      </c>
      <c r="D131" s="141"/>
      <c r="E131" s="141">
        <v>60621</v>
      </c>
      <c r="F131" s="141"/>
      <c r="G131" s="141">
        <v>60974</v>
      </c>
      <c r="H131" s="141"/>
      <c r="I131" s="141"/>
      <c r="J131" s="141"/>
      <c r="K131" s="141"/>
      <c r="L131" s="141"/>
      <c r="M131" s="141">
        <v>693.23</v>
      </c>
    </row>
    <row r="132" spans="1:13" x14ac:dyDescent="0.3">
      <c r="A132" s="4" t="s">
        <v>812</v>
      </c>
      <c r="B132" s="4" t="s">
        <v>813</v>
      </c>
      <c r="C132" s="141"/>
      <c r="D132" s="141"/>
      <c r="E132" s="141">
        <v>3273004.8189999997</v>
      </c>
      <c r="F132" s="141"/>
      <c r="G132" s="141"/>
      <c r="H132" s="141"/>
      <c r="I132" s="141"/>
      <c r="J132" s="141"/>
      <c r="K132" s="141"/>
      <c r="L132" s="141"/>
      <c r="M132" s="141"/>
    </row>
    <row r="133" spans="1:13" x14ac:dyDescent="0.3">
      <c r="A133" s="4" t="s">
        <v>814</v>
      </c>
      <c r="B133" s="4" t="s">
        <v>815</v>
      </c>
      <c r="C133" s="141">
        <v>13478172.004047001</v>
      </c>
      <c r="D133" s="141"/>
      <c r="E133" s="141">
        <v>2270292.36</v>
      </c>
      <c r="F133" s="141"/>
      <c r="G133" s="141">
        <v>9530738</v>
      </c>
      <c r="H133" s="141"/>
      <c r="I133" s="141"/>
      <c r="J133" s="141"/>
      <c r="K133" s="141"/>
      <c r="L133" s="141"/>
      <c r="M133" s="141"/>
    </row>
    <row r="134" spans="1:13" x14ac:dyDescent="0.3">
      <c r="A134" s="4" t="s">
        <v>809</v>
      </c>
      <c r="B134" s="4" t="s">
        <v>810</v>
      </c>
      <c r="C134" s="141"/>
      <c r="D134" s="141"/>
      <c r="E134" s="141">
        <v>13375805.820999999</v>
      </c>
      <c r="F134" s="141"/>
      <c r="G134" s="141"/>
      <c r="H134" s="141"/>
      <c r="I134" s="141"/>
      <c r="J134" s="141"/>
      <c r="K134" s="141"/>
      <c r="L134" s="141"/>
      <c r="M134" s="141"/>
    </row>
    <row r="135" spans="1:13" x14ac:dyDescent="0.3">
      <c r="A135" s="4" t="s">
        <v>459</v>
      </c>
      <c r="B135" s="4" t="s">
        <v>460</v>
      </c>
      <c r="C135" s="141">
        <v>101810.765015</v>
      </c>
      <c r="D135" s="141"/>
      <c r="E135" s="141">
        <v>145452</v>
      </c>
      <c r="F135" s="141"/>
      <c r="G135" s="141">
        <v>73778</v>
      </c>
      <c r="H135" s="141"/>
      <c r="I135" s="141"/>
      <c r="J135" s="141"/>
      <c r="K135" s="141"/>
      <c r="L135" s="141"/>
      <c r="M135" s="141">
        <v>693.23</v>
      </c>
    </row>
    <row r="136" spans="1:13" x14ac:dyDescent="0.3">
      <c r="A136" s="4" t="s">
        <v>178</v>
      </c>
      <c r="B136" s="4" t="s">
        <v>179</v>
      </c>
      <c r="C136" s="141">
        <v>3516878.3410729999</v>
      </c>
      <c r="D136" s="141"/>
      <c r="E136" s="141">
        <v>4966795</v>
      </c>
      <c r="F136" s="141">
        <v>-111181</v>
      </c>
      <c r="G136" s="141">
        <v>2556219</v>
      </c>
      <c r="H136" s="141"/>
      <c r="I136" s="141">
        <v>1935840</v>
      </c>
      <c r="J136" s="141">
        <v>1529743</v>
      </c>
      <c r="K136" s="141">
        <v>122447</v>
      </c>
      <c r="L136" s="141">
        <v>18465.095870000001</v>
      </c>
      <c r="M136" s="141"/>
    </row>
    <row r="137" spans="1:13" x14ac:dyDescent="0.3">
      <c r="A137" s="4" t="s">
        <v>473</v>
      </c>
      <c r="B137" s="4" t="s">
        <v>474</v>
      </c>
      <c r="C137" s="141">
        <v>80684.864038999993</v>
      </c>
      <c r="D137" s="141"/>
      <c r="E137" s="141">
        <v>113010</v>
      </c>
      <c r="F137" s="141"/>
      <c r="G137" s="141">
        <v>57950</v>
      </c>
      <c r="H137" s="141"/>
      <c r="I137" s="141"/>
      <c r="J137" s="141"/>
      <c r="K137" s="141"/>
      <c r="L137" s="141"/>
      <c r="M137" s="141">
        <v>693.23</v>
      </c>
    </row>
    <row r="138" spans="1:13" x14ac:dyDescent="0.3">
      <c r="A138" s="4" t="s">
        <v>525</v>
      </c>
      <c r="B138" s="4" t="s">
        <v>526</v>
      </c>
      <c r="C138" s="141">
        <v>84432.096242</v>
      </c>
      <c r="D138" s="141"/>
      <c r="E138" s="141"/>
      <c r="F138" s="141"/>
      <c r="G138" s="141"/>
      <c r="H138" s="141"/>
      <c r="I138" s="141"/>
      <c r="J138" s="141"/>
      <c r="K138" s="141"/>
      <c r="L138" s="141"/>
      <c r="M138" s="141">
        <v>693.23</v>
      </c>
    </row>
    <row r="139" spans="1:13" x14ac:dyDescent="0.3">
      <c r="A139" s="4" t="s">
        <v>597</v>
      </c>
      <c r="B139" s="4" t="s">
        <v>598</v>
      </c>
      <c r="C139" s="141">
        <v>66483.096191000004</v>
      </c>
      <c r="D139" s="141"/>
      <c r="E139" s="141">
        <v>93602</v>
      </c>
      <c r="F139" s="141"/>
      <c r="G139" s="141">
        <v>47457</v>
      </c>
      <c r="H139" s="141">
        <v>62321</v>
      </c>
      <c r="I139" s="141"/>
      <c r="J139" s="141"/>
      <c r="K139" s="141"/>
      <c r="L139" s="141"/>
      <c r="M139" s="141">
        <v>693.23</v>
      </c>
    </row>
    <row r="140" spans="1:13" x14ac:dyDescent="0.3">
      <c r="A140" s="4" t="s">
        <v>749</v>
      </c>
      <c r="B140" s="4" t="s">
        <v>750</v>
      </c>
      <c r="C140" s="141">
        <v>610049.17206300003</v>
      </c>
      <c r="D140" s="141"/>
      <c r="E140" s="141">
        <v>470038</v>
      </c>
      <c r="F140" s="141"/>
      <c r="G140" s="141">
        <v>476124</v>
      </c>
      <c r="H140" s="141"/>
      <c r="I140" s="141"/>
      <c r="J140" s="141"/>
      <c r="K140" s="141"/>
      <c r="L140" s="141"/>
      <c r="M140" s="141"/>
    </row>
    <row r="141" spans="1:13" x14ac:dyDescent="0.3">
      <c r="A141" s="4" t="s">
        <v>112</v>
      </c>
      <c r="B141" s="4" t="s">
        <v>113</v>
      </c>
      <c r="C141" s="141">
        <v>1125852.9745060001</v>
      </c>
      <c r="D141" s="141"/>
      <c r="E141" s="141">
        <v>1627068</v>
      </c>
      <c r="F141" s="141"/>
      <c r="G141" s="141">
        <v>848354</v>
      </c>
      <c r="H141" s="141"/>
      <c r="I141" s="141">
        <v>1017871</v>
      </c>
      <c r="J141" s="141">
        <v>407330</v>
      </c>
      <c r="K141" s="141">
        <v>75450</v>
      </c>
      <c r="L141" s="141">
        <v>9232.5479369999994</v>
      </c>
      <c r="M141" s="141">
        <v>693.23</v>
      </c>
    </row>
    <row r="142" spans="1:13" x14ac:dyDescent="0.3">
      <c r="A142" s="4" t="s">
        <v>697</v>
      </c>
      <c r="B142" s="4" t="s">
        <v>698</v>
      </c>
      <c r="C142" s="141">
        <v>118727.517353</v>
      </c>
      <c r="D142" s="141"/>
      <c r="E142" s="141"/>
      <c r="F142" s="141"/>
      <c r="G142" s="141"/>
      <c r="H142" s="141"/>
      <c r="I142" s="141"/>
      <c r="J142" s="141"/>
      <c r="K142" s="141"/>
      <c r="L142" s="141"/>
      <c r="M142" s="141">
        <v>693.23</v>
      </c>
    </row>
    <row r="143" spans="1:13" x14ac:dyDescent="0.3">
      <c r="A143" s="4" t="s">
        <v>114</v>
      </c>
      <c r="B143" s="4" t="s">
        <v>115</v>
      </c>
      <c r="C143" s="141">
        <v>1095315.1657430001</v>
      </c>
      <c r="D143" s="141"/>
      <c r="E143" s="141">
        <v>1676807</v>
      </c>
      <c r="F143" s="141"/>
      <c r="G143" s="141">
        <v>867329</v>
      </c>
      <c r="H143" s="141"/>
      <c r="I143" s="141">
        <v>1075050</v>
      </c>
      <c r="J143" s="141">
        <v>284636</v>
      </c>
      <c r="K143" s="141">
        <v>48736</v>
      </c>
      <c r="L143" s="141">
        <v>9232.5479369999994</v>
      </c>
      <c r="M143" s="141">
        <v>693.23</v>
      </c>
    </row>
    <row r="144" spans="1:13" x14ac:dyDescent="0.3">
      <c r="A144" s="4" t="s">
        <v>268</v>
      </c>
      <c r="B144" s="4" t="s">
        <v>269</v>
      </c>
      <c r="C144" s="141">
        <v>626674.70367700001</v>
      </c>
      <c r="D144" s="141"/>
      <c r="E144" s="141"/>
      <c r="F144" s="141">
        <v>-94458</v>
      </c>
      <c r="G144" s="141"/>
      <c r="H144" s="141"/>
      <c r="I144" s="141">
        <v>489037</v>
      </c>
      <c r="J144" s="141">
        <v>277373</v>
      </c>
      <c r="K144" s="141">
        <v>13346</v>
      </c>
      <c r="L144" s="141">
        <v>9232.5479369999994</v>
      </c>
      <c r="M144" s="141">
        <v>693.23</v>
      </c>
    </row>
    <row r="145" spans="1:13" x14ac:dyDescent="0.3">
      <c r="A145" s="4" t="s">
        <v>623</v>
      </c>
      <c r="B145" s="4" t="s">
        <v>624</v>
      </c>
      <c r="C145" s="141">
        <v>46594.162447000002</v>
      </c>
      <c r="D145" s="141">
        <v>120334.70588199999</v>
      </c>
      <c r="E145" s="141">
        <v>65586</v>
      </c>
      <c r="F145" s="141"/>
      <c r="G145" s="141">
        <v>33358</v>
      </c>
      <c r="H145" s="141"/>
      <c r="I145" s="141"/>
      <c r="J145" s="141"/>
      <c r="K145" s="141"/>
      <c r="L145" s="141"/>
      <c r="M145" s="141">
        <v>693.23</v>
      </c>
    </row>
    <row r="146" spans="1:13" x14ac:dyDescent="0.3">
      <c r="A146" s="4" t="s">
        <v>116</v>
      </c>
      <c r="B146" s="4" t="s">
        <v>117</v>
      </c>
      <c r="C146" s="141">
        <v>933912.56720799999</v>
      </c>
      <c r="D146" s="141"/>
      <c r="E146" s="141">
        <v>1256459</v>
      </c>
      <c r="F146" s="141">
        <v>-89435</v>
      </c>
      <c r="G146" s="141">
        <v>621435</v>
      </c>
      <c r="H146" s="141"/>
      <c r="I146" s="141">
        <v>702709</v>
      </c>
      <c r="J146" s="141">
        <v>258098</v>
      </c>
      <c r="K146" s="141">
        <v>114833</v>
      </c>
      <c r="L146" s="141">
        <v>9232.5479369999994</v>
      </c>
      <c r="M146" s="141">
        <v>693.23</v>
      </c>
    </row>
    <row r="147" spans="1:13" x14ac:dyDescent="0.3">
      <c r="A147" s="4" t="s">
        <v>323</v>
      </c>
      <c r="B147" s="4" t="s">
        <v>324</v>
      </c>
      <c r="C147" s="141">
        <v>7589428.8900039997</v>
      </c>
      <c r="D147" s="141"/>
      <c r="E147" s="141">
        <v>10785784</v>
      </c>
      <c r="F147" s="141"/>
      <c r="G147" s="141">
        <v>5466517</v>
      </c>
      <c r="H147" s="141"/>
      <c r="I147" s="141">
        <v>3637943</v>
      </c>
      <c r="J147" s="141">
        <v>2929722</v>
      </c>
      <c r="K147" s="141">
        <v>229593</v>
      </c>
      <c r="L147" s="141">
        <v>18465.095870000001</v>
      </c>
      <c r="M147" s="141"/>
    </row>
    <row r="148" spans="1:13" x14ac:dyDescent="0.3">
      <c r="A148" s="4" t="s">
        <v>785</v>
      </c>
      <c r="B148" s="4" t="s">
        <v>786</v>
      </c>
      <c r="C148" s="141">
        <v>560829.98637900001</v>
      </c>
      <c r="D148" s="141"/>
      <c r="E148" s="141">
        <v>794969</v>
      </c>
      <c r="F148" s="141"/>
      <c r="G148" s="141">
        <v>403782</v>
      </c>
      <c r="H148" s="141"/>
      <c r="I148" s="141"/>
      <c r="J148" s="141"/>
      <c r="K148" s="141"/>
      <c r="L148" s="141"/>
      <c r="M148" s="141"/>
    </row>
    <row r="149" spans="1:13" x14ac:dyDescent="0.3">
      <c r="A149" s="4" t="s">
        <v>569</v>
      </c>
      <c r="B149" s="4" t="s">
        <v>570</v>
      </c>
      <c r="C149" s="141">
        <v>80502.634833000004</v>
      </c>
      <c r="D149" s="141">
        <v>25699</v>
      </c>
      <c r="E149" s="141">
        <v>112505</v>
      </c>
      <c r="F149" s="141"/>
      <c r="G149" s="141">
        <v>57214</v>
      </c>
      <c r="H149" s="141"/>
      <c r="I149" s="141"/>
      <c r="J149" s="141"/>
      <c r="K149" s="141"/>
      <c r="L149" s="141"/>
      <c r="M149" s="141">
        <v>693.23</v>
      </c>
    </row>
    <row r="150" spans="1:13" x14ac:dyDescent="0.3">
      <c r="A150" s="4" t="s">
        <v>151</v>
      </c>
      <c r="B150" s="4" t="s">
        <v>152</v>
      </c>
      <c r="C150" s="141">
        <v>1477726.0365269999</v>
      </c>
      <c r="D150" s="141"/>
      <c r="E150" s="141">
        <v>2042299</v>
      </c>
      <c r="F150" s="141"/>
      <c r="G150" s="141">
        <v>1049382</v>
      </c>
      <c r="H150" s="141"/>
      <c r="I150" s="141">
        <v>878558</v>
      </c>
      <c r="J150" s="141">
        <v>344544</v>
      </c>
      <c r="K150" s="141">
        <v>50165</v>
      </c>
      <c r="L150" s="141">
        <v>9232.5479369999994</v>
      </c>
      <c r="M150" s="141">
        <v>693.23</v>
      </c>
    </row>
    <row r="151" spans="1:13" x14ac:dyDescent="0.3">
      <c r="A151" s="4" t="s">
        <v>443</v>
      </c>
      <c r="B151" s="4" t="s">
        <v>444</v>
      </c>
      <c r="C151" s="141">
        <v>103924.27779199999</v>
      </c>
      <c r="D151" s="141"/>
      <c r="E151" s="141"/>
      <c r="F151" s="141"/>
      <c r="G151" s="141"/>
      <c r="H151" s="141"/>
      <c r="I151" s="141"/>
      <c r="J151" s="141"/>
      <c r="K151" s="141"/>
      <c r="L151" s="141"/>
      <c r="M151" s="141">
        <v>693.23</v>
      </c>
    </row>
    <row r="152" spans="1:13" x14ac:dyDescent="0.3">
      <c r="A152" s="4" t="s">
        <v>739</v>
      </c>
      <c r="B152" s="4" t="s">
        <v>740</v>
      </c>
      <c r="C152" s="141">
        <v>196955.74716699999</v>
      </c>
      <c r="D152" s="141">
        <v>46009.470587999996</v>
      </c>
      <c r="E152" s="141">
        <v>277646</v>
      </c>
      <c r="F152" s="141"/>
      <c r="G152" s="141">
        <v>139980</v>
      </c>
      <c r="H152" s="141"/>
      <c r="I152" s="141"/>
      <c r="J152" s="141"/>
      <c r="K152" s="141"/>
      <c r="L152" s="141"/>
      <c r="M152" s="141">
        <v>693.23</v>
      </c>
    </row>
    <row r="153" spans="1:13" x14ac:dyDescent="0.3">
      <c r="A153" s="4" t="s">
        <v>153</v>
      </c>
      <c r="B153" s="4" t="s">
        <v>154</v>
      </c>
      <c r="C153" s="141">
        <v>1490782.5284200001</v>
      </c>
      <c r="D153" s="141"/>
      <c r="E153" s="141">
        <v>1049890</v>
      </c>
      <c r="F153" s="141">
        <v>-94536</v>
      </c>
      <c r="G153" s="141"/>
      <c r="H153" s="141"/>
      <c r="I153" s="141">
        <v>742073</v>
      </c>
      <c r="J153" s="141">
        <v>508431</v>
      </c>
      <c r="K153" s="141">
        <v>33951</v>
      </c>
      <c r="L153" s="141">
        <v>9232.5479369999994</v>
      </c>
      <c r="M153" s="141">
        <v>693.23</v>
      </c>
    </row>
    <row r="154" spans="1:13" x14ac:dyDescent="0.3">
      <c r="A154" s="4" t="s">
        <v>475</v>
      </c>
      <c r="B154" s="4" t="s">
        <v>476</v>
      </c>
      <c r="C154" s="141">
        <v>83112.087853000005</v>
      </c>
      <c r="D154" s="141"/>
      <c r="E154" s="141">
        <v>117866</v>
      </c>
      <c r="F154" s="141"/>
      <c r="G154" s="141">
        <v>59333</v>
      </c>
      <c r="H154" s="141"/>
      <c r="I154" s="141"/>
      <c r="J154" s="141"/>
      <c r="K154" s="141"/>
      <c r="L154" s="141"/>
      <c r="M154" s="141">
        <v>693.23</v>
      </c>
    </row>
    <row r="155" spans="1:13" x14ac:dyDescent="0.3">
      <c r="A155" s="4" t="s">
        <v>210</v>
      </c>
      <c r="B155" s="4" t="s">
        <v>211</v>
      </c>
      <c r="C155" s="141">
        <v>571902.71730300004</v>
      </c>
      <c r="D155" s="141"/>
      <c r="E155" s="141">
        <v>815934</v>
      </c>
      <c r="F155" s="141">
        <v>-94505</v>
      </c>
      <c r="G155" s="141">
        <v>409334</v>
      </c>
      <c r="H155" s="141"/>
      <c r="I155" s="141">
        <v>383440</v>
      </c>
      <c r="J155" s="141">
        <v>221261</v>
      </c>
      <c r="K155" s="141">
        <v>12191</v>
      </c>
      <c r="L155" s="141">
        <v>9232.5479369999994</v>
      </c>
      <c r="M155" s="141">
        <v>693.23</v>
      </c>
    </row>
    <row r="156" spans="1:13" x14ac:dyDescent="0.3">
      <c r="A156" s="4" t="s">
        <v>421</v>
      </c>
      <c r="B156" s="4" t="s">
        <v>422</v>
      </c>
      <c r="C156" s="141">
        <v>100173.58554</v>
      </c>
      <c r="D156" s="141"/>
      <c r="E156" s="141">
        <v>139681</v>
      </c>
      <c r="F156" s="141"/>
      <c r="G156" s="141"/>
      <c r="H156" s="141">
        <v>102472</v>
      </c>
      <c r="I156" s="141"/>
      <c r="J156" s="141"/>
      <c r="K156" s="141"/>
      <c r="L156" s="141"/>
      <c r="M156" s="141">
        <v>693.23</v>
      </c>
    </row>
    <row r="157" spans="1:13" x14ac:dyDescent="0.3">
      <c r="A157" s="4" t="s">
        <v>477</v>
      </c>
      <c r="B157" s="4" t="s">
        <v>478</v>
      </c>
      <c r="C157" s="141">
        <v>119300.732005</v>
      </c>
      <c r="D157" s="141"/>
      <c r="E157" s="141">
        <v>167961</v>
      </c>
      <c r="F157" s="141"/>
      <c r="G157" s="141">
        <v>85802</v>
      </c>
      <c r="H157" s="141"/>
      <c r="I157" s="141"/>
      <c r="J157" s="141"/>
      <c r="K157" s="141"/>
      <c r="L157" s="141"/>
      <c r="M157" s="141">
        <v>693.23</v>
      </c>
    </row>
    <row r="158" spans="1:13" x14ac:dyDescent="0.3">
      <c r="A158" s="4" t="s">
        <v>155</v>
      </c>
      <c r="B158" s="4" t="s">
        <v>156</v>
      </c>
      <c r="C158" s="141">
        <v>1545598.342071</v>
      </c>
      <c r="D158" s="141"/>
      <c r="E158" s="141">
        <v>2180682</v>
      </c>
      <c r="F158" s="141">
        <v>-118622</v>
      </c>
      <c r="G158" s="141"/>
      <c r="H158" s="141"/>
      <c r="I158" s="141">
        <v>769506</v>
      </c>
      <c r="J158" s="141">
        <v>688970</v>
      </c>
      <c r="K158" s="141">
        <v>51685</v>
      </c>
      <c r="L158" s="141">
        <v>9232.5479369999994</v>
      </c>
      <c r="M158" s="141">
        <v>693.23</v>
      </c>
    </row>
    <row r="159" spans="1:13" x14ac:dyDescent="0.3">
      <c r="A159" s="4" t="s">
        <v>799</v>
      </c>
      <c r="B159" s="4" t="s">
        <v>800</v>
      </c>
      <c r="C159" s="141">
        <v>299239.96211099997</v>
      </c>
      <c r="D159" s="141">
        <v>20881.235293999998</v>
      </c>
      <c r="E159" s="141">
        <v>209645</v>
      </c>
      <c r="F159" s="141"/>
      <c r="G159" s="141"/>
      <c r="H159" s="141"/>
      <c r="I159" s="141"/>
      <c r="J159" s="141"/>
      <c r="K159" s="141"/>
      <c r="L159" s="141"/>
      <c r="M159" s="141"/>
    </row>
    <row r="160" spans="1:13" x14ac:dyDescent="0.3">
      <c r="A160" s="4" t="s">
        <v>280</v>
      </c>
      <c r="B160" s="4" t="s">
        <v>281</v>
      </c>
      <c r="C160" s="141">
        <v>1241619.8439460001</v>
      </c>
      <c r="D160" s="141">
        <v>976053.23529400001</v>
      </c>
      <c r="E160" s="141"/>
      <c r="F160" s="141"/>
      <c r="G160" s="141"/>
      <c r="H160" s="141"/>
      <c r="I160" s="141">
        <v>673810</v>
      </c>
      <c r="J160" s="141">
        <v>487256</v>
      </c>
      <c r="K160" s="141">
        <v>46491</v>
      </c>
      <c r="L160" s="141">
        <v>13848.821900000001</v>
      </c>
      <c r="M160" s="141">
        <v>693.23</v>
      </c>
    </row>
    <row r="161" spans="1:13" x14ac:dyDescent="0.3">
      <c r="A161" s="4" t="s">
        <v>180</v>
      </c>
      <c r="B161" s="4" t="s">
        <v>181</v>
      </c>
      <c r="C161" s="141">
        <v>7246822.9904190004</v>
      </c>
      <c r="D161" s="141"/>
      <c r="E161" s="141">
        <v>10184972</v>
      </c>
      <c r="F161" s="141"/>
      <c r="G161" s="141"/>
      <c r="H161" s="141"/>
      <c r="I161" s="141">
        <v>3163482</v>
      </c>
      <c r="J161" s="141">
        <v>2349992</v>
      </c>
      <c r="K161" s="141">
        <v>227277</v>
      </c>
      <c r="L161" s="141">
        <v>18465.095870000001</v>
      </c>
      <c r="M161" s="141"/>
    </row>
    <row r="162" spans="1:13" x14ac:dyDescent="0.3">
      <c r="A162" s="4" t="s">
        <v>503</v>
      </c>
      <c r="B162" s="4" t="s">
        <v>504</v>
      </c>
      <c r="C162" s="141">
        <v>94946.029381</v>
      </c>
      <c r="D162" s="141"/>
      <c r="E162" s="141">
        <v>131853</v>
      </c>
      <c r="F162" s="141"/>
      <c r="G162" s="141">
        <v>67894</v>
      </c>
      <c r="H162" s="141"/>
      <c r="I162" s="141"/>
      <c r="J162" s="141"/>
      <c r="K162" s="141"/>
      <c r="L162" s="141"/>
      <c r="M162" s="141">
        <v>693.23</v>
      </c>
    </row>
    <row r="163" spans="1:13" x14ac:dyDescent="0.3">
      <c r="A163" s="4" t="s">
        <v>383</v>
      </c>
      <c r="B163" s="4" t="s">
        <v>384</v>
      </c>
      <c r="C163" s="141">
        <v>80464.574303000001</v>
      </c>
      <c r="D163" s="141"/>
      <c r="E163" s="141">
        <v>115795</v>
      </c>
      <c r="F163" s="141"/>
      <c r="G163" s="141">
        <v>59089</v>
      </c>
      <c r="H163" s="141"/>
      <c r="I163" s="141"/>
      <c r="J163" s="141"/>
      <c r="K163" s="141"/>
      <c r="L163" s="141"/>
      <c r="M163" s="141">
        <v>693.23</v>
      </c>
    </row>
    <row r="164" spans="1:13" x14ac:dyDescent="0.3">
      <c r="A164" s="4" t="s">
        <v>157</v>
      </c>
      <c r="B164" s="4" t="s">
        <v>158</v>
      </c>
      <c r="C164" s="141">
        <v>1590346.568801</v>
      </c>
      <c r="D164" s="141"/>
      <c r="E164" s="141">
        <v>2256682</v>
      </c>
      <c r="F164" s="141"/>
      <c r="G164" s="141">
        <v>1149301</v>
      </c>
      <c r="H164" s="141"/>
      <c r="I164" s="141">
        <v>796612</v>
      </c>
      <c r="J164" s="141">
        <v>555102</v>
      </c>
      <c r="K164" s="141">
        <v>38611</v>
      </c>
      <c r="L164" s="141">
        <v>13848.821900000001</v>
      </c>
      <c r="M164" s="141">
        <v>693.23</v>
      </c>
    </row>
    <row r="165" spans="1:13" x14ac:dyDescent="0.3">
      <c r="A165" s="4" t="s">
        <v>571</v>
      </c>
      <c r="B165" s="4" t="s">
        <v>572</v>
      </c>
      <c r="C165" s="141">
        <v>60501.249522999999</v>
      </c>
      <c r="D165" s="141"/>
      <c r="E165" s="141">
        <v>84399</v>
      </c>
      <c r="F165" s="141"/>
      <c r="G165" s="141">
        <v>43439</v>
      </c>
      <c r="H165" s="141"/>
      <c r="I165" s="141"/>
      <c r="J165" s="141"/>
      <c r="K165" s="141"/>
      <c r="L165" s="141"/>
      <c r="M165" s="141">
        <v>693.23</v>
      </c>
    </row>
    <row r="166" spans="1:13" x14ac:dyDescent="0.3">
      <c r="A166" s="4" t="s">
        <v>733</v>
      </c>
      <c r="B166" s="4" t="s">
        <v>734</v>
      </c>
      <c r="C166" s="141">
        <v>117166.458938</v>
      </c>
      <c r="D166" s="141">
        <v>1951.176471</v>
      </c>
      <c r="E166" s="141">
        <v>164829</v>
      </c>
      <c r="F166" s="141"/>
      <c r="G166" s="141">
        <v>85463</v>
      </c>
      <c r="H166" s="141"/>
      <c r="I166" s="141"/>
      <c r="J166" s="141"/>
      <c r="K166" s="141"/>
      <c r="L166" s="141"/>
      <c r="M166" s="141">
        <v>693.23</v>
      </c>
    </row>
    <row r="167" spans="1:13" x14ac:dyDescent="0.3">
      <c r="A167" s="4" t="s">
        <v>159</v>
      </c>
      <c r="B167" s="4" t="s">
        <v>160</v>
      </c>
      <c r="C167" s="141">
        <v>1365418.0619399999</v>
      </c>
      <c r="D167" s="141"/>
      <c r="E167" s="141">
        <v>1955657</v>
      </c>
      <c r="F167" s="141"/>
      <c r="G167" s="141">
        <v>997148</v>
      </c>
      <c r="H167" s="141"/>
      <c r="I167" s="141">
        <v>764656</v>
      </c>
      <c r="J167" s="141">
        <v>392743</v>
      </c>
      <c r="K167" s="141">
        <v>48193</v>
      </c>
      <c r="L167" s="141">
        <v>13848.821900000001</v>
      </c>
      <c r="M167" s="141">
        <v>693.23</v>
      </c>
    </row>
    <row r="168" spans="1:13" x14ac:dyDescent="0.3">
      <c r="A168" s="4" t="s">
        <v>771</v>
      </c>
      <c r="B168" s="4" t="s">
        <v>772</v>
      </c>
      <c r="C168" s="141">
        <v>323761.32372400002</v>
      </c>
      <c r="D168" s="141"/>
      <c r="E168" s="141">
        <v>446896</v>
      </c>
      <c r="F168" s="141"/>
      <c r="G168" s="141">
        <v>227614</v>
      </c>
      <c r="H168" s="141"/>
      <c r="I168" s="141"/>
      <c r="J168" s="141"/>
      <c r="K168" s="141"/>
      <c r="L168" s="141"/>
      <c r="M168" s="141"/>
    </row>
    <row r="169" spans="1:13" x14ac:dyDescent="0.3">
      <c r="A169" s="4" t="s">
        <v>745</v>
      </c>
      <c r="B169" s="4" t="s">
        <v>746</v>
      </c>
      <c r="C169" s="141">
        <v>106442.039534</v>
      </c>
      <c r="D169" s="141">
        <v>8151.1764709999998</v>
      </c>
      <c r="E169" s="141">
        <v>82291</v>
      </c>
      <c r="F169" s="141"/>
      <c r="G169" s="141">
        <v>83094</v>
      </c>
      <c r="H169" s="141"/>
      <c r="I169" s="141"/>
      <c r="J169" s="141"/>
      <c r="K169" s="141"/>
      <c r="L169" s="141"/>
      <c r="M169" s="141">
        <v>693.23</v>
      </c>
    </row>
    <row r="170" spans="1:13" x14ac:dyDescent="0.3">
      <c r="A170" s="4" t="s">
        <v>547</v>
      </c>
      <c r="B170" s="4" t="s">
        <v>548</v>
      </c>
      <c r="C170" s="141">
        <v>78145.765333000003</v>
      </c>
      <c r="D170" s="141"/>
      <c r="E170" s="141">
        <v>106814</v>
      </c>
      <c r="F170" s="141"/>
      <c r="G170" s="141">
        <v>53270</v>
      </c>
      <c r="H170" s="141">
        <v>223435</v>
      </c>
      <c r="I170" s="141"/>
      <c r="J170" s="141"/>
      <c r="K170" s="141"/>
      <c r="L170" s="141"/>
      <c r="M170" s="141">
        <v>693.23</v>
      </c>
    </row>
    <row r="171" spans="1:13" x14ac:dyDescent="0.3">
      <c r="A171" s="4" t="s">
        <v>683</v>
      </c>
      <c r="B171" s="4" t="s">
        <v>684</v>
      </c>
      <c r="C171" s="141">
        <v>186630.96333</v>
      </c>
      <c r="D171" s="141"/>
      <c r="E171" s="141"/>
      <c r="F171" s="141"/>
      <c r="G171" s="141"/>
      <c r="H171" s="141"/>
      <c r="I171" s="141"/>
      <c r="J171" s="141"/>
      <c r="K171" s="141"/>
      <c r="L171" s="141"/>
      <c r="M171" s="141">
        <v>693.23</v>
      </c>
    </row>
    <row r="172" spans="1:13" x14ac:dyDescent="0.3">
      <c r="A172" s="4" t="s">
        <v>343</v>
      </c>
      <c r="B172" s="4" t="s">
        <v>344</v>
      </c>
      <c r="C172" s="141">
        <v>17638.749062999999</v>
      </c>
      <c r="D172" s="141"/>
      <c r="E172" s="141">
        <v>13914</v>
      </c>
      <c r="F172" s="141"/>
      <c r="G172" s="141"/>
      <c r="H172" s="141"/>
      <c r="I172" s="141">
        <v>9688</v>
      </c>
      <c r="J172" s="141">
        <v>6575</v>
      </c>
      <c r="K172" s="141">
        <v>3361</v>
      </c>
      <c r="L172" s="141">
        <v>9232.5479369999994</v>
      </c>
      <c r="M172" s="141">
        <v>693.23</v>
      </c>
    </row>
    <row r="173" spans="1:13" x14ac:dyDescent="0.3">
      <c r="A173" s="4" t="s">
        <v>198</v>
      </c>
      <c r="B173" s="4" t="s">
        <v>199</v>
      </c>
      <c r="C173" s="141">
        <v>1030955.9624740001</v>
      </c>
      <c r="D173" s="141"/>
      <c r="E173" s="141">
        <v>724777</v>
      </c>
      <c r="F173" s="141">
        <v>-71916</v>
      </c>
      <c r="G173" s="141"/>
      <c r="H173" s="141"/>
      <c r="I173" s="141">
        <v>586431</v>
      </c>
      <c r="J173" s="141">
        <v>485219</v>
      </c>
      <c r="K173" s="141">
        <v>23610</v>
      </c>
      <c r="L173" s="141">
        <v>9232.5479369999994</v>
      </c>
      <c r="M173" s="141">
        <v>693.23</v>
      </c>
    </row>
    <row r="174" spans="1:13" x14ac:dyDescent="0.3">
      <c r="A174" s="4" t="s">
        <v>118</v>
      </c>
      <c r="B174" s="4" t="s">
        <v>119</v>
      </c>
      <c r="C174" s="141">
        <v>1219868.25092</v>
      </c>
      <c r="D174" s="141"/>
      <c r="E174" s="141">
        <v>1726389</v>
      </c>
      <c r="F174" s="141"/>
      <c r="G174" s="141"/>
      <c r="H174" s="141"/>
      <c r="I174" s="141">
        <v>983910</v>
      </c>
      <c r="J174" s="141">
        <v>291703</v>
      </c>
      <c r="K174" s="141">
        <v>55798</v>
      </c>
      <c r="L174" s="141">
        <v>9232.5479369999994</v>
      </c>
      <c r="M174" s="141">
        <v>693.23</v>
      </c>
    </row>
    <row r="175" spans="1:13" x14ac:dyDescent="0.3">
      <c r="A175" s="4" t="s">
        <v>120</v>
      </c>
      <c r="B175" s="4" t="s">
        <v>121</v>
      </c>
      <c r="C175" s="141">
        <v>1122930.3871239999</v>
      </c>
      <c r="D175" s="141"/>
      <c r="E175" s="141">
        <v>1608861</v>
      </c>
      <c r="F175" s="141"/>
      <c r="G175" s="141">
        <v>810721</v>
      </c>
      <c r="H175" s="141"/>
      <c r="I175" s="141">
        <v>663245</v>
      </c>
      <c r="J175" s="141">
        <v>293039</v>
      </c>
      <c r="K175" s="141">
        <v>50341</v>
      </c>
      <c r="L175" s="141">
        <v>9232.5479369999994</v>
      </c>
      <c r="M175" s="141">
        <v>693.23</v>
      </c>
    </row>
    <row r="176" spans="1:13" x14ac:dyDescent="0.3">
      <c r="A176" s="4" t="s">
        <v>335</v>
      </c>
      <c r="B176" s="4" t="s">
        <v>336</v>
      </c>
      <c r="C176" s="141">
        <v>8270796.5756209996</v>
      </c>
      <c r="D176" s="141"/>
      <c r="E176" s="141">
        <v>5775872</v>
      </c>
      <c r="F176" s="141"/>
      <c r="G176" s="141"/>
      <c r="H176" s="141"/>
      <c r="I176" s="141">
        <v>4716769</v>
      </c>
      <c r="J176" s="141">
        <v>3408417</v>
      </c>
      <c r="K176" s="141">
        <v>326667</v>
      </c>
      <c r="L176" s="141">
        <v>18465.095870000001</v>
      </c>
      <c r="M176" s="141"/>
    </row>
    <row r="177" spans="1:13" x14ac:dyDescent="0.3">
      <c r="A177" s="4" t="s">
        <v>801</v>
      </c>
      <c r="B177" s="4" t="s">
        <v>802</v>
      </c>
      <c r="C177" s="141">
        <v>622612.60708700004</v>
      </c>
      <c r="D177" s="141"/>
      <c r="E177" s="141">
        <v>434433</v>
      </c>
      <c r="F177" s="141"/>
      <c r="G177" s="141"/>
      <c r="H177" s="141"/>
      <c r="I177" s="141"/>
      <c r="J177" s="141"/>
      <c r="K177" s="141"/>
      <c r="L177" s="141"/>
      <c r="M177" s="141"/>
    </row>
    <row r="178" spans="1:13" x14ac:dyDescent="0.3">
      <c r="A178" s="4" t="s">
        <v>613</v>
      </c>
      <c r="B178" s="4" t="s">
        <v>614</v>
      </c>
      <c r="C178" s="141">
        <v>92104.176456999994</v>
      </c>
      <c r="D178" s="141"/>
      <c r="E178" s="141">
        <v>130106</v>
      </c>
      <c r="F178" s="141"/>
      <c r="G178" s="141">
        <v>66903</v>
      </c>
      <c r="H178" s="141"/>
      <c r="I178" s="141"/>
      <c r="J178" s="141"/>
      <c r="K178" s="141"/>
      <c r="L178" s="141"/>
      <c r="M178" s="141">
        <v>693.23</v>
      </c>
    </row>
    <row r="179" spans="1:13" x14ac:dyDescent="0.3">
      <c r="A179" s="4" t="s">
        <v>605</v>
      </c>
      <c r="B179" s="4" t="s">
        <v>606</v>
      </c>
      <c r="C179" s="141">
        <v>90791.088164000001</v>
      </c>
      <c r="D179" s="141">
        <v>88567</v>
      </c>
      <c r="E179" s="141">
        <v>130094</v>
      </c>
      <c r="F179" s="141"/>
      <c r="G179" s="141">
        <v>65500</v>
      </c>
      <c r="H179" s="141"/>
      <c r="I179" s="141"/>
      <c r="J179" s="141"/>
      <c r="K179" s="141"/>
      <c r="L179" s="141"/>
      <c r="M179" s="141">
        <v>693.23</v>
      </c>
    </row>
    <row r="180" spans="1:13" x14ac:dyDescent="0.3">
      <c r="A180" s="4" t="s">
        <v>220</v>
      </c>
      <c r="B180" s="4" t="s">
        <v>221</v>
      </c>
      <c r="C180" s="141">
        <v>1112120.619864</v>
      </c>
      <c r="D180" s="141"/>
      <c r="E180" s="141"/>
      <c r="F180" s="141"/>
      <c r="G180" s="141"/>
      <c r="H180" s="141"/>
      <c r="I180" s="141">
        <v>1111732</v>
      </c>
      <c r="J180" s="141">
        <v>469458</v>
      </c>
      <c r="K180" s="141">
        <v>195636</v>
      </c>
      <c r="L180" s="141">
        <v>9232.5479369999994</v>
      </c>
      <c r="M180" s="141">
        <v>693.23</v>
      </c>
    </row>
    <row r="181" spans="1:13" x14ac:dyDescent="0.3">
      <c r="A181" s="4" t="s">
        <v>161</v>
      </c>
      <c r="B181" s="4" t="s">
        <v>162</v>
      </c>
      <c r="C181" s="141">
        <v>1225778.0132500001</v>
      </c>
      <c r="D181" s="141"/>
      <c r="E181" s="141">
        <v>892015</v>
      </c>
      <c r="F181" s="141">
        <v>-84521</v>
      </c>
      <c r="G181" s="141">
        <v>907574</v>
      </c>
      <c r="H181" s="141"/>
      <c r="I181" s="141">
        <v>438574</v>
      </c>
      <c r="J181" s="141">
        <v>338541</v>
      </c>
      <c r="K181" s="141">
        <v>24708</v>
      </c>
      <c r="L181" s="141">
        <v>9232.5479369999994</v>
      </c>
      <c r="M181" s="141">
        <v>693.23</v>
      </c>
    </row>
    <row r="182" spans="1:13" x14ac:dyDescent="0.3">
      <c r="A182" s="4" t="s">
        <v>101</v>
      </c>
      <c r="B182" s="4" t="s">
        <v>102</v>
      </c>
      <c r="C182" s="141">
        <v>2241653.3556329999</v>
      </c>
      <c r="D182" s="141"/>
      <c r="E182" s="141">
        <v>1598869</v>
      </c>
      <c r="F182" s="141"/>
      <c r="G182" s="141"/>
      <c r="H182" s="141"/>
      <c r="I182" s="141">
        <v>1423106</v>
      </c>
      <c r="J182" s="141">
        <v>848901</v>
      </c>
      <c r="K182" s="141">
        <v>66577</v>
      </c>
      <c r="L182" s="141">
        <v>13848.821900000001</v>
      </c>
      <c r="M182" s="141">
        <v>693.23</v>
      </c>
    </row>
    <row r="183" spans="1:13" x14ac:dyDescent="0.3">
      <c r="A183" s="4" t="s">
        <v>55</v>
      </c>
      <c r="B183" s="4" t="s">
        <v>56</v>
      </c>
      <c r="C183" s="141">
        <v>756918.99147200002</v>
      </c>
      <c r="D183" s="141"/>
      <c r="E183" s="141">
        <v>1045964</v>
      </c>
      <c r="F183" s="141"/>
      <c r="G183" s="141">
        <v>539815</v>
      </c>
      <c r="H183" s="141"/>
      <c r="I183" s="141">
        <v>747602</v>
      </c>
      <c r="J183" s="141">
        <v>386527</v>
      </c>
      <c r="K183" s="141">
        <v>11415</v>
      </c>
      <c r="L183" s="141">
        <v>9232.5479369999994</v>
      </c>
      <c r="M183" s="141">
        <v>693.23</v>
      </c>
    </row>
    <row r="184" spans="1:13" x14ac:dyDescent="0.3">
      <c r="A184" s="4" t="s">
        <v>122</v>
      </c>
      <c r="B184" s="4" t="s">
        <v>123</v>
      </c>
      <c r="C184" s="141">
        <v>1420139.8776149999</v>
      </c>
      <c r="D184" s="141"/>
      <c r="E184" s="141">
        <v>2034816</v>
      </c>
      <c r="F184" s="141"/>
      <c r="G184" s="141"/>
      <c r="H184" s="141"/>
      <c r="I184" s="141">
        <v>1154561</v>
      </c>
      <c r="J184" s="141">
        <v>391280</v>
      </c>
      <c r="K184" s="141">
        <v>93917</v>
      </c>
      <c r="L184" s="141">
        <v>9232.5479369999994</v>
      </c>
      <c r="M184" s="141">
        <v>693.23</v>
      </c>
    </row>
    <row r="185" spans="1:13" x14ac:dyDescent="0.3">
      <c r="A185" s="4" t="s">
        <v>337</v>
      </c>
      <c r="B185" s="4" t="s">
        <v>338</v>
      </c>
      <c r="C185" s="141">
        <v>6123281.3281129999</v>
      </c>
      <c r="D185" s="141"/>
      <c r="E185" s="141">
        <v>4280969</v>
      </c>
      <c r="F185" s="141"/>
      <c r="G185" s="141"/>
      <c r="H185" s="141"/>
      <c r="I185" s="141">
        <v>4222263</v>
      </c>
      <c r="J185" s="141">
        <v>3076344</v>
      </c>
      <c r="K185" s="141">
        <v>210752</v>
      </c>
      <c r="L185" s="141">
        <v>18465.095870000001</v>
      </c>
      <c r="M185" s="141"/>
    </row>
    <row r="186" spans="1:13" x14ac:dyDescent="0.3">
      <c r="A186" s="4" t="s">
        <v>803</v>
      </c>
      <c r="B186" s="4" t="s">
        <v>804</v>
      </c>
      <c r="C186" s="141">
        <v>430139.92904100002</v>
      </c>
      <c r="D186" s="141"/>
      <c r="E186" s="141">
        <v>604418</v>
      </c>
      <c r="F186" s="141"/>
      <c r="G186" s="141"/>
      <c r="H186" s="141"/>
      <c r="I186" s="141"/>
      <c r="J186" s="141"/>
      <c r="K186" s="141"/>
      <c r="L186" s="141"/>
      <c r="M186" s="141"/>
    </row>
    <row r="187" spans="1:13" x14ac:dyDescent="0.3">
      <c r="A187" s="4" t="s">
        <v>549</v>
      </c>
      <c r="B187" s="4" t="s">
        <v>550</v>
      </c>
      <c r="C187" s="141">
        <v>120428.13104399999</v>
      </c>
      <c r="D187" s="141"/>
      <c r="E187" s="141"/>
      <c r="F187" s="141"/>
      <c r="G187" s="141"/>
      <c r="H187" s="141">
        <v>84328</v>
      </c>
      <c r="I187" s="141"/>
      <c r="J187" s="141"/>
      <c r="K187" s="141"/>
      <c r="L187" s="141"/>
      <c r="M187" s="141">
        <v>693.23</v>
      </c>
    </row>
    <row r="188" spans="1:13" x14ac:dyDescent="0.3">
      <c r="A188" s="4" t="s">
        <v>103</v>
      </c>
      <c r="B188" s="4" t="s">
        <v>104</v>
      </c>
      <c r="C188" s="141">
        <v>3858935.823018</v>
      </c>
      <c r="D188" s="141"/>
      <c r="E188" s="141">
        <v>2765723</v>
      </c>
      <c r="F188" s="141"/>
      <c r="G188" s="141"/>
      <c r="H188" s="141"/>
      <c r="I188" s="141">
        <v>2533233</v>
      </c>
      <c r="J188" s="141">
        <v>1428970</v>
      </c>
      <c r="K188" s="141">
        <v>83235</v>
      </c>
      <c r="L188" s="141">
        <v>18465.095870000001</v>
      </c>
      <c r="M188" s="141">
        <v>693.23</v>
      </c>
    </row>
    <row r="189" spans="1:13" x14ac:dyDescent="0.3">
      <c r="A189" s="4" t="s">
        <v>246</v>
      </c>
      <c r="B189" s="4" t="s">
        <v>247</v>
      </c>
      <c r="C189" s="141">
        <v>1350716.893801</v>
      </c>
      <c r="D189" s="141"/>
      <c r="E189" s="141"/>
      <c r="F189" s="141"/>
      <c r="G189" s="141"/>
      <c r="H189" s="141"/>
      <c r="I189" s="141">
        <v>1204160</v>
      </c>
      <c r="J189" s="141">
        <v>567722</v>
      </c>
      <c r="K189" s="141">
        <v>65343</v>
      </c>
      <c r="L189" s="141">
        <v>13848.821900000001</v>
      </c>
      <c r="M189" s="141">
        <v>693.23</v>
      </c>
    </row>
    <row r="190" spans="1:13" x14ac:dyDescent="0.3">
      <c r="A190" s="4" t="s">
        <v>325</v>
      </c>
      <c r="B190" s="4" t="s">
        <v>326</v>
      </c>
      <c r="C190" s="141">
        <v>3443051.2925720001</v>
      </c>
      <c r="D190" s="141"/>
      <c r="E190" s="141">
        <v>4880225</v>
      </c>
      <c r="F190" s="141"/>
      <c r="G190" s="141"/>
      <c r="H190" s="141"/>
      <c r="I190" s="141">
        <v>1847283</v>
      </c>
      <c r="J190" s="141">
        <v>1507209</v>
      </c>
      <c r="K190" s="141">
        <v>100930</v>
      </c>
      <c r="L190" s="141">
        <v>18465.095870000001</v>
      </c>
      <c r="M190" s="141"/>
    </row>
    <row r="191" spans="1:13" x14ac:dyDescent="0.3">
      <c r="A191" s="4" t="s">
        <v>787</v>
      </c>
      <c r="B191" s="4" t="s">
        <v>788</v>
      </c>
      <c r="C191" s="141">
        <v>244888.94826899999</v>
      </c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</row>
    <row r="192" spans="1:13" x14ac:dyDescent="0.3">
      <c r="A192" s="4" t="s">
        <v>423</v>
      </c>
      <c r="B192" s="4" t="s">
        <v>424</v>
      </c>
      <c r="C192" s="141">
        <v>106846.86517400001</v>
      </c>
      <c r="D192" s="141"/>
      <c r="E192" s="141">
        <v>150374</v>
      </c>
      <c r="F192" s="141"/>
      <c r="G192" s="141">
        <v>76084</v>
      </c>
      <c r="H192" s="141"/>
      <c r="I192" s="141"/>
      <c r="J192" s="141"/>
      <c r="K192" s="141"/>
      <c r="L192" s="141"/>
      <c r="M192" s="141">
        <v>693.23</v>
      </c>
    </row>
    <row r="193" spans="1:13" x14ac:dyDescent="0.3">
      <c r="A193" s="4" t="s">
        <v>124</v>
      </c>
      <c r="B193" s="4" t="s">
        <v>125</v>
      </c>
      <c r="C193" s="141">
        <v>1329425.487186</v>
      </c>
      <c r="D193" s="141"/>
      <c r="E193" s="141">
        <v>968432</v>
      </c>
      <c r="F193" s="141">
        <v>-150727</v>
      </c>
      <c r="G193" s="141">
        <v>993954</v>
      </c>
      <c r="H193" s="141"/>
      <c r="I193" s="141">
        <v>1046648</v>
      </c>
      <c r="J193" s="141">
        <v>444933</v>
      </c>
      <c r="K193" s="141">
        <v>78407</v>
      </c>
      <c r="L193" s="141">
        <v>9232.5479369999994</v>
      </c>
      <c r="M193" s="141">
        <v>693.23</v>
      </c>
    </row>
    <row r="194" spans="1:13" x14ac:dyDescent="0.3">
      <c r="A194" s="4" t="s">
        <v>667</v>
      </c>
      <c r="B194" s="4" t="s">
        <v>668</v>
      </c>
      <c r="C194" s="141">
        <v>77698.265765000004</v>
      </c>
      <c r="D194" s="141"/>
      <c r="E194" s="141"/>
      <c r="F194" s="141"/>
      <c r="G194" s="141"/>
      <c r="H194" s="141"/>
      <c r="I194" s="141"/>
      <c r="J194" s="141"/>
      <c r="K194" s="141"/>
      <c r="L194" s="141"/>
      <c r="M194" s="141">
        <v>693.23</v>
      </c>
    </row>
    <row r="195" spans="1:13" x14ac:dyDescent="0.3">
      <c r="A195" s="4" t="s">
        <v>583</v>
      </c>
      <c r="B195" s="4" t="s">
        <v>584</v>
      </c>
      <c r="C195" s="141">
        <v>90452.580115000004</v>
      </c>
      <c r="D195" s="141"/>
      <c r="E195" s="141"/>
      <c r="F195" s="141"/>
      <c r="G195" s="141"/>
      <c r="H195" s="141"/>
      <c r="I195" s="141"/>
      <c r="J195" s="141"/>
      <c r="K195" s="141"/>
      <c r="L195" s="141"/>
      <c r="M195" s="141">
        <v>693.23</v>
      </c>
    </row>
    <row r="196" spans="1:13" x14ac:dyDescent="0.3">
      <c r="A196" s="4" t="s">
        <v>182</v>
      </c>
      <c r="B196" s="4" t="s">
        <v>183</v>
      </c>
      <c r="C196" s="141">
        <v>3629015.619949</v>
      </c>
      <c r="D196" s="141">
        <v>1327053.470588</v>
      </c>
      <c r="E196" s="141">
        <v>5131135</v>
      </c>
      <c r="F196" s="141">
        <v>-186061</v>
      </c>
      <c r="G196" s="141"/>
      <c r="H196" s="141"/>
      <c r="I196" s="141">
        <v>2577015</v>
      </c>
      <c r="J196" s="141">
        <v>1690325</v>
      </c>
      <c r="K196" s="141">
        <v>300513</v>
      </c>
      <c r="L196" s="141">
        <v>18465.095870000001</v>
      </c>
      <c r="M196" s="141"/>
    </row>
    <row r="197" spans="1:13" x14ac:dyDescent="0.3">
      <c r="A197" s="4" t="s">
        <v>57</v>
      </c>
      <c r="B197" s="4" t="s">
        <v>58</v>
      </c>
      <c r="C197" s="141">
        <v>2346015.3295229999</v>
      </c>
      <c r="D197" s="141"/>
      <c r="E197" s="141"/>
      <c r="F197" s="141"/>
      <c r="G197" s="141"/>
      <c r="H197" s="141"/>
      <c r="I197" s="141">
        <v>2262656</v>
      </c>
      <c r="J197" s="141">
        <v>1076693</v>
      </c>
      <c r="K197" s="141">
        <v>44732</v>
      </c>
      <c r="L197" s="141">
        <v>18465.095870000001</v>
      </c>
      <c r="M197" s="141">
        <v>693.23</v>
      </c>
    </row>
    <row r="198" spans="1:13" x14ac:dyDescent="0.3">
      <c r="A198" s="4" t="s">
        <v>228</v>
      </c>
      <c r="B198" s="4" t="s">
        <v>229</v>
      </c>
      <c r="C198" s="141">
        <v>907483.56568700005</v>
      </c>
      <c r="D198" s="141"/>
      <c r="E198" s="141"/>
      <c r="F198" s="141">
        <v>-80090</v>
      </c>
      <c r="G198" s="141"/>
      <c r="H198" s="141"/>
      <c r="I198" s="141">
        <v>603041</v>
      </c>
      <c r="J198" s="141">
        <v>338411</v>
      </c>
      <c r="K198" s="141">
        <v>34021</v>
      </c>
      <c r="L198" s="141">
        <v>9232.5479369999994</v>
      </c>
      <c r="M198" s="141">
        <v>693.23</v>
      </c>
    </row>
    <row r="199" spans="1:13" x14ac:dyDescent="0.3">
      <c r="A199" s="4" t="s">
        <v>527</v>
      </c>
      <c r="B199" s="4" t="s">
        <v>528</v>
      </c>
      <c r="C199" s="141">
        <v>193341.726819</v>
      </c>
      <c r="D199" s="141"/>
      <c r="E199" s="141"/>
      <c r="F199" s="141"/>
      <c r="G199" s="141"/>
      <c r="H199" s="141"/>
      <c r="I199" s="141"/>
      <c r="J199" s="141"/>
      <c r="K199" s="141"/>
      <c r="L199" s="141"/>
      <c r="M199" s="141">
        <v>693.23</v>
      </c>
    </row>
    <row r="200" spans="1:13" x14ac:dyDescent="0.3">
      <c r="A200" s="4" t="s">
        <v>445</v>
      </c>
      <c r="B200" s="4" t="s">
        <v>446</v>
      </c>
      <c r="C200" s="141">
        <v>60925.105428000003</v>
      </c>
      <c r="D200" s="141">
        <v>5897.2941179999998</v>
      </c>
      <c r="E200" s="141"/>
      <c r="F200" s="141"/>
      <c r="G200" s="141"/>
      <c r="H200" s="141"/>
      <c r="I200" s="141"/>
      <c r="J200" s="141"/>
      <c r="K200" s="141"/>
      <c r="L200" s="141"/>
      <c r="M200" s="141">
        <v>693.23</v>
      </c>
    </row>
    <row r="201" spans="1:13" x14ac:dyDescent="0.3">
      <c r="A201" s="4" t="s">
        <v>747</v>
      </c>
      <c r="B201" s="4" t="s">
        <v>748</v>
      </c>
      <c r="C201" s="141">
        <v>58244.144744999998</v>
      </c>
      <c r="D201" s="141">
        <v>43529.470587999996</v>
      </c>
      <c r="E201" s="141"/>
      <c r="F201" s="141"/>
      <c r="G201" s="141">
        <v>43660</v>
      </c>
      <c r="H201" s="141"/>
      <c r="I201" s="141"/>
      <c r="J201" s="141"/>
      <c r="K201" s="141"/>
      <c r="L201" s="141"/>
      <c r="M201" s="141">
        <v>693.23</v>
      </c>
    </row>
    <row r="202" spans="1:13" x14ac:dyDescent="0.3">
      <c r="A202" s="4" t="s">
        <v>39</v>
      </c>
      <c r="B202" s="4" t="s">
        <v>40</v>
      </c>
      <c r="C202" s="141">
        <v>2019620.332442</v>
      </c>
      <c r="D202" s="141"/>
      <c r="E202" s="141">
        <v>1524478</v>
      </c>
      <c r="F202" s="141"/>
      <c r="G202" s="141">
        <v>1531990</v>
      </c>
      <c r="H202" s="141"/>
      <c r="I202" s="141">
        <v>2039951</v>
      </c>
      <c r="J202" s="141">
        <v>775655</v>
      </c>
      <c r="K202" s="141">
        <v>55750</v>
      </c>
      <c r="L202" s="141">
        <v>13848.821900000001</v>
      </c>
      <c r="M202" s="141">
        <v>693.23</v>
      </c>
    </row>
    <row r="203" spans="1:13" x14ac:dyDescent="0.3">
      <c r="A203" s="4" t="s">
        <v>637</v>
      </c>
      <c r="B203" s="4" t="s">
        <v>638</v>
      </c>
      <c r="C203" s="141">
        <v>84203.733061000006</v>
      </c>
      <c r="D203" s="141"/>
      <c r="E203" s="141">
        <v>117319</v>
      </c>
      <c r="F203" s="141"/>
      <c r="G203" s="141">
        <v>60745</v>
      </c>
      <c r="H203" s="141"/>
      <c r="I203" s="141"/>
      <c r="J203" s="141"/>
      <c r="K203" s="141"/>
      <c r="L203" s="141"/>
      <c r="M203" s="141">
        <v>693.23</v>
      </c>
    </row>
    <row r="204" spans="1:13" x14ac:dyDescent="0.3">
      <c r="A204" s="4" t="s">
        <v>282</v>
      </c>
      <c r="B204" s="4" t="s">
        <v>283</v>
      </c>
      <c r="C204" s="141">
        <v>1420391.8844590001</v>
      </c>
      <c r="D204" s="141"/>
      <c r="E204" s="141"/>
      <c r="F204" s="141"/>
      <c r="G204" s="141"/>
      <c r="H204" s="141"/>
      <c r="I204" s="141">
        <v>763531</v>
      </c>
      <c r="J204" s="141">
        <v>519996</v>
      </c>
      <c r="K204" s="141">
        <v>51190</v>
      </c>
      <c r="L204" s="141">
        <v>9232.5479369999994</v>
      </c>
      <c r="M204" s="141">
        <v>693.23</v>
      </c>
    </row>
    <row r="205" spans="1:13" x14ac:dyDescent="0.3">
      <c r="A205" s="4" t="s">
        <v>573</v>
      </c>
      <c r="B205" s="4" t="s">
        <v>574</v>
      </c>
      <c r="C205" s="141">
        <v>48538.709537000002</v>
      </c>
      <c r="D205" s="141">
        <v>34771.058824</v>
      </c>
      <c r="E205" s="141">
        <v>68307</v>
      </c>
      <c r="F205" s="141"/>
      <c r="G205" s="141"/>
      <c r="H205" s="141"/>
      <c r="I205" s="141"/>
      <c r="J205" s="141"/>
      <c r="K205" s="141"/>
      <c r="L205" s="141"/>
      <c r="M205" s="141">
        <v>693.23</v>
      </c>
    </row>
    <row r="206" spans="1:13" x14ac:dyDescent="0.3">
      <c r="A206" s="4" t="s">
        <v>653</v>
      </c>
      <c r="B206" s="4" t="s">
        <v>654</v>
      </c>
      <c r="C206" s="141">
        <v>86619.423381000001</v>
      </c>
      <c r="D206" s="141">
        <v>46552.882353000001</v>
      </c>
      <c r="E206" s="141">
        <v>120525</v>
      </c>
      <c r="F206" s="141"/>
      <c r="G206" s="141">
        <v>61864</v>
      </c>
      <c r="H206" s="141"/>
      <c r="I206" s="141"/>
      <c r="J206" s="141"/>
      <c r="K206" s="141"/>
      <c r="L206" s="141"/>
      <c r="M206" s="141">
        <v>693.23</v>
      </c>
    </row>
    <row r="207" spans="1:13" x14ac:dyDescent="0.3">
      <c r="A207" s="4" t="s">
        <v>752</v>
      </c>
      <c r="B207" s="4" t="s">
        <v>753</v>
      </c>
      <c r="C207" s="141">
        <v>392742.57471700001</v>
      </c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</row>
    <row r="208" spans="1:13" x14ac:dyDescent="0.3">
      <c r="A208" s="4" t="s">
        <v>163</v>
      </c>
      <c r="B208" s="4" t="s">
        <v>164</v>
      </c>
      <c r="C208" s="141">
        <v>1188294.157721</v>
      </c>
      <c r="D208" s="141"/>
      <c r="E208" s="141">
        <v>1700062</v>
      </c>
      <c r="F208" s="141">
        <v>-67954</v>
      </c>
      <c r="G208" s="141">
        <v>867310</v>
      </c>
      <c r="H208" s="141"/>
      <c r="I208" s="141">
        <v>572269</v>
      </c>
      <c r="J208" s="141">
        <v>376378</v>
      </c>
      <c r="K208" s="141">
        <v>40809</v>
      </c>
      <c r="L208" s="141">
        <v>9232.5479369999994</v>
      </c>
      <c r="M208" s="141">
        <v>693.23</v>
      </c>
    </row>
    <row r="209" spans="1:13" x14ac:dyDescent="0.3">
      <c r="A209" s="4" t="s">
        <v>401</v>
      </c>
      <c r="B209" s="4" t="s">
        <v>402</v>
      </c>
      <c r="C209" s="141">
        <v>74269.357996000006</v>
      </c>
      <c r="D209" s="141">
        <v>89305.529412000004</v>
      </c>
      <c r="E209" s="141">
        <v>107015</v>
      </c>
      <c r="F209" s="141"/>
      <c r="G209" s="141">
        <v>54171</v>
      </c>
      <c r="H209" s="141"/>
      <c r="I209" s="141"/>
      <c r="J209" s="141"/>
      <c r="K209" s="141"/>
      <c r="L209" s="141"/>
      <c r="M209" s="141">
        <v>693.23</v>
      </c>
    </row>
    <row r="210" spans="1:13" x14ac:dyDescent="0.3">
      <c r="A210" s="4" t="s">
        <v>685</v>
      </c>
      <c r="B210" s="4" t="s">
        <v>686</v>
      </c>
      <c r="C210" s="141">
        <v>78009.093429</v>
      </c>
      <c r="D210" s="141">
        <v>82855.705881999995</v>
      </c>
      <c r="E210" s="141">
        <v>55615</v>
      </c>
      <c r="F210" s="141"/>
      <c r="G210" s="141"/>
      <c r="H210" s="141"/>
      <c r="I210" s="141"/>
      <c r="J210" s="141"/>
      <c r="K210" s="141"/>
      <c r="L210" s="141"/>
      <c r="M210" s="141">
        <v>693.23</v>
      </c>
    </row>
    <row r="211" spans="1:13" x14ac:dyDescent="0.3">
      <c r="A211" s="4" t="s">
        <v>735</v>
      </c>
      <c r="B211" s="4" t="s">
        <v>736</v>
      </c>
      <c r="C211" s="141">
        <v>123733.630427</v>
      </c>
      <c r="D211" s="141"/>
      <c r="E211" s="141">
        <v>177044</v>
      </c>
      <c r="F211" s="141"/>
      <c r="G211" s="141">
        <v>90415</v>
      </c>
      <c r="H211" s="141"/>
      <c r="I211" s="141"/>
      <c r="J211" s="141"/>
      <c r="K211" s="141"/>
      <c r="L211" s="141"/>
      <c r="M211" s="141">
        <v>693.23</v>
      </c>
    </row>
    <row r="212" spans="1:13" x14ac:dyDescent="0.3">
      <c r="A212" s="4" t="s">
        <v>212</v>
      </c>
      <c r="B212" s="4" t="s">
        <v>213</v>
      </c>
      <c r="C212" s="141">
        <v>722455.18134899996</v>
      </c>
      <c r="D212" s="141"/>
      <c r="E212" s="141"/>
      <c r="F212" s="141"/>
      <c r="G212" s="141"/>
      <c r="H212" s="141"/>
      <c r="I212" s="141">
        <v>579942</v>
      </c>
      <c r="J212" s="141">
        <v>308626</v>
      </c>
      <c r="K212" s="141">
        <v>14797</v>
      </c>
      <c r="L212" s="141">
        <v>9232.5479369999994</v>
      </c>
      <c r="M212" s="141">
        <v>693.23</v>
      </c>
    </row>
    <row r="213" spans="1:13" x14ac:dyDescent="0.3">
      <c r="A213" s="4" t="s">
        <v>230</v>
      </c>
      <c r="B213" s="4" t="s">
        <v>231</v>
      </c>
      <c r="C213" s="141">
        <v>1333658.856162</v>
      </c>
      <c r="D213" s="141"/>
      <c r="E213" s="141">
        <v>973814</v>
      </c>
      <c r="F213" s="141">
        <v>-89669</v>
      </c>
      <c r="G213" s="141"/>
      <c r="H213" s="141"/>
      <c r="I213" s="141">
        <v>694824</v>
      </c>
      <c r="J213" s="141">
        <v>365560</v>
      </c>
      <c r="K213" s="141">
        <v>24667</v>
      </c>
      <c r="L213" s="141">
        <v>9232.5479369999994</v>
      </c>
      <c r="M213" s="141">
        <v>693.23</v>
      </c>
    </row>
    <row r="214" spans="1:13" x14ac:dyDescent="0.3">
      <c r="A214" s="4" t="s">
        <v>699</v>
      </c>
      <c r="B214" s="4" t="s">
        <v>700</v>
      </c>
      <c r="C214" s="141">
        <v>88851.154471999995</v>
      </c>
      <c r="D214" s="141"/>
      <c r="E214" s="141"/>
      <c r="F214" s="141"/>
      <c r="G214" s="141"/>
      <c r="H214" s="141"/>
      <c r="I214" s="141"/>
      <c r="J214" s="141"/>
      <c r="K214" s="141"/>
      <c r="L214" s="141"/>
      <c r="M214" s="141">
        <v>693.23</v>
      </c>
    </row>
    <row r="215" spans="1:13" x14ac:dyDescent="0.3">
      <c r="A215" s="4" t="s">
        <v>479</v>
      </c>
      <c r="B215" s="4" t="s">
        <v>480</v>
      </c>
      <c r="C215" s="141">
        <v>164033.388519</v>
      </c>
      <c r="D215" s="141"/>
      <c r="E215" s="141">
        <v>231965</v>
      </c>
      <c r="F215" s="141"/>
      <c r="G215" s="141">
        <v>116658</v>
      </c>
      <c r="H215" s="141"/>
      <c r="I215" s="141"/>
      <c r="J215" s="141"/>
      <c r="K215" s="141"/>
      <c r="L215" s="141"/>
      <c r="M215" s="141">
        <v>693.23</v>
      </c>
    </row>
    <row r="216" spans="1:13" x14ac:dyDescent="0.3">
      <c r="A216" s="4" t="s">
        <v>639</v>
      </c>
      <c r="B216" s="4" t="s">
        <v>640</v>
      </c>
      <c r="C216" s="141">
        <v>93386.700991000005</v>
      </c>
      <c r="D216" s="141">
        <v>7268.5882350000002</v>
      </c>
      <c r="E216" s="141">
        <v>128298</v>
      </c>
      <c r="F216" s="141"/>
      <c r="G216" s="141">
        <v>65187</v>
      </c>
      <c r="H216" s="141"/>
      <c r="I216" s="141"/>
      <c r="J216" s="141"/>
      <c r="K216" s="141"/>
      <c r="L216" s="141"/>
      <c r="M216" s="141">
        <v>693.23</v>
      </c>
    </row>
    <row r="217" spans="1:13" x14ac:dyDescent="0.3">
      <c r="A217" s="4" t="s">
        <v>75</v>
      </c>
      <c r="B217" s="4" t="s">
        <v>76</v>
      </c>
      <c r="C217" s="141">
        <v>1528084.7314180001</v>
      </c>
      <c r="D217" s="141"/>
      <c r="E217" s="141">
        <v>2095365</v>
      </c>
      <c r="F217" s="141"/>
      <c r="G217" s="141"/>
      <c r="H217" s="141"/>
      <c r="I217" s="141">
        <v>1148373</v>
      </c>
      <c r="J217" s="141">
        <v>591990</v>
      </c>
      <c r="K217" s="141">
        <v>19917</v>
      </c>
      <c r="L217" s="141">
        <v>9232.5479369999994</v>
      </c>
      <c r="M217" s="141">
        <v>693.23</v>
      </c>
    </row>
    <row r="218" spans="1:13" x14ac:dyDescent="0.3">
      <c r="A218" s="4" t="s">
        <v>669</v>
      </c>
      <c r="B218" s="4" t="s">
        <v>670</v>
      </c>
      <c r="C218" s="141">
        <v>99636.124718999999</v>
      </c>
      <c r="D218" s="141"/>
      <c r="E218" s="141">
        <v>139481</v>
      </c>
      <c r="F218" s="141"/>
      <c r="G218" s="141">
        <v>70497</v>
      </c>
      <c r="H218" s="141"/>
      <c r="I218" s="141"/>
      <c r="J218" s="141"/>
      <c r="K218" s="141"/>
      <c r="L218" s="141"/>
      <c r="M218" s="141">
        <v>693.23</v>
      </c>
    </row>
    <row r="219" spans="1:13" x14ac:dyDescent="0.3">
      <c r="A219" s="4" t="s">
        <v>165</v>
      </c>
      <c r="B219" s="4" t="s">
        <v>166</v>
      </c>
      <c r="C219" s="141">
        <v>1031231.612981</v>
      </c>
      <c r="D219" s="141"/>
      <c r="E219" s="141">
        <v>1480503</v>
      </c>
      <c r="F219" s="141"/>
      <c r="G219" s="141">
        <v>758420</v>
      </c>
      <c r="H219" s="141"/>
      <c r="I219" s="141">
        <v>1123567</v>
      </c>
      <c r="J219" s="141">
        <v>335515</v>
      </c>
      <c r="K219" s="141">
        <v>86183</v>
      </c>
      <c r="L219" s="141">
        <v>9232.5479369999994</v>
      </c>
      <c r="M219" s="141">
        <v>693.23</v>
      </c>
    </row>
    <row r="220" spans="1:13" x14ac:dyDescent="0.3">
      <c r="A220" s="4" t="s">
        <v>184</v>
      </c>
      <c r="B220" s="4" t="s">
        <v>185</v>
      </c>
      <c r="C220" s="141">
        <v>4932449.2250359999</v>
      </c>
      <c r="D220" s="141">
        <v>761887</v>
      </c>
      <c r="E220" s="141">
        <v>7002726</v>
      </c>
      <c r="F220" s="141"/>
      <c r="G220" s="141">
        <v>3531380</v>
      </c>
      <c r="H220" s="141"/>
      <c r="I220" s="141">
        <v>3197351</v>
      </c>
      <c r="J220" s="141">
        <v>2200698</v>
      </c>
      <c r="K220" s="141">
        <v>207095</v>
      </c>
      <c r="L220" s="141">
        <v>18465.095870000001</v>
      </c>
      <c r="M220" s="141"/>
    </row>
    <row r="221" spans="1:13" x14ac:dyDescent="0.3">
      <c r="A221" s="4" t="s">
        <v>395</v>
      </c>
      <c r="B221" s="4" t="s">
        <v>396</v>
      </c>
      <c r="C221" s="141">
        <v>82588.467225</v>
      </c>
      <c r="D221" s="141">
        <v>59357.705882000002</v>
      </c>
      <c r="E221" s="141">
        <v>115888</v>
      </c>
      <c r="F221" s="141"/>
      <c r="G221" s="141">
        <v>58174</v>
      </c>
      <c r="H221" s="141"/>
      <c r="I221" s="141"/>
      <c r="J221" s="141"/>
      <c r="K221" s="141"/>
      <c r="L221" s="141"/>
      <c r="M221" s="141">
        <v>693.23</v>
      </c>
    </row>
    <row r="222" spans="1:13" x14ac:dyDescent="0.3">
      <c r="A222" s="4" t="s">
        <v>409</v>
      </c>
      <c r="B222" s="4" t="s">
        <v>410</v>
      </c>
      <c r="C222" s="141">
        <v>41099.029225999999</v>
      </c>
      <c r="D222" s="141">
        <v>58363.882353000001</v>
      </c>
      <c r="E222" s="141"/>
      <c r="F222" s="141"/>
      <c r="G222" s="141">
        <v>32015</v>
      </c>
      <c r="H222" s="141"/>
      <c r="I222" s="141"/>
      <c r="J222" s="141"/>
      <c r="K222" s="141"/>
      <c r="L222" s="141"/>
      <c r="M222" s="141">
        <v>693.23</v>
      </c>
    </row>
    <row r="223" spans="1:13" x14ac:dyDescent="0.3">
      <c r="A223" s="4" t="s">
        <v>385</v>
      </c>
      <c r="B223" s="4" t="s">
        <v>386</v>
      </c>
      <c r="C223" s="141">
        <v>81322.666257000004</v>
      </c>
      <c r="D223" s="141"/>
      <c r="E223" s="141">
        <v>58038</v>
      </c>
      <c r="F223" s="141"/>
      <c r="G223" s="141">
        <v>58206</v>
      </c>
      <c r="H223" s="141"/>
      <c r="I223" s="141"/>
      <c r="J223" s="141"/>
      <c r="K223" s="141"/>
      <c r="L223" s="141"/>
      <c r="M223" s="141">
        <v>693.23</v>
      </c>
    </row>
    <row r="224" spans="1:13" x14ac:dyDescent="0.3">
      <c r="A224" s="4" t="s">
        <v>222</v>
      </c>
      <c r="B224" s="4" t="s">
        <v>223</v>
      </c>
      <c r="C224" s="141">
        <v>856538.9693</v>
      </c>
      <c r="D224" s="141"/>
      <c r="E224" s="141">
        <v>612351</v>
      </c>
      <c r="F224" s="141">
        <v>-107437</v>
      </c>
      <c r="G224" s="141"/>
      <c r="H224" s="141"/>
      <c r="I224" s="141">
        <v>596602</v>
      </c>
      <c r="J224" s="141">
        <v>392112</v>
      </c>
      <c r="K224" s="141">
        <v>75858</v>
      </c>
      <c r="L224" s="141">
        <v>9232.5479369999994</v>
      </c>
      <c r="M224" s="141">
        <v>693.23</v>
      </c>
    </row>
    <row r="225" spans="1:13" x14ac:dyDescent="0.3">
      <c r="A225" s="4" t="s">
        <v>505</v>
      </c>
      <c r="B225" s="4" t="s">
        <v>506</v>
      </c>
      <c r="C225" s="141">
        <v>142510.15867400001</v>
      </c>
      <c r="D225" s="141"/>
      <c r="E225" s="141"/>
      <c r="F225" s="141"/>
      <c r="G225" s="141"/>
      <c r="H225" s="141"/>
      <c r="I225" s="141"/>
      <c r="J225" s="141"/>
      <c r="K225" s="141"/>
      <c r="L225" s="141"/>
      <c r="M225" s="141">
        <v>693.23</v>
      </c>
    </row>
    <row r="226" spans="1:13" x14ac:dyDescent="0.3">
      <c r="A226" s="4" t="s">
        <v>585</v>
      </c>
      <c r="B226" s="4" t="s">
        <v>586</v>
      </c>
      <c r="C226" s="141">
        <v>73655.776115000001</v>
      </c>
      <c r="D226" s="141">
        <v>68796.294118000005</v>
      </c>
      <c r="E226" s="141"/>
      <c r="F226" s="141"/>
      <c r="G226" s="141"/>
      <c r="H226" s="141"/>
      <c r="I226" s="141"/>
      <c r="J226" s="141"/>
      <c r="K226" s="141"/>
      <c r="L226" s="141"/>
      <c r="M226" s="141">
        <v>693.23</v>
      </c>
    </row>
    <row r="227" spans="1:13" x14ac:dyDescent="0.3">
      <c r="A227" s="4" t="s">
        <v>224</v>
      </c>
      <c r="B227" s="4" t="s">
        <v>225</v>
      </c>
      <c r="C227" s="141">
        <v>955667.04360800004</v>
      </c>
      <c r="D227" s="141">
        <v>39328.058824</v>
      </c>
      <c r="E227" s="141">
        <v>1343866</v>
      </c>
      <c r="F227" s="141">
        <v>-123037</v>
      </c>
      <c r="G227" s="141">
        <v>676332</v>
      </c>
      <c r="H227" s="141"/>
      <c r="I227" s="141">
        <v>582225</v>
      </c>
      <c r="J227" s="141">
        <v>370954</v>
      </c>
      <c r="K227" s="141">
        <v>50123</v>
      </c>
      <c r="L227" s="141">
        <v>9232.5479369999994</v>
      </c>
      <c r="M227" s="141">
        <v>693.23</v>
      </c>
    </row>
    <row r="228" spans="1:13" x14ac:dyDescent="0.3">
      <c r="A228" s="4" t="s">
        <v>599</v>
      </c>
      <c r="B228" s="4" t="s">
        <v>600</v>
      </c>
      <c r="C228" s="141">
        <v>82541.756573999999</v>
      </c>
      <c r="D228" s="141">
        <v>92573.294118000005</v>
      </c>
      <c r="E228" s="141">
        <v>115508</v>
      </c>
      <c r="F228" s="141"/>
      <c r="G228" s="141">
        <v>58070</v>
      </c>
      <c r="H228" s="141"/>
      <c r="I228" s="141"/>
      <c r="J228" s="141"/>
      <c r="K228" s="141"/>
      <c r="L228" s="141"/>
      <c r="M228" s="141">
        <v>693.23</v>
      </c>
    </row>
    <row r="229" spans="1:13" x14ac:dyDescent="0.3">
      <c r="A229" s="4" t="s">
        <v>208</v>
      </c>
      <c r="B229" s="4" t="s">
        <v>209</v>
      </c>
      <c r="C229" s="141">
        <v>1300682.290091</v>
      </c>
      <c r="D229" s="141"/>
      <c r="E229" s="141">
        <v>941863</v>
      </c>
      <c r="F229" s="141">
        <v>-182099</v>
      </c>
      <c r="G229" s="141">
        <v>948561</v>
      </c>
      <c r="H229" s="141"/>
      <c r="I229" s="141">
        <v>706964</v>
      </c>
      <c r="J229" s="141">
        <v>599891</v>
      </c>
      <c r="K229" s="141">
        <v>80648</v>
      </c>
      <c r="L229" s="141">
        <v>9232.5479369999994</v>
      </c>
      <c r="M229" s="141">
        <v>693.23</v>
      </c>
    </row>
    <row r="230" spans="1:13" x14ac:dyDescent="0.3">
      <c r="A230" s="4" t="s">
        <v>77</v>
      </c>
      <c r="B230" s="4" t="s">
        <v>78</v>
      </c>
      <c r="C230" s="141">
        <v>1228190.243522</v>
      </c>
      <c r="D230" s="141"/>
      <c r="E230" s="141">
        <v>1723463</v>
      </c>
      <c r="F230" s="141"/>
      <c r="G230" s="141">
        <v>873309</v>
      </c>
      <c r="H230" s="141"/>
      <c r="I230" s="141">
        <v>788939</v>
      </c>
      <c r="J230" s="141">
        <v>501681</v>
      </c>
      <c r="K230" s="141">
        <v>12210</v>
      </c>
      <c r="L230" s="141">
        <v>9232.5479369999994</v>
      </c>
      <c r="M230" s="141">
        <v>693.23</v>
      </c>
    </row>
    <row r="231" spans="1:13" x14ac:dyDescent="0.3">
      <c r="A231" s="4" t="s">
        <v>715</v>
      </c>
      <c r="B231" s="4" t="s">
        <v>716</v>
      </c>
      <c r="C231" s="141">
        <v>64441.091075999997</v>
      </c>
      <c r="D231" s="141"/>
      <c r="E231" s="141">
        <v>90061</v>
      </c>
      <c r="F231" s="141"/>
      <c r="G231" s="141">
        <v>45999</v>
      </c>
      <c r="H231" s="141"/>
      <c r="I231" s="141"/>
      <c r="J231" s="141"/>
      <c r="K231" s="141"/>
      <c r="L231" s="141"/>
      <c r="M231" s="141">
        <v>693.23</v>
      </c>
    </row>
    <row r="232" spans="1:13" x14ac:dyDescent="0.3">
      <c r="A232" s="4" t="s">
        <v>575</v>
      </c>
      <c r="B232" s="4" t="s">
        <v>576</v>
      </c>
      <c r="C232" s="141">
        <v>81658.290932999997</v>
      </c>
      <c r="D232" s="141"/>
      <c r="E232" s="141">
        <v>113732</v>
      </c>
      <c r="F232" s="141"/>
      <c r="G232" s="141">
        <v>60188</v>
      </c>
      <c r="H232" s="141"/>
      <c r="I232" s="141"/>
      <c r="J232" s="141"/>
      <c r="K232" s="141"/>
      <c r="L232" s="141"/>
      <c r="M232" s="141">
        <v>693.23</v>
      </c>
    </row>
    <row r="233" spans="1:13" x14ac:dyDescent="0.3">
      <c r="A233" s="4" t="s">
        <v>313</v>
      </c>
      <c r="B233" s="4" t="s">
        <v>314</v>
      </c>
      <c r="C233" s="141">
        <v>3545883.9251560001</v>
      </c>
      <c r="D233" s="141">
        <v>1585345.470588</v>
      </c>
      <c r="E233" s="141">
        <v>2495488</v>
      </c>
      <c r="F233" s="141">
        <v>-136016</v>
      </c>
      <c r="G233" s="141"/>
      <c r="H233" s="141"/>
      <c r="I233" s="141">
        <v>1854440</v>
      </c>
      <c r="J233" s="141">
        <v>1451376</v>
      </c>
      <c r="K233" s="141">
        <v>135769</v>
      </c>
      <c r="L233" s="141">
        <v>18465.095870000001</v>
      </c>
      <c r="M233" s="141"/>
    </row>
    <row r="234" spans="1:13" x14ac:dyDescent="0.3">
      <c r="A234" s="4" t="s">
        <v>773</v>
      </c>
      <c r="B234" s="4" t="s">
        <v>774</v>
      </c>
      <c r="C234" s="141">
        <v>268251.77040799998</v>
      </c>
      <c r="D234" s="141">
        <v>98483.352941000005</v>
      </c>
      <c r="E234" s="141">
        <v>188095</v>
      </c>
      <c r="F234" s="141"/>
      <c r="G234" s="141"/>
      <c r="H234" s="141"/>
      <c r="I234" s="141"/>
      <c r="J234" s="141"/>
      <c r="K234" s="141"/>
      <c r="L234" s="141"/>
      <c r="M234" s="141"/>
    </row>
    <row r="235" spans="1:13" x14ac:dyDescent="0.3">
      <c r="A235" s="4" t="s">
        <v>615</v>
      </c>
      <c r="B235" s="4" t="s">
        <v>616</v>
      </c>
      <c r="C235" s="141">
        <v>202201.75691699999</v>
      </c>
      <c r="D235" s="141"/>
      <c r="E235" s="141">
        <v>298108</v>
      </c>
      <c r="F235" s="141"/>
      <c r="G235" s="141">
        <v>141456</v>
      </c>
      <c r="H235" s="141"/>
      <c r="I235" s="141"/>
      <c r="J235" s="141"/>
      <c r="K235" s="141"/>
      <c r="L235" s="141"/>
      <c r="M235" s="141">
        <v>693.23</v>
      </c>
    </row>
    <row r="236" spans="1:13" x14ac:dyDescent="0.3">
      <c r="A236" s="4" t="s">
        <v>186</v>
      </c>
      <c r="B236" s="4" t="s">
        <v>187</v>
      </c>
      <c r="C236" s="141">
        <v>3472378.0844629998</v>
      </c>
      <c r="D236" s="141"/>
      <c r="E236" s="141">
        <v>2445350</v>
      </c>
      <c r="F236" s="141"/>
      <c r="G236" s="141"/>
      <c r="H236" s="141"/>
      <c r="I236" s="141">
        <v>2079018</v>
      </c>
      <c r="J236" s="141">
        <v>1336855</v>
      </c>
      <c r="K236" s="141">
        <v>93385</v>
      </c>
      <c r="L236" s="141">
        <v>18465.095870000001</v>
      </c>
      <c r="M236" s="141"/>
    </row>
    <row r="237" spans="1:13" x14ac:dyDescent="0.3">
      <c r="A237" s="4" t="s">
        <v>296</v>
      </c>
      <c r="B237" s="4" t="s">
        <v>297</v>
      </c>
      <c r="C237" s="141">
        <v>2162229.10249</v>
      </c>
      <c r="D237" s="141">
        <v>447826</v>
      </c>
      <c r="E237" s="141">
        <v>1537664</v>
      </c>
      <c r="F237" s="141"/>
      <c r="G237" s="141"/>
      <c r="H237" s="141"/>
      <c r="I237" s="141">
        <v>1164153</v>
      </c>
      <c r="J237" s="141">
        <v>718742</v>
      </c>
      <c r="K237" s="141">
        <v>47552</v>
      </c>
      <c r="L237" s="141">
        <v>13848.821900000001</v>
      </c>
      <c r="M237" s="141">
        <v>693.23</v>
      </c>
    </row>
    <row r="238" spans="1:13" x14ac:dyDescent="0.3">
      <c r="A238" s="4" t="s">
        <v>601</v>
      </c>
      <c r="B238" s="4" t="s">
        <v>602</v>
      </c>
      <c r="C238" s="141">
        <v>132747.63266999999</v>
      </c>
      <c r="D238" s="141"/>
      <c r="E238" s="141"/>
      <c r="F238" s="141"/>
      <c r="G238" s="141"/>
      <c r="H238" s="141"/>
      <c r="I238" s="141"/>
      <c r="J238" s="141"/>
      <c r="K238" s="141"/>
      <c r="L238" s="141"/>
      <c r="M238" s="141">
        <v>693.23</v>
      </c>
    </row>
    <row r="239" spans="1:13" x14ac:dyDescent="0.3">
      <c r="A239" s="4" t="s">
        <v>288</v>
      </c>
      <c r="B239" s="4" t="s">
        <v>289</v>
      </c>
      <c r="C239" s="141">
        <v>1447846.790272</v>
      </c>
      <c r="D239" s="141"/>
      <c r="E239" s="141"/>
      <c r="F239" s="141"/>
      <c r="G239" s="141"/>
      <c r="H239" s="141"/>
      <c r="I239" s="141">
        <v>1186018</v>
      </c>
      <c r="J239" s="141">
        <v>547050</v>
      </c>
      <c r="K239" s="141">
        <v>52990</v>
      </c>
      <c r="L239" s="141">
        <v>9232.5479369999994</v>
      </c>
      <c r="M239" s="141">
        <v>693.23</v>
      </c>
    </row>
    <row r="240" spans="1:13" x14ac:dyDescent="0.3">
      <c r="A240" s="4" t="s">
        <v>339</v>
      </c>
      <c r="B240" s="4" t="s">
        <v>340</v>
      </c>
      <c r="C240" s="141">
        <v>4428050.8948179996</v>
      </c>
      <c r="D240" s="141"/>
      <c r="E240" s="141">
        <v>3123928</v>
      </c>
      <c r="F240" s="141"/>
      <c r="G240" s="141"/>
      <c r="H240" s="141"/>
      <c r="I240" s="141">
        <v>2698769</v>
      </c>
      <c r="J240" s="141">
        <v>1870185</v>
      </c>
      <c r="K240" s="141">
        <v>152120</v>
      </c>
      <c r="L240" s="141">
        <v>18465.095870000001</v>
      </c>
      <c r="M240" s="141"/>
    </row>
    <row r="241" spans="1:13" x14ac:dyDescent="0.3">
      <c r="A241" s="4" t="s">
        <v>805</v>
      </c>
      <c r="B241" s="4" t="s">
        <v>806</v>
      </c>
      <c r="C241" s="141">
        <v>334364.06476600002</v>
      </c>
      <c r="D241" s="141"/>
      <c r="E241" s="141">
        <v>235811</v>
      </c>
      <c r="F241" s="141"/>
      <c r="G241" s="141"/>
      <c r="H241" s="141"/>
      <c r="I241" s="141"/>
      <c r="J241" s="141"/>
      <c r="K241" s="141"/>
      <c r="L241" s="141"/>
      <c r="M241" s="141"/>
    </row>
    <row r="242" spans="1:13" x14ac:dyDescent="0.3">
      <c r="A242" s="4" t="s">
        <v>717</v>
      </c>
      <c r="B242" s="4" t="s">
        <v>718</v>
      </c>
      <c r="C242" s="141">
        <v>115744.955802</v>
      </c>
      <c r="D242" s="141"/>
      <c r="E242" s="141">
        <v>80058</v>
      </c>
      <c r="F242" s="141"/>
      <c r="G242" s="141"/>
      <c r="H242" s="141"/>
      <c r="I242" s="141"/>
      <c r="J242" s="141"/>
      <c r="K242" s="141"/>
      <c r="L242" s="141"/>
      <c r="M242" s="141">
        <v>693.23</v>
      </c>
    </row>
    <row r="243" spans="1:13" x14ac:dyDescent="0.3">
      <c r="A243" s="4" t="s">
        <v>577</v>
      </c>
      <c r="B243" s="4" t="s">
        <v>578</v>
      </c>
      <c r="C243" s="141">
        <v>52407.043426999997</v>
      </c>
      <c r="D243" s="141"/>
      <c r="E243" s="141">
        <v>75573</v>
      </c>
      <c r="F243" s="141"/>
      <c r="G243" s="141">
        <v>37207</v>
      </c>
      <c r="H243" s="141"/>
      <c r="I243" s="141"/>
      <c r="J243" s="141"/>
      <c r="K243" s="141"/>
      <c r="L243" s="141"/>
      <c r="M243" s="141">
        <v>693.23</v>
      </c>
    </row>
    <row r="244" spans="1:13" x14ac:dyDescent="0.3">
      <c r="A244" s="4" t="s">
        <v>41</v>
      </c>
      <c r="B244" s="4" t="s">
        <v>42</v>
      </c>
      <c r="C244" s="141">
        <v>1222501.9242769999</v>
      </c>
      <c r="D244" s="141"/>
      <c r="E244" s="141">
        <v>866269</v>
      </c>
      <c r="F244" s="141"/>
      <c r="G244" s="141">
        <v>897935</v>
      </c>
      <c r="H244" s="141"/>
      <c r="I244" s="141">
        <v>858778</v>
      </c>
      <c r="J244" s="141">
        <v>499488</v>
      </c>
      <c r="K244" s="141">
        <v>25916</v>
      </c>
      <c r="L244" s="141">
        <v>9232.5479369999994</v>
      </c>
      <c r="M244" s="141">
        <v>693.23</v>
      </c>
    </row>
    <row r="245" spans="1:13" x14ac:dyDescent="0.3">
      <c r="A245" s="4" t="s">
        <v>645</v>
      </c>
      <c r="B245" s="4" t="s">
        <v>646</v>
      </c>
      <c r="C245" s="141">
        <v>178118.66807700001</v>
      </c>
      <c r="D245" s="141"/>
      <c r="E245" s="141"/>
      <c r="F245" s="141"/>
      <c r="G245" s="141"/>
      <c r="H245" s="141"/>
      <c r="I245" s="141"/>
      <c r="J245" s="141"/>
      <c r="K245" s="141"/>
      <c r="L245" s="141"/>
      <c r="M245" s="141">
        <v>693.23</v>
      </c>
    </row>
    <row r="246" spans="1:13" x14ac:dyDescent="0.3">
      <c r="A246" s="4" t="s">
        <v>188</v>
      </c>
      <c r="B246" s="4" t="s">
        <v>189</v>
      </c>
      <c r="C246" s="141">
        <v>4075268.9934689999</v>
      </c>
      <c r="D246" s="141"/>
      <c r="E246" s="141"/>
      <c r="F246" s="141">
        <v>-143520</v>
      </c>
      <c r="G246" s="141"/>
      <c r="H246" s="141"/>
      <c r="I246" s="141">
        <v>1753403</v>
      </c>
      <c r="J246" s="141">
        <v>1288734</v>
      </c>
      <c r="K246" s="141">
        <v>111500</v>
      </c>
      <c r="L246" s="141">
        <v>18465.095870000001</v>
      </c>
      <c r="M246" s="141"/>
    </row>
    <row r="247" spans="1:13" x14ac:dyDescent="0.3">
      <c r="A247" s="4" t="s">
        <v>551</v>
      </c>
      <c r="B247" s="4" t="s">
        <v>552</v>
      </c>
      <c r="C247" s="141">
        <v>90880.472743000006</v>
      </c>
      <c r="D247" s="141"/>
      <c r="E247" s="141">
        <v>126689</v>
      </c>
      <c r="F247" s="141"/>
      <c r="G247" s="141">
        <v>64907</v>
      </c>
      <c r="H247" s="141">
        <v>40969</v>
      </c>
      <c r="I247" s="141"/>
      <c r="J247" s="141"/>
      <c r="K247" s="141"/>
      <c r="L247" s="141"/>
      <c r="M247" s="141">
        <v>693.23</v>
      </c>
    </row>
    <row r="248" spans="1:13" x14ac:dyDescent="0.3">
      <c r="A248" s="4" t="s">
        <v>266</v>
      </c>
      <c r="B248" s="4" t="s">
        <v>267</v>
      </c>
      <c r="C248" s="141">
        <v>884160.53410199995</v>
      </c>
      <c r="D248" s="141"/>
      <c r="E248" s="141">
        <v>1311878</v>
      </c>
      <c r="F248" s="141"/>
      <c r="G248" s="141">
        <v>676761</v>
      </c>
      <c r="H248" s="141"/>
      <c r="I248" s="141">
        <v>607276</v>
      </c>
      <c r="J248" s="141">
        <v>352438</v>
      </c>
      <c r="K248" s="141">
        <v>20127</v>
      </c>
      <c r="L248" s="141">
        <v>9232.5479369999994</v>
      </c>
      <c r="M248" s="141">
        <v>693.23</v>
      </c>
    </row>
    <row r="249" spans="1:13" x14ac:dyDescent="0.3">
      <c r="A249" s="4" t="s">
        <v>272</v>
      </c>
      <c r="B249" s="4" t="s">
        <v>273</v>
      </c>
      <c r="C249" s="141">
        <v>1382893.0353870001</v>
      </c>
      <c r="D249" s="141"/>
      <c r="E249" s="141"/>
      <c r="F249" s="141">
        <v>-141102</v>
      </c>
      <c r="G249" s="141"/>
      <c r="H249" s="141"/>
      <c r="I249" s="141">
        <v>982543</v>
      </c>
      <c r="J249" s="141">
        <v>578749</v>
      </c>
      <c r="K249" s="141">
        <v>22977</v>
      </c>
      <c r="L249" s="141">
        <v>18465.095870000001</v>
      </c>
      <c r="M249" s="141">
        <v>693.23</v>
      </c>
    </row>
    <row r="250" spans="1:13" x14ac:dyDescent="0.3">
      <c r="A250" s="4" t="s">
        <v>236</v>
      </c>
      <c r="B250" s="4" t="s">
        <v>237</v>
      </c>
      <c r="C250" s="141">
        <v>1025828.171038</v>
      </c>
      <c r="D250" s="141"/>
      <c r="E250" s="141">
        <v>1462511</v>
      </c>
      <c r="F250" s="141">
        <v>-57626</v>
      </c>
      <c r="G250" s="141">
        <v>752476</v>
      </c>
      <c r="H250" s="141"/>
      <c r="I250" s="141">
        <v>487826</v>
      </c>
      <c r="J250" s="141">
        <v>410066</v>
      </c>
      <c r="K250" s="141">
        <v>14626</v>
      </c>
      <c r="L250" s="141">
        <v>9232.5479369999994</v>
      </c>
      <c r="M250" s="141">
        <v>693.23</v>
      </c>
    </row>
    <row r="251" spans="1:13" x14ac:dyDescent="0.3">
      <c r="A251" s="4" t="s">
        <v>242</v>
      </c>
      <c r="B251" s="4" t="s">
        <v>243</v>
      </c>
      <c r="C251" s="141">
        <v>992592.67802700005</v>
      </c>
      <c r="D251" s="141"/>
      <c r="E251" s="141">
        <v>714689</v>
      </c>
      <c r="F251" s="141"/>
      <c r="G251" s="141">
        <v>729102</v>
      </c>
      <c r="H251" s="141"/>
      <c r="I251" s="141">
        <v>681311</v>
      </c>
      <c r="J251" s="141">
        <v>434251</v>
      </c>
      <c r="K251" s="141">
        <v>44270</v>
      </c>
      <c r="L251" s="141">
        <v>9232.5479369999994</v>
      </c>
      <c r="M251" s="141">
        <v>693.23</v>
      </c>
    </row>
    <row r="252" spans="1:13" x14ac:dyDescent="0.3">
      <c r="A252" s="4" t="s">
        <v>553</v>
      </c>
      <c r="B252" s="4" t="s">
        <v>554</v>
      </c>
      <c r="C252" s="141">
        <v>150591.10125099999</v>
      </c>
      <c r="D252" s="141"/>
      <c r="E252" s="141"/>
      <c r="F252" s="141"/>
      <c r="G252" s="141"/>
      <c r="H252" s="141">
        <v>179307</v>
      </c>
      <c r="I252" s="141"/>
      <c r="J252" s="141"/>
      <c r="K252" s="141"/>
      <c r="L252" s="141"/>
      <c r="M252" s="141">
        <v>693.23</v>
      </c>
    </row>
    <row r="253" spans="1:13" x14ac:dyDescent="0.3">
      <c r="A253" s="4" t="s">
        <v>411</v>
      </c>
      <c r="B253" s="4" t="s">
        <v>412</v>
      </c>
      <c r="C253" s="141">
        <v>46647.216519000001</v>
      </c>
      <c r="D253" s="141">
        <v>9688.4117650000007</v>
      </c>
      <c r="E253" s="141"/>
      <c r="F253" s="141"/>
      <c r="G253" s="141"/>
      <c r="H253" s="141"/>
      <c r="I253" s="141"/>
      <c r="J253" s="141"/>
      <c r="K253" s="141"/>
      <c r="L253" s="141"/>
      <c r="M253" s="141">
        <v>693.23</v>
      </c>
    </row>
    <row r="254" spans="1:13" x14ac:dyDescent="0.3">
      <c r="A254" s="4" t="s">
        <v>258</v>
      </c>
      <c r="B254" s="4" t="s">
        <v>259</v>
      </c>
      <c r="C254" s="141">
        <v>992270.89354399999</v>
      </c>
      <c r="D254" s="141"/>
      <c r="E254" s="141"/>
      <c r="F254" s="141">
        <v>-112086</v>
      </c>
      <c r="G254" s="141"/>
      <c r="H254" s="141"/>
      <c r="I254" s="141">
        <v>435758</v>
      </c>
      <c r="J254" s="141">
        <v>276464</v>
      </c>
      <c r="K254" s="141">
        <v>32904</v>
      </c>
      <c r="L254" s="141">
        <v>9232.5479369999994</v>
      </c>
      <c r="M254" s="141">
        <v>693.23</v>
      </c>
    </row>
    <row r="255" spans="1:13" x14ac:dyDescent="0.3">
      <c r="A255" s="4" t="s">
        <v>167</v>
      </c>
      <c r="B255" s="4" t="s">
        <v>168</v>
      </c>
      <c r="C255" s="141">
        <v>1435109.7761639999</v>
      </c>
      <c r="D255" s="141"/>
      <c r="E255" s="141">
        <v>2051692</v>
      </c>
      <c r="F255" s="141"/>
      <c r="G255" s="141">
        <v>1041009</v>
      </c>
      <c r="H255" s="141"/>
      <c r="I255" s="141">
        <v>853897</v>
      </c>
      <c r="J255" s="141">
        <v>562757</v>
      </c>
      <c r="K255" s="141">
        <v>34213</v>
      </c>
      <c r="L255" s="141">
        <v>9232.5479369999994</v>
      </c>
      <c r="M255" s="141">
        <v>693.23</v>
      </c>
    </row>
    <row r="256" spans="1:13" x14ac:dyDescent="0.3">
      <c r="A256" s="4" t="s">
        <v>214</v>
      </c>
      <c r="B256" s="4" t="s">
        <v>215</v>
      </c>
      <c r="C256" s="141">
        <v>814087.63790099998</v>
      </c>
      <c r="D256" s="141"/>
      <c r="E256" s="141"/>
      <c r="F256" s="141">
        <v>-56238</v>
      </c>
      <c r="G256" s="141">
        <v>629664</v>
      </c>
      <c r="H256" s="141"/>
      <c r="I256" s="141">
        <v>551086</v>
      </c>
      <c r="J256" s="141">
        <v>342043</v>
      </c>
      <c r="K256" s="141">
        <v>17385</v>
      </c>
      <c r="L256" s="141">
        <v>9232.5479369999994</v>
      </c>
      <c r="M256" s="141">
        <v>693.23</v>
      </c>
    </row>
    <row r="257" spans="1:13" x14ac:dyDescent="0.3">
      <c r="A257" s="4" t="s">
        <v>489</v>
      </c>
      <c r="B257" s="4" t="s">
        <v>490</v>
      </c>
      <c r="C257" s="141">
        <v>83140.921587999997</v>
      </c>
      <c r="D257" s="141"/>
      <c r="E257" s="141">
        <v>58191</v>
      </c>
      <c r="F257" s="141"/>
      <c r="G257" s="141"/>
      <c r="H257" s="141"/>
      <c r="I257" s="141"/>
      <c r="J257" s="141"/>
      <c r="K257" s="141"/>
      <c r="L257" s="141"/>
      <c r="M257" s="141">
        <v>693.23</v>
      </c>
    </row>
    <row r="258" spans="1:13" x14ac:dyDescent="0.3">
      <c r="A258" s="4" t="s">
        <v>701</v>
      </c>
      <c r="B258" s="4" t="s">
        <v>702</v>
      </c>
      <c r="C258" s="141">
        <v>164853.996617</v>
      </c>
      <c r="D258" s="141"/>
      <c r="E258" s="141"/>
      <c r="F258" s="141"/>
      <c r="G258" s="141"/>
      <c r="H258" s="141"/>
      <c r="I258" s="141"/>
      <c r="J258" s="141"/>
      <c r="K258" s="141"/>
      <c r="L258" s="141"/>
      <c r="M258" s="141">
        <v>693.23</v>
      </c>
    </row>
    <row r="259" spans="1:13" x14ac:dyDescent="0.3">
      <c r="A259" s="4" t="s">
        <v>555</v>
      </c>
      <c r="B259" s="4" t="s">
        <v>556</v>
      </c>
      <c r="C259" s="141">
        <v>45361.231936999997</v>
      </c>
      <c r="D259" s="141">
        <v>20651.470588</v>
      </c>
      <c r="E259" s="141">
        <v>63520</v>
      </c>
      <c r="F259" s="141"/>
      <c r="G259" s="141">
        <v>32380</v>
      </c>
      <c r="H259" s="141"/>
      <c r="I259" s="141"/>
      <c r="J259" s="141"/>
      <c r="K259" s="141"/>
      <c r="L259" s="141"/>
      <c r="M259" s="141">
        <v>693.23</v>
      </c>
    </row>
    <row r="260" spans="1:13" x14ac:dyDescent="0.3">
      <c r="A260" s="4" t="s">
        <v>169</v>
      </c>
      <c r="B260" s="4" t="s">
        <v>170</v>
      </c>
      <c r="C260" s="141">
        <v>1657254.6742459999</v>
      </c>
      <c r="D260" s="141"/>
      <c r="E260" s="141">
        <v>2365817</v>
      </c>
      <c r="F260" s="141">
        <v>-64990</v>
      </c>
      <c r="G260" s="141">
        <v>1196790</v>
      </c>
      <c r="H260" s="141"/>
      <c r="I260" s="141">
        <v>505650</v>
      </c>
      <c r="J260" s="141">
        <v>418447</v>
      </c>
      <c r="K260" s="141">
        <v>47481</v>
      </c>
      <c r="L260" s="141">
        <v>9232.5479369999994</v>
      </c>
      <c r="M260" s="141">
        <v>693.23</v>
      </c>
    </row>
    <row r="261" spans="1:13" x14ac:dyDescent="0.3">
      <c r="A261" s="4" t="s">
        <v>625</v>
      </c>
      <c r="B261" s="4" t="s">
        <v>626</v>
      </c>
      <c r="C261" s="141">
        <v>52723.637838000002</v>
      </c>
      <c r="D261" s="141">
        <v>69250.352941000005</v>
      </c>
      <c r="E261" s="141"/>
      <c r="F261" s="141"/>
      <c r="G261" s="141">
        <v>40284</v>
      </c>
      <c r="H261" s="141"/>
      <c r="I261" s="141"/>
      <c r="J261" s="141"/>
      <c r="K261" s="141"/>
      <c r="L261" s="141"/>
      <c r="M261" s="141">
        <v>693.23</v>
      </c>
    </row>
    <row r="262" spans="1:13" x14ac:dyDescent="0.3">
      <c r="A262" s="4" t="s">
        <v>43</v>
      </c>
      <c r="B262" s="4" t="s">
        <v>44</v>
      </c>
      <c r="C262" s="141">
        <v>1137071.6041280001</v>
      </c>
      <c r="D262" s="141"/>
      <c r="E262" s="141">
        <v>813548</v>
      </c>
      <c r="F262" s="141">
        <v>-93288</v>
      </c>
      <c r="G262" s="141">
        <v>818986</v>
      </c>
      <c r="H262" s="141"/>
      <c r="I262" s="141">
        <v>848071</v>
      </c>
      <c r="J262" s="141">
        <v>462046</v>
      </c>
      <c r="K262" s="141">
        <v>33344</v>
      </c>
      <c r="L262" s="141">
        <v>9232.5479369999994</v>
      </c>
      <c r="M262" s="141">
        <v>693.23</v>
      </c>
    </row>
    <row r="263" spans="1:13" x14ac:dyDescent="0.3">
      <c r="A263" s="4" t="s">
        <v>447</v>
      </c>
      <c r="B263" s="4" t="s">
        <v>448</v>
      </c>
      <c r="C263" s="141">
        <v>91017.144646999994</v>
      </c>
      <c r="D263" s="141"/>
      <c r="E263" s="141"/>
      <c r="F263" s="141"/>
      <c r="G263" s="141">
        <v>68671</v>
      </c>
      <c r="H263" s="141"/>
      <c r="I263" s="141"/>
      <c r="J263" s="141"/>
      <c r="K263" s="141"/>
      <c r="L263" s="141"/>
      <c r="M263" s="141">
        <v>693.23</v>
      </c>
    </row>
    <row r="264" spans="1:13" x14ac:dyDescent="0.3">
      <c r="A264" s="4" t="s">
        <v>557</v>
      </c>
      <c r="B264" s="4" t="s">
        <v>558</v>
      </c>
      <c r="C264" s="141">
        <v>79323.911745999998</v>
      </c>
      <c r="D264" s="141"/>
      <c r="E264" s="141">
        <v>109251</v>
      </c>
      <c r="F264" s="141"/>
      <c r="G264" s="141">
        <v>53505</v>
      </c>
      <c r="H264" s="141"/>
      <c r="I264" s="141"/>
      <c r="J264" s="141"/>
      <c r="K264" s="141"/>
      <c r="L264" s="141"/>
      <c r="M264" s="141">
        <v>693.23</v>
      </c>
    </row>
    <row r="265" spans="1:13" x14ac:dyDescent="0.3">
      <c r="A265" s="4" t="s">
        <v>425</v>
      </c>
      <c r="B265" s="4" t="s">
        <v>426</v>
      </c>
      <c r="C265" s="141">
        <v>103189.017549</v>
      </c>
      <c r="D265" s="141">
        <v>11749</v>
      </c>
      <c r="E265" s="141">
        <v>146266</v>
      </c>
      <c r="F265" s="141"/>
      <c r="G265" s="141">
        <v>72986</v>
      </c>
      <c r="H265" s="141"/>
      <c r="I265" s="141"/>
      <c r="J265" s="141"/>
      <c r="K265" s="141"/>
      <c r="L265" s="141"/>
      <c r="M265" s="141">
        <v>693.23</v>
      </c>
    </row>
    <row r="266" spans="1:13" x14ac:dyDescent="0.3">
      <c r="A266" s="4" t="s">
        <v>69</v>
      </c>
      <c r="B266" s="4" t="s">
        <v>70</v>
      </c>
      <c r="C266" s="141">
        <v>1335514.0186729999</v>
      </c>
      <c r="D266" s="141"/>
      <c r="E266" s="141">
        <v>964721</v>
      </c>
      <c r="F266" s="141"/>
      <c r="G266" s="141"/>
      <c r="H266" s="141"/>
      <c r="I266" s="141">
        <v>1029359</v>
      </c>
      <c r="J266" s="141">
        <v>530601</v>
      </c>
      <c r="K266" s="141">
        <v>24038</v>
      </c>
      <c r="L266" s="141">
        <v>9232.5479369999994</v>
      </c>
      <c r="M266" s="141">
        <v>693.23</v>
      </c>
    </row>
    <row r="267" spans="1:13" x14ac:dyDescent="0.3">
      <c r="A267" s="4" t="s">
        <v>719</v>
      </c>
      <c r="B267" s="4" t="s">
        <v>720</v>
      </c>
      <c r="C267" s="141">
        <v>86955.048057000007</v>
      </c>
      <c r="D267" s="141"/>
      <c r="E267" s="141">
        <v>123626</v>
      </c>
      <c r="F267" s="141"/>
      <c r="G267" s="141">
        <v>63044</v>
      </c>
      <c r="H267" s="141"/>
      <c r="I267" s="141"/>
      <c r="J267" s="141"/>
      <c r="K267" s="141"/>
      <c r="L267" s="141"/>
      <c r="M267" s="141">
        <v>693.23</v>
      </c>
    </row>
    <row r="268" spans="1:13" x14ac:dyDescent="0.3">
      <c r="A268" s="4" t="s">
        <v>703</v>
      </c>
      <c r="B268" s="4" t="s">
        <v>704</v>
      </c>
      <c r="C268" s="141">
        <v>66415.048576000001</v>
      </c>
      <c r="D268" s="141"/>
      <c r="E268" s="141">
        <v>46517</v>
      </c>
      <c r="F268" s="141"/>
      <c r="G268" s="141"/>
      <c r="H268" s="141"/>
      <c r="I268" s="141"/>
      <c r="J268" s="141"/>
      <c r="K268" s="141"/>
      <c r="L268" s="141"/>
      <c r="M268" s="141">
        <v>693.23</v>
      </c>
    </row>
    <row r="269" spans="1:13" x14ac:dyDescent="0.3">
      <c r="A269" s="4" t="s">
        <v>641</v>
      </c>
      <c r="B269" s="4" t="s">
        <v>642</v>
      </c>
      <c r="C269" s="141">
        <v>78186.709235999995</v>
      </c>
      <c r="D269" s="141"/>
      <c r="E269" s="141">
        <v>58099</v>
      </c>
      <c r="F269" s="141"/>
      <c r="G269" s="141">
        <v>58137</v>
      </c>
      <c r="H269" s="141"/>
      <c r="I269" s="141"/>
      <c r="J269" s="141"/>
      <c r="K269" s="141"/>
      <c r="L269" s="141"/>
      <c r="M269" s="141">
        <v>693.23</v>
      </c>
    </row>
    <row r="270" spans="1:13" x14ac:dyDescent="0.3">
      <c r="A270" s="4" t="s">
        <v>481</v>
      </c>
      <c r="B270" s="4" t="s">
        <v>482</v>
      </c>
      <c r="C270" s="141">
        <v>84048.030891999995</v>
      </c>
      <c r="D270" s="141"/>
      <c r="E270" s="141">
        <v>121546</v>
      </c>
      <c r="F270" s="141"/>
      <c r="G270" s="141">
        <v>60379</v>
      </c>
      <c r="H270" s="141"/>
      <c r="I270" s="141"/>
      <c r="J270" s="141"/>
      <c r="K270" s="141"/>
      <c r="L270" s="141"/>
      <c r="M270" s="141">
        <v>693.23</v>
      </c>
    </row>
    <row r="271" spans="1:13" x14ac:dyDescent="0.3">
      <c r="A271" s="4" t="s">
        <v>248</v>
      </c>
      <c r="B271" s="4" t="s">
        <v>249</v>
      </c>
      <c r="C271" s="141">
        <v>300391.00481299998</v>
      </c>
      <c r="D271" s="141">
        <v>162367.05882400001</v>
      </c>
      <c r="E271" s="141">
        <v>427356</v>
      </c>
      <c r="F271" s="141"/>
      <c r="G271" s="141">
        <v>218634</v>
      </c>
      <c r="H271" s="141"/>
      <c r="I271" s="141">
        <v>103847</v>
      </c>
      <c r="J271" s="141">
        <v>75432</v>
      </c>
      <c r="K271" s="141">
        <v>5804</v>
      </c>
      <c r="L271" s="141">
        <v>9232.5479369999994</v>
      </c>
      <c r="M271" s="141">
        <v>693.23</v>
      </c>
    </row>
    <row r="272" spans="1:13" x14ac:dyDescent="0.3">
      <c r="A272" s="4" t="s">
        <v>741</v>
      </c>
      <c r="B272" s="4" t="s">
        <v>742</v>
      </c>
      <c r="C272" s="141">
        <v>54312.376638000002</v>
      </c>
      <c r="D272" s="141">
        <v>109497.470588</v>
      </c>
      <c r="E272" s="141">
        <v>77305</v>
      </c>
      <c r="F272" s="141"/>
      <c r="G272" s="141">
        <v>40066</v>
      </c>
      <c r="H272" s="141"/>
      <c r="I272" s="141"/>
      <c r="J272" s="141"/>
      <c r="K272" s="141"/>
      <c r="L272" s="141"/>
      <c r="M272" s="141">
        <v>693.23</v>
      </c>
    </row>
    <row r="273" spans="1:13" x14ac:dyDescent="0.3">
      <c r="A273" s="4" t="s">
        <v>45</v>
      </c>
      <c r="B273" s="4" t="s">
        <v>46</v>
      </c>
      <c r="C273" s="141">
        <v>1339729.510733</v>
      </c>
      <c r="D273" s="141"/>
      <c r="E273" s="141">
        <v>1890632</v>
      </c>
      <c r="F273" s="141"/>
      <c r="G273" s="141">
        <v>960739</v>
      </c>
      <c r="H273" s="141"/>
      <c r="I273" s="141">
        <v>1008226</v>
      </c>
      <c r="J273" s="141">
        <v>496413</v>
      </c>
      <c r="K273" s="141">
        <v>29474</v>
      </c>
      <c r="L273" s="141">
        <v>9232.5479369999994</v>
      </c>
      <c r="M273" s="141">
        <v>693.23</v>
      </c>
    </row>
    <row r="274" spans="1:13" x14ac:dyDescent="0.3">
      <c r="A274" s="4" t="s">
        <v>89</v>
      </c>
      <c r="B274" s="4" t="s">
        <v>90</v>
      </c>
      <c r="C274" s="141">
        <v>1453873.617567</v>
      </c>
      <c r="D274" s="141"/>
      <c r="E274" s="141">
        <v>2081618</v>
      </c>
      <c r="F274" s="141"/>
      <c r="G274" s="141">
        <v>1050957</v>
      </c>
      <c r="H274" s="141"/>
      <c r="I274" s="141">
        <v>1413957</v>
      </c>
      <c r="J274" s="141">
        <v>736691</v>
      </c>
      <c r="K274" s="141">
        <v>36420</v>
      </c>
      <c r="L274" s="141">
        <v>9232.5479369999994</v>
      </c>
      <c r="M274" s="141">
        <v>693.23</v>
      </c>
    </row>
    <row r="275" spans="1:13" x14ac:dyDescent="0.3">
      <c r="A275" s="4" t="s">
        <v>627</v>
      </c>
      <c r="B275" s="4" t="s">
        <v>628</v>
      </c>
      <c r="C275" s="141">
        <v>126562.219833</v>
      </c>
      <c r="D275" s="141">
        <v>3966.1764710000002</v>
      </c>
      <c r="E275" s="141">
        <v>179471</v>
      </c>
      <c r="F275" s="141"/>
      <c r="G275" s="141">
        <v>89882</v>
      </c>
      <c r="H275" s="141">
        <v>78000</v>
      </c>
      <c r="I275" s="141"/>
      <c r="J275" s="141"/>
      <c r="K275" s="141"/>
      <c r="L275" s="141"/>
      <c r="M275" s="141">
        <v>693.23</v>
      </c>
    </row>
    <row r="276" spans="1:13" x14ac:dyDescent="0.3">
      <c r="A276" s="4" t="s">
        <v>655</v>
      </c>
      <c r="B276" s="4" t="s">
        <v>656</v>
      </c>
      <c r="C276" s="141">
        <v>75595.133132000003</v>
      </c>
      <c r="D276" s="141"/>
      <c r="E276" s="141"/>
      <c r="F276" s="141"/>
      <c r="G276" s="141"/>
      <c r="H276" s="141"/>
      <c r="I276" s="141"/>
      <c r="J276" s="141"/>
      <c r="K276" s="141"/>
      <c r="L276" s="141"/>
      <c r="M276" s="141">
        <v>693.23</v>
      </c>
    </row>
    <row r="277" spans="1:13" x14ac:dyDescent="0.3">
      <c r="A277" s="4" t="s">
        <v>61</v>
      </c>
      <c r="B277" s="4" t="s">
        <v>62</v>
      </c>
      <c r="C277" s="141">
        <v>1699711.1957169999</v>
      </c>
      <c r="D277" s="141"/>
      <c r="E277" s="141">
        <v>1172789</v>
      </c>
      <c r="F277" s="141"/>
      <c r="G277" s="141"/>
      <c r="H277" s="141"/>
      <c r="I277" s="141">
        <v>1166780</v>
      </c>
      <c r="J277" s="141">
        <v>892156</v>
      </c>
      <c r="K277" s="141">
        <v>25031</v>
      </c>
      <c r="L277" s="141">
        <v>9232.5479369999994</v>
      </c>
      <c r="M277" s="141">
        <v>693.23</v>
      </c>
    </row>
    <row r="278" spans="1:13" x14ac:dyDescent="0.3">
      <c r="A278" s="4" t="s">
        <v>743</v>
      </c>
      <c r="B278" s="4" t="s">
        <v>744</v>
      </c>
      <c r="C278" s="141">
        <v>68666.386606999993</v>
      </c>
      <c r="D278" s="141">
        <v>25850.352941000001</v>
      </c>
      <c r="E278" s="141">
        <v>48128</v>
      </c>
      <c r="F278" s="141"/>
      <c r="G278" s="141">
        <v>50991</v>
      </c>
      <c r="H278" s="141"/>
      <c r="I278" s="141"/>
      <c r="J278" s="141"/>
      <c r="K278" s="141"/>
      <c r="L278" s="141"/>
      <c r="M278" s="141">
        <v>693.23</v>
      </c>
    </row>
    <row r="279" spans="1:13" x14ac:dyDescent="0.3">
      <c r="A279" s="4" t="s">
        <v>529</v>
      </c>
      <c r="B279" s="4" t="s">
        <v>530</v>
      </c>
      <c r="C279" s="141">
        <v>132620.76423599999</v>
      </c>
      <c r="D279" s="141"/>
      <c r="E279" s="141"/>
      <c r="F279" s="141"/>
      <c r="G279" s="141"/>
      <c r="H279" s="141"/>
      <c r="I279" s="141"/>
      <c r="J279" s="141"/>
      <c r="K279" s="141"/>
      <c r="L279" s="141"/>
      <c r="M279" s="141">
        <v>693.23</v>
      </c>
    </row>
    <row r="280" spans="1:13" x14ac:dyDescent="0.3">
      <c r="A280" s="4" t="s">
        <v>71</v>
      </c>
      <c r="B280" s="4" t="s">
        <v>72</v>
      </c>
      <c r="C280" s="141">
        <v>2836703.2187370001</v>
      </c>
      <c r="D280" s="141"/>
      <c r="E280" s="141">
        <v>3882102</v>
      </c>
      <c r="F280" s="141"/>
      <c r="G280" s="141"/>
      <c r="H280" s="141"/>
      <c r="I280" s="141">
        <v>2069955</v>
      </c>
      <c r="J280" s="141">
        <v>1099884</v>
      </c>
      <c r="K280" s="141">
        <v>57653</v>
      </c>
      <c r="L280" s="141">
        <v>18465.095870000001</v>
      </c>
      <c r="M280" s="141">
        <v>693.23</v>
      </c>
    </row>
    <row r="281" spans="1:13" x14ac:dyDescent="0.3">
      <c r="A281" s="4" t="s">
        <v>531</v>
      </c>
      <c r="B281" s="4" t="s">
        <v>532</v>
      </c>
      <c r="C281" s="141">
        <v>140673.44975299999</v>
      </c>
      <c r="D281" s="141"/>
      <c r="E281" s="141">
        <v>196862</v>
      </c>
      <c r="F281" s="141"/>
      <c r="G281" s="141">
        <v>99559</v>
      </c>
      <c r="H281" s="141"/>
      <c r="I281" s="141"/>
      <c r="J281" s="141"/>
      <c r="K281" s="141"/>
      <c r="L281" s="141"/>
      <c r="M281" s="141">
        <v>693.23</v>
      </c>
    </row>
    <row r="282" spans="1:13" x14ac:dyDescent="0.3">
      <c r="A282" s="4" t="s">
        <v>298</v>
      </c>
      <c r="B282" s="4" t="s">
        <v>299</v>
      </c>
      <c r="C282" s="141">
        <v>1859630.010248</v>
      </c>
      <c r="D282" s="141">
        <v>1265666.1764710001</v>
      </c>
      <c r="E282" s="141">
        <v>2619814</v>
      </c>
      <c r="F282" s="141"/>
      <c r="G282" s="141">
        <v>1325233</v>
      </c>
      <c r="H282" s="141"/>
      <c r="I282" s="141">
        <v>1066497</v>
      </c>
      <c r="J282" s="141">
        <v>814521</v>
      </c>
      <c r="K282" s="141">
        <v>59509</v>
      </c>
      <c r="L282" s="141">
        <v>13848.821900000001</v>
      </c>
      <c r="M282" s="141">
        <v>693.23</v>
      </c>
    </row>
    <row r="283" spans="1:13" x14ac:dyDescent="0.3">
      <c r="A283" s="4" t="s">
        <v>807</v>
      </c>
      <c r="B283" s="4" t="s">
        <v>808</v>
      </c>
      <c r="C283" s="141">
        <v>193716.56537500001</v>
      </c>
      <c r="D283" s="141">
        <v>61201.294117999998</v>
      </c>
      <c r="E283" s="141"/>
      <c r="F283" s="141"/>
      <c r="G283" s="141"/>
      <c r="H283" s="141"/>
      <c r="I283" s="141"/>
      <c r="J283" s="141"/>
      <c r="K283" s="141"/>
      <c r="L283" s="141"/>
      <c r="M283" s="141"/>
    </row>
    <row r="284" spans="1:13" x14ac:dyDescent="0.3">
      <c r="A284" s="4" t="s">
        <v>260</v>
      </c>
      <c r="B284" s="4" t="s">
        <v>261</v>
      </c>
      <c r="C284" s="141">
        <v>689991.85576199996</v>
      </c>
      <c r="D284" s="141"/>
      <c r="E284" s="141">
        <v>500272</v>
      </c>
      <c r="F284" s="141">
        <v>-25537</v>
      </c>
      <c r="G284" s="141">
        <v>513802</v>
      </c>
      <c r="H284" s="141"/>
      <c r="I284" s="141">
        <v>394402</v>
      </c>
      <c r="J284" s="141">
        <v>186378</v>
      </c>
      <c r="K284" s="141">
        <v>26354</v>
      </c>
      <c r="L284" s="141">
        <v>9232.5479369999994</v>
      </c>
      <c r="M284" s="141">
        <v>693.23</v>
      </c>
    </row>
    <row r="285" spans="1:13" x14ac:dyDescent="0.3">
      <c r="A285" s="4" t="s">
        <v>91</v>
      </c>
      <c r="B285" s="4" t="s">
        <v>92</v>
      </c>
      <c r="C285" s="141">
        <v>1350425.0964029999</v>
      </c>
      <c r="D285" s="141"/>
      <c r="E285" s="141">
        <v>1899629</v>
      </c>
      <c r="F285" s="141"/>
      <c r="G285" s="141">
        <v>960447</v>
      </c>
      <c r="H285" s="141"/>
      <c r="I285" s="141">
        <v>665961</v>
      </c>
      <c r="J285" s="141">
        <v>553900</v>
      </c>
      <c r="K285" s="141">
        <v>20680</v>
      </c>
      <c r="L285" s="141">
        <v>9232.5479369999994</v>
      </c>
      <c r="M285" s="141">
        <v>693.23</v>
      </c>
    </row>
    <row r="286" spans="1:13" x14ac:dyDescent="0.3">
      <c r="A286" s="4" t="s">
        <v>310</v>
      </c>
      <c r="B286" s="4" t="s">
        <v>311</v>
      </c>
      <c r="C286" s="141">
        <v>2903882.9379659998</v>
      </c>
      <c r="D286" s="141">
        <v>459764.64705899998</v>
      </c>
      <c r="E286" s="141">
        <v>4131683</v>
      </c>
      <c r="F286" s="141">
        <v>-86986</v>
      </c>
      <c r="G286" s="141">
        <v>2113658</v>
      </c>
      <c r="H286" s="141"/>
      <c r="I286" s="141">
        <v>1911034</v>
      </c>
      <c r="J286" s="141">
        <v>1449547</v>
      </c>
      <c r="K286" s="141">
        <v>182043</v>
      </c>
      <c r="L286" s="141">
        <v>18465.095870000001</v>
      </c>
      <c r="M286" s="141"/>
    </row>
    <row r="287" spans="1:13" x14ac:dyDescent="0.3">
      <c r="A287" s="4" t="s">
        <v>349</v>
      </c>
      <c r="B287" s="4" t="s">
        <v>350</v>
      </c>
      <c r="C287" s="141">
        <v>67662.395952999999</v>
      </c>
      <c r="D287" s="141"/>
      <c r="E287" s="141">
        <v>95193</v>
      </c>
      <c r="F287" s="141"/>
      <c r="G287" s="141">
        <v>48005</v>
      </c>
      <c r="H287" s="141"/>
      <c r="I287" s="141"/>
      <c r="J287" s="141"/>
      <c r="K287" s="141"/>
      <c r="L287" s="141"/>
      <c r="M287" s="141">
        <v>693.23</v>
      </c>
    </row>
    <row r="288" spans="1:13" x14ac:dyDescent="0.3">
      <c r="A288" s="4" t="s">
        <v>361</v>
      </c>
      <c r="B288" s="4" t="s">
        <v>362</v>
      </c>
      <c r="C288" s="141">
        <v>99969.442695999998</v>
      </c>
      <c r="D288" s="141">
        <v>25002.411765000001</v>
      </c>
      <c r="E288" s="141"/>
      <c r="F288" s="141"/>
      <c r="G288" s="141"/>
      <c r="H288" s="141"/>
      <c r="I288" s="141"/>
      <c r="J288" s="141"/>
      <c r="K288" s="141"/>
      <c r="L288" s="141"/>
      <c r="M288" s="141">
        <v>693.23</v>
      </c>
    </row>
    <row r="289" spans="1:13" x14ac:dyDescent="0.3">
      <c r="A289" s="4" t="s">
        <v>387</v>
      </c>
      <c r="B289" s="4" t="s">
        <v>388</v>
      </c>
      <c r="C289" s="141">
        <v>69002.011282000007</v>
      </c>
      <c r="D289" s="141"/>
      <c r="E289" s="141">
        <v>98913</v>
      </c>
      <c r="F289" s="141"/>
      <c r="G289" s="141">
        <v>50014</v>
      </c>
      <c r="H289" s="141"/>
      <c r="I289" s="141"/>
      <c r="J289" s="141"/>
      <c r="K289" s="141"/>
      <c r="L289" s="141"/>
      <c r="M289" s="141">
        <v>693.23</v>
      </c>
    </row>
    <row r="290" spans="1:13" x14ac:dyDescent="0.3">
      <c r="A290" s="4" t="s">
        <v>206</v>
      </c>
      <c r="B290" s="4" t="s">
        <v>207</v>
      </c>
      <c r="C290" s="141">
        <v>1629474.5239019999</v>
      </c>
      <c r="D290" s="141"/>
      <c r="E290" s="141">
        <v>2334336</v>
      </c>
      <c r="F290" s="141">
        <v>-78421</v>
      </c>
      <c r="G290" s="141">
        <v>1176566</v>
      </c>
      <c r="H290" s="141"/>
      <c r="I290" s="141">
        <v>715457</v>
      </c>
      <c r="J290" s="141">
        <v>589863</v>
      </c>
      <c r="K290" s="141">
        <v>34448</v>
      </c>
      <c r="L290" s="141">
        <v>18465.095870000001</v>
      </c>
      <c r="M290" s="141">
        <v>693.23</v>
      </c>
    </row>
    <row r="291" spans="1:13" x14ac:dyDescent="0.3">
      <c r="A291" s="4" t="s">
        <v>397</v>
      </c>
      <c r="B291" s="4" t="s">
        <v>398</v>
      </c>
      <c r="C291" s="141">
        <v>73891.059393000003</v>
      </c>
      <c r="D291" s="141">
        <v>78085.352941000005</v>
      </c>
      <c r="E291" s="141"/>
      <c r="F291" s="141"/>
      <c r="G291" s="141">
        <v>57624</v>
      </c>
      <c r="H291" s="141"/>
      <c r="I291" s="141"/>
      <c r="J291" s="141"/>
      <c r="K291" s="141"/>
      <c r="L291" s="141"/>
      <c r="M291" s="141">
        <v>693.23</v>
      </c>
    </row>
    <row r="292" spans="1:13" x14ac:dyDescent="0.3">
      <c r="A292" s="4" t="s">
        <v>587</v>
      </c>
      <c r="B292" s="4" t="s">
        <v>588</v>
      </c>
      <c r="C292" s="141">
        <v>67172.222458000004</v>
      </c>
      <c r="D292" s="141">
        <v>30462.058824</v>
      </c>
      <c r="E292" s="141">
        <v>93745</v>
      </c>
      <c r="F292" s="141"/>
      <c r="G292" s="141">
        <v>47369</v>
      </c>
      <c r="H292" s="141"/>
      <c r="I292" s="141"/>
      <c r="J292" s="141"/>
      <c r="K292" s="141"/>
      <c r="L292" s="141"/>
      <c r="M292" s="141">
        <v>693.23</v>
      </c>
    </row>
    <row r="293" spans="1:13" x14ac:dyDescent="0.3">
      <c r="A293" s="4" t="s">
        <v>589</v>
      </c>
      <c r="B293" s="4" t="s">
        <v>590</v>
      </c>
      <c r="C293" s="141">
        <v>90713.813754000003</v>
      </c>
      <c r="D293" s="141">
        <v>56376.235293999998</v>
      </c>
      <c r="E293" s="141">
        <v>67241</v>
      </c>
      <c r="F293" s="141"/>
      <c r="G293" s="141">
        <v>68829</v>
      </c>
      <c r="H293" s="141"/>
      <c r="I293" s="141"/>
      <c r="J293" s="141"/>
      <c r="K293" s="141"/>
      <c r="L293" s="141"/>
      <c r="M293" s="141">
        <v>693.23</v>
      </c>
    </row>
    <row r="294" spans="1:13" x14ac:dyDescent="0.3">
      <c r="A294" s="4" t="s">
        <v>373</v>
      </c>
      <c r="B294" s="4" t="s">
        <v>374</v>
      </c>
      <c r="C294" s="141">
        <v>117533.80072299999</v>
      </c>
      <c r="D294" s="141">
        <v>82961.470587999996</v>
      </c>
      <c r="E294" s="141">
        <v>165696</v>
      </c>
      <c r="F294" s="141"/>
      <c r="G294" s="141">
        <v>83343</v>
      </c>
      <c r="H294" s="141"/>
      <c r="I294" s="141"/>
      <c r="J294" s="141"/>
      <c r="K294" s="141"/>
      <c r="L294" s="141"/>
      <c r="M294" s="141">
        <v>693.23</v>
      </c>
    </row>
    <row r="295" spans="1:13" x14ac:dyDescent="0.3">
      <c r="A295" s="4" t="s">
        <v>603</v>
      </c>
      <c r="B295" s="4" t="s">
        <v>604</v>
      </c>
      <c r="C295" s="141">
        <v>87588.813552000007</v>
      </c>
      <c r="D295" s="141">
        <v>54576.411764999997</v>
      </c>
      <c r="E295" s="141">
        <v>125506</v>
      </c>
      <c r="F295" s="141"/>
      <c r="G295" s="141">
        <v>63422</v>
      </c>
      <c r="H295" s="141"/>
      <c r="I295" s="141"/>
      <c r="J295" s="141"/>
      <c r="K295" s="141"/>
      <c r="L295" s="141"/>
      <c r="M295" s="141">
        <v>693.23</v>
      </c>
    </row>
    <row r="296" spans="1:13" x14ac:dyDescent="0.3">
      <c r="A296" s="4" t="s">
        <v>617</v>
      </c>
      <c r="B296" s="4" t="s">
        <v>618</v>
      </c>
      <c r="C296" s="141">
        <v>82400.471271999995</v>
      </c>
      <c r="D296" s="141">
        <v>36093.117646999999</v>
      </c>
      <c r="E296" s="141">
        <v>117015</v>
      </c>
      <c r="F296" s="141"/>
      <c r="G296" s="141">
        <v>59824</v>
      </c>
      <c r="H296" s="141"/>
      <c r="I296" s="141"/>
      <c r="J296" s="141"/>
      <c r="K296" s="141"/>
      <c r="L296" s="141"/>
      <c r="M296" s="141">
        <v>693.23</v>
      </c>
    </row>
    <row r="297" spans="1:13" x14ac:dyDescent="0.3">
      <c r="A297" s="4" t="s">
        <v>647</v>
      </c>
      <c r="B297" s="4" t="s">
        <v>648</v>
      </c>
      <c r="C297" s="141">
        <v>98750.352379999997</v>
      </c>
      <c r="D297" s="141">
        <v>8080.0588239999997</v>
      </c>
      <c r="E297" s="141">
        <v>134472</v>
      </c>
      <c r="F297" s="141"/>
      <c r="G297" s="141">
        <v>66290</v>
      </c>
      <c r="H297" s="141"/>
      <c r="I297" s="141"/>
      <c r="J297" s="141"/>
      <c r="K297" s="141"/>
      <c r="L297" s="141"/>
      <c r="M297" s="141">
        <v>693.23</v>
      </c>
    </row>
    <row r="298" spans="1:13" x14ac:dyDescent="0.3">
      <c r="A298" s="4" t="s">
        <v>559</v>
      </c>
      <c r="B298" s="4" t="s">
        <v>560</v>
      </c>
      <c r="C298" s="141">
        <v>109428.061133</v>
      </c>
      <c r="D298" s="141"/>
      <c r="E298" s="141">
        <v>154073</v>
      </c>
      <c r="F298" s="141"/>
      <c r="G298" s="141">
        <v>77128</v>
      </c>
      <c r="H298" s="141"/>
      <c r="I298" s="141"/>
      <c r="J298" s="141"/>
      <c r="K298" s="141"/>
      <c r="L298" s="141"/>
      <c r="M298" s="141">
        <v>693.23</v>
      </c>
    </row>
    <row r="299" spans="1:13" x14ac:dyDescent="0.3">
      <c r="A299" s="4" t="s">
        <v>661</v>
      </c>
      <c r="B299" s="4" t="s">
        <v>662</v>
      </c>
      <c r="C299" s="141">
        <v>131412.054064</v>
      </c>
      <c r="D299" s="141">
        <v>31820.588234999999</v>
      </c>
      <c r="E299" s="141">
        <v>184285</v>
      </c>
      <c r="F299" s="141"/>
      <c r="G299" s="141">
        <v>95096</v>
      </c>
      <c r="H299" s="141"/>
      <c r="I299" s="141"/>
      <c r="J299" s="141"/>
      <c r="K299" s="141"/>
      <c r="L299" s="141"/>
      <c r="M299" s="141">
        <v>693.23</v>
      </c>
    </row>
    <row r="300" spans="1:13" x14ac:dyDescent="0.3">
      <c r="A300" s="4" t="s">
        <v>671</v>
      </c>
      <c r="B300" s="4" t="s">
        <v>672</v>
      </c>
      <c r="C300" s="141">
        <v>54557.463385000003</v>
      </c>
      <c r="D300" s="141"/>
      <c r="E300" s="141">
        <v>76410</v>
      </c>
      <c r="F300" s="141"/>
      <c r="G300" s="141">
        <v>39334</v>
      </c>
      <c r="H300" s="141"/>
      <c r="I300" s="141"/>
      <c r="J300" s="141"/>
      <c r="K300" s="141"/>
      <c r="L300" s="141"/>
      <c r="M300" s="141">
        <v>693.23</v>
      </c>
    </row>
    <row r="301" spans="1:13" x14ac:dyDescent="0.3">
      <c r="A301" s="4" t="s">
        <v>79</v>
      </c>
      <c r="B301" s="4" t="s">
        <v>80</v>
      </c>
      <c r="C301" s="141">
        <v>836255.01338599995</v>
      </c>
      <c r="D301" s="141"/>
      <c r="E301" s="141">
        <v>1167947</v>
      </c>
      <c r="F301" s="141"/>
      <c r="G301" s="141"/>
      <c r="H301" s="141"/>
      <c r="I301" s="141">
        <v>700320</v>
      </c>
      <c r="J301" s="141">
        <v>375613</v>
      </c>
      <c r="K301" s="141">
        <v>12054</v>
      </c>
      <c r="L301" s="141">
        <v>9232.5479369999994</v>
      </c>
      <c r="M301" s="141">
        <v>693.23</v>
      </c>
    </row>
    <row r="302" spans="1:13" x14ac:dyDescent="0.3">
      <c r="A302" s="4" t="s">
        <v>754</v>
      </c>
      <c r="B302" s="4" t="s">
        <v>755</v>
      </c>
      <c r="C302" s="141">
        <v>332731.49868900003</v>
      </c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</row>
    <row r="303" spans="1:13" x14ac:dyDescent="0.3">
      <c r="A303" s="4" t="s">
        <v>244</v>
      </c>
      <c r="B303" s="4" t="s">
        <v>245</v>
      </c>
      <c r="C303" s="141">
        <v>1190630.2669319999</v>
      </c>
      <c r="D303" s="141"/>
      <c r="E303" s="141"/>
      <c r="F303" s="141"/>
      <c r="G303" s="141"/>
      <c r="H303" s="141"/>
      <c r="I303" s="141">
        <v>848855</v>
      </c>
      <c r="J303" s="141">
        <v>450609</v>
      </c>
      <c r="K303" s="141">
        <v>23179</v>
      </c>
      <c r="L303" s="141">
        <v>9232.5479369999994</v>
      </c>
      <c r="M303" s="141">
        <v>693.23</v>
      </c>
    </row>
    <row r="304" spans="1:13" x14ac:dyDescent="0.3">
      <c r="A304" s="4" t="s">
        <v>276</v>
      </c>
      <c r="B304" s="4" t="s">
        <v>277</v>
      </c>
      <c r="C304" s="141">
        <v>989538.60881300003</v>
      </c>
      <c r="D304" s="141"/>
      <c r="E304" s="141">
        <v>708660</v>
      </c>
      <c r="F304" s="141"/>
      <c r="G304" s="141"/>
      <c r="H304" s="141"/>
      <c r="I304" s="141">
        <v>630491</v>
      </c>
      <c r="J304" s="141">
        <v>473882</v>
      </c>
      <c r="K304" s="141">
        <v>28919</v>
      </c>
      <c r="L304" s="141">
        <v>9232.5479369999994</v>
      </c>
      <c r="M304" s="141">
        <v>693.23</v>
      </c>
    </row>
    <row r="305" spans="1:13" x14ac:dyDescent="0.3">
      <c r="A305" s="4" t="s">
        <v>126</v>
      </c>
      <c r="B305" s="4" t="s">
        <v>127</v>
      </c>
      <c r="C305" s="141">
        <v>1301791.23554</v>
      </c>
      <c r="D305" s="141"/>
      <c r="E305" s="141">
        <v>1869819</v>
      </c>
      <c r="F305" s="141">
        <v>-121430</v>
      </c>
      <c r="G305" s="141">
        <v>964312</v>
      </c>
      <c r="H305" s="141"/>
      <c r="I305" s="141">
        <v>1201794</v>
      </c>
      <c r="J305" s="141">
        <v>355484</v>
      </c>
      <c r="K305" s="141">
        <v>170285</v>
      </c>
      <c r="L305" s="141">
        <v>13848.821900000001</v>
      </c>
      <c r="M305" s="141">
        <v>693.23</v>
      </c>
    </row>
    <row r="306" spans="1:13" x14ac:dyDescent="0.3">
      <c r="A306" s="4" t="s">
        <v>705</v>
      </c>
      <c r="B306" s="4" t="s">
        <v>706</v>
      </c>
      <c r="C306" s="141">
        <v>97656.977148000005</v>
      </c>
      <c r="D306" s="141"/>
      <c r="E306" s="141"/>
      <c r="F306" s="141"/>
      <c r="G306" s="141"/>
      <c r="H306" s="141"/>
      <c r="I306" s="141"/>
      <c r="J306" s="141"/>
      <c r="K306" s="141"/>
      <c r="L306" s="141"/>
      <c r="M306" s="141">
        <v>693.23</v>
      </c>
    </row>
    <row r="307" spans="1:13" x14ac:dyDescent="0.3">
      <c r="A307" s="4" t="s">
        <v>507</v>
      </c>
      <c r="B307" s="4" t="s">
        <v>508</v>
      </c>
      <c r="C307" s="141">
        <v>150625.12505800001</v>
      </c>
      <c r="D307" s="141"/>
      <c r="E307" s="141">
        <v>211701</v>
      </c>
      <c r="F307" s="141"/>
      <c r="G307" s="141">
        <v>106990</v>
      </c>
      <c r="H307" s="141"/>
      <c r="I307" s="141"/>
      <c r="J307" s="141"/>
      <c r="K307" s="141"/>
      <c r="L307" s="141"/>
      <c r="M307" s="141">
        <v>693.23</v>
      </c>
    </row>
    <row r="308" spans="1:13" x14ac:dyDescent="0.3">
      <c r="A308" s="4" t="s">
        <v>687</v>
      </c>
      <c r="B308" s="4" t="s">
        <v>688</v>
      </c>
      <c r="C308" s="141">
        <v>96473.640662000005</v>
      </c>
      <c r="D308" s="141">
        <v>28901.117646999999</v>
      </c>
      <c r="E308" s="141">
        <v>133199</v>
      </c>
      <c r="F308" s="141"/>
      <c r="G308" s="141">
        <v>68329</v>
      </c>
      <c r="H308" s="141"/>
      <c r="I308" s="141"/>
      <c r="J308" s="141"/>
      <c r="K308" s="141"/>
      <c r="L308" s="141"/>
      <c r="M308" s="141">
        <v>693.23</v>
      </c>
    </row>
    <row r="309" spans="1:13" x14ac:dyDescent="0.3">
      <c r="A309" s="4" t="s">
        <v>59</v>
      </c>
      <c r="B309" s="4" t="s">
        <v>60</v>
      </c>
      <c r="C309" s="141">
        <v>930075.95042600005</v>
      </c>
      <c r="D309" s="141"/>
      <c r="E309" s="141">
        <v>656253</v>
      </c>
      <c r="F309" s="141">
        <v>-102554</v>
      </c>
      <c r="G309" s="141"/>
      <c r="H309" s="141"/>
      <c r="I309" s="141">
        <v>736736</v>
      </c>
      <c r="J309" s="141">
        <v>481331</v>
      </c>
      <c r="K309" s="141">
        <v>21803</v>
      </c>
      <c r="L309" s="141">
        <v>9232.5479369999994</v>
      </c>
      <c r="M309" s="141">
        <v>693.23</v>
      </c>
    </row>
    <row r="310" spans="1:13" x14ac:dyDescent="0.3">
      <c r="A310" s="4" t="s">
        <v>673</v>
      </c>
      <c r="B310" s="4" t="s">
        <v>674</v>
      </c>
      <c r="C310" s="141">
        <v>99302.230068000004</v>
      </c>
      <c r="D310" s="141">
        <v>4810.4705880000001</v>
      </c>
      <c r="E310" s="141">
        <v>139526</v>
      </c>
      <c r="F310" s="141"/>
      <c r="G310" s="141">
        <v>69519</v>
      </c>
      <c r="H310" s="141"/>
      <c r="I310" s="141"/>
      <c r="J310" s="141"/>
      <c r="K310" s="141"/>
      <c r="L310" s="141"/>
      <c r="M310" s="141">
        <v>693.23</v>
      </c>
    </row>
    <row r="311" spans="1:13" x14ac:dyDescent="0.3">
      <c r="A311" s="4" t="s">
        <v>327</v>
      </c>
      <c r="B311" s="4" t="s">
        <v>328</v>
      </c>
      <c r="C311" s="141">
        <v>4269830.3872800004</v>
      </c>
      <c r="D311" s="141"/>
      <c r="E311" s="141">
        <v>5993148</v>
      </c>
      <c r="F311" s="141"/>
      <c r="G311" s="141"/>
      <c r="H311" s="141"/>
      <c r="I311" s="141">
        <v>2710164</v>
      </c>
      <c r="J311" s="141">
        <v>2023492</v>
      </c>
      <c r="K311" s="141">
        <v>126991</v>
      </c>
      <c r="L311" s="141">
        <v>18465.095870000001</v>
      </c>
      <c r="M311" s="141"/>
    </row>
    <row r="312" spans="1:13" x14ac:dyDescent="0.3">
      <c r="A312" s="4" t="s">
        <v>789</v>
      </c>
      <c r="B312" s="4" t="s">
        <v>790</v>
      </c>
      <c r="C312" s="141">
        <v>350257.21951000002</v>
      </c>
      <c r="D312" s="141"/>
      <c r="E312" s="141">
        <v>491097</v>
      </c>
      <c r="F312" s="141"/>
      <c r="G312" s="141"/>
      <c r="H312" s="141"/>
      <c r="I312" s="141"/>
      <c r="J312" s="141"/>
      <c r="K312" s="141"/>
      <c r="L312" s="141"/>
      <c r="M312" s="141"/>
    </row>
    <row r="313" spans="1:13" x14ac:dyDescent="0.3">
      <c r="A313" s="4" t="s">
        <v>675</v>
      </c>
      <c r="B313" s="4" t="s">
        <v>676</v>
      </c>
      <c r="C313" s="141">
        <v>75038.065371999997</v>
      </c>
      <c r="D313" s="141">
        <v>11568.470588</v>
      </c>
      <c r="E313" s="141">
        <v>106891</v>
      </c>
      <c r="F313" s="141"/>
      <c r="G313" s="141">
        <v>53194</v>
      </c>
      <c r="H313" s="141"/>
      <c r="I313" s="141"/>
      <c r="J313" s="141"/>
      <c r="K313" s="141"/>
      <c r="L313" s="141"/>
      <c r="M313" s="141">
        <v>693.23</v>
      </c>
    </row>
    <row r="314" spans="1:13" x14ac:dyDescent="0.3">
      <c r="A314" s="4" t="s">
        <v>509</v>
      </c>
      <c r="B314" s="4" t="s">
        <v>510</v>
      </c>
      <c r="C314" s="141">
        <v>78267.443694000001</v>
      </c>
      <c r="D314" s="141"/>
      <c r="E314" s="141">
        <v>110368</v>
      </c>
      <c r="F314" s="141"/>
      <c r="G314" s="141">
        <v>55875</v>
      </c>
      <c r="H314" s="141"/>
      <c r="I314" s="141"/>
      <c r="J314" s="141"/>
      <c r="K314" s="141"/>
      <c r="L314" s="141"/>
      <c r="M314" s="141">
        <v>693.23</v>
      </c>
    </row>
    <row r="315" spans="1:13" x14ac:dyDescent="0.3">
      <c r="A315" s="4" t="s">
        <v>47</v>
      </c>
      <c r="B315" s="4" t="s">
        <v>48</v>
      </c>
      <c r="C315" s="141">
        <v>1957921.9062409999</v>
      </c>
      <c r="D315" s="141"/>
      <c r="E315" s="141">
        <v>1392844</v>
      </c>
      <c r="F315" s="141">
        <v>-104442</v>
      </c>
      <c r="G315" s="141">
        <v>1417482</v>
      </c>
      <c r="H315" s="141"/>
      <c r="I315" s="141">
        <v>981865</v>
      </c>
      <c r="J315" s="141">
        <v>792968</v>
      </c>
      <c r="K315" s="141">
        <v>27577</v>
      </c>
      <c r="L315" s="141">
        <v>9232.5479369999994</v>
      </c>
      <c r="M315" s="141">
        <v>693.23</v>
      </c>
    </row>
    <row r="316" spans="1:13" x14ac:dyDescent="0.3">
      <c r="A316" s="4" t="s">
        <v>216</v>
      </c>
      <c r="B316" s="4" t="s">
        <v>217</v>
      </c>
      <c r="C316" s="141">
        <v>1038309.1415800001</v>
      </c>
      <c r="D316" s="141"/>
      <c r="E316" s="141"/>
      <c r="F316" s="141">
        <v>-100277</v>
      </c>
      <c r="G316" s="141"/>
      <c r="H316" s="141"/>
      <c r="I316" s="141">
        <v>646740</v>
      </c>
      <c r="J316" s="141">
        <v>388173</v>
      </c>
      <c r="K316" s="141">
        <v>14543</v>
      </c>
      <c r="L316" s="141">
        <v>9232.5479369999994</v>
      </c>
      <c r="M316" s="141">
        <v>693.23</v>
      </c>
    </row>
    <row r="317" spans="1:13" x14ac:dyDescent="0.3">
      <c r="A317" s="4" t="s">
        <v>250</v>
      </c>
      <c r="B317" s="4" t="s">
        <v>251</v>
      </c>
      <c r="C317" s="141">
        <v>1175561.7570100001</v>
      </c>
      <c r="D317" s="141"/>
      <c r="E317" s="141">
        <v>1693174</v>
      </c>
      <c r="F317" s="141"/>
      <c r="G317" s="141">
        <v>863393</v>
      </c>
      <c r="H317" s="141"/>
      <c r="I317" s="141">
        <v>1019112</v>
      </c>
      <c r="J317" s="141">
        <v>566381</v>
      </c>
      <c r="K317" s="141">
        <v>25046</v>
      </c>
      <c r="L317" s="141">
        <v>9232.5479369999994</v>
      </c>
      <c r="M317" s="141">
        <v>693.23</v>
      </c>
    </row>
    <row r="318" spans="1:13" x14ac:dyDescent="0.3">
      <c r="A318" s="4" t="s">
        <v>721</v>
      </c>
      <c r="B318" s="4" t="s">
        <v>722</v>
      </c>
      <c r="C318" s="141">
        <v>96913.643458999999</v>
      </c>
      <c r="D318" s="141">
        <v>57238.764706000002</v>
      </c>
      <c r="E318" s="141">
        <v>136552</v>
      </c>
      <c r="F318" s="141"/>
      <c r="G318" s="141">
        <v>69966</v>
      </c>
      <c r="H318" s="141"/>
      <c r="I318" s="141"/>
      <c r="J318" s="141"/>
      <c r="K318" s="141"/>
      <c r="L318" s="141"/>
      <c r="M318" s="141">
        <v>693.23</v>
      </c>
    </row>
    <row r="319" spans="1:13" x14ac:dyDescent="0.3">
      <c r="A319" s="4" t="s">
        <v>461</v>
      </c>
      <c r="B319" s="4" t="s">
        <v>462</v>
      </c>
      <c r="C319" s="141">
        <v>116473.872623</v>
      </c>
      <c r="D319" s="141"/>
      <c r="E319" s="141">
        <v>164224</v>
      </c>
      <c r="F319" s="141"/>
      <c r="G319" s="141">
        <v>83524</v>
      </c>
      <c r="H319" s="141"/>
      <c r="I319" s="141"/>
      <c r="J319" s="141"/>
      <c r="K319" s="141"/>
      <c r="L319" s="141"/>
      <c r="M319" s="141">
        <v>693.23</v>
      </c>
    </row>
    <row r="320" spans="1:13" x14ac:dyDescent="0.3">
      <c r="A320" s="4" t="s">
        <v>190</v>
      </c>
      <c r="B320" s="4" t="s">
        <v>191</v>
      </c>
      <c r="C320" s="141">
        <v>4164015.76982</v>
      </c>
      <c r="D320" s="141">
        <v>415711.82352899999</v>
      </c>
      <c r="E320" s="141">
        <v>5840014</v>
      </c>
      <c r="F320" s="141"/>
      <c r="G320" s="141">
        <v>2982349</v>
      </c>
      <c r="H320" s="141"/>
      <c r="I320" s="141">
        <v>2495490</v>
      </c>
      <c r="J320" s="141">
        <v>1802059</v>
      </c>
      <c r="K320" s="141">
        <v>146775</v>
      </c>
      <c r="L320" s="141">
        <v>18465.095870000001</v>
      </c>
      <c r="M320" s="141"/>
    </row>
    <row r="321" spans="1:13" x14ac:dyDescent="0.3">
      <c r="A321" s="4" t="s">
        <v>689</v>
      </c>
      <c r="B321" s="4" t="s">
        <v>690</v>
      </c>
      <c r="C321" s="141">
        <v>107201.52011500001</v>
      </c>
      <c r="D321" s="141">
        <v>47475.588235000003</v>
      </c>
      <c r="E321" s="141">
        <v>149269</v>
      </c>
      <c r="F321" s="141"/>
      <c r="G321" s="141">
        <v>75825</v>
      </c>
      <c r="H321" s="141"/>
      <c r="I321" s="141"/>
      <c r="J321" s="141"/>
      <c r="K321" s="141"/>
      <c r="L321" s="141"/>
      <c r="M321" s="141">
        <v>693.23</v>
      </c>
    </row>
    <row r="322" spans="1:13" x14ac:dyDescent="0.3">
      <c r="A322" s="4" t="s">
        <v>81</v>
      </c>
      <c r="B322" s="4" t="s">
        <v>82</v>
      </c>
      <c r="C322" s="141">
        <v>1370677.911882</v>
      </c>
      <c r="D322" s="141"/>
      <c r="E322" s="141">
        <v>1943519</v>
      </c>
      <c r="F322" s="141"/>
      <c r="G322" s="141">
        <v>989259</v>
      </c>
      <c r="H322" s="141"/>
      <c r="I322" s="141">
        <v>1199600</v>
      </c>
      <c r="J322" s="141">
        <v>650165</v>
      </c>
      <c r="K322" s="141">
        <v>24851</v>
      </c>
      <c r="L322" s="141">
        <v>9232.5479369999994</v>
      </c>
      <c r="M322" s="141">
        <v>693.23</v>
      </c>
    </row>
    <row r="323" spans="1:13" x14ac:dyDescent="0.3">
      <c r="A323" s="4" t="s">
        <v>192</v>
      </c>
      <c r="B323" s="4" t="s">
        <v>193</v>
      </c>
      <c r="C323" s="141">
        <v>7979361.3289059997</v>
      </c>
      <c r="D323" s="141"/>
      <c r="E323" s="141"/>
      <c r="F323" s="141"/>
      <c r="G323" s="141"/>
      <c r="H323" s="141"/>
      <c r="I323" s="141">
        <v>3056532</v>
      </c>
      <c r="J323" s="141">
        <v>2656714</v>
      </c>
      <c r="K323" s="141">
        <v>250060</v>
      </c>
      <c r="L323" s="141">
        <v>18465.095870000001</v>
      </c>
      <c r="M323" s="141"/>
    </row>
    <row r="324" spans="1:13" x14ac:dyDescent="0.3">
      <c r="A324" s="4" t="s">
        <v>707</v>
      </c>
      <c r="B324" s="4" t="s">
        <v>708</v>
      </c>
      <c r="C324" s="141">
        <v>101375.375616</v>
      </c>
      <c r="D324" s="141"/>
      <c r="E324" s="141"/>
      <c r="F324" s="141"/>
      <c r="G324" s="141"/>
      <c r="H324" s="141"/>
      <c r="I324" s="141"/>
      <c r="J324" s="141"/>
      <c r="K324" s="141"/>
      <c r="L324" s="141"/>
      <c r="M324" s="141">
        <v>693.23</v>
      </c>
    </row>
    <row r="325" spans="1:13" x14ac:dyDescent="0.3">
      <c r="A325" s="4" t="s">
        <v>171</v>
      </c>
      <c r="B325" s="4" t="s">
        <v>172</v>
      </c>
      <c r="C325" s="141">
        <v>1216221.9367889999</v>
      </c>
      <c r="D325" s="141"/>
      <c r="E325" s="141">
        <v>1686544</v>
      </c>
      <c r="F325" s="141">
        <v>-105986</v>
      </c>
      <c r="G325" s="141"/>
      <c r="H325" s="141"/>
      <c r="I325" s="141">
        <v>564140</v>
      </c>
      <c r="J325" s="141">
        <v>450385</v>
      </c>
      <c r="K325" s="141">
        <v>35216</v>
      </c>
      <c r="L325" s="141">
        <v>9232.5479369999994</v>
      </c>
      <c r="M325" s="141">
        <v>693.23</v>
      </c>
    </row>
    <row r="326" spans="1:13" x14ac:dyDescent="0.3">
      <c r="A326" s="4" t="s">
        <v>533</v>
      </c>
      <c r="B326" s="4" t="s">
        <v>534</v>
      </c>
      <c r="C326" s="141">
        <v>110607.36089500001</v>
      </c>
      <c r="D326" s="141"/>
      <c r="E326" s="141">
        <v>156831</v>
      </c>
      <c r="F326" s="141"/>
      <c r="G326" s="141">
        <v>79316</v>
      </c>
      <c r="H326" s="141"/>
      <c r="I326" s="141"/>
      <c r="J326" s="141"/>
      <c r="K326" s="141"/>
      <c r="L326" s="141"/>
      <c r="M326" s="141">
        <v>693.23</v>
      </c>
    </row>
    <row r="327" spans="1:13" x14ac:dyDescent="0.3">
      <c r="A327" s="4" t="s">
        <v>252</v>
      </c>
      <c r="B327" s="4" t="s">
        <v>253</v>
      </c>
      <c r="C327" s="141">
        <v>1187053.1537649999</v>
      </c>
      <c r="D327" s="141"/>
      <c r="E327" s="141">
        <v>1693993</v>
      </c>
      <c r="F327" s="141"/>
      <c r="G327" s="141">
        <v>859176</v>
      </c>
      <c r="H327" s="141"/>
      <c r="I327" s="141">
        <v>588601</v>
      </c>
      <c r="J327" s="141">
        <v>376144</v>
      </c>
      <c r="K327" s="141">
        <v>21787</v>
      </c>
      <c r="L327" s="141">
        <v>13848.821900000001</v>
      </c>
      <c r="M327" s="141">
        <v>693.23</v>
      </c>
    </row>
    <row r="328" spans="1:13" x14ac:dyDescent="0.3">
      <c r="A328" s="4" t="s">
        <v>49</v>
      </c>
      <c r="B328" s="4" t="s">
        <v>50</v>
      </c>
      <c r="C328" s="141">
        <v>1115369.605126</v>
      </c>
      <c r="D328" s="141"/>
      <c r="E328" s="141">
        <v>802827</v>
      </c>
      <c r="F328" s="141">
        <v>-116750</v>
      </c>
      <c r="G328" s="141"/>
      <c r="H328" s="141"/>
      <c r="I328" s="141">
        <v>883021</v>
      </c>
      <c r="J328" s="141">
        <v>520795</v>
      </c>
      <c r="K328" s="141">
        <v>21771</v>
      </c>
      <c r="L328" s="141">
        <v>9232.5479369999994</v>
      </c>
      <c r="M328" s="141">
        <v>693.23</v>
      </c>
    </row>
    <row r="329" spans="1:13" x14ac:dyDescent="0.3">
      <c r="A329" s="4" t="s">
        <v>677</v>
      </c>
      <c r="B329" s="4" t="s">
        <v>678</v>
      </c>
      <c r="C329" s="141">
        <v>50244.513300999999</v>
      </c>
      <c r="D329" s="141"/>
      <c r="E329" s="141"/>
      <c r="F329" s="141"/>
      <c r="G329" s="141"/>
      <c r="H329" s="141">
        <v>144889</v>
      </c>
      <c r="I329" s="141"/>
      <c r="J329" s="141"/>
      <c r="K329" s="141"/>
      <c r="L329" s="141"/>
      <c r="M329" s="141">
        <v>693.23</v>
      </c>
    </row>
    <row r="330" spans="1:13" x14ac:dyDescent="0.3">
      <c r="A330" s="4" t="s">
        <v>709</v>
      </c>
      <c r="B330" s="4" t="s">
        <v>710</v>
      </c>
      <c r="C330" s="141">
        <v>105575.29745899999</v>
      </c>
      <c r="D330" s="141"/>
      <c r="E330" s="141">
        <v>149904</v>
      </c>
      <c r="F330" s="141"/>
      <c r="G330" s="141">
        <v>76124</v>
      </c>
      <c r="H330" s="141"/>
      <c r="I330" s="141"/>
      <c r="J330" s="141"/>
      <c r="K330" s="141"/>
      <c r="L330" s="141"/>
      <c r="M330" s="141">
        <v>693.23</v>
      </c>
    </row>
    <row r="331" spans="1:13" x14ac:dyDescent="0.3">
      <c r="A331" s="4" t="s">
        <v>657</v>
      </c>
      <c r="B331" s="4" t="s">
        <v>658</v>
      </c>
      <c r="C331" s="141">
        <v>79397.149432000006</v>
      </c>
      <c r="D331" s="141">
        <v>5310.117647</v>
      </c>
      <c r="E331" s="141">
        <v>56747</v>
      </c>
      <c r="F331" s="141"/>
      <c r="G331" s="141">
        <v>62061</v>
      </c>
      <c r="H331" s="141"/>
      <c r="I331" s="141"/>
      <c r="J331" s="141"/>
      <c r="K331" s="141"/>
      <c r="L331" s="141"/>
      <c r="M331" s="141">
        <v>693.23</v>
      </c>
    </row>
    <row r="332" spans="1:13" x14ac:dyDescent="0.3">
      <c r="A332" s="4" t="s">
        <v>399</v>
      </c>
      <c r="B332" s="4" t="s">
        <v>400</v>
      </c>
      <c r="C332" s="141">
        <v>106809.381318</v>
      </c>
      <c r="D332" s="141">
        <v>9223.4117650000007</v>
      </c>
      <c r="E332" s="141">
        <v>151550</v>
      </c>
      <c r="F332" s="141"/>
      <c r="G332" s="141">
        <v>77591</v>
      </c>
      <c r="H332" s="141"/>
      <c r="I332" s="141"/>
      <c r="J332" s="141"/>
      <c r="K332" s="141"/>
      <c r="L332" s="141"/>
      <c r="M332" s="141">
        <v>693.23</v>
      </c>
    </row>
    <row r="333" spans="1:13" x14ac:dyDescent="0.3">
      <c r="A333" s="4" t="s">
        <v>290</v>
      </c>
      <c r="B333" s="4" t="s">
        <v>291</v>
      </c>
      <c r="C333" s="141">
        <v>807053.93657899997</v>
      </c>
      <c r="D333" s="141"/>
      <c r="E333" s="141">
        <v>605864</v>
      </c>
      <c r="F333" s="141">
        <v>-75020</v>
      </c>
      <c r="G333" s="141">
        <v>612266</v>
      </c>
      <c r="H333" s="141"/>
      <c r="I333" s="141">
        <v>592456</v>
      </c>
      <c r="J333" s="141">
        <v>313439</v>
      </c>
      <c r="K333" s="141">
        <v>16851</v>
      </c>
      <c r="L333" s="141">
        <v>9232.5479369999994</v>
      </c>
      <c r="M333" s="141">
        <v>693.23</v>
      </c>
    </row>
    <row r="334" spans="1:13" x14ac:dyDescent="0.3">
      <c r="A334" s="4" t="s">
        <v>449</v>
      </c>
      <c r="B334" s="4" t="s">
        <v>450</v>
      </c>
      <c r="C334" s="141">
        <v>110835.72407700001</v>
      </c>
      <c r="D334" s="141"/>
      <c r="E334" s="141">
        <v>153069</v>
      </c>
      <c r="F334" s="141"/>
      <c r="G334" s="141">
        <v>77278</v>
      </c>
      <c r="H334" s="141">
        <v>53526</v>
      </c>
      <c r="I334" s="141"/>
      <c r="J334" s="141"/>
      <c r="K334" s="141"/>
      <c r="L334" s="141"/>
      <c r="M334" s="141">
        <v>693.23</v>
      </c>
    </row>
    <row r="335" spans="1:13" x14ac:dyDescent="0.3">
      <c r="A335" s="4" t="s">
        <v>483</v>
      </c>
      <c r="B335" s="4" t="s">
        <v>484</v>
      </c>
      <c r="C335" s="141">
        <v>85132.179327999998</v>
      </c>
      <c r="D335" s="141"/>
      <c r="E335" s="141">
        <v>63725</v>
      </c>
      <c r="F335" s="141"/>
      <c r="G335" s="141">
        <v>64987</v>
      </c>
      <c r="H335" s="141"/>
      <c r="I335" s="141"/>
      <c r="J335" s="141"/>
      <c r="K335" s="141"/>
      <c r="L335" s="141"/>
      <c r="M335" s="141">
        <v>693.23</v>
      </c>
    </row>
    <row r="336" spans="1:13" x14ac:dyDescent="0.3">
      <c r="A336" s="4" t="s">
        <v>463</v>
      </c>
      <c r="B336" s="4" t="s">
        <v>464</v>
      </c>
      <c r="C336" s="141">
        <v>45689.359841999998</v>
      </c>
      <c r="D336" s="141">
        <v>2636.8235289999998</v>
      </c>
      <c r="E336" s="141">
        <v>65026</v>
      </c>
      <c r="F336" s="141"/>
      <c r="G336" s="141">
        <v>33942</v>
      </c>
      <c r="H336" s="141"/>
      <c r="I336" s="141"/>
      <c r="J336" s="141"/>
      <c r="K336" s="141"/>
      <c r="L336" s="141"/>
      <c r="M336" s="141">
        <v>693.23</v>
      </c>
    </row>
    <row r="337" spans="1:13" x14ac:dyDescent="0.3">
      <c r="A337" s="4" t="s">
        <v>535</v>
      </c>
      <c r="B337" s="4" t="s">
        <v>536</v>
      </c>
      <c r="C337" s="141">
        <v>142291.02228800001</v>
      </c>
      <c r="D337" s="141"/>
      <c r="E337" s="141">
        <v>198745</v>
      </c>
      <c r="F337" s="141"/>
      <c r="G337" s="141">
        <v>103674</v>
      </c>
      <c r="H337" s="141"/>
      <c r="I337" s="141"/>
      <c r="J337" s="141"/>
      <c r="K337" s="141"/>
      <c r="L337" s="141"/>
      <c r="M337" s="141">
        <v>693.23</v>
      </c>
    </row>
    <row r="338" spans="1:13" x14ac:dyDescent="0.3">
      <c r="A338" s="4" t="s">
        <v>511</v>
      </c>
      <c r="B338" s="4" t="s">
        <v>512</v>
      </c>
      <c r="C338" s="141">
        <v>86535.228875000001</v>
      </c>
      <c r="D338" s="141"/>
      <c r="E338" s="141">
        <v>121931</v>
      </c>
      <c r="F338" s="141"/>
      <c r="G338" s="141">
        <v>62112</v>
      </c>
      <c r="H338" s="141"/>
      <c r="I338" s="141"/>
      <c r="J338" s="141"/>
      <c r="K338" s="141"/>
      <c r="L338" s="141"/>
      <c r="M338" s="141">
        <v>693.23</v>
      </c>
    </row>
    <row r="339" spans="1:13" x14ac:dyDescent="0.3">
      <c r="A339" s="4" t="s">
        <v>278</v>
      </c>
      <c r="B339" s="4" t="s">
        <v>279</v>
      </c>
      <c r="C339" s="141">
        <v>826900.19639499998</v>
      </c>
      <c r="D339" s="141"/>
      <c r="E339" s="141">
        <v>607306</v>
      </c>
      <c r="F339" s="141"/>
      <c r="G339" s="141">
        <v>614107</v>
      </c>
      <c r="H339" s="141"/>
      <c r="I339" s="141">
        <v>500571</v>
      </c>
      <c r="J339" s="141">
        <v>291339</v>
      </c>
      <c r="K339" s="141">
        <v>45005</v>
      </c>
      <c r="L339" s="141">
        <v>18465.095870000001</v>
      </c>
      <c r="M339" s="141">
        <v>693.23</v>
      </c>
    </row>
    <row r="340" spans="1:13" x14ac:dyDescent="0.3">
      <c r="A340" s="4" t="s">
        <v>537</v>
      </c>
      <c r="B340" s="4" t="s">
        <v>538</v>
      </c>
      <c r="C340" s="141">
        <v>121464.99215599999</v>
      </c>
      <c r="D340" s="141"/>
      <c r="E340" s="141"/>
      <c r="F340" s="141"/>
      <c r="G340" s="141"/>
      <c r="H340" s="141"/>
      <c r="I340" s="141"/>
      <c r="J340" s="141"/>
      <c r="K340" s="141"/>
      <c r="L340" s="141"/>
      <c r="M340" s="141">
        <v>693.23</v>
      </c>
    </row>
    <row r="341" spans="1:13" x14ac:dyDescent="0.3">
      <c r="A341" s="4" t="s">
        <v>274</v>
      </c>
      <c r="B341" s="4" t="s">
        <v>275</v>
      </c>
      <c r="C341" s="141">
        <v>887662.10288300004</v>
      </c>
      <c r="D341" s="141"/>
      <c r="E341" s="141">
        <v>1268580</v>
      </c>
      <c r="F341" s="141">
        <v>-111696</v>
      </c>
      <c r="G341" s="141">
        <v>635576</v>
      </c>
      <c r="H341" s="141"/>
      <c r="I341" s="141">
        <v>633995</v>
      </c>
      <c r="J341" s="141">
        <v>468028</v>
      </c>
      <c r="K341" s="141">
        <v>22727</v>
      </c>
      <c r="L341" s="141">
        <v>9232.5479369999994</v>
      </c>
      <c r="M341" s="141">
        <v>693.23</v>
      </c>
    </row>
    <row r="342" spans="1:13" x14ac:dyDescent="0.3">
      <c r="A342" s="4" t="s">
        <v>403</v>
      </c>
      <c r="B342" s="4" t="s">
        <v>404</v>
      </c>
      <c r="C342" s="141">
        <v>49309.723611000001</v>
      </c>
      <c r="D342" s="141">
        <v>90684.117647000006</v>
      </c>
      <c r="E342" s="141">
        <v>35181</v>
      </c>
      <c r="F342" s="141"/>
      <c r="G342" s="141">
        <v>36359</v>
      </c>
      <c r="H342" s="141"/>
      <c r="I342" s="141"/>
      <c r="J342" s="141"/>
      <c r="K342" s="141"/>
      <c r="L342" s="141"/>
      <c r="M342" s="141">
        <v>693.23</v>
      </c>
    </row>
    <row r="343" spans="1:13" x14ac:dyDescent="0.3">
      <c r="A343" s="4" t="s">
        <v>128</v>
      </c>
      <c r="B343" s="4" t="s">
        <v>129</v>
      </c>
      <c r="C343" s="141">
        <v>1135152.4307250001</v>
      </c>
      <c r="D343" s="141"/>
      <c r="E343" s="141">
        <v>1717642</v>
      </c>
      <c r="F343" s="141"/>
      <c r="G343" s="141">
        <v>900847</v>
      </c>
      <c r="H343" s="141"/>
      <c r="I343" s="141">
        <v>1120930</v>
      </c>
      <c r="J343" s="141">
        <v>237402</v>
      </c>
      <c r="K343" s="141">
        <v>85293</v>
      </c>
      <c r="L343" s="141">
        <v>13848.821900000001</v>
      </c>
      <c r="M343" s="141">
        <v>693.23</v>
      </c>
    </row>
    <row r="344" spans="1:13" x14ac:dyDescent="0.3">
      <c r="A344" s="4" t="s">
        <v>51</v>
      </c>
      <c r="B344" s="4" t="s">
        <v>52</v>
      </c>
      <c r="C344" s="141">
        <v>1269075.9031090001</v>
      </c>
      <c r="D344" s="141"/>
      <c r="E344" s="141">
        <v>1792229</v>
      </c>
      <c r="F344" s="141">
        <v>-74662</v>
      </c>
      <c r="G344" s="141">
        <v>898121</v>
      </c>
      <c r="H344" s="141"/>
      <c r="I344" s="141">
        <v>723614</v>
      </c>
      <c r="J344" s="141">
        <v>533276</v>
      </c>
      <c r="K344" s="141">
        <v>16607</v>
      </c>
      <c r="L344" s="141">
        <v>9232.5479369999994</v>
      </c>
      <c r="M344" s="141">
        <v>693.23</v>
      </c>
    </row>
    <row r="345" spans="1:13" x14ac:dyDescent="0.3">
      <c r="A345" s="4" t="s">
        <v>539</v>
      </c>
      <c r="B345" s="4" t="s">
        <v>540</v>
      </c>
      <c r="C345" s="141">
        <v>94631.741668999995</v>
      </c>
      <c r="D345" s="141"/>
      <c r="E345" s="141"/>
      <c r="F345" s="141"/>
      <c r="G345" s="141"/>
      <c r="H345" s="141"/>
      <c r="I345" s="141"/>
      <c r="J345" s="141"/>
      <c r="K345" s="141"/>
      <c r="L345" s="141"/>
      <c r="M345" s="141">
        <v>693.23</v>
      </c>
    </row>
    <row r="346" spans="1:13" x14ac:dyDescent="0.3">
      <c r="A346" s="4" t="s">
        <v>756</v>
      </c>
      <c r="B346" s="4" t="s">
        <v>757</v>
      </c>
      <c r="C346" s="141">
        <v>344609.26749400003</v>
      </c>
      <c r="D346" s="141"/>
      <c r="E346" s="141">
        <v>482501</v>
      </c>
      <c r="F346" s="141"/>
      <c r="G346" s="141"/>
      <c r="H346" s="141"/>
      <c r="I346" s="141"/>
      <c r="J346" s="141"/>
      <c r="K346" s="141"/>
      <c r="L346" s="141"/>
      <c r="M346" s="141"/>
    </row>
    <row r="347" spans="1:13" x14ac:dyDescent="0.3">
      <c r="A347" s="4" t="s">
        <v>451</v>
      </c>
      <c r="B347" s="4" t="s">
        <v>452</v>
      </c>
      <c r="C347" s="141">
        <v>70945.981696999996</v>
      </c>
      <c r="D347" s="141">
        <v>53478.647059000003</v>
      </c>
      <c r="E347" s="141">
        <v>101877</v>
      </c>
      <c r="F347" s="141"/>
      <c r="G347" s="141">
        <v>51052</v>
      </c>
      <c r="H347" s="141"/>
      <c r="I347" s="141"/>
      <c r="J347" s="141"/>
      <c r="K347" s="141"/>
      <c r="L347" s="141"/>
      <c r="M347" s="141">
        <v>693.23</v>
      </c>
    </row>
    <row r="348" spans="1:13" x14ac:dyDescent="0.3">
      <c r="A348" s="4" t="s">
        <v>649</v>
      </c>
      <c r="B348" s="4" t="s">
        <v>650</v>
      </c>
      <c r="C348" s="141">
        <v>81467.411607000002</v>
      </c>
      <c r="D348" s="141">
        <v>1741.4705879999999</v>
      </c>
      <c r="E348" s="141">
        <v>116577</v>
      </c>
      <c r="F348" s="141"/>
      <c r="G348" s="141">
        <v>59354</v>
      </c>
      <c r="H348" s="141"/>
      <c r="I348" s="141"/>
      <c r="J348" s="141"/>
      <c r="K348" s="141"/>
      <c r="L348" s="141"/>
      <c r="M348" s="141">
        <v>693.23</v>
      </c>
    </row>
    <row r="349" spans="1:13" x14ac:dyDescent="0.3">
      <c r="A349" s="4" t="s">
        <v>105</v>
      </c>
      <c r="B349" s="4" t="s">
        <v>106</v>
      </c>
      <c r="C349" s="141">
        <v>1615362.1406320001</v>
      </c>
      <c r="D349" s="141"/>
      <c r="E349" s="141"/>
      <c r="F349" s="141"/>
      <c r="G349" s="141"/>
      <c r="H349" s="141"/>
      <c r="I349" s="141">
        <v>1261650</v>
      </c>
      <c r="J349" s="141">
        <v>637654</v>
      </c>
      <c r="K349" s="141">
        <v>42661</v>
      </c>
      <c r="L349" s="141">
        <v>13848.821900000001</v>
      </c>
      <c r="M349" s="141">
        <v>693.23</v>
      </c>
    </row>
    <row r="350" spans="1:13" x14ac:dyDescent="0.3">
      <c r="A350" s="4" t="s">
        <v>93</v>
      </c>
      <c r="B350" s="4" t="s">
        <v>94</v>
      </c>
      <c r="C350" s="141">
        <v>1571178.4784329999</v>
      </c>
      <c r="D350" s="141"/>
      <c r="E350" s="141">
        <v>1131338</v>
      </c>
      <c r="F350" s="141"/>
      <c r="G350" s="141"/>
      <c r="H350" s="141"/>
      <c r="I350" s="141">
        <v>1095572</v>
      </c>
      <c r="J350" s="141">
        <v>671600</v>
      </c>
      <c r="K350" s="141">
        <v>27366</v>
      </c>
      <c r="L350" s="141">
        <v>9232.5479369999994</v>
      </c>
      <c r="M350" s="141">
        <v>693.23</v>
      </c>
    </row>
    <row r="351" spans="1:13" x14ac:dyDescent="0.3">
      <c r="A351" s="4" t="s">
        <v>173</v>
      </c>
      <c r="B351" s="4" t="s">
        <v>174</v>
      </c>
      <c r="C351" s="141">
        <v>1260365.808433</v>
      </c>
      <c r="D351" s="141"/>
      <c r="E351" s="141">
        <v>1830835</v>
      </c>
      <c r="F351" s="141">
        <v>-131789</v>
      </c>
      <c r="G351" s="141">
        <v>940306</v>
      </c>
      <c r="H351" s="141"/>
      <c r="I351" s="141">
        <v>833022</v>
      </c>
      <c r="J351" s="141">
        <v>409521</v>
      </c>
      <c r="K351" s="141">
        <v>40255</v>
      </c>
      <c r="L351" s="141">
        <v>9232.5479369999994</v>
      </c>
      <c r="M351" s="141">
        <v>693.23</v>
      </c>
    </row>
    <row r="352" spans="1:13" x14ac:dyDescent="0.3">
      <c r="A352" s="4" t="s">
        <v>130</v>
      </c>
      <c r="B352" s="4" t="s">
        <v>131</v>
      </c>
      <c r="C352" s="141">
        <v>689837.88361699996</v>
      </c>
      <c r="D352" s="141"/>
      <c r="E352" s="141">
        <v>511728</v>
      </c>
      <c r="F352" s="141"/>
      <c r="G352" s="141">
        <v>519206</v>
      </c>
      <c r="H352" s="141"/>
      <c r="I352" s="141">
        <v>992761</v>
      </c>
      <c r="J352" s="141">
        <v>478244</v>
      </c>
      <c r="K352" s="141">
        <v>104696</v>
      </c>
      <c r="L352" s="141">
        <v>13848.821900000001</v>
      </c>
      <c r="M352" s="141">
        <v>693.23</v>
      </c>
    </row>
    <row r="353" spans="1:13" x14ac:dyDescent="0.3">
      <c r="A353" s="4" t="s">
        <v>270</v>
      </c>
      <c r="B353" s="4" t="s">
        <v>271</v>
      </c>
      <c r="C353" s="141">
        <v>1149647.725996</v>
      </c>
      <c r="D353" s="141"/>
      <c r="E353" s="141"/>
      <c r="F353" s="141">
        <v>-152537</v>
      </c>
      <c r="G353" s="141"/>
      <c r="H353" s="141"/>
      <c r="I353" s="141">
        <v>630289</v>
      </c>
      <c r="J353" s="141">
        <v>453746</v>
      </c>
      <c r="K353" s="141">
        <v>32991</v>
      </c>
      <c r="L353" s="141">
        <v>9232.5479369999994</v>
      </c>
      <c r="M353" s="141">
        <v>693.23</v>
      </c>
    </row>
    <row r="354" spans="1:13" x14ac:dyDescent="0.3">
      <c r="A354" s="4" t="s">
        <v>723</v>
      </c>
      <c r="B354" s="4" t="s">
        <v>724</v>
      </c>
      <c r="C354" s="141">
        <v>112767.00764900001</v>
      </c>
      <c r="D354" s="141"/>
      <c r="E354" s="141">
        <v>157278</v>
      </c>
      <c r="F354" s="141"/>
      <c r="G354" s="141">
        <v>82070</v>
      </c>
      <c r="H354" s="141"/>
      <c r="I354" s="141"/>
      <c r="J354" s="141"/>
      <c r="K354" s="141"/>
      <c r="L354" s="141"/>
      <c r="M354" s="141">
        <v>693.23</v>
      </c>
    </row>
    <row r="355" spans="1:13" x14ac:dyDescent="0.3">
      <c r="A355" s="4" t="s">
        <v>194</v>
      </c>
      <c r="B355" s="4" t="s">
        <v>195</v>
      </c>
      <c r="C355" s="141">
        <v>3354377.753908</v>
      </c>
      <c r="D355" s="141"/>
      <c r="E355" s="141">
        <v>2348090</v>
      </c>
      <c r="F355" s="141">
        <v>-167872</v>
      </c>
      <c r="G355" s="141"/>
      <c r="H355" s="141"/>
      <c r="I355" s="141">
        <v>1709813</v>
      </c>
      <c r="J355" s="141">
        <v>1281334</v>
      </c>
      <c r="K355" s="141">
        <v>76122</v>
      </c>
      <c r="L355" s="141">
        <v>18465.095870000001</v>
      </c>
      <c r="M355" s="141"/>
    </row>
    <row r="356" spans="1:13" x14ac:dyDescent="0.3">
      <c r="A356" s="4" t="s">
        <v>513</v>
      </c>
      <c r="B356" s="4" t="s">
        <v>514</v>
      </c>
      <c r="C356" s="141">
        <v>118038.391085</v>
      </c>
      <c r="D356" s="141"/>
      <c r="E356" s="141">
        <v>165310</v>
      </c>
      <c r="F356" s="141"/>
      <c r="G356" s="141">
        <v>87607</v>
      </c>
      <c r="H356" s="141"/>
      <c r="I356" s="141"/>
      <c r="J356" s="141"/>
      <c r="K356" s="141"/>
      <c r="L356" s="141"/>
      <c r="M356" s="141">
        <v>693.23</v>
      </c>
    </row>
    <row r="357" spans="1:13" x14ac:dyDescent="0.3">
      <c r="A357" s="4" t="s">
        <v>691</v>
      </c>
      <c r="B357" s="4" t="s">
        <v>692</v>
      </c>
      <c r="C357" s="141">
        <v>85373.229353000002</v>
      </c>
      <c r="D357" s="141"/>
      <c r="E357" s="141">
        <v>118391</v>
      </c>
      <c r="F357" s="141"/>
      <c r="G357" s="141">
        <v>60131</v>
      </c>
      <c r="H357" s="141"/>
      <c r="I357" s="141"/>
      <c r="J357" s="141"/>
      <c r="K357" s="141"/>
      <c r="L357" s="141"/>
      <c r="M357" s="141">
        <v>693.23</v>
      </c>
    </row>
    <row r="358" spans="1:13" x14ac:dyDescent="0.3">
      <c r="A358" s="4" t="s">
        <v>711</v>
      </c>
      <c r="B358" s="4" t="s">
        <v>712</v>
      </c>
      <c r="C358" s="141">
        <v>127571.400559</v>
      </c>
      <c r="D358" s="141"/>
      <c r="E358" s="141">
        <v>180094</v>
      </c>
      <c r="F358" s="141"/>
      <c r="G358" s="141">
        <v>91253</v>
      </c>
      <c r="H358" s="141"/>
      <c r="I358" s="141"/>
      <c r="J358" s="141"/>
      <c r="K358" s="141"/>
      <c r="L358" s="141"/>
      <c r="M358" s="141">
        <v>693.23</v>
      </c>
    </row>
    <row r="359" spans="1:13" x14ac:dyDescent="0.3">
      <c r="A359" s="4" t="s">
        <v>427</v>
      </c>
      <c r="B359" s="4" t="s">
        <v>428</v>
      </c>
      <c r="C359" s="141">
        <v>157539.45471699999</v>
      </c>
      <c r="D359" s="141">
        <v>39528.647059000003</v>
      </c>
      <c r="E359" s="141">
        <v>227506</v>
      </c>
      <c r="F359" s="141"/>
      <c r="G359" s="141">
        <v>115907</v>
      </c>
      <c r="H359" s="141"/>
      <c r="I359" s="141"/>
      <c r="J359" s="141"/>
      <c r="K359" s="141"/>
      <c r="L359" s="141"/>
      <c r="M359" s="141">
        <v>693.23</v>
      </c>
    </row>
    <row r="360" spans="1:13" x14ac:dyDescent="0.3">
      <c r="A360" s="4" t="s">
        <v>619</v>
      </c>
      <c r="B360" s="4" t="s">
        <v>620</v>
      </c>
      <c r="C360" s="141">
        <v>46025.561192000001</v>
      </c>
      <c r="D360" s="141"/>
      <c r="E360" s="141">
        <v>31909</v>
      </c>
      <c r="F360" s="141"/>
      <c r="G360" s="141">
        <v>34117</v>
      </c>
      <c r="H360" s="141">
        <v>74557</v>
      </c>
      <c r="I360" s="141"/>
      <c r="J360" s="141"/>
      <c r="K360" s="141"/>
      <c r="L360" s="141"/>
      <c r="M360" s="141">
        <v>693.23</v>
      </c>
    </row>
    <row r="361" spans="1:13" x14ac:dyDescent="0.3">
      <c r="A361" s="4" t="s">
        <v>515</v>
      </c>
      <c r="B361" s="4" t="s">
        <v>516</v>
      </c>
      <c r="C361" s="141">
        <v>118864.18925700001</v>
      </c>
      <c r="D361" s="141"/>
      <c r="E361" s="141">
        <v>163989</v>
      </c>
      <c r="F361" s="141"/>
      <c r="G361" s="141">
        <v>85225</v>
      </c>
      <c r="H361" s="141"/>
      <c r="I361" s="141"/>
      <c r="J361" s="141"/>
      <c r="K361" s="141"/>
      <c r="L361" s="141"/>
      <c r="M361" s="141">
        <v>693.23</v>
      </c>
    </row>
    <row r="362" spans="1:13" x14ac:dyDescent="0.3">
      <c r="A362" s="4" t="s">
        <v>256</v>
      </c>
      <c r="B362" s="4" t="s">
        <v>257</v>
      </c>
      <c r="C362" s="141">
        <v>1143541.894267</v>
      </c>
      <c r="D362" s="141"/>
      <c r="E362" s="141">
        <v>836460</v>
      </c>
      <c r="F362" s="141">
        <v>-54491</v>
      </c>
      <c r="G362" s="141">
        <v>836462</v>
      </c>
      <c r="H362" s="141"/>
      <c r="I362" s="141">
        <v>383268</v>
      </c>
      <c r="J362" s="141">
        <v>273681</v>
      </c>
      <c r="K362" s="141">
        <v>39768</v>
      </c>
      <c r="L362" s="141">
        <v>9232.5479369999994</v>
      </c>
      <c r="M362" s="141">
        <v>693.23</v>
      </c>
    </row>
    <row r="363" spans="1:13" x14ac:dyDescent="0.3">
      <c r="A363" s="4" t="s">
        <v>405</v>
      </c>
      <c r="B363" s="4" t="s">
        <v>406</v>
      </c>
      <c r="C363" s="141">
        <v>57760.891345999997</v>
      </c>
      <c r="D363" s="141">
        <v>88860.588235000003</v>
      </c>
      <c r="E363" s="141"/>
      <c r="F363" s="141"/>
      <c r="G363" s="141"/>
      <c r="H363" s="141"/>
      <c r="I363" s="141"/>
      <c r="J363" s="141"/>
      <c r="K363" s="141"/>
      <c r="L363" s="141"/>
      <c r="M363" s="141">
        <v>693.23</v>
      </c>
    </row>
    <row r="364" spans="1:13" x14ac:dyDescent="0.3">
      <c r="A364" s="4" t="s">
        <v>413</v>
      </c>
      <c r="B364" s="4" t="s">
        <v>414</v>
      </c>
      <c r="C364" s="141">
        <v>77779.576897999999</v>
      </c>
      <c r="D364" s="141">
        <v>92245.058824000007</v>
      </c>
      <c r="E364" s="141">
        <v>53977</v>
      </c>
      <c r="F364" s="141"/>
      <c r="G364" s="141"/>
      <c r="H364" s="141"/>
      <c r="I364" s="141"/>
      <c r="J364" s="141"/>
      <c r="K364" s="141"/>
      <c r="L364" s="141"/>
      <c r="M364" s="141">
        <v>693.23</v>
      </c>
    </row>
    <row r="365" spans="1:13" x14ac:dyDescent="0.3">
      <c r="A365" s="4" t="s">
        <v>561</v>
      </c>
      <c r="B365" s="4" t="s">
        <v>562</v>
      </c>
      <c r="C365" s="141">
        <v>99818.353925000003</v>
      </c>
      <c r="D365" s="141"/>
      <c r="E365" s="141">
        <v>140347</v>
      </c>
      <c r="F365" s="141"/>
      <c r="G365" s="141">
        <v>70727</v>
      </c>
      <c r="H365" s="141"/>
      <c r="I365" s="141"/>
      <c r="J365" s="141"/>
      <c r="K365" s="141"/>
      <c r="L365" s="141"/>
      <c r="M365" s="141">
        <v>693.23</v>
      </c>
    </row>
    <row r="366" spans="1:13" x14ac:dyDescent="0.3">
      <c r="A366" s="4" t="s">
        <v>591</v>
      </c>
      <c r="B366" s="4" t="s">
        <v>592</v>
      </c>
      <c r="C366" s="141">
        <v>83065.377202000003</v>
      </c>
      <c r="D366" s="141">
        <v>90751.588235000003</v>
      </c>
      <c r="E366" s="141">
        <v>59462</v>
      </c>
      <c r="F366" s="141"/>
      <c r="G366" s="141">
        <v>60875</v>
      </c>
      <c r="H366" s="141"/>
      <c r="I366" s="141"/>
      <c r="J366" s="141"/>
      <c r="K366" s="141"/>
      <c r="L366" s="141"/>
      <c r="M366" s="141">
        <v>693.23</v>
      </c>
    </row>
    <row r="367" spans="1:13" x14ac:dyDescent="0.3">
      <c r="A367" s="4" t="s">
        <v>758</v>
      </c>
      <c r="B367" s="4" t="s">
        <v>759</v>
      </c>
      <c r="C367" s="141">
        <v>552296.93083700002</v>
      </c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</row>
    <row r="368" spans="1:13" x14ac:dyDescent="0.3">
      <c r="A368" s="4" t="s">
        <v>651</v>
      </c>
      <c r="B368" s="4" t="s">
        <v>652</v>
      </c>
      <c r="C368" s="141">
        <v>49685.138841</v>
      </c>
      <c r="D368" s="141">
        <v>24294.882353000001</v>
      </c>
      <c r="E368" s="141">
        <v>71002</v>
      </c>
      <c r="F368" s="141"/>
      <c r="G368" s="141">
        <v>35945</v>
      </c>
      <c r="H368" s="141"/>
      <c r="I368" s="141"/>
      <c r="J368" s="141"/>
      <c r="K368" s="141"/>
      <c r="L368" s="141"/>
      <c r="M368" s="141">
        <v>693.23</v>
      </c>
    </row>
    <row r="369" spans="1:13" x14ac:dyDescent="0.3">
      <c r="A369" s="4" t="s">
        <v>659</v>
      </c>
      <c r="B369" s="4" t="s">
        <v>660</v>
      </c>
      <c r="C369" s="141">
        <v>28264.557092999999</v>
      </c>
      <c r="D369" s="141">
        <v>40903.588235000003</v>
      </c>
      <c r="E369" s="141">
        <v>20532</v>
      </c>
      <c r="F369" s="141"/>
      <c r="G369" s="141"/>
      <c r="H369" s="141"/>
      <c r="I369" s="141"/>
      <c r="J369" s="141"/>
      <c r="K369" s="141"/>
      <c r="L369" s="141"/>
      <c r="M369" s="141">
        <v>693.23</v>
      </c>
    </row>
    <row r="370" spans="1:13" x14ac:dyDescent="0.3">
      <c r="A370" s="4" t="s">
        <v>196</v>
      </c>
      <c r="B370" s="4" t="s">
        <v>197</v>
      </c>
      <c r="C370" s="141">
        <v>5482177.6467570001</v>
      </c>
      <c r="D370" s="141"/>
      <c r="E370" s="141">
        <v>7809350</v>
      </c>
      <c r="F370" s="141"/>
      <c r="G370" s="141">
        <v>3979665</v>
      </c>
      <c r="H370" s="141"/>
      <c r="I370" s="141">
        <v>2527664</v>
      </c>
      <c r="J370" s="141">
        <v>2284579</v>
      </c>
      <c r="K370" s="141">
        <v>155965</v>
      </c>
      <c r="L370" s="141">
        <v>18465.095870000001</v>
      </c>
      <c r="M370" s="141"/>
    </row>
    <row r="371" spans="1:13" x14ac:dyDescent="0.3">
      <c r="A371" s="4" t="s">
        <v>760</v>
      </c>
      <c r="B371" s="4" t="s">
        <v>761</v>
      </c>
      <c r="C371" s="141">
        <v>515497.01150199998</v>
      </c>
      <c r="D371" s="141"/>
      <c r="E371" s="141">
        <v>399045</v>
      </c>
      <c r="F371" s="141"/>
      <c r="G371" s="141"/>
      <c r="H371" s="141"/>
      <c r="I371" s="141"/>
      <c r="J371" s="141"/>
      <c r="K371" s="141"/>
      <c r="L371" s="141"/>
      <c r="M371" s="141"/>
    </row>
    <row r="372" spans="1:13" x14ac:dyDescent="0.3">
      <c r="A372" s="4" t="s">
        <v>132</v>
      </c>
      <c r="B372" s="4" t="s">
        <v>133</v>
      </c>
      <c r="C372" s="141">
        <v>708184.21253699996</v>
      </c>
      <c r="D372" s="141"/>
      <c r="E372" s="141">
        <v>988068</v>
      </c>
      <c r="F372" s="141"/>
      <c r="G372" s="141">
        <v>518002</v>
      </c>
      <c r="H372" s="141"/>
      <c r="I372" s="141">
        <v>1012428</v>
      </c>
      <c r="J372" s="141">
        <v>376333</v>
      </c>
      <c r="K372" s="141">
        <v>113263</v>
      </c>
      <c r="L372" s="141">
        <v>18465.095870000001</v>
      </c>
      <c r="M372" s="141">
        <v>693.23</v>
      </c>
    </row>
    <row r="373" spans="1:13" x14ac:dyDescent="0.3">
      <c r="A373" s="4" t="s">
        <v>415</v>
      </c>
      <c r="B373" s="4" t="s">
        <v>416</v>
      </c>
      <c r="C373" s="141">
        <v>88719.672640000004</v>
      </c>
      <c r="D373" s="141"/>
      <c r="E373" s="141"/>
      <c r="F373" s="141"/>
      <c r="G373" s="141"/>
      <c r="H373" s="141"/>
      <c r="I373" s="141"/>
      <c r="J373" s="141"/>
      <c r="K373" s="141"/>
      <c r="L373" s="141"/>
      <c r="M373" s="141">
        <v>693.23</v>
      </c>
    </row>
    <row r="374" spans="1:13" x14ac:dyDescent="0.3">
      <c r="A374" s="4" t="s">
        <v>53</v>
      </c>
      <c r="B374" s="4" t="s">
        <v>54</v>
      </c>
      <c r="C374" s="141">
        <v>1631904.631089</v>
      </c>
      <c r="D374" s="141"/>
      <c r="E374" s="141">
        <v>1198800</v>
      </c>
      <c r="F374" s="141"/>
      <c r="G374" s="141">
        <v>1200341</v>
      </c>
      <c r="H374" s="141"/>
      <c r="I374" s="141">
        <v>1218305</v>
      </c>
      <c r="J374" s="141">
        <v>728827</v>
      </c>
      <c r="K374" s="141">
        <v>42966</v>
      </c>
      <c r="L374" s="141">
        <v>9232.5479369999994</v>
      </c>
      <c r="M374" s="141">
        <v>693.23</v>
      </c>
    </row>
    <row r="375" spans="1:13" x14ac:dyDescent="0.3">
      <c r="A375" s="4" t="s">
        <v>300</v>
      </c>
      <c r="B375" s="4" t="s">
        <v>301</v>
      </c>
      <c r="C375" s="141">
        <v>3159872.8742180001</v>
      </c>
      <c r="D375" s="141">
        <v>634559.05882399995</v>
      </c>
      <c r="E375" s="141">
        <v>4451705</v>
      </c>
      <c r="F375" s="141"/>
      <c r="G375" s="141">
        <v>2376656</v>
      </c>
      <c r="H375" s="141"/>
      <c r="I375" s="141">
        <v>1394932</v>
      </c>
      <c r="J375" s="141">
        <v>1044864</v>
      </c>
      <c r="K375" s="141">
        <v>100538</v>
      </c>
      <c r="L375" s="141">
        <v>18465.095870000001</v>
      </c>
      <c r="M375" s="141">
        <v>693.23</v>
      </c>
    </row>
    <row r="376" spans="1:13" x14ac:dyDescent="0.3">
      <c r="A376" s="4" t="s">
        <v>485</v>
      </c>
      <c r="B376" s="4" t="s">
        <v>486</v>
      </c>
      <c r="C376" s="141">
        <v>99871.407997000002</v>
      </c>
      <c r="D376" s="141">
        <v>8862.3529409999992</v>
      </c>
      <c r="E376" s="141">
        <v>141651</v>
      </c>
      <c r="F376" s="141"/>
      <c r="G376" s="141">
        <v>71683</v>
      </c>
      <c r="H376" s="141"/>
      <c r="I376" s="141"/>
      <c r="J376" s="141"/>
      <c r="K376" s="141"/>
      <c r="L376" s="141"/>
      <c r="M376" s="141">
        <v>693.23</v>
      </c>
    </row>
    <row r="377" spans="1:13" x14ac:dyDescent="0.3">
      <c r="A377" s="4" t="s">
        <v>262</v>
      </c>
      <c r="B377" s="4" t="s">
        <v>263</v>
      </c>
      <c r="C377" s="141">
        <v>938755.48134299996</v>
      </c>
      <c r="D377" s="141"/>
      <c r="E377" s="141">
        <v>1247181</v>
      </c>
      <c r="F377" s="141">
        <v>-102274</v>
      </c>
      <c r="G377" s="141">
        <v>627761</v>
      </c>
      <c r="H377" s="141"/>
      <c r="I377" s="141">
        <v>364566</v>
      </c>
      <c r="J377" s="141">
        <v>303509</v>
      </c>
      <c r="K377" s="141">
        <v>47033</v>
      </c>
      <c r="L377" s="141">
        <v>9232.5479369999994</v>
      </c>
      <c r="M377" s="141">
        <v>693.23</v>
      </c>
    </row>
    <row r="378" spans="1:13" x14ac:dyDescent="0.3">
      <c r="A378" s="4" t="s">
        <v>63</v>
      </c>
      <c r="B378" s="4" t="s">
        <v>64</v>
      </c>
      <c r="C378" s="141">
        <v>1894866.5644700001</v>
      </c>
      <c r="D378" s="141"/>
      <c r="E378" s="141">
        <v>1353712</v>
      </c>
      <c r="F378" s="141"/>
      <c r="G378" s="141">
        <v>1306678</v>
      </c>
      <c r="H378" s="141"/>
      <c r="I378" s="141">
        <v>1377570</v>
      </c>
      <c r="J378" s="141">
        <v>983535</v>
      </c>
      <c r="K378" s="141">
        <v>30063</v>
      </c>
      <c r="L378" s="141">
        <v>9232.5479369999994</v>
      </c>
      <c r="M378" s="141">
        <v>693.23</v>
      </c>
    </row>
    <row r="379" spans="1:13" x14ac:dyDescent="0.3">
      <c r="A379" s="4" t="s">
        <v>713</v>
      </c>
      <c r="B379" s="4" t="s">
        <v>714</v>
      </c>
      <c r="C379" s="141">
        <v>120309.336056</v>
      </c>
      <c r="D379" s="141"/>
      <c r="E379" s="141"/>
      <c r="F379" s="141"/>
      <c r="G379" s="141"/>
      <c r="H379" s="141"/>
      <c r="I379" s="141"/>
      <c r="J379" s="141"/>
      <c r="K379" s="141"/>
      <c r="L379" s="141"/>
      <c r="M379" s="141">
        <v>693.23</v>
      </c>
    </row>
    <row r="380" spans="1:13" x14ac:dyDescent="0.3">
      <c r="A380" s="4" t="s">
        <v>264</v>
      </c>
      <c r="B380" s="4" t="s">
        <v>265</v>
      </c>
      <c r="C380" s="141">
        <v>1131661.2420890001</v>
      </c>
      <c r="D380" s="141"/>
      <c r="E380" s="141"/>
      <c r="F380" s="141">
        <v>-54491</v>
      </c>
      <c r="G380" s="141">
        <v>841673</v>
      </c>
      <c r="H380" s="141"/>
      <c r="I380" s="141">
        <v>307278</v>
      </c>
      <c r="J380" s="141">
        <v>274350</v>
      </c>
      <c r="K380" s="141">
        <v>22295</v>
      </c>
      <c r="L380" s="141">
        <v>9232.5479369999994</v>
      </c>
      <c r="M380" s="141">
        <v>693.23</v>
      </c>
    </row>
    <row r="381" spans="1:13" x14ac:dyDescent="0.3">
      <c r="A381" s="4" t="s">
        <v>95</v>
      </c>
      <c r="B381" s="4" t="s">
        <v>96</v>
      </c>
      <c r="C381" s="141">
        <v>1348235.4625649999</v>
      </c>
      <c r="D381" s="141"/>
      <c r="E381" s="141">
        <v>951637</v>
      </c>
      <c r="F381" s="141"/>
      <c r="G381" s="141"/>
      <c r="H381" s="141"/>
      <c r="I381" s="141">
        <v>1053222</v>
      </c>
      <c r="J381" s="141">
        <v>623241</v>
      </c>
      <c r="K381" s="141">
        <v>31608</v>
      </c>
      <c r="L381" s="141">
        <v>9232.5479369999994</v>
      </c>
      <c r="M381" s="141">
        <v>693.23</v>
      </c>
    </row>
    <row r="382" spans="1:13" x14ac:dyDescent="0.3">
      <c r="A382" s="4" t="s">
        <v>491</v>
      </c>
      <c r="B382" s="4" t="s">
        <v>492</v>
      </c>
      <c r="C382" s="141">
        <v>77099.100751000005</v>
      </c>
      <c r="D382" s="141"/>
      <c r="E382" s="141">
        <v>53809</v>
      </c>
      <c r="F382" s="141"/>
      <c r="G382" s="141">
        <v>56521</v>
      </c>
      <c r="H382" s="141"/>
      <c r="I382" s="141"/>
      <c r="J382" s="141"/>
      <c r="K382" s="141"/>
      <c r="L382" s="141"/>
      <c r="M382" s="141">
        <v>693.23</v>
      </c>
    </row>
    <row r="383" spans="1:13" x14ac:dyDescent="0.3">
      <c r="A383" s="4" t="s">
        <v>341</v>
      </c>
      <c r="B383" s="4" t="s">
        <v>342</v>
      </c>
      <c r="C383" s="141">
        <v>3151716.387255</v>
      </c>
      <c r="D383" s="141"/>
      <c r="E383" s="141">
        <v>2204309</v>
      </c>
      <c r="F383" s="141"/>
      <c r="G383" s="141"/>
      <c r="H383" s="141"/>
      <c r="I383" s="141">
        <v>1824618</v>
      </c>
      <c r="J383" s="141">
        <v>1400787</v>
      </c>
      <c r="K383" s="141">
        <v>77937</v>
      </c>
      <c r="L383" s="141">
        <v>18465.095870000001</v>
      </c>
      <c r="M383" s="141"/>
    </row>
    <row r="384" spans="1:13" x14ac:dyDescent="0.3">
      <c r="A384" s="4" t="s">
        <v>737</v>
      </c>
      <c r="B384" s="4" t="s">
        <v>738</v>
      </c>
      <c r="C384" s="141">
        <v>120966.745214</v>
      </c>
      <c r="D384" s="141"/>
      <c r="E384" s="141">
        <v>172037</v>
      </c>
      <c r="F384" s="141"/>
      <c r="G384" s="141">
        <v>87670</v>
      </c>
      <c r="H384" s="141"/>
      <c r="I384" s="141"/>
      <c r="J384" s="141"/>
      <c r="K384" s="141"/>
      <c r="L384" s="141"/>
      <c r="M384" s="141">
        <v>693.23</v>
      </c>
    </row>
    <row r="385" spans="1:13" x14ac:dyDescent="0.3">
      <c r="A385" s="4" t="s">
        <v>493</v>
      </c>
      <c r="B385" s="4" t="s">
        <v>494</v>
      </c>
      <c r="C385" s="141">
        <v>75472.878096</v>
      </c>
      <c r="D385" s="141">
        <v>10556.411765000001</v>
      </c>
      <c r="E385" s="141">
        <v>53046</v>
      </c>
      <c r="F385" s="141"/>
      <c r="G385" s="141"/>
      <c r="H385" s="141"/>
      <c r="I385" s="141"/>
      <c r="J385" s="141"/>
      <c r="K385" s="141"/>
      <c r="L385" s="141"/>
      <c r="M385" s="141">
        <v>693.23</v>
      </c>
    </row>
    <row r="386" spans="1:13" x14ac:dyDescent="0.3">
      <c r="A386" s="4" t="s">
        <v>353</v>
      </c>
      <c r="B386" s="4" t="s">
        <v>354</v>
      </c>
      <c r="C386" s="141">
        <v>132503.699272</v>
      </c>
      <c r="D386" s="141"/>
      <c r="E386" s="141">
        <v>185916</v>
      </c>
      <c r="F386" s="141"/>
      <c r="G386" s="141">
        <v>94093</v>
      </c>
      <c r="H386" s="141"/>
      <c r="I386" s="141"/>
      <c r="J386" s="141"/>
      <c r="K386" s="141"/>
      <c r="L386" s="141"/>
      <c r="M386" s="141">
        <v>693.23</v>
      </c>
    </row>
    <row r="387" spans="1:13" x14ac:dyDescent="0.3">
      <c r="A387" s="4" t="s">
        <v>563</v>
      </c>
      <c r="B387" s="4" t="s">
        <v>564</v>
      </c>
      <c r="C387" s="141">
        <v>101892.07614799999</v>
      </c>
      <c r="D387" s="141"/>
      <c r="E387" s="141">
        <v>143287</v>
      </c>
      <c r="F387" s="141"/>
      <c r="G387" s="141">
        <v>72607</v>
      </c>
      <c r="H387" s="141"/>
      <c r="I387" s="141"/>
      <c r="J387" s="141"/>
      <c r="K387" s="141"/>
      <c r="L387" s="141"/>
      <c r="M387" s="141">
        <v>693.23</v>
      </c>
    </row>
    <row r="388" spans="1:13" x14ac:dyDescent="0.3">
      <c r="A388" s="4" t="s">
        <v>495</v>
      </c>
      <c r="B388" s="4" t="s">
        <v>496</v>
      </c>
      <c r="C388" s="141">
        <v>100016.153347</v>
      </c>
      <c r="D388" s="141"/>
      <c r="E388" s="141">
        <v>69428</v>
      </c>
      <c r="F388" s="141"/>
      <c r="G388" s="141"/>
      <c r="H388" s="141"/>
      <c r="I388" s="141"/>
      <c r="J388" s="141"/>
      <c r="K388" s="141"/>
      <c r="L388" s="141"/>
      <c r="M388" s="141">
        <v>693.23</v>
      </c>
    </row>
    <row r="389" spans="1:13" x14ac:dyDescent="0.3">
      <c r="A389" s="4" t="s">
        <v>226</v>
      </c>
      <c r="B389" s="4" t="s">
        <v>227</v>
      </c>
      <c r="C389" s="141">
        <v>1054336.084855</v>
      </c>
      <c r="D389" s="141"/>
      <c r="E389" s="141"/>
      <c r="F389" s="141">
        <v>-123942</v>
      </c>
      <c r="G389" s="141">
        <v>788684</v>
      </c>
      <c r="H389" s="141"/>
      <c r="I389" s="141">
        <v>559944</v>
      </c>
      <c r="J389" s="141">
        <v>463844</v>
      </c>
      <c r="K389" s="141">
        <v>23565</v>
      </c>
      <c r="L389" s="141">
        <v>9232.5479369999994</v>
      </c>
      <c r="M389" s="141">
        <v>693.23</v>
      </c>
    </row>
    <row r="390" spans="1:13" x14ac:dyDescent="0.3">
      <c r="A390" s="117" t="s">
        <v>1043</v>
      </c>
      <c r="B390" s="1" t="s">
        <v>1045</v>
      </c>
      <c r="C390" s="144"/>
      <c r="D390" s="144"/>
      <c r="E390" s="144"/>
      <c r="F390" s="141"/>
      <c r="G390" s="141"/>
      <c r="H390" s="144"/>
      <c r="I390" s="144"/>
      <c r="J390" s="144"/>
      <c r="K390" s="144"/>
      <c r="L390" s="144"/>
      <c r="M390" s="144"/>
    </row>
    <row r="391" spans="1:13" x14ac:dyDescent="0.3">
      <c r="A391" s="1"/>
      <c r="B391" s="1" t="s">
        <v>857</v>
      </c>
      <c r="C391" s="144">
        <f>SUM(C5:C389)</f>
        <v>342170317.00001383</v>
      </c>
      <c r="D391" s="144"/>
      <c r="E391" s="144"/>
      <c r="F391" s="141">
        <f>SUM(F5:F389)</f>
        <v>-6355569</v>
      </c>
      <c r="G391" s="141"/>
      <c r="H391" s="144"/>
      <c r="I391" s="144"/>
      <c r="J391" s="144"/>
      <c r="K391" s="144"/>
      <c r="L391" s="144"/>
      <c r="M391" s="144"/>
    </row>
    <row r="392" spans="1:13" x14ac:dyDescent="0.3">
      <c r="A392" s="1"/>
      <c r="B392" s="1" t="s">
        <v>856</v>
      </c>
      <c r="C392" s="144"/>
      <c r="D392" s="144"/>
      <c r="E392" s="144"/>
      <c r="F392" s="141"/>
      <c r="G392" s="141"/>
      <c r="H392" s="144"/>
      <c r="I392" s="144"/>
      <c r="J392" s="144"/>
      <c r="K392" s="144"/>
      <c r="L392" s="144"/>
      <c r="M392" s="144"/>
    </row>
    <row r="393" spans="1:13" x14ac:dyDescent="0.3">
      <c r="A393" s="1"/>
      <c r="B393" s="1"/>
    </row>
    <row r="394" spans="1:13" x14ac:dyDescent="0.3">
      <c r="A394" s="1"/>
      <c r="B394" s="1"/>
    </row>
    <row r="395" spans="1:13" x14ac:dyDescent="0.3">
      <c r="A395" s="1"/>
      <c r="B395" s="1"/>
    </row>
    <row r="396" spans="1:13" x14ac:dyDescent="0.3">
      <c r="A396" s="1"/>
      <c r="B396" s="1"/>
    </row>
    <row r="397" spans="1:13" x14ac:dyDescent="0.3">
      <c r="A397" s="1"/>
      <c r="B397" s="1"/>
    </row>
    <row r="398" spans="1:13" x14ac:dyDescent="0.3">
      <c r="A398" s="1"/>
      <c r="B398" s="1"/>
    </row>
    <row r="399" spans="1:13" x14ac:dyDescent="0.3">
      <c r="A399" s="1"/>
      <c r="B399" s="1"/>
    </row>
    <row r="400" spans="1:13" x14ac:dyDescent="0.3">
      <c r="A400" s="1"/>
      <c r="B400" s="1"/>
    </row>
    <row r="401" spans="1:2" x14ac:dyDescent="0.3">
      <c r="A401" s="1"/>
      <c r="B401" s="1"/>
    </row>
    <row r="402" spans="1:2" x14ac:dyDescent="0.3">
      <c r="A402" s="1"/>
      <c r="B402" s="1"/>
    </row>
    <row r="403" spans="1:2" x14ac:dyDescent="0.3">
      <c r="A403" s="1"/>
      <c r="B403" s="1"/>
    </row>
    <row r="404" spans="1:2" x14ac:dyDescent="0.3">
      <c r="A404" s="1"/>
      <c r="B404" s="1"/>
    </row>
    <row r="405" spans="1:2" x14ac:dyDescent="0.3">
      <c r="A405" s="1"/>
      <c r="B405" s="1"/>
    </row>
    <row r="406" spans="1:2" x14ac:dyDescent="0.3">
      <c r="A406" s="1"/>
      <c r="B406" s="1"/>
    </row>
    <row r="407" spans="1:2" x14ac:dyDescent="0.3">
      <c r="A407" s="1"/>
      <c r="B407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22"/>
  <sheetViews>
    <sheetView workbookViewId="0">
      <selection activeCell="F36" sqref="F36"/>
    </sheetView>
  </sheetViews>
  <sheetFormatPr defaultRowHeight="14.4" x14ac:dyDescent="0.3"/>
  <cols>
    <col min="9" max="9" width="13.88671875" bestFit="1" customWidth="1"/>
  </cols>
  <sheetData>
    <row r="1" spans="1:9" x14ac:dyDescent="0.3">
      <c r="A1" s="122" t="s">
        <v>837</v>
      </c>
    </row>
    <row r="2" spans="1:9" x14ac:dyDescent="0.3">
      <c r="A2" t="s">
        <v>838</v>
      </c>
      <c r="I2" s="145">
        <v>3202979103</v>
      </c>
    </row>
    <row r="3" spans="1:9" x14ac:dyDescent="0.3">
      <c r="A3" t="s">
        <v>839</v>
      </c>
      <c r="I3" s="145">
        <v>129600000</v>
      </c>
    </row>
    <row r="4" spans="1:9" x14ac:dyDescent="0.3">
      <c r="A4" t="s">
        <v>840</v>
      </c>
      <c r="I4" s="145">
        <v>756991403</v>
      </c>
    </row>
    <row r="5" spans="1:9" x14ac:dyDescent="0.3">
      <c r="A5" t="s">
        <v>841</v>
      </c>
      <c r="I5" s="145">
        <v>443204474</v>
      </c>
    </row>
    <row r="6" spans="1:9" x14ac:dyDescent="0.3">
      <c r="A6" t="s">
        <v>842</v>
      </c>
      <c r="I6" s="145">
        <v>340118003</v>
      </c>
    </row>
    <row r="7" spans="1:9" x14ac:dyDescent="0.3">
      <c r="A7" t="s">
        <v>843</v>
      </c>
      <c r="I7" s="145">
        <v>605544318</v>
      </c>
    </row>
    <row r="8" spans="1:9" x14ac:dyDescent="0.3">
      <c r="A8" t="s">
        <v>844</v>
      </c>
      <c r="I8" s="145">
        <v>20371175</v>
      </c>
    </row>
    <row r="9" spans="1:9" x14ac:dyDescent="0.3">
      <c r="A9" t="s">
        <v>845</v>
      </c>
      <c r="I9" s="145">
        <v>45205996</v>
      </c>
    </row>
    <row r="10" spans="1:9" x14ac:dyDescent="0.3">
      <c r="A10" t="s">
        <v>846</v>
      </c>
      <c r="I10" s="145">
        <v>12223411</v>
      </c>
    </row>
    <row r="11" spans="1:9" x14ac:dyDescent="0.3">
      <c r="A11" t="s">
        <v>847</v>
      </c>
      <c r="I11" s="145">
        <v>859541545</v>
      </c>
    </row>
    <row r="12" spans="1:9" x14ac:dyDescent="0.3">
      <c r="A12" t="s">
        <v>848</v>
      </c>
      <c r="I12" s="145">
        <v>435000431</v>
      </c>
    </row>
    <row r="13" spans="1:9" x14ac:dyDescent="0.3">
      <c r="A13" t="s">
        <v>849</v>
      </c>
      <c r="I13" s="145">
        <v>9386434</v>
      </c>
    </row>
    <row r="14" spans="1:9" x14ac:dyDescent="0.3">
      <c r="A14" t="s">
        <v>850</v>
      </c>
      <c r="I14" s="145">
        <v>2191103</v>
      </c>
    </row>
    <row r="15" spans="1:9" x14ac:dyDescent="0.3">
      <c r="A15" t="s">
        <v>851</v>
      </c>
      <c r="I15" s="145">
        <v>186600000</v>
      </c>
    </row>
    <row r="16" spans="1:9" x14ac:dyDescent="0.3">
      <c r="A16" t="s">
        <v>852</v>
      </c>
      <c r="I16" s="145">
        <v>121100000</v>
      </c>
    </row>
    <row r="17" spans="1:17" x14ac:dyDescent="0.3">
      <c r="A17" t="s">
        <v>853</v>
      </c>
      <c r="I17" s="145">
        <v>10161290</v>
      </c>
    </row>
    <row r="18" spans="1:17" x14ac:dyDescent="0.3">
      <c r="A18" t="s">
        <v>854</v>
      </c>
      <c r="I18" s="145">
        <v>1904000</v>
      </c>
    </row>
    <row r="19" spans="1:17" x14ac:dyDescent="0.3">
      <c r="A19" t="s">
        <v>855</v>
      </c>
      <c r="I19" s="145">
        <v>246401</v>
      </c>
    </row>
    <row r="20" spans="1:17" x14ac:dyDescent="0.3">
      <c r="I20" s="145">
        <f>SUM(I2:I19)</f>
        <v>7182369087</v>
      </c>
    </row>
    <row r="22" spans="1:17" x14ac:dyDescent="0.3">
      <c r="A22" t="s">
        <v>1365</v>
      </c>
      <c r="Q22" s="19" t="s">
        <v>1361</v>
      </c>
    </row>
  </sheetData>
  <hyperlinks>
    <hyperlink ref="Q22" r:id="rId1"/>
  </hyperlinks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V404"/>
  <sheetViews>
    <sheetView zoomScale="90" zoomScaleNormal="90" workbookViewId="0">
      <pane xSplit="2" ySplit="2" topLeftCell="BB3" activePane="bottomRight" state="frozen"/>
      <selection pane="topRight" activeCell="C1" sqref="C1"/>
      <selection pane="bottomLeft" activeCell="A3" sqref="A3"/>
      <selection pane="bottomRight" activeCell="BI246" sqref="BI246"/>
    </sheetView>
  </sheetViews>
  <sheetFormatPr defaultColWidth="10.88671875" defaultRowHeight="14.4" x14ac:dyDescent="0.3"/>
  <cols>
    <col min="1" max="1" width="10.88671875" style="8"/>
    <col min="2" max="2" width="60.5546875" style="8" customWidth="1"/>
    <col min="3" max="4" width="10.88671875" style="8"/>
    <col min="5" max="5" width="5.44140625" style="8" customWidth="1"/>
    <col min="6" max="6" width="12.5546875" style="5" customWidth="1"/>
    <col min="7" max="8" width="13.109375" style="5" bestFit="1" customWidth="1"/>
    <col min="9" max="10" width="12.5546875" style="7" customWidth="1"/>
    <col min="11" max="11" width="14" style="5" bestFit="1" customWidth="1"/>
    <col min="12" max="13" width="14.88671875" style="5" bestFit="1" customWidth="1"/>
    <col min="14" max="14" width="13.88671875" style="7" bestFit="1" customWidth="1"/>
    <col min="15" max="15" width="12.5546875" style="7" customWidth="1"/>
    <col min="16" max="18" width="14.5546875" style="5" customWidth="1"/>
    <col min="19" max="20" width="14.5546875" style="7" customWidth="1"/>
    <col min="21" max="23" width="13.109375" style="5" bestFit="1" customWidth="1"/>
    <col min="24" max="24" width="10.88671875" style="5" customWidth="1"/>
    <col min="25" max="25" width="10.88671875" style="7" customWidth="1"/>
    <col min="26" max="29" width="13.44140625" style="5" customWidth="1"/>
    <col min="30" max="30" width="13.44140625" style="7" customWidth="1"/>
    <col min="31" max="31" width="12.5546875" style="5" customWidth="1"/>
    <col min="32" max="33" width="13.109375" style="5" bestFit="1" customWidth="1"/>
    <col min="34" max="34" width="12.5546875" style="5" customWidth="1"/>
    <col min="35" max="35" width="12.5546875" style="7" customWidth="1"/>
    <col min="36" max="36" width="10.88671875" style="5" customWidth="1"/>
    <col min="37" max="38" width="12" style="5" bestFit="1" customWidth="1"/>
    <col min="39" max="39" width="10.88671875" style="5" customWidth="1"/>
    <col min="40" max="40" width="10.88671875" style="7" customWidth="1"/>
    <col min="41" max="44" width="14.5546875" style="5" customWidth="1"/>
    <col min="45" max="45" width="14.5546875" style="7" customWidth="1"/>
    <col min="46" max="49" width="12.5546875" style="5" customWidth="1"/>
    <col min="50" max="50" width="12.5546875" style="7" customWidth="1"/>
    <col min="51" max="51" width="12.5546875" style="5" customWidth="1"/>
    <col min="52" max="53" width="13.109375" style="5" bestFit="1" customWidth="1"/>
    <col min="54" max="54" width="12.5546875" style="7" customWidth="1"/>
    <col min="56" max="59" width="10.88671875" style="5" customWidth="1"/>
    <col min="60" max="60" width="10.88671875" style="7" customWidth="1"/>
    <col min="61" max="65" width="14.44140625" style="5" customWidth="1"/>
    <col min="66" max="69" width="15.44140625" style="5" customWidth="1"/>
    <col min="70" max="70" width="15.44140625" style="7" customWidth="1"/>
    <col min="71" max="74" width="15.44140625" style="5" customWidth="1"/>
    <col min="75" max="75" width="15.44140625" style="7" customWidth="1"/>
    <col min="76" max="79" width="15.44140625" style="5" customWidth="1"/>
    <col min="80" max="80" width="15.44140625" style="7" customWidth="1"/>
    <col min="81" max="84" width="15.44140625" style="5" customWidth="1"/>
    <col min="85" max="85" width="15.44140625" style="7" customWidth="1"/>
    <col min="86" max="89" width="15.44140625" style="5" customWidth="1"/>
    <col min="90" max="90" width="15.44140625" style="7" customWidth="1"/>
    <col min="91" max="91" width="13.44140625" style="5" customWidth="1"/>
    <col min="92" max="92" width="12.88671875" style="5" customWidth="1"/>
    <col min="93" max="97" width="12.88671875" style="7" customWidth="1"/>
    <col min="98" max="99" width="15.44140625" style="5" customWidth="1"/>
    <col min="100" max="100" width="13.5546875" style="6" customWidth="1"/>
    <col min="101" max="16384" width="10.88671875" style="8"/>
  </cols>
  <sheetData>
    <row r="1" spans="1:100" s="14" customFormat="1" ht="15.6" x14ac:dyDescent="0.3">
      <c r="A1" s="137" t="s">
        <v>1367</v>
      </c>
      <c r="B1" s="4"/>
      <c r="C1" s="4"/>
      <c r="D1" s="4"/>
      <c r="E1" s="4"/>
      <c r="F1" s="129" t="s">
        <v>1345</v>
      </c>
      <c r="G1" s="130" t="s">
        <v>856</v>
      </c>
      <c r="H1" s="131" t="s">
        <v>857</v>
      </c>
      <c r="I1" s="132" t="s">
        <v>819</v>
      </c>
      <c r="J1" s="121"/>
      <c r="K1" s="129" t="s">
        <v>1345</v>
      </c>
      <c r="L1" s="130" t="s">
        <v>856</v>
      </c>
      <c r="M1" s="131" t="s">
        <v>857</v>
      </c>
      <c r="N1" s="132" t="s">
        <v>819</v>
      </c>
      <c r="O1" s="121"/>
      <c r="P1" s="129" t="s">
        <v>1345</v>
      </c>
      <c r="Q1" s="130" t="s">
        <v>856</v>
      </c>
      <c r="R1" s="131" t="s">
        <v>857</v>
      </c>
      <c r="S1" s="132" t="s">
        <v>819</v>
      </c>
      <c r="T1" s="121"/>
      <c r="U1" s="129" t="s">
        <v>1345</v>
      </c>
      <c r="V1" s="130" t="s">
        <v>856</v>
      </c>
      <c r="W1" s="131" t="s">
        <v>857</v>
      </c>
      <c r="X1" s="132" t="s">
        <v>819</v>
      </c>
      <c r="Y1" s="121"/>
      <c r="Z1" s="129" t="s">
        <v>1345</v>
      </c>
      <c r="AA1" s="130" t="s">
        <v>856</v>
      </c>
      <c r="AB1" s="131" t="s">
        <v>857</v>
      </c>
      <c r="AC1" s="132" t="s">
        <v>819</v>
      </c>
      <c r="AD1" s="121"/>
      <c r="AE1" s="129" t="s">
        <v>1345</v>
      </c>
      <c r="AF1" s="130" t="s">
        <v>856</v>
      </c>
      <c r="AG1" s="131" t="s">
        <v>857</v>
      </c>
      <c r="AH1" s="132" t="s">
        <v>819</v>
      </c>
      <c r="AI1" s="121"/>
      <c r="AJ1" s="129" t="s">
        <v>1345</v>
      </c>
      <c r="AK1" s="130" t="s">
        <v>856</v>
      </c>
      <c r="AL1" s="131" t="s">
        <v>857</v>
      </c>
      <c r="AM1" s="132" t="s">
        <v>819</v>
      </c>
      <c r="AN1" s="121"/>
      <c r="AO1" s="129" t="s">
        <v>1345</v>
      </c>
      <c r="AP1" s="130" t="s">
        <v>856</v>
      </c>
      <c r="AQ1" s="131" t="s">
        <v>857</v>
      </c>
      <c r="AR1" s="132" t="s">
        <v>819</v>
      </c>
      <c r="AS1" s="121"/>
      <c r="AT1" s="129" t="s">
        <v>1345</v>
      </c>
      <c r="AU1" s="130" t="s">
        <v>856</v>
      </c>
      <c r="AV1" s="131" t="s">
        <v>857</v>
      </c>
      <c r="AW1" s="132" t="s">
        <v>819</v>
      </c>
      <c r="AX1" s="121"/>
      <c r="AY1" s="129" t="s">
        <v>1345</v>
      </c>
      <c r="AZ1" s="130" t="s">
        <v>856</v>
      </c>
      <c r="BA1" s="131" t="s">
        <v>857</v>
      </c>
      <c r="BB1" s="132" t="s">
        <v>819</v>
      </c>
      <c r="BC1" s="133"/>
      <c r="BD1" s="129" t="s">
        <v>1345</v>
      </c>
      <c r="BE1" s="130" t="s">
        <v>856</v>
      </c>
      <c r="BF1" s="131" t="s">
        <v>857</v>
      </c>
      <c r="BG1" s="132" t="s">
        <v>819</v>
      </c>
      <c r="BH1" s="121"/>
      <c r="BI1" s="129" t="s">
        <v>1345</v>
      </c>
      <c r="BJ1" s="130" t="s">
        <v>856</v>
      </c>
      <c r="BK1" s="131" t="s">
        <v>857</v>
      </c>
      <c r="BL1" s="132" t="s">
        <v>819</v>
      </c>
      <c r="BM1" s="121"/>
      <c r="BN1" s="129" t="s">
        <v>1345</v>
      </c>
      <c r="BO1" s="130" t="s">
        <v>856</v>
      </c>
      <c r="BP1" s="131" t="s">
        <v>857</v>
      </c>
      <c r="BQ1" s="132" t="s">
        <v>819</v>
      </c>
      <c r="BR1" s="121"/>
      <c r="BS1" s="129" t="s">
        <v>1345</v>
      </c>
      <c r="BT1" s="130" t="s">
        <v>856</v>
      </c>
      <c r="BU1" s="131" t="s">
        <v>857</v>
      </c>
      <c r="BV1" s="132" t="s">
        <v>819</v>
      </c>
      <c r="BW1" s="121"/>
      <c r="BX1" s="129" t="s">
        <v>1345</v>
      </c>
      <c r="BY1" s="130" t="s">
        <v>856</v>
      </c>
      <c r="BZ1" s="131" t="s">
        <v>857</v>
      </c>
      <c r="CA1" s="132" t="s">
        <v>819</v>
      </c>
      <c r="CB1" s="121"/>
      <c r="CC1" s="129" t="s">
        <v>1345</v>
      </c>
      <c r="CD1" s="130" t="s">
        <v>856</v>
      </c>
      <c r="CE1" s="131" t="s">
        <v>857</v>
      </c>
      <c r="CF1" s="132" t="s">
        <v>819</v>
      </c>
      <c r="CG1" s="121"/>
      <c r="CH1" s="129" t="s">
        <v>1345</v>
      </c>
      <c r="CI1" s="130" t="s">
        <v>856</v>
      </c>
      <c r="CJ1" s="131" t="s">
        <v>857</v>
      </c>
      <c r="CK1" s="132" t="s">
        <v>819</v>
      </c>
      <c r="CL1" s="3"/>
      <c r="CM1" s="129" t="s">
        <v>1347</v>
      </c>
      <c r="CN1" s="129" t="s">
        <v>1348</v>
      </c>
      <c r="CO1" s="129" t="s">
        <v>1346</v>
      </c>
      <c r="CP1" s="130" t="s">
        <v>856</v>
      </c>
      <c r="CQ1" s="131" t="s">
        <v>857</v>
      </c>
      <c r="CR1" s="132" t="s">
        <v>819</v>
      </c>
      <c r="CS1" s="3"/>
      <c r="CT1" s="134"/>
      <c r="CU1" s="7"/>
      <c r="CV1" s="123" t="s">
        <v>1350</v>
      </c>
    </row>
    <row r="2" spans="1:100" s="11" customFormat="1" ht="145.19999999999999" x14ac:dyDescent="0.3">
      <c r="A2" s="2" t="s">
        <v>0</v>
      </c>
      <c r="B2" s="2" t="s">
        <v>1</v>
      </c>
      <c r="C2" s="2" t="s">
        <v>2</v>
      </c>
      <c r="D2" s="2" t="s">
        <v>3</v>
      </c>
      <c r="E2" s="2"/>
      <c r="F2" s="17" t="s">
        <v>4</v>
      </c>
      <c r="G2" s="15" t="s">
        <v>1344</v>
      </c>
      <c r="H2" s="16" t="s">
        <v>1343</v>
      </c>
      <c r="I2" s="12" t="s">
        <v>858</v>
      </c>
      <c r="J2" s="2"/>
      <c r="K2" s="17" t="s">
        <v>5</v>
      </c>
      <c r="L2" s="15" t="s">
        <v>1344</v>
      </c>
      <c r="M2" s="16" t="s">
        <v>1343</v>
      </c>
      <c r="N2" s="12" t="s">
        <v>859</v>
      </c>
      <c r="O2" s="2"/>
      <c r="P2" s="17" t="s">
        <v>6</v>
      </c>
      <c r="Q2" s="15" t="s">
        <v>1344</v>
      </c>
      <c r="R2" s="16" t="s">
        <v>1343</v>
      </c>
      <c r="S2" s="12" t="s">
        <v>874</v>
      </c>
      <c r="T2" s="2"/>
      <c r="U2" s="17" t="s">
        <v>7</v>
      </c>
      <c r="V2" s="15" t="s">
        <v>1344</v>
      </c>
      <c r="W2" s="16" t="s">
        <v>1343</v>
      </c>
      <c r="X2" s="12" t="s">
        <v>860</v>
      </c>
      <c r="Y2" s="2"/>
      <c r="Z2" s="17" t="s">
        <v>9</v>
      </c>
      <c r="AA2" s="15" t="s">
        <v>1344</v>
      </c>
      <c r="AB2" s="16" t="s">
        <v>1343</v>
      </c>
      <c r="AC2" s="12" t="s">
        <v>861</v>
      </c>
      <c r="AD2" s="2"/>
      <c r="AE2" s="17" t="s">
        <v>10</v>
      </c>
      <c r="AF2" s="15" t="s">
        <v>1344</v>
      </c>
      <c r="AG2" s="16" t="s">
        <v>1343</v>
      </c>
      <c r="AH2" s="12" t="s">
        <v>862</v>
      </c>
      <c r="AI2" s="2"/>
      <c r="AJ2" s="17" t="s">
        <v>11</v>
      </c>
      <c r="AK2" s="15" t="s">
        <v>1344</v>
      </c>
      <c r="AL2" s="16" t="s">
        <v>1343</v>
      </c>
      <c r="AM2" s="12" t="s">
        <v>863</v>
      </c>
      <c r="AN2" s="2"/>
      <c r="AO2" s="17" t="s">
        <v>12</v>
      </c>
      <c r="AP2" s="15" t="s">
        <v>1344</v>
      </c>
      <c r="AQ2" s="16" t="s">
        <v>1343</v>
      </c>
      <c r="AR2" s="12" t="s">
        <v>864</v>
      </c>
      <c r="AS2" s="2"/>
      <c r="AT2" s="17" t="s">
        <v>13</v>
      </c>
      <c r="AU2" s="15" t="s">
        <v>1344</v>
      </c>
      <c r="AV2" s="16" t="s">
        <v>1343</v>
      </c>
      <c r="AW2" s="12" t="s">
        <v>865</v>
      </c>
      <c r="AX2" s="2"/>
      <c r="AY2" s="17" t="s">
        <v>14</v>
      </c>
      <c r="AZ2" s="15" t="s">
        <v>1344</v>
      </c>
      <c r="BA2" s="16" t="s">
        <v>1343</v>
      </c>
      <c r="BB2" s="12" t="s">
        <v>873</v>
      </c>
      <c r="BD2" s="18" t="s">
        <v>18</v>
      </c>
      <c r="BE2" s="15" t="s">
        <v>1344</v>
      </c>
      <c r="BF2" s="16" t="s">
        <v>1343</v>
      </c>
      <c r="BG2" s="12" t="s">
        <v>866</v>
      </c>
      <c r="BH2" s="2"/>
      <c r="BI2" s="18" t="s">
        <v>23</v>
      </c>
      <c r="BJ2" s="15" t="s">
        <v>1344</v>
      </c>
      <c r="BK2" s="16" t="s">
        <v>1343</v>
      </c>
      <c r="BL2" s="12" t="s">
        <v>867</v>
      </c>
      <c r="BM2" s="2"/>
      <c r="BN2" s="18" t="s">
        <v>25</v>
      </c>
      <c r="BO2" s="15" t="s">
        <v>1344</v>
      </c>
      <c r="BP2" s="16" t="s">
        <v>1343</v>
      </c>
      <c r="BQ2" s="12" t="s">
        <v>868</v>
      </c>
      <c r="BR2" s="2"/>
      <c r="BS2" s="18" t="s">
        <v>27</v>
      </c>
      <c r="BT2" s="15" t="s">
        <v>1344</v>
      </c>
      <c r="BU2" s="16" t="s">
        <v>1343</v>
      </c>
      <c r="BV2" s="12" t="s">
        <v>869</v>
      </c>
      <c r="BW2" s="2"/>
      <c r="BX2" s="18" t="s">
        <v>29</v>
      </c>
      <c r="BY2" s="15" t="s">
        <v>1344</v>
      </c>
      <c r="BZ2" s="16" t="s">
        <v>1343</v>
      </c>
      <c r="CA2" s="12" t="s">
        <v>870</v>
      </c>
      <c r="CB2" s="2"/>
      <c r="CC2" s="18" t="s">
        <v>31</v>
      </c>
      <c r="CD2" s="15" t="s">
        <v>1344</v>
      </c>
      <c r="CE2" s="16" t="s">
        <v>1343</v>
      </c>
      <c r="CF2" s="12" t="s">
        <v>871</v>
      </c>
      <c r="CG2" s="2"/>
      <c r="CH2" s="18" t="s">
        <v>33</v>
      </c>
      <c r="CI2" s="15" t="s">
        <v>1344</v>
      </c>
      <c r="CJ2" s="16" t="s">
        <v>1343</v>
      </c>
      <c r="CK2" s="12" t="s">
        <v>872</v>
      </c>
      <c r="CL2" s="2"/>
      <c r="CM2" s="18" t="s">
        <v>21</v>
      </c>
      <c r="CN2" s="18" t="s">
        <v>16</v>
      </c>
      <c r="CO2" s="18" t="s">
        <v>842</v>
      </c>
      <c r="CP2" s="15" t="s">
        <v>1344</v>
      </c>
      <c r="CQ2" s="16" t="s">
        <v>1343</v>
      </c>
      <c r="CR2" s="12" t="s">
        <v>1342</v>
      </c>
      <c r="CS2" s="2"/>
      <c r="CT2" s="135" t="s">
        <v>1358</v>
      </c>
      <c r="CU2" s="10"/>
      <c r="CV2" s="124" t="s">
        <v>1349</v>
      </c>
    </row>
    <row r="3" spans="1:100" s="11" customFormat="1" ht="13.2" x14ac:dyDescent="0.3">
      <c r="A3" s="2"/>
      <c r="B3" s="2"/>
      <c r="C3" s="2"/>
      <c r="D3" s="2"/>
      <c r="E3" s="2"/>
      <c r="F3" s="17"/>
      <c r="G3" s="15"/>
      <c r="H3" s="16"/>
      <c r="I3" s="12"/>
      <c r="J3" s="2"/>
      <c r="K3" s="17"/>
      <c r="L3" s="15"/>
      <c r="M3" s="16"/>
      <c r="N3" s="12"/>
      <c r="O3" s="2"/>
      <c r="P3" s="17"/>
      <c r="Q3" s="15"/>
      <c r="R3" s="16"/>
      <c r="S3" s="12"/>
      <c r="T3" s="2"/>
      <c r="U3" s="17"/>
      <c r="V3" s="15"/>
      <c r="W3" s="16"/>
      <c r="X3" s="12"/>
      <c r="Y3" s="2"/>
      <c r="Z3" s="17"/>
      <c r="AA3" s="15"/>
      <c r="AB3" s="16"/>
      <c r="AC3" s="12"/>
      <c r="AD3" s="2"/>
      <c r="AE3" s="17"/>
      <c r="AF3" s="15"/>
      <c r="AG3" s="16"/>
      <c r="AH3" s="12"/>
      <c r="AI3" s="2"/>
      <c r="AJ3" s="17"/>
      <c r="AK3" s="15"/>
      <c r="AL3" s="16"/>
      <c r="AM3" s="12"/>
      <c r="AN3" s="2"/>
      <c r="AO3" s="17"/>
      <c r="AP3" s="15"/>
      <c r="AQ3" s="16"/>
      <c r="AR3" s="12"/>
      <c r="AS3" s="2"/>
      <c r="AT3" s="17"/>
      <c r="AU3" s="15"/>
      <c r="AV3" s="16"/>
      <c r="AW3" s="12"/>
      <c r="AX3" s="2"/>
      <c r="AY3" s="17"/>
      <c r="AZ3" s="15"/>
      <c r="BA3" s="16"/>
      <c r="BB3" s="12"/>
      <c r="BD3" s="18"/>
      <c r="BE3" s="15"/>
      <c r="BF3" s="16"/>
      <c r="BG3" s="12"/>
      <c r="BH3" s="2"/>
      <c r="BI3" s="18"/>
      <c r="BJ3" s="15"/>
      <c r="BK3" s="16"/>
      <c r="BL3" s="12"/>
      <c r="BM3" s="2"/>
      <c r="BN3" s="18"/>
      <c r="BO3" s="15"/>
      <c r="BP3" s="16"/>
      <c r="BQ3" s="12"/>
      <c r="BR3" s="2"/>
      <c r="BS3" s="18"/>
      <c r="BT3" s="15"/>
      <c r="BU3" s="16"/>
      <c r="BV3" s="12"/>
      <c r="BW3" s="2"/>
      <c r="BX3" s="18"/>
      <c r="BY3" s="15"/>
      <c r="BZ3" s="16"/>
      <c r="CA3" s="12"/>
      <c r="CB3" s="2"/>
      <c r="CC3" s="18"/>
      <c r="CD3" s="15"/>
      <c r="CE3" s="16"/>
      <c r="CF3" s="12"/>
      <c r="CG3" s="2"/>
      <c r="CH3" s="18"/>
      <c r="CI3" s="15"/>
      <c r="CJ3" s="16"/>
      <c r="CK3" s="12"/>
      <c r="CL3" s="2"/>
      <c r="CM3" s="18"/>
      <c r="CN3" s="18"/>
      <c r="CO3" s="18"/>
      <c r="CP3" s="15"/>
      <c r="CQ3" s="16"/>
      <c r="CR3" s="12"/>
      <c r="CS3" s="2"/>
      <c r="CT3" s="135"/>
      <c r="CU3" s="10"/>
      <c r="CV3" s="124"/>
    </row>
    <row r="4" spans="1:100" s="14" customFormat="1" ht="13.2" x14ac:dyDescent="0.25">
      <c r="A4" s="4" t="s">
        <v>725</v>
      </c>
      <c r="B4" s="4" t="s">
        <v>726</v>
      </c>
      <c r="C4" s="4" t="s">
        <v>348</v>
      </c>
      <c r="D4" s="4" t="s">
        <v>348</v>
      </c>
      <c r="E4" s="4"/>
      <c r="F4" s="141"/>
      <c r="G4" s="141">
        <f>'Control Totals 2016-17'!$I$3</f>
        <v>129600000</v>
      </c>
      <c r="H4" s="141">
        <f>F390</f>
        <v>129600000.00000098</v>
      </c>
      <c r="I4" s="141">
        <f t="shared" ref="I4:I35" si="0">(F4/H4)*G4</f>
        <v>0</v>
      </c>
      <c r="J4" s="141"/>
      <c r="K4" s="141"/>
      <c r="L4" s="141">
        <f t="shared" ref="L4:L67" si="1">$K$391</f>
        <v>3202979103</v>
      </c>
      <c r="M4" s="141">
        <f>$K$390</f>
        <v>5258012078.0000029</v>
      </c>
      <c r="N4" s="141">
        <f t="shared" ref="N4:N35" si="2">(K4/M4)*L4</f>
        <v>0</v>
      </c>
      <c r="O4" s="141"/>
      <c r="P4" s="141">
        <v>1100454.328551</v>
      </c>
      <c r="Q4" s="141">
        <f>$P$391</f>
        <v>756991403</v>
      </c>
      <c r="R4" s="141">
        <v>1276518313.0000019</v>
      </c>
      <c r="S4" s="141">
        <f t="shared" ref="S4:S35" si="3">(P4/R4)*Q4</f>
        <v>652583.24743457336</v>
      </c>
      <c r="T4" s="141"/>
      <c r="U4" s="141"/>
      <c r="V4" s="141">
        <f t="shared" ref="V4:V67" si="4">$U$391</f>
        <v>443204474</v>
      </c>
      <c r="W4" s="141">
        <f t="shared" ref="W4:W67" si="5">$U$390</f>
        <v>523996799.00000209</v>
      </c>
      <c r="X4" s="141">
        <f t="shared" ref="X4:X67" si="6">(U4/W4)*V4</f>
        <v>0</v>
      </c>
      <c r="Y4" s="141"/>
      <c r="Z4" s="141">
        <v>88980.906279000003</v>
      </c>
      <c r="AA4" s="141">
        <f t="shared" ref="AA4:AA67" si="7">$Z$391</f>
        <v>340118003</v>
      </c>
      <c r="AB4" s="141">
        <f t="shared" ref="AB4:AB67" si="8">$Z$390</f>
        <v>342170317.00001383</v>
      </c>
      <c r="AC4" s="141">
        <f t="shared" ref="AC4:AC67" si="9">(Z4/AB4)*AA4</f>
        <v>88447.204930234831</v>
      </c>
      <c r="AD4" s="141"/>
      <c r="AE4" s="141"/>
      <c r="AF4" s="141">
        <f t="shared" ref="AF4:AF67" si="10">$AE$391</f>
        <v>605544318</v>
      </c>
      <c r="AG4" s="141">
        <f t="shared" ref="AG4:AG67" si="11">$AE$390</f>
        <v>726591897.00000179</v>
      </c>
      <c r="AH4" s="141">
        <f t="shared" ref="AH4:AH35" si="12">(AE4/AG4)*AF4</f>
        <v>0</v>
      </c>
      <c r="AI4" s="141"/>
      <c r="AJ4" s="141"/>
      <c r="AK4" s="141">
        <f t="shared" ref="AK4:AK67" si="13">$AJ$391</f>
        <v>20371175</v>
      </c>
      <c r="AL4" s="141">
        <f t="shared" ref="AL4:AL67" si="14">$AJ$390</f>
        <v>21580834</v>
      </c>
      <c r="AM4" s="141">
        <f t="shared" ref="AM4:AM35" si="15">(AJ4/AL4)*AK4</f>
        <v>0</v>
      </c>
      <c r="AN4" s="141"/>
      <c r="AO4" s="141">
        <v>32355.197630999999</v>
      </c>
      <c r="AP4" s="141">
        <f t="shared" ref="AP4:AP67" si="16">$AO$391</f>
        <v>45205996</v>
      </c>
      <c r="AQ4" s="141">
        <f t="shared" ref="AQ4:AQ67" si="17">$AO$390</f>
        <v>45294790.000002876</v>
      </c>
      <c r="AR4" s="141">
        <f t="shared" ref="AR4:AR35" si="18">(AO4/AQ4)*AP4</f>
        <v>32291.769863291178</v>
      </c>
      <c r="AS4" s="141"/>
      <c r="AT4" s="141"/>
      <c r="AU4" s="141">
        <f t="shared" ref="AU4:AU67" si="19">$AT$391</f>
        <v>12223411</v>
      </c>
      <c r="AV4" s="141">
        <f t="shared" ref="AV4:AV67" si="20">$AT$390</f>
        <v>11889881.000002848</v>
      </c>
      <c r="AW4" s="141">
        <f t="shared" ref="AW4:AW35" si="21">(AT4/AV4)*AU4</f>
        <v>0</v>
      </c>
      <c r="AX4" s="141"/>
      <c r="AY4" s="141"/>
      <c r="AZ4" s="141">
        <f t="shared" ref="AZ4:AZ67" si="22">$AY$391</f>
        <v>859541545</v>
      </c>
      <c r="BA4" s="141">
        <f t="shared" ref="BA4:BA67" si="23">$AY$390</f>
        <v>834431461.9999969</v>
      </c>
      <c r="BB4" s="141">
        <f t="shared" ref="BB4:BB35" si="24">(AY4/BA4)*AZ4</f>
        <v>0</v>
      </c>
      <c r="BC4" s="141"/>
      <c r="BD4" s="141"/>
      <c r="BE4" s="141">
        <f t="shared" ref="BE4:BE67" si="25">$BD$391</f>
        <v>9386434</v>
      </c>
      <c r="BF4" s="141">
        <f t="shared" ref="BF4:BF67" si="26">$BD$390</f>
        <v>9386434</v>
      </c>
      <c r="BG4" s="141">
        <f t="shared" ref="BG4:BG35" si="27">(BD4/BF4)*BE4</f>
        <v>0</v>
      </c>
      <c r="BH4" s="141"/>
      <c r="BI4" s="141"/>
      <c r="BJ4" s="141">
        <f t="shared" ref="BJ4:BJ67" si="28">$BI$391</f>
        <v>2191103</v>
      </c>
      <c r="BK4" s="141">
        <f t="shared" ref="BK4:BK67" si="29">$BI$390</f>
        <v>2191101</v>
      </c>
      <c r="BL4" s="141">
        <f t="shared" ref="BL4:BL35" si="30">(BI4/BK4)*BJ4</f>
        <v>0</v>
      </c>
      <c r="BM4" s="141"/>
      <c r="BN4" s="141"/>
      <c r="BO4" s="141">
        <f t="shared" ref="BO4:BO67" si="31">$BN$391</f>
        <v>186600000</v>
      </c>
      <c r="BP4" s="141">
        <f t="shared" ref="BP4:BP67" si="32">$BN$390</f>
        <v>183638092</v>
      </c>
      <c r="BQ4" s="141">
        <f t="shared" ref="BQ4:BQ35" si="33">(BN4/BP4)*BO4</f>
        <v>0</v>
      </c>
      <c r="BR4" s="141"/>
      <c r="BS4" s="141"/>
      <c r="BT4" s="141">
        <f t="shared" ref="BT4:BT67" si="34">$BS$391</f>
        <v>121100000</v>
      </c>
      <c r="BU4" s="141">
        <f t="shared" ref="BU4:BU67" si="35">$BS$390</f>
        <v>119177778</v>
      </c>
      <c r="BV4" s="141">
        <f t="shared" ref="BV4:BV35" si="36">(BS4/BU4)*BT4</f>
        <v>0</v>
      </c>
      <c r="BW4" s="141"/>
      <c r="BX4" s="141"/>
      <c r="BY4" s="141">
        <f t="shared" ref="BY4:BY67" si="37">$BX$391</f>
        <v>10161290</v>
      </c>
      <c r="BZ4" s="141">
        <f t="shared" ref="BZ4:BZ67" si="38">$BX$390</f>
        <v>10000069</v>
      </c>
      <c r="CA4" s="141">
        <f t="shared" ref="CA4:CA35" si="39">(BX4/BZ4)*BY4</f>
        <v>0</v>
      </c>
      <c r="CB4" s="141"/>
      <c r="CC4" s="141"/>
      <c r="CD4" s="141">
        <f t="shared" ref="CD4:CD67" si="40">$CC$391</f>
        <v>1904000</v>
      </c>
      <c r="CE4" s="141">
        <f t="shared" ref="CE4:CE67" si="41">$CC$390</f>
        <v>1874207.2309440002</v>
      </c>
      <c r="CF4" s="141">
        <f t="shared" ref="CF4:CF35" si="42">(CC4/CE4)*CD4</f>
        <v>0</v>
      </c>
      <c r="CG4" s="141"/>
      <c r="CH4" s="141">
        <v>693.23</v>
      </c>
      <c r="CI4" s="141">
        <f>$CH$391</f>
        <v>246401</v>
      </c>
      <c r="CJ4" s="141">
        <f>$CH$390</f>
        <v>225992.98000000117</v>
      </c>
      <c r="CK4" s="141">
        <f t="shared" ref="CK4:CK35" si="43">(CH4/CJ4)*CI4</f>
        <v>755.83128834355432</v>
      </c>
      <c r="CL4" s="141"/>
      <c r="CM4" s="141">
        <v>63226</v>
      </c>
      <c r="CN4" s="141">
        <v>126126</v>
      </c>
      <c r="CO4" s="141">
        <f t="shared" ref="CO4:CO67" si="44">CN4+CM4</f>
        <v>189352</v>
      </c>
      <c r="CP4" s="141">
        <f t="shared" ref="CP4:CP35" si="45">$CO$391</f>
        <v>435000431</v>
      </c>
      <c r="CQ4" s="141">
        <f>$CO$390</f>
        <v>435000431.00000006</v>
      </c>
      <c r="CR4" s="141">
        <f>(CO4/CQ4)*CP4</f>
        <v>189351.99999999997</v>
      </c>
      <c r="CS4" s="141"/>
      <c r="CT4" s="141"/>
      <c r="CU4" s="141"/>
      <c r="CV4" s="141">
        <f t="shared" ref="CV4:CV67" si="46">SUM(I4,N4,S4,X4,AC4,AH4,AM4,AR4,AW4,BG4,BL4,BQ4,BV4,CA4,CF4,CK4, BB4, CR4)</f>
        <v>963430.05351644289</v>
      </c>
    </row>
    <row r="5" spans="1:100" s="14" customFormat="1" ht="13.2" x14ac:dyDescent="0.25">
      <c r="A5" s="4" t="s">
        <v>363</v>
      </c>
      <c r="B5" s="4" t="s">
        <v>364</v>
      </c>
      <c r="C5" s="4" t="s">
        <v>348</v>
      </c>
      <c r="D5" s="4" t="s">
        <v>348</v>
      </c>
      <c r="E5" s="4"/>
      <c r="F5" s="141"/>
      <c r="G5" s="141">
        <f>'Control Totals 2016-17'!$I$3</f>
        <v>129600000</v>
      </c>
      <c r="H5" s="141">
        <v>129600000.00000101</v>
      </c>
      <c r="I5" s="141">
        <f t="shared" si="0"/>
        <v>0</v>
      </c>
      <c r="J5" s="141"/>
      <c r="K5" s="141"/>
      <c r="L5" s="141">
        <f t="shared" si="1"/>
        <v>3202979103</v>
      </c>
      <c r="M5" s="141">
        <v>5258012077.9999981</v>
      </c>
      <c r="N5" s="141">
        <f t="shared" si="2"/>
        <v>0</v>
      </c>
      <c r="O5" s="141"/>
      <c r="P5" s="141">
        <v>2350318.2249870002</v>
      </c>
      <c r="Q5" s="141">
        <v>756991403</v>
      </c>
      <c r="R5" s="141">
        <v>1276518313.0000019</v>
      </c>
      <c r="S5" s="141">
        <f t="shared" si="3"/>
        <v>1393768.2464171404</v>
      </c>
      <c r="T5" s="141"/>
      <c r="U5" s="141"/>
      <c r="V5" s="141">
        <f t="shared" si="4"/>
        <v>443204474</v>
      </c>
      <c r="W5" s="141">
        <f t="shared" si="5"/>
        <v>523996799.00000209</v>
      </c>
      <c r="X5" s="141">
        <f t="shared" si="6"/>
        <v>0</v>
      </c>
      <c r="Y5" s="141"/>
      <c r="Z5" s="141">
        <v>65833.760477999997</v>
      </c>
      <c r="AA5" s="141">
        <f t="shared" si="7"/>
        <v>340118003</v>
      </c>
      <c r="AB5" s="141">
        <f t="shared" si="8"/>
        <v>342170317.00001383</v>
      </c>
      <c r="AC5" s="141">
        <f t="shared" si="9"/>
        <v>65438.894115870309</v>
      </c>
      <c r="AD5" s="141"/>
      <c r="AE5" s="141"/>
      <c r="AF5" s="141">
        <f t="shared" si="10"/>
        <v>605544318</v>
      </c>
      <c r="AG5" s="141">
        <f t="shared" si="11"/>
        <v>726591897.00000179</v>
      </c>
      <c r="AH5" s="141">
        <f t="shared" si="12"/>
        <v>0</v>
      </c>
      <c r="AI5" s="141"/>
      <c r="AJ5" s="141"/>
      <c r="AK5" s="141">
        <f t="shared" si="13"/>
        <v>20371175</v>
      </c>
      <c r="AL5" s="141">
        <f t="shared" si="14"/>
        <v>21580834</v>
      </c>
      <c r="AM5" s="141">
        <f t="shared" si="15"/>
        <v>0</v>
      </c>
      <c r="AN5" s="141"/>
      <c r="AO5" s="141">
        <v>44177.702824</v>
      </c>
      <c r="AP5" s="141">
        <f t="shared" si="16"/>
        <v>45205996</v>
      </c>
      <c r="AQ5" s="141">
        <f t="shared" si="17"/>
        <v>45294790.000002876</v>
      </c>
      <c r="AR5" s="141">
        <f t="shared" si="18"/>
        <v>44091.098714682324</v>
      </c>
      <c r="AS5" s="141"/>
      <c r="AT5" s="141"/>
      <c r="AU5" s="141">
        <f t="shared" si="19"/>
        <v>12223411</v>
      </c>
      <c r="AV5" s="141">
        <f t="shared" si="20"/>
        <v>11889881.000002848</v>
      </c>
      <c r="AW5" s="141">
        <f t="shared" si="21"/>
        <v>0</v>
      </c>
      <c r="AX5" s="141"/>
      <c r="AY5" s="141"/>
      <c r="AZ5" s="141">
        <f t="shared" si="22"/>
        <v>859541545</v>
      </c>
      <c r="BA5" s="141">
        <f t="shared" si="23"/>
        <v>834431461.9999969</v>
      </c>
      <c r="BB5" s="141">
        <f t="shared" si="24"/>
        <v>0</v>
      </c>
      <c r="BC5" s="141"/>
      <c r="BD5" s="141"/>
      <c r="BE5" s="141">
        <f t="shared" si="25"/>
        <v>9386434</v>
      </c>
      <c r="BF5" s="141">
        <f t="shared" si="26"/>
        <v>9386434</v>
      </c>
      <c r="BG5" s="141">
        <f t="shared" si="27"/>
        <v>0</v>
      </c>
      <c r="BH5" s="141"/>
      <c r="BI5" s="141">
        <v>28162</v>
      </c>
      <c r="BJ5" s="141">
        <f t="shared" si="28"/>
        <v>2191103</v>
      </c>
      <c r="BK5" s="141">
        <f t="shared" si="29"/>
        <v>2191101</v>
      </c>
      <c r="BL5" s="141">
        <f t="shared" si="30"/>
        <v>28162.025705798133</v>
      </c>
      <c r="BM5" s="141"/>
      <c r="BN5" s="141"/>
      <c r="BO5" s="141">
        <f t="shared" si="31"/>
        <v>186600000</v>
      </c>
      <c r="BP5" s="141">
        <f t="shared" si="32"/>
        <v>183638092</v>
      </c>
      <c r="BQ5" s="141">
        <f t="shared" si="33"/>
        <v>0</v>
      </c>
      <c r="BR5" s="141"/>
      <c r="BS5" s="141"/>
      <c r="BT5" s="141">
        <f t="shared" si="34"/>
        <v>121100000</v>
      </c>
      <c r="BU5" s="141">
        <f t="shared" si="35"/>
        <v>119177778</v>
      </c>
      <c r="BV5" s="141">
        <f t="shared" si="36"/>
        <v>0</v>
      </c>
      <c r="BW5" s="141"/>
      <c r="BX5" s="141"/>
      <c r="BY5" s="141">
        <f t="shared" si="37"/>
        <v>10161290</v>
      </c>
      <c r="BZ5" s="141">
        <f t="shared" si="38"/>
        <v>10000069</v>
      </c>
      <c r="CA5" s="141">
        <f t="shared" si="39"/>
        <v>0</v>
      </c>
      <c r="CB5" s="141"/>
      <c r="CC5" s="141"/>
      <c r="CD5" s="141">
        <f t="shared" si="40"/>
        <v>1904000</v>
      </c>
      <c r="CE5" s="141">
        <f t="shared" si="41"/>
        <v>1874207.2309440002</v>
      </c>
      <c r="CF5" s="141">
        <f t="shared" si="42"/>
        <v>0</v>
      </c>
      <c r="CG5" s="141"/>
      <c r="CH5" s="141">
        <v>693.23</v>
      </c>
      <c r="CI5" s="141">
        <f t="shared" ref="CI5:CI68" si="47">$CH$391</f>
        <v>246401</v>
      </c>
      <c r="CJ5" s="141">
        <f t="shared" ref="CJ5:CJ68" si="48">$CH$390</f>
        <v>225992.98000000117</v>
      </c>
      <c r="CK5" s="141">
        <f t="shared" si="43"/>
        <v>755.83128834355432</v>
      </c>
      <c r="CL5" s="141"/>
      <c r="CM5" s="141"/>
      <c r="CN5" s="141"/>
      <c r="CO5" s="141">
        <f t="shared" si="44"/>
        <v>0</v>
      </c>
      <c r="CP5" s="141">
        <f t="shared" si="45"/>
        <v>435000431</v>
      </c>
      <c r="CQ5" s="141">
        <f t="shared" ref="CQ5:CQ68" si="49">$CO$390</f>
        <v>435000431.00000006</v>
      </c>
      <c r="CR5" s="141">
        <f t="shared" ref="CR5:CR35" si="50">(CO5/CQ5)*CP5</f>
        <v>0</v>
      </c>
      <c r="CS5" s="141"/>
      <c r="CT5" s="141"/>
      <c r="CU5" s="141"/>
      <c r="CV5" s="141">
        <f t="shared" si="46"/>
        <v>1532216.0962418346</v>
      </c>
    </row>
    <row r="6" spans="1:100" s="14" customFormat="1" ht="13.2" x14ac:dyDescent="0.25">
      <c r="A6" s="4" t="s">
        <v>375</v>
      </c>
      <c r="B6" s="4" t="s">
        <v>376</v>
      </c>
      <c r="C6" s="4" t="s">
        <v>348</v>
      </c>
      <c r="D6" s="4" t="s">
        <v>348</v>
      </c>
      <c r="E6" s="4"/>
      <c r="F6" s="141"/>
      <c r="G6" s="141">
        <f>'Control Totals 2016-17'!$I$3</f>
        <v>129600000</v>
      </c>
      <c r="H6" s="141">
        <v>129600000.00000101</v>
      </c>
      <c r="I6" s="141">
        <f t="shared" si="0"/>
        <v>0</v>
      </c>
      <c r="J6" s="141"/>
      <c r="K6" s="141"/>
      <c r="L6" s="141">
        <f t="shared" si="1"/>
        <v>3202979103</v>
      </c>
      <c r="M6" s="141">
        <v>5258012077.9999981</v>
      </c>
      <c r="N6" s="141">
        <f t="shared" si="2"/>
        <v>0</v>
      </c>
      <c r="O6" s="141"/>
      <c r="P6" s="141">
        <v>2052232.4868409999</v>
      </c>
      <c r="Q6" s="141">
        <v>756991403</v>
      </c>
      <c r="R6" s="141">
        <v>1276518313</v>
      </c>
      <c r="S6" s="141">
        <f t="shared" si="3"/>
        <v>1216999.657329591</v>
      </c>
      <c r="T6" s="141"/>
      <c r="U6" s="141"/>
      <c r="V6" s="141">
        <f t="shared" si="4"/>
        <v>443204474</v>
      </c>
      <c r="W6" s="141">
        <f t="shared" si="5"/>
        <v>523996799.00000209</v>
      </c>
      <c r="X6" s="141">
        <f t="shared" si="6"/>
        <v>0</v>
      </c>
      <c r="Y6" s="141"/>
      <c r="Z6" s="141">
        <v>90071.398138000004</v>
      </c>
      <c r="AA6" s="141">
        <f t="shared" si="7"/>
        <v>340118003</v>
      </c>
      <c r="AB6" s="141">
        <f t="shared" si="8"/>
        <v>342170317.00001383</v>
      </c>
      <c r="AC6" s="141">
        <f t="shared" si="9"/>
        <v>89531.156094154256</v>
      </c>
      <c r="AD6" s="141"/>
      <c r="AE6" s="141"/>
      <c r="AF6" s="141">
        <f t="shared" si="10"/>
        <v>605544318</v>
      </c>
      <c r="AG6" s="141">
        <f t="shared" si="11"/>
        <v>726591897.00000179</v>
      </c>
      <c r="AH6" s="141">
        <f t="shared" si="12"/>
        <v>0</v>
      </c>
      <c r="AI6" s="141"/>
      <c r="AJ6" s="141"/>
      <c r="AK6" s="141">
        <f t="shared" si="13"/>
        <v>20371175</v>
      </c>
      <c r="AL6" s="141">
        <f t="shared" si="14"/>
        <v>21580834</v>
      </c>
      <c r="AM6" s="141">
        <f t="shared" si="15"/>
        <v>0</v>
      </c>
      <c r="AN6" s="141"/>
      <c r="AO6" s="141">
        <v>44177.702824</v>
      </c>
      <c r="AP6" s="141">
        <f t="shared" si="16"/>
        <v>45205996</v>
      </c>
      <c r="AQ6" s="141">
        <f t="shared" si="17"/>
        <v>45294790.000002876</v>
      </c>
      <c r="AR6" s="141">
        <f t="shared" si="18"/>
        <v>44091.098714682324</v>
      </c>
      <c r="AS6" s="141"/>
      <c r="AT6" s="141"/>
      <c r="AU6" s="141">
        <f t="shared" si="19"/>
        <v>12223411</v>
      </c>
      <c r="AV6" s="141">
        <f t="shared" si="20"/>
        <v>11889881.000002848</v>
      </c>
      <c r="AW6" s="141">
        <f t="shared" si="21"/>
        <v>0</v>
      </c>
      <c r="AX6" s="141"/>
      <c r="AY6" s="141"/>
      <c r="AZ6" s="141">
        <f t="shared" si="22"/>
        <v>859541545</v>
      </c>
      <c r="BA6" s="141">
        <f t="shared" si="23"/>
        <v>834431461.9999969</v>
      </c>
      <c r="BB6" s="141">
        <f t="shared" si="24"/>
        <v>0</v>
      </c>
      <c r="BC6" s="141"/>
      <c r="BD6" s="141"/>
      <c r="BE6" s="141">
        <f t="shared" si="25"/>
        <v>9386434</v>
      </c>
      <c r="BF6" s="141">
        <f t="shared" si="26"/>
        <v>9386434</v>
      </c>
      <c r="BG6" s="141">
        <f t="shared" si="27"/>
        <v>0</v>
      </c>
      <c r="BH6" s="141"/>
      <c r="BI6" s="141"/>
      <c r="BJ6" s="141">
        <f t="shared" si="28"/>
        <v>2191103</v>
      </c>
      <c r="BK6" s="141">
        <f t="shared" si="29"/>
        <v>2191101</v>
      </c>
      <c r="BL6" s="141">
        <f t="shared" si="30"/>
        <v>0</v>
      </c>
      <c r="BM6" s="141"/>
      <c r="BN6" s="141"/>
      <c r="BO6" s="141">
        <f t="shared" si="31"/>
        <v>186600000</v>
      </c>
      <c r="BP6" s="141">
        <f t="shared" si="32"/>
        <v>183638092</v>
      </c>
      <c r="BQ6" s="141">
        <f t="shared" si="33"/>
        <v>0</v>
      </c>
      <c r="BR6" s="141"/>
      <c r="BS6" s="141"/>
      <c r="BT6" s="141">
        <f t="shared" si="34"/>
        <v>121100000</v>
      </c>
      <c r="BU6" s="141">
        <f t="shared" si="35"/>
        <v>119177778</v>
      </c>
      <c r="BV6" s="141">
        <f t="shared" si="36"/>
        <v>0</v>
      </c>
      <c r="BW6" s="141"/>
      <c r="BX6" s="141"/>
      <c r="BY6" s="141">
        <f t="shared" si="37"/>
        <v>10161290</v>
      </c>
      <c r="BZ6" s="141">
        <f t="shared" si="38"/>
        <v>10000069</v>
      </c>
      <c r="CA6" s="141">
        <f t="shared" si="39"/>
        <v>0</v>
      </c>
      <c r="CB6" s="141"/>
      <c r="CC6" s="141"/>
      <c r="CD6" s="141">
        <f t="shared" si="40"/>
        <v>1904000</v>
      </c>
      <c r="CE6" s="141">
        <f t="shared" si="41"/>
        <v>1874207.2309440002</v>
      </c>
      <c r="CF6" s="141">
        <f t="shared" si="42"/>
        <v>0</v>
      </c>
      <c r="CG6" s="141"/>
      <c r="CH6" s="141">
        <v>693.23</v>
      </c>
      <c r="CI6" s="141">
        <f t="shared" si="47"/>
        <v>246401</v>
      </c>
      <c r="CJ6" s="141">
        <f t="shared" si="48"/>
        <v>225992.98000000117</v>
      </c>
      <c r="CK6" s="141">
        <f t="shared" si="43"/>
        <v>755.83128834355432</v>
      </c>
      <c r="CL6" s="141"/>
      <c r="CM6" s="141">
        <v>64054</v>
      </c>
      <c r="CN6" s="141">
        <v>126575</v>
      </c>
      <c r="CO6" s="141">
        <f t="shared" si="44"/>
        <v>190629</v>
      </c>
      <c r="CP6" s="141">
        <f t="shared" si="45"/>
        <v>435000431</v>
      </c>
      <c r="CQ6" s="141">
        <f t="shared" si="49"/>
        <v>435000431.00000006</v>
      </c>
      <c r="CR6" s="141">
        <f>(CO6/CQ6)*CP6</f>
        <v>190628.99999999997</v>
      </c>
      <c r="CS6" s="141"/>
      <c r="CT6" s="141"/>
      <c r="CU6" s="141"/>
      <c r="CV6" s="141">
        <f t="shared" si="46"/>
        <v>1542006.7434267711</v>
      </c>
    </row>
    <row r="7" spans="1:100" s="14" customFormat="1" ht="13.2" x14ac:dyDescent="0.25">
      <c r="A7" s="4" t="s">
        <v>727</v>
      </c>
      <c r="B7" s="4" t="s">
        <v>728</v>
      </c>
      <c r="C7" s="4" t="s">
        <v>348</v>
      </c>
      <c r="D7" s="4" t="s">
        <v>348</v>
      </c>
      <c r="E7" s="4"/>
      <c r="F7" s="141"/>
      <c r="G7" s="141">
        <f>'Control Totals 2016-17'!$I$3</f>
        <v>129600000</v>
      </c>
      <c r="H7" s="141">
        <v>129600000.00000101</v>
      </c>
      <c r="I7" s="141">
        <f t="shared" si="0"/>
        <v>0</v>
      </c>
      <c r="J7" s="141"/>
      <c r="K7" s="141"/>
      <c r="L7" s="141">
        <f t="shared" si="1"/>
        <v>3202979103</v>
      </c>
      <c r="M7" s="141">
        <v>5258012077.9999981</v>
      </c>
      <c r="N7" s="141">
        <f t="shared" si="2"/>
        <v>0</v>
      </c>
      <c r="O7" s="141"/>
      <c r="P7" s="141">
        <v>2312888.5485919998</v>
      </c>
      <c r="Q7" s="141">
        <v>756991403</v>
      </c>
      <c r="R7" s="141">
        <v>1276518313</v>
      </c>
      <c r="S7" s="141">
        <f t="shared" si="3"/>
        <v>1371571.9778955427</v>
      </c>
      <c r="T7" s="141"/>
      <c r="U7" s="141"/>
      <c r="V7" s="141">
        <f t="shared" si="4"/>
        <v>443204474</v>
      </c>
      <c r="W7" s="141">
        <f t="shared" si="5"/>
        <v>523996799.00000209</v>
      </c>
      <c r="X7" s="141">
        <f t="shared" si="6"/>
        <v>0</v>
      </c>
      <c r="Y7" s="141"/>
      <c r="Z7" s="141">
        <v>141943.864118</v>
      </c>
      <c r="AA7" s="141">
        <f t="shared" si="7"/>
        <v>340118003</v>
      </c>
      <c r="AB7" s="141">
        <f t="shared" si="8"/>
        <v>342170317.00001383</v>
      </c>
      <c r="AC7" s="141">
        <f t="shared" si="9"/>
        <v>141092.49459506906</v>
      </c>
      <c r="AD7" s="141"/>
      <c r="AE7" s="141"/>
      <c r="AF7" s="141">
        <f t="shared" si="10"/>
        <v>605544318</v>
      </c>
      <c r="AG7" s="141">
        <f t="shared" si="11"/>
        <v>726591897.00000179</v>
      </c>
      <c r="AH7" s="141">
        <f t="shared" si="12"/>
        <v>0</v>
      </c>
      <c r="AI7" s="141"/>
      <c r="AJ7" s="141"/>
      <c r="AK7" s="141">
        <f t="shared" si="13"/>
        <v>20371175</v>
      </c>
      <c r="AL7" s="141">
        <f t="shared" si="14"/>
        <v>21580834</v>
      </c>
      <c r="AM7" s="141">
        <f t="shared" si="15"/>
        <v>0</v>
      </c>
      <c r="AN7" s="141"/>
      <c r="AO7" s="141">
        <v>56000.774201</v>
      </c>
      <c r="AP7" s="141">
        <f t="shared" si="16"/>
        <v>45205996</v>
      </c>
      <c r="AQ7" s="141">
        <f t="shared" si="17"/>
        <v>45294790.000002876</v>
      </c>
      <c r="AR7" s="141">
        <f t="shared" si="18"/>
        <v>55890.992640150194</v>
      </c>
      <c r="AS7" s="141"/>
      <c r="AT7" s="141"/>
      <c r="AU7" s="141">
        <f t="shared" si="19"/>
        <v>12223411</v>
      </c>
      <c r="AV7" s="141">
        <f t="shared" si="20"/>
        <v>11889881.000002848</v>
      </c>
      <c r="AW7" s="141">
        <f t="shared" si="21"/>
        <v>0</v>
      </c>
      <c r="AX7" s="141"/>
      <c r="AY7" s="141"/>
      <c r="AZ7" s="141">
        <f t="shared" si="22"/>
        <v>859541545</v>
      </c>
      <c r="BA7" s="141">
        <f t="shared" si="23"/>
        <v>834431461.9999969</v>
      </c>
      <c r="BB7" s="141">
        <f t="shared" si="24"/>
        <v>0</v>
      </c>
      <c r="BC7" s="141"/>
      <c r="BD7" s="141"/>
      <c r="BE7" s="141">
        <f t="shared" si="25"/>
        <v>9386434</v>
      </c>
      <c r="BF7" s="141">
        <f t="shared" si="26"/>
        <v>9386434</v>
      </c>
      <c r="BG7" s="141">
        <f t="shared" si="27"/>
        <v>0</v>
      </c>
      <c r="BH7" s="141"/>
      <c r="BI7" s="141"/>
      <c r="BJ7" s="141">
        <f t="shared" si="28"/>
        <v>2191103</v>
      </c>
      <c r="BK7" s="141">
        <f t="shared" si="29"/>
        <v>2191101</v>
      </c>
      <c r="BL7" s="141">
        <f t="shared" si="30"/>
        <v>0</v>
      </c>
      <c r="BM7" s="141"/>
      <c r="BN7" s="141"/>
      <c r="BO7" s="141">
        <f t="shared" si="31"/>
        <v>186600000</v>
      </c>
      <c r="BP7" s="141">
        <f t="shared" si="32"/>
        <v>183638092</v>
      </c>
      <c r="BQ7" s="141">
        <f t="shared" si="33"/>
        <v>0</v>
      </c>
      <c r="BR7" s="141"/>
      <c r="BS7" s="141"/>
      <c r="BT7" s="141">
        <f t="shared" si="34"/>
        <v>121100000</v>
      </c>
      <c r="BU7" s="141">
        <f t="shared" si="35"/>
        <v>119177778</v>
      </c>
      <c r="BV7" s="141">
        <f t="shared" si="36"/>
        <v>0</v>
      </c>
      <c r="BW7" s="141"/>
      <c r="BX7" s="141"/>
      <c r="BY7" s="141">
        <f t="shared" si="37"/>
        <v>10161290</v>
      </c>
      <c r="BZ7" s="141">
        <f t="shared" si="38"/>
        <v>10000069</v>
      </c>
      <c r="CA7" s="141">
        <f t="shared" si="39"/>
        <v>0</v>
      </c>
      <c r="CB7" s="141"/>
      <c r="CC7" s="141"/>
      <c r="CD7" s="141">
        <f t="shared" si="40"/>
        <v>1904000</v>
      </c>
      <c r="CE7" s="141">
        <f t="shared" si="41"/>
        <v>1874207.2309440002</v>
      </c>
      <c r="CF7" s="141">
        <f t="shared" si="42"/>
        <v>0</v>
      </c>
      <c r="CG7" s="141"/>
      <c r="CH7" s="141">
        <v>693.23</v>
      </c>
      <c r="CI7" s="141">
        <f t="shared" si="47"/>
        <v>246401</v>
      </c>
      <c r="CJ7" s="141">
        <f t="shared" si="48"/>
        <v>225992.98000000117</v>
      </c>
      <c r="CK7" s="141">
        <f t="shared" si="43"/>
        <v>755.83128834355432</v>
      </c>
      <c r="CL7" s="141"/>
      <c r="CM7" s="141">
        <v>103510</v>
      </c>
      <c r="CN7" s="141">
        <v>204674</v>
      </c>
      <c r="CO7" s="141">
        <f t="shared" si="44"/>
        <v>308184</v>
      </c>
      <c r="CP7" s="141">
        <f t="shared" si="45"/>
        <v>435000431</v>
      </c>
      <c r="CQ7" s="141">
        <f t="shared" si="49"/>
        <v>435000431.00000006</v>
      </c>
      <c r="CR7" s="141">
        <f t="shared" si="50"/>
        <v>308184</v>
      </c>
      <c r="CS7" s="141"/>
      <c r="CT7" s="141"/>
      <c r="CU7" s="141"/>
      <c r="CV7" s="141">
        <f t="shared" si="46"/>
        <v>1877495.2964191055</v>
      </c>
    </row>
    <row r="8" spans="1:100" s="14" customFormat="1" ht="13.2" x14ac:dyDescent="0.25">
      <c r="A8" s="4" t="s">
        <v>629</v>
      </c>
      <c r="B8" s="4" t="s">
        <v>630</v>
      </c>
      <c r="C8" s="4" t="s">
        <v>348</v>
      </c>
      <c r="D8" s="4" t="s">
        <v>348</v>
      </c>
      <c r="E8" s="4"/>
      <c r="F8" s="141"/>
      <c r="G8" s="141">
        <f>'Control Totals 2016-17'!$I$3</f>
        <v>129600000</v>
      </c>
      <c r="H8" s="141">
        <v>129600000.00000101</v>
      </c>
      <c r="I8" s="141">
        <f t="shared" si="0"/>
        <v>0</v>
      </c>
      <c r="J8" s="141"/>
      <c r="K8" s="141"/>
      <c r="L8" s="141">
        <f t="shared" si="1"/>
        <v>3202979103</v>
      </c>
      <c r="M8" s="141">
        <v>5258012077.9999981</v>
      </c>
      <c r="N8" s="141">
        <f t="shared" si="2"/>
        <v>0</v>
      </c>
      <c r="O8" s="141"/>
      <c r="P8" s="141">
        <v>2499894.6319960002</v>
      </c>
      <c r="Q8" s="141">
        <v>756991403</v>
      </c>
      <c r="R8" s="141">
        <v>1276518313</v>
      </c>
      <c r="S8" s="141">
        <f t="shared" si="3"/>
        <v>1482468.9356625164</v>
      </c>
      <c r="T8" s="141"/>
      <c r="U8" s="141"/>
      <c r="V8" s="141">
        <f t="shared" si="4"/>
        <v>443204474</v>
      </c>
      <c r="W8" s="141">
        <f t="shared" si="5"/>
        <v>523996799.00000209</v>
      </c>
      <c r="X8" s="141">
        <f t="shared" si="6"/>
        <v>0</v>
      </c>
      <c r="Y8" s="141"/>
      <c r="Z8" s="141">
        <v>85223.293930999993</v>
      </c>
      <c r="AA8" s="141">
        <f t="shared" si="7"/>
        <v>340118003</v>
      </c>
      <c r="AB8" s="141">
        <f t="shared" si="8"/>
        <v>342170317.00001383</v>
      </c>
      <c r="AC8" s="141">
        <f t="shared" si="9"/>
        <v>84712.130482354405</v>
      </c>
      <c r="AD8" s="141"/>
      <c r="AE8" s="141"/>
      <c r="AF8" s="141">
        <f t="shared" si="10"/>
        <v>605544318</v>
      </c>
      <c r="AG8" s="141">
        <f t="shared" si="11"/>
        <v>726591897.00000179</v>
      </c>
      <c r="AH8" s="141">
        <f t="shared" si="12"/>
        <v>0</v>
      </c>
      <c r="AI8" s="141"/>
      <c r="AJ8" s="141"/>
      <c r="AK8" s="141">
        <f t="shared" si="13"/>
        <v>20371175</v>
      </c>
      <c r="AL8" s="141">
        <f t="shared" si="14"/>
        <v>21580834</v>
      </c>
      <c r="AM8" s="141">
        <f t="shared" si="15"/>
        <v>0</v>
      </c>
      <c r="AN8" s="141"/>
      <c r="AO8" s="141">
        <v>28309.240919</v>
      </c>
      <c r="AP8" s="141">
        <f t="shared" si="16"/>
        <v>45205996</v>
      </c>
      <c r="AQ8" s="141">
        <f t="shared" si="17"/>
        <v>45294790.000002876</v>
      </c>
      <c r="AR8" s="141">
        <f t="shared" si="18"/>
        <v>28253.744674547979</v>
      </c>
      <c r="AS8" s="141"/>
      <c r="AT8" s="141"/>
      <c r="AU8" s="141">
        <f t="shared" si="19"/>
        <v>12223411</v>
      </c>
      <c r="AV8" s="141">
        <f t="shared" si="20"/>
        <v>11889881.000002848</v>
      </c>
      <c r="AW8" s="141">
        <f t="shared" si="21"/>
        <v>0</v>
      </c>
      <c r="AX8" s="141"/>
      <c r="AY8" s="141"/>
      <c r="AZ8" s="141">
        <f t="shared" si="22"/>
        <v>859541545</v>
      </c>
      <c r="BA8" s="141">
        <f t="shared" si="23"/>
        <v>834431461.9999969</v>
      </c>
      <c r="BB8" s="141">
        <f t="shared" si="24"/>
        <v>0</v>
      </c>
      <c r="BC8" s="141"/>
      <c r="BD8" s="141"/>
      <c r="BE8" s="141">
        <f t="shared" si="25"/>
        <v>9386434</v>
      </c>
      <c r="BF8" s="141">
        <f t="shared" si="26"/>
        <v>9386434</v>
      </c>
      <c r="BG8" s="141">
        <f t="shared" si="27"/>
        <v>0</v>
      </c>
      <c r="BH8" s="141"/>
      <c r="BI8" s="141"/>
      <c r="BJ8" s="141">
        <f t="shared" si="28"/>
        <v>2191103</v>
      </c>
      <c r="BK8" s="141">
        <f t="shared" si="29"/>
        <v>2191101</v>
      </c>
      <c r="BL8" s="141">
        <f t="shared" si="30"/>
        <v>0</v>
      </c>
      <c r="BM8" s="141"/>
      <c r="BN8" s="141"/>
      <c r="BO8" s="141">
        <f t="shared" si="31"/>
        <v>186600000</v>
      </c>
      <c r="BP8" s="141">
        <f t="shared" si="32"/>
        <v>183638092</v>
      </c>
      <c r="BQ8" s="141">
        <f t="shared" si="33"/>
        <v>0</v>
      </c>
      <c r="BR8" s="141"/>
      <c r="BS8" s="141"/>
      <c r="BT8" s="141">
        <f t="shared" si="34"/>
        <v>121100000</v>
      </c>
      <c r="BU8" s="141">
        <f t="shared" si="35"/>
        <v>119177778</v>
      </c>
      <c r="BV8" s="141">
        <f t="shared" si="36"/>
        <v>0</v>
      </c>
      <c r="BW8" s="141"/>
      <c r="BX8" s="141"/>
      <c r="BY8" s="141">
        <f t="shared" si="37"/>
        <v>10161290</v>
      </c>
      <c r="BZ8" s="141">
        <f t="shared" si="38"/>
        <v>10000069</v>
      </c>
      <c r="CA8" s="141">
        <f t="shared" si="39"/>
        <v>0</v>
      </c>
      <c r="CB8" s="141"/>
      <c r="CC8" s="141"/>
      <c r="CD8" s="141">
        <f t="shared" si="40"/>
        <v>1904000</v>
      </c>
      <c r="CE8" s="141">
        <f t="shared" si="41"/>
        <v>1874207.2309440002</v>
      </c>
      <c r="CF8" s="141">
        <f t="shared" si="42"/>
        <v>0</v>
      </c>
      <c r="CG8" s="141"/>
      <c r="CH8" s="141">
        <v>693.23</v>
      </c>
      <c r="CI8" s="141">
        <f t="shared" si="47"/>
        <v>246401</v>
      </c>
      <c r="CJ8" s="141">
        <f t="shared" si="48"/>
        <v>225992.98000000117</v>
      </c>
      <c r="CK8" s="141">
        <f t="shared" si="43"/>
        <v>755.83128834355432</v>
      </c>
      <c r="CL8" s="141"/>
      <c r="CM8" s="141">
        <v>63868</v>
      </c>
      <c r="CN8" s="141">
        <v>61199</v>
      </c>
      <c r="CO8" s="141">
        <f t="shared" si="44"/>
        <v>125067</v>
      </c>
      <c r="CP8" s="141">
        <f t="shared" si="45"/>
        <v>435000431</v>
      </c>
      <c r="CQ8" s="141">
        <f t="shared" si="49"/>
        <v>435000431.00000006</v>
      </c>
      <c r="CR8" s="141">
        <f t="shared" si="50"/>
        <v>125066.99999999999</v>
      </c>
      <c r="CS8" s="141"/>
      <c r="CT8" s="141"/>
      <c r="CU8" s="141"/>
      <c r="CV8" s="141">
        <f t="shared" si="46"/>
        <v>1721257.6421077624</v>
      </c>
    </row>
    <row r="9" spans="1:100" s="14" customFormat="1" ht="13.2" x14ac:dyDescent="0.25">
      <c r="A9" s="4" t="s">
        <v>517</v>
      </c>
      <c r="B9" s="4" t="s">
        <v>518</v>
      </c>
      <c r="C9" s="4" t="s">
        <v>348</v>
      </c>
      <c r="D9" s="4" t="s">
        <v>348</v>
      </c>
      <c r="E9" s="4"/>
      <c r="F9" s="141"/>
      <c r="G9" s="141">
        <f>'Control Totals 2016-17'!$I$3</f>
        <v>129600000</v>
      </c>
      <c r="H9" s="141">
        <v>129600000.00000101</v>
      </c>
      <c r="I9" s="141">
        <f t="shared" si="0"/>
        <v>0</v>
      </c>
      <c r="J9" s="141"/>
      <c r="K9" s="141"/>
      <c r="L9" s="141">
        <f t="shared" si="1"/>
        <v>3202979103</v>
      </c>
      <c r="M9" s="141">
        <v>5258012077.9999981</v>
      </c>
      <c r="N9" s="141">
        <f t="shared" si="2"/>
        <v>0</v>
      </c>
      <c r="O9" s="141"/>
      <c r="P9" s="141">
        <v>1832602.397168</v>
      </c>
      <c r="Q9" s="141">
        <v>756991403</v>
      </c>
      <c r="R9" s="141">
        <v>1276518313</v>
      </c>
      <c r="S9" s="141">
        <f t="shared" si="3"/>
        <v>1086756.2538238082</v>
      </c>
      <c r="T9" s="141"/>
      <c r="U9" s="141"/>
      <c r="V9" s="141">
        <f t="shared" si="4"/>
        <v>443204474</v>
      </c>
      <c r="W9" s="141">
        <f t="shared" si="5"/>
        <v>523996799.00000209</v>
      </c>
      <c r="X9" s="141">
        <f t="shared" si="6"/>
        <v>0</v>
      </c>
      <c r="Y9" s="141"/>
      <c r="Z9" s="141">
        <v>91961.737806000005</v>
      </c>
      <c r="AA9" s="141">
        <f t="shared" si="7"/>
        <v>340118003</v>
      </c>
      <c r="AB9" s="141">
        <f t="shared" si="8"/>
        <v>342170317.00001383</v>
      </c>
      <c r="AC9" s="141">
        <f t="shared" si="9"/>
        <v>91410.157634991629</v>
      </c>
      <c r="AD9" s="141"/>
      <c r="AE9" s="141"/>
      <c r="AF9" s="141">
        <f t="shared" si="10"/>
        <v>605544318</v>
      </c>
      <c r="AG9" s="141">
        <f t="shared" si="11"/>
        <v>726591897.00000179</v>
      </c>
      <c r="AH9" s="141">
        <f t="shared" si="12"/>
        <v>0</v>
      </c>
      <c r="AI9" s="141"/>
      <c r="AJ9" s="141"/>
      <c r="AK9" s="141">
        <f t="shared" si="13"/>
        <v>20371175</v>
      </c>
      <c r="AL9" s="141">
        <f t="shared" si="14"/>
        <v>21580834</v>
      </c>
      <c r="AM9" s="141">
        <f t="shared" si="15"/>
        <v>0</v>
      </c>
      <c r="AN9" s="141"/>
      <c r="AO9" s="141">
        <v>28309.240919</v>
      </c>
      <c r="AP9" s="141">
        <f t="shared" si="16"/>
        <v>45205996</v>
      </c>
      <c r="AQ9" s="141">
        <f t="shared" si="17"/>
        <v>45294790.000002876</v>
      </c>
      <c r="AR9" s="141">
        <f t="shared" si="18"/>
        <v>28253.744674547979</v>
      </c>
      <c r="AS9" s="141"/>
      <c r="AT9" s="141"/>
      <c r="AU9" s="141">
        <f t="shared" si="19"/>
        <v>12223411</v>
      </c>
      <c r="AV9" s="141">
        <f t="shared" si="20"/>
        <v>11889881.000002848</v>
      </c>
      <c r="AW9" s="141">
        <f t="shared" si="21"/>
        <v>0</v>
      </c>
      <c r="AX9" s="141"/>
      <c r="AY9" s="141"/>
      <c r="AZ9" s="141">
        <f t="shared" si="22"/>
        <v>859541545</v>
      </c>
      <c r="BA9" s="141">
        <f t="shared" si="23"/>
        <v>834431461.9999969</v>
      </c>
      <c r="BB9" s="141">
        <f t="shared" si="24"/>
        <v>0</v>
      </c>
      <c r="BC9" s="141"/>
      <c r="BD9" s="141"/>
      <c r="BE9" s="141">
        <f t="shared" si="25"/>
        <v>9386434</v>
      </c>
      <c r="BF9" s="141">
        <f t="shared" si="26"/>
        <v>9386434</v>
      </c>
      <c r="BG9" s="141">
        <f t="shared" si="27"/>
        <v>0</v>
      </c>
      <c r="BH9" s="141"/>
      <c r="BI9" s="141"/>
      <c r="BJ9" s="141">
        <f t="shared" si="28"/>
        <v>2191103</v>
      </c>
      <c r="BK9" s="141">
        <f t="shared" si="29"/>
        <v>2191101</v>
      </c>
      <c r="BL9" s="141">
        <f t="shared" si="30"/>
        <v>0</v>
      </c>
      <c r="BM9" s="141"/>
      <c r="BN9" s="141"/>
      <c r="BO9" s="141">
        <f t="shared" si="31"/>
        <v>186600000</v>
      </c>
      <c r="BP9" s="141">
        <f t="shared" si="32"/>
        <v>183638092</v>
      </c>
      <c r="BQ9" s="141">
        <f t="shared" si="33"/>
        <v>0</v>
      </c>
      <c r="BR9" s="141"/>
      <c r="BS9" s="141"/>
      <c r="BT9" s="141">
        <f t="shared" si="34"/>
        <v>121100000</v>
      </c>
      <c r="BU9" s="141">
        <f t="shared" si="35"/>
        <v>119177778</v>
      </c>
      <c r="BV9" s="141">
        <f t="shared" si="36"/>
        <v>0</v>
      </c>
      <c r="BW9" s="141"/>
      <c r="BX9" s="141"/>
      <c r="BY9" s="141">
        <f t="shared" si="37"/>
        <v>10161290</v>
      </c>
      <c r="BZ9" s="141">
        <f t="shared" si="38"/>
        <v>10000069</v>
      </c>
      <c r="CA9" s="141">
        <f t="shared" si="39"/>
        <v>0</v>
      </c>
      <c r="CB9" s="141"/>
      <c r="CC9" s="141"/>
      <c r="CD9" s="141">
        <f t="shared" si="40"/>
        <v>1904000</v>
      </c>
      <c r="CE9" s="141">
        <f t="shared" si="41"/>
        <v>1874207.2309440002</v>
      </c>
      <c r="CF9" s="141">
        <f t="shared" si="42"/>
        <v>0</v>
      </c>
      <c r="CG9" s="141"/>
      <c r="CH9" s="141">
        <v>693.23</v>
      </c>
      <c r="CI9" s="141">
        <f t="shared" si="47"/>
        <v>246401</v>
      </c>
      <c r="CJ9" s="141">
        <f t="shared" si="48"/>
        <v>225992.98000000117</v>
      </c>
      <c r="CK9" s="141">
        <f t="shared" si="43"/>
        <v>755.83128834355432</v>
      </c>
      <c r="CL9" s="141"/>
      <c r="CM9" s="141">
        <v>68820</v>
      </c>
      <c r="CN9" s="141">
        <v>68656</v>
      </c>
      <c r="CO9" s="141">
        <f t="shared" si="44"/>
        <v>137476</v>
      </c>
      <c r="CP9" s="141">
        <f t="shared" si="45"/>
        <v>435000431</v>
      </c>
      <c r="CQ9" s="141">
        <f t="shared" si="49"/>
        <v>435000431.00000006</v>
      </c>
      <c r="CR9" s="141">
        <f t="shared" si="50"/>
        <v>137475.99999999997</v>
      </c>
      <c r="CS9" s="141"/>
      <c r="CT9" s="141"/>
      <c r="CU9" s="141"/>
      <c r="CV9" s="141">
        <f t="shared" si="46"/>
        <v>1344651.9874216914</v>
      </c>
    </row>
    <row r="10" spans="1:100" s="14" customFormat="1" ht="13.2" x14ac:dyDescent="0.25">
      <c r="A10" s="4" t="s">
        <v>767</v>
      </c>
      <c r="B10" s="4" t="s">
        <v>768</v>
      </c>
      <c r="C10" s="4" t="s">
        <v>764</v>
      </c>
      <c r="D10" s="4" t="s">
        <v>764</v>
      </c>
      <c r="E10" s="4"/>
      <c r="F10" s="141"/>
      <c r="G10" s="141">
        <f>'Control Totals 2016-17'!$I$3</f>
        <v>129600000</v>
      </c>
      <c r="H10" s="141">
        <v>129600000.00000101</v>
      </c>
      <c r="I10" s="141">
        <f t="shared" si="0"/>
        <v>0</v>
      </c>
      <c r="J10" s="141"/>
      <c r="K10" s="141"/>
      <c r="L10" s="141">
        <f t="shared" si="1"/>
        <v>3202979103</v>
      </c>
      <c r="M10" s="141">
        <v>5258012077.9999981</v>
      </c>
      <c r="N10" s="141">
        <f t="shared" si="2"/>
        <v>0</v>
      </c>
      <c r="O10" s="141"/>
      <c r="P10" s="141"/>
      <c r="Q10" s="141">
        <v>756991403</v>
      </c>
      <c r="R10" s="141">
        <v>1276518313</v>
      </c>
      <c r="S10" s="141">
        <f t="shared" si="3"/>
        <v>0</v>
      </c>
      <c r="T10" s="141"/>
      <c r="U10" s="141">
        <v>9841858.6350689996</v>
      </c>
      <c r="V10" s="141">
        <f t="shared" si="4"/>
        <v>443204474</v>
      </c>
      <c r="W10" s="141">
        <f t="shared" si="5"/>
        <v>523996799.00000209</v>
      </c>
      <c r="X10" s="141">
        <f t="shared" si="6"/>
        <v>8324393.9426013492</v>
      </c>
      <c r="Y10" s="141"/>
      <c r="Z10" s="141">
        <v>320314.539039</v>
      </c>
      <c r="AA10" s="141">
        <f t="shared" si="7"/>
        <v>340118003</v>
      </c>
      <c r="AB10" s="141">
        <f t="shared" si="8"/>
        <v>342170317.00001383</v>
      </c>
      <c r="AC10" s="141">
        <f t="shared" si="9"/>
        <v>318393.31449023914</v>
      </c>
      <c r="AD10" s="141"/>
      <c r="AE10" s="141"/>
      <c r="AF10" s="141">
        <f t="shared" si="10"/>
        <v>605544318</v>
      </c>
      <c r="AG10" s="141">
        <f t="shared" si="11"/>
        <v>726591897.00000179</v>
      </c>
      <c r="AH10" s="141">
        <f t="shared" si="12"/>
        <v>0</v>
      </c>
      <c r="AI10" s="141"/>
      <c r="AJ10" s="141"/>
      <c r="AK10" s="141">
        <f t="shared" si="13"/>
        <v>20371175</v>
      </c>
      <c r="AL10" s="141">
        <f t="shared" si="14"/>
        <v>21580834</v>
      </c>
      <c r="AM10" s="141">
        <f t="shared" si="15"/>
        <v>0</v>
      </c>
      <c r="AN10" s="141"/>
      <c r="AO10" s="141"/>
      <c r="AP10" s="141">
        <f t="shared" si="16"/>
        <v>45205996</v>
      </c>
      <c r="AQ10" s="141">
        <f t="shared" si="17"/>
        <v>45294790.000002876</v>
      </c>
      <c r="AR10" s="141">
        <f t="shared" si="18"/>
        <v>0</v>
      </c>
      <c r="AS10" s="141"/>
      <c r="AT10" s="141"/>
      <c r="AU10" s="141">
        <f t="shared" si="19"/>
        <v>12223411</v>
      </c>
      <c r="AV10" s="141">
        <f t="shared" si="20"/>
        <v>11889881.000002848</v>
      </c>
      <c r="AW10" s="141">
        <f t="shared" si="21"/>
        <v>0</v>
      </c>
      <c r="AX10" s="141"/>
      <c r="AY10" s="141"/>
      <c r="AZ10" s="141">
        <f t="shared" si="22"/>
        <v>859541545</v>
      </c>
      <c r="BA10" s="141">
        <f t="shared" si="23"/>
        <v>834431461.9999969</v>
      </c>
      <c r="BB10" s="141">
        <f t="shared" si="24"/>
        <v>0</v>
      </c>
      <c r="BC10" s="141"/>
      <c r="BD10" s="141"/>
      <c r="BE10" s="141">
        <f t="shared" si="25"/>
        <v>9386434</v>
      </c>
      <c r="BF10" s="141">
        <f t="shared" si="26"/>
        <v>9386434</v>
      </c>
      <c r="BG10" s="141">
        <f t="shared" si="27"/>
        <v>0</v>
      </c>
      <c r="BH10" s="141"/>
      <c r="BI10" s="141"/>
      <c r="BJ10" s="141">
        <f t="shared" si="28"/>
        <v>2191103</v>
      </c>
      <c r="BK10" s="141">
        <f t="shared" si="29"/>
        <v>2191101</v>
      </c>
      <c r="BL10" s="141">
        <f t="shared" si="30"/>
        <v>0</v>
      </c>
      <c r="BM10" s="141"/>
      <c r="BN10" s="141"/>
      <c r="BO10" s="141">
        <f t="shared" si="31"/>
        <v>186600000</v>
      </c>
      <c r="BP10" s="141">
        <f t="shared" si="32"/>
        <v>183638092</v>
      </c>
      <c r="BQ10" s="141">
        <f t="shared" si="33"/>
        <v>0</v>
      </c>
      <c r="BR10" s="141"/>
      <c r="BS10" s="141"/>
      <c r="BT10" s="141">
        <f t="shared" si="34"/>
        <v>121100000</v>
      </c>
      <c r="BU10" s="141">
        <f t="shared" si="35"/>
        <v>119177778</v>
      </c>
      <c r="BV10" s="141">
        <f t="shared" si="36"/>
        <v>0</v>
      </c>
      <c r="BW10" s="141"/>
      <c r="BX10" s="141"/>
      <c r="BY10" s="141">
        <f t="shared" si="37"/>
        <v>10161290</v>
      </c>
      <c r="BZ10" s="141">
        <f t="shared" si="38"/>
        <v>10000069</v>
      </c>
      <c r="CA10" s="141">
        <f t="shared" si="39"/>
        <v>0</v>
      </c>
      <c r="CB10" s="141"/>
      <c r="CC10" s="141"/>
      <c r="CD10" s="141">
        <f t="shared" si="40"/>
        <v>1904000</v>
      </c>
      <c r="CE10" s="141">
        <f t="shared" si="41"/>
        <v>1874207.2309440002</v>
      </c>
      <c r="CF10" s="141">
        <f t="shared" si="42"/>
        <v>0</v>
      </c>
      <c r="CG10" s="141"/>
      <c r="CH10" s="141"/>
      <c r="CI10" s="141">
        <f t="shared" si="47"/>
        <v>246401</v>
      </c>
      <c r="CJ10" s="141">
        <f t="shared" si="48"/>
        <v>225992.98000000117</v>
      </c>
      <c r="CK10" s="141">
        <f t="shared" si="43"/>
        <v>0</v>
      </c>
      <c r="CL10" s="141"/>
      <c r="CM10" s="141"/>
      <c r="CN10" s="141"/>
      <c r="CO10" s="141">
        <f t="shared" si="44"/>
        <v>0</v>
      </c>
      <c r="CP10" s="141">
        <f t="shared" si="45"/>
        <v>435000431</v>
      </c>
      <c r="CQ10" s="141">
        <f t="shared" si="49"/>
        <v>435000431.00000006</v>
      </c>
      <c r="CR10" s="141">
        <f t="shared" si="50"/>
        <v>0</v>
      </c>
      <c r="CS10" s="141"/>
      <c r="CT10" s="141"/>
      <c r="CU10" s="141"/>
      <c r="CV10" s="141">
        <f t="shared" si="46"/>
        <v>8642787.2570915893</v>
      </c>
    </row>
    <row r="11" spans="1:100" s="14" customFormat="1" ht="13.2" x14ac:dyDescent="0.25">
      <c r="A11" s="4" t="s">
        <v>346</v>
      </c>
      <c r="B11" s="4" t="s">
        <v>347</v>
      </c>
      <c r="C11" s="4" t="s">
        <v>348</v>
      </c>
      <c r="D11" s="4" t="s">
        <v>348</v>
      </c>
      <c r="E11" s="4"/>
      <c r="F11" s="141"/>
      <c r="G11" s="141">
        <f>'Control Totals 2016-17'!$I$3</f>
        <v>129600000</v>
      </c>
      <c r="H11" s="141">
        <v>129600000.00000101</v>
      </c>
      <c r="I11" s="141">
        <f t="shared" si="0"/>
        <v>0</v>
      </c>
      <c r="J11" s="141"/>
      <c r="K11" s="141"/>
      <c r="L11" s="141">
        <f t="shared" si="1"/>
        <v>3202979103</v>
      </c>
      <c r="M11" s="141">
        <v>5258012077.9999981</v>
      </c>
      <c r="N11" s="141">
        <f t="shared" si="2"/>
        <v>0</v>
      </c>
      <c r="O11" s="141"/>
      <c r="P11" s="141">
        <v>2534020.717559</v>
      </c>
      <c r="Q11" s="141">
        <v>756991403</v>
      </c>
      <c r="R11" s="141">
        <v>1276518313</v>
      </c>
      <c r="S11" s="141">
        <f t="shared" si="3"/>
        <v>1502706.1333009282</v>
      </c>
      <c r="T11" s="141"/>
      <c r="U11" s="141"/>
      <c r="V11" s="141">
        <f t="shared" si="4"/>
        <v>443204474</v>
      </c>
      <c r="W11" s="141">
        <f t="shared" si="5"/>
        <v>523996799.00000209</v>
      </c>
      <c r="X11" s="141">
        <f t="shared" si="6"/>
        <v>0</v>
      </c>
      <c r="Y11" s="141"/>
      <c r="Z11" s="141">
        <v>140823.96184999999</v>
      </c>
      <c r="AA11" s="141">
        <f t="shared" si="7"/>
        <v>340118003</v>
      </c>
      <c r="AB11" s="141">
        <f t="shared" si="8"/>
        <v>342170317.00001383</v>
      </c>
      <c r="AC11" s="141">
        <f t="shared" si="9"/>
        <v>139979.30942375766</v>
      </c>
      <c r="AD11" s="141"/>
      <c r="AE11" s="141"/>
      <c r="AF11" s="141">
        <f t="shared" si="10"/>
        <v>605544318</v>
      </c>
      <c r="AG11" s="141">
        <f t="shared" si="11"/>
        <v>726591897.00000179</v>
      </c>
      <c r="AH11" s="141">
        <f t="shared" si="12"/>
        <v>0</v>
      </c>
      <c r="AI11" s="141"/>
      <c r="AJ11" s="141"/>
      <c r="AK11" s="141">
        <f t="shared" si="13"/>
        <v>20371175</v>
      </c>
      <c r="AL11" s="141">
        <f t="shared" si="14"/>
        <v>21580834</v>
      </c>
      <c r="AM11" s="141">
        <f t="shared" si="15"/>
        <v>0</v>
      </c>
      <c r="AN11" s="141"/>
      <c r="AO11" s="141">
        <v>30609.649836000001</v>
      </c>
      <c r="AP11" s="141">
        <f t="shared" si="16"/>
        <v>45205996</v>
      </c>
      <c r="AQ11" s="141">
        <f t="shared" si="17"/>
        <v>45294790.000002876</v>
      </c>
      <c r="AR11" s="141">
        <f t="shared" si="18"/>
        <v>30549.643966723961</v>
      </c>
      <c r="AS11" s="141"/>
      <c r="AT11" s="141"/>
      <c r="AU11" s="141">
        <f t="shared" si="19"/>
        <v>12223411</v>
      </c>
      <c r="AV11" s="141">
        <f t="shared" si="20"/>
        <v>11889881.000002848</v>
      </c>
      <c r="AW11" s="141">
        <f t="shared" si="21"/>
        <v>0</v>
      </c>
      <c r="AX11" s="141"/>
      <c r="AY11" s="141"/>
      <c r="AZ11" s="141">
        <f t="shared" si="22"/>
        <v>859541545</v>
      </c>
      <c r="BA11" s="141">
        <f t="shared" si="23"/>
        <v>834431461.9999969</v>
      </c>
      <c r="BB11" s="141">
        <f t="shared" si="24"/>
        <v>0</v>
      </c>
      <c r="BC11" s="141"/>
      <c r="BD11" s="141"/>
      <c r="BE11" s="141">
        <f t="shared" si="25"/>
        <v>9386434</v>
      </c>
      <c r="BF11" s="141">
        <f t="shared" si="26"/>
        <v>9386434</v>
      </c>
      <c r="BG11" s="141">
        <f t="shared" si="27"/>
        <v>0</v>
      </c>
      <c r="BH11" s="141"/>
      <c r="BI11" s="141"/>
      <c r="BJ11" s="141">
        <f t="shared" si="28"/>
        <v>2191103</v>
      </c>
      <c r="BK11" s="141">
        <f t="shared" si="29"/>
        <v>2191101</v>
      </c>
      <c r="BL11" s="141">
        <f t="shared" si="30"/>
        <v>0</v>
      </c>
      <c r="BM11" s="141"/>
      <c r="BN11" s="141"/>
      <c r="BO11" s="141">
        <f t="shared" si="31"/>
        <v>186600000</v>
      </c>
      <c r="BP11" s="141">
        <f t="shared" si="32"/>
        <v>183638092</v>
      </c>
      <c r="BQ11" s="141">
        <f t="shared" si="33"/>
        <v>0</v>
      </c>
      <c r="BR11" s="141"/>
      <c r="BS11" s="141"/>
      <c r="BT11" s="141">
        <f t="shared" si="34"/>
        <v>121100000</v>
      </c>
      <c r="BU11" s="141">
        <f t="shared" si="35"/>
        <v>119177778</v>
      </c>
      <c r="BV11" s="141">
        <f t="shared" si="36"/>
        <v>0</v>
      </c>
      <c r="BW11" s="141"/>
      <c r="BX11" s="141"/>
      <c r="BY11" s="141">
        <f t="shared" si="37"/>
        <v>10161290</v>
      </c>
      <c r="BZ11" s="141">
        <f t="shared" si="38"/>
        <v>10000069</v>
      </c>
      <c r="CA11" s="141">
        <f t="shared" si="39"/>
        <v>0</v>
      </c>
      <c r="CB11" s="141"/>
      <c r="CC11" s="141"/>
      <c r="CD11" s="141">
        <f t="shared" si="40"/>
        <v>1904000</v>
      </c>
      <c r="CE11" s="141">
        <f t="shared" si="41"/>
        <v>1874207.2309440002</v>
      </c>
      <c r="CF11" s="141">
        <f t="shared" si="42"/>
        <v>0</v>
      </c>
      <c r="CG11" s="141"/>
      <c r="CH11" s="141">
        <v>693.23</v>
      </c>
      <c r="CI11" s="141">
        <f t="shared" si="47"/>
        <v>246401</v>
      </c>
      <c r="CJ11" s="141">
        <f t="shared" si="48"/>
        <v>225992.98000000117</v>
      </c>
      <c r="CK11" s="141">
        <f t="shared" si="43"/>
        <v>755.83128834355432</v>
      </c>
      <c r="CL11" s="141"/>
      <c r="CM11" s="141">
        <v>106267</v>
      </c>
      <c r="CN11" s="141"/>
      <c r="CO11" s="141">
        <f t="shared" si="44"/>
        <v>106267</v>
      </c>
      <c r="CP11" s="141">
        <f t="shared" si="45"/>
        <v>435000431</v>
      </c>
      <c r="CQ11" s="141">
        <f t="shared" si="49"/>
        <v>435000431.00000006</v>
      </c>
      <c r="CR11" s="141">
        <f t="shared" si="50"/>
        <v>106266.99999999999</v>
      </c>
      <c r="CS11" s="141"/>
      <c r="CT11" s="141"/>
      <c r="CU11" s="141"/>
      <c r="CV11" s="141">
        <f t="shared" si="46"/>
        <v>1780257.9179797533</v>
      </c>
    </row>
    <row r="12" spans="1:100" s="14" customFormat="1" ht="13.2" x14ac:dyDescent="0.25">
      <c r="A12" s="4" t="s">
        <v>679</v>
      </c>
      <c r="B12" s="4" t="s">
        <v>680</v>
      </c>
      <c r="C12" s="4" t="s">
        <v>348</v>
      </c>
      <c r="D12" s="4" t="s">
        <v>348</v>
      </c>
      <c r="E12" s="4"/>
      <c r="F12" s="141"/>
      <c r="G12" s="141">
        <f>'Control Totals 2016-17'!$I$3</f>
        <v>129600000</v>
      </c>
      <c r="H12" s="141">
        <v>129600000.00000101</v>
      </c>
      <c r="I12" s="141">
        <f t="shared" si="0"/>
        <v>0</v>
      </c>
      <c r="J12" s="141"/>
      <c r="K12" s="141"/>
      <c r="L12" s="141">
        <f t="shared" si="1"/>
        <v>3202979103</v>
      </c>
      <c r="M12" s="141">
        <v>5258012077.9999981</v>
      </c>
      <c r="N12" s="141">
        <f t="shared" si="2"/>
        <v>0</v>
      </c>
      <c r="O12" s="141"/>
      <c r="P12" s="141">
        <v>1358914.887115</v>
      </c>
      <c r="Q12" s="141">
        <v>756991403</v>
      </c>
      <c r="R12" s="141">
        <v>1276518313</v>
      </c>
      <c r="S12" s="141">
        <f t="shared" si="3"/>
        <v>805853.60701736412</v>
      </c>
      <c r="T12" s="141"/>
      <c r="U12" s="141"/>
      <c r="V12" s="141">
        <f t="shared" si="4"/>
        <v>443204474</v>
      </c>
      <c r="W12" s="141">
        <f t="shared" si="5"/>
        <v>523996799.00000209</v>
      </c>
      <c r="X12" s="141">
        <f t="shared" si="6"/>
        <v>0</v>
      </c>
      <c r="Y12" s="141"/>
      <c r="Z12" s="141">
        <v>66882.731757999994</v>
      </c>
      <c r="AA12" s="141">
        <f t="shared" si="7"/>
        <v>340118003</v>
      </c>
      <c r="AB12" s="141">
        <f t="shared" si="8"/>
        <v>342170317.00001383</v>
      </c>
      <c r="AC12" s="141">
        <f t="shared" si="9"/>
        <v>66481.573738363513</v>
      </c>
      <c r="AD12" s="141"/>
      <c r="AE12" s="141"/>
      <c r="AF12" s="141">
        <f t="shared" si="10"/>
        <v>605544318</v>
      </c>
      <c r="AG12" s="141">
        <f t="shared" si="11"/>
        <v>726591897.00000179</v>
      </c>
      <c r="AH12" s="141">
        <f t="shared" si="12"/>
        <v>0</v>
      </c>
      <c r="AI12" s="141"/>
      <c r="AJ12" s="141"/>
      <c r="AK12" s="141">
        <f t="shared" si="13"/>
        <v>20371175</v>
      </c>
      <c r="AL12" s="141">
        <f t="shared" si="14"/>
        <v>21580834</v>
      </c>
      <c r="AM12" s="141">
        <f t="shared" si="15"/>
        <v>0</v>
      </c>
      <c r="AN12" s="141"/>
      <c r="AO12" s="141">
        <v>28309.240919</v>
      </c>
      <c r="AP12" s="141">
        <f t="shared" si="16"/>
        <v>45205996</v>
      </c>
      <c r="AQ12" s="141">
        <f t="shared" si="17"/>
        <v>45294790.000002876</v>
      </c>
      <c r="AR12" s="141">
        <f t="shared" si="18"/>
        <v>28253.744674547979</v>
      </c>
      <c r="AS12" s="141"/>
      <c r="AT12" s="141"/>
      <c r="AU12" s="141">
        <f t="shared" si="19"/>
        <v>12223411</v>
      </c>
      <c r="AV12" s="141">
        <f t="shared" si="20"/>
        <v>11889881.000002848</v>
      </c>
      <c r="AW12" s="141">
        <f t="shared" si="21"/>
        <v>0</v>
      </c>
      <c r="AX12" s="141"/>
      <c r="AY12" s="141"/>
      <c r="AZ12" s="141">
        <f t="shared" si="22"/>
        <v>859541545</v>
      </c>
      <c r="BA12" s="141">
        <f t="shared" si="23"/>
        <v>834431461.9999969</v>
      </c>
      <c r="BB12" s="141">
        <f t="shared" si="24"/>
        <v>0</v>
      </c>
      <c r="BC12" s="141"/>
      <c r="BD12" s="141"/>
      <c r="BE12" s="141">
        <f t="shared" si="25"/>
        <v>9386434</v>
      </c>
      <c r="BF12" s="141">
        <f t="shared" si="26"/>
        <v>9386434</v>
      </c>
      <c r="BG12" s="141">
        <f t="shared" si="27"/>
        <v>0</v>
      </c>
      <c r="BH12" s="141"/>
      <c r="BI12" s="141"/>
      <c r="BJ12" s="141">
        <f t="shared" si="28"/>
        <v>2191103</v>
      </c>
      <c r="BK12" s="141">
        <f t="shared" si="29"/>
        <v>2191101</v>
      </c>
      <c r="BL12" s="141">
        <f t="shared" si="30"/>
        <v>0</v>
      </c>
      <c r="BM12" s="141"/>
      <c r="BN12" s="141"/>
      <c r="BO12" s="141">
        <f t="shared" si="31"/>
        <v>186600000</v>
      </c>
      <c r="BP12" s="141">
        <f t="shared" si="32"/>
        <v>183638092</v>
      </c>
      <c r="BQ12" s="141">
        <f t="shared" si="33"/>
        <v>0</v>
      </c>
      <c r="BR12" s="141"/>
      <c r="BS12" s="141"/>
      <c r="BT12" s="141">
        <f t="shared" si="34"/>
        <v>121100000</v>
      </c>
      <c r="BU12" s="141">
        <f t="shared" si="35"/>
        <v>119177778</v>
      </c>
      <c r="BV12" s="141">
        <f t="shared" si="36"/>
        <v>0</v>
      </c>
      <c r="BW12" s="141"/>
      <c r="BX12" s="141"/>
      <c r="BY12" s="141">
        <f t="shared" si="37"/>
        <v>10161290</v>
      </c>
      <c r="BZ12" s="141">
        <f t="shared" si="38"/>
        <v>10000069</v>
      </c>
      <c r="CA12" s="141">
        <f t="shared" si="39"/>
        <v>0</v>
      </c>
      <c r="CB12" s="141"/>
      <c r="CC12" s="141"/>
      <c r="CD12" s="141">
        <f t="shared" si="40"/>
        <v>1904000</v>
      </c>
      <c r="CE12" s="141">
        <f t="shared" si="41"/>
        <v>1874207.2309440002</v>
      </c>
      <c r="CF12" s="141">
        <f t="shared" si="42"/>
        <v>0</v>
      </c>
      <c r="CG12" s="141"/>
      <c r="CH12" s="141">
        <v>693.23</v>
      </c>
      <c r="CI12" s="141">
        <f t="shared" si="47"/>
        <v>246401</v>
      </c>
      <c r="CJ12" s="141">
        <f t="shared" si="48"/>
        <v>225992.98000000117</v>
      </c>
      <c r="CK12" s="141">
        <f t="shared" si="43"/>
        <v>755.83128834355432</v>
      </c>
      <c r="CL12" s="141"/>
      <c r="CM12" s="141">
        <v>49894</v>
      </c>
      <c r="CN12" s="141">
        <v>98712</v>
      </c>
      <c r="CO12" s="141">
        <f t="shared" si="44"/>
        <v>148606</v>
      </c>
      <c r="CP12" s="141">
        <f t="shared" si="45"/>
        <v>435000431</v>
      </c>
      <c r="CQ12" s="141">
        <f t="shared" si="49"/>
        <v>435000431.00000006</v>
      </c>
      <c r="CR12" s="141">
        <f t="shared" si="50"/>
        <v>148605.99999999997</v>
      </c>
      <c r="CS12" s="141"/>
      <c r="CT12" s="141"/>
      <c r="CU12" s="141"/>
      <c r="CV12" s="141">
        <f t="shared" si="46"/>
        <v>1049950.756718619</v>
      </c>
    </row>
    <row r="13" spans="1:100" s="14" customFormat="1" ht="13.2" x14ac:dyDescent="0.25">
      <c r="A13" s="4" t="s">
        <v>134</v>
      </c>
      <c r="B13" s="4" t="s">
        <v>135</v>
      </c>
      <c r="C13" s="4"/>
      <c r="D13" s="4" t="s">
        <v>136</v>
      </c>
      <c r="E13" s="4"/>
      <c r="F13" s="141">
        <v>688920.86132300005</v>
      </c>
      <c r="G13" s="141">
        <f>'Control Totals 2016-17'!$I$3</f>
        <v>129600000</v>
      </c>
      <c r="H13" s="141">
        <v>129600000.00000101</v>
      </c>
      <c r="I13" s="141">
        <f t="shared" si="0"/>
        <v>688920.86132299469</v>
      </c>
      <c r="J13" s="141"/>
      <c r="K13" s="141">
        <v>29573950.018994</v>
      </c>
      <c r="L13" s="141">
        <f t="shared" si="1"/>
        <v>3202979103</v>
      </c>
      <c r="M13" s="141">
        <v>5258012077.9999981</v>
      </c>
      <c r="N13" s="141">
        <f t="shared" si="2"/>
        <v>18015315.008564014</v>
      </c>
      <c r="O13" s="141"/>
      <c r="P13" s="141">
        <v>6182147.4476629999</v>
      </c>
      <c r="Q13" s="141">
        <v>756991403</v>
      </c>
      <c r="R13" s="141">
        <v>1276518313</v>
      </c>
      <c r="S13" s="141">
        <f t="shared" si="3"/>
        <v>3666091.1342204013</v>
      </c>
      <c r="T13" s="141"/>
      <c r="U13" s="141"/>
      <c r="V13" s="141">
        <f t="shared" si="4"/>
        <v>443204474</v>
      </c>
      <c r="W13" s="141">
        <f t="shared" si="5"/>
        <v>523996799.00000209</v>
      </c>
      <c r="X13" s="141">
        <f t="shared" si="6"/>
        <v>0</v>
      </c>
      <c r="Y13" s="141"/>
      <c r="Z13" s="141">
        <v>772576.28626399999</v>
      </c>
      <c r="AA13" s="141">
        <f t="shared" si="7"/>
        <v>340118003</v>
      </c>
      <c r="AB13" s="141">
        <f t="shared" si="8"/>
        <v>342170317.00001383</v>
      </c>
      <c r="AC13" s="141">
        <f t="shared" si="9"/>
        <v>767942.42689747224</v>
      </c>
      <c r="AD13" s="141"/>
      <c r="AE13" s="141">
        <v>4227288.7466890002</v>
      </c>
      <c r="AF13" s="141">
        <f t="shared" si="10"/>
        <v>605544318</v>
      </c>
      <c r="AG13" s="141">
        <f t="shared" si="11"/>
        <v>726591897.00000179</v>
      </c>
      <c r="AH13" s="141">
        <f t="shared" si="12"/>
        <v>3523037.7487995285</v>
      </c>
      <c r="AI13" s="141"/>
      <c r="AJ13" s="141"/>
      <c r="AK13" s="141">
        <f t="shared" si="13"/>
        <v>20371175</v>
      </c>
      <c r="AL13" s="141">
        <f t="shared" si="14"/>
        <v>21580834</v>
      </c>
      <c r="AM13" s="141">
        <f t="shared" si="15"/>
        <v>0</v>
      </c>
      <c r="AN13" s="141"/>
      <c r="AO13" s="141">
        <v>239270.836618</v>
      </c>
      <c r="AP13" s="141">
        <f t="shared" si="16"/>
        <v>45205996</v>
      </c>
      <c r="AQ13" s="141">
        <f t="shared" si="17"/>
        <v>45294790.000002876</v>
      </c>
      <c r="AR13" s="141">
        <f t="shared" si="18"/>
        <v>238801.78014003983</v>
      </c>
      <c r="AS13" s="141"/>
      <c r="AT13" s="141">
        <v>68904.691319000005</v>
      </c>
      <c r="AU13" s="141">
        <f t="shared" si="19"/>
        <v>12223411</v>
      </c>
      <c r="AV13" s="141">
        <f t="shared" si="20"/>
        <v>11889881.000002848</v>
      </c>
      <c r="AW13" s="141">
        <f t="shared" si="21"/>
        <v>70837.577080886462</v>
      </c>
      <c r="AX13" s="141"/>
      <c r="AY13" s="141">
        <v>2566500.9343670001</v>
      </c>
      <c r="AZ13" s="141">
        <f t="shared" si="22"/>
        <v>859541545</v>
      </c>
      <c r="BA13" s="141">
        <f t="shared" si="23"/>
        <v>834431461.9999969</v>
      </c>
      <c r="BB13" s="141">
        <f t="shared" si="24"/>
        <v>2643733.2229567384</v>
      </c>
      <c r="BC13" s="141"/>
      <c r="BD13" s="141"/>
      <c r="BE13" s="141">
        <f t="shared" si="25"/>
        <v>9386434</v>
      </c>
      <c r="BF13" s="141">
        <f t="shared" si="26"/>
        <v>9386434</v>
      </c>
      <c r="BG13" s="141">
        <f t="shared" si="27"/>
        <v>0</v>
      </c>
      <c r="BH13" s="141"/>
      <c r="BI13" s="141"/>
      <c r="BJ13" s="141">
        <f t="shared" si="28"/>
        <v>2191103</v>
      </c>
      <c r="BK13" s="141">
        <f t="shared" si="29"/>
        <v>2191101</v>
      </c>
      <c r="BL13" s="141">
        <f t="shared" si="30"/>
        <v>0</v>
      </c>
      <c r="BM13" s="141"/>
      <c r="BN13" s="141">
        <v>698635</v>
      </c>
      <c r="BO13" s="141">
        <f t="shared" si="31"/>
        <v>186600000</v>
      </c>
      <c r="BP13" s="141">
        <f t="shared" si="32"/>
        <v>183638092</v>
      </c>
      <c r="BQ13" s="141">
        <f t="shared" si="33"/>
        <v>709903.31896935636</v>
      </c>
      <c r="BR13" s="141"/>
      <c r="BS13" s="141">
        <v>329048</v>
      </c>
      <c r="BT13" s="141">
        <f t="shared" si="34"/>
        <v>121100000</v>
      </c>
      <c r="BU13" s="141">
        <f t="shared" si="35"/>
        <v>119177778</v>
      </c>
      <c r="BV13" s="141">
        <f t="shared" si="36"/>
        <v>334355.22518300347</v>
      </c>
      <c r="BW13" s="141"/>
      <c r="BX13" s="141">
        <v>27573</v>
      </c>
      <c r="BY13" s="141">
        <f t="shared" si="37"/>
        <v>10161290</v>
      </c>
      <c r="BZ13" s="141">
        <f t="shared" si="38"/>
        <v>10000069</v>
      </c>
      <c r="CA13" s="141">
        <f t="shared" si="39"/>
        <v>28017.531596031989</v>
      </c>
      <c r="CB13" s="141"/>
      <c r="CC13" s="141">
        <v>9232.5479369999994</v>
      </c>
      <c r="CD13" s="141">
        <f t="shared" si="40"/>
        <v>1904000</v>
      </c>
      <c r="CE13" s="141">
        <f t="shared" si="41"/>
        <v>1874207.2309440002</v>
      </c>
      <c r="CF13" s="141">
        <f t="shared" si="42"/>
        <v>9379.3103461637638</v>
      </c>
      <c r="CG13" s="141"/>
      <c r="CH13" s="141">
        <v>693.23</v>
      </c>
      <c r="CI13" s="141">
        <f t="shared" si="47"/>
        <v>246401</v>
      </c>
      <c r="CJ13" s="141">
        <f t="shared" si="48"/>
        <v>225992.98000000117</v>
      </c>
      <c r="CK13" s="141">
        <f t="shared" si="43"/>
        <v>755.83128834355432</v>
      </c>
      <c r="CL13" s="141"/>
      <c r="CM13" s="141"/>
      <c r="CN13" s="141">
        <v>1081849</v>
      </c>
      <c r="CO13" s="141">
        <f t="shared" si="44"/>
        <v>1081849</v>
      </c>
      <c r="CP13" s="141">
        <f t="shared" si="45"/>
        <v>435000431</v>
      </c>
      <c r="CQ13" s="141">
        <f t="shared" si="49"/>
        <v>435000431.00000006</v>
      </c>
      <c r="CR13" s="141">
        <f t="shared" si="50"/>
        <v>1081849</v>
      </c>
      <c r="CS13" s="141"/>
      <c r="CT13" s="141"/>
      <c r="CU13" s="141"/>
      <c r="CV13" s="141">
        <f t="shared" si="46"/>
        <v>31778939.97736498</v>
      </c>
    </row>
    <row r="14" spans="1:100" s="14" customFormat="1" ht="13.2" x14ac:dyDescent="0.25">
      <c r="A14" s="4" t="s">
        <v>137</v>
      </c>
      <c r="B14" s="4" t="s">
        <v>138</v>
      </c>
      <c r="C14" s="4"/>
      <c r="D14" s="4" t="s">
        <v>136</v>
      </c>
      <c r="E14" s="4"/>
      <c r="F14" s="141">
        <v>718457.57168699999</v>
      </c>
      <c r="G14" s="141">
        <f>'Control Totals 2016-17'!$I$3</f>
        <v>129600000</v>
      </c>
      <c r="H14" s="141">
        <v>129600000.00000101</v>
      </c>
      <c r="I14" s="141">
        <f t="shared" si="0"/>
        <v>718457.5716869944</v>
      </c>
      <c r="J14" s="141"/>
      <c r="K14" s="141">
        <v>24181799.496252</v>
      </c>
      <c r="L14" s="141">
        <f t="shared" si="1"/>
        <v>3202979103</v>
      </c>
      <c r="M14" s="141">
        <v>5258012077.9999981</v>
      </c>
      <c r="N14" s="141">
        <f t="shared" si="2"/>
        <v>14730623.914597847</v>
      </c>
      <c r="O14" s="141"/>
      <c r="P14" s="141">
        <v>8581093.9088950008</v>
      </c>
      <c r="Q14" s="141">
        <v>756991403</v>
      </c>
      <c r="R14" s="141">
        <v>1276518313</v>
      </c>
      <c r="S14" s="141">
        <f t="shared" si="3"/>
        <v>5088696.5358946491</v>
      </c>
      <c r="T14" s="141"/>
      <c r="U14" s="141"/>
      <c r="V14" s="141">
        <f t="shared" si="4"/>
        <v>443204474</v>
      </c>
      <c r="W14" s="141">
        <f t="shared" si="5"/>
        <v>523996799.00000209</v>
      </c>
      <c r="X14" s="141">
        <f t="shared" si="6"/>
        <v>0</v>
      </c>
      <c r="Y14" s="141"/>
      <c r="Z14" s="141">
        <v>2241330.4178010002</v>
      </c>
      <c r="AA14" s="141">
        <f t="shared" si="7"/>
        <v>340118003</v>
      </c>
      <c r="AB14" s="141">
        <f t="shared" si="8"/>
        <v>342170317.00001383</v>
      </c>
      <c r="AC14" s="141">
        <f t="shared" si="9"/>
        <v>2227887.0722897951</v>
      </c>
      <c r="AD14" s="141"/>
      <c r="AE14" s="141">
        <v>4560476.02422</v>
      </c>
      <c r="AF14" s="141">
        <f t="shared" si="10"/>
        <v>605544318</v>
      </c>
      <c r="AG14" s="141">
        <f t="shared" si="11"/>
        <v>726591897.00000179</v>
      </c>
      <c r="AH14" s="141">
        <f t="shared" si="12"/>
        <v>3800717.2323883548</v>
      </c>
      <c r="AI14" s="141"/>
      <c r="AJ14" s="141"/>
      <c r="AK14" s="141">
        <f t="shared" si="13"/>
        <v>20371175</v>
      </c>
      <c r="AL14" s="141">
        <f t="shared" si="14"/>
        <v>21580834</v>
      </c>
      <c r="AM14" s="141">
        <f t="shared" si="15"/>
        <v>0</v>
      </c>
      <c r="AN14" s="141"/>
      <c r="AO14" s="141">
        <v>337794.35541900003</v>
      </c>
      <c r="AP14" s="141">
        <f t="shared" si="16"/>
        <v>45205996</v>
      </c>
      <c r="AQ14" s="141">
        <f t="shared" si="17"/>
        <v>45294790.000002876</v>
      </c>
      <c r="AR14" s="141">
        <f t="shared" si="18"/>
        <v>337132.15758132283</v>
      </c>
      <c r="AS14" s="141"/>
      <c r="AT14" s="141">
        <v>74849.631819000002</v>
      </c>
      <c r="AU14" s="141">
        <f t="shared" si="19"/>
        <v>12223411</v>
      </c>
      <c r="AV14" s="141">
        <f t="shared" si="20"/>
        <v>11889881.000002848</v>
      </c>
      <c r="AW14" s="141">
        <f t="shared" si="21"/>
        <v>76949.282580884988</v>
      </c>
      <c r="AX14" s="141"/>
      <c r="AY14" s="141">
        <v>6485107.9809910003</v>
      </c>
      <c r="AZ14" s="141">
        <f t="shared" si="22"/>
        <v>859541545</v>
      </c>
      <c r="BA14" s="141">
        <f t="shared" si="23"/>
        <v>834431461.9999969</v>
      </c>
      <c r="BB14" s="141">
        <f t="shared" si="24"/>
        <v>6680260.7371878503</v>
      </c>
      <c r="BC14" s="141"/>
      <c r="BD14" s="141"/>
      <c r="BE14" s="141">
        <f t="shared" si="25"/>
        <v>9386434</v>
      </c>
      <c r="BF14" s="141">
        <f t="shared" si="26"/>
        <v>9386434</v>
      </c>
      <c r="BG14" s="141">
        <f t="shared" si="27"/>
        <v>0</v>
      </c>
      <c r="BH14" s="141"/>
      <c r="BI14" s="141"/>
      <c r="BJ14" s="141">
        <f t="shared" si="28"/>
        <v>2191103</v>
      </c>
      <c r="BK14" s="141">
        <f t="shared" si="29"/>
        <v>2191101</v>
      </c>
      <c r="BL14" s="141">
        <f t="shared" si="30"/>
        <v>0</v>
      </c>
      <c r="BM14" s="141"/>
      <c r="BN14" s="141">
        <v>1107559</v>
      </c>
      <c r="BO14" s="141">
        <f t="shared" si="31"/>
        <v>186600000</v>
      </c>
      <c r="BP14" s="141">
        <f t="shared" si="32"/>
        <v>183638092</v>
      </c>
      <c r="BQ14" s="141">
        <f t="shared" si="33"/>
        <v>1125422.8746833201</v>
      </c>
      <c r="BR14" s="141"/>
      <c r="BS14" s="141">
        <v>755837</v>
      </c>
      <c r="BT14" s="141">
        <f t="shared" si="34"/>
        <v>121100000</v>
      </c>
      <c r="BU14" s="141">
        <f t="shared" si="35"/>
        <v>119177778</v>
      </c>
      <c r="BV14" s="141">
        <f t="shared" si="36"/>
        <v>768027.91792275233</v>
      </c>
      <c r="BW14" s="141"/>
      <c r="BX14" s="141">
        <v>52150</v>
      </c>
      <c r="BY14" s="141">
        <f t="shared" si="37"/>
        <v>10161290</v>
      </c>
      <c r="BZ14" s="141">
        <f t="shared" si="38"/>
        <v>10000069</v>
      </c>
      <c r="CA14" s="141">
        <f t="shared" si="39"/>
        <v>52990.76171374417</v>
      </c>
      <c r="CB14" s="141"/>
      <c r="CC14" s="141">
        <v>9232.5479369999994</v>
      </c>
      <c r="CD14" s="141">
        <f t="shared" si="40"/>
        <v>1904000</v>
      </c>
      <c r="CE14" s="141">
        <f t="shared" si="41"/>
        <v>1874207.2309440002</v>
      </c>
      <c r="CF14" s="141">
        <f t="shared" si="42"/>
        <v>9379.3103461637638</v>
      </c>
      <c r="CG14" s="141"/>
      <c r="CH14" s="141">
        <v>693.23</v>
      </c>
      <c r="CI14" s="141">
        <f t="shared" si="47"/>
        <v>246401</v>
      </c>
      <c r="CJ14" s="141">
        <f t="shared" si="48"/>
        <v>225992.98000000117</v>
      </c>
      <c r="CK14" s="141">
        <f t="shared" si="43"/>
        <v>755.83128834355432</v>
      </c>
      <c r="CL14" s="141"/>
      <c r="CM14" s="141">
        <v>1661268</v>
      </c>
      <c r="CN14" s="141">
        <v>3262996</v>
      </c>
      <c r="CO14" s="141">
        <f t="shared" si="44"/>
        <v>4924264</v>
      </c>
      <c r="CP14" s="141">
        <f t="shared" si="45"/>
        <v>435000431</v>
      </c>
      <c r="CQ14" s="141">
        <f t="shared" si="49"/>
        <v>435000431.00000006</v>
      </c>
      <c r="CR14" s="141">
        <f t="shared" si="50"/>
        <v>4924263.9999999991</v>
      </c>
      <c r="CS14" s="141"/>
      <c r="CT14" s="141"/>
      <c r="CU14" s="141"/>
      <c r="CV14" s="141">
        <f t="shared" si="46"/>
        <v>40541565.200162023</v>
      </c>
    </row>
    <row r="15" spans="1:100" s="14" customFormat="1" ht="13.2" x14ac:dyDescent="0.25">
      <c r="A15" s="4" t="s">
        <v>65</v>
      </c>
      <c r="B15" s="4" t="s">
        <v>66</v>
      </c>
      <c r="C15" s="4"/>
      <c r="D15" s="4" t="s">
        <v>36</v>
      </c>
      <c r="E15" s="4"/>
      <c r="F15" s="141">
        <v>749864.561399</v>
      </c>
      <c r="G15" s="141">
        <f>'Control Totals 2016-17'!$I$3</f>
        <v>129600000</v>
      </c>
      <c r="H15" s="141">
        <v>129600000.00000101</v>
      </c>
      <c r="I15" s="141">
        <f t="shared" si="0"/>
        <v>749864.56139899418</v>
      </c>
      <c r="J15" s="141"/>
      <c r="K15" s="141">
        <v>31139981.188946001</v>
      </c>
      <c r="L15" s="141">
        <f t="shared" si="1"/>
        <v>3202979103</v>
      </c>
      <c r="M15" s="141">
        <v>5258012077.9999981</v>
      </c>
      <c r="N15" s="141">
        <f t="shared" si="2"/>
        <v>18969281.077411626</v>
      </c>
      <c r="O15" s="141"/>
      <c r="P15" s="141">
        <v>4603866.641965</v>
      </c>
      <c r="Q15" s="141">
        <v>756991403</v>
      </c>
      <c r="R15" s="141">
        <v>1276518313</v>
      </c>
      <c r="S15" s="141">
        <f t="shared" si="3"/>
        <v>2730150.7804737496</v>
      </c>
      <c r="T15" s="141"/>
      <c r="U15" s="141"/>
      <c r="V15" s="141">
        <f t="shared" si="4"/>
        <v>443204474</v>
      </c>
      <c r="W15" s="141">
        <f t="shared" si="5"/>
        <v>523996799.00000209</v>
      </c>
      <c r="X15" s="141">
        <f t="shared" si="6"/>
        <v>0</v>
      </c>
      <c r="Y15" s="141"/>
      <c r="Z15" s="141">
        <v>1201940.5878320001</v>
      </c>
      <c r="AA15" s="141">
        <f t="shared" si="7"/>
        <v>340118003</v>
      </c>
      <c r="AB15" s="141">
        <f t="shared" si="8"/>
        <v>342170317.00001383</v>
      </c>
      <c r="AC15" s="141">
        <f t="shared" si="9"/>
        <v>1194731.4309500712</v>
      </c>
      <c r="AD15" s="141"/>
      <c r="AE15" s="141">
        <v>3560470.488721</v>
      </c>
      <c r="AF15" s="141">
        <f t="shared" si="10"/>
        <v>605544318</v>
      </c>
      <c r="AG15" s="141">
        <f t="shared" si="11"/>
        <v>726591897.00000179</v>
      </c>
      <c r="AH15" s="141">
        <f t="shared" si="12"/>
        <v>2967308.9980133362</v>
      </c>
      <c r="AI15" s="141"/>
      <c r="AJ15" s="141"/>
      <c r="AK15" s="141">
        <f t="shared" si="13"/>
        <v>20371175</v>
      </c>
      <c r="AL15" s="141">
        <f t="shared" si="14"/>
        <v>21580834</v>
      </c>
      <c r="AM15" s="141">
        <f t="shared" si="15"/>
        <v>0</v>
      </c>
      <c r="AN15" s="141"/>
      <c r="AO15" s="141">
        <v>48118.915345000001</v>
      </c>
      <c r="AP15" s="141">
        <f t="shared" si="16"/>
        <v>45205996</v>
      </c>
      <c r="AQ15" s="141">
        <f t="shared" si="17"/>
        <v>45294790.000002876</v>
      </c>
      <c r="AR15" s="141">
        <f t="shared" si="18"/>
        <v>48024.58504852921</v>
      </c>
      <c r="AS15" s="141"/>
      <c r="AT15" s="141">
        <v>66639.952080999996</v>
      </c>
      <c r="AU15" s="141">
        <f t="shared" si="19"/>
        <v>12223411</v>
      </c>
      <c r="AV15" s="141">
        <f t="shared" si="20"/>
        <v>11889881.000002848</v>
      </c>
      <c r="AW15" s="141">
        <f t="shared" si="21"/>
        <v>68509.308319080155</v>
      </c>
      <c r="AX15" s="141"/>
      <c r="AY15" s="141">
        <v>2520858.2428799998</v>
      </c>
      <c r="AZ15" s="141">
        <f t="shared" si="22"/>
        <v>859541545</v>
      </c>
      <c r="BA15" s="141">
        <f t="shared" si="23"/>
        <v>834431461.9999969</v>
      </c>
      <c r="BB15" s="141">
        <f t="shared" si="24"/>
        <v>2596717.0312797581</v>
      </c>
      <c r="BC15" s="141"/>
      <c r="BD15" s="141"/>
      <c r="BE15" s="141">
        <f t="shared" si="25"/>
        <v>9386434</v>
      </c>
      <c r="BF15" s="141">
        <f t="shared" si="26"/>
        <v>9386434</v>
      </c>
      <c r="BG15" s="141">
        <f t="shared" si="27"/>
        <v>0</v>
      </c>
      <c r="BH15" s="141"/>
      <c r="BI15" s="141"/>
      <c r="BJ15" s="141">
        <f t="shared" si="28"/>
        <v>2191103</v>
      </c>
      <c r="BK15" s="141">
        <f t="shared" si="29"/>
        <v>2191101</v>
      </c>
      <c r="BL15" s="141">
        <f t="shared" si="30"/>
        <v>0</v>
      </c>
      <c r="BM15" s="141"/>
      <c r="BN15" s="141">
        <v>947573</v>
      </c>
      <c r="BO15" s="141">
        <f t="shared" si="31"/>
        <v>186600000</v>
      </c>
      <c r="BP15" s="141">
        <f t="shared" si="32"/>
        <v>183638092</v>
      </c>
      <c r="BQ15" s="141">
        <f t="shared" si="33"/>
        <v>962856.45246194338</v>
      </c>
      <c r="BR15" s="141"/>
      <c r="BS15" s="141">
        <v>499478</v>
      </c>
      <c r="BT15" s="141">
        <f t="shared" si="34"/>
        <v>121100000</v>
      </c>
      <c r="BU15" s="141">
        <f t="shared" si="35"/>
        <v>119177778</v>
      </c>
      <c r="BV15" s="141">
        <f t="shared" si="36"/>
        <v>507534.09582783125</v>
      </c>
      <c r="BW15" s="141"/>
      <c r="BX15" s="141">
        <v>18055</v>
      </c>
      <c r="BY15" s="141">
        <f t="shared" si="37"/>
        <v>10161290</v>
      </c>
      <c r="BZ15" s="141">
        <f t="shared" si="38"/>
        <v>10000069</v>
      </c>
      <c r="CA15" s="141">
        <f t="shared" si="39"/>
        <v>18346.082507030704</v>
      </c>
      <c r="CB15" s="141"/>
      <c r="CC15" s="141">
        <v>9232.5479369999994</v>
      </c>
      <c r="CD15" s="141">
        <f t="shared" si="40"/>
        <v>1904000</v>
      </c>
      <c r="CE15" s="141">
        <f t="shared" si="41"/>
        <v>1874207.2309440002</v>
      </c>
      <c r="CF15" s="141">
        <f t="shared" si="42"/>
        <v>9379.3103461637638</v>
      </c>
      <c r="CG15" s="141"/>
      <c r="CH15" s="141">
        <v>693.23</v>
      </c>
      <c r="CI15" s="141">
        <f t="shared" si="47"/>
        <v>246401</v>
      </c>
      <c r="CJ15" s="141">
        <f t="shared" si="48"/>
        <v>225992.98000000117</v>
      </c>
      <c r="CK15" s="141">
        <f t="shared" si="43"/>
        <v>755.83128834355432</v>
      </c>
      <c r="CL15" s="141"/>
      <c r="CM15" s="141"/>
      <c r="CN15" s="141">
        <v>853761</v>
      </c>
      <c r="CO15" s="141">
        <f t="shared" si="44"/>
        <v>853761</v>
      </c>
      <c r="CP15" s="141">
        <f t="shared" si="45"/>
        <v>435000431</v>
      </c>
      <c r="CQ15" s="141">
        <f t="shared" si="49"/>
        <v>435000431.00000006</v>
      </c>
      <c r="CR15" s="141">
        <f t="shared" si="50"/>
        <v>853760.99999999988</v>
      </c>
      <c r="CS15" s="141"/>
      <c r="CT15" s="141"/>
      <c r="CU15" s="141"/>
      <c r="CV15" s="141">
        <f t="shared" si="46"/>
        <v>31677220.54532646</v>
      </c>
    </row>
    <row r="16" spans="1:100" s="14" customFormat="1" ht="13.2" x14ac:dyDescent="0.25">
      <c r="A16" s="4" t="s">
        <v>365</v>
      </c>
      <c r="B16" s="4" t="s">
        <v>366</v>
      </c>
      <c r="C16" s="4" t="s">
        <v>348</v>
      </c>
      <c r="D16" s="4" t="s">
        <v>348</v>
      </c>
      <c r="E16" s="4"/>
      <c r="F16" s="141"/>
      <c r="G16" s="141">
        <f>'Control Totals 2016-17'!$I$3</f>
        <v>129600000</v>
      </c>
      <c r="H16" s="141">
        <v>129600000.00000101</v>
      </c>
      <c r="I16" s="141">
        <f t="shared" si="0"/>
        <v>0</v>
      </c>
      <c r="J16" s="141"/>
      <c r="K16" s="141"/>
      <c r="L16" s="141">
        <f t="shared" si="1"/>
        <v>3202979103</v>
      </c>
      <c r="M16" s="141">
        <v>5258012077.9999981</v>
      </c>
      <c r="N16" s="141">
        <f t="shared" si="2"/>
        <v>0</v>
      </c>
      <c r="O16" s="141"/>
      <c r="P16" s="141">
        <v>2000392.061855</v>
      </c>
      <c r="Q16" s="141">
        <v>756991403</v>
      </c>
      <c r="R16" s="141">
        <v>1276518313</v>
      </c>
      <c r="S16" s="141">
        <f t="shared" si="3"/>
        <v>1186257.6337780117</v>
      </c>
      <c r="T16" s="141"/>
      <c r="U16" s="141"/>
      <c r="V16" s="141">
        <f t="shared" si="4"/>
        <v>443204474</v>
      </c>
      <c r="W16" s="141">
        <f t="shared" si="5"/>
        <v>523996799.00000209</v>
      </c>
      <c r="X16" s="141">
        <f t="shared" si="6"/>
        <v>0</v>
      </c>
      <c r="Y16" s="141"/>
      <c r="Z16" s="141">
        <v>62739.324034999998</v>
      </c>
      <c r="AA16" s="141">
        <f t="shared" si="7"/>
        <v>340118003</v>
      </c>
      <c r="AB16" s="141">
        <f t="shared" si="8"/>
        <v>342170317.00001383</v>
      </c>
      <c r="AC16" s="141">
        <f t="shared" si="9"/>
        <v>62363.017889577022</v>
      </c>
      <c r="AD16" s="141"/>
      <c r="AE16" s="141"/>
      <c r="AF16" s="141">
        <f t="shared" si="10"/>
        <v>605544318</v>
      </c>
      <c r="AG16" s="141">
        <f t="shared" si="11"/>
        <v>726591897.00000179</v>
      </c>
      <c r="AH16" s="141">
        <f t="shared" si="12"/>
        <v>0</v>
      </c>
      <c r="AI16" s="141"/>
      <c r="AJ16" s="141"/>
      <c r="AK16" s="141">
        <f t="shared" si="13"/>
        <v>20371175</v>
      </c>
      <c r="AL16" s="141">
        <f t="shared" si="14"/>
        <v>21580834</v>
      </c>
      <c r="AM16" s="141">
        <f t="shared" si="15"/>
        <v>0</v>
      </c>
      <c r="AN16" s="141"/>
      <c r="AO16" s="141">
        <v>53467.097138999998</v>
      </c>
      <c r="AP16" s="141">
        <f t="shared" si="16"/>
        <v>45205996</v>
      </c>
      <c r="AQ16" s="141">
        <f t="shared" si="17"/>
        <v>45294790.000002876</v>
      </c>
      <c r="AR16" s="141">
        <f t="shared" si="18"/>
        <v>53362.282492028149</v>
      </c>
      <c r="AS16" s="141"/>
      <c r="AT16" s="141"/>
      <c r="AU16" s="141">
        <f t="shared" si="19"/>
        <v>12223411</v>
      </c>
      <c r="AV16" s="141">
        <f t="shared" si="20"/>
        <v>11889881.000002848</v>
      </c>
      <c r="AW16" s="141">
        <f t="shared" si="21"/>
        <v>0</v>
      </c>
      <c r="AX16" s="141"/>
      <c r="AY16" s="141"/>
      <c r="AZ16" s="141">
        <f t="shared" si="22"/>
        <v>859541545</v>
      </c>
      <c r="BA16" s="141">
        <f t="shared" si="23"/>
        <v>834431461.9999969</v>
      </c>
      <c r="BB16" s="141">
        <f t="shared" si="24"/>
        <v>0</v>
      </c>
      <c r="BC16" s="141"/>
      <c r="BD16" s="141">
        <v>1175118</v>
      </c>
      <c r="BE16" s="141">
        <f t="shared" si="25"/>
        <v>9386434</v>
      </c>
      <c r="BF16" s="141">
        <f t="shared" si="26"/>
        <v>9386434</v>
      </c>
      <c r="BG16" s="141">
        <f t="shared" si="27"/>
        <v>1175118.0000000002</v>
      </c>
      <c r="BH16" s="141"/>
      <c r="BI16" s="141">
        <v>141038</v>
      </c>
      <c r="BJ16" s="141">
        <f t="shared" si="28"/>
        <v>2191103</v>
      </c>
      <c r="BK16" s="141">
        <f t="shared" si="29"/>
        <v>2191101</v>
      </c>
      <c r="BL16" s="141">
        <f t="shared" si="30"/>
        <v>141038.12873710523</v>
      </c>
      <c r="BM16" s="141"/>
      <c r="BN16" s="141"/>
      <c r="BO16" s="141">
        <f t="shared" si="31"/>
        <v>186600000</v>
      </c>
      <c r="BP16" s="141">
        <f t="shared" si="32"/>
        <v>183638092</v>
      </c>
      <c r="BQ16" s="141">
        <f t="shared" si="33"/>
        <v>0</v>
      </c>
      <c r="BR16" s="141"/>
      <c r="BS16" s="141"/>
      <c r="BT16" s="141">
        <f t="shared" si="34"/>
        <v>121100000</v>
      </c>
      <c r="BU16" s="141">
        <f t="shared" si="35"/>
        <v>119177778</v>
      </c>
      <c r="BV16" s="141">
        <f t="shared" si="36"/>
        <v>0</v>
      </c>
      <c r="BW16" s="141"/>
      <c r="BX16" s="141"/>
      <c r="BY16" s="141">
        <f t="shared" si="37"/>
        <v>10161290</v>
      </c>
      <c r="BZ16" s="141">
        <f t="shared" si="38"/>
        <v>10000069</v>
      </c>
      <c r="CA16" s="141">
        <f t="shared" si="39"/>
        <v>0</v>
      </c>
      <c r="CB16" s="141"/>
      <c r="CC16" s="141"/>
      <c r="CD16" s="141">
        <f t="shared" si="40"/>
        <v>1904000</v>
      </c>
      <c r="CE16" s="141">
        <f t="shared" si="41"/>
        <v>1874207.2309440002</v>
      </c>
      <c r="CF16" s="141">
        <f t="shared" si="42"/>
        <v>0</v>
      </c>
      <c r="CG16" s="141"/>
      <c r="CH16" s="141">
        <v>693.23</v>
      </c>
      <c r="CI16" s="141">
        <f t="shared" si="47"/>
        <v>246401</v>
      </c>
      <c r="CJ16" s="141">
        <f t="shared" si="48"/>
        <v>225992.98000000117</v>
      </c>
      <c r="CK16" s="141">
        <f t="shared" si="43"/>
        <v>755.83128834355432</v>
      </c>
      <c r="CL16" s="141"/>
      <c r="CM16" s="141">
        <v>47141</v>
      </c>
      <c r="CN16" s="141"/>
      <c r="CO16" s="141">
        <f t="shared" si="44"/>
        <v>47141</v>
      </c>
      <c r="CP16" s="141">
        <f t="shared" si="45"/>
        <v>435000431</v>
      </c>
      <c r="CQ16" s="141">
        <f t="shared" si="49"/>
        <v>435000431.00000006</v>
      </c>
      <c r="CR16" s="141">
        <f t="shared" si="50"/>
        <v>47140.999999999993</v>
      </c>
      <c r="CS16" s="141"/>
      <c r="CT16" s="141"/>
      <c r="CU16" s="141"/>
      <c r="CV16" s="141">
        <f t="shared" si="46"/>
        <v>2666035.8941850658</v>
      </c>
    </row>
    <row r="17" spans="1:100" s="14" customFormat="1" ht="13.2" x14ac:dyDescent="0.25">
      <c r="A17" s="4" t="s">
        <v>429</v>
      </c>
      <c r="B17" s="4" t="s">
        <v>430</v>
      </c>
      <c r="C17" s="4" t="s">
        <v>348</v>
      </c>
      <c r="D17" s="4" t="s">
        <v>348</v>
      </c>
      <c r="E17" s="4"/>
      <c r="F17" s="141"/>
      <c r="G17" s="141">
        <f>'Control Totals 2016-17'!$I$3</f>
        <v>129600000</v>
      </c>
      <c r="H17" s="141">
        <v>129600000.00000101</v>
      </c>
      <c r="I17" s="141">
        <f t="shared" si="0"/>
        <v>0</v>
      </c>
      <c r="J17" s="141"/>
      <c r="K17" s="141"/>
      <c r="L17" s="141">
        <f t="shared" si="1"/>
        <v>3202979103</v>
      </c>
      <c r="M17" s="141">
        <v>5258012077.9999981</v>
      </c>
      <c r="N17" s="141">
        <f t="shared" si="2"/>
        <v>0</v>
      </c>
      <c r="O17" s="141"/>
      <c r="P17" s="141">
        <v>3573765.4178010002</v>
      </c>
      <c r="Q17" s="141">
        <v>756991403</v>
      </c>
      <c r="R17" s="141">
        <v>1276518313</v>
      </c>
      <c r="S17" s="141">
        <f t="shared" si="3"/>
        <v>2119287.8081444809</v>
      </c>
      <c r="T17" s="141"/>
      <c r="U17" s="141"/>
      <c r="V17" s="141">
        <f t="shared" si="4"/>
        <v>443204474</v>
      </c>
      <c r="W17" s="141">
        <f t="shared" si="5"/>
        <v>523996799.00000209</v>
      </c>
      <c r="X17" s="141">
        <f t="shared" si="6"/>
        <v>0</v>
      </c>
      <c r="Y17" s="141"/>
      <c r="Z17" s="141">
        <v>233843.897731</v>
      </c>
      <c r="AA17" s="141">
        <f t="shared" si="7"/>
        <v>340118003</v>
      </c>
      <c r="AB17" s="141">
        <f t="shared" si="8"/>
        <v>342170317.00001383</v>
      </c>
      <c r="AC17" s="141">
        <f t="shared" si="9"/>
        <v>232441.31813456144</v>
      </c>
      <c r="AD17" s="141"/>
      <c r="AE17" s="141"/>
      <c r="AF17" s="141">
        <f t="shared" si="10"/>
        <v>605544318</v>
      </c>
      <c r="AG17" s="141">
        <f t="shared" si="11"/>
        <v>726591897.00000179</v>
      </c>
      <c r="AH17" s="141">
        <f t="shared" si="12"/>
        <v>0</v>
      </c>
      <c r="AI17" s="141"/>
      <c r="AJ17" s="141"/>
      <c r="AK17" s="141">
        <f t="shared" si="13"/>
        <v>20371175</v>
      </c>
      <c r="AL17" s="141">
        <f t="shared" si="14"/>
        <v>21580834</v>
      </c>
      <c r="AM17" s="141">
        <f t="shared" si="15"/>
        <v>0</v>
      </c>
      <c r="AN17" s="141"/>
      <c r="AO17" s="141">
        <v>112862.715511</v>
      </c>
      <c r="AP17" s="141">
        <f t="shared" si="16"/>
        <v>45205996</v>
      </c>
      <c r="AQ17" s="141">
        <f t="shared" si="17"/>
        <v>45294790.000002876</v>
      </c>
      <c r="AR17" s="141">
        <f t="shared" si="18"/>
        <v>112641.46419354368</v>
      </c>
      <c r="AS17" s="141"/>
      <c r="AT17" s="141"/>
      <c r="AU17" s="141">
        <f t="shared" si="19"/>
        <v>12223411</v>
      </c>
      <c r="AV17" s="141">
        <f t="shared" si="20"/>
        <v>11889881.000002848</v>
      </c>
      <c r="AW17" s="141">
        <f t="shared" si="21"/>
        <v>0</v>
      </c>
      <c r="AX17" s="141"/>
      <c r="AY17" s="141"/>
      <c r="AZ17" s="141">
        <f t="shared" si="22"/>
        <v>859541545</v>
      </c>
      <c r="BA17" s="141">
        <f t="shared" si="23"/>
        <v>834431461.9999969</v>
      </c>
      <c r="BB17" s="141">
        <f t="shared" si="24"/>
        <v>0</v>
      </c>
      <c r="BC17" s="141"/>
      <c r="BD17" s="141"/>
      <c r="BE17" s="141">
        <f t="shared" si="25"/>
        <v>9386434</v>
      </c>
      <c r="BF17" s="141">
        <f t="shared" si="26"/>
        <v>9386434</v>
      </c>
      <c r="BG17" s="141">
        <f t="shared" si="27"/>
        <v>0</v>
      </c>
      <c r="BH17" s="141"/>
      <c r="BI17" s="141"/>
      <c r="BJ17" s="141">
        <f t="shared" si="28"/>
        <v>2191103</v>
      </c>
      <c r="BK17" s="141">
        <f t="shared" si="29"/>
        <v>2191101</v>
      </c>
      <c r="BL17" s="141">
        <f t="shared" si="30"/>
        <v>0</v>
      </c>
      <c r="BM17" s="141"/>
      <c r="BN17" s="141"/>
      <c r="BO17" s="141">
        <f t="shared" si="31"/>
        <v>186600000</v>
      </c>
      <c r="BP17" s="141">
        <f t="shared" si="32"/>
        <v>183638092</v>
      </c>
      <c r="BQ17" s="141">
        <f t="shared" si="33"/>
        <v>0</v>
      </c>
      <c r="BR17" s="141"/>
      <c r="BS17" s="141"/>
      <c r="BT17" s="141">
        <f t="shared" si="34"/>
        <v>121100000</v>
      </c>
      <c r="BU17" s="141">
        <f t="shared" si="35"/>
        <v>119177778</v>
      </c>
      <c r="BV17" s="141">
        <f t="shared" si="36"/>
        <v>0</v>
      </c>
      <c r="BW17" s="141"/>
      <c r="BX17" s="141"/>
      <c r="BY17" s="141">
        <f t="shared" si="37"/>
        <v>10161290</v>
      </c>
      <c r="BZ17" s="141">
        <f t="shared" si="38"/>
        <v>10000069</v>
      </c>
      <c r="CA17" s="141">
        <f t="shared" si="39"/>
        <v>0</v>
      </c>
      <c r="CB17" s="141"/>
      <c r="CC17" s="141"/>
      <c r="CD17" s="141">
        <f t="shared" si="40"/>
        <v>1904000</v>
      </c>
      <c r="CE17" s="141">
        <f t="shared" si="41"/>
        <v>1874207.2309440002</v>
      </c>
      <c r="CF17" s="141">
        <f t="shared" si="42"/>
        <v>0</v>
      </c>
      <c r="CG17" s="141"/>
      <c r="CH17" s="141">
        <v>693.23</v>
      </c>
      <c r="CI17" s="141">
        <f t="shared" si="47"/>
        <v>246401</v>
      </c>
      <c r="CJ17" s="141">
        <f t="shared" si="48"/>
        <v>225992.98000000117</v>
      </c>
      <c r="CK17" s="141">
        <f t="shared" si="43"/>
        <v>755.83128834355432</v>
      </c>
      <c r="CL17" s="141"/>
      <c r="CM17" s="141">
        <v>165474</v>
      </c>
      <c r="CN17" s="141">
        <v>323999</v>
      </c>
      <c r="CO17" s="141">
        <f t="shared" si="44"/>
        <v>489473</v>
      </c>
      <c r="CP17" s="141">
        <f t="shared" si="45"/>
        <v>435000431</v>
      </c>
      <c r="CQ17" s="141">
        <f t="shared" si="49"/>
        <v>435000431.00000006</v>
      </c>
      <c r="CR17" s="141">
        <f t="shared" si="50"/>
        <v>489472.99999999994</v>
      </c>
      <c r="CS17" s="141"/>
      <c r="CT17" s="141"/>
      <c r="CU17" s="141"/>
      <c r="CV17" s="141">
        <f t="shared" si="46"/>
        <v>2954599.4217609302</v>
      </c>
    </row>
    <row r="18" spans="1:100" s="14" customFormat="1" ht="13.2" x14ac:dyDescent="0.25">
      <c r="A18" s="4" t="s">
        <v>465</v>
      </c>
      <c r="B18" s="4" t="s">
        <v>466</v>
      </c>
      <c r="C18" s="4" t="s">
        <v>348</v>
      </c>
      <c r="D18" s="4" t="s">
        <v>348</v>
      </c>
      <c r="E18" s="4"/>
      <c r="F18" s="141"/>
      <c r="G18" s="141">
        <f>'Control Totals 2016-17'!$I$3</f>
        <v>129600000</v>
      </c>
      <c r="H18" s="141">
        <v>129600000.00000101</v>
      </c>
      <c r="I18" s="141">
        <f t="shared" si="0"/>
        <v>0</v>
      </c>
      <c r="J18" s="141"/>
      <c r="K18" s="141"/>
      <c r="L18" s="141">
        <f t="shared" si="1"/>
        <v>3202979103</v>
      </c>
      <c r="M18" s="141">
        <v>5258012077.9999981</v>
      </c>
      <c r="N18" s="141">
        <f t="shared" si="2"/>
        <v>0</v>
      </c>
      <c r="O18" s="141"/>
      <c r="P18" s="141">
        <v>1929292.1943270001</v>
      </c>
      <c r="Q18" s="141">
        <v>756991403</v>
      </c>
      <c r="R18" s="141">
        <v>1276518313</v>
      </c>
      <c r="S18" s="141">
        <f t="shared" si="3"/>
        <v>1144094.5187447101</v>
      </c>
      <c r="T18" s="141"/>
      <c r="U18" s="141"/>
      <c r="V18" s="141">
        <f t="shared" si="4"/>
        <v>443204474</v>
      </c>
      <c r="W18" s="141">
        <f t="shared" si="5"/>
        <v>523996799.00000209</v>
      </c>
      <c r="X18" s="141">
        <f t="shared" si="6"/>
        <v>0</v>
      </c>
      <c r="Y18" s="141"/>
      <c r="Z18" s="141">
        <v>97350.762881999995</v>
      </c>
      <c r="AA18" s="141">
        <f t="shared" si="7"/>
        <v>340118003</v>
      </c>
      <c r="AB18" s="141">
        <f t="shared" si="8"/>
        <v>342170317.00001383</v>
      </c>
      <c r="AC18" s="141">
        <f t="shared" si="9"/>
        <v>96766.859709666242</v>
      </c>
      <c r="AD18" s="141"/>
      <c r="AE18" s="141"/>
      <c r="AF18" s="141">
        <f t="shared" si="10"/>
        <v>605544318</v>
      </c>
      <c r="AG18" s="141">
        <f t="shared" si="11"/>
        <v>726591897.00000179</v>
      </c>
      <c r="AH18" s="141">
        <f t="shared" si="12"/>
        <v>0</v>
      </c>
      <c r="AI18" s="141"/>
      <c r="AJ18" s="141"/>
      <c r="AK18" s="141">
        <f t="shared" si="13"/>
        <v>20371175</v>
      </c>
      <c r="AL18" s="141">
        <f t="shared" si="14"/>
        <v>21580834</v>
      </c>
      <c r="AM18" s="141">
        <f t="shared" si="15"/>
        <v>0</v>
      </c>
      <c r="AN18" s="141"/>
      <c r="AO18" s="141">
        <v>57408.309659999999</v>
      </c>
      <c r="AP18" s="141">
        <f t="shared" si="16"/>
        <v>45205996</v>
      </c>
      <c r="AQ18" s="141">
        <f t="shared" si="17"/>
        <v>45294790.000002876</v>
      </c>
      <c r="AR18" s="141">
        <f t="shared" si="18"/>
        <v>57295.768825875035</v>
      </c>
      <c r="AS18" s="141"/>
      <c r="AT18" s="141"/>
      <c r="AU18" s="141">
        <f t="shared" si="19"/>
        <v>12223411</v>
      </c>
      <c r="AV18" s="141">
        <f t="shared" si="20"/>
        <v>11889881.000002848</v>
      </c>
      <c r="AW18" s="141">
        <f t="shared" si="21"/>
        <v>0</v>
      </c>
      <c r="AX18" s="141"/>
      <c r="AY18" s="141"/>
      <c r="AZ18" s="141">
        <f t="shared" si="22"/>
        <v>859541545</v>
      </c>
      <c r="BA18" s="141">
        <f t="shared" si="23"/>
        <v>834431461.9999969</v>
      </c>
      <c r="BB18" s="141">
        <f t="shared" si="24"/>
        <v>0</v>
      </c>
      <c r="BC18" s="141"/>
      <c r="BD18" s="141"/>
      <c r="BE18" s="141">
        <f t="shared" si="25"/>
        <v>9386434</v>
      </c>
      <c r="BF18" s="141">
        <f t="shared" si="26"/>
        <v>9386434</v>
      </c>
      <c r="BG18" s="141">
        <f t="shared" si="27"/>
        <v>0</v>
      </c>
      <c r="BH18" s="141"/>
      <c r="BI18" s="141"/>
      <c r="BJ18" s="141">
        <f t="shared" si="28"/>
        <v>2191103</v>
      </c>
      <c r="BK18" s="141">
        <f t="shared" si="29"/>
        <v>2191101</v>
      </c>
      <c r="BL18" s="141">
        <f t="shared" si="30"/>
        <v>0</v>
      </c>
      <c r="BM18" s="141"/>
      <c r="BN18" s="141"/>
      <c r="BO18" s="141">
        <f t="shared" si="31"/>
        <v>186600000</v>
      </c>
      <c r="BP18" s="141">
        <f t="shared" si="32"/>
        <v>183638092</v>
      </c>
      <c r="BQ18" s="141">
        <f t="shared" si="33"/>
        <v>0</v>
      </c>
      <c r="BR18" s="141"/>
      <c r="BS18" s="141"/>
      <c r="BT18" s="141">
        <f t="shared" si="34"/>
        <v>121100000</v>
      </c>
      <c r="BU18" s="141">
        <f t="shared" si="35"/>
        <v>119177778</v>
      </c>
      <c r="BV18" s="141">
        <f t="shared" si="36"/>
        <v>0</v>
      </c>
      <c r="BW18" s="141"/>
      <c r="BX18" s="141"/>
      <c r="BY18" s="141">
        <f t="shared" si="37"/>
        <v>10161290</v>
      </c>
      <c r="BZ18" s="141">
        <f t="shared" si="38"/>
        <v>10000069</v>
      </c>
      <c r="CA18" s="141">
        <f t="shared" si="39"/>
        <v>0</v>
      </c>
      <c r="CB18" s="141"/>
      <c r="CC18" s="141"/>
      <c r="CD18" s="141">
        <f t="shared" si="40"/>
        <v>1904000</v>
      </c>
      <c r="CE18" s="141">
        <f t="shared" si="41"/>
        <v>1874207.2309440002</v>
      </c>
      <c r="CF18" s="141">
        <f t="shared" si="42"/>
        <v>0</v>
      </c>
      <c r="CG18" s="141"/>
      <c r="CH18" s="141">
        <v>693.23</v>
      </c>
      <c r="CI18" s="141">
        <f t="shared" si="47"/>
        <v>246401</v>
      </c>
      <c r="CJ18" s="141">
        <f t="shared" si="48"/>
        <v>225992.98000000117</v>
      </c>
      <c r="CK18" s="141">
        <f t="shared" si="43"/>
        <v>755.83128834355432</v>
      </c>
      <c r="CL18" s="141"/>
      <c r="CM18" s="141">
        <v>69922</v>
      </c>
      <c r="CN18" s="141">
        <v>138426</v>
      </c>
      <c r="CO18" s="141">
        <f t="shared" si="44"/>
        <v>208348</v>
      </c>
      <c r="CP18" s="141">
        <f t="shared" si="45"/>
        <v>435000431</v>
      </c>
      <c r="CQ18" s="141">
        <f t="shared" si="49"/>
        <v>435000431.00000006</v>
      </c>
      <c r="CR18" s="141">
        <f t="shared" si="50"/>
        <v>208347.99999999997</v>
      </c>
      <c r="CS18" s="141"/>
      <c r="CT18" s="141"/>
      <c r="CU18" s="141"/>
      <c r="CV18" s="141">
        <f t="shared" si="46"/>
        <v>1507260.9785685951</v>
      </c>
    </row>
    <row r="19" spans="1:100" s="14" customFormat="1" ht="13.2" x14ac:dyDescent="0.25">
      <c r="A19" s="4" t="s">
        <v>631</v>
      </c>
      <c r="B19" s="4" t="s">
        <v>632</v>
      </c>
      <c r="C19" s="4" t="s">
        <v>348</v>
      </c>
      <c r="D19" s="4" t="s">
        <v>348</v>
      </c>
      <c r="E19" s="4"/>
      <c r="F19" s="141"/>
      <c r="G19" s="141">
        <f>'Control Totals 2016-17'!$I$3</f>
        <v>129600000</v>
      </c>
      <c r="H19" s="141">
        <v>129600000.00000101</v>
      </c>
      <c r="I19" s="141">
        <f t="shared" si="0"/>
        <v>0</v>
      </c>
      <c r="J19" s="141"/>
      <c r="K19" s="141"/>
      <c r="L19" s="141">
        <f t="shared" si="1"/>
        <v>3202979103</v>
      </c>
      <c r="M19" s="141">
        <v>5258012077.9999981</v>
      </c>
      <c r="N19" s="141">
        <f t="shared" si="2"/>
        <v>0</v>
      </c>
      <c r="O19" s="141"/>
      <c r="P19" s="141">
        <v>2602755.1799360001</v>
      </c>
      <c r="Q19" s="141">
        <v>756991403</v>
      </c>
      <c r="R19" s="141">
        <v>1276518313</v>
      </c>
      <c r="S19" s="141">
        <f t="shared" si="3"/>
        <v>1543466.5333510733</v>
      </c>
      <c r="T19" s="141"/>
      <c r="U19" s="141"/>
      <c r="V19" s="141">
        <f t="shared" si="4"/>
        <v>443204474</v>
      </c>
      <c r="W19" s="141">
        <f t="shared" si="5"/>
        <v>523996799.00000209</v>
      </c>
      <c r="X19" s="141">
        <f t="shared" si="6"/>
        <v>0</v>
      </c>
      <c r="Y19" s="141"/>
      <c r="Z19" s="141">
        <v>79793.324951999995</v>
      </c>
      <c r="AA19" s="141">
        <f t="shared" si="7"/>
        <v>340118003</v>
      </c>
      <c r="AB19" s="141">
        <f t="shared" si="8"/>
        <v>342170317.00001383</v>
      </c>
      <c r="AC19" s="141">
        <f t="shared" si="9"/>
        <v>79314.730083390648</v>
      </c>
      <c r="AD19" s="141"/>
      <c r="AE19" s="141"/>
      <c r="AF19" s="141">
        <f t="shared" si="10"/>
        <v>605544318</v>
      </c>
      <c r="AG19" s="141">
        <f t="shared" si="11"/>
        <v>726591897.00000179</v>
      </c>
      <c r="AH19" s="141">
        <f t="shared" si="12"/>
        <v>0</v>
      </c>
      <c r="AI19" s="141"/>
      <c r="AJ19" s="141"/>
      <c r="AK19" s="141">
        <f t="shared" si="13"/>
        <v>20371175</v>
      </c>
      <c r="AL19" s="141">
        <f t="shared" si="14"/>
        <v>21580834</v>
      </c>
      <c r="AM19" s="141">
        <f t="shared" si="15"/>
        <v>0</v>
      </c>
      <c r="AN19" s="141"/>
      <c r="AO19" s="141">
        <v>52059.561680999999</v>
      </c>
      <c r="AP19" s="141">
        <f t="shared" si="16"/>
        <v>45205996</v>
      </c>
      <c r="AQ19" s="141">
        <f t="shared" si="17"/>
        <v>45294790.000002876</v>
      </c>
      <c r="AR19" s="141">
        <f t="shared" si="18"/>
        <v>51957.506307301344</v>
      </c>
      <c r="AS19" s="141"/>
      <c r="AT19" s="141"/>
      <c r="AU19" s="141">
        <f t="shared" si="19"/>
        <v>12223411</v>
      </c>
      <c r="AV19" s="141">
        <f t="shared" si="20"/>
        <v>11889881.000002848</v>
      </c>
      <c r="AW19" s="141">
        <f t="shared" si="21"/>
        <v>0</v>
      </c>
      <c r="AX19" s="141"/>
      <c r="AY19" s="141"/>
      <c r="AZ19" s="141">
        <f t="shared" si="22"/>
        <v>859541545</v>
      </c>
      <c r="BA19" s="141">
        <f t="shared" si="23"/>
        <v>834431461.9999969</v>
      </c>
      <c r="BB19" s="141">
        <f t="shared" si="24"/>
        <v>0</v>
      </c>
      <c r="BC19" s="141"/>
      <c r="BD19" s="141"/>
      <c r="BE19" s="141">
        <f t="shared" si="25"/>
        <v>9386434</v>
      </c>
      <c r="BF19" s="141">
        <f t="shared" si="26"/>
        <v>9386434</v>
      </c>
      <c r="BG19" s="141">
        <f t="shared" si="27"/>
        <v>0</v>
      </c>
      <c r="BH19" s="141"/>
      <c r="BI19" s="141"/>
      <c r="BJ19" s="141">
        <f t="shared" si="28"/>
        <v>2191103</v>
      </c>
      <c r="BK19" s="141">
        <f t="shared" si="29"/>
        <v>2191101</v>
      </c>
      <c r="BL19" s="141">
        <f t="shared" si="30"/>
        <v>0</v>
      </c>
      <c r="BM19" s="141"/>
      <c r="BN19" s="141"/>
      <c r="BO19" s="141">
        <f t="shared" si="31"/>
        <v>186600000</v>
      </c>
      <c r="BP19" s="141">
        <f t="shared" si="32"/>
        <v>183638092</v>
      </c>
      <c r="BQ19" s="141">
        <f t="shared" si="33"/>
        <v>0</v>
      </c>
      <c r="BR19" s="141"/>
      <c r="BS19" s="141"/>
      <c r="BT19" s="141">
        <f t="shared" si="34"/>
        <v>121100000</v>
      </c>
      <c r="BU19" s="141">
        <f t="shared" si="35"/>
        <v>119177778</v>
      </c>
      <c r="BV19" s="141">
        <f t="shared" si="36"/>
        <v>0</v>
      </c>
      <c r="BW19" s="141"/>
      <c r="BX19" s="141"/>
      <c r="BY19" s="141">
        <f t="shared" si="37"/>
        <v>10161290</v>
      </c>
      <c r="BZ19" s="141">
        <f t="shared" si="38"/>
        <v>10000069</v>
      </c>
      <c r="CA19" s="141">
        <f t="shared" si="39"/>
        <v>0</v>
      </c>
      <c r="CB19" s="141"/>
      <c r="CC19" s="141"/>
      <c r="CD19" s="141">
        <f t="shared" si="40"/>
        <v>1904000</v>
      </c>
      <c r="CE19" s="141">
        <f t="shared" si="41"/>
        <v>1874207.2309440002</v>
      </c>
      <c r="CF19" s="141">
        <f t="shared" si="42"/>
        <v>0</v>
      </c>
      <c r="CG19" s="141"/>
      <c r="CH19" s="141">
        <v>693.23</v>
      </c>
      <c r="CI19" s="141">
        <f t="shared" si="47"/>
        <v>246401</v>
      </c>
      <c r="CJ19" s="141">
        <f t="shared" si="48"/>
        <v>225992.98000000117</v>
      </c>
      <c r="CK19" s="141">
        <f t="shared" si="43"/>
        <v>755.83128834355432</v>
      </c>
      <c r="CL19" s="141"/>
      <c r="CM19" s="141"/>
      <c r="CN19" s="141">
        <v>55624</v>
      </c>
      <c r="CO19" s="141">
        <f t="shared" si="44"/>
        <v>55624</v>
      </c>
      <c r="CP19" s="141">
        <f t="shared" si="45"/>
        <v>435000431</v>
      </c>
      <c r="CQ19" s="141">
        <f t="shared" si="49"/>
        <v>435000431.00000006</v>
      </c>
      <c r="CR19" s="141">
        <f t="shared" si="50"/>
        <v>55623.999999999993</v>
      </c>
      <c r="CS19" s="141"/>
      <c r="CT19" s="141"/>
      <c r="CU19" s="141"/>
      <c r="CV19" s="141">
        <f t="shared" si="46"/>
        <v>1731118.6010301088</v>
      </c>
    </row>
    <row r="20" spans="1:100" s="14" customFormat="1" ht="13.2" x14ac:dyDescent="0.25">
      <c r="A20" s="4" t="s">
        <v>201</v>
      </c>
      <c r="B20" s="4" t="s">
        <v>202</v>
      </c>
      <c r="C20" s="4"/>
      <c r="D20" s="4" t="s">
        <v>203</v>
      </c>
      <c r="E20" s="4"/>
      <c r="F20" s="141">
        <v>224025.43343400001</v>
      </c>
      <c r="G20" s="141">
        <f>'Control Totals 2016-17'!$I$3</f>
        <v>129600000</v>
      </c>
      <c r="H20" s="141">
        <v>129600000.00000101</v>
      </c>
      <c r="I20" s="141">
        <f t="shared" si="0"/>
        <v>224025.43343399823</v>
      </c>
      <c r="J20" s="141"/>
      <c r="K20" s="141">
        <v>10687821.580630001</v>
      </c>
      <c r="L20" s="141">
        <f t="shared" si="1"/>
        <v>3202979103</v>
      </c>
      <c r="M20" s="141">
        <v>5258012077.9999981</v>
      </c>
      <c r="N20" s="141">
        <f t="shared" si="2"/>
        <v>6510610.6017868929</v>
      </c>
      <c r="O20" s="141"/>
      <c r="P20" s="141">
        <v>2811263.880655</v>
      </c>
      <c r="Q20" s="141">
        <v>756991403</v>
      </c>
      <c r="R20" s="141">
        <v>1276518313</v>
      </c>
      <c r="S20" s="141">
        <f t="shared" si="3"/>
        <v>1667114.8134325691</v>
      </c>
      <c r="T20" s="141"/>
      <c r="U20" s="141"/>
      <c r="V20" s="141">
        <f t="shared" si="4"/>
        <v>443204474</v>
      </c>
      <c r="W20" s="141">
        <f t="shared" si="5"/>
        <v>523996799.00000209</v>
      </c>
      <c r="X20" s="141">
        <f t="shared" si="6"/>
        <v>0</v>
      </c>
      <c r="Y20" s="141"/>
      <c r="Z20" s="141">
        <v>1116250.1873939999</v>
      </c>
      <c r="AA20" s="141">
        <f t="shared" si="7"/>
        <v>340118003</v>
      </c>
      <c r="AB20" s="141">
        <f t="shared" si="8"/>
        <v>342170317.00001383</v>
      </c>
      <c r="AC20" s="141">
        <f t="shared" si="9"/>
        <v>1109554.9956333814</v>
      </c>
      <c r="AD20" s="141"/>
      <c r="AE20" s="141">
        <v>1923424.488508</v>
      </c>
      <c r="AF20" s="141">
        <f t="shared" si="10"/>
        <v>605544318</v>
      </c>
      <c r="AG20" s="141">
        <f t="shared" si="11"/>
        <v>726591897.00000179</v>
      </c>
      <c r="AH20" s="141">
        <f t="shared" si="12"/>
        <v>1602988.9335774863</v>
      </c>
      <c r="AI20" s="141"/>
      <c r="AJ20" s="141"/>
      <c r="AK20" s="141">
        <f t="shared" si="13"/>
        <v>20371175</v>
      </c>
      <c r="AL20" s="141">
        <f t="shared" si="14"/>
        <v>21580834</v>
      </c>
      <c r="AM20" s="141">
        <f t="shared" si="15"/>
        <v>0</v>
      </c>
      <c r="AN20" s="141"/>
      <c r="AO20" s="141">
        <v>116521.967993</v>
      </c>
      <c r="AP20" s="141">
        <f t="shared" si="16"/>
        <v>45205996</v>
      </c>
      <c r="AQ20" s="141">
        <f t="shared" si="17"/>
        <v>45294790.000002876</v>
      </c>
      <c r="AR20" s="141">
        <f t="shared" si="18"/>
        <v>116293.54323098421</v>
      </c>
      <c r="AS20" s="141"/>
      <c r="AT20" s="141">
        <v>71282.667518999995</v>
      </c>
      <c r="AU20" s="141">
        <f t="shared" si="19"/>
        <v>12223411</v>
      </c>
      <c r="AV20" s="141">
        <f t="shared" si="20"/>
        <v>11889881.000002848</v>
      </c>
      <c r="AW20" s="141">
        <f t="shared" si="21"/>
        <v>73282.259280885875</v>
      </c>
      <c r="AX20" s="141"/>
      <c r="AY20" s="141">
        <v>2016751.448816</v>
      </c>
      <c r="AZ20" s="141">
        <f t="shared" si="22"/>
        <v>859541545</v>
      </c>
      <c r="BA20" s="141">
        <f t="shared" si="23"/>
        <v>834431461.9999969</v>
      </c>
      <c r="BB20" s="141">
        <f t="shared" si="24"/>
        <v>2077440.4311666514</v>
      </c>
      <c r="BC20" s="141"/>
      <c r="BD20" s="141"/>
      <c r="BE20" s="141">
        <f t="shared" si="25"/>
        <v>9386434</v>
      </c>
      <c r="BF20" s="141">
        <f t="shared" si="26"/>
        <v>9386434</v>
      </c>
      <c r="BG20" s="141">
        <f t="shared" si="27"/>
        <v>0</v>
      </c>
      <c r="BH20" s="141"/>
      <c r="BI20" s="141"/>
      <c r="BJ20" s="141">
        <f t="shared" si="28"/>
        <v>2191103</v>
      </c>
      <c r="BK20" s="141">
        <f t="shared" si="29"/>
        <v>2191101</v>
      </c>
      <c r="BL20" s="141">
        <f t="shared" si="30"/>
        <v>0</v>
      </c>
      <c r="BM20" s="141"/>
      <c r="BN20" s="141">
        <v>558376</v>
      </c>
      <c r="BO20" s="141">
        <f t="shared" si="31"/>
        <v>186600000</v>
      </c>
      <c r="BP20" s="141">
        <f t="shared" si="32"/>
        <v>183638092</v>
      </c>
      <c r="BQ20" s="141">
        <f t="shared" si="33"/>
        <v>567382.07452079176</v>
      </c>
      <c r="BR20" s="141"/>
      <c r="BS20" s="141">
        <v>442867</v>
      </c>
      <c r="BT20" s="141">
        <f t="shared" si="34"/>
        <v>121100000</v>
      </c>
      <c r="BU20" s="141">
        <f t="shared" si="35"/>
        <v>119177778</v>
      </c>
      <c r="BV20" s="141">
        <f t="shared" si="36"/>
        <v>450010.01528993098</v>
      </c>
      <c r="BW20" s="141"/>
      <c r="BX20" s="141">
        <v>37407</v>
      </c>
      <c r="BY20" s="141">
        <f t="shared" si="37"/>
        <v>10161290</v>
      </c>
      <c r="BZ20" s="141">
        <f t="shared" si="38"/>
        <v>10000069</v>
      </c>
      <c r="CA20" s="141">
        <f t="shared" si="39"/>
        <v>38010.075233480886</v>
      </c>
      <c r="CB20" s="141"/>
      <c r="CC20" s="141">
        <v>13848.821900000001</v>
      </c>
      <c r="CD20" s="141">
        <f t="shared" si="40"/>
        <v>1904000</v>
      </c>
      <c r="CE20" s="141">
        <f t="shared" si="41"/>
        <v>1874207.2309440002</v>
      </c>
      <c r="CF20" s="141">
        <f t="shared" si="42"/>
        <v>14068.965513658219</v>
      </c>
      <c r="CG20" s="141"/>
      <c r="CH20" s="141">
        <v>693.23</v>
      </c>
      <c r="CI20" s="141">
        <f t="shared" si="47"/>
        <v>246401</v>
      </c>
      <c r="CJ20" s="141">
        <f t="shared" si="48"/>
        <v>225992.98000000117</v>
      </c>
      <c r="CK20" s="141">
        <f t="shared" si="43"/>
        <v>755.83128834355432</v>
      </c>
      <c r="CL20" s="141"/>
      <c r="CM20" s="141">
        <v>813371.00000002142</v>
      </c>
      <c r="CN20" s="141">
        <v>1588886</v>
      </c>
      <c r="CO20" s="141">
        <f t="shared" si="44"/>
        <v>2402257.0000000214</v>
      </c>
      <c r="CP20" s="141">
        <f t="shared" si="45"/>
        <v>435000431</v>
      </c>
      <c r="CQ20" s="141">
        <f t="shared" si="49"/>
        <v>435000431.00000006</v>
      </c>
      <c r="CR20" s="141">
        <f t="shared" si="50"/>
        <v>2402257.000000021</v>
      </c>
      <c r="CS20" s="141"/>
      <c r="CT20" s="141"/>
      <c r="CU20" s="141"/>
      <c r="CV20" s="141">
        <f t="shared" si="46"/>
        <v>16853794.97338907</v>
      </c>
    </row>
    <row r="21" spans="1:100" s="14" customFormat="1" ht="13.2" x14ac:dyDescent="0.25">
      <c r="A21" s="4" t="s">
        <v>306</v>
      </c>
      <c r="B21" s="4" t="s">
        <v>307</v>
      </c>
      <c r="C21" s="4"/>
      <c r="D21" s="4" t="s">
        <v>203</v>
      </c>
      <c r="E21" s="4"/>
      <c r="F21" s="141">
        <v>359351.13704900001</v>
      </c>
      <c r="G21" s="141">
        <f>'Control Totals 2016-17'!$I$3</f>
        <v>129600000</v>
      </c>
      <c r="H21" s="141">
        <v>129600000.00000101</v>
      </c>
      <c r="I21" s="141">
        <f t="shared" si="0"/>
        <v>359351.13704899722</v>
      </c>
      <c r="J21" s="141"/>
      <c r="K21" s="141">
        <v>13269411.831119001</v>
      </c>
      <c r="L21" s="141">
        <f t="shared" si="1"/>
        <v>3202979103</v>
      </c>
      <c r="M21" s="141">
        <v>5258012077.9999981</v>
      </c>
      <c r="N21" s="141">
        <f t="shared" si="2"/>
        <v>8083216.2752166167</v>
      </c>
      <c r="O21" s="141"/>
      <c r="P21" s="141">
        <v>3651902.2409979999</v>
      </c>
      <c r="Q21" s="141">
        <v>756991403</v>
      </c>
      <c r="R21" s="141">
        <v>1276518313</v>
      </c>
      <c r="S21" s="141">
        <f t="shared" si="3"/>
        <v>2165623.926330558</v>
      </c>
      <c r="T21" s="141"/>
      <c r="U21" s="141"/>
      <c r="V21" s="141">
        <f t="shared" si="4"/>
        <v>443204474</v>
      </c>
      <c r="W21" s="141">
        <f t="shared" si="5"/>
        <v>523996799.00000209</v>
      </c>
      <c r="X21" s="141">
        <f t="shared" si="6"/>
        <v>0</v>
      </c>
      <c r="Y21" s="141"/>
      <c r="Z21" s="141">
        <v>1057010.702115</v>
      </c>
      <c r="AA21" s="141">
        <f t="shared" si="7"/>
        <v>340118003</v>
      </c>
      <c r="AB21" s="141">
        <f t="shared" si="8"/>
        <v>342170317.00001383</v>
      </c>
      <c r="AC21" s="141">
        <f t="shared" si="9"/>
        <v>1050670.8247079398</v>
      </c>
      <c r="AD21" s="141"/>
      <c r="AE21" s="141">
        <v>2204473.3053779998</v>
      </c>
      <c r="AF21" s="141">
        <f t="shared" si="10"/>
        <v>605544318</v>
      </c>
      <c r="AG21" s="141">
        <f t="shared" si="11"/>
        <v>726591897.00000179</v>
      </c>
      <c r="AH21" s="141">
        <f t="shared" si="12"/>
        <v>1837216.0352544135</v>
      </c>
      <c r="AI21" s="141"/>
      <c r="AJ21" s="141"/>
      <c r="AK21" s="141">
        <f t="shared" si="13"/>
        <v>20371175</v>
      </c>
      <c r="AL21" s="141">
        <f t="shared" si="14"/>
        <v>21580834</v>
      </c>
      <c r="AM21" s="141">
        <f t="shared" si="15"/>
        <v>0</v>
      </c>
      <c r="AN21" s="141"/>
      <c r="AO21" s="141">
        <v>112581.32165699999</v>
      </c>
      <c r="AP21" s="141">
        <f t="shared" si="16"/>
        <v>45205996</v>
      </c>
      <c r="AQ21" s="141">
        <f t="shared" si="17"/>
        <v>45294790.000002876</v>
      </c>
      <c r="AR21" s="141">
        <f t="shared" si="18"/>
        <v>112360.62197221207</v>
      </c>
      <c r="AS21" s="141"/>
      <c r="AT21" s="141">
        <v>70999.575114000007</v>
      </c>
      <c r="AU21" s="141">
        <f t="shared" si="19"/>
        <v>12223411</v>
      </c>
      <c r="AV21" s="141">
        <f t="shared" si="20"/>
        <v>11889881.000002848</v>
      </c>
      <c r="AW21" s="141">
        <f t="shared" si="21"/>
        <v>72991.225685403071</v>
      </c>
      <c r="AX21" s="141"/>
      <c r="AY21" s="141">
        <v>6213226.4097750001</v>
      </c>
      <c r="AZ21" s="141">
        <f t="shared" si="22"/>
        <v>859541545</v>
      </c>
      <c r="BA21" s="141">
        <f t="shared" si="23"/>
        <v>834431461.9999969</v>
      </c>
      <c r="BB21" s="141">
        <f t="shared" si="24"/>
        <v>6400197.5847032797</v>
      </c>
      <c r="BC21" s="141"/>
      <c r="BD21" s="141"/>
      <c r="BE21" s="141">
        <f t="shared" si="25"/>
        <v>9386434</v>
      </c>
      <c r="BF21" s="141">
        <f t="shared" si="26"/>
        <v>9386434</v>
      </c>
      <c r="BG21" s="141">
        <f t="shared" si="27"/>
        <v>0</v>
      </c>
      <c r="BH21" s="141"/>
      <c r="BI21" s="141"/>
      <c r="BJ21" s="141">
        <f t="shared" si="28"/>
        <v>2191103</v>
      </c>
      <c r="BK21" s="141">
        <f t="shared" si="29"/>
        <v>2191101</v>
      </c>
      <c r="BL21" s="141">
        <f t="shared" si="30"/>
        <v>0</v>
      </c>
      <c r="BM21" s="141"/>
      <c r="BN21" s="141">
        <v>475020</v>
      </c>
      <c r="BO21" s="141">
        <f t="shared" si="31"/>
        <v>186600000</v>
      </c>
      <c r="BP21" s="141">
        <f t="shared" si="32"/>
        <v>183638092</v>
      </c>
      <c r="BQ21" s="141">
        <f t="shared" si="33"/>
        <v>482681.62141436321</v>
      </c>
      <c r="BR21" s="141"/>
      <c r="BS21" s="141">
        <v>350211</v>
      </c>
      <c r="BT21" s="141">
        <f t="shared" si="34"/>
        <v>121100000</v>
      </c>
      <c r="BU21" s="141">
        <f t="shared" si="35"/>
        <v>119177778</v>
      </c>
      <c r="BV21" s="141">
        <f t="shared" si="36"/>
        <v>355859.56385258329</v>
      </c>
      <c r="BW21" s="141"/>
      <c r="BX21" s="141">
        <v>36063</v>
      </c>
      <c r="BY21" s="141">
        <f t="shared" si="37"/>
        <v>10161290</v>
      </c>
      <c r="BZ21" s="141">
        <f t="shared" si="38"/>
        <v>10000069</v>
      </c>
      <c r="CA21" s="141">
        <f t="shared" si="39"/>
        <v>36644.407280589767</v>
      </c>
      <c r="CB21" s="141"/>
      <c r="CC21" s="141">
        <v>9232.5479369999994</v>
      </c>
      <c r="CD21" s="141">
        <f t="shared" si="40"/>
        <v>1904000</v>
      </c>
      <c r="CE21" s="141">
        <f t="shared" si="41"/>
        <v>1874207.2309440002</v>
      </c>
      <c r="CF21" s="141">
        <f t="shared" si="42"/>
        <v>9379.3103461637638</v>
      </c>
      <c r="CG21" s="141"/>
      <c r="CH21" s="141">
        <v>693.23</v>
      </c>
      <c r="CI21" s="141">
        <f t="shared" si="47"/>
        <v>246401</v>
      </c>
      <c r="CJ21" s="141">
        <f t="shared" si="48"/>
        <v>225992.98000000117</v>
      </c>
      <c r="CK21" s="141">
        <f t="shared" si="43"/>
        <v>755.83128834355432</v>
      </c>
      <c r="CL21" s="141"/>
      <c r="CM21" s="141">
        <v>787753</v>
      </c>
      <c r="CN21" s="141">
        <v>1521464</v>
      </c>
      <c r="CO21" s="141">
        <f t="shared" si="44"/>
        <v>2309217</v>
      </c>
      <c r="CP21" s="141">
        <f t="shared" si="45"/>
        <v>435000431</v>
      </c>
      <c r="CQ21" s="141">
        <f t="shared" si="49"/>
        <v>435000431.00000006</v>
      </c>
      <c r="CR21" s="141">
        <f t="shared" si="50"/>
        <v>2309216.9999999995</v>
      </c>
      <c r="CS21" s="141"/>
      <c r="CT21" s="141"/>
      <c r="CU21" s="141"/>
      <c r="CV21" s="141">
        <f t="shared" si="46"/>
        <v>23276165.365101464</v>
      </c>
    </row>
    <row r="22" spans="1:100" s="14" customFormat="1" ht="13.2" x14ac:dyDescent="0.25">
      <c r="A22" s="4" t="s">
        <v>775</v>
      </c>
      <c r="B22" s="4" t="s">
        <v>776</v>
      </c>
      <c r="C22" s="4" t="s">
        <v>764</v>
      </c>
      <c r="D22" s="4" t="s">
        <v>764</v>
      </c>
      <c r="E22" s="4"/>
      <c r="F22" s="141"/>
      <c r="G22" s="141">
        <f>'Control Totals 2016-17'!$I$3</f>
        <v>129600000</v>
      </c>
      <c r="H22" s="141">
        <v>129600000.00000101</v>
      </c>
      <c r="I22" s="141">
        <f t="shared" si="0"/>
        <v>0</v>
      </c>
      <c r="J22" s="141"/>
      <c r="K22" s="141"/>
      <c r="L22" s="141">
        <f t="shared" si="1"/>
        <v>3202979103</v>
      </c>
      <c r="M22" s="141">
        <v>5258012077.9999981</v>
      </c>
      <c r="N22" s="141">
        <f t="shared" si="2"/>
        <v>0</v>
      </c>
      <c r="O22" s="141"/>
      <c r="P22" s="141"/>
      <c r="Q22" s="141">
        <v>756991403</v>
      </c>
      <c r="R22" s="141">
        <v>1276518313</v>
      </c>
      <c r="S22" s="141">
        <f t="shared" si="3"/>
        <v>0</v>
      </c>
      <c r="T22" s="141"/>
      <c r="U22" s="141">
        <v>5306215.6429430004</v>
      </c>
      <c r="V22" s="141">
        <f t="shared" si="4"/>
        <v>443204474</v>
      </c>
      <c r="W22" s="141">
        <f t="shared" si="5"/>
        <v>523996799.00000209</v>
      </c>
      <c r="X22" s="141">
        <f t="shared" si="6"/>
        <v>4488078.0139290793</v>
      </c>
      <c r="Y22" s="141"/>
      <c r="Z22" s="141">
        <v>246601.09545399999</v>
      </c>
      <c r="AA22" s="141">
        <f t="shared" si="7"/>
        <v>340118003</v>
      </c>
      <c r="AB22" s="141">
        <f t="shared" si="8"/>
        <v>342170317.00001383</v>
      </c>
      <c r="AC22" s="141">
        <f t="shared" si="9"/>
        <v>245121.99906406106</v>
      </c>
      <c r="AD22" s="141"/>
      <c r="AE22" s="141"/>
      <c r="AF22" s="141">
        <f t="shared" si="10"/>
        <v>605544318</v>
      </c>
      <c r="AG22" s="141">
        <f t="shared" si="11"/>
        <v>726591897.00000179</v>
      </c>
      <c r="AH22" s="141">
        <f t="shared" si="12"/>
        <v>0</v>
      </c>
      <c r="AI22" s="141"/>
      <c r="AJ22" s="141"/>
      <c r="AK22" s="141">
        <f t="shared" si="13"/>
        <v>20371175</v>
      </c>
      <c r="AL22" s="141">
        <f t="shared" si="14"/>
        <v>21580834</v>
      </c>
      <c r="AM22" s="141">
        <f t="shared" si="15"/>
        <v>0</v>
      </c>
      <c r="AN22" s="141"/>
      <c r="AO22" s="141"/>
      <c r="AP22" s="141">
        <f t="shared" si="16"/>
        <v>45205996</v>
      </c>
      <c r="AQ22" s="141">
        <f t="shared" si="17"/>
        <v>45294790.000002876</v>
      </c>
      <c r="AR22" s="141">
        <f t="shared" si="18"/>
        <v>0</v>
      </c>
      <c r="AS22" s="141"/>
      <c r="AT22" s="141"/>
      <c r="AU22" s="141">
        <f t="shared" si="19"/>
        <v>12223411</v>
      </c>
      <c r="AV22" s="141">
        <f t="shared" si="20"/>
        <v>11889881.000002848</v>
      </c>
      <c r="AW22" s="141">
        <f t="shared" si="21"/>
        <v>0</v>
      </c>
      <c r="AX22" s="141"/>
      <c r="AY22" s="141"/>
      <c r="AZ22" s="141">
        <f t="shared" si="22"/>
        <v>859541545</v>
      </c>
      <c r="BA22" s="141">
        <f t="shared" si="23"/>
        <v>834431461.9999969</v>
      </c>
      <c r="BB22" s="141">
        <f t="shared" si="24"/>
        <v>0</v>
      </c>
      <c r="BC22" s="141"/>
      <c r="BD22" s="141"/>
      <c r="BE22" s="141">
        <f t="shared" si="25"/>
        <v>9386434</v>
      </c>
      <c r="BF22" s="141">
        <f t="shared" si="26"/>
        <v>9386434</v>
      </c>
      <c r="BG22" s="141">
        <f t="shared" si="27"/>
        <v>0</v>
      </c>
      <c r="BH22" s="141"/>
      <c r="BI22" s="141"/>
      <c r="BJ22" s="141">
        <f t="shared" si="28"/>
        <v>2191103</v>
      </c>
      <c r="BK22" s="141">
        <f t="shared" si="29"/>
        <v>2191101</v>
      </c>
      <c r="BL22" s="141">
        <f t="shared" si="30"/>
        <v>0</v>
      </c>
      <c r="BM22" s="141"/>
      <c r="BN22" s="141"/>
      <c r="BO22" s="141">
        <f t="shared" si="31"/>
        <v>186600000</v>
      </c>
      <c r="BP22" s="141">
        <f t="shared" si="32"/>
        <v>183638092</v>
      </c>
      <c r="BQ22" s="141">
        <f t="shared" si="33"/>
        <v>0</v>
      </c>
      <c r="BR22" s="141"/>
      <c r="BS22" s="141"/>
      <c r="BT22" s="141">
        <f t="shared" si="34"/>
        <v>121100000</v>
      </c>
      <c r="BU22" s="141">
        <f t="shared" si="35"/>
        <v>119177778</v>
      </c>
      <c r="BV22" s="141">
        <f t="shared" si="36"/>
        <v>0</v>
      </c>
      <c r="BW22" s="141"/>
      <c r="BX22" s="141"/>
      <c r="BY22" s="141">
        <f t="shared" si="37"/>
        <v>10161290</v>
      </c>
      <c r="BZ22" s="141">
        <f t="shared" si="38"/>
        <v>10000069</v>
      </c>
      <c r="CA22" s="141">
        <f t="shared" si="39"/>
        <v>0</v>
      </c>
      <c r="CB22" s="141"/>
      <c r="CC22" s="141"/>
      <c r="CD22" s="141">
        <f t="shared" si="40"/>
        <v>1904000</v>
      </c>
      <c r="CE22" s="141">
        <f t="shared" si="41"/>
        <v>1874207.2309440002</v>
      </c>
      <c r="CF22" s="141">
        <f t="shared" si="42"/>
        <v>0</v>
      </c>
      <c r="CG22" s="141"/>
      <c r="CH22" s="141"/>
      <c r="CI22" s="141">
        <f t="shared" si="47"/>
        <v>246401</v>
      </c>
      <c r="CJ22" s="141">
        <f t="shared" si="48"/>
        <v>225992.98000000117</v>
      </c>
      <c r="CK22" s="141">
        <f t="shared" si="43"/>
        <v>0</v>
      </c>
      <c r="CL22" s="141"/>
      <c r="CM22" s="141">
        <v>211162</v>
      </c>
      <c r="CN22" s="141"/>
      <c r="CO22" s="141">
        <f t="shared" si="44"/>
        <v>211162</v>
      </c>
      <c r="CP22" s="141">
        <f t="shared" si="45"/>
        <v>435000431</v>
      </c>
      <c r="CQ22" s="141">
        <f t="shared" si="49"/>
        <v>435000431.00000006</v>
      </c>
      <c r="CR22" s="141">
        <f t="shared" si="50"/>
        <v>211161.99999999997</v>
      </c>
      <c r="CS22" s="141"/>
      <c r="CT22" s="141"/>
      <c r="CU22" s="141"/>
      <c r="CV22" s="141">
        <f t="shared" si="46"/>
        <v>4944362.0129931401</v>
      </c>
    </row>
    <row r="23" spans="1:100" s="14" customFormat="1" ht="13.2" x14ac:dyDescent="0.25">
      <c r="A23" s="4" t="s">
        <v>791</v>
      </c>
      <c r="B23" s="4" t="s">
        <v>792</v>
      </c>
      <c r="C23" s="4" t="s">
        <v>764</v>
      </c>
      <c r="D23" s="4" t="s">
        <v>764</v>
      </c>
      <c r="E23" s="4"/>
      <c r="F23" s="141"/>
      <c r="G23" s="141">
        <f>'Control Totals 2016-17'!$I$3</f>
        <v>129600000</v>
      </c>
      <c r="H23" s="141">
        <v>129600000.00000101</v>
      </c>
      <c r="I23" s="141">
        <f t="shared" si="0"/>
        <v>0</v>
      </c>
      <c r="J23" s="141"/>
      <c r="K23" s="141"/>
      <c r="L23" s="141">
        <f t="shared" si="1"/>
        <v>3202979103</v>
      </c>
      <c r="M23" s="141">
        <v>5258012077.9999981</v>
      </c>
      <c r="N23" s="141">
        <f t="shared" si="2"/>
        <v>0</v>
      </c>
      <c r="O23" s="141"/>
      <c r="P23" s="141"/>
      <c r="Q23" s="141">
        <v>756991403</v>
      </c>
      <c r="R23" s="141">
        <v>1276518313</v>
      </c>
      <c r="S23" s="141">
        <f t="shared" si="3"/>
        <v>0</v>
      </c>
      <c r="T23" s="141"/>
      <c r="U23" s="141">
        <v>6384255.1988399997</v>
      </c>
      <c r="V23" s="141">
        <f t="shared" si="4"/>
        <v>443204474</v>
      </c>
      <c r="W23" s="141">
        <f t="shared" si="5"/>
        <v>523996799.00000209</v>
      </c>
      <c r="X23" s="141">
        <f t="shared" si="6"/>
        <v>5399900.2907718839</v>
      </c>
      <c r="Y23" s="141"/>
      <c r="Z23" s="141">
        <v>268144.50891400001</v>
      </c>
      <c r="AA23" s="141">
        <f t="shared" si="7"/>
        <v>340118003</v>
      </c>
      <c r="AB23" s="141">
        <f t="shared" si="8"/>
        <v>342170317.00001383</v>
      </c>
      <c r="AC23" s="141">
        <f t="shared" si="9"/>
        <v>266536.1966135762</v>
      </c>
      <c r="AD23" s="141"/>
      <c r="AE23" s="141"/>
      <c r="AF23" s="141">
        <f t="shared" si="10"/>
        <v>605544318</v>
      </c>
      <c r="AG23" s="141">
        <f t="shared" si="11"/>
        <v>726591897.00000179</v>
      </c>
      <c r="AH23" s="141">
        <f t="shared" si="12"/>
        <v>0</v>
      </c>
      <c r="AI23" s="141"/>
      <c r="AJ23" s="141"/>
      <c r="AK23" s="141">
        <f t="shared" si="13"/>
        <v>20371175</v>
      </c>
      <c r="AL23" s="141">
        <f t="shared" si="14"/>
        <v>21580834</v>
      </c>
      <c r="AM23" s="141">
        <f t="shared" si="15"/>
        <v>0</v>
      </c>
      <c r="AN23" s="141"/>
      <c r="AO23" s="141"/>
      <c r="AP23" s="141">
        <f t="shared" si="16"/>
        <v>45205996</v>
      </c>
      <c r="AQ23" s="141">
        <f t="shared" si="17"/>
        <v>45294790.000002876</v>
      </c>
      <c r="AR23" s="141">
        <f t="shared" si="18"/>
        <v>0</v>
      </c>
      <c r="AS23" s="141"/>
      <c r="AT23" s="141"/>
      <c r="AU23" s="141">
        <f t="shared" si="19"/>
        <v>12223411</v>
      </c>
      <c r="AV23" s="141">
        <f t="shared" si="20"/>
        <v>11889881.000002848</v>
      </c>
      <c r="AW23" s="141">
        <f t="shared" si="21"/>
        <v>0</v>
      </c>
      <c r="AX23" s="141"/>
      <c r="AY23" s="141"/>
      <c r="AZ23" s="141">
        <f t="shared" si="22"/>
        <v>859541545</v>
      </c>
      <c r="BA23" s="141">
        <f t="shared" si="23"/>
        <v>834431461.9999969</v>
      </c>
      <c r="BB23" s="141">
        <f t="shared" si="24"/>
        <v>0</v>
      </c>
      <c r="BC23" s="141"/>
      <c r="BD23" s="141"/>
      <c r="BE23" s="141">
        <f t="shared" si="25"/>
        <v>9386434</v>
      </c>
      <c r="BF23" s="141">
        <f t="shared" si="26"/>
        <v>9386434</v>
      </c>
      <c r="BG23" s="141">
        <f t="shared" si="27"/>
        <v>0</v>
      </c>
      <c r="BH23" s="141"/>
      <c r="BI23" s="141"/>
      <c r="BJ23" s="141">
        <f t="shared" si="28"/>
        <v>2191103</v>
      </c>
      <c r="BK23" s="141">
        <f t="shared" si="29"/>
        <v>2191101</v>
      </c>
      <c r="BL23" s="141">
        <f t="shared" si="30"/>
        <v>0</v>
      </c>
      <c r="BM23" s="141"/>
      <c r="BN23" s="141"/>
      <c r="BO23" s="141">
        <f t="shared" si="31"/>
        <v>186600000</v>
      </c>
      <c r="BP23" s="141">
        <f t="shared" si="32"/>
        <v>183638092</v>
      </c>
      <c r="BQ23" s="141">
        <f t="shared" si="33"/>
        <v>0</v>
      </c>
      <c r="BR23" s="141"/>
      <c r="BS23" s="141"/>
      <c r="BT23" s="141">
        <f t="shared" si="34"/>
        <v>121100000</v>
      </c>
      <c r="BU23" s="141">
        <f t="shared" si="35"/>
        <v>119177778</v>
      </c>
      <c r="BV23" s="141">
        <f t="shared" si="36"/>
        <v>0</v>
      </c>
      <c r="BW23" s="141"/>
      <c r="BX23" s="141"/>
      <c r="BY23" s="141">
        <f t="shared" si="37"/>
        <v>10161290</v>
      </c>
      <c r="BZ23" s="141">
        <f t="shared" si="38"/>
        <v>10000069</v>
      </c>
      <c r="CA23" s="141">
        <f t="shared" si="39"/>
        <v>0</v>
      </c>
      <c r="CB23" s="141"/>
      <c r="CC23" s="141"/>
      <c r="CD23" s="141">
        <f t="shared" si="40"/>
        <v>1904000</v>
      </c>
      <c r="CE23" s="141">
        <f t="shared" si="41"/>
        <v>1874207.2309440002</v>
      </c>
      <c r="CF23" s="141">
        <f t="shared" si="42"/>
        <v>0</v>
      </c>
      <c r="CG23" s="141"/>
      <c r="CH23" s="141"/>
      <c r="CI23" s="141">
        <f t="shared" si="47"/>
        <v>246401</v>
      </c>
      <c r="CJ23" s="141">
        <f t="shared" si="48"/>
        <v>225992.98000000117</v>
      </c>
      <c r="CK23" s="141">
        <f t="shared" si="43"/>
        <v>0</v>
      </c>
      <c r="CL23" s="141"/>
      <c r="CM23" s="141"/>
      <c r="CN23" s="141">
        <v>206490</v>
      </c>
      <c r="CO23" s="141">
        <f t="shared" si="44"/>
        <v>206490</v>
      </c>
      <c r="CP23" s="141">
        <f t="shared" si="45"/>
        <v>435000431</v>
      </c>
      <c r="CQ23" s="141">
        <f t="shared" si="49"/>
        <v>435000431.00000006</v>
      </c>
      <c r="CR23" s="141">
        <f t="shared" si="50"/>
        <v>206489.99999999997</v>
      </c>
      <c r="CS23" s="141"/>
      <c r="CT23" s="141"/>
      <c r="CU23" s="141"/>
      <c r="CV23" s="141">
        <f t="shared" si="46"/>
        <v>5872926.4873854602</v>
      </c>
    </row>
    <row r="24" spans="1:100" s="14" customFormat="1" ht="13.2" x14ac:dyDescent="0.25">
      <c r="A24" s="4" t="s">
        <v>139</v>
      </c>
      <c r="B24" s="4" t="s">
        <v>140</v>
      </c>
      <c r="C24" s="4"/>
      <c r="D24" s="4" t="s">
        <v>136</v>
      </c>
      <c r="E24" s="4"/>
      <c r="F24" s="141">
        <v>449495.74048699997</v>
      </c>
      <c r="G24" s="141">
        <f>'Control Totals 2016-17'!$I$3</f>
        <v>129600000</v>
      </c>
      <c r="H24" s="141">
        <v>129600000.00000101</v>
      </c>
      <c r="I24" s="141">
        <f t="shared" si="0"/>
        <v>449495.74048699642</v>
      </c>
      <c r="J24" s="141"/>
      <c r="K24" s="141">
        <v>16241969.266505999</v>
      </c>
      <c r="L24" s="141">
        <f t="shared" si="1"/>
        <v>3202979103</v>
      </c>
      <c r="M24" s="141">
        <v>5258012077.9999981</v>
      </c>
      <c r="N24" s="141">
        <f t="shared" si="2"/>
        <v>9893984.1484683212</v>
      </c>
      <c r="O24" s="141"/>
      <c r="P24" s="141">
        <v>4653723.5762400003</v>
      </c>
      <c r="Q24" s="141">
        <v>756991403</v>
      </c>
      <c r="R24" s="141">
        <v>1276518313</v>
      </c>
      <c r="S24" s="141">
        <f t="shared" si="3"/>
        <v>2759716.5691050254</v>
      </c>
      <c r="T24" s="141"/>
      <c r="U24" s="141"/>
      <c r="V24" s="141">
        <f t="shared" si="4"/>
        <v>443204474</v>
      </c>
      <c r="W24" s="141">
        <f t="shared" si="5"/>
        <v>523996799.00000209</v>
      </c>
      <c r="X24" s="141">
        <f t="shared" si="6"/>
        <v>0</v>
      </c>
      <c r="Y24" s="141"/>
      <c r="Z24" s="141">
        <v>1369361.3635410001</v>
      </c>
      <c r="AA24" s="141">
        <f t="shared" si="7"/>
        <v>340118003</v>
      </c>
      <c r="AB24" s="141">
        <f t="shared" si="8"/>
        <v>342170317.00001383</v>
      </c>
      <c r="AC24" s="141">
        <f t="shared" si="9"/>
        <v>1361148.0283747206</v>
      </c>
      <c r="AD24" s="141"/>
      <c r="AE24" s="141">
        <v>3054936.5031110002</v>
      </c>
      <c r="AF24" s="141">
        <f t="shared" si="10"/>
        <v>605544318</v>
      </c>
      <c r="AG24" s="141">
        <f t="shared" si="11"/>
        <v>726591897.00000179</v>
      </c>
      <c r="AH24" s="141">
        <f t="shared" si="12"/>
        <v>2545995.143831959</v>
      </c>
      <c r="AI24" s="141"/>
      <c r="AJ24" s="141"/>
      <c r="AK24" s="141">
        <f t="shared" si="13"/>
        <v>20371175</v>
      </c>
      <c r="AL24" s="141">
        <f t="shared" si="14"/>
        <v>21580834</v>
      </c>
      <c r="AM24" s="141">
        <f t="shared" si="15"/>
        <v>0</v>
      </c>
      <c r="AN24" s="141"/>
      <c r="AO24" s="141">
        <v>226473.92735300001</v>
      </c>
      <c r="AP24" s="141">
        <f t="shared" si="16"/>
        <v>45205996</v>
      </c>
      <c r="AQ24" s="141">
        <f t="shared" si="17"/>
        <v>45294790.000002876</v>
      </c>
      <c r="AR24" s="141">
        <f t="shared" si="18"/>
        <v>226029.95739738189</v>
      </c>
      <c r="AS24" s="141"/>
      <c r="AT24" s="141">
        <v>74000.354605</v>
      </c>
      <c r="AU24" s="141">
        <f t="shared" si="19"/>
        <v>12223411</v>
      </c>
      <c r="AV24" s="141">
        <f t="shared" si="20"/>
        <v>11889881.000002848</v>
      </c>
      <c r="AW24" s="141">
        <f t="shared" si="21"/>
        <v>76076.181795464654</v>
      </c>
      <c r="AX24" s="141"/>
      <c r="AY24" s="141">
        <v>3105379.3153189998</v>
      </c>
      <c r="AZ24" s="141">
        <f t="shared" si="22"/>
        <v>859541545</v>
      </c>
      <c r="BA24" s="141">
        <f t="shared" si="23"/>
        <v>834431461.9999969</v>
      </c>
      <c r="BB24" s="141">
        <f t="shared" si="24"/>
        <v>3198827.7720289808</v>
      </c>
      <c r="BC24" s="141"/>
      <c r="BD24" s="141"/>
      <c r="BE24" s="141">
        <f t="shared" si="25"/>
        <v>9386434</v>
      </c>
      <c r="BF24" s="141">
        <f t="shared" si="26"/>
        <v>9386434</v>
      </c>
      <c r="BG24" s="141">
        <f t="shared" si="27"/>
        <v>0</v>
      </c>
      <c r="BH24" s="141"/>
      <c r="BI24" s="141"/>
      <c r="BJ24" s="141">
        <f t="shared" si="28"/>
        <v>2191103</v>
      </c>
      <c r="BK24" s="141">
        <f t="shared" si="29"/>
        <v>2191101</v>
      </c>
      <c r="BL24" s="141">
        <f t="shared" si="30"/>
        <v>0</v>
      </c>
      <c r="BM24" s="141"/>
      <c r="BN24" s="141">
        <v>710355</v>
      </c>
      <c r="BO24" s="141">
        <f t="shared" si="31"/>
        <v>186600000</v>
      </c>
      <c r="BP24" s="141">
        <f t="shared" si="32"/>
        <v>183638092</v>
      </c>
      <c r="BQ24" s="141">
        <f t="shared" si="33"/>
        <v>721812.35143741302</v>
      </c>
      <c r="BR24" s="141"/>
      <c r="BS24" s="141">
        <v>571978</v>
      </c>
      <c r="BT24" s="141">
        <f t="shared" si="34"/>
        <v>121100000</v>
      </c>
      <c r="BU24" s="141">
        <f t="shared" si="35"/>
        <v>119177778</v>
      </c>
      <c r="BV24" s="141">
        <f t="shared" si="36"/>
        <v>581203.450529175</v>
      </c>
      <c r="BW24" s="141"/>
      <c r="BX24" s="141">
        <v>48545</v>
      </c>
      <c r="BY24" s="141">
        <f t="shared" si="37"/>
        <v>10161290</v>
      </c>
      <c r="BZ24" s="141">
        <f t="shared" si="38"/>
        <v>10000069</v>
      </c>
      <c r="CA24" s="141">
        <f t="shared" si="39"/>
        <v>49327.641944270588</v>
      </c>
      <c r="CB24" s="141"/>
      <c r="CC24" s="141">
        <v>9232.5479369999994</v>
      </c>
      <c r="CD24" s="141">
        <f t="shared" si="40"/>
        <v>1904000</v>
      </c>
      <c r="CE24" s="141">
        <f t="shared" si="41"/>
        <v>1874207.2309440002</v>
      </c>
      <c r="CF24" s="141">
        <f t="shared" si="42"/>
        <v>9379.3103461637638</v>
      </c>
      <c r="CG24" s="141"/>
      <c r="CH24" s="141">
        <v>693.23</v>
      </c>
      <c r="CI24" s="141">
        <f t="shared" si="47"/>
        <v>246401</v>
      </c>
      <c r="CJ24" s="141">
        <f t="shared" si="48"/>
        <v>225992.98000000117</v>
      </c>
      <c r="CK24" s="141">
        <f t="shared" si="43"/>
        <v>755.83128834355432</v>
      </c>
      <c r="CL24" s="141"/>
      <c r="CM24" s="141"/>
      <c r="CN24" s="141">
        <v>1926879</v>
      </c>
      <c r="CO24" s="141">
        <f t="shared" si="44"/>
        <v>1926879</v>
      </c>
      <c r="CP24" s="141">
        <f t="shared" si="45"/>
        <v>435000431</v>
      </c>
      <c r="CQ24" s="141">
        <f t="shared" si="49"/>
        <v>435000431.00000006</v>
      </c>
      <c r="CR24" s="141">
        <f t="shared" si="50"/>
        <v>1926878.9999999995</v>
      </c>
      <c r="CS24" s="141"/>
      <c r="CT24" s="141"/>
      <c r="CU24" s="141"/>
      <c r="CV24" s="141">
        <f t="shared" si="46"/>
        <v>23800631.127034217</v>
      </c>
    </row>
    <row r="25" spans="1:100" s="14" customFormat="1" ht="13.2" x14ac:dyDescent="0.25">
      <c r="A25" s="4" t="s">
        <v>83</v>
      </c>
      <c r="B25" s="4" t="s">
        <v>84</v>
      </c>
      <c r="C25" s="4"/>
      <c r="D25" s="4" t="s">
        <v>36</v>
      </c>
      <c r="E25" s="4"/>
      <c r="F25" s="141">
        <v>5545942.9647479998</v>
      </c>
      <c r="G25" s="141">
        <f>'Control Totals 2016-17'!$I$3</f>
        <v>129600000</v>
      </c>
      <c r="H25" s="141">
        <v>129600000.00000101</v>
      </c>
      <c r="I25" s="141">
        <f t="shared" si="0"/>
        <v>5545942.964747956</v>
      </c>
      <c r="J25" s="141"/>
      <c r="K25" s="141">
        <v>189474239.80546799</v>
      </c>
      <c r="L25" s="141">
        <f t="shared" si="1"/>
        <v>3202979103</v>
      </c>
      <c r="M25" s="141">
        <v>5258012077.9999981</v>
      </c>
      <c r="N25" s="141">
        <f t="shared" si="2"/>
        <v>115420432.97940956</v>
      </c>
      <c r="O25" s="141"/>
      <c r="P25" s="141">
        <v>34008259.368785001</v>
      </c>
      <c r="Q25" s="141">
        <v>756991403</v>
      </c>
      <c r="R25" s="141">
        <v>1276518313</v>
      </c>
      <c r="S25" s="141">
        <f t="shared" si="3"/>
        <v>20167325.224392962</v>
      </c>
      <c r="T25" s="141"/>
      <c r="U25" s="141"/>
      <c r="V25" s="141">
        <f t="shared" si="4"/>
        <v>443204474</v>
      </c>
      <c r="W25" s="141">
        <f t="shared" si="5"/>
        <v>523996799.00000209</v>
      </c>
      <c r="X25" s="141">
        <f t="shared" si="6"/>
        <v>0</v>
      </c>
      <c r="Y25" s="141"/>
      <c r="Z25" s="141">
        <v>4789266.6636610003</v>
      </c>
      <c r="AA25" s="141">
        <f t="shared" si="7"/>
        <v>340118003</v>
      </c>
      <c r="AB25" s="141">
        <f t="shared" si="8"/>
        <v>342170317.00001383</v>
      </c>
      <c r="AC25" s="141">
        <f t="shared" si="9"/>
        <v>4760540.9719943246</v>
      </c>
      <c r="AD25" s="141"/>
      <c r="AE25" s="141">
        <v>19403314.930746</v>
      </c>
      <c r="AF25" s="141">
        <f t="shared" si="10"/>
        <v>605544318</v>
      </c>
      <c r="AG25" s="141">
        <f t="shared" si="11"/>
        <v>726591897.00000179</v>
      </c>
      <c r="AH25" s="141">
        <f t="shared" si="12"/>
        <v>16170792.924047397</v>
      </c>
      <c r="AI25" s="141"/>
      <c r="AJ25" s="141"/>
      <c r="AK25" s="141">
        <f t="shared" si="13"/>
        <v>20371175</v>
      </c>
      <c r="AL25" s="141">
        <f t="shared" si="14"/>
        <v>21580834</v>
      </c>
      <c r="AM25" s="141">
        <f t="shared" si="15"/>
        <v>0</v>
      </c>
      <c r="AN25" s="141"/>
      <c r="AO25" s="141">
        <v>613659.41540299996</v>
      </c>
      <c r="AP25" s="141">
        <f t="shared" si="16"/>
        <v>45205996</v>
      </c>
      <c r="AQ25" s="141">
        <f t="shared" si="17"/>
        <v>45294790.000002876</v>
      </c>
      <c r="AR25" s="141">
        <f t="shared" si="18"/>
        <v>612456.42331200989</v>
      </c>
      <c r="AS25" s="141"/>
      <c r="AT25" s="141">
        <v>88891.015094999995</v>
      </c>
      <c r="AU25" s="141">
        <f t="shared" si="19"/>
        <v>12223411</v>
      </c>
      <c r="AV25" s="141">
        <f t="shared" si="20"/>
        <v>11889881.000002848</v>
      </c>
      <c r="AW25" s="141">
        <f t="shared" si="21"/>
        <v>91384.548904495241</v>
      </c>
      <c r="AX25" s="141"/>
      <c r="AY25" s="141">
        <v>22813000.302739002</v>
      </c>
      <c r="AZ25" s="141">
        <f t="shared" si="22"/>
        <v>859541545</v>
      </c>
      <c r="BA25" s="141">
        <f t="shared" si="23"/>
        <v>834431461.9999969</v>
      </c>
      <c r="BB25" s="141">
        <f t="shared" si="24"/>
        <v>23499499.263010558</v>
      </c>
      <c r="BC25" s="141"/>
      <c r="BD25" s="141"/>
      <c r="BE25" s="141">
        <f t="shared" si="25"/>
        <v>9386434</v>
      </c>
      <c r="BF25" s="141">
        <f t="shared" si="26"/>
        <v>9386434</v>
      </c>
      <c r="BG25" s="141">
        <f t="shared" si="27"/>
        <v>0</v>
      </c>
      <c r="BH25" s="141"/>
      <c r="BI25" s="141"/>
      <c r="BJ25" s="141">
        <f t="shared" si="28"/>
        <v>2191103</v>
      </c>
      <c r="BK25" s="141">
        <f t="shared" si="29"/>
        <v>2191101</v>
      </c>
      <c r="BL25" s="141">
        <f t="shared" si="30"/>
        <v>0</v>
      </c>
      <c r="BM25" s="141"/>
      <c r="BN25" s="141">
        <v>4285114</v>
      </c>
      <c r="BO25" s="141">
        <f t="shared" si="31"/>
        <v>186600000</v>
      </c>
      <c r="BP25" s="141">
        <f t="shared" si="32"/>
        <v>183638092</v>
      </c>
      <c r="BQ25" s="141">
        <f t="shared" si="33"/>
        <v>4354228.8187137116</v>
      </c>
      <c r="BR25" s="141"/>
      <c r="BS25" s="141">
        <v>2292988</v>
      </c>
      <c r="BT25" s="141">
        <f t="shared" si="34"/>
        <v>121100000</v>
      </c>
      <c r="BU25" s="141">
        <f t="shared" si="35"/>
        <v>119177778</v>
      </c>
      <c r="BV25" s="141">
        <f t="shared" si="36"/>
        <v>2329971.6730748243</v>
      </c>
      <c r="BW25" s="141"/>
      <c r="BX25" s="141">
        <v>109833</v>
      </c>
      <c r="BY25" s="141">
        <f t="shared" si="37"/>
        <v>10161290</v>
      </c>
      <c r="BZ25" s="141">
        <f t="shared" si="38"/>
        <v>10000069</v>
      </c>
      <c r="CA25" s="141">
        <f t="shared" si="39"/>
        <v>111603.7263912879</v>
      </c>
      <c r="CB25" s="141"/>
      <c r="CC25" s="141">
        <v>18465.095870000001</v>
      </c>
      <c r="CD25" s="141">
        <f t="shared" si="40"/>
        <v>1904000</v>
      </c>
      <c r="CE25" s="141">
        <f t="shared" si="41"/>
        <v>1874207.2309440002</v>
      </c>
      <c r="CF25" s="141">
        <f t="shared" si="42"/>
        <v>18758.620688263945</v>
      </c>
      <c r="CG25" s="141"/>
      <c r="CH25" s="141">
        <v>693.23</v>
      </c>
      <c r="CI25" s="141">
        <f t="shared" si="47"/>
        <v>246401</v>
      </c>
      <c r="CJ25" s="141">
        <f t="shared" si="48"/>
        <v>225992.98000000117</v>
      </c>
      <c r="CK25" s="141">
        <f t="shared" si="43"/>
        <v>755.83128834355432</v>
      </c>
      <c r="CL25" s="141"/>
      <c r="CM25" s="141"/>
      <c r="CN25" s="141">
        <v>3346175</v>
      </c>
      <c r="CO25" s="141">
        <f t="shared" si="44"/>
        <v>3346175</v>
      </c>
      <c r="CP25" s="141">
        <f t="shared" si="45"/>
        <v>435000431</v>
      </c>
      <c r="CQ25" s="141">
        <f t="shared" si="49"/>
        <v>435000431.00000006</v>
      </c>
      <c r="CR25" s="141">
        <f t="shared" si="50"/>
        <v>3346174.9999999995</v>
      </c>
      <c r="CS25" s="141"/>
      <c r="CT25" s="141"/>
      <c r="CU25" s="141"/>
      <c r="CV25" s="141">
        <f t="shared" si="46"/>
        <v>196429868.96997568</v>
      </c>
    </row>
    <row r="26" spans="1:100" s="14" customFormat="1" ht="13.2" x14ac:dyDescent="0.25">
      <c r="A26" s="4" t="s">
        <v>565</v>
      </c>
      <c r="B26" s="4" t="s">
        <v>566</v>
      </c>
      <c r="C26" s="4" t="s">
        <v>348</v>
      </c>
      <c r="D26" s="4" t="s">
        <v>348</v>
      </c>
      <c r="E26" s="4"/>
      <c r="F26" s="141"/>
      <c r="G26" s="141">
        <f>'Control Totals 2016-17'!$I$3</f>
        <v>129600000</v>
      </c>
      <c r="H26" s="141">
        <v>129600000.00000101</v>
      </c>
      <c r="I26" s="141">
        <f t="shared" si="0"/>
        <v>0</v>
      </c>
      <c r="J26" s="141"/>
      <c r="K26" s="141"/>
      <c r="L26" s="141">
        <f t="shared" si="1"/>
        <v>3202979103</v>
      </c>
      <c r="M26" s="141">
        <v>5258012077.9999981</v>
      </c>
      <c r="N26" s="141">
        <f t="shared" si="2"/>
        <v>0</v>
      </c>
      <c r="O26" s="141"/>
      <c r="P26" s="141">
        <v>1419338.397629</v>
      </c>
      <c r="Q26" s="141">
        <v>756991403</v>
      </c>
      <c r="R26" s="141">
        <v>1276518313</v>
      </c>
      <c r="S26" s="141">
        <f t="shared" si="3"/>
        <v>841685.50815999811</v>
      </c>
      <c r="T26" s="141"/>
      <c r="U26" s="141"/>
      <c r="V26" s="141">
        <f t="shared" si="4"/>
        <v>443204474</v>
      </c>
      <c r="W26" s="141">
        <f t="shared" si="5"/>
        <v>523996799.00000209</v>
      </c>
      <c r="X26" s="141">
        <f t="shared" si="6"/>
        <v>0</v>
      </c>
      <c r="Y26" s="141"/>
      <c r="Z26" s="141">
        <v>62535.757866</v>
      </c>
      <c r="AA26" s="141">
        <f t="shared" si="7"/>
        <v>340118003</v>
      </c>
      <c r="AB26" s="141">
        <f t="shared" si="8"/>
        <v>342170317.00001383</v>
      </c>
      <c r="AC26" s="141">
        <f t="shared" si="9"/>
        <v>62160.672696441412</v>
      </c>
      <c r="AD26" s="141"/>
      <c r="AE26" s="141"/>
      <c r="AF26" s="141">
        <f t="shared" si="10"/>
        <v>605544318</v>
      </c>
      <c r="AG26" s="141">
        <f t="shared" si="11"/>
        <v>726591897.00000179</v>
      </c>
      <c r="AH26" s="141">
        <f t="shared" si="12"/>
        <v>0</v>
      </c>
      <c r="AI26" s="141"/>
      <c r="AJ26" s="141"/>
      <c r="AK26" s="141">
        <f t="shared" si="13"/>
        <v>20371175</v>
      </c>
      <c r="AL26" s="141">
        <f t="shared" si="14"/>
        <v>21580834</v>
      </c>
      <c r="AM26" s="141">
        <f t="shared" si="15"/>
        <v>0</v>
      </c>
      <c r="AN26" s="141"/>
      <c r="AO26" s="141">
        <v>32355.197630999999</v>
      </c>
      <c r="AP26" s="141">
        <f t="shared" si="16"/>
        <v>45205996</v>
      </c>
      <c r="AQ26" s="141">
        <f t="shared" si="17"/>
        <v>45294790.000002876</v>
      </c>
      <c r="AR26" s="141">
        <f t="shared" si="18"/>
        <v>32291.769863291178</v>
      </c>
      <c r="AS26" s="141"/>
      <c r="AT26" s="141"/>
      <c r="AU26" s="141">
        <f t="shared" si="19"/>
        <v>12223411</v>
      </c>
      <c r="AV26" s="141">
        <f t="shared" si="20"/>
        <v>11889881.000002848</v>
      </c>
      <c r="AW26" s="141">
        <f t="shared" si="21"/>
        <v>0</v>
      </c>
      <c r="AX26" s="141"/>
      <c r="AY26" s="141"/>
      <c r="AZ26" s="141">
        <f t="shared" si="22"/>
        <v>859541545</v>
      </c>
      <c r="BA26" s="141">
        <f t="shared" si="23"/>
        <v>834431461.9999969</v>
      </c>
      <c r="BB26" s="141">
        <f t="shared" si="24"/>
        <v>0</v>
      </c>
      <c r="BC26" s="141"/>
      <c r="BD26" s="141"/>
      <c r="BE26" s="141">
        <f t="shared" si="25"/>
        <v>9386434</v>
      </c>
      <c r="BF26" s="141">
        <f t="shared" si="26"/>
        <v>9386434</v>
      </c>
      <c r="BG26" s="141">
        <f t="shared" si="27"/>
        <v>0</v>
      </c>
      <c r="BH26" s="141"/>
      <c r="BI26" s="141"/>
      <c r="BJ26" s="141">
        <f t="shared" si="28"/>
        <v>2191103</v>
      </c>
      <c r="BK26" s="141">
        <f t="shared" si="29"/>
        <v>2191101</v>
      </c>
      <c r="BL26" s="141">
        <f t="shared" si="30"/>
        <v>0</v>
      </c>
      <c r="BM26" s="141"/>
      <c r="BN26" s="141"/>
      <c r="BO26" s="141">
        <f t="shared" si="31"/>
        <v>186600000</v>
      </c>
      <c r="BP26" s="141">
        <f t="shared" si="32"/>
        <v>183638092</v>
      </c>
      <c r="BQ26" s="141">
        <f t="shared" si="33"/>
        <v>0</v>
      </c>
      <c r="BR26" s="141"/>
      <c r="BS26" s="141"/>
      <c r="BT26" s="141">
        <f t="shared" si="34"/>
        <v>121100000</v>
      </c>
      <c r="BU26" s="141">
        <f t="shared" si="35"/>
        <v>119177778</v>
      </c>
      <c r="BV26" s="141">
        <f t="shared" si="36"/>
        <v>0</v>
      </c>
      <c r="BW26" s="141"/>
      <c r="BX26" s="141"/>
      <c r="BY26" s="141">
        <f t="shared" si="37"/>
        <v>10161290</v>
      </c>
      <c r="BZ26" s="141">
        <f t="shared" si="38"/>
        <v>10000069</v>
      </c>
      <c r="CA26" s="141">
        <f t="shared" si="39"/>
        <v>0</v>
      </c>
      <c r="CB26" s="141"/>
      <c r="CC26" s="141"/>
      <c r="CD26" s="141">
        <f t="shared" si="40"/>
        <v>1904000</v>
      </c>
      <c r="CE26" s="141">
        <f t="shared" si="41"/>
        <v>1874207.2309440002</v>
      </c>
      <c r="CF26" s="141">
        <f t="shared" si="42"/>
        <v>0</v>
      </c>
      <c r="CG26" s="141"/>
      <c r="CH26" s="141">
        <v>693.23</v>
      </c>
      <c r="CI26" s="141">
        <f t="shared" si="47"/>
        <v>246401</v>
      </c>
      <c r="CJ26" s="141">
        <f t="shared" si="48"/>
        <v>225992.98000000117</v>
      </c>
      <c r="CK26" s="141">
        <f t="shared" si="43"/>
        <v>755.83128834355432</v>
      </c>
      <c r="CL26" s="141"/>
      <c r="CM26" s="141"/>
      <c r="CN26" s="141">
        <v>44350</v>
      </c>
      <c r="CO26" s="141">
        <f t="shared" si="44"/>
        <v>44350</v>
      </c>
      <c r="CP26" s="141">
        <f t="shared" si="45"/>
        <v>435000431</v>
      </c>
      <c r="CQ26" s="141">
        <f t="shared" si="49"/>
        <v>435000431.00000006</v>
      </c>
      <c r="CR26" s="141">
        <f t="shared" si="50"/>
        <v>44349.999999999993</v>
      </c>
      <c r="CS26" s="141"/>
      <c r="CT26" s="141"/>
      <c r="CU26" s="141"/>
      <c r="CV26" s="141">
        <f t="shared" si="46"/>
        <v>981243.78200807422</v>
      </c>
    </row>
    <row r="27" spans="1:100" s="14" customFormat="1" ht="13.2" x14ac:dyDescent="0.25">
      <c r="A27" s="4" t="s">
        <v>284</v>
      </c>
      <c r="B27" s="4" t="s">
        <v>285</v>
      </c>
      <c r="C27" s="4"/>
      <c r="D27" s="4" t="s">
        <v>203</v>
      </c>
      <c r="E27" s="4"/>
      <c r="F27" s="141">
        <v>579825.75027199998</v>
      </c>
      <c r="G27" s="141">
        <f>'Control Totals 2016-17'!$I$3</f>
        <v>129600000</v>
      </c>
      <c r="H27" s="141">
        <v>129600000.00000101</v>
      </c>
      <c r="I27" s="141">
        <f t="shared" si="0"/>
        <v>579825.75027199544</v>
      </c>
      <c r="J27" s="141"/>
      <c r="K27" s="141">
        <v>22107987.413401</v>
      </c>
      <c r="L27" s="141">
        <f t="shared" si="1"/>
        <v>3202979103</v>
      </c>
      <c r="M27" s="141">
        <v>5258012077.9999981</v>
      </c>
      <c r="N27" s="141">
        <f t="shared" si="2"/>
        <v>13467337.207305375</v>
      </c>
      <c r="O27" s="141"/>
      <c r="P27" s="141">
        <v>4803338.4453250002</v>
      </c>
      <c r="Q27" s="141">
        <v>756991403</v>
      </c>
      <c r="R27" s="141">
        <v>1276518313</v>
      </c>
      <c r="S27" s="141">
        <f t="shared" si="3"/>
        <v>2848440.0668448624</v>
      </c>
      <c r="T27" s="141"/>
      <c r="U27" s="141"/>
      <c r="V27" s="141">
        <f t="shared" si="4"/>
        <v>443204474</v>
      </c>
      <c r="W27" s="141">
        <f t="shared" si="5"/>
        <v>523996799.00000209</v>
      </c>
      <c r="X27" s="141">
        <f t="shared" si="6"/>
        <v>0</v>
      </c>
      <c r="Y27" s="141"/>
      <c r="Z27" s="141">
        <v>725057.13759699999</v>
      </c>
      <c r="AA27" s="141">
        <f t="shared" si="7"/>
        <v>340118003</v>
      </c>
      <c r="AB27" s="141">
        <f t="shared" si="8"/>
        <v>342170317.00001383</v>
      </c>
      <c r="AC27" s="141">
        <f t="shared" si="9"/>
        <v>720708.29481207707</v>
      </c>
      <c r="AD27" s="141"/>
      <c r="AE27" s="141">
        <v>3663470.257435</v>
      </c>
      <c r="AF27" s="141">
        <f t="shared" si="10"/>
        <v>605544318</v>
      </c>
      <c r="AG27" s="141">
        <f t="shared" si="11"/>
        <v>726591897.00000179</v>
      </c>
      <c r="AH27" s="141">
        <f t="shared" si="12"/>
        <v>3053149.3782289675</v>
      </c>
      <c r="AI27" s="141"/>
      <c r="AJ27" s="141"/>
      <c r="AK27" s="141">
        <f t="shared" si="13"/>
        <v>20371175</v>
      </c>
      <c r="AL27" s="141">
        <f t="shared" si="14"/>
        <v>21580834</v>
      </c>
      <c r="AM27" s="141">
        <f t="shared" si="15"/>
        <v>0</v>
      </c>
      <c r="AN27" s="141"/>
      <c r="AO27" s="141">
        <v>61348.955995999997</v>
      </c>
      <c r="AP27" s="141">
        <f t="shared" si="16"/>
        <v>45205996</v>
      </c>
      <c r="AQ27" s="141">
        <f t="shared" si="17"/>
        <v>45294790.000002876</v>
      </c>
      <c r="AR27" s="141">
        <f t="shared" si="18"/>
        <v>61228.690084647176</v>
      </c>
      <c r="AS27" s="141"/>
      <c r="AT27" s="141">
        <v>67319.373852000004</v>
      </c>
      <c r="AU27" s="141">
        <f t="shared" si="19"/>
        <v>12223411</v>
      </c>
      <c r="AV27" s="141">
        <f t="shared" si="20"/>
        <v>11889881.000002848</v>
      </c>
      <c r="AW27" s="141">
        <f t="shared" si="21"/>
        <v>69207.788947210836</v>
      </c>
      <c r="AX27" s="141"/>
      <c r="AY27" s="141">
        <v>2555962.3715710002</v>
      </c>
      <c r="AZ27" s="141">
        <f t="shared" si="22"/>
        <v>859541545</v>
      </c>
      <c r="BA27" s="141">
        <f t="shared" si="23"/>
        <v>834431461.9999969</v>
      </c>
      <c r="BB27" s="141">
        <f t="shared" si="24"/>
        <v>2632877.5290378607</v>
      </c>
      <c r="BC27" s="141"/>
      <c r="BD27" s="141"/>
      <c r="BE27" s="141">
        <f t="shared" si="25"/>
        <v>9386434</v>
      </c>
      <c r="BF27" s="141">
        <f t="shared" si="26"/>
        <v>9386434</v>
      </c>
      <c r="BG27" s="141">
        <f t="shared" si="27"/>
        <v>0</v>
      </c>
      <c r="BH27" s="141"/>
      <c r="BI27" s="141"/>
      <c r="BJ27" s="141">
        <f t="shared" si="28"/>
        <v>2191103</v>
      </c>
      <c r="BK27" s="141">
        <f t="shared" si="29"/>
        <v>2191101</v>
      </c>
      <c r="BL27" s="141">
        <f t="shared" si="30"/>
        <v>0</v>
      </c>
      <c r="BM27" s="141"/>
      <c r="BN27" s="141">
        <v>584899</v>
      </c>
      <c r="BO27" s="141">
        <f t="shared" si="31"/>
        <v>186600000</v>
      </c>
      <c r="BP27" s="141">
        <f t="shared" si="32"/>
        <v>183638092</v>
      </c>
      <c r="BQ27" s="141">
        <f t="shared" si="33"/>
        <v>594332.86531859625</v>
      </c>
      <c r="BR27" s="141"/>
      <c r="BS27" s="141">
        <v>298725</v>
      </c>
      <c r="BT27" s="141">
        <f t="shared" si="34"/>
        <v>121100000</v>
      </c>
      <c r="BU27" s="141">
        <f t="shared" si="35"/>
        <v>119177778</v>
      </c>
      <c r="BV27" s="141">
        <f t="shared" si="36"/>
        <v>303543.14459529531</v>
      </c>
      <c r="BW27" s="141"/>
      <c r="BX27" s="141">
        <v>21001</v>
      </c>
      <c r="BY27" s="141">
        <f t="shared" si="37"/>
        <v>10161290</v>
      </c>
      <c r="BZ27" s="141">
        <f t="shared" si="38"/>
        <v>10000069</v>
      </c>
      <c r="CA27" s="141">
        <f t="shared" si="39"/>
        <v>21339.577885912586</v>
      </c>
      <c r="CB27" s="141"/>
      <c r="CC27" s="141">
        <v>9232.5479369999994</v>
      </c>
      <c r="CD27" s="141">
        <f t="shared" si="40"/>
        <v>1904000</v>
      </c>
      <c r="CE27" s="141">
        <f t="shared" si="41"/>
        <v>1874207.2309440002</v>
      </c>
      <c r="CF27" s="141">
        <f t="shared" si="42"/>
        <v>9379.3103461637638</v>
      </c>
      <c r="CG27" s="141"/>
      <c r="CH27" s="141">
        <v>693.23</v>
      </c>
      <c r="CI27" s="141">
        <f t="shared" si="47"/>
        <v>246401</v>
      </c>
      <c r="CJ27" s="141">
        <f t="shared" si="48"/>
        <v>225992.98000000117</v>
      </c>
      <c r="CK27" s="141">
        <f t="shared" si="43"/>
        <v>755.83128834355432</v>
      </c>
      <c r="CL27" s="141"/>
      <c r="CM27" s="141">
        <v>516497</v>
      </c>
      <c r="CN27" s="141">
        <v>989567</v>
      </c>
      <c r="CO27" s="141">
        <f t="shared" si="44"/>
        <v>1506064</v>
      </c>
      <c r="CP27" s="141">
        <f t="shared" si="45"/>
        <v>435000431</v>
      </c>
      <c r="CQ27" s="141">
        <f t="shared" si="49"/>
        <v>435000431.00000006</v>
      </c>
      <c r="CR27" s="141">
        <f t="shared" si="50"/>
        <v>1506063.9999999998</v>
      </c>
      <c r="CS27" s="141"/>
      <c r="CT27" s="141"/>
      <c r="CU27" s="141"/>
      <c r="CV27" s="141">
        <f t="shared" si="46"/>
        <v>25868189.434967302</v>
      </c>
    </row>
    <row r="28" spans="1:100" s="14" customFormat="1" ht="13.2" x14ac:dyDescent="0.25">
      <c r="A28" s="4" t="s">
        <v>286</v>
      </c>
      <c r="B28" s="4" t="s">
        <v>287</v>
      </c>
      <c r="C28" s="4"/>
      <c r="D28" s="4" t="s">
        <v>203</v>
      </c>
      <c r="E28" s="4"/>
      <c r="F28" s="141">
        <v>846459.52038300002</v>
      </c>
      <c r="G28" s="141">
        <f>'Control Totals 2016-17'!$I$3</f>
        <v>129600000</v>
      </c>
      <c r="H28" s="141">
        <v>129600000.00000101</v>
      </c>
      <c r="I28" s="141">
        <f t="shared" si="0"/>
        <v>846459.52038299339</v>
      </c>
      <c r="J28" s="141"/>
      <c r="K28" s="141">
        <v>25398027.474925</v>
      </c>
      <c r="L28" s="141">
        <f t="shared" si="1"/>
        <v>3202979103</v>
      </c>
      <c r="M28" s="141">
        <v>5258012077.9999981</v>
      </c>
      <c r="N28" s="141">
        <f t="shared" si="2"/>
        <v>15471503.30825175</v>
      </c>
      <c r="O28" s="141"/>
      <c r="P28" s="141">
        <v>4457573.2238879995</v>
      </c>
      <c r="Q28" s="141">
        <v>756991403</v>
      </c>
      <c r="R28" s="141">
        <v>1276518313</v>
      </c>
      <c r="S28" s="141">
        <f t="shared" si="3"/>
        <v>2643396.9449259364</v>
      </c>
      <c r="T28" s="141"/>
      <c r="U28" s="141"/>
      <c r="V28" s="141">
        <f t="shared" si="4"/>
        <v>443204474</v>
      </c>
      <c r="W28" s="141">
        <f t="shared" si="5"/>
        <v>523996799.00000209</v>
      </c>
      <c r="X28" s="141">
        <f t="shared" si="6"/>
        <v>0</v>
      </c>
      <c r="Y28" s="141"/>
      <c r="Z28" s="141">
        <v>862838.56372700003</v>
      </c>
      <c r="AA28" s="141">
        <f t="shared" si="7"/>
        <v>340118003</v>
      </c>
      <c r="AB28" s="141">
        <f t="shared" si="8"/>
        <v>342170317.00001383</v>
      </c>
      <c r="AC28" s="141">
        <f t="shared" si="9"/>
        <v>857663.31743557879</v>
      </c>
      <c r="AD28" s="141"/>
      <c r="AE28" s="141">
        <v>2641522.4531669999</v>
      </c>
      <c r="AF28" s="141">
        <f t="shared" si="10"/>
        <v>605544318</v>
      </c>
      <c r="AG28" s="141">
        <f t="shared" si="11"/>
        <v>726591897.00000179</v>
      </c>
      <c r="AH28" s="141">
        <f t="shared" si="12"/>
        <v>2201454.3776073707</v>
      </c>
      <c r="AI28" s="141"/>
      <c r="AJ28" s="141"/>
      <c r="AK28" s="141">
        <f t="shared" si="13"/>
        <v>20371175</v>
      </c>
      <c r="AL28" s="141">
        <f t="shared" si="14"/>
        <v>21580834</v>
      </c>
      <c r="AM28" s="141">
        <f t="shared" si="15"/>
        <v>0</v>
      </c>
      <c r="AN28" s="141"/>
      <c r="AO28" s="141">
        <v>297523.327842</v>
      </c>
      <c r="AP28" s="141">
        <f t="shared" si="16"/>
        <v>45205996</v>
      </c>
      <c r="AQ28" s="141">
        <f t="shared" si="17"/>
        <v>45294790.000002876</v>
      </c>
      <c r="AR28" s="141">
        <f t="shared" si="18"/>
        <v>296940.0756319057</v>
      </c>
      <c r="AS28" s="141"/>
      <c r="AT28" s="141">
        <v>66017.148790000007</v>
      </c>
      <c r="AU28" s="141">
        <f t="shared" si="19"/>
        <v>12223411</v>
      </c>
      <c r="AV28" s="141">
        <f t="shared" si="20"/>
        <v>11889881.000002848</v>
      </c>
      <c r="AW28" s="141">
        <f t="shared" si="21"/>
        <v>67869.034409018015</v>
      </c>
      <c r="AX28" s="141"/>
      <c r="AY28" s="141">
        <v>2887267.9226469998</v>
      </c>
      <c r="AZ28" s="141">
        <f t="shared" si="22"/>
        <v>859541545</v>
      </c>
      <c r="BA28" s="141">
        <f t="shared" si="23"/>
        <v>834431461.9999969</v>
      </c>
      <c r="BB28" s="141">
        <f t="shared" si="24"/>
        <v>2974152.874236844</v>
      </c>
      <c r="BC28" s="141"/>
      <c r="BD28" s="141"/>
      <c r="BE28" s="141">
        <f t="shared" si="25"/>
        <v>9386434</v>
      </c>
      <c r="BF28" s="141">
        <f t="shared" si="26"/>
        <v>9386434</v>
      </c>
      <c r="BG28" s="141">
        <f t="shared" si="27"/>
        <v>0</v>
      </c>
      <c r="BH28" s="141"/>
      <c r="BI28" s="141"/>
      <c r="BJ28" s="141">
        <f t="shared" si="28"/>
        <v>2191103</v>
      </c>
      <c r="BK28" s="141">
        <f t="shared" si="29"/>
        <v>2191101</v>
      </c>
      <c r="BL28" s="141">
        <f t="shared" si="30"/>
        <v>0</v>
      </c>
      <c r="BM28" s="141"/>
      <c r="BN28" s="141">
        <v>691462</v>
      </c>
      <c r="BO28" s="141">
        <f t="shared" si="31"/>
        <v>186600000</v>
      </c>
      <c r="BP28" s="141">
        <f t="shared" si="32"/>
        <v>183638092</v>
      </c>
      <c r="BQ28" s="141">
        <f t="shared" si="33"/>
        <v>702614.62529244751</v>
      </c>
      <c r="BR28" s="141"/>
      <c r="BS28" s="141">
        <v>454671</v>
      </c>
      <c r="BT28" s="141">
        <f t="shared" si="34"/>
        <v>121100000</v>
      </c>
      <c r="BU28" s="141">
        <f t="shared" si="35"/>
        <v>119177778</v>
      </c>
      <c r="BV28" s="141">
        <f t="shared" si="36"/>
        <v>462004.40236434009</v>
      </c>
      <c r="BW28" s="141"/>
      <c r="BX28" s="141">
        <v>15565</v>
      </c>
      <c r="BY28" s="141">
        <f t="shared" si="37"/>
        <v>10161290</v>
      </c>
      <c r="BZ28" s="141">
        <f t="shared" si="38"/>
        <v>10000069</v>
      </c>
      <c r="CA28" s="141">
        <f t="shared" si="39"/>
        <v>15815.938755022591</v>
      </c>
      <c r="CB28" s="141"/>
      <c r="CC28" s="141">
        <v>9232.5479369999994</v>
      </c>
      <c r="CD28" s="141">
        <f t="shared" si="40"/>
        <v>1904000</v>
      </c>
      <c r="CE28" s="141">
        <f t="shared" si="41"/>
        <v>1874207.2309440002</v>
      </c>
      <c r="CF28" s="141">
        <f t="shared" si="42"/>
        <v>9379.3103461637638</v>
      </c>
      <c r="CG28" s="141"/>
      <c r="CH28" s="141">
        <v>693.23</v>
      </c>
      <c r="CI28" s="141">
        <f t="shared" si="47"/>
        <v>246401</v>
      </c>
      <c r="CJ28" s="141">
        <f t="shared" si="48"/>
        <v>225992.98000000117</v>
      </c>
      <c r="CK28" s="141">
        <f t="shared" si="43"/>
        <v>755.83128834355432</v>
      </c>
      <c r="CL28" s="141"/>
      <c r="CM28" s="141">
        <v>614803</v>
      </c>
      <c r="CN28" s="141">
        <v>1210334</v>
      </c>
      <c r="CO28" s="141">
        <f t="shared" si="44"/>
        <v>1825137</v>
      </c>
      <c r="CP28" s="141">
        <f t="shared" si="45"/>
        <v>435000431</v>
      </c>
      <c r="CQ28" s="141">
        <f t="shared" si="49"/>
        <v>435000431.00000006</v>
      </c>
      <c r="CR28" s="141">
        <f t="shared" si="50"/>
        <v>1825136.9999999998</v>
      </c>
      <c r="CS28" s="141"/>
      <c r="CT28" s="141"/>
      <c r="CU28" s="141"/>
      <c r="CV28" s="141">
        <f t="shared" si="46"/>
        <v>28375146.560927715</v>
      </c>
    </row>
    <row r="29" spans="1:100" s="14" customFormat="1" ht="13.2" x14ac:dyDescent="0.25">
      <c r="A29" s="4" t="s">
        <v>377</v>
      </c>
      <c r="B29" s="4" t="s">
        <v>378</v>
      </c>
      <c r="C29" s="4" t="s">
        <v>348</v>
      </c>
      <c r="D29" s="4" t="s">
        <v>348</v>
      </c>
      <c r="E29" s="4"/>
      <c r="F29" s="141"/>
      <c r="G29" s="141">
        <f>'Control Totals 2016-17'!$I$3</f>
        <v>129600000</v>
      </c>
      <c r="H29" s="141">
        <v>129600000.00000101</v>
      </c>
      <c r="I29" s="141">
        <f t="shared" si="0"/>
        <v>0</v>
      </c>
      <c r="J29" s="141"/>
      <c r="K29" s="141"/>
      <c r="L29" s="141">
        <f t="shared" si="1"/>
        <v>3202979103</v>
      </c>
      <c r="M29" s="141">
        <v>5258012077.9999981</v>
      </c>
      <c r="N29" s="141">
        <f t="shared" si="2"/>
        <v>0</v>
      </c>
      <c r="O29" s="141"/>
      <c r="P29" s="141">
        <v>1885573.6297790001</v>
      </c>
      <c r="Q29" s="141">
        <v>756991403</v>
      </c>
      <c r="R29" s="141">
        <v>1276518313</v>
      </c>
      <c r="S29" s="141">
        <f t="shared" si="3"/>
        <v>1118168.8605090994</v>
      </c>
      <c r="T29" s="141"/>
      <c r="U29" s="141"/>
      <c r="V29" s="141">
        <f t="shared" si="4"/>
        <v>443204474</v>
      </c>
      <c r="W29" s="141">
        <f t="shared" si="5"/>
        <v>523996799.00000209</v>
      </c>
      <c r="X29" s="141">
        <f t="shared" si="6"/>
        <v>0</v>
      </c>
      <c r="Y29" s="141"/>
      <c r="Z29" s="141">
        <v>51971.654028999998</v>
      </c>
      <c r="AA29" s="141">
        <f t="shared" si="7"/>
        <v>340118003</v>
      </c>
      <c r="AB29" s="141">
        <f t="shared" si="8"/>
        <v>342170317.00001383</v>
      </c>
      <c r="AC29" s="141">
        <f t="shared" si="9"/>
        <v>51659.931626826852</v>
      </c>
      <c r="AD29" s="141"/>
      <c r="AE29" s="141"/>
      <c r="AF29" s="141">
        <f t="shared" si="10"/>
        <v>605544318</v>
      </c>
      <c r="AG29" s="141">
        <f t="shared" si="11"/>
        <v>726591897.00000179</v>
      </c>
      <c r="AH29" s="141">
        <f t="shared" si="12"/>
        <v>0</v>
      </c>
      <c r="AI29" s="141"/>
      <c r="AJ29" s="141"/>
      <c r="AK29" s="141">
        <f t="shared" si="13"/>
        <v>20371175</v>
      </c>
      <c r="AL29" s="141">
        <f t="shared" si="14"/>
        <v>21580834</v>
      </c>
      <c r="AM29" s="141">
        <f t="shared" si="15"/>
        <v>0</v>
      </c>
      <c r="AN29" s="141"/>
      <c r="AO29" s="141">
        <v>28413.985110000001</v>
      </c>
      <c r="AP29" s="141">
        <f t="shared" si="16"/>
        <v>45205996</v>
      </c>
      <c r="AQ29" s="141">
        <f t="shared" si="17"/>
        <v>45294790.000002876</v>
      </c>
      <c r="AR29" s="141">
        <f t="shared" si="18"/>
        <v>28358.283529444292</v>
      </c>
      <c r="AS29" s="141"/>
      <c r="AT29" s="141"/>
      <c r="AU29" s="141">
        <f t="shared" si="19"/>
        <v>12223411</v>
      </c>
      <c r="AV29" s="141">
        <f t="shared" si="20"/>
        <v>11889881.000002848</v>
      </c>
      <c r="AW29" s="141">
        <f t="shared" si="21"/>
        <v>0</v>
      </c>
      <c r="AX29" s="141"/>
      <c r="AY29" s="141"/>
      <c r="AZ29" s="141">
        <f t="shared" si="22"/>
        <v>859541545</v>
      </c>
      <c r="BA29" s="141">
        <f t="shared" si="23"/>
        <v>834431461.9999969</v>
      </c>
      <c r="BB29" s="141">
        <f t="shared" si="24"/>
        <v>0</v>
      </c>
      <c r="BC29" s="141"/>
      <c r="BD29" s="141">
        <v>1063734</v>
      </c>
      <c r="BE29" s="141">
        <f t="shared" si="25"/>
        <v>9386434</v>
      </c>
      <c r="BF29" s="141">
        <f t="shared" si="26"/>
        <v>9386434</v>
      </c>
      <c r="BG29" s="141">
        <f t="shared" si="27"/>
        <v>1063734</v>
      </c>
      <c r="BH29" s="141"/>
      <c r="BI29" s="141"/>
      <c r="BJ29" s="141">
        <f t="shared" si="28"/>
        <v>2191103</v>
      </c>
      <c r="BK29" s="141">
        <f t="shared" si="29"/>
        <v>2191101</v>
      </c>
      <c r="BL29" s="141">
        <f t="shared" si="30"/>
        <v>0</v>
      </c>
      <c r="BM29" s="141"/>
      <c r="BN29" s="141"/>
      <c r="BO29" s="141">
        <f t="shared" si="31"/>
        <v>186600000</v>
      </c>
      <c r="BP29" s="141">
        <f t="shared" si="32"/>
        <v>183638092</v>
      </c>
      <c r="BQ29" s="141">
        <f t="shared" si="33"/>
        <v>0</v>
      </c>
      <c r="BR29" s="141"/>
      <c r="BS29" s="141"/>
      <c r="BT29" s="141">
        <f t="shared" si="34"/>
        <v>121100000</v>
      </c>
      <c r="BU29" s="141">
        <f t="shared" si="35"/>
        <v>119177778</v>
      </c>
      <c r="BV29" s="141">
        <f t="shared" si="36"/>
        <v>0</v>
      </c>
      <c r="BW29" s="141"/>
      <c r="BX29" s="141"/>
      <c r="BY29" s="141">
        <f t="shared" si="37"/>
        <v>10161290</v>
      </c>
      <c r="BZ29" s="141">
        <f t="shared" si="38"/>
        <v>10000069</v>
      </c>
      <c r="CA29" s="141">
        <f t="shared" si="39"/>
        <v>0</v>
      </c>
      <c r="CB29" s="141"/>
      <c r="CC29" s="141"/>
      <c r="CD29" s="141">
        <f t="shared" si="40"/>
        <v>1904000</v>
      </c>
      <c r="CE29" s="141">
        <f t="shared" si="41"/>
        <v>1874207.2309440002</v>
      </c>
      <c r="CF29" s="141">
        <f t="shared" si="42"/>
        <v>0</v>
      </c>
      <c r="CG29" s="141"/>
      <c r="CH29" s="141">
        <v>693.23</v>
      </c>
      <c r="CI29" s="141">
        <f t="shared" si="47"/>
        <v>246401</v>
      </c>
      <c r="CJ29" s="141">
        <f t="shared" si="48"/>
        <v>225992.98000000117</v>
      </c>
      <c r="CK29" s="141">
        <f t="shared" si="43"/>
        <v>755.83128834355432</v>
      </c>
      <c r="CL29" s="141"/>
      <c r="CM29" s="141">
        <v>37002</v>
      </c>
      <c r="CN29" s="141">
        <v>72836</v>
      </c>
      <c r="CO29" s="141">
        <f t="shared" si="44"/>
        <v>109838</v>
      </c>
      <c r="CP29" s="141">
        <f t="shared" si="45"/>
        <v>435000431</v>
      </c>
      <c r="CQ29" s="141">
        <f t="shared" si="49"/>
        <v>435000431.00000006</v>
      </c>
      <c r="CR29" s="141">
        <f t="shared" si="50"/>
        <v>109837.99999999999</v>
      </c>
      <c r="CS29" s="141"/>
      <c r="CT29" s="141"/>
      <c r="CU29" s="141"/>
      <c r="CV29" s="141">
        <f t="shared" si="46"/>
        <v>2372514.9069537143</v>
      </c>
    </row>
    <row r="30" spans="1:100" s="14" customFormat="1" ht="13.2" x14ac:dyDescent="0.25">
      <c r="A30" s="4" t="s">
        <v>34</v>
      </c>
      <c r="B30" s="4" t="s">
        <v>35</v>
      </c>
      <c r="C30" s="4"/>
      <c r="D30" s="4" t="s">
        <v>36</v>
      </c>
      <c r="E30" s="4"/>
      <c r="F30" s="141">
        <v>914081.71394299995</v>
      </c>
      <c r="G30" s="141">
        <f>'Control Totals 2016-17'!$I$3</f>
        <v>129600000</v>
      </c>
      <c r="H30" s="141">
        <v>129600000.00000101</v>
      </c>
      <c r="I30" s="141">
        <f t="shared" si="0"/>
        <v>914081.71394299273</v>
      </c>
      <c r="J30" s="141"/>
      <c r="K30" s="141">
        <v>34825805.446598001</v>
      </c>
      <c r="L30" s="141">
        <f t="shared" si="1"/>
        <v>3202979103</v>
      </c>
      <c r="M30" s="141">
        <v>5258012077.9999981</v>
      </c>
      <c r="N30" s="141">
        <f t="shared" si="2"/>
        <v>21214543.716496389</v>
      </c>
      <c r="O30" s="141"/>
      <c r="P30" s="141">
        <v>6543568.8468559999</v>
      </c>
      <c r="Q30" s="141">
        <v>756991403</v>
      </c>
      <c r="R30" s="141">
        <v>1276518313</v>
      </c>
      <c r="S30" s="141">
        <f t="shared" si="3"/>
        <v>3880418.5663168118</v>
      </c>
      <c r="T30" s="141"/>
      <c r="U30" s="141"/>
      <c r="V30" s="141">
        <f t="shared" si="4"/>
        <v>443204474</v>
      </c>
      <c r="W30" s="141">
        <f t="shared" si="5"/>
        <v>523996799.00000209</v>
      </c>
      <c r="X30" s="141">
        <f t="shared" si="6"/>
        <v>0</v>
      </c>
      <c r="Y30" s="141"/>
      <c r="Z30" s="141">
        <v>1456541.8914059999</v>
      </c>
      <c r="AA30" s="141">
        <f t="shared" si="7"/>
        <v>340118003</v>
      </c>
      <c r="AB30" s="141">
        <f t="shared" si="8"/>
        <v>342170317.00001383</v>
      </c>
      <c r="AC30" s="141">
        <f t="shared" si="9"/>
        <v>1447805.6534367111</v>
      </c>
      <c r="AD30" s="141"/>
      <c r="AE30" s="141">
        <v>4650692.2037559999</v>
      </c>
      <c r="AF30" s="141">
        <f t="shared" si="10"/>
        <v>605544318</v>
      </c>
      <c r="AG30" s="141">
        <f t="shared" si="11"/>
        <v>726591897.00000179</v>
      </c>
      <c r="AH30" s="141">
        <f t="shared" si="12"/>
        <v>3875903.7230927679</v>
      </c>
      <c r="AI30" s="141"/>
      <c r="AJ30" s="141"/>
      <c r="AK30" s="141">
        <f t="shared" si="13"/>
        <v>20371175</v>
      </c>
      <c r="AL30" s="141">
        <f t="shared" si="14"/>
        <v>21580834</v>
      </c>
      <c r="AM30" s="141">
        <f t="shared" si="15"/>
        <v>0</v>
      </c>
      <c r="AN30" s="141"/>
      <c r="AO30" s="141">
        <v>86120.674169999998</v>
      </c>
      <c r="AP30" s="141">
        <f t="shared" si="16"/>
        <v>45205996</v>
      </c>
      <c r="AQ30" s="141">
        <f t="shared" si="17"/>
        <v>45294790.000002876</v>
      </c>
      <c r="AR30" s="141">
        <f t="shared" si="18"/>
        <v>85951.846824901411</v>
      </c>
      <c r="AS30" s="141"/>
      <c r="AT30" s="141">
        <v>67828.940180999998</v>
      </c>
      <c r="AU30" s="141">
        <f t="shared" si="19"/>
        <v>12223411</v>
      </c>
      <c r="AV30" s="141">
        <f t="shared" si="20"/>
        <v>11889881.000002848</v>
      </c>
      <c r="AW30" s="141">
        <f t="shared" si="21"/>
        <v>69731.649419079869</v>
      </c>
      <c r="AX30" s="141"/>
      <c r="AY30" s="141">
        <v>4674449.1670970004</v>
      </c>
      <c r="AZ30" s="141">
        <f t="shared" si="22"/>
        <v>859541545</v>
      </c>
      <c r="BA30" s="141">
        <f t="shared" si="23"/>
        <v>834431461.9999969</v>
      </c>
      <c r="BB30" s="141">
        <f t="shared" si="24"/>
        <v>4815114.772254996</v>
      </c>
      <c r="BC30" s="141"/>
      <c r="BD30" s="141"/>
      <c r="BE30" s="141">
        <f t="shared" si="25"/>
        <v>9386434</v>
      </c>
      <c r="BF30" s="141">
        <f t="shared" si="26"/>
        <v>9386434</v>
      </c>
      <c r="BG30" s="141">
        <f t="shared" si="27"/>
        <v>0</v>
      </c>
      <c r="BH30" s="141"/>
      <c r="BI30" s="141"/>
      <c r="BJ30" s="141">
        <f t="shared" si="28"/>
        <v>2191103</v>
      </c>
      <c r="BK30" s="141">
        <f t="shared" si="29"/>
        <v>2191101</v>
      </c>
      <c r="BL30" s="141">
        <f t="shared" si="30"/>
        <v>0</v>
      </c>
      <c r="BM30" s="141"/>
      <c r="BN30" s="141">
        <v>1063648</v>
      </c>
      <c r="BO30" s="141">
        <f t="shared" si="31"/>
        <v>186600000</v>
      </c>
      <c r="BP30" s="141">
        <f t="shared" si="32"/>
        <v>183638092</v>
      </c>
      <c r="BQ30" s="141">
        <f t="shared" si="33"/>
        <v>1080803.6319610639</v>
      </c>
      <c r="BR30" s="141"/>
      <c r="BS30" s="141">
        <v>628571</v>
      </c>
      <c r="BT30" s="141">
        <f t="shared" si="34"/>
        <v>121100000</v>
      </c>
      <c r="BU30" s="141">
        <f t="shared" si="35"/>
        <v>119177778</v>
      </c>
      <c r="BV30" s="141">
        <f t="shared" si="36"/>
        <v>638709.24074452871</v>
      </c>
      <c r="BW30" s="141"/>
      <c r="BX30" s="141">
        <v>23118</v>
      </c>
      <c r="BY30" s="141">
        <f t="shared" si="37"/>
        <v>10161290</v>
      </c>
      <c r="BZ30" s="141">
        <f t="shared" si="38"/>
        <v>10000069</v>
      </c>
      <c r="CA30" s="141">
        <f t="shared" si="39"/>
        <v>23490.708136113859</v>
      </c>
      <c r="CB30" s="141"/>
      <c r="CC30" s="141">
        <v>9232.5479369999994</v>
      </c>
      <c r="CD30" s="141">
        <f t="shared" si="40"/>
        <v>1904000</v>
      </c>
      <c r="CE30" s="141">
        <f t="shared" si="41"/>
        <v>1874207.2309440002</v>
      </c>
      <c r="CF30" s="141">
        <f t="shared" si="42"/>
        <v>9379.3103461637638</v>
      </c>
      <c r="CG30" s="141"/>
      <c r="CH30" s="141">
        <v>693.23</v>
      </c>
      <c r="CI30" s="141">
        <f t="shared" si="47"/>
        <v>246401</v>
      </c>
      <c r="CJ30" s="141">
        <f t="shared" si="48"/>
        <v>225992.98000000117</v>
      </c>
      <c r="CK30" s="141">
        <f t="shared" si="43"/>
        <v>755.83128834355432</v>
      </c>
      <c r="CL30" s="141"/>
      <c r="CM30" s="141">
        <v>1097914.9999999998</v>
      </c>
      <c r="CN30" s="141"/>
      <c r="CO30" s="141">
        <f t="shared" si="44"/>
        <v>1097914.9999999998</v>
      </c>
      <c r="CP30" s="141">
        <f t="shared" si="45"/>
        <v>435000431</v>
      </c>
      <c r="CQ30" s="141">
        <f t="shared" si="49"/>
        <v>435000431.00000006</v>
      </c>
      <c r="CR30" s="141">
        <f t="shared" si="50"/>
        <v>1097914.9999999995</v>
      </c>
      <c r="CS30" s="141"/>
      <c r="CT30" s="141"/>
      <c r="CU30" s="141"/>
      <c r="CV30" s="141">
        <f t="shared" si="46"/>
        <v>39154605.364260867</v>
      </c>
    </row>
    <row r="31" spans="1:100" s="14" customFormat="1" ht="13.2" x14ac:dyDescent="0.25">
      <c r="A31" s="4" t="s">
        <v>579</v>
      </c>
      <c r="B31" s="4" t="s">
        <v>580</v>
      </c>
      <c r="C31" s="4" t="s">
        <v>348</v>
      </c>
      <c r="D31" s="4" t="s">
        <v>348</v>
      </c>
      <c r="E31" s="4"/>
      <c r="F31" s="141"/>
      <c r="G31" s="141">
        <f>'Control Totals 2016-17'!$I$3</f>
        <v>129600000</v>
      </c>
      <c r="H31" s="141">
        <v>129600000.00000101</v>
      </c>
      <c r="I31" s="141">
        <f t="shared" si="0"/>
        <v>0</v>
      </c>
      <c r="J31" s="141"/>
      <c r="K31" s="141"/>
      <c r="L31" s="141">
        <f t="shared" si="1"/>
        <v>3202979103</v>
      </c>
      <c r="M31" s="141">
        <v>5258012077.9999981</v>
      </c>
      <c r="N31" s="141">
        <f t="shared" si="2"/>
        <v>0</v>
      </c>
      <c r="O31" s="141"/>
      <c r="P31" s="141">
        <v>1731604.0296430001</v>
      </c>
      <c r="Q31" s="141">
        <v>756991403</v>
      </c>
      <c r="R31" s="141">
        <v>1276518313</v>
      </c>
      <c r="S31" s="141">
        <f t="shared" si="3"/>
        <v>1026862.9525253887</v>
      </c>
      <c r="T31" s="141"/>
      <c r="U31" s="141"/>
      <c r="V31" s="141">
        <f t="shared" si="4"/>
        <v>443204474</v>
      </c>
      <c r="W31" s="141">
        <f t="shared" si="5"/>
        <v>523996799.00000209</v>
      </c>
      <c r="X31" s="141">
        <f t="shared" si="6"/>
        <v>0</v>
      </c>
      <c r="Y31" s="141"/>
      <c r="Z31" s="141">
        <v>47458.021148</v>
      </c>
      <c r="AA31" s="141">
        <f t="shared" si="7"/>
        <v>340118003</v>
      </c>
      <c r="AB31" s="141">
        <f t="shared" si="8"/>
        <v>342170317.00001383</v>
      </c>
      <c r="AC31" s="141">
        <f t="shared" si="9"/>
        <v>47173.371205044874</v>
      </c>
      <c r="AD31" s="141"/>
      <c r="AE31" s="141"/>
      <c r="AF31" s="141">
        <f t="shared" si="10"/>
        <v>605544318</v>
      </c>
      <c r="AG31" s="141">
        <f t="shared" si="11"/>
        <v>726591897.00000179</v>
      </c>
      <c r="AH31" s="141">
        <f t="shared" si="12"/>
        <v>0</v>
      </c>
      <c r="AI31" s="141"/>
      <c r="AJ31" s="141"/>
      <c r="AK31" s="141">
        <f t="shared" si="13"/>
        <v>20371175</v>
      </c>
      <c r="AL31" s="141">
        <f t="shared" si="14"/>
        <v>21580834</v>
      </c>
      <c r="AM31" s="141">
        <f t="shared" si="15"/>
        <v>0</v>
      </c>
      <c r="AN31" s="141"/>
      <c r="AO31" s="141">
        <v>45585.238281999998</v>
      </c>
      <c r="AP31" s="141">
        <f t="shared" si="16"/>
        <v>45205996</v>
      </c>
      <c r="AQ31" s="141">
        <f t="shared" si="17"/>
        <v>45294790.000002876</v>
      </c>
      <c r="AR31" s="141">
        <f t="shared" si="18"/>
        <v>45495.874899409137</v>
      </c>
      <c r="AS31" s="141"/>
      <c r="AT31" s="141"/>
      <c r="AU31" s="141">
        <f t="shared" si="19"/>
        <v>12223411</v>
      </c>
      <c r="AV31" s="141">
        <f t="shared" si="20"/>
        <v>11889881.000002848</v>
      </c>
      <c r="AW31" s="141">
        <f t="shared" si="21"/>
        <v>0</v>
      </c>
      <c r="AX31" s="141"/>
      <c r="AY31" s="141"/>
      <c r="AZ31" s="141">
        <f t="shared" si="22"/>
        <v>859541545</v>
      </c>
      <c r="BA31" s="141">
        <f t="shared" si="23"/>
        <v>834431461.9999969</v>
      </c>
      <c r="BB31" s="141">
        <f t="shared" si="24"/>
        <v>0</v>
      </c>
      <c r="BC31" s="141"/>
      <c r="BD31" s="141"/>
      <c r="BE31" s="141">
        <f t="shared" si="25"/>
        <v>9386434</v>
      </c>
      <c r="BF31" s="141">
        <f t="shared" si="26"/>
        <v>9386434</v>
      </c>
      <c r="BG31" s="141">
        <f t="shared" si="27"/>
        <v>0</v>
      </c>
      <c r="BH31" s="141"/>
      <c r="BI31" s="141">
        <v>71863</v>
      </c>
      <c r="BJ31" s="141">
        <f t="shared" si="28"/>
        <v>2191103</v>
      </c>
      <c r="BK31" s="141">
        <f t="shared" si="29"/>
        <v>2191101</v>
      </c>
      <c r="BL31" s="141">
        <f t="shared" si="30"/>
        <v>71863.06559533313</v>
      </c>
      <c r="BM31" s="141"/>
      <c r="BN31" s="141"/>
      <c r="BO31" s="141">
        <f t="shared" si="31"/>
        <v>186600000</v>
      </c>
      <c r="BP31" s="141">
        <f t="shared" si="32"/>
        <v>183638092</v>
      </c>
      <c r="BQ31" s="141">
        <f t="shared" si="33"/>
        <v>0</v>
      </c>
      <c r="BR31" s="141"/>
      <c r="BS31" s="141"/>
      <c r="BT31" s="141">
        <f t="shared" si="34"/>
        <v>121100000</v>
      </c>
      <c r="BU31" s="141">
        <f t="shared" si="35"/>
        <v>119177778</v>
      </c>
      <c r="BV31" s="141">
        <f t="shared" si="36"/>
        <v>0</v>
      </c>
      <c r="BW31" s="141"/>
      <c r="BX31" s="141"/>
      <c r="BY31" s="141">
        <f t="shared" si="37"/>
        <v>10161290</v>
      </c>
      <c r="BZ31" s="141">
        <f t="shared" si="38"/>
        <v>10000069</v>
      </c>
      <c r="CA31" s="141">
        <f t="shared" si="39"/>
        <v>0</v>
      </c>
      <c r="CB31" s="141"/>
      <c r="CC31" s="141"/>
      <c r="CD31" s="141">
        <f t="shared" si="40"/>
        <v>1904000</v>
      </c>
      <c r="CE31" s="141">
        <f t="shared" si="41"/>
        <v>1874207.2309440002</v>
      </c>
      <c r="CF31" s="141">
        <f t="shared" si="42"/>
        <v>0</v>
      </c>
      <c r="CG31" s="141"/>
      <c r="CH31" s="141">
        <v>693.23</v>
      </c>
      <c r="CI31" s="141">
        <f t="shared" si="47"/>
        <v>246401</v>
      </c>
      <c r="CJ31" s="141">
        <f t="shared" si="48"/>
        <v>225992.98000000117</v>
      </c>
      <c r="CK31" s="141">
        <f t="shared" si="43"/>
        <v>755.83128834355432</v>
      </c>
      <c r="CL31" s="141"/>
      <c r="CM31" s="141">
        <v>34205</v>
      </c>
      <c r="CN31" s="141">
        <v>67365</v>
      </c>
      <c r="CO31" s="141">
        <f t="shared" si="44"/>
        <v>101570</v>
      </c>
      <c r="CP31" s="141">
        <f t="shared" si="45"/>
        <v>435000431</v>
      </c>
      <c r="CQ31" s="141">
        <f t="shared" si="49"/>
        <v>435000431.00000006</v>
      </c>
      <c r="CR31" s="141">
        <f t="shared" si="50"/>
        <v>101569.99999999999</v>
      </c>
      <c r="CS31" s="141"/>
      <c r="CT31" s="141"/>
      <c r="CU31" s="141"/>
      <c r="CV31" s="141">
        <f t="shared" si="46"/>
        <v>1293721.0955135196</v>
      </c>
    </row>
    <row r="32" spans="1:100" s="14" customFormat="1" ht="13.2" x14ac:dyDescent="0.25">
      <c r="A32" s="4" t="s">
        <v>234</v>
      </c>
      <c r="B32" s="4" t="s">
        <v>235</v>
      </c>
      <c r="C32" s="4"/>
      <c r="D32" s="4" t="s">
        <v>203</v>
      </c>
      <c r="E32" s="4"/>
      <c r="F32" s="141">
        <v>445655.79496600002</v>
      </c>
      <c r="G32" s="141">
        <f>'Control Totals 2016-17'!$I$3</f>
        <v>129600000</v>
      </c>
      <c r="H32" s="141">
        <v>129600000.00000101</v>
      </c>
      <c r="I32" s="141">
        <f t="shared" si="0"/>
        <v>445655.79496599652</v>
      </c>
      <c r="J32" s="141"/>
      <c r="K32" s="141">
        <v>15789999.391341999</v>
      </c>
      <c r="L32" s="141">
        <f t="shared" si="1"/>
        <v>3202979103</v>
      </c>
      <c r="M32" s="141">
        <v>5258012077.9999981</v>
      </c>
      <c r="N32" s="141">
        <f t="shared" si="2"/>
        <v>9618661.4516276438</v>
      </c>
      <c r="O32" s="141"/>
      <c r="P32" s="141">
        <v>3981158.8222170002</v>
      </c>
      <c r="Q32" s="141">
        <v>756991403</v>
      </c>
      <c r="R32" s="141">
        <v>1276518313</v>
      </c>
      <c r="S32" s="141">
        <f t="shared" si="3"/>
        <v>2360877.217118212</v>
      </c>
      <c r="T32" s="141"/>
      <c r="U32" s="141"/>
      <c r="V32" s="141">
        <f t="shared" si="4"/>
        <v>443204474</v>
      </c>
      <c r="W32" s="141">
        <f t="shared" si="5"/>
        <v>523996799.00000209</v>
      </c>
      <c r="X32" s="141">
        <f t="shared" si="6"/>
        <v>0</v>
      </c>
      <c r="Y32" s="141"/>
      <c r="Z32" s="141">
        <v>1161631.6029459999</v>
      </c>
      <c r="AA32" s="141">
        <f t="shared" si="7"/>
        <v>340118003</v>
      </c>
      <c r="AB32" s="141">
        <f t="shared" si="8"/>
        <v>342170317.00001383</v>
      </c>
      <c r="AC32" s="141">
        <f t="shared" si="9"/>
        <v>1154664.2165797991</v>
      </c>
      <c r="AD32" s="141"/>
      <c r="AE32" s="141">
        <v>2194529.872678</v>
      </c>
      <c r="AF32" s="141">
        <f t="shared" si="10"/>
        <v>605544318</v>
      </c>
      <c r="AG32" s="141">
        <f t="shared" si="11"/>
        <v>726591897.00000179</v>
      </c>
      <c r="AH32" s="141">
        <f t="shared" si="12"/>
        <v>1828929.1424363668</v>
      </c>
      <c r="AI32" s="141"/>
      <c r="AJ32" s="141"/>
      <c r="AK32" s="141">
        <f t="shared" si="13"/>
        <v>20371175</v>
      </c>
      <c r="AL32" s="141">
        <f t="shared" si="14"/>
        <v>21580834</v>
      </c>
      <c r="AM32" s="141">
        <f t="shared" si="15"/>
        <v>0</v>
      </c>
      <c r="AN32" s="141"/>
      <c r="AO32" s="141">
        <v>321748.67766599997</v>
      </c>
      <c r="AP32" s="141">
        <f t="shared" si="16"/>
        <v>45205996</v>
      </c>
      <c r="AQ32" s="141">
        <f t="shared" si="17"/>
        <v>45294790.000002876</v>
      </c>
      <c r="AR32" s="141">
        <f t="shared" si="18"/>
        <v>321117.93509967835</v>
      </c>
      <c r="AS32" s="141"/>
      <c r="AT32" s="141">
        <v>65847.293348000007</v>
      </c>
      <c r="AU32" s="141">
        <f t="shared" si="19"/>
        <v>12223411</v>
      </c>
      <c r="AV32" s="141">
        <f t="shared" si="20"/>
        <v>11889881.000002848</v>
      </c>
      <c r="AW32" s="141">
        <f t="shared" si="21"/>
        <v>67694.414252756382</v>
      </c>
      <c r="AX32" s="141"/>
      <c r="AY32" s="141">
        <v>21311.617770000001</v>
      </c>
      <c r="AZ32" s="141">
        <f t="shared" si="22"/>
        <v>859541545</v>
      </c>
      <c r="BA32" s="141">
        <f t="shared" si="23"/>
        <v>834431461.9999969</v>
      </c>
      <c r="BB32" s="141">
        <f t="shared" si="24"/>
        <v>21952.936458758937</v>
      </c>
      <c r="BC32" s="141"/>
      <c r="BD32" s="141"/>
      <c r="BE32" s="141">
        <f t="shared" si="25"/>
        <v>9386434</v>
      </c>
      <c r="BF32" s="141">
        <f t="shared" si="26"/>
        <v>9386434</v>
      </c>
      <c r="BG32" s="141">
        <f t="shared" si="27"/>
        <v>0</v>
      </c>
      <c r="BH32" s="141"/>
      <c r="BI32" s="141"/>
      <c r="BJ32" s="141">
        <f t="shared" si="28"/>
        <v>2191103</v>
      </c>
      <c r="BK32" s="141">
        <f t="shared" si="29"/>
        <v>2191101</v>
      </c>
      <c r="BL32" s="141">
        <f t="shared" si="30"/>
        <v>0</v>
      </c>
      <c r="BM32" s="141"/>
      <c r="BN32" s="141">
        <v>676334</v>
      </c>
      <c r="BO32" s="141">
        <f t="shared" si="31"/>
        <v>186600000</v>
      </c>
      <c r="BP32" s="141">
        <f t="shared" si="32"/>
        <v>183638092</v>
      </c>
      <c r="BQ32" s="141">
        <f t="shared" si="33"/>
        <v>687242.6250213926</v>
      </c>
      <c r="BR32" s="141"/>
      <c r="BS32" s="141">
        <v>505037</v>
      </c>
      <c r="BT32" s="141">
        <f t="shared" si="34"/>
        <v>121100000</v>
      </c>
      <c r="BU32" s="141">
        <f t="shared" si="35"/>
        <v>119177778</v>
      </c>
      <c r="BV32" s="141">
        <f t="shared" si="36"/>
        <v>513182.75710762123</v>
      </c>
      <c r="BW32" s="141"/>
      <c r="BX32" s="141">
        <v>14986</v>
      </c>
      <c r="BY32" s="141">
        <f t="shared" si="37"/>
        <v>10161290</v>
      </c>
      <c r="BZ32" s="141">
        <f t="shared" si="38"/>
        <v>10000069</v>
      </c>
      <c r="CA32" s="141">
        <f t="shared" si="39"/>
        <v>15227.604123531548</v>
      </c>
      <c r="CB32" s="141"/>
      <c r="CC32" s="141">
        <v>9232.5479369999994</v>
      </c>
      <c r="CD32" s="141">
        <f t="shared" si="40"/>
        <v>1904000</v>
      </c>
      <c r="CE32" s="141">
        <f t="shared" si="41"/>
        <v>1874207.2309440002</v>
      </c>
      <c r="CF32" s="141">
        <f t="shared" si="42"/>
        <v>9379.3103461637638</v>
      </c>
      <c r="CG32" s="141"/>
      <c r="CH32" s="141">
        <v>693.23</v>
      </c>
      <c r="CI32" s="141">
        <f t="shared" si="47"/>
        <v>246401</v>
      </c>
      <c r="CJ32" s="141">
        <f t="shared" si="48"/>
        <v>225992.98000000117</v>
      </c>
      <c r="CK32" s="141">
        <f t="shared" si="43"/>
        <v>755.83128834355432</v>
      </c>
      <c r="CL32" s="141"/>
      <c r="CM32" s="141">
        <v>856295.99999999988</v>
      </c>
      <c r="CN32" s="141">
        <v>1642949</v>
      </c>
      <c r="CO32" s="141">
        <f t="shared" si="44"/>
        <v>2499245</v>
      </c>
      <c r="CP32" s="141">
        <f t="shared" si="45"/>
        <v>435000431</v>
      </c>
      <c r="CQ32" s="141">
        <f t="shared" si="49"/>
        <v>435000431.00000006</v>
      </c>
      <c r="CR32" s="141">
        <f t="shared" si="50"/>
        <v>2499244.9999999995</v>
      </c>
      <c r="CS32" s="141"/>
      <c r="CT32" s="141"/>
      <c r="CU32" s="141"/>
      <c r="CV32" s="141">
        <f t="shared" si="46"/>
        <v>19544586.236426268</v>
      </c>
    </row>
    <row r="33" spans="1:100" s="14" customFormat="1" ht="13.2" x14ac:dyDescent="0.25">
      <c r="A33" s="4" t="s">
        <v>254</v>
      </c>
      <c r="B33" s="4" t="s">
        <v>255</v>
      </c>
      <c r="C33" s="4"/>
      <c r="D33" s="4" t="s">
        <v>203</v>
      </c>
      <c r="E33" s="4"/>
      <c r="F33" s="141">
        <v>156628.36609200001</v>
      </c>
      <c r="G33" s="141">
        <f>'Control Totals 2016-17'!$I$3</f>
        <v>129600000</v>
      </c>
      <c r="H33" s="141">
        <v>129600000.00000101</v>
      </c>
      <c r="I33" s="141">
        <f t="shared" si="0"/>
        <v>156628.36609199879</v>
      </c>
      <c r="J33" s="141"/>
      <c r="K33" s="141">
        <v>4772602.4224650003</v>
      </c>
      <c r="L33" s="141">
        <f t="shared" si="1"/>
        <v>3202979103</v>
      </c>
      <c r="M33" s="141">
        <v>5258012077.9999981</v>
      </c>
      <c r="N33" s="141">
        <f t="shared" si="2"/>
        <v>2907286.1757094236</v>
      </c>
      <c r="O33" s="141"/>
      <c r="P33" s="141">
        <v>2772838.4813680002</v>
      </c>
      <c r="Q33" s="141">
        <v>756991403</v>
      </c>
      <c r="R33" s="141">
        <v>1276518313</v>
      </c>
      <c r="S33" s="141">
        <f t="shared" si="3"/>
        <v>1644328.0687216837</v>
      </c>
      <c r="T33" s="141"/>
      <c r="U33" s="141"/>
      <c r="V33" s="141">
        <f t="shared" si="4"/>
        <v>443204474</v>
      </c>
      <c r="W33" s="141">
        <f t="shared" si="5"/>
        <v>523996799.00000209</v>
      </c>
      <c r="X33" s="141">
        <f t="shared" si="6"/>
        <v>0</v>
      </c>
      <c r="Y33" s="141"/>
      <c r="Z33" s="141">
        <v>698827.66552200005</v>
      </c>
      <c r="AA33" s="141">
        <f t="shared" si="7"/>
        <v>340118003</v>
      </c>
      <c r="AB33" s="141">
        <f t="shared" si="8"/>
        <v>342170317.00001383</v>
      </c>
      <c r="AC33" s="141">
        <f t="shared" si="9"/>
        <v>694636.14530445961</v>
      </c>
      <c r="AD33" s="141"/>
      <c r="AE33" s="141">
        <v>1482865.077205</v>
      </c>
      <c r="AF33" s="141">
        <f t="shared" si="10"/>
        <v>605544318</v>
      </c>
      <c r="AG33" s="141">
        <f t="shared" si="11"/>
        <v>726591897.00000179</v>
      </c>
      <c r="AH33" s="141">
        <f t="shared" si="12"/>
        <v>1235825.1249010514</v>
      </c>
      <c r="AI33" s="141"/>
      <c r="AJ33" s="141"/>
      <c r="AK33" s="141">
        <f t="shared" si="13"/>
        <v>20371175</v>
      </c>
      <c r="AL33" s="141">
        <f t="shared" si="14"/>
        <v>21580834</v>
      </c>
      <c r="AM33" s="141">
        <f t="shared" si="15"/>
        <v>0</v>
      </c>
      <c r="AN33" s="141"/>
      <c r="AO33" s="141">
        <v>28309.240919</v>
      </c>
      <c r="AP33" s="141">
        <f t="shared" si="16"/>
        <v>45205996</v>
      </c>
      <c r="AQ33" s="141">
        <f t="shared" si="17"/>
        <v>45294790.000002876</v>
      </c>
      <c r="AR33" s="141">
        <f t="shared" si="18"/>
        <v>28253.744674547979</v>
      </c>
      <c r="AS33" s="141"/>
      <c r="AT33" s="141">
        <v>67659.084738000005</v>
      </c>
      <c r="AU33" s="141">
        <f t="shared" si="19"/>
        <v>12223411</v>
      </c>
      <c r="AV33" s="141">
        <f t="shared" si="20"/>
        <v>11889881.000002848</v>
      </c>
      <c r="AW33" s="141">
        <f t="shared" si="21"/>
        <v>69557.029261790187</v>
      </c>
      <c r="AX33" s="141"/>
      <c r="AY33" s="141">
        <v>4819304.4947410002</v>
      </c>
      <c r="AZ33" s="141">
        <f t="shared" si="22"/>
        <v>859541545</v>
      </c>
      <c r="BA33" s="141">
        <f t="shared" si="23"/>
        <v>834431461.9999969</v>
      </c>
      <c r="BB33" s="141">
        <f t="shared" si="24"/>
        <v>4964329.1509005195</v>
      </c>
      <c r="BC33" s="141"/>
      <c r="BD33" s="141"/>
      <c r="BE33" s="141">
        <f t="shared" si="25"/>
        <v>9386434</v>
      </c>
      <c r="BF33" s="141">
        <f t="shared" si="26"/>
        <v>9386434</v>
      </c>
      <c r="BG33" s="141">
        <f t="shared" si="27"/>
        <v>0</v>
      </c>
      <c r="BH33" s="141"/>
      <c r="BI33" s="141"/>
      <c r="BJ33" s="141">
        <f t="shared" si="28"/>
        <v>2191103</v>
      </c>
      <c r="BK33" s="141">
        <f t="shared" si="29"/>
        <v>2191101</v>
      </c>
      <c r="BL33" s="141">
        <f t="shared" si="30"/>
        <v>0</v>
      </c>
      <c r="BM33" s="141"/>
      <c r="BN33" s="141">
        <v>276863</v>
      </c>
      <c r="BO33" s="141">
        <f t="shared" si="31"/>
        <v>186600000</v>
      </c>
      <c r="BP33" s="141">
        <f t="shared" si="32"/>
        <v>183638092</v>
      </c>
      <c r="BQ33" s="141">
        <f t="shared" si="33"/>
        <v>281328.53721873782</v>
      </c>
      <c r="BR33" s="141"/>
      <c r="BS33" s="141">
        <v>186032</v>
      </c>
      <c r="BT33" s="141">
        <f t="shared" si="34"/>
        <v>121100000</v>
      </c>
      <c r="BU33" s="141">
        <f t="shared" si="35"/>
        <v>119177778</v>
      </c>
      <c r="BV33" s="141">
        <f t="shared" si="36"/>
        <v>189032.51577655695</v>
      </c>
      <c r="BW33" s="141"/>
      <c r="BX33" s="141">
        <v>22314</v>
      </c>
      <c r="BY33" s="141">
        <f t="shared" si="37"/>
        <v>10161290</v>
      </c>
      <c r="BZ33" s="141">
        <f t="shared" si="38"/>
        <v>10000069</v>
      </c>
      <c r="CA33" s="141">
        <f t="shared" si="39"/>
        <v>22673.746057152202</v>
      </c>
      <c r="CB33" s="141"/>
      <c r="CC33" s="141">
        <v>9232.5479369999994</v>
      </c>
      <c r="CD33" s="141">
        <f t="shared" si="40"/>
        <v>1904000</v>
      </c>
      <c r="CE33" s="141">
        <f t="shared" si="41"/>
        <v>1874207.2309440002</v>
      </c>
      <c r="CF33" s="141">
        <f t="shared" si="42"/>
        <v>9379.3103461637638</v>
      </c>
      <c r="CG33" s="141"/>
      <c r="CH33" s="141">
        <v>693.23</v>
      </c>
      <c r="CI33" s="141">
        <f t="shared" si="47"/>
        <v>246401</v>
      </c>
      <c r="CJ33" s="141">
        <f t="shared" si="48"/>
        <v>225992.98000000117</v>
      </c>
      <c r="CK33" s="141">
        <f t="shared" si="43"/>
        <v>755.83128834355432</v>
      </c>
      <c r="CL33" s="141"/>
      <c r="CM33" s="141">
        <v>505462</v>
      </c>
      <c r="CN33" s="141">
        <v>999198</v>
      </c>
      <c r="CO33" s="141">
        <f t="shared" si="44"/>
        <v>1504660</v>
      </c>
      <c r="CP33" s="141">
        <f t="shared" si="45"/>
        <v>435000431</v>
      </c>
      <c r="CQ33" s="141">
        <f t="shared" si="49"/>
        <v>435000431.00000006</v>
      </c>
      <c r="CR33" s="141">
        <f t="shared" si="50"/>
        <v>1504659.9999999998</v>
      </c>
      <c r="CS33" s="141"/>
      <c r="CT33" s="141"/>
      <c r="CU33" s="141"/>
      <c r="CV33" s="141">
        <f t="shared" si="46"/>
        <v>13708673.746252429</v>
      </c>
    </row>
    <row r="34" spans="1:100" s="14" customFormat="1" ht="13.2" x14ac:dyDescent="0.25">
      <c r="A34" s="4" t="s">
        <v>97</v>
      </c>
      <c r="B34" s="4" t="s">
        <v>98</v>
      </c>
      <c r="C34" s="4"/>
      <c r="D34" s="4" t="s">
        <v>36</v>
      </c>
      <c r="E34" s="4"/>
      <c r="F34" s="141">
        <v>1758828.317451</v>
      </c>
      <c r="G34" s="141">
        <f>'Control Totals 2016-17'!$I$3</f>
        <v>129600000</v>
      </c>
      <c r="H34" s="141">
        <v>129600000.00000101</v>
      </c>
      <c r="I34" s="141">
        <f t="shared" si="0"/>
        <v>1758828.3174509862</v>
      </c>
      <c r="J34" s="141"/>
      <c r="K34" s="141">
        <v>72498743.851087004</v>
      </c>
      <c r="L34" s="141">
        <f t="shared" si="1"/>
        <v>3202979103</v>
      </c>
      <c r="M34" s="141">
        <v>5258012077.9999981</v>
      </c>
      <c r="N34" s="141">
        <f t="shared" si="2"/>
        <v>44163451.529595651</v>
      </c>
      <c r="O34" s="141"/>
      <c r="P34" s="141">
        <v>13928597.698992999</v>
      </c>
      <c r="Q34" s="141">
        <v>756991403</v>
      </c>
      <c r="R34" s="141">
        <v>1276518313</v>
      </c>
      <c r="S34" s="141">
        <f t="shared" si="3"/>
        <v>8259833.4913063496</v>
      </c>
      <c r="T34" s="141"/>
      <c r="U34" s="141"/>
      <c r="V34" s="141">
        <f t="shared" si="4"/>
        <v>443204474</v>
      </c>
      <c r="W34" s="141">
        <f t="shared" si="5"/>
        <v>523996799.00000209</v>
      </c>
      <c r="X34" s="141">
        <f t="shared" si="6"/>
        <v>0</v>
      </c>
      <c r="Y34" s="141"/>
      <c r="Z34" s="141">
        <v>2349640.30669</v>
      </c>
      <c r="AA34" s="141">
        <f t="shared" si="7"/>
        <v>340118003</v>
      </c>
      <c r="AB34" s="141">
        <f t="shared" si="8"/>
        <v>342170317.00001383</v>
      </c>
      <c r="AC34" s="141">
        <f t="shared" si="9"/>
        <v>2335547.3259233003</v>
      </c>
      <c r="AD34" s="141"/>
      <c r="AE34" s="141">
        <v>9263728.5134740006</v>
      </c>
      <c r="AF34" s="141">
        <f t="shared" si="10"/>
        <v>605544318</v>
      </c>
      <c r="AG34" s="141">
        <f t="shared" si="11"/>
        <v>726591897.00000179</v>
      </c>
      <c r="AH34" s="141">
        <f t="shared" si="12"/>
        <v>7720424.8877396351</v>
      </c>
      <c r="AI34" s="141"/>
      <c r="AJ34" s="141"/>
      <c r="AK34" s="141">
        <f t="shared" si="13"/>
        <v>20371175</v>
      </c>
      <c r="AL34" s="141">
        <f t="shared" si="14"/>
        <v>21580834</v>
      </c>
      <c r="AM34" s="141">
        <f t="shared" si="15"/>
        <v>0</v>
      </c>
      <c r="AN34" s="141"/>
      <c r="AO34" s="141">
        <v>67823.279393999997</v>
      </c>
      <c r="AP34" s="141">
        <f t="shared" si="16"/>
        <v>45205996</v>
      </c>
      <c r="AQ34" s="141">
        <f t="shared" si="17"/>
        <v>45294790.000002876</v>
      </c>
      <c r="AR34" s="141">
        <f t="shared" si="18"/>
        <v>67690.321491541341</v>
      </c>
      <c r="AS34" s="141"/>
      <c r="AT34" s="141">
        <v>74679.776375999994</v>
      </c>
      <c r="AU34" s="141">
        <f t="shared" si="19"/>
        <v>12223411</v>
      </c>
      <c r="AV34" s="141">
        <f t="shared" si="20"/>
        <v>11889881.000002848</v>
      </c>
      <c r="AW34" s="141">
        <f t="shared" si="21"/>
        <v>76774.662423595306</v>
      </c>
      <c r="AX34" s="141"/>
      <c r="AY34" s="141">
        <v>7448452.6427530004</v>
      </c>
      <c r="AZ34" s="141">
        <f t="shared" si="22"/>
        <v>859541545</v>
      </c>
      <c r="BA34" s="141">
        <f t="shared" si="23"/>
        <v>834431461.9999969</v>
      </c>
      <c r="BB34" s="141">
        <f t="shared" si="24"/>
        <v>7672594.795342545</v>
      </c>
      <c r="BC34" s="141"/>
      <c r="BD34" s="141"/>
      <c r="BE34" s="141">
        <f t="shared" si="25"/>
        <v>9386434</v>
      </c>
      <c r="BF34" s="141">
        <f t="shared" si="26"/>
        <v>9386434</v>
      </c>
      <c r="BG34" s="141">
        <f t="shared" si="27"/>
        <v>0</v>
      </c>
      <c r="BH34" s="141"/>
      <c r="BI34" s="141"/>
      <c r="BJ34" s="141">
        <f t="shared" si="28"/>
        <v>2191103</v>
      </c>
      <c r="BK34" s="141">
        <f t="shared" si="29"/>
        <v>2191101</v>
      </c>
      <c r="BL34" s="141">
        <f t="shared" si="30"/>
        <v>0</v>
      </c>
      <c r="BM34" s="141"/>
      <c r="BN34" s="141">
        <v>1757731</v>
      </c>
      <c r="BO34" s="141">
        <f t="shared" si="31"/>
        <v>186600000</v>
      </c>
      <c r="BP34" s="141">
        <f t="shared" si="32"/>
        <v>183638092</v>
      </c>
      <c r="BQ34" s="141">
        <f t="shared" si="33"/>
        <v>1786081.5314940216</v>
      </c>
      <c r="BR34" s="141"/>
      <c r="BS34" s="141">
        <v>992337</v>
      </c>
      <c r="BT34" s="141">
        <f t="shared" si="34"/>
        <v>121100000</v>
      </c>
      <c r="BU34" s="141">
        <f t="shared" si="35"/>
        <v>119177778</v>
      </c>
      <c r="BV34" s="141">
        <f t="shared" si="36"/>
        <v>1008342.4336036874</v>
      </c>
      <c r="BW34" s="141"/>
      <c r="BX34" s="141">
        <v>51369</v>
      </c>
      <c r="BY34" s="141">
        <f t="shared" si="37"/>
        <v>10161290</v>
      </c>
      <c r="BZ34" s="141">
        <f t="shared" si="38"/>
        <v>10000069</v>
      </c>
      <c r="CA34" s="141">
        <f t="shared" si="39"/>
        <v>52197.170440523958</v>
      </c>
      <c r="CB34" s="141"/>
      <c r="CC34" s="141">
        <v>18465.095870000001</v>
      </c>
      <c r="CD34" s="141">
        <f t="shared" si="40"/>
        <v>1904000</v>
      </c>
      <c r="CE34" s="141">
        <f t="shared" si="41"/>
        <v>1874207.2309440002</v>
      </c>
      <c r="CF34" s="141">
        <f t="shared" si="42"/>
        <v>18758.620688263945</v>
      </c>
      <c r="CG34" s="141"/>
      <c r="CH34" s="141">
        <v>693.23</v>
      </c>
      <c r="CI34" s="141">
        <f t="shared" si="47"/>
        <v>246401</v>
      </c>
      <c r="CJ34" s="141">
        <f t="shared" si="48"/>
        <v>225992.98000000117</v>
      </c>
      <c r="CK34" s="141">
        <f t="shared" si="43"/>
        <v>755.83128834355432</v>
      </c>
      <c r="CL34" s="141"/>
      <c r="CM34" s="141"/>
      <c r="CN34" s="141"/>
      <c r="CO34" s="141">
        <f t="shared" si="44"/>
        <v>0</v>
      </c>
      <c r="CP34" s="141">
        <f t="shared" si="45"/>
        <v>435000431</v>
      </c>
      <c r="CQ34" s="141">
        <f t="shared" si="49"/>
        <v>435000431.00000006</v>
      </c>
      <c r="CR34" s="141">
        <f t="shared" si="50"/>
        <v>0</v>
      </c>
      <c r="CS34" s="141"/>
      <c r="CT34" s="141"/>
      <c r="CU34" s="141"/>
      <c r="CV34" s="141">
        <f t="shared" si="46"/>
        <v>74921280.918788433</v>
      </c>
    </row>
    <row r="35" spans="1:100" s="14" customFormat="1" ht="13.2" x14ac:dyDescent="0.25">
      <c r="A35" s="4" t="s">
        <v>431</v>
      </c>
      <c r="B35" s="4" t="s">
        <v>432</v>
      </c>
      <c r="C35" s="4" t="s">
        <v>348</v>
      </c>
      <c r="D35" s="4" t="s">
        <v>348</v>
      </c>
      <c r="E35" s="4"/>
      <c r="F35" s="141"/>
      <c r="G35" s="141">
        <f>'Control Totals 2016-17'!$I$3</f>
        <v>129600000</v>
      </c>
      <c r="H35" s="141">
        <v>129600000.00000101</v>
      </c>
      <c r="I35" s="141">
        <f t="shared" si="0"/>
        <v>0</v>
      </c>
      <c r="J35" s="141"/>
      <c r="K35" s="141"/>
      <c r="L35" s="141">
        <f t="shared" si="1"/>
        <v>3202979103</v>
      </c>
      <c r="M35" s="141">
        <v>5258012077.9999981</v>
      </c>
      <c r="N35" s="141">
        <f t="shared" si="2"/>
        <v>0</v>
      </c>
      <c r="O35" s="141"/>
      <c r="P35" s="141">
        <v>2209977.5476839999</v>
      </c>
      <c r="Q35" s="141">
        <v>756991403</v>
      </c>
      <c r="R35" s="141">
        <v>1276518313</v>
      </c>
      <c r="S35" s="141">
        <f t="shared" si="3"/>
        <v>1310544.4609628648</v>
      </c>
      <c r="T35" s="141"/>
      <c r="U35" s="141"/>
      <c r="V35" s="141">
        <f t="shared" si="4"/>
        <v>443204474</v>
      </c>
      <c r="W35" s="141">
        <f t="shared" si="5"/>
        <v>523996799.00000209</v>
      </c>
      <c r="X35" s="141">
        <f t="shared" si="6"/>
        <v>0</v>
      </c>
      <c r="Y35" s="141"/>
      <c r="Z35" s="141">
        <v>125784.862337</v>
      </c>
      <c r="AA35" s="141">
        <f t="shared" si="7"/>
        <v>340118003</v>
      </c>
      <c r="AB35" s="141">
        <f t="shared" si="8"/>
        <v>342170317.00001383</v>
      </c>
      <c r="AC35" s="141">
        <f t="shared" si="9"/>
        <v>125030.41339406605</v>
      </c>
      <c r="AD35" s="141"/>
      <c r="AE35" s="141"/>
      <c r="AF35" s="141">
        <f t="shared" si="10"/>
        <v>605544318</v>
      </c>
      <c r="AG35" s="141">
        <f t="shared" si="11"/>
        <v>726591897.00000179</v>
      </c>
      <c r="AH35" s="141">
        <f t="shared" si="12"/>
        <v>0</v>
      </c>
      <c r="AI35" s="141"/>
      <c r="AJ35" s="141"/>
      <c r="AK35" s="141">
        <f t="shared" si="13"/>
        <v>20371175</v>
      </c>
      <c r="AL35" s="141">
        <f t="shared" si="14"/>
        <v>21580834</v>
      </c>
      <c r="AM35" s="141">
        <f t="shared" si="15"/>
        <v>0</v>
      </c>
      <c r="AN35" s="141"/>
      <c r="AO35" s="141">
        <v>40237.056488000002</v>
      </c>
      <c r="AP35" s="141">
        <f t="shared" si="16"/>
        <v>45205996</v>
      </c>
      <c r="AQ35" s="141">
        <f t="shared" si="17"/>
        <v>45294790.000002876</v>
      </c>
      <c r="AR35" s="141">
        <f t="shared" si="18"/>
        <v>40158.177455910198</v>
      </c>
      <c r="AS35" s="141"/>
      <c r="AT35" s="141"/>
      <c r="AU35" s="141">
        <f t="shared" si="19"/>
        <v>12223411</v>
      </c>
      <c r="AV35" s="141">
        <f t="shared" si="20"/>
        <v>11889881.000002848</v>
      </c>
      <c r="AW35" s="141">
        <f t="shared" si="21"/>
        <v>0</v>
      </c>
      <c r="AX35" s="141"/>
      <c r="AY35" s="141"/>
      <c r="AZ35" s="141">
        <f t="shared" si="22"/>
        <v>859541545</v>
      </c>
      <c r="BA35" s="141">
        <f t="shared" si="23"/>
        <v>834431461.9999969</v>
      </c>
      <c r="BB35" s="141">
        <f t="shared" si="24"/>
        <v>0</v>
      </c>
      <c r="BC35" s="141"/>
      <c r="BD35" s="141"/>
      <c r="BE35" s="141">
        <f t="shared" si="25"/>
        <v>9386434</v>
      </c>
      <c r="BF35" s="141">
        <f t="shared" si="26"/>
        <v>9386434</v>
      </c>
      <c r="BG35" s="141">
        <f t="shared" si="27"/>
        <v>0</v>
      </c>
      <c r="BH35" s="141"/>
      <c r="BI35" s="141"/>
      <c r="BJ35" s="141">
        <f t="shared" si="28"/>
        <v>2191103</v>
      </c>
      <c r="BK35" s="141">
        <f t="shared" si="29"/>
        <v>2191101</v>
      </c>
      <c r="BL35" s="141">
        <f t="shared" si="30"/>
        <v>0</v>
      </c>
      <c r="BM35" s="141"/>
      <c r="BN35" s="141"/>
      <c r="BO35" s="141">
        <f t="shared" si="31"/>
        <v>186600000</v>
      </c>
      <c r="BP35" s="141">
        <f t="shared" si="32"/>
        <v>183638092</v>
      </c>
      <c r="BQ35" s="141">
        <f t="shared" si="33"/>
        <v>0</v>
      </c>
      <c r="BR35" s="141"/>
      <c r="BS35" s="141"/>
      <c r="BT35" s="141">
        <f t="shared" si="34"/>
        <v>121100000</v>
      </c>
      <c r="BU35" s="141">
        <f t="shared" si="35"/>
        <v>119177778</v>
      </c>
      <c r="BV35" s="141">
        <f t="shared" si="36"/>
        <v>0</v>
      </c>
      <c r="BW35" s="141"/>
      <c r="BX35" s="141"/>
      <c r="BY35" s="141">
        <f t="shared" si="37"/>
        <v>10161290</v>
      </c>
      <c r="BZ35" s="141">
        <f t="shared" si="38"/>
        <v>10000069</v>
      </c>
      <c r="CA35" s="141">
        <f t="shared" si="39"/>
        <v>0</v>
      </c>
      <c r="CB35" s="141"/>
      <c r="CC35" s="141"/>
      <c r="CD35" s="141">
        <f t="shared" si="40"/>
        <v>1904000</v>
      </c>
      <c r="CE35" s="141">
        <f t="shared" si="41"/>
        <v>1874207.2309440002</v>
      </c>
      <c r="CF35" s="141">
        <f t="shared" si="42"/>
        <v>0</v>
      </c>
      <c r="CG35" s="141"/>
      <c r="CH35" s="141">
        <v>693.23</v>
      </c>
      <c r="CI35" s="141">
        <f t="shared" si="47"/>
        <v>246401</v>
      </c>
      <c r="CJ35" s="141">
        <f t="shared" si="48"/>
        <v>225992.98000000117</v>
      </c>
      <c r="CK35" s="141">
        <f t="shared" si="43"/>
        <v>755.83128834355432</v>
      </c>
      <c r="CL35" s="141"/>
      <c r="CM35" s="141">
        <v>87460</v>
      </c>
      <c r="CN35" s="141">
        <v>175767</v>
      </c>
      <c r="CO35" s="141">
        <f t="shared" si="44"/>
        <v>263227</v>
      </c>
      <c r="CP35" s="141">
        <f t="shared" si="45"/>
        <v>435000431</v>
      </c>
      <c r="CQ35" s="141">
        <f t="shared" si="49"/>
        <v>435000431.00000006</v>
      </c>
      <c r="CR35" s="141">
        <f t="shared" si="50"/>
        <v>263227</v>
      </c>
      <c r="CS35" s="141"/>
      <c r="CT35" s="141"/>
      <c r="CU35" s="141"/>
      <c r="CV35" s="141">
        <f t="shared" si="46"/>
        <v>1739715.8831011846</v>
      </c>
    </row>
    <row r="36" spans="1:100" s="14" customFormat="1" ht="13.2" x14ac:dyDescent="0.25">
      <c r="A36" s="4" t="s">
        <v>593</v>
      </c>
      <c r="B36" s="4" t="s">
        <v>594</v>
      </c>
      <c r="C36" s="4" t="s">
        <v>348</v>
      </c>
      <c r="D36" s="4" t="s">
        <v>348</v>
      </c>
      <c r="E36" s="4"/>
      <c r="F36" s="141"/>
      <c r="G36" s="141">
        <f>'Control Totals 2016-17'!$I$3</f>
        <v>129600000</v>
      </c>
      <c r="H36" s="141">
        <v>129600000.00000101</v>
      </c>
      <c r="I36" s="141">
        <f t="shared" ref="I36:I67" si="51">(F36/H36)*G36</f>
        <v>0</v>
      </c>
      <c r="J36" s="141"/>
      <c r="K36" s="141"/>
      <c r="L36" s="141">
        <f t="shared" si="1"/>
        <v>3202979103</v>
      </c>
      <c r="M36" s="141">
        <v>5258012077.9999981</v>
      </c>
      <c r="N36" s="141">
        <f t="shared" ref="N36:N67" si="52">(K36/M36)*L36</f>
        <v>0</v>
      </c>
      <c r="O36" s="141"/>
      <c r="P36" s="141">
        <v>2543853.9071760001</v>
      </c>
      <c r="Q36" s="141">
        <v>756991403</v>
      </c>
      <c r="R36" s="141">
        <v>1276518313</v>
      </c>
      <c r="S36" s="141">
        <f t="shared" ref="S36:S67" si="53">(P36/R36)*Q36</f>
        <v>1508537.3383281748</v>
      </c>
      <c r="T36" s="141"/>
      <c r="U36" s="141"/>
      <c r="V36" s="141">
        <f t="shared" si="4"/>
        <v>443204474</v>
      </c>
      <c r="W36" s="141">
        <f t="shared" si="5"/>
        <v>523996799.00000209</v>
      </c>
      <c r="X36" s="141">
        <f t="shared" si="6"/>
        <v>0</v>
      </c>
      <c r="Y36" s="141"/>
      <c r="Z36" s="141">
        <v>42354.450048999999</v>
      </c>
      <c r="AA36" s="141">
        <f t="shared" si="7"/>
        <v>340118003</v>
      </c>
      <c r="AB36" s="141">
        <f t="shared" si="8"/>
        <v>342170317.00001383</v>
      </c>
      <c r="AC36" s="141">
        <f t="shared" si="9"/>
        <v>42100.410974072154</v>
      </c>
      <c r="AD36" s="141"/>
      <c r="AE36" s="141"/>
      <c r="AF36" s="141">
        <f t="shared" si="10"/>
        <v>605544318</v>
      </c>
      <c r="AG36" s="141">
        <f t="shared" si="11"/>
        <v>726591897.00000179</v>
      </c>
      <c r="AH36" s="141">
        <f t="shared" ref="AH36:AH67" si="54">(AE36/AG36)*AF36</f>
        <v>0</v>
      </c>
      <c r="AI36" s="141"/>
      <c r="AJ36" s="141"/>
      <c r="AK36" s="141">
        <f t="shared" si="13"/>
        <v>20371175</v>
      </c>
      <c r="AL36" s="141">
        <f t="shared" si="14"/>
        <v>21580834</v>
      </c>
      <c r="AM36" s="141">
        <f t="shared" ref="AM36:AM67" si="55">(AJ36/AL36)*AK36</f>
        <v>0</v>
      </c>
      <c r="AN36" s="141"/>
      <c r="AO36" s="141">
        <v>79646.350770999998</v>
      </c>
      <c r="AP36" s="141">
        <f t="shared" si="16"/>
        <v>45205996</v>
      </c>
      <c r="AQ36" s="141">
        <f t="shared" si="17"/>
        <v>45294790.000002876</v>
      </c>
      <c r="AR36" s="141">
        <f t="shared" ref="AR36:AR67" si="56">(AO36/AQ36)*AP36</f>
        <v>79490.215417009196</v>
      </c>
      <c r="AS36" s="141"/>
      <c r="AT36" s="141"/>
      <c r="AU36" s="141">
        <f t="shared" si="19"/>
        <v>12223411</v>
      </c>
      <c r="AV36" s="141">
        <f t="shared" si="20"/>
        <v>11889881.000002848</v>
      </c>
      <c r="AW36" s="141">
        <f t="shared" ref="AW36:AW67" si="57">(AT36/AV36)*AU36</f>
        <v>0</v>
      </c>
      <c r="AX36" s="141"/>
      <c r="AY36" s="141"/>
      <c r="AZ36" s="141">
        <f t="shared" si="22"/>
        <v>859541545</v>
      </c>
      <c r="BA36" s="141">
        <f t="shared" si="23"/>
        <v>834431461.9999969</v>
      </c>
      <c r="BB36" s="141">
        <f t="shared" ref="BB36:BB67" si="58">(AY36/BA36)*AZ36</f>
        <v>0</v>
      </c>
      <c r="BC36" s="141"/>
      <c r="BD36" s="141"/>
      <c r="BE36" s="141">
        <f t="shared" si="25"/>
        <v>9386434</v>
      </c>
      <c r="BF36" s="141">
        <f t="shared" si="26"/>
        <v>9386434</v>
      </c>
      <c r="BG36" s="141">
        <f t="shared" ref="BG36:BG67" si="59">(BD36/BF36)*BE36</f>
        <v>0</v>
      </c>
      <c r="BH36" s="141"/>
      <c r="BI36" s="141"/>
      <c r="BJ36" s="141">
        <f t="shared" si="28"/>
        <v>2191103</v>
      </c>
      <c r="BK36" s="141">
        <f t="shared" si="29"/>
        <v>2191101</v>
      </c>
      <c r="BL36" s="141">
        <f t="shared" ref="BL36:BL67" si="60">(BI36/BK36)*BJ36</f>
        <v>0</v>
      </c>
      <c r="BM36" s="141"/>
      <c r="BN36" s="141"/>
      <c r="BO36" s="141">
        <f t="shared" si="31"/>
        <v>186600000</v>
      </c>
      <c r="BP36" s="141">
        <f t="shared" si="32"/>
        <v>183638092</v>
      </c>
      <c r="BQ36" s="141">
        <f t="shared" ref="BQ36:BQ67" si="61">(BN36/BP36)*BO36</f>
        <v>0</v>
      </c>
      <c r="BR36" s="141"/>
      <c r="BS36" s="141"/>
      <c r="BT36" s="141">
        <f t="shared" si="34"/>
        <v>121100000</v>
      </c>
      <c r="BU36" s="141">
        <f t="shared" si="35"/>
        <v>119177778</v>
      </c>
      <c r="BV36" s="141">
        <f t="shared" ref="BV36:BV67" si="62">(BS36/BU36)*BT36</f>
        <v>0</v>
      </c>
      <c r="BW36" s="141"/>
      <c r="BX36" s="141"/>
      <c r="BY36" s="141">
        <f t="shared" si="37"/>
        <v>10161290</v>
      </c>
      <c r="BZ36" s="141">
        <f t="shared" si="38"/>
        <v>10000069</v>
      </c>
      <c r="CA36" s="141">
        <f t="shared" ref="CA36:CA67" si="63">(BX36/BZ36)*BY36</f>
        <v>0</v>
      </c>
      <c r="CB36" s="141"/>
      <c r="CC36" s="141"/>
      <c r="CD36" s="141">
        <f t="shared" si="40"/>
        <v>1904000</v>
      </c>
      <c r="CE36" s="141">
        <f t="shared" si="41"/>
        <v>1874207.2309440002</v>
      </c>
      <c r="CF36" s="141">
        <f t="shared" ref="CF36:CF67" si="64">(CC36/CE36)*CD36</f>
        <v>0</v>
      </c>
      <c r="CG36" s="141"/>
      <c r="CH36" s="141">
        <v>693.23</v>
      </c>
      <c r="CI36" s="141">
        <f t="shared" si="47"/>
        <v>246401</v>
      </c>
      <c r="CJ36" s="141">
        <f t="shared" si="48"/>
        <v>225992.98000000117</v>
      </c>
      <c r="CK36" s="141">
        <f t="shared" ref="CK36:CK67" si="65">(CH36/CJ36)*CI36</f>
        <v>755.83128834355432</v>
      </c>
      <c r="CL36" s="141"/>
      <c r="CM36" s="141">
        <v>31663</v>
      </c>
      <c r="CN36" s="141">
        <v>30719</v>
      </c>
      <c r="CO36" s="141">
        <f t="shared" si="44"/>
        <v>62382</v>
      </c>
      <c r="CP36" s="141">
        <f t="shared" ref="CP36:CP68" si="66">$CO$391</f>
        <v>435000431</v>
      </c>
      <c r="CQ36" s="141">
        <f t="shared" si="49"/>
        <v>435000431.00000006</v>
      </c>
      <c r="CR36" s="141">
        <f t="shared" ref="CR36:CR67" si="67">(CO36/CQ36)*CP36</f>
        <v>62381.999999999985</v>
      </c>
      <c r="CS36" s="141"/>
      <c r="CT36" s="141"/>
      <c r="CU36" s="141"/>
      <c r="CV36" s="141">
        <f t="shared" si="46"/>
        <v>1693265.7960075994</v>
      </c>
    </row>
    <row r="37" spans="1:100" s="14" customFormat="1" ht="13.2" x14ac:dyDescent="0.25">
      <c r="A37" s="4" t="s">
        <v>141</v>
      </c>
      <c r="B37" s="4" t="s">
        <v>142</v>
      </c>
      <c r="C37" s="4"/>
      <c r="D37" s="4" t="s">
        <v>136</v>
      </c>
      <c r="E37" s="4"/>
      <c r="F37" s="141">
        <v>768899.39722699998</v>
      </c>
      <c r="G37" s="141">
        <f>'Control Totals 2016-17'!$I$3</f>
        <v>129600000</v>
      </c>
      <c r="H37" s="141">
        <v>129600000.00000101</v>
      </c>
      <c r="I37" s="141">
        <f t="shared" si="51"/>
        <v>768899.39722699393</v>
      </c>
      <c r="J37" s="141"/>
      <c r="K37" s="141">
        <v>42332859.111322999</v>
      </c>
      <c r="L37" s="141">
        <f t="shared" si="1"/>
        <v>3202979103</v>
      </c>
      <c r="M37" s="141">
        <v>5258012077.9999981</v>
      </c>
      <c r="N37" s="141">
        <f t="shared" si="52"/>
        <v>25787552.613493782</v>
      </c>
      <c r="O37" s="141"/>
      <c r="P37" s="141">
        <v>12629328.540403999</v>
      </c>
      <c r="Q37" s="141">
        <v>756991403</v>
      </c>
      <c r="R37" s="141">
        <v>1276518313</v>
      </c>
      <c r="S37" s="141">
        <f t="shared" si="53"/>
        <v>7489350.5509375064</v>
      </c>
      <c r="T37" s="141"/>
      <c r="U37" s="141"/>
      <c r="V37" s="141">
        <f t="shared" si="4"/>
        <v>443204474</v>
      </c>
      <c r="W37" s="141">
        <f t="shared" si="5"/>
        <v>523996799.00000209</v>
      </c>
      <c r="X37" s="141">
        <f t="shared" si="6"/>
        <v>0</v>
      </c>
      <c r="Y37" s="141"/>
      <c r="Z37" s="141">
        <v>1484707.2604499999</v>
      </c>
      <c r="AA37" s="141">
        <f t="shared" si="7"/>
        <v>340118003</v>
      </c>
      <c r="AB37" s="141">
        <f t="shared" si="8"/>
        <v>342170317.00001383</v>
      </c>
      <c r="AC37" s="141">
        <f t="shared" si="9"/>
        <v>1475802.0885366115</v>
      </c>
      <c r="AD37" s="141"/>
      <c r="AE37" s="141">
        <v>4965018.7708369996</v>
      </c>
      <c r="AF37" s="141">
        <f t="shared" si="10"/>
        <v>605544318</v>
      </c>
      <c r="AG37" s="141">
        <f t="shared" si="11"/>
        <v>726591897.00000179</v>
      </c>
      <c r="AH37" s="141">
        <f t="shared" si="54"/>
        <v>4137864.6222966095</v>
      </c>
      <c r="AI37" s="141"/>
      <c r="AJ37" s="141"/>
      <c r="AK37" s="141">
        <f t="shared" si="13"/>
        <v>20371175</v>
      </c>
      <c r="AL37" s="141">
        <f t="shared" si="14"/>
        <v>21580834</v>
      </c>
      <c r="AM37" s="141">
        <f t="shared" si="55"/>
        <v>0</v>
      </c>
      <c r="AN37" s="141"/>
      <c r="AO37" s="141">
        <v>885020.47515700001</v>
      </c>
      <c r="AP37" s="141">
        <f t="shared" si="16"/>
        <v>45205996</v>
      </c>
      <c r="AQ37" s="141">
        <f t="shared" si="17"/>
        <v>45294790.000002876</v>
      </c>
      <c r="AR37" s="141">
        <f t="shared" si="56"/>
        <v>883285.51826518902</v>
      </c>
      <c r="AS37" s="141"/>
      <c r="AT37" s="141">
        <v>75585.672070999994</v>
      </c>
      <c r="AU37" s="141">
        <f t="shared" si="19"/>
        <v>12223411</v>
      </c>
      <c r="AV37" s="141">
        <f t="shared" si="20"/>
        <v>11889881.000002848</v>
      </c>
      <c r="AW37" s="141">
        <f t="shared" si="57"/>
        <v>77705.969928112216</v>
      </c>
      <c r="AX37" s="141"/>
      <c r="AY37" s="141">
        <v>4620877.4504460003</v>
      </c>
      <c r="AZ37" s="141">
        <f t="shared" si="22"/>
        <v>859541545</v>
      </c>
      <c r="BA37" s="141">
        <f t="shared" si="23"/>
        <v>834431461.9999969</v>
      </c>
      <c r="BB37" s="141">
        <f t="shared" si="58"/>
        <v>4759930.9516591923</v>
      </c>
      <c r="BC37" s="141"/>
      <c r="BD37" s="141"/>
      <c r="BE37" s="141">
        <f t="shared" si="25"/>
        <v>9386434</v>
      </c>
      <c r="BF37" s="141">
        <f t="shared" si="26"/>
        <v>9386434</v>
      </c>
      <c r="BG37" s="141">
        <f t="shared" si="59"/>
        <v>0</v>
      </c>
      <c r="BH37" s="141"/>
      <c r="BI37" s="141"/>
      <c r="BJ37" s="141">
        <f t="shared" si="28"/>
        <v>2191103</v>
      </c>
      <c r="BK37" s="141">
        <f t="shared" si="29"/>
        <v>2191101</v>
      </c>
      <c r="BL37" s="141">
        <f t="shared" si="60"/>
        <v>0</v>
      </c>
      <c r="BM37" s="141"/>
      <c r="BN37" s="141">
        <v>1027635</v>
      </c>
      <c r="BO37" s="141">
        <f t="shared" si="31"/>
        <v>186600000</v>
      </c>
      <c r="BP37" s="141">
        <f t="shared" si="32"/>
        <v>183638092</v>
      </c>
      <c r="BQ37" s="141">
        <f t="shared" si="61"/>
        <v>1044209.7764770938</v>
      </c>
      <c r="BR37" s="141"/>
      <c r="BS37" s="141">
        <v>486816</v>
      </c>
      <c r="BT37" s="141">
        <f t="shared" si="34"/>
        <v>121100000</v>
      </c>
      <c r="BU37" s="141">
        <f t="shared" si="35"/>
        <v>119177778</v>
      </c>
      <c r="BV37" s="141">
        <f t="shared" si="62"/>
        <v>494667.87004537042</v>
      </c>
      <c r="BW37" s="141"/>
      <c r="BX37" s="141">
        <v>55094</v>
      </c>
      <c r="BY37" s="141">
        <f t="shared" si="37"/>
        <v>10161290</v>
      </c>
      <c r="BZ37" s="141">
        <f t="shared" si="38"/>
        <v>10000069</v>
      </c>
      <c r="CA37" s="141">
        <f t="shared" si="63"/>
        <v>55982.224848648541</v>
      </c>
      <c r="CB37" s="141"/>
      <c r="CC37" s="141">
        <v>9232.5479369999994</v>
      </c>
      <c r="CD37" s="141">
        <f t="shared" si="40"/>
        <v>1904000</v>
      </c>
      <c r="CE37" s="141">
        <f t="shared" si="41"/>
        <v>1874207.2309440002</v>
      </c>
      <c r="CF37" s="141">
        <f t="shared" si="64"/>
        <v>9379.3103461637638</v>
      </c>
      <c r="CG37" s="141"/>
      <c r="CH37" s="141">
        <v>693.23</v>
      </c>
      <c r="CI37" s="141">
        <f t="shared" si="47"/>
        <v>246401</v>
      </c>
      <c r="CJ37" s="141">
        <f t="shared" si="48"/>
        <v>225992.98000000117</v>
      </c>
      <c r="CK37" s="141">
        <f t="shared" si="65"/>
        <v>755.83128834355432</v>
      </c>
      <c r="CL37" s="141"/>
      <c r="CM37" s="141">
        <v>1078133</v>
      </c>
      <c r="CN37" s="141">
        <v>2091678</v>
      </c>
      <c r="CO37" s="141">
        <f t="shared" si="44"/>
        <v>3169811</v>
      </c>
      <c r="CP37" s="141">
        <f t="shared" si="66"/>
        <v>435000431</v>
      </c>
      <c r="CQ37" s="141">
        <f t="shared" si="49"/>
        <v>435000431.00000006</v>
      </c>
      <c r="CR37" s="141">
        <f t="shared" si="67"/>
        <v>3169810.9999999995</v>
      </c>
      <c r="CS37" s="141"/>
      <c r="CT37" s="141"/>
      <c r="CU37" s="141"/>
      <c r="CV37" s="141">
        <f t="shared" si="46"/>
        <v>50155197.72534962</v>
      </c>
    </row>
    <row r="38" spans="1:100" s="14" customFormat="1" ht="13.2" x14ac:dyDescent="0.25">
      <c r="A38" s="4" t="s">
        <v>433</v>
      </c>
      <c r="B38" s="4" t="s">
        <v>434</v>
      </c>
      <c r="C38" s="4" t="s">
        <v>348</v>
      </c>
      <c r="D38" s="4" t="s">
        <v>348</v>
      </c>
      <c r="E38" s="4"/>
      <c r="F38" s="141"/>
      <c r="G38" s="141">
        <f>'Control Totals 2016-17'!$I$3</f>
        <v>129600000</v>
      </c>
      <c r="H38" s="141">
        <v>129600000.00000101</v>
      </c>
      <c r="I38" s="141">
        <f t="shared" si="51"/>
        <v>0</v>
      </c>
      <c r="J38" s="141"/>
      <c r="K38" s="141"/>
      <c r="L38" s="141">
        <f t="shared" si="1"/>
        <v>3202979103</v>
      </c>
      <c r="M38" s="141">
        <v>5258012077.9999981</v>
      </c>
      <c r="N38" s="141">
        <f t="shared" si="52"/>
        <v>0</v>
      </c>
      <c r="O38" s="141"/>
      <c r="P38" s="141">
        <v>1035495.826722</v>
      </c>
      <c r="Q38" s="141">
        <v>756991403</v>
      </c>
      <c r="R38" s="141">
        <v>1276518313</v>
      </c>
      <c r="S38" s="141">
        <f t="shared" si="53"/>
        <v>614062.03944598767</v>
      </c>
      <c r="T38" s="141"/>
      <c r="U38" s="141"/>
      <c r="V38" s="141">
        <f t="shared" si="4"/>
        <v>443204474</v>
      </c>
      <c r="W38" s="141">
        <f t="shared" si="5"/>
        <v>523996799.00000209</v>
      </c>
      <c r="X38" s="141">
        <f t="shared" si="6"/>
        <v>0</v>
      </c>
      <c r="Y38" s="141"/>
      <c r="Z38" s="141">
        <v>81364.186835999993</v>
      </c>
      <c r="AA38" s="141">
        <f t="shared" si="7"/>
        <v>340118003</v>
      </c>
      <c r="AB38" s="141">
        <f t="shared" si="8"/>
        <v>342170317.00001383</v>
      </c>
      <c r="AC38" s="141">
        <f t="shared" si="9"/>
        <v>80876.170045977691</v>
      </c>
      <c r="AD38" s="141"/>
      <c r="AE38" s="141"/>
      <c r="AF38" s="141">
        <f t="shared" si="10"/>
        <v>605544318</v>
      </c>
      <c r="AG38" s="141">
        <f t="shared" si="11"/>
        <v>726591897.00000179</v>
      </c>
      <c r="AH38" s="141">
        <f t="shared" si="54"/>
        <v>0</v>
      </c>
      <c r="AI38" s="141"/>
      <c r="AJ38" s="141"/>
      <c r="AK38" s="141">
        <f t="shared" si="13"/>
        <v>20371175</v>
      </c>
      <c r="AL38" s="141">
        <f t="shared" si="14"/>
        <v>21580834</v>
      </c>
      <c r="AM38" s="141">
        <f t="shared" si="55"/>
        <v>0</v>
      </c>
      <c r="AN38" s="141"/>
      <c r="AO38" s="141">
        <v>28309.240919</v>
      </c>
      <c r="AP38" s="141">
        <f t="shared" si="16"/>
        <v>45205996</v>
      </c>
      <c r="AQ38" s="141">
        <f t="shared" si="17"/>
        <v>45294790.000002876</v>
      </c>
      <c r="AR38" s="141">
        <f t="shared" si="56"/>
        <v>28253.744674547979</v>
      </c>
      <c r="AS38" s="141"/>
      <c r="AT38" s="141"/>
      <c r="AU38" s="141">
        <f t="shared" si="19"/>
        <v>12223411</v>
      </c>
      <c r="AV38" s="141">
        <f t="shared" si="20"/>
        <v>11889881.000002848</v>
      </c>
      <c r="AW38" s="141">
        <f t="shared" si="57"/>
        <v>0</v>
      </c>
      <c r="AX38" s="141"/>
      <c r="AY38" s="141"/>
      <c r="AZ38" s="141">
        <f t="shared" si="22"/>
        <v>859541545</v>
      </c>
      <c r="BA38" s="141">
        <f t="shared" si="23"/>
        <v>834431461.9999969</v>
      </c>
      <c r="BB38" s="141">
        <f t="shared" si="58"/>
        <v>0</v>
      </c>
      <c r="BC38" s="141"/>
      <c r="BD38" s="141"/>
      <c r="BE38" s="141">
        <f t="shared" si="25"/>
        <v>9386434</v>
      </c>
      <c r="BF38" s="141">
        <f t="shared" si="26"/>
        <v>9386434</v>
      </c>
      <c r="BG38" s="141">
        <f t="shared" si="59"/>
        <v>0</v>
      </c>
      <c r="BH38" s="141"/>
      <c r="BI38" s="141"/>
      <c r="BJ38" s="141">
        <f t="shared" si="28"/>
        <v>2191103</v>
      </c>
      <c r="BK38" s="141">
        <f t="shared" si="29"/>
        <v>2191101</v>
      </c>
      <c r="BL38" s="141">
        <f t="shared" si="60"/>
        <v>0</v>
      </c>
      <c r="BM38" s="141"/>
      <c r="BN38" s="141"/>
      <c r="BO38" s="141">
        <f t="shared" si="31"/>
        <v>186600000</v>
      </c>
      <c r="BP38" s="141">
        <f t="shared" si="32"/>
        <v>183638092</v>
      </c>
      <c r="BQ38" s="141">
        <f t="shared" si="61"/>
        <v>0</v>
      </c>
      <c r="BR38" s="141"/>
      <c r="BS38" s="141"/>
      <c r="BT38" s="141">
        <f t="shared" si="34"/>
        <v>121100000</v>
      </c>
      <c r="BU38" s="141">
        <f t="shared" si="35"/>
        <v>119177778</v>
      </c>
      <c r="BV38" s="141">
        <f t="shared" si="62"/>
        <v>0</v>
      </c>
      <c r="BW38" s="141"/>
      <c r="BX38" s="141"/>
      <c r="BY38" s="141">
        <f t="shared" si="37"/>
        <v>10161290</v>
      </c>
      <c r="BZ38" s="141">
        <f t="shared" si="38"/>
        <v>10000069</v>
      </c>
      <c r="CA38" s="141">
        <f t="shared" si="63"/>
        <v>0</v>
      </c>
      <c r="CB38" s="141"/>
      <c r="CC38" s="141"/>
      <c r="CD38" s="141">
        <f t="shared" si="40"/>
        <v>1904000</v>
      </c>
      <c r="CE38" s="141">
        <f t="shared" si="41"/>
        <v>1874207.2309440002</v>
      </c>
      <c r="CF38" s="141">
        <f t="shared" si="64"/>
        <v>0</v>
      </c>
      <c r="CG38" s="141"/>
      <c r="CH38" s="141">
        <v>693.23</v>
      </c>
      <c r="CI38" s="141">
        <f t="shared" si="47"/>
        <v>246401</v>
      </c>
      <c r="CJ38" s="141">
        <f t="shared" si="48"/>
        <v>225992.98000000117</v>
      </c>
      <c r="CK38" s="141">
        <f t="shared" si="65"/>
        <v>755.83128834355432</v>
      </c>
      <c r="CL38" s="141"/>
      <c r="CM38" s="141">
        <v>56332</v>
      </c>
      <c r="CN38" s="141">
        <v>113523</v>
      </c>
      <c r="CO38" s="141">
        <f t="shared" si="44"/>
        <v>169855</v>
      </c>
      <c r="CP38" s="141">
        <f t="shared" si="66"/>
        <v>435000431</v>
      </c>
      <c r="CQ38" s="141">
        <f t="shared" si="49"/>
        <v>435000431.00000006</v>
      </c>
      <c r="CR38" s="141">
        <f t="shared" si="67"/>
        <v>169854.99999999997</v>
      </c>
      <c r="CS38" s="141"/>
      <c r="CT38" s="141"/>
      <c r="CU38" s="141"/>
      <c r="CV38" s="141">
        <f t="shared" si="46"/>
        <v>893802.78545485681</v>
      </c>
    </row>
    <row r="39" spans="1:100" s="14" customFormat="1" ht="13.2" x14ac:dyDescent="0.25">
      <c r="A39" s="4" t="s">
        <v>240</v>
      </c>
      <c r="B39" s="4" t="s">
        <v>241</v>
      </c>
      <c r="C39" s="4"/>
      <c r="D39" s="4" t="s">
        <v>203</v>
      </c>
      <c r="E39" s="4"/>
      <c r="F39" s="141">
        <v>565759.50277599995</v>
      </c>
      <c r="G39" s="141">
        <f>'Control Totals 2016-17'!$I$3</f>
        <v>129600000</v>
      </c>
      <c r="H39" s="141">
        <v>129600000.00000101</v>
      </c>
      <c r="I39" s="141">
        <f t="shared" si="51"/>
        <v>565759.50277599553</v>
      </c>
      <c r="J39" s="141"/>
      <c r="K39" s="141">
        <v>26545686.737537</v>
      </c>
      <c r="L39" s="141">
        <f t="shared" si="1"/>
        <v>3202979103</v>
      </c>
      <c r="M39" s="141">
        <v>5258012077.9999981</v>
      </c>
      <c r="N39" s="141">
        <f t="shared" si="52"/>
        <v>16170613.272432139</v>
      </c>
      <c r="O39" s="141"/>
      <c r="P39" s="141">
        <v>9023472.1901990008</v>
      </c>
      <c r="Q39" s="141">
        <v>756991403</v>
      </c>
      <c r="R39" s="141">
        <v>1276518313</v>
      </c>
      <c r="S39" s="141">
        <f t="shared" si="53"/>
        <v>5351032.4165558796</v>
      </c>
      <c r="T39" s="141"/>
      <c r="U39" s="141"/>
      <c r="V39" s="141">
        <f t="shared" si="4"/>
        <v>443204474</v>
      </c>
      <c r="W39" s="141">
        <f t="shared" si="5"/>
        <v>523996799.00000209</v>
      </c>
      <c r="X39" s="141">
        <f t="shared" si="6"/>
        <v>0</v>
      </c>
      <c r="Y39" s="141"/>
      <c r="Z39" s="141">
        <v>1727250.872712</v>
      </c>
      <c r="AA39" s="141">
        <f t="shared" si="7"/>
        <v>340118003</v>
      </c>
      <c r="AB39" s="141">
        <f t="shared" si="8"/>
        <v>342170317.00001383</v>
      </c>
      <c r="AC39" s="141">
        <f t="shared" si="9"/>
        <v>1716890.940913466</v>
      </c>
      <c r="AD39" s="141"/>
      <c r="AE39" s="141">
        <v>3342190.8578340001</v>
      </c>
      <c r="AF39" s="141">
        <f t="shared" si="10"/>
        <v>605544318</v>
      </c>
      <c r="AG39" s="141">
        <f t="shared" si="11"/>
        <v>726591897.00000179</v>
      </c>
      <c r="AH39" s="141">
        <f t="shared" si="54"/>
        <v>2785393.9632262643</v>
      </c>
      <c r="AI39" s="141"/>
      <c r="AJ39" s="141"/>
      <c r="AK39" s="141">
        <f t="shared" si="13"/>
        <v>20371175</v>
      </c>
      <c r="AL39" s="141">
        <f t="shared" si="14"/>
        <v>21580834</v>
      </c>
      <c r="AM39" s="141">
        <f t="shared" si="55"/>
        <v>0</v>
      </c>
      <c r="AN39" s="141"/>
      <c r="AO39" s="141">
        <v>731887.29825300002</v>
      </c>
      <c r="AP39" s="141">
        <f t="shared" si="16"/>
        <v>45205996</v>
      </c>
      <c r="AQ39" s="141">
        <f t="shared" si="17"/>
        <v>45294790.000002876</v>
      </c>
      <c r="AR39" s="141">
        <f t="shared" si="56"/>
        <v>730452.537196305</v>
      </c>
      <c r="AS39" s="141"/>
      <c r="AT39" s="141">
        <v>79662.202699999994</v>
      </c>
      <c r="AU39" s="141">
        <f t="shared" si="19"/>
        <v>12223411</v>
      </c>
      <c r="AV39" s="141">
        <f t="shared" si="20"/>
        <v>11889881.000002848</v>
      </c>
      <c r="AW39" s="141">
        <f t="shared" si="57"/>
        <v>81896.853699980376</v>
      </c>
      <c r="AX39" s="141"/>
      <c r="AY39" s="141">
        <v>4081267.831923</v>
      </c>
      <c r="AZ39" s="141">
        <f t="shared" si="22"/>
        <v>859541545</v>
      </c>
      <c r="BA39" s="141">
        <f t="shared" si="23"/>
        <v>834431461.9999969</v>
      </c>
      <c r="BB39" s="141">
        <f t="shared" si="58"/>
        <v>4204083.1602894533</v>
      </c>
      <c r="BC39" s="141"/>
      <c r="BD39" s="141"/>
      <c r="BE39" s="141">
        <f t="shared" si="25"/>
        <v>9386434</v>
      </c>
      <c r="BF39" s="141">
        <f t="shared" si="26"/>
        <v>9386434</v>
      </c>
      <c r="BG39" s="141">
        <f t="shared" si="59"/>
        <v>0</v>
      </c>
      <c r="BH39" s="141"/>
      <c r="BI39" s="141"/>
      <c r="BJ39" s="141">
        <f t="shared" si="28"/>
        <v>2191103</v>
      </c>
      <c r="BK39" s="141">
        <f t="shared" si="29"/>
        <v>2191101</v>
      </c>
      <c r="BL39" s="141">
        <f t="shared" si="60"/>
        <v>0</v>
      </c>
      <c r="BM39" s="141"/>
      <c r="BN39" s="141">
        <v>940121</v>
      </c>
      <c r="BO39" s="141">
        <f t="shared" si="31"/>
        <v>186600000</v>
      </c>
      <c r="BP39" s="141">
        <f t="shared" si="32"/>
        <v>183638092</v>
      </c>
      <c r="BQ39" s="141">
        <f t="shared" si="61"/>
        <v>955284.25878003566</v>
      </c>
      <c r="BR39" s="141"/>
      <c r="BS39" s="141">
        <v>573201</v>
      </c>
      <c r="BT39" s="141">
        <f t="shared" si="34"/>
        <v>121100000</v>
      </c>
      <c r="BU39" s="141">
        <f t="shared" si="35"/>
        <v>119177778</v>
      </c>
      <c r="BV39" s="141">
        <f t="shared" si="62"/>
        <v>582446.17633330938</v>
      </c>
      <c r="BW39" s="141"/>
      <c r="BX39" s="141">
        <v>71995</v>
      </c>
      <c r="BY39" s="141">
        <f t="shared" si="37"/>
        <v>10161290</v>
      </c>
      <c r="BZ39" s="141">
        <f t="shared" si="38"/>
        <v>10000069</v>
      </c>
      <c r="CA39" s="141">
        <f t="shared" si="63"/>
        <v>73155.702580652185</v>
      </c>
      <c r="CB39" s="141"/>
      <c r="CC39" s="141">
        <v>9232.5479369999994</v>
      </c>
      <c r="CD39" s="141">
        <f t="shared" si="40"/>
        <v>1904000</v>
      </c>
      <c r="CE39" s="141">
        <f t="shared" si="41"/>
        <v>1874207.2309440002</v>
      </c>
      <c r="CF39" s="141">
        <f t="shared" si="64"/>
        <v>9379.3103461637638</v>
      </c>
      <c r="CG39" s="141"/>
      <c r="CH39" s="141">
        <v>693.23</v>
      </c>
      <c r="CI39" s="141">
        <f t="shared" si="47"/>
        <v>246401</v>
      </c>
      <c r="CJ39" s="141">
        <f t="shared" si="48"/>
        <v>225992.98000000117</v>
      </c>
      <c r="CK39" s="141">
        <f t="shared" si="65"/>
        <v>755.83128834355432</v>
      </c>
      <c r="CL39" s="141"/>
      <c r="CM39" s="141"/>
      <c r="CN39" s="141"/>
      <c r="CO39" s="141">
        <f t="shared" si="44"/>
        <v>0</v>
      </c>
      <c r="CP39" s="141">
        <f t="shared" si="66"/>
        <v>435000431</v>
      </c>
      <c r="CQ39" s="141">
        <f t="shared" si="49"/>
        <v>435000431.00000006</v>
      </c>
      <c r="CR39" s="141">
        <f t="shared" si="67"/>
        <v>0</v>
      </c>
      <c r="CS39" s="141"/>
      <c r="CT39" s="141"/>
      <c r="CU39" s="141"/>
      <c r="CV39" s="141">
        <f t="shared" si="46"/>
        <v>33227143.926417984</v>
      </c>
    </row>
    <row r="40" spans="1:100" s="14" customFormat="1" ht="13.2" x14ac:dyDescent="0.25">
      <c r="A40" s="4" t="s">
        <v>204</v>
      </c>
      <c r="B40" s="4" t="s">
        <v>205</v>
      </c>
      <c r="C40" s="4"/>
      <c r="D40" s="4" t="s">
        <v>203</v>
      </c>
      <c r="E40" s="4"/>
      <c r="F40" s="141">
        <v>1406325.8361790001</v>
      </c>
      <c r="G40" s="141">
        <f>'Control Totals 2016-17'!$I$3</f>
        <v>129600000</v>
      </c>
      <c r="H40" s="141">
        <v>129600000.00000101</v>
      </c>
      <c r="I40" s="141">
        <f t="shared" si="51"/>
        <v>1406325.8361789891</v>
      </c>
      <c r="J40" s="141"/>
      <c r="K40" s="141">
        <v>48515713.818253003</v>
      </c>
      <c r="L40" s="141">
        <f t="shared" si="1"/>
        <v>3202979103</v>
      </c>
      <c r="M40" s="141">
        <v>5258012077.9999981</v>
      </c>
      <c r="N40" s="141">
        <f t="shared" si="52"/>
        <v>29553910.341358628</v>
      </c>
      <c r="O40" s="141"/>
      <c r="P40" s="141">
        <v>11353940.621417001</v>
      </c>
      <c r="Q40" s="141">
        <v>756991403</v>
      </c>
      <c r="R40" s="141">
        <v>1276518313</v>
      </c>
      <c r="S40" s="141">
        <f t="shared" si="53"/>
        <v>6733029.4857941037</v>
      </c>
      <c r="T40" s="141"/>
      <c r="U40" s="141"/>
      <c r="V40" s="141">
        <f t="shared" si="4"/>
        <v>443204474</v>
      </c>
      <c r="W40" s="141">
        <f t="shared" si="5"/>
        <v>523996799.00000209</v>
      </c>
      <c r="X40" s="141">
        <f t="shared" si="6"/>
        <v>0</v>
      </c>
      <c r="Y40" s="141"/>
      <c r="Z40" s="141">
        <v>2594115.2025230001</v>
      </c>
      <c r="AA40" s="141">
        <f t="shared" si="7"/>
        <v>340118003</v>
      </c>
      <c r="AB40" s="141">
        <f t="shared" si="8"/>
        <v>342170317.00001383</v>
      </c>
      <c r="AC40" s="141">
        <f t="shared" si="9"/>
        <v>2578555.8781652814</v>
      </c>
      <c r="AD40" s="141"/>
      <c r="AE40" s="141">
        <v>5975417.9937810004</v>
      </c>
      <c r="AF40" s="141">
        <f t="shared" si="10"/>
        <v>605544318</v>
      </c>
      <c r="AG40" s="141">
        <f t="shared" si="11"/>
        <v>726591897.00000179</v>
      </c>
      <c r="AH40" s="141">
        <f t="shared" si="54"/>
        <v>4979934.9934245627</v>
      </c>
      <c r="AI40" s="141"/>
      <c r="AJ40" s="141"/>
      <c r="AK40" s="141">
        <f t="shared" si="13"/>
        <v>20371175</v>
      </c>
      <c r="AL40" s="141">
        <f t="shared" si="14"/>
        <v>21580834</v>
      </c>
      <c r="AM40" s="141">
        <f t="shared" si="55"/>
        <v>0</v>
      </c>
      <c r="AN40" s="141"/>
      <c r="AO40" s="141">
        <v>611689.09223499999</v>
      </c>
      <c r="AP40" s="141">
        <f t="shared" si="16"/>
        <v>45205996</v>
      </c>
      <c r="AQ40" s="141">
        <f t="shared" si="17"/>
        <v>45294790.000002876</v>
      </c>
      <c r="AR40" s="141">
        <f t="shared" si="56"/>
        <v>610489.96268262388</v>
      </c>
      <c r="AS40" s="141"/>
      <c r="AT40" s="141">
        <v>77227.608019000007</v>
      </c>
      <c r="AU40" s="141">
        <f t="shared" si="19"/>
        <v>12223411</v>
      </c>
      <c r="AV40" s="141">
        <f t="shared" si="20"/>
        <v>11889881.000002848</v>
      </c>
      <c r="AW40" s="141">
        <f t="shared" si="57"/>
        <v>79393.964780884417</v>
      </c>
      <c r="AX40" s="141"/>
      <c r="AY40" s="141">
        <v>10620009.548907001</v>
      </c>
      <c r="AZ40" s="141">
        <f t="shared" si="22"/>
        <v>859541545</v>
      </c>
      <c r="BA40" s="141">
        <f t="shared" si="23"/>
        <v>834431461.9999969</v>
      </c>
      <c r="BB40" s="141">
        <f t="shared" si="58"/>
        <v>10939591.603728756</v>
      </c>
      <c r="BC40" s="141"/>
      <c r="BD40" s="141"/>
      <c r="BE40" s="141">
        <f t="shared" si="25"/>
        <v>9386434</v>
      </c>
      <c r="BF40" s="141">
        <f t="shared" si="26"/>
        <v>9386434</v>
      </c>
      <c r="BG40" s="141">
        <f t="shared" si="59"/>
        <v>0</v>
      </c>
      <c r="BH40" s="141"/>
      <c r="BI40" s="141"/>
      <c r="BJ40" s="141">
        <f t="shared" si="28"/>
        <v>2191103</v>
      </c>
      <c r="BK40" s="141">
        <f t="shared" si="29"/>
        <v>2191101</v>
      </c>
      <c r="BL40" s="141">
        <f t="shared" si="60"/>
        <v>0</v>
      </c>
      <c r="BM40" s="141"/>
      <c r="BN40" s="141">
        <v>1552023</v>
      </c>
      <c r="BO40" s="141">
        <f t="shared" si="31"/>
        <v>186600000</v>
      </c>
      <c r="BP40" s="141">
        <f t="shared" si="32"/>
        <v>183638092</v>
      </c>
      <c r="BQ40" s="141">
        <f t="shared" si="61"/>
        <v>1577055.6568405209</v>
      </c>
      <c r="BR40" s="141"/>
      <c r="BS40" s="141">
        <v>962211</v>
      </c>
      <c r="BT40" s="141">
        <f t="shared" si="34"/>
        <v>121100000</v>
      </c>
      <c r="BU40" s="141">
        <f t="shared" si="35"/>
        <v>119177778</v>
      </c>
      <c r="BV40" s="141">
        <f t="shared" si="62"/>
        <v>977730.53043496073</v>
      </c>
      <c r="BW40" s="141"/>
      <c r="BX40" s="141">
        <v>61889</v>
      </c>
      <c r="BY40" s="141">
        <f t="shared" si="37"/>
        <v>10161290</v>
      </c>
      <c r="BZ40" s="141">
        <f t="shared" si="38"/>
        <v>10000069</v>
      </c>
      <c r="CA40" s="141">
        <f t="shared" si="63"/>
        <v>62886.773762261037</v>
      </c>
      <c r="CB40" s="141"/>
      <c r="CC40" s="141">
        <v>18465.095870000001</v>
      </c>
      <c r="CD40" s="141">
        <f t="shared" si="40"/>
        <v>1904000</v>
      </c>
      <c r="CE40" s="141">
        <f t="shared" si="41"/>
        <v>1874207.2309440002</v>
      </c>
      <c r="CF40" s="141">
        <f t="shared" si="64"/>
        <v>18758.620688263945</v>
      </c>
      <c r="CG40" s="141"/>
      <c r="CH40" s="141">
        <v>693.23</v>
      </c>
      <c r="CI40" s="141">
        <f t="shared" si="47"/>
        <v>246401</v>
      </c>
      <c r="CJ40" s="141">
        <f t="shared" si="48"/>
        <v>225992.98000000117</v>
      </c>
      <c r="CK40" s="141">
        <f t="shared" si="65"/>
        <v>755.83128834355432</v>
      </c>
      <c r="CL40" s="141"/>
      <c r="CM40" s="141"/>
      <c r="CN40" s="141"/>
      <c r="CO40" s="141">
        <f t="shared" si="44"/>
        <v>0</v>
      </c>
      <c r="CP40" s="141">
        <f t="shared" si="66"/>
        <v>435000431</v>
      </c>
      <c r="CQ40" s="141">
        <f t="shared" si="49"/>
        <v>435000431.00000006</v>
      </c>
      <c r="CR40" s="141">
        <f t="shared" si="67"/>
        <v>0</v>
      </c>
      <c r="CS40" s="141"/>
      <c r="CT40" s="141"/>
      <c r="CU40" s="141"/>
      <c r="CV40" s="141">
        <f t="shared" si="46"/>
        <v>59518419.479128182</v>
      </c>
    </row>
    <row r="41" spans="1:100" s="14" customFormat="1" ht="13.2" x14ac:dyDescent="0.25">
      <c r="A41" s="4" t="s">
        <v>595</v>
      </c>
      <c r="B41" s="4" t="s">
        <v>596</v>
      </c>
      <c r="C41" s="4" t="s">
        <v>348</v>
      </c>
      <c r="D41" s="4" t="s">
        <v>348</v>
      </c>
      <c r="E41" s="4"/>
      <c r="F41" s="141"/>
      <c r="G41" s="141">
        <f>'Control Totals 2016-17'!$I$3</f>
        <v>129600000</v>
      </c>
      <c r="H41" s="141">
        <v>129600000.00000101</v>
      </c>
      <c r="I41" s="141">
        <f t="shared" si="51"/>
        <v>0</v>
      </c>
      <c r="J41" s="141"/>
      <c r="K41" s="141"/>
      <c r="L41" s="141">
        <f t="shared" si="1"/>
        <v>3202979103</v>
      </c>
      <c r="M41" s="141">
        <v>5258012077.9999981</v>
      </c>
      <c r="N41" s="141">
        <f t="shared" si="52"/>
        <v>0</v>
      </c>
      <c r="O41" s="141"/>
      <c r="P41" s="141">
        <v>1821497.413495</v>
      </c>
      <c r="Q41" s="141">
        <v>756991403</v>
      </c>
      <c r="R41" s="141">
        <v>1276518313</v>
      </c>
      <c r="S41" s="141">
        <f t="shared" si="53"/>
        <v>1080170.8589373375</v>
      </c>
      <c r="T41" s="141"/>
      <c r="U41" s="141"/>
      <c r="V41" s="141">
        <f t="shared" si="4"/>
        <v>443204474</v>
      </c>
      <c r="W41" s="141">
        <f t="shared" si="5"/>
        <v>523996799.00000209</v>
      </c>
      <c r="X41" s="141">
        <f t="shared" si="6"/>
        <v>0</v>
      </c>
      <c r="Y41" s="141"/>
      <c r="Z41" s="141">
        <v>74363.932646999994</v>
      </c>
      <c r="AA41" s="141">
        <f t="shared" si="7"/>
        <v>340118003</v>
      </c>
      <c r="AB41" s="141">
        <f t="shared" si="8"/>
        <v>342170317.00001383</v>
      </c>
      <c r="AC41" s="141">
        <f t="shared" si="9"/>
        <v>73917.902899575944</v>
      </c>
      <c r="AD41" s="141"/>
      <c r="AE41" s="141"/>
      <c r="AF41" s="141">
        <f t="shared" si="10"/>
        <v>605544318</v>
      </c>
      <c r="AG41" s="141">
        <f t="shared" si="11"/>
        <v>726591897.00000179</v>
      </c>
      <c r="AH41" s="141">
        <f t="shared" si="54"/>
        <v>0</v>
      </c>
      <c r="AI41" s="141"/>
      <c r="AJ41" s="141"/>
      <c r="AK41" s="141">
        <f t="shared" si="13"/>
        <v>20371175</v>
      </c>
      <c r="AL41" s="141">
        <f t="shared" si="14"/>
        <v>21580834</v>
      </c>
      <c r="AM41" s="141">
        <f t="shared" si="55"/>
        <v>0</v>
      </c>
      <c r="AN41" s="141"/>
      <c r="AO41" s="141">
        <v>63882.633057999999</v>
      </c>
      <c r="AP41" s="141">
        <f t="shared" si="16"/>
        <v>45205996</v>
      </c>
      <c r="AQ41" s="141">
        <f t="shared" si="17"/>
        <v>45294790.000002876</v>
      </c>
      <c r="AR41" s="141">
        <f t="shared" si="56"/>
        <v>63757.400232769207</v>
      </c>
      <c r="AS41" s="141"/>
      <c r="AT41" s="141"/>
      <c r="AU41" s="141">
        <f t="shared" si="19"/>
        <v>12223411</v>
      </c>
      <c r="AV41" s="141">
        <f t="shared" si="20"/>
        <v>11889881.000002848</v>
      </c>
      <c r="AW41" s="141">
        <f t="shared" si="57"/>
        <v>0</v>
      </c>
      <c r="AX41" s="141"/>
      <c r="AY41" s="141"/>
      <c r="AZ41" s="141">
        <f t="shared" si="22"/>
        <v>859541545</v>
      </c>
      <c r="BA41" s="141">
        <f t="shared" si="23"/>
        <v>834431461.9999969</v>
      </c>
      <c r="BB41" s="141">
        <f t="shared" si="58"/>
        <v>0</v>
      </c>
      <c r="BC41" s="141"/>
      <c r="BD41" s="141"/>
      <c r="BE41" s="141">
        <f t="shared" si="25"/>
        <v>9386434</v>
      </c>
      <c r="BF41" s="141">
        <f t="shared" si="26"/>
        <v>9386434</v>
      </c>
      <c r="BG41" s="141">
        <f t="shared" si="59"/>
        <v>0</v>
      </c>
      <c r="BH41" s="141"/>
      <c r="BI41" s="141"/>
      <c r="BJ41" s="141">
        <f t="shared" si="28"/>
        <v>2191103</v>
      </c>
      <c r="BK41" s="141">
        <f t="shared" si="29"/>
        <v>2191101</v>
      </c>
      <c r="BL41" s="141">
        <f t="shared" si="60"/>
        <v>0</v>
      </c>
      <c r="BM41" s="141"/>
      <c r="BN41" s="141"/>
      <c r="BO41" s="141">
        <f t="shared" si="31"/>
        <v>186600000</v>
      </c>
      <c r="BP41" s="141">
        <f t="shared" si="32"/>
        <v>183638092</v>
      </c>
      <c r="BQ41" s="141">
        <f t="shared" si="61"/>
        <v>0</v>
      </c>
      <c r="BR41" s="141"/>
      <c r="BS41" s="141"/>
      <c r="BT41" s="141">
        <f t="shared" si="34"/>
        <v>121100000</v>
      </c>
      <c r="BU41" s="141">
        <f t="shared" si="35"/>
        <v>119177778</v>
      </c>
      <c r="BV41" s="141">
        <f t="shared" si="62"/>
        <v>0</v>
      </c>
      <c r="BW41" s="141"/>
      <c r="BX41" s="141"/>
      <c r="BY41" s="141">
        <f t="shared" si="37"/>
        <v>10161290</v>
      </c>
      <c r="BZ41" s="141">
        <f t="shared" si="38"/>
        <v>10000069</v>
      </c>
      <c r="CA41" s="141">
        <f t="shared" si="63"/>
        <v>0</v>
      </c>
      <c r="CB41" s="141"/>
      <c r="CC41" s="141"/>
      <c r="CD41" s="141">
        <f t="shared" si="40"/>
        <v>1904000</v>
      </c>
      <c r="CE41" s="141">
        <f t="shared" si="41"/>
        <v>1874207.2309440002</v>
      </c>
      <c r="CF41" s="141">
        <f t="shared" si="64"/>
        <v>0</v>
      </c>
      <c r="CG41" s="141"/>
      <c r="CH41" s="141">
        <v>693.23</v>
      </c>
      <c r="CI41" s="141">
        <f t="shared" si="47"/>
        <v>246401</v>
      </c>
      <c r="CJ41" s="141">
        <f t="shared" si="48"/>
        <v>225992.98000000117</v>
      </c>
      <c r="CK41" s="141">
        <f t="shared" si="65"/>
        <v>755.83128834355432</v>
      </c>
      <c r="CL41" s="141"/>
      <c r="CM41" s="141">
        <v>52885</v>
      </c>
      <c r="CN41" s="141">
        <v>105889</v>
      </c>
      <c r="CO41" s="141">
        <f t="shared" si="44"/>
        <v>158774</v>
      </c>
      <c r="CP41" s="141">
        <f t="shared" si="66"/>
        <v>435000431</v>
      </c>
      <c r="CQ41" s="141">
        <f t="shared" si="49"/>
        <v>435000431.00000006</v>
      </c>
      <c r="CR41" s="141">
        <f t="shared" si="67"/>
        <v>158773.99999999997</v>
      </c>
      <c r="CS41" s="141"/>
      <c r="CT41" s="141"/>
      <c r="CU41" s="141"/>
      <c r="CV41" s="141">
        <f t="shared" si="46"/>
        <v>1377375.9933580263</v>
      </c>
    </row>
    <row r="42" spans="1:100" s="14" customFormat="1" ht="13.2" x14ac:dyDescent="0.25">
      <c r="A42" s="4" t="s">
        <v>143</v>
      </c>
      <c r="B42" s="4" t="s">
        <v>144</v>
      </c>
      <c r="C42" s="4"/>
      <c r="D42" s="4" t="s">
        <v>136</v>
      </c>
      <c r="E42" s="4"/>
      <c r="F42" s="141">
        <v>736567.05593799998</v>
      </c>
      <c r="G42" s="141">
        <f>'Control Totals 2016-17'!$I$3</f>
        <v>129600000</v>
      </c>
      <c r="H42" s="141">
        <v>129600000.00000101</v>
      </c>
      <c r="I42" s="141">
        <f t="shared" si="51"/>
        <v>736567.05593799427</v>
      </c>
      <c r="J42" s="141"/>
      <c r="K42" s="141">
        <v>13957802.939130001</v>
      </c>
      <c r="L42" s="141">
        <f t="shared" si="1"/>
        <v>3202979103</v>
      </c>
      <c r="M42" s="141">
        <v>5258012077.9999981</v>
      </c>
      <c r="N42" s="141">
        <f t="shared" si="52"/>
        <v>8502557.7109040227</v>
      </c>
      <c r="O42" s="141"/>
      <c r="P42" s="141">
        <v>5692298.3394529996</v>
      </c>
      <c r="Q42" s="141">
        <v>756991403</v>
      </c>
      <c r="R42" s="141">
        <v>1276518313</v>
      </c>
      <c r="S42" s="141">
        <f t="shared" si="53"/>
        <v>3375604.4565865123</v>
      </c>
      <c r="T42" s="141"/>
      <c r="U42" s="141"/>
      <c r="V42" s="141">
        <f t="shared" si="4"/>
        <v>443204474</v>
      </c>
      <c r="W42" s="141">
        <f t="shared" si="5"/>
        <v>523996799.00000209</v>
      </c>
      <c r="X42" s="141">
        <f t="shared" si="6"/>
        <v>0</v>
      </c>
      <c r="Y42" s="141"/>
      <c r="Z42" s="141">
        <v>1905496.985898</v>
      </c>
      <c r="AA42" s="141">
        <f t="shared" si="7"/>
        <v>340118003</v>
      </c>
      <c r="AB42" s="141">
        <f t="shared" si="8"/>
        <v>342170317.00001383</v>
      </c>
      <c r="AC42" s="141">
        <f t="shared" si="9"/>
        <v>1894067.9461863453</v>
      </c>
      <c r="AD42" s="141"/>
      <c r="AE42" s="141">
        <v>3791727.3914910001</v>
      </c>
      <c r="AF42" s="141">
        <f t="shared" si="10"/>
        <v>605544318</v>
      </c>
      <c r="AG42" s="141">
        <f t="shared" si="11"/>
        <v>726591897.00000179</v>
      </c>
      <c r="AH42" s="141">
        <f t="shared" si="54"/>
        <v>3160039.3381793122</v>
      </c>
      <c r="AI42" s="141"/>
      <c r="AJ42" s="141"/>
      <c r="AK42" s="141">
        <f t="shared" si="13"/>
        <v>20371175</v>
      </c>
      <c r="AL42" s="141">
        <f t="shared" si="14"/>
        <v>21580834</v>
      </c>
      <c r="AM42" s="141">
        <f t="shared" si="55"/>
        <v>0</v>
      </c>
      <c r="AN42" s="141"/>
      <c r="AO42" s="141">
        <v>226473.92735300001</v>
      </c>
      <c r="AP42" s="141">
        <f t="shared" si="16"/>
        <v>45205996</v>
      </c>
      <c r="AQ42" s="141">
        <f t="shared" si="17"/>
        <v>45294790.000002876</v>
      </c>
      <c r="AR42" s="141">
        <f t="shared" si="56"/>
        <v>226029.95739738189</v>
      </c>
      <c r="AS42" s="141"/>
      <c r="AT42" s="141">
        <v>80171.769029000003</v>
      </c>
      <c r="AU42" s="141">
        <f t="shared" si="19"/>
        <v>12223411</v>
      </c>
      <c r="AV42" s="141">
        <f t="shared" si="20"/>
        <v>11889881.000002848</v>
      </c>
      <c r="AW42" s="141">
        <f t="shared" si="57"/>
        <v>82420.714171849424</v>
      </c>
      <c r="AX42" s="141"/>
      <c r="AY42" s="141">
        <v>5330457.8673369996</v>
      </c>
      <c r="AZ42" s="141">
        <f t="shared" si="22"/>
        <v>859541545</v>
      </c>
      <c r="BA42" s="141">
        <f t="shared" si="23"/>
        <v>834431461.9999969</v>
      </c>
      <c r="BB42" s="141">
        <f t="shared" si="58"/>
        <v>5490864.3783235811</v>
      </c>
      <c r="BC42" s="141"/>
      <c r="BD42" s="141"/>
      <c r="BE42" s="141">
        <f t="shared" si="25"/>
        <v>9386434</v>
      </c>
      <c r="BF42" s="141">
        <f t="shared" si="26"/>
        <v>9386434</v>
      </c>
      <c r="BG42" s="141">
        <f t="shared" si="59"/>
        <v>0</v>
      </c>
      <c r="BH42" s="141"/>
      <c r="BI42" s="141"/>
      <c r="BJ42" s="141">
        <f t="shared" si="28"/>
        <v>2191103</v>
      </c>
      <c r="BK42" s="141">
        <f t="shared" si="29"/>
        <v>2191101</v>
      </c>
      <c r="BL42" s="141">
        <f t="shared" si="60"/>
        <v>0</v>
      </c>
      <c r="BM42" s="141"/>
      <c r="BN42" s="141">
        <v>910888</v>
      </c>
      <c r="BO42" s="141">
        <f t="shared" si="31"/>
        <v>186600000</v>
      </c>
      <c r="BP42" s="141">
        <f t="shared" si="32"/>
        <v>183638092</v>
      </c>
      <c r="BQ42" s="141">
        <f t="shared" si="61"/>
        <v>925579.75825625553</v>
      </c>
      <c r="BR42" s="141"/>
      <c r="BS42" s="141">
        <v>782974</v>
      </c>
      <c r="BT42" s="141">
        <f t="shared" si="34"/>
        <v>121100000</v>
      </c>
      <c r="BU42" s="141">
        <f t="shared" si="35"/>
        <v>119177778</v>
      </c>
      <c r="BV42" s="141">
        <f t="shared" si="62"/>
        <v>795602.6114197229</v>
      </c>
      <c r="BW42" s="141"/>
      <c r="BX42" s="141">
        <v>74065</v>
      </c>
      <c r="BY42" s="141">
        <f t="shared" si="37"/>
        <v>10161290</v>
      </c>
      <c r="BZ42" s="141">
        <f t="shared" si="38"/>
        <v>10000069</v>
      </c>
      <c r="CA42" s="141">
        <f t="shared" si="63"/>
        <v>75259.075097381836</v>
      </c>
      <c r="CB42" s="141"/>
      <c r="CC42" s="141">
        <v>13848.821900000001</v>
      </c>
      <c r="CD42" s="141">
        <f t="shared" si="40"/>
        <v>1904000</v>
      </c>
      <c r="CE42" s="141">
        <f t="shared" si="41"/>
        <v>1874207.2309440002</v>
      </c>
      <c r="CF42" s="141">
        <f t="shared" si="64"/>
        <v>14068.965513658219</v>
      </c>
      <c r="CG42" s="141"/>
      <c r="CH42" s="141">
        <v>693.23</v>
      </c>
      <c r="CI42" s="141">
        <f t="shared" si="47"/>
        <v>246401</v>
      </c>
      <c r="CJ42" s="141">
        <f t="shared" si="48"/>
        <v>225992.98000000117</v>
      </c>
      <c r="CK42" s="141">
        <f t="shared" si="65"/>
        <v>755.83128834355432</v>
      </c>
      <c r="CL42" s="141"/>
      <c r="CM42" s="141"/>
      <c r="CN42" s="141">
        <v>1381741</v>
      </c>
      <c r="CO42" s="141">
        <f t="shared" si="44"/>
        <v>1381741</v>
      </c>
      <c r="CP42" s="141">
        <f t="shared" si="66"/>
        <v>435000431</v>
      </c>
      <c r="CQ42" s="141">
        <f t="shared" si="49"/>
        <v>435000431.00000006</v>
      </c>
      <c r="CR42" s="141">
        <f t="shared" si="67"/>
        <v>1381740.9999999998</v>
      </c>
      <c r="CS42" s="141"/>
      <c r="CT42" s="141"/>
      <c r="CU42" s="141"/>
      <c r="CV42" s="141">
        <f t="shared" si="46"/>
        <v>26661158.799262363</v>
      </c>
    </row>
    <row r="43" spans="1:100" s="14" customFormat="1" ht="13.2" x14ac:dyDescent="0.25">
      <c r="A43" s="4" t="s">
        <v>487</v>
      </c>
      <c r="B43" s="4" t="s">
        <v>488</v>
      </c>
      <c r="C43" s="4" t="s">
        <v>348</v>
      </c>
      <c r="D43" s="4" t="s">
        <v>348</v>
      </c>
      <c r="E43" s="4"/>
      <c r="F43" s="141"/>
      <c r="G43" s="141">
        <f>'Control Totals 2016-17'!$I$3</f>
        <v>129600000</v>
      </c>
      <c r="H43" s="141">
        <v>129600000.00000101</v>
      </c>
      <c r="I43" s="141">
        <f t="shared" si="51"/>
        <v>0</v>
      </c>
      <c r="J43" s="141"/>
      <c r="K43" s="141"/>
      <c r="L43" s="141">
        <f t="shared" si="1"/>
        <v>3202979103</v>
      </c>
      <c r="M43" s="141">
        <v>5258012077.9999981</v>
      </c>
      <c r="N43" s="141">
        <f t="shared" si="52"/>
        <v>0</v>
      </c>
      <c r="O43" s="141"/>
      <c r="P43" s="141">
        <v>1063257.7401370001</v>
      </c>
      <c r="Q43" s="141">
        <v>756991403</v>
      </c>
      <c r="R43" s="141">
        <v>1276518313</v>
      </c>
      <c r="S43" s="141">
        <f t="shared" si="53"/>
        <v>630525.20301517763</v>
      </c>
      <c r="T43" s="141"/>
      <c r="U43" s="141"/>
      <c r="V43" s="141">
        <f t="shared" si="4"/>
        <v>443204474</v>
      </c>
      <c r="W43" s="141">
        <f t="shared" si="5"/>
        <v>523996799.00000209</v>
      </c>
      <c r="X43" s="141">
        <f t="shared" si="6"/>
        <v>0</v>
      </c>
      <c r="Y43" s="141"/>
      <c r="Z43" s="141">
        <v>101615.272291</v>
      </c>
      <c r="AA43" s="141">
        <f t="shared" si="7"/>
        <v>340118003</v>
      </c>
      <c r="AB43" s="141">
        <f t="shared" si="8"/>
        <v>342170317.00001383</v>
      </c>
      <c r="AC43" s="141">
        <f t="shared" si="9"/>
        <v>101005.790884879</v>
      </c>
      <c r="AD43" s="141"/>
      <c r="AE43" s="141"/>
      <c r="AF43" s="141">
        <f t="shared" si="10"/>
        <v>605544318</v>
      </c>
      <c r="AG43" s="141">
        <f t="shared" si="11"/>
        <v>726591897.00000179</v>
      </c>
      <c r="AH43" s="141">
        <f t="shared" si="54"/>
        <v>0</v>
      </c>
      <c r="AI43" s="141"/>
      <c r="AJ43" s="141"/>
      <c r="AK43" s="141">
        <f t="shared" si="13"/>
        <v>20371175</v>
      </c>
      <c r="AL43" s="141">
        <f t="shared" si="14"/>
        <v>21580834</v>
      </c>
      <c r="AM43" s="141">
        <f t="shared" si="55"/>
        <v>0</v>
      </c>
      <c r="AN43" s="141"/>
      <c r="AO43" s="141">
        <v>63882.633057999999</v>
      </c>
      <c r="AP43" s="141">
        <f t="shared" si="16"/>
        <v>45205996</v>
      </c>
      <c r="AQ43" s="141">
        <f t="shared" si="17"/>
        <v>45294790.000002876</v>
      </c>
      <c r="AR43" s="141">
        <f t="shared" si="56"/>
        <v>63757.400232769207</v>
      </c>
      <c r="AS43" s="141"/>
      <c r="AT43" s="141"/>
      <c r="AU43" s="141">
        <f t="shared" si="19"/>
        <v>12223411</v>
      </c>
      <c r="AV43" s="141">
        <f t="shared" si="20"/>
        <v>11889881.000002848</v>
      </c>
      <c r="AW43" s="141">
        <f t="shared" si="57"/>
        <v>0</v>
      </c>
      <c r="AX43" s="141"/>
      <c r="AY43" s="141"/>
      <c r="AZ43" s="141">
        <f t="shared" si="22"/>
        <v>859541545</v>
      </c>
      <c r="BA43" s="141">
        <f t="shared" si="23"/>
        <v>834431461.9999969</v>
      </c>
      <c r="BB43" s="141">
        <f t="shared" si="58"/>
        <v>0</v>
      </c>
      <c r="BC43" s="141"/>
      <c r="BD43" s="141"/>
      <c r="BE43" s="141">
        <f t="shared" si="25"/>
        <v>9386434</v>
      </c>
      <c r="BF43" s="141">
        <f t="shared" si="26"/>
        <v>9386434</v>
      </c>
      <c r="BG43" s="141">
        <f t="shared" si="59"/>
        <v>0</v>
      </c>
      <c r="BH43" s="141"/>
      <c r="BI43" s="141"/>
      <c r="BJ43" s="141">
        <f t="shared" si="28"/>
        <v>2191103</v>
      </c>
      <c r="BK43" s="141">
        <f t="shared" si="29"/>
        <v>2191101</v>
      </c>
      <c r="BL43" s="141">
        <f t="shared" si="60"/>
        <v>0</v>
      </c>
      <c r="BM43" s="141"/>
      <c r="BN43" s="141"/>
      <c r="BO43" s="141">
        <f t="shared" si="31"/>
        <v>186600000</v>
      </c>
      <c r="BP43" s="141">
        <f t="shared" si="32"/>
        <v>183638092</v>
      </c>
      <c r="BQ43" s="141">
        <f t="shared" si="61"/>
        <v>0</v>
      </c>
      <c r="BR43" s="141"/>
      <c r="BS43" s="141"/>
      <c r="BT43" s="141">
        <f t="shared" si="34"/>
        <v>121100000</v>
      </c>
      <c r="BU43" s="141">
        <f t="shared" si="35"/>
        <v>119177778</v>
      </c>
      <c r="BV43" s="141">
        <f t="shared" si="62"/>
        <v>0</v>
      </c>
      <c r="BW43" s="141"/>
      <c r="BX43" s="141"/>
      <c r="BY43" s="141">
        <f t="shared" si="37"/>
        <v>10161290</v>
      </c>
      <c r="BZ43" s="141">
        <f t="shared" si="38"/>
        <v>10000069</v>
      </c>
      <c r="CA43" s="141">
        <f t="shared" si="63"/>
        <v>0</v>
      </c>
      <c r="CB43" s="141"/>
      <c r="CC43" s="141"/>
      <c r="CD43" s="141">
        <f t="shared" si="40"/>
        <v>1904000</v>
      </c>
      <c r="CE43" s="141">
        <f t="shared" si="41"/>
        <v>1874207.2309440002</v>
      </c>
      <c r="CF43" s="141">
        <f t="shared" si="64"/>
        <v>0</v>
      </c>
      <c r="CG43" s="141"/>
      <c r="CH43" s="141">
        <v>693.23</v>
      </c>
      <c r="CI43" s="141">
        <f t="shared" si="47"/>
        <v>246401</v>
      </c>
      <c r="CJ43" s="141">
        <f t="shared" si="48"/>
        <v>225992.98000000117</v>
      </c>
      <c r="CK43" s="141">
        <f t="shared" si="65"/>
        <v>755.83128834355432</v>
      </c>
      <c r="CL43" s="141"/>
      <c r="CM43" s="141">
        <v>74394</v>
      </c>
      <c r="CN43" s="141"/>
      <c r="CO43" s="141">
        <f t="shared" si="44"/>
        <v>74394</v>
      </c>
      <c r="CP43" s="141">
        <f t="shared" si="66"/>
        <v>435000431</v>
      </c>
      <c r="CQ43" s="141">
        <f t="shared" si="49"/>
        <v>435000431.00000006</v>
      </c>
      <c r="CR43" s="141">
        <f t="shared" si="67"/>
        <v>74393.999999999985</v>
      </c>
      <c r="CS43" s="141"/>
      <c r="CT43" s="141"/>
      <c r="CU43" s="141"/>
      <c r="CV43" s="141">
        <f t="shared" si="46"/>
        <v>870438.22542116931</v>
      </c>
    </row>
    <row r="44" spans="1:100" s="14" customFormat="1" ht="13.2" x14ac:dyDescent="0.25">
      <c r="A44" s="4" t="s">
        <v>497</v>
      </c>
      <c r="B44" s="4" t="s">
        <v>498</v>
      </c>
      <c r="C44" s="4" t="s">
        <v>348</v>
      </c>
      <c r="D44" s="4" t="s">
        <v>348</v>
      </c>
      <c r="E44" s="4"/>
      <c r="F44" s="141"/>
      <c r="G44" s="141">
        <f>'Control Totals 2016-17'!$I$3</f>
        <v>129600000</v>
      </c>
      <c r="H44" s="141">
        <v>129600000.00000101</v>
      </c>
      <c r="I44" s="141">
        <f t="shared" si="51"/>
        <v>0</v>
      </c>
      <c r="J44" s="141"/>
      <c r="K44" s="141"/>
      <c r="L44" s="141">
        <f t="shared" si="1"/>
        <v>3202979103</v>
      </c>
      <c r="M44" s="141">
        <v>5258012077.9999981</v>
      </c>
      <c r="N44" s="141">
        <f t="shared" si="52"/>
        <v>0</v>
      </c>
      <c r="O44" s="141"/>
      <c r="P44" s="141">
        <v>1499920.983706</v>
      </c>
      <c r="Q44" s="141">
        <v>756991403</v>
      </c>
      <c r="R44" s="141">
        <v>1276518313</v>
      </c>
      <c r="S44" s="141">
        <f t="shared" si="53"/>
        <v>889471.99447247188</v>
      </c>
      <c r="T44" s="141"/>
      <c r="U44" s="141"/>
      <c r="V44" s="141">
        <f t="shared" si="4"/>
        <v>443204474</v>
      </c>
      <c r="W44" s="141">
        <f t="shared" si="5"/>
        <v>523996799.00000209</v>
      </c>
      <c r="X44" s="141">
        <f t="shared" si="6"/>
        <v>0</v>
      </c>
      <c r="Y44" s="141"/>
      <c r="Z44" s="141">
        <v>60490.869378000003</v>
      </c>
      <c r="AA44" s="141">
        <f t="shared" si="7"/>
        <v>340118003</v>
      </c>
      <c r="AB44" s="141">
        <f t="shared" si="8"/>
        <v>342170317.00001383</v>
      </c>
      <c r="AC44" s="141">
        <f t="shared" si="9"/>
        <v>60128.049308784379</v>
      </c>
      <c r="AD44" s="141"/>
      <c r="AE44" s="141"/>
      <c r="AF44" s="141">
        <f t="shared" si="10"/>
        <v>605544318</v>
      </c>
      <c r="AG44" s="141">
        <f t="shared" si="11"/>
        <v>726591897.00000179</v>
      </c>
      <c r="AH44" s="141">
        <f t="shared" si="54"/>
        <v>0</v>
      </c>
      <c r="AI44" s="141"/>
      <c r="AJ44" s="141"/>
      <c r="AK44" s="141">
        <f t="shared" si="13"/>
        <v>20371175</v>
      </c>
      <c r="AL44" s="141">
        <f t="shared" si="14"/>
        <v>21580834</v>
      </c>
      <c r="AM44" s="141">
        <f t="shared" si="55"/>
        <v>0</v>
      </c>
      <c r="AN44" s="141"/>
      <c r="AO44" s="141">
        <v>36295.843967000001</v>
      </c>
      <c r="AP44" s="141">
        <f t="shared" si="16"/>
        <v>45205996</v>
      </c>
      <c r="AQ44" s="141">
        <f t="shared" si="17"/>
        <v>45294790.000002876</v>
      </c>
      <c r="AR44" s="141">
        <f t="shared" si="56"/>
        <v>36224.691122063305</v>
      </c>
      <c r="AS44" s="141"/>
      <c r="AT44" s="141"/>
      <c r="AU44" s="141">
        <f t="shared" si="19"/>
        <v>12223411</v>
      </c>
      <c r="AV44" s="141">
        <f t="shared" si="20"/>
        <v>11889881.000002848</v>
      </c>
      <c r="AW44" s="141">
        <f t="shared" si="57"/>
        <v>0</v>
      </c>
      <c r="AX44" s="141"/>
      <c r="AY44" s="141"/>
      <c r="AZ44" s="141">
        <f t="shared" si="22"/>
        <v>859541545</v>
      </c>
      <c r="BA44" s="141">
        <f t="shared" si="23"/>
        <v>834431461.9999969</v>
      </c>
      <c r="BB44" s="141">
        <f t="shared" si="58"/>
        <v>0</v>
      </c>
      <c r="BC44" s="141"/>
      <c r="BD44" s="141"/>
      <c r="BE44" s="141">
        <f t="shared" si="25"/>
        <v>9386434</v>
      </c>
      <c r="BF44" s="141">
        <f t="shared" si="26"/>
        <v>9386434</v>
      </c>
      <c r="BG44" s="141">
        <f t="shared" si="59"/>
        <v>0</v>
      </c>
      <c r="BH44" s="141"/>
      <c r="BI44" s="141"/>
      <c r="BJ44" s="141">
        <f t="shared" si="28"/>
        <v>2191103</v>
      </c>
      <c r="BK44" s="141">
        <f t="shared" si="29"/>
        <v>2191101</v>
      </c>
      <c r="BL44" s="141">
        <f t="shared" si="60"/>
        <v>0</v>
      </c>
      <c r="BM44" s="141"/>
      <c r="BN44" s="141"/>
      <c r="BO44" s="141">
        <f t="shared" si="31"/>
        <v>186600000</v>
      </c>
      <c r="BP44" s="141">
        <f t="shared" si="32"/>
        <v>183638092</v>
      </c>
      <c r="BQ44" s="141">
        <f t="shared" si="61"/>
        <v>0</v>
      </c>
      <c r="BR44" s="141"/>
      <c r="BS44" s="141"/>
      <c r="BT44" s="141">
        <f t="shared" si="34"/>
        <v>121100000</v>
      </c>
      <c r="BU44" s="141">
        <f t="shared" si="35"/>
        <v>119177778</v>
      </c>
      <c r="BV44" s="141">
        <f t="shared" si="62"/>
        <v>0</v>
      </c>
      <c r="BW44" s="141"/>
      <c r="BX44" s="141"/>
      <c r="BY44" s="141">
        <f t="shared" si="37"/>
        <v>10161290</v>
      </c>
      <c r="BZ44" s="141">
        <f t="shared" si="38"/>
        <v>10000069</v>
      </c>
      <c r="CA44" s="141">
        <f t="shared" si="63"/>
        <v>0</v>
      </c>
      <c r="CB44" s="141"/>
      <c r="CC44" s="141"/>
      <c r="CD44" s="141">
        <f t="shared" si="40"/>
        <v>1904000</v>
      </c>
      <c r="CE44" s="141">
        <f t="shared" si="41"/>
        <v>1874207.2309440002</v>
      </c>
      <c r="CF44" s="141">
        <f t="shared" si="64"/>
        <v>0</v>
      </c>
      <c r="CG44" s="141"/>
      <c r="CH44" s="141">
        <v>693.23</v>
      </c>
      <c r="CI44" s="141">
        <f t="shared" si="47"/>
        <v>246401</v>
      </c>
      <c r="CJ44" s="141">
        <f t="shared" si="48"/>
        <v>225992.98000000117</v>
      </c>
      <c r="CK44" s="141">
        <f t="shared" si="65"/>
        <v>755.83128834355432</v>
      </c>
      <c r="CL44" s="141"/>
      <c r="CM44" s="141">
        <v>42915</v>
      </c>
      <c r="CN44" s="141">
        <v>84698</v>
      </c>
      <c r="CO44" s="141">
        <f t="shared" si="44"/>
        <v>127613</v>
      </c>
      <c r="CP44" s="141">
        <f t="shared" si="66"/>
        <v>435000431</v>
      </c>
      <c r="CQ44" s="141">
        <f t="shared" si="49"/>
        <v>435000431.00000006</v>
      </c>
      <c r="CR44" s="141">
        <f t="shared" si="67"/>
        <v>127612.99999999997</v>
      </c>
      <c r="CS44" s="141"/>
      <c r="CT44" s="141"/>
      <c r="CU44" s="141"/>
      <c r="CV44" s="141">
        <f t="shared" si="46"/>
        <v>1114193.566191663</v>
      </c>
    </row>
    <row r="45" spans="1:100" s="14" customFormat="1" ht="13.2" x14ac:dyDescent="0.25">
      <c r="A45" s="4" t="s">
        <v>633</v>
      </c>
      <c r="B45" s="4" t="s">
        <v>634</v>
      </c>
      <c r="C45" s="4" t="s">
        <v>348</v>
      </c>
      <c r="D45" s="4" t="s">
        <v>348</v>
      </c>
      <c r="E45" s="4"/>
      <c r="F45" s="141"/>
      <c r="G45" s="141">
        <f>'Control Totals 2016-17'!$I$3</f>
        <v>129600000</v>
      </c>
      <c r="H45" s="141">
        <v>129600000.00000101</v>
      </c>
      <c r="I45" s="141">
        <f t="shared" si="51"/>
        <v>0</v>
      </c>
      <c r="J45" s="141"/>
      <c r="K45" s="141"/>
      <c r="L45" s="141">
        <f t="shared" si="1"/>
        <v>3202979103</v>
      </c>
      <c r="M45" s="141">
        <v>5258012077.9999981</v>
      </c>
      <c r="N45" s="141">
        <f t="shared" si="52"/>
        <v>0</v>
      </c>
      <c r="O45" s="141"/>
      <c r="P45" s="141">
        <v>1838646.469949</v>
      </c>
      <c r="Q45" s="141">
        <v>756991403</v>
      </c>
      <c r="R45" s="141">
        <v>1276518313</v>
      </c>
      <c r="S45" s="141">
        <f t="shared" si="53"/>
        <v>1090340.4649453633</v>
      </c>
      <c r="T45" s="141"/>
      <c r="U45" s="141"/>
      <c r="V45" s="141">
        <f t="shared" si="4"/>
        <v>443204474</v>
      </c>
      <c r="W45" s="141">
        <f t="shared" si="5"/>
        <v>523996799.00000209</v>
      </c>
      <c r="X45" s="141">
        <f t="shared" si="6"/>
        <v>0</v>
      </c>
      <c r="Y45" s="141"/>
      <c r="Z45" s="141">
        <v>83638.591853999998</v>
      </c>
      <c r="AA45" s="141">
        <f t="shared" si="7"/>
        <v>340118003</v>
      </c>
      <c r="AB45" s="141">
        <f t="shared" si="8"/>
        <v>342170317.00001383</v>
      </c>
      <c r="AC45" s="141">
        <f t="shared" si="9"/>
        <v>83136.933339291951</v>
      </c>
      <c r="AD45" s="141"/>
      <c r="AE45" s="141"/>
      <c r="AF45" s="141">
        <f t="shared" si="10"/>
        <v>605544318</v>
      </c>
      <c r="AG45" s="141">
        <f t="shared" si="11"/>
        <v>726591897.00000179</v>
      </c>
      <c r="AH45" s="141">
        <f t="shared" si="54"/>
        <v>0</v>
      </c>
      <c r="AI45" s="141"/>
      <c r="AJ45" s="141"/>
      <c r="AK45" s="141">
        <f t="shared" si="13"/>
        <v>20371175</v>
      </c>
      <c r="AL45" s="141">
        <f t="shared" si="14"/>
        <v>21580834</v>
      </c>
      <c r="AM45" s="141">
        <f t="shared" si="55"/>
        <v>0</v>
      </c>
      <c r="AN45" s="141"/>
      <c r="AO45" s="141">
        <v>49695.173879000002</v>
      </c>
      <c r="AP45" s="141">
        <f t="shared" si="16"/>
        <v>45205996</v>
      </c>
      <c r="AQ45" s="141">
        <f t="shared" si="17"/>
        <v>45294790.000002876</v>
      </c>
      <c r="AR45" s="141">
        <f t="shared" si="56"/>
        <v>49597.753551638853</v>
      </c>
      <c r="AS45" s="141"/>
      <c r="AT45" s="141"/>
      <c r="AU45" s="141">
        <f t="shared" si="19"/>
        <v>12223411</v>
      </c>
      <c r="AV45" s="141">
        <f t="shared" si="20"/>
        <v>11889881.000002848</v>
      </c>
      <c r="AW45" s="141">
        <f t="shared" si="57"/>
        <v>0</v>
      </c>
      <c r="AX45" s="141"/>
      <c r="AY45" s="141"/>
      <c r="AZ45" s="141">
        <f t="shared" si="22"/>
        <v>859541545</v>
      </c>
      <c r="BA45" s="141">
        <f t="shared" si="23"/>
        <v>834431461.9999969</v>
      </c>
      <c r="BB45" s="141">
        <f t="shared" si="58"/>
        <v>0</v>
      </c>
      <c r="BC45" s="141"/>
      <c r="BD45" s="141"/>
      <c r="BE45" s="141">
        <f t="shared" si="25"/>
        <v>9386434</v>
      </c>
      <c r="BF45" s="141">
        <f t="shared" si="26"/>
        <v>9386434</v>
      </c>
      <c r="BG45" s="141">
        <f t="shared" si="59"/>
        <v>0</v>
      </c>
      <c r="BH45" s="141"/>
      <c r="BI45" s="141">
        <v>25445</v>
      </c>
      <c r="BJ45" s="141">
        <f t="shared" si="28"/>
        <v>2191103</v>
      </c>
      <c r="BK45" s="141">
        <f t="shared" si="29"/>
        <v>2191101</v>
      </c>
      <c r="BL45" s="141">
        <f t="shared" si="60"/>
        <v>25445.023225766407</v>
      </c>
      <c r="BM45" s="141"/>
      <c r="BN45" s="141"/>
      <c r="BO45" s="141">
        <f t="shared" si="31"/>
        <v>186600000</v>
      </c>
      <c r="BP45" s="141">
        <f t="shared" si="32"/>
        <v>183638092</v>
      </c>
      <c r="BQ45" s="141">
        <f t="shared" si="61"/>
        <v>0</v>
      </c>
      <c r="BR45" s="141"/>
      <c r="BS45" s="141"/>
      <c r="BT45" s="141">
        <f t="shared" si="34"/>
        <v>121100000</v>
      </c>
      <c r="BU45" s="141">
        <f t="shared" si="35"/>
        <v>119177778</v>
      </c>
      <c r="BV45" s="141">
        <f t="shared" si="62"/>
        <v>0</v>
      </c>
      <c r="BW45" s="141"/>
      <c r="BX45" s="141"/>
      <c r="BY45" s="141">
        <f t="shared" si="37"/>
        <v>10161290</v>
      </c>
      <c r="BZ45" s="141">
        <f t="shared" si="38"/>
        <v>10000069</v>
      </c>
      <c r="CA45" s="141">
        <f t="shared" si="63"/>
        <v>0</v>
      </c>
      <c r="CB45" s="141"/>
      <c r="CC45" s="141"/>
      <c r="CD45" s="141">
        <f t="shared" si="40"/>
        <v>1904000</v>
      </c>
      <c r="CE45" s="141">
        <f t="shared" si="41"/>
        <v>1874207.2309440002</v>
      </c>
      <c r="CF45" s="141">
        <f t="shared" si="64"/>
        <v>0</v>
      </c>
      <c r="CG45" s="141"/>
      <c r="CH45" s="141">
        <v>693.23</v>
      </c>
      <c r="CI45" s="141">
        <f t="shared" si="47"/>
        <v>246401</v>
      </c>
      <c r="CJ45" s="141">
        <f t="shared" si="48"/>
        <v>225992.98000000117</v>
      </c>
      <c r="CK45" s="141">
        <f t="shared" si="65"/>
        <v>755.83128834355432</v>
      </c>
      <c r="CL45" s="141"/>
      <c r="CM45" s="141">
        <v>59787</v>
      </c>
      <c r="CN45" s="141">
        <v>118761</v>
      </c>
      <c r="CO45" s="141">
        <f t="shared" si="44"/>
        <v>178548</v>
      </c>
      <c r="CP45" s="141">
        <f t="shared" si="66"/>
        <v>435000431</v>
      </c>
      <c r="CQ45" s="141">
        <f t="shared" si="49"/>
        <v>435000431.00000006</v>
      </c>
      <c r="CR45" s="141">
        <f t="shared" si="67"/>
        <v>178547.99999999997</v>
      </c>
      <c r="CS45" s="141"/>
      <c r="CT45" s="141"/>
      <c r="CU45" s="141"/>
      <c r="CV45" s="141">
        <f t="shared" si="46"/>
        <v>1427824.0063504041</v>
      </c>
    </row>
    <row r="46" spans="1:100" s="14" customFormat="1" ht="13.2" x14ac:dyDescent="0.25">
      <c r="A46" s="4" t="s">
        <v>315</v>
      </c>
      <c r="B46" s="4" t="s">
        <v>316</v>
      </c>
      <c r="C46" s="4" t="s">
        <v>312</v>
      </c>
      <c r="D46" s="4" t="s">
        <v>312</v>
      </c>
      <c r="E46" s="4"/>
      <c r="F46" s="141">
        <v>430965.36809</v>
      </c>
      <c r="G46" s="141">
        <f>'Control Totals 2016-17'!$I$3</f>
        <v>129600000</v>
      </c>
      <c r="H46" s="141">
        <v>129600000.00000101</v>
      </c>
      <c r="I46" s="141">
        <f t="shared" si="51"/>
        <v>430965.36808999663</v>
      </c>
      <c r="J46" s="141"/>
      <c r="K46" s="141">
        <v>20497548.291125</v>
      </c>
      <c r="L46" s="141">
        <f t="shared" si="1"/>
        <v>3202979103</v>
      </c>
      <c r="M46" s="141">
        <v>5258012077.9999981</v>
      </c>
      <c r="N46" s="141">
        <f t="shared" si="52"/>
        <v>12486319.518721873</v>
      </c>
      <c r="O46" s="141"/>
      <c r="P46" s="141"/>
      <c r="Q46" s="141">
        <v>756991403</v>
      </c>
      <c r="R46" s="141">
        <v>1276518313</v>
      </c>
      <c r="S46" s="141">
        <f t="shared" si="53"/>
        <v>0</v>
      </c>
      <c r="T46" s="141"/>
      <c r="U46" s="141"/>
      <c r="V46" s="141">
        <f t="shared" si="4"/>
        <v>443204474</v>
      </c>
      <c r="W46" s="141">
        <f t="shared" si="5"/>
        <v>523996799.00000209</v>
      </c>
      <c r="X46" s="141">
        <f t="shared" si="6"/>
        <v>0</v>
      </c>
      <c r="Y46" s="141"/>
      <c r="Z46" s="141">
        <v>3323383.7954580002</v>
      </c>
      <c r="AA46" s="141">
        <f t="shared" si="7"/>
        <v>340118003</v>
      </c>
      <c r="AB46" s="141">
        <f t="shared" si="8"/>
        <v>342170317.00001383</v>
      </c>
      <c r="AC46" s="141">
        <f t="shared" si="9"/>
        <v>3303450.3682962358</v>
      </c>
      <c r="AD46" s="141"/>
      <c r="AE46" s="141">
        <v>5564561.0463589998</v>
      </c>
      <c r="AF46" s="141">
        <f t="shared" si="10"/>
        <v>605544318</v>
      </c>
      <c r="AG46" s="141">
        <f t="shared" si="11"/>
        <v>726591897.00000179</v>
      </c>
      <c r="AH46" s="141">
        <f t="shared" si="54"/>
        <v>4637525.3257012563</v>
      </c>
      <c r="AI46" s="141"/>
      <c r="AJ46" s="141"/>
      <c r="AK46" s="141">
        <f t="shared" si="13"/>
        <v>20371175</v>
      </c>
      <c r="AL46" s="141">
        <f t="shared" si="14"/>
        <v>21580834</v>
      </c>
      <c r="AM46" s="141">
        <f t="shared" si="55"/>
        <v>0</v>
      </c>
      <c r="AN46" s="141"/>
      <c r="AO46" s="141"/>
      <c r="AP46" s="141">
        <f t="shared" si="16"/>
        <v>45205996</v>
      </c>
      <c r="AQ46" s="141">
        <f t="shared" si="17"/>
        <v>45294790.000002876</v>
      </c>
      <c r="AR46" s="141">
        <f t="shared" si="56"/>
        <v>0</v>
      </c>
      <c r="AS46" s="141"/>
      <c r="AT46" s="141">
        <v>91382.228256999995</v>
      </c>
      <c r="AU46" s="141">
        <f t="shared" si="19"/>
        <v>12223411</v>
      </c>
      <c r="AV46" s="141">
        <f t="shared" si="20"/>
        <v>11889881.000002848</v>
      </c>
      <c r="AW46" s="141">
        <f t="shared" si="57"/>
        <v>93945.644542687776</v>
      </c>
      <c r="AX46" s="141"/>
      <c r="AY46" s="141">
        <v>9706271.5005539991</v>
      </c>
      <c r="AZ46" s="141">
        <f t="shared" si="22"/>
        <v>859541545</v>
      </c>
      <c r="BA46" s="141">
        <f t="shared" si="23"/>
        <v>834431461.9999969</v>
      </c>
      <c r="BB46" s="141">
        <f t="shared" si="58"/>
        <v>9998356.9432760477</v>
      </c>
      <c r="BC46" s="141"/>
      <c r="BD46" s="141"/>
      <c r="BE46" s="141">
        <f t="shared" si="25"/>
        <v>9386434</v>
      </c>
      <c r="BF46" s="141">
        <f t="shared" si="26"/>
        <v>9386434</v>
      </c>
      <c r="BG46" s="141">
        <f t="shared" si="59"/>
        <v>0</v>
      </c>
      <c r="BH46" s="141"/>
      <c r="BI46" s="141"/>
      <c r="BJ46" s="141">
        <f t="shared" si="28"/>
        <v>2191103</v>
      </c>
      <c r="BK46" s="141">
        <f t="shared" si="29"/>
        <v>2191101</v>
      </c>
      <c r="BL46" s="141">
        <f t="shared" si="60"/>
        <v>0</v>
      </c>
      <c r="BM46" s="141"/>
      <c r="BN46" s="141">
        <v>1278823</v>
      </c>
      <c r="BO46" s="141">
        <f t="shared" si="31"/>
        <v>186600000</v>
      </c>
      <c r="BP46" s="141">
        <f t="shared" si="32"/>
        <v>183638092</v>
      </c>
      <c r="BQ46" s="141">
        <f t="shared" si="61"/>
        <v>1299449.2003325757</v>
      </c>
      <c r="BR46" s="141"/>
      <c r="BS46" s="141">
        <v>1019581</v>
      </c>
      <c r="BT46" s="141">
        <f t="shared" si="34"/>
        <v>121100000</v>
      </c>
      <c r="BU46" s="141">
        <f t="shared" si="35"/>
        <v>119177778</v>
      </c>
      <c r="BV46" s="141">
        <f t="shared" si="62"/>
        <v>1036025.8529069069</v>
      </c>
      <c r="BW46" s="141"/>
      <c r="BX46" s="141">
        <v>120256</v>
      </c>
      <c r="BY46" s="141">
        <f t="shared" si="37"/>
        <v>10161290</v>
      </c>
      <c r="BZ46" s="141">
        <f t="shared" si="38"/>
        <v>10000069</v>
      </c>
      <c r="CA46" s="141">
        <f t="shared" si="63"/>
        <v>122194.76588011542</v>
      </c>
      <c r="CB46" s="141"/>
      <c r="CC46" s="141">
        <v>18465.095870000001</v>
      </c>
      <c r="CD46" s="141">
        <f t="shared" si="40"/>
        <v>1904000</v>
      </c>
      <c r="CE46" s="141">
        <f t="shared" si="41"/>
        <v>1874207.2309440002</v>
      </c>
      <c r="CF46" s="141">
        <f t="shared" si="64"/>
        <v>18758.620688263945</v>
      </c>
      <c r="CG46" s="141"/>
      <c r="CH46" s="141"/>
      <c r="CI46" s="141">
        <f t="shared" si="47"/>
        <v>246401</v>
      </c>
      <c r="CJ46" s="141">
        <f t="shared" si="48"/>
        <v>225992.98000000117</v>
      </c>
      <c r="CK46" s="141">
        <f t="shared" si="65"/>
        <v>0</v>
      </c>
      <c r="CL46" s="141"/>
      <c r="CM46" s="141"/>
      <c r="CN46" s="141">
        <v>2321985</v>
      </c>
      <c r="CO46" s="141">
        <f t="shared" si="44"/>
        <v>2321985</v>
      </c>
      <c r="CP46" s="141">
        <f t="shared" si="66"/>
        <v>435000431</v>
      </c>
      <c r="CQ46" s="141">
        <f t="shared" si="49"/>
        <v>435000431.00000006</v>
      </c>
      <c r="CR46" s="141">
        <f t="shared" si="67"/>
        <v>2321985</v>
      </c>
      <c r="CS46" s="141"/>
      <c r="CT46" s="141"/>
      <c r="CU46" s="141"/>
      <c r="CV46" s="141">
        <f t="shared" si="46"/>
        <v>35748976.608435959</v>
      </c>
    </row>
    <row r="47" spans="1:100" s="14" customFormat="1" ht="13.2" x14ac:dyDescent="0.25">
      <c r="A47" s="4" t="s">
        <v>777</v>
      </c>
      <c r="B47" s="4" t="s">
        <v>778</v>
      </c>
      <c r="C47" s="4" t="s">
        <v>764</v>
      </c>
      <c r="D47" s="4" t="s">
        <v>764</v>
      </c>
      <c r="E47" s="4"/>
      <c r="F47" s="141"/>
      <c r="G47" s="141">
        <f>'Control Totals 2016-17'!$I$3</f>
        <v>129600000</v>
      </c>
      <c r="H47" s="141">
        <v>129600000.00000101</v>
      </c>
      <c r="I47" s="141">
        <f t="shared" si="51"/>
        <v>0</v>
      </c>
      <c r="J47" s="141"/>
      <c r="K47" s="141"/>
      <c r="L47" s="141">
        <f t="shared" si="1"/>
        <v>3202979103</v>
      </c>
      <c r="M47" s="141">
        <v>5258012077.9999981</v>
      </c>
      <c r="N47" s="141">
        <f t="shared" si="52"/>
        <v>0</v>
      </c>
      <c r="O47" s="141"/>
      <c r="P47" s="141"/>
      <c r="Q47" s="141">
        <v>756991403</v>
      </c>
      <c r="R47" s="141">
        <v>1276518313</v>
      </c>
      <c r="S47" s="141">
        <f t="shared" si="53"/>
        <v>0</v>
      </c>
      <c r="T47" s="141"/>
      <c r="U47" s="141">
        <v>4559069.8474040003</v>
      </c>
      <c r="V47" s="141">
        <f t="shared" si="4"/>
        <v>443204474</v>
      </c>
      <c r="W47" s="141">
        <f t="shared" si="5"/>
        <v>523996799.00000209</v>
      </c>
      <c r="X47" s="141">
        <f t="shared" si="6"/>
        <v>3856130.7196991909</v>
      </c>
      <c r="Y47" s="141"/>
      <c r="Z47" s="141">
        <v>252982.00101499999</v>
      </c>
      <c r="AA47" s="141">
        <f t="shared" si="7"/>
        <v>340118003</v>
      </c>
      <c r="AB47" s="141">
        <f t="shared" si="8"/>
        <v>342170317.00001383</v>
      </c>
      <c r="AC47" s="141">
        <f t="shared" si="9"/>
        <v>251464.63239288607</v>
      </c>
      <c r="AD47" s="141"/>
      <c r="AE47" s="141"/>
      <c r="AF47" s="141">
        <f t="shared" si="10"/>
        <v>605544318</v>
      </c>
      <c r="AG47" s="141">
        <f t="shared" si="11"/>
        <v>726591897.00000179</v>
      </c>
      <c r="AH47" s="141">
        <f t="shared" si="54"/>
        <v>0</v>
      </c>
      <c r="AI47" s="141"/>
      <c r="AJ47" s="141"/>
      <c r="AK47" s="141">
        <f t="shared" si="13"/>
        <v>20371175</v>
      </c>
      <c r="AL47" s="141">
        <f t="shared" si="14"/>
        <v>21580834</v>
      </c>
      <c r="AM47" s="141">
        <f t="shared" si="55"/>
        <v>0</v>
      </c>
      <c r="AN47" s="141"/>
      <c r="AO47" s="141"/>
      <c r="AP47" s="141">
        <f t="shared" si="16"/>
        <v>45205996</v>
      </c>
      <c r="AQ47" s="141">
        <f t="shared" si="17"/>
        <v>45294790.000002876</v>
      </c>
      <c r="AR47" s="141">
        <f t="shared" si="56"/>
        <v>0</v>
      </c>
      <c r="AS47" s="141"/>
      <c r="AT47" s="141"/>
      <c r="AU47" s="141">
        <f t="shared" si="19"/>
        <v>12223411</v>
      </c>
      <c r="AV47" s="141">
        <f t="shared" si="20"/>
        <v>11889881.000002848</v>
      </c>
      <c r="AW47" s="141">
        <f t="shared" si="57"/>
        <v>0</v>
      </c>
      <c r="AX47" s="141"/>
      <c r="AY47" s="141"/>
      <c r="AZ47" s="141">
        <f t="shared" si="22"/>
        <v>859541545</v>
      </c>
      <c r="BA47" s="141">
        <f t="shared" si="23"/>
        <v>834431461.9999969</v>
      </c>
      <c r="BB47" s="141">
        <f t="shared" si="58"/>
        <v>0</v>
      </c>
      <c r="BC47" s="141"/>
      <c r="BD47" s="141"/>
      <c r="BE47" s="141">
        <f t="shared" si="25"/>
        <v>9386434</v>
      </c>
      <c r="BF47" s="141">
        <f t="shared" si="26"/>
        <v>9386434</v>
      </c>
      <c r="BG47" s="141">
        <f t="shared" si="59"/>
        <v>0</v>
      </c>
      <c r="BH47" s="141"/>
      <c r="BI47" s="141"/>
      <c r="BJ47" s="141">
        <f t="shared" si="28"/>
        <v>2191103</v>
      </c>
      <c r="BK47" s="141">
        <f t="shared" si="29"/>
        <v>2191101</v>
      </c>
      <c r="BL47" s="141">
        <f t="shared" si="60"/>
        <v>0</v>
      </c>
      <c r="BM47" s="141"/>
      <c r="BN47" s="141"/>
      <c r="BO47" s="141">
        <f t="shared" si="31"/>
        <v>186600000</v>
      </c>
      <c r="BP47" s="141">
        <f t="shared" si="32"/>
        <v>183638092</v>
      </c>
      <c r="BQ47" s="141">
        <f t="shared" si="61"/>
        <v>0</v>
      </c>
      <c r="BR47" s="141"/>
      <c r="BS47" s="141"/>
      <c r="BT47" s="141">
        <f t="shared" si="34"/>
        <v>121100000</v>
      </c>
      <c r="BU47" s="141">
        <f t="shared" si="35"/>
        <v>119177778</v>
      </c>
      <c r="BV47" s="141">
        <f t="shared" si="62"/>
        <v>0</v>
      </c>
      <c r="BW47" s="141"/>
      <c r="BX47" s="141"/>
      <c r="BY47" s="141">
        <f t="shared" si="37"/>
        <v>10161290</v>
      </c>
      <c r="BZ47" s="141">
        <f t="shared" si="38"/>
        <v>10000069</v>
      </c>
      <c r="CA47" s="141">
        <f t="shared" si="63"/>
        <v>0</v>
      </c>
      <c r="CB47" s="141"/>
      <c r="CC47" s="141"/>
      <c r="CD47" s="141">
        <f t="shared" si="40"/>
        <v>1904000</v>
      </c>
      <c r="CE47" s="141">
        <f t="shared" si="41"/>
        <v>1874207.2309440002</v>
      </c>
      <c r="CF47" s="141">
        <f t="shared" si="64"/>
        <v>0</v>
      </c>
      <c r="CG47" s="141"/>
      <c r="CH47" s="141"/>
      <c r="CI47" s="141">
        <f t="shared" si="47"/>
        <v>246401</v>
      </c>
      <c r="CJ47" s="141">
        <f t="shared" si="48"/>
        <v>225992.98000000117</v>
      </c>
      <c r="CK47" s="141">
        <f t="shared" si="65"/>
        <v>0</v>
      </c>
      <c r="CL47" s="141"/>
      <c r="CM47" s="141">
        <v>182846</v>
      </c>
      <c r="CN47" s="141">
        <v>358114</v>
      </c>
      <c r="CO47" s="141">
        <f t="shared" si="44"/>
        <v>540960</v>
      </c>
      <c r="CP47" s="141">
        <f t="shared" si="66"/>
        <v>435000431</v>
      </c>
      <c r="CQ47" s="141">
        <f t="shared" si="49"/>
        <v>435000431.00000006</v>
      </c>
      <c r="CR47" s="141">
        <f t="shared" si="67"/>
        <v>540960</v>
      </c>
      <c r="CS47" s="141"/>
      <c r="CT47" s="141"/>
      <c r="CU47" s="141"/>
      <c r="CV47" s="141">
        <f t="shared" si="46"/>
        <v>4648555.352092077</v>
      </c>
    </row>
    <row r="48" spans="1:100" s="14" customFormat="1" ht="13.2" x14ac:dyDescent="0.25">
      <c r="A48" s="4" t="s">
        <v>541</v>
      </c>
      <c r="B48" s="4" t="s">
        <v>542</v>
      </c>
      <c r="C48" s="4" t="s">
        <v>348</v>
      </c>
      <c r="D48" s="4" t="s">
        <v>348</v>
      </c>
      <c r="E48" s="4"/>
      <c r="F48" s="141"/>
      <c r="G48" s="141">
        <f>'Control Totals 2016-17'!$I$3</f>
        <v>129600000</v>
      </c>
      <c r="H48" s="141">
        <v>129600000.00000101</v>
      </c>
      <c r="I48" s="141">
        <f t="shared" si="51"/>
        <v>0</v>
      </c>
      <c r="J48" s="141"/>
      <c r="K48" s="141"/>
      <c r="L48" s="141">
        <f t="shared" si="1"/>
        <v>3202979103</v>
      </c>
      <c r="M48" s="141">
        <v>5258012077.9999981</v>
      </c>
      <c r="N48" s="141">
        <f t="shared" si="52"/>
        <v>0</v>
      </c>
      <c r="O48" s="141"/>
      <c r="P48" s="141">
        <v>2726914.584973</v>
      </c>
      <c r="Q48" s="141">
        <v>756991403</v>
      </c>
      <c r="R48" s="141">
        <v>1276518313</v>
      </c>
      <c r="S48" s="141">
        <f t="shared" si="53"/>
        <v>1617094.6209840032</v>
      </c>
      <c r="T48" s="141"/>
      <c r="U48" s="141"/>
      <c r="V48" s="141">
        <f t="shared" si="4"/>
        <v>443204474</v>
      </c>
      <c r="W48" s="141">
        <f t="shared" si="5"/>
        <v>523996799.00000209</v>
      </c>
      <c r="X48" s="141">
        <f t="shared" si="6"/>
        <v>0</v>
      </c>
      <c r="Y48" s="141"/>
      <c r="Z48" s="141">
        <v>95292.034201000002</v>
      </c>
      <c r="AA48" s="141">
        <f t="shared" si="7"/>
        <v>340118003</v>
      </c>
      <c r="AB48" s="141">
        <f t="shared" si="8"/>
        <v>342170317.00001383</v>
      </c>
      <c r="AC48" s="141">
        <f t="shared" si="9"/>
        <v>94720.479141533797</v>
      </c>
      <c r="AD48" s="141"/>
      <c r="AE48" s="141"/>
      <c r="AF48" s="141">
        <f t="shared" si="10"/>
        <v>605544318</v>
      </c>
      <c r="AG48" s="141">
        <f t="shared" si="11"/>
        <v>726591897.00000179</v>
      </c>
      <c r="AH48" s="141">
        <f t="shared" si="54"/>
        <v>0</v>
      </c>
      <c r="AI48" s="141"/>
      <c r="AJ48" s="141"/>
      <c r="AK48" s="141">
        <f t="shared" si="13"/>
        <v>20371175</v>
      </c>
      <c r="AL48" s="141">
        <f t="shared" si="14"/>
        <v>21580834</v>
      </c>
      <c r="AM48" s="141">
        <f t="shared" si="55"/>
        <v>0</v>
      </c>
      <c r="AN48" s="141"/>
      <c r="AO48" s="141">
        <v>61348.955995999997</v>
      </c>
      <c r="AP48" s="141">
        <f t="shared" si="16"/>
        <v>45205996</v>
      </c>
      <c r="AQ48" s="141">
        <f t="shared" si="17"/>
        <v>45294790.000002876</v>
      </c>
      <c r="AR48" s="141">
        <f t="shared" si="56"/>
        <v>61228.690084647176</v>
      </c>
      <c r="AS48" s="141"/>
      <c r="AT48" s="141"/>
      <c r="AU48" s="141">
        <f t="shared" si="19"/>
        <v>12223411</v>
      </c>
      <c r="AV48" s="141">
        <f t="shared" si="20"/>
        <v>11889881.000002848</v>
      </c>
      <c r="AW48" s="141">
        <f t="shared" si="57"/>
        <v>0</v>
      </c>
      <c r="AX48" s="141"/>
      <c r="AY48" s="141"/>
      <c r="AZ48" s="141">
        <f t="shared" si="22"/>
        <v>859541545</v>
      </c>
      <c r="BA48" s="141">
        <f t="shared" si="23"/>
        <v>834431461.9999969</v>
      </c>
      <c r="BB48" s="141">
        <f t="shared" si="58"/>
        <v>0</v>
      </c>
      <c r="BC48" s="141"/>
      <c r="BD48" s="141">
        <v>1859395</v>
      </c>
      <c r="BE48" s="141">
        <f t="shared" si="25"/>
        <v>9386434</v>
      </c>
      <c r="BF48" s="141">
        <f t="shared" si="26"/>
        <v>9386434</v>
      </c>
      <c r="BG48" s="141">
        <f t="shared" si="59"/>
        <v>1859395</v>
      </c>
      <c r="BH48" s="141"/>
      <c r="BI48" s="141">
        <v>17679</v>
      </c>
      <c r="BJ48" s="141">
        <f t="shared" si="28"/>
        <v>2191103</v>
      </c>
      <c r="BK48" s="141">
        <f t="shared" si="29"/>
        <v>2191101</v>
      </c>
      <c r="BL48" s="141">
        <f t="shared" si="60"/>
        <v>17679.01613709272</v>
      </c>
      <c r="BM48" s="141"/>
      <c r="BN48" s="141"/>
      <c r="BO48" s="141">
        <f t="shared" si="31"/>
        <v>186600000</v>
      </c>
      <c r="BP48" s="141">
        <f t="shared" si="32"/>
        <v>183638092</v>
      </c>
      <c r="BQ48" s="141">
        <f t="shared" si="61"/>
        <v>0</v>
      </c>
      <c r="BR48" s="141"/>
      <c r="BS48" s="141"/>
      <c r="BT48" s="141">
        <f t="shared" si="34"/>
        <v>121100000</v>
      </c>
      <c r="BU48" s="141">
        <f t="shared" si="35"/>
        <v>119177778</v>
      </c>
      <c r="BV48" s="141">
        <f t="shared" si="62"/>
        <v>0</v>
      </c>
      <c r="BW48" s="141"/>
      <c r="BX48" s="141"/>
      <c r="BY48" s="141">
        <f t="shared" si="37"/>
        <v>10161290</v>
      </c>
      <c r="BZ48" s="141">
        <f t="shared" si="38"/>
        <v>10000069</v>
      </c>
      <c r="CA48" s="141">
        <f t="shared" si="63"/>
        <v>0</v>
      </c>
      <c r="CB48" s="141"/>
      <c r="CC48" s="141"/>
      <c r="CD48" s="141">
        <f t="shared" si="40"/>
        <v>1904000</v>
      </c>
      <c r="CE48" s="141">
        <f t="shared" si="41"/>
        <v>1874207.2309440002</v>
      </c>
      <c r="CF48" s="141">
        <f t="shared" si="64"/>
        <v>0</v>
      </c>
      <c r="CG48" s="141"/>
      <c r="CH48" s="141">
        <v>693.23</v>
      </c>
      <c r="CI48" s="141">
        <f t="shared" si="47"/>
        <v>246401</v>
      </c>
      <c r="CJ48" s="141">
        <f t="shared" si="48"/>
        <v>225992.98000000117</v>
      </c>
      <c r="CK48" s="141">
        <f t="shared" si="65"/>
        <v>755.83128834355432</v>
      </c>
      <c r="CL48" s="141"/>
      <c r="CM48" s="141"/>
      <c r="CN48" s="141"/>
      <c r="CO48" s="141">
        <f t="shared" si="44"/>
        <v>0</v>
      </c>
      <c r="CP48" s="141">
        <f t="shared" si="66"/>
        <v>435000431</v>
      </c>
      <c r="CQ48" s="141">
        <f t="shared" si="49"/>
        <v>435000431.00000006</v>
      </c>
      <c r="CR48" s="141">
        <f t="shared" si="67"/>
        <v>0</v>
      </c>
      <c r="CS48" s="141"/>
      <c r="CT48" s="141"/>
      <c r="CU48" s="141"/>
      <c r="CV48" s="141">
        <f t="shared" si="46"/>
        <v>3650873.6376356208</v>
      </c>
    </row>
    <row r="49" spans="1:100" s="14" customFormat="1" ht="13.2" x14ac:dyDescent="0.25">
      <c r="A49" s="4" t="s">
        <v>37</v>
      </c>
      <c r="B49" s="4" t="s">
        <v>38</v>
      </c>
      <c r="C49" s="4"/>
      <c r="D49" s="4" t="s">
        <v>36</v>
      </c>
      <c r="E49" s="4"/>
      <c r="F49" s="141">
        <v>513077.70901499997</v>
      </c>
      <c r="G49" s="141">
        <f>'Control Totals 2016-17'!$I$3</f>
        <v>129600000</v>
      </c>
      <c r="H49" s="141">
        <v>129600000.00000101</v>
      </c>
      <c r="I49" s="141">
        <f t="shared" si="51"/>
        <v>513077.7090149959</v>
      </c>
      <c r="J49" s="141"/>
      <c r="K49" s="141">
        <v>17671598.642958</v>
      </c>
      <c r="L49" s="141">
        <f t="shared" si="1"/>
        <v>3202979103</v>
      </c>
      <c r="M49" s="141">
        <v>5258012077.9999981</v>
      </c>
      <c r="N49" s="141">
        <f t="shared" si="52"/>
        <v>10764859.481176272</v>
      </c>
      <c r="O49" s="141"/>
      <c r="P49" s="141">
        <v>3659940.5576769998</v>
      </c>
      <c r="Q49" s="141">
        <v>756991403</v>
      </c>
      <c r="R49" s="141">
        <v>1276518313</v>
      </c>
      <c r="S49" s="141">
        <f t="shared" si="53"/>
        <v>2170390.7491474543</v>
      </c>
      <c r="T49" s="141"/>
      <c r="U49" s="141"/>
      <c r="V49" s="141">
        <f t="shared" si="4"/>
        <v>443204474</v>
      </c>
      <c r="W49" s="141">
        <f t="shared" si="5"/>
        <v>523996799.00000209</v>
      </c>
      <c r="X49" s="141">
        <f t="shared" si="6"/>
        <v>0</v>
      </c>
      <c r="Y49" s="141"/>
      <c r="Z49" s="141">
        <v>1088115.3821080001</v>
      </c>
      <c r="AA49" s="141">
        <f t="shared" si="7"/>
        <v>340118003</v>
      </c>
      <c r="AB49" s="141">
        <f t="shared" si="8"/>
        <v>342170317.00001383</v>
      </c>
      <c r="AC49" s="141">
        <f t="shared" si="9"/>
        <v>1081588.940972165</v>
      </c>
      <c r="AD49" s="141"/>
      <c r="AE49" s="141">
        <v>2535872.2363900002</v>
      </c>
      <c r="AF49" s="141">
        <f t="shared" si="10"/>
        <v>605544318</v>
      </c>
      <c r="AG49" s="141">
        <f t="shared" si="11"/>
        <v>726591897.00000179</v>
      </c>
      <c r="AH49" s="141">
        <f t="shared" si="54"/>
        <v>2113405.1043785778</v>
      </c>
      <c r="AI49" s="141"/>
      <c r="AJ49" s="141"/>
      <c r="AK49" s="141">
        <f t="shared" si="13"/>
        <v>20371175</v>
      </c>
      <c r="AL49" s="141">
        <f t="shared" si="14"/>
        <v>21580834</v>
      </c>
      <c r="AM49" s="141">
        <f t="shared" si="55"/>
        <v>0</v>
      </c>
      <c r="AN49" s="141"/>
      <c r="AO49" s="141">
        <v>262336.63993399998</v>
      </c>
      <c r="AP49" s="141">
        <f t="shared" si="16"/>
        <v>45205996</v>
      </c>
      <c r="AQ49" s="141">
        <f t="shared" si="17"/>
        <v>45294790.000002876</v>
      </c>
      <c r="AR49" s="141">
        <f t="shared" si="56"/>
        <v>261822.36622598514</v>
      </c>
      <c r="AS49" s="141"/>
      <c r="AT49" s="141">
        <v>68791.454356999995</v>
      </c>
      <c r="AU49" s="141">
        <f t="shared" si="19"/>
        <v>12223411</v>
      </c>
      <c r="AV49" s="141">
        <f t="shared" si="20"/>
        <v>11889881.000002848</v>
      </c>
      <c r="AW49" s="141">
        <f t="shared" si="57"/>
        <v>70721.16364269334</v>
      </c>
      <c r="AX49" s="141"/>
      <c r="AY49" s="141">
        <v>2592875.1023960002</v>
      </c>
      <c r="AZ49" s="141">
        <f t="shared" si="22"/>
        <v>859541545</v>
      </c>
      <c r="BA49" s="141">
        <f t="shared" si="23"/>
        <v>834431461.9999969</v>
      </c>
      <c r="BB49" s="141">
        <f t="shared" si="58"/>
        <v>2670901.0541904755</v>
      </c>
      <c r="BC49" s="141"/>
      <c r="BD49" s="141"/>
      <c r="BE49" s="141">
        <f t="shared" si="25"/>
        <v>9386434</v>
      </c>
      <c r="BF49" s="141">
        <f t="shared" si="26"/>
        <v>9386434</v>
      </c>
      <c r="BG49" s="141">
        <f t="shared" si="59"/>
        <v>0</v>
      </c>
      <c r="BH49" s="141"/>
      <c r="BI49" s="141"/>
      <c r="BJ49" s="141">
        <f t="shared" si="28"/>
        <v>2191103</v>
      </c>
      <c r="BK49" s="141">
        <f t="shared" si="29"/>
        <v>2191101</v>
      </c>
      <c r="BL49" s="141">
        <f t="shared" si="60"/>
        <v>0</v>
      </c>
      <c r="BM49" s="141"/>
      <c r="BN49" s="141">
        <v>624912</v>
      </c>
      <c r="BO49" s="141">
        <f t="shared" si="31"/>
        <v>186600000</v>
      </c>
      <c r="BP49" s="141">
        <f t="shared" si="32"/>
        <v>183638092</v>
      </c>
      <c r="BQ49" s="141">
        <f t="shared" si="61"/>
        <v>634991.23700326832</v>
      </c>
      <c r="BR49" s="141"/>
      <c r="BS49" s="141">
        <v>430754</v>
      </c>
      <c r="BT49" s="141">
        <f t="shared" si="34"/>
        <v>121100000</v>
      </c>
      <c r="BU49" s="141">
        <f t="shared" si="35"/>
        <v>119177778</v>
      </c>
      <c r="BV49" s="141">
        <f t="shared" si="62"/>
        <v>437701.64434513956</v>
      </c>
      <c r="BW49" s="141"/>
      <c r="BX49" s="141">
        <v>27054</v>
      </c>
      <c r="BY49" s="141">
        <f t="shared" si="37"/>
        <v>10161290</v>
      </c>
      <c r="BZ49" s="141">
        <f t="shared" si="38"/>
        <v>10000069</v>
      </c>
      <c r="CA49" s="141">
        <f t="shared" si="63"/>
        <v>27490.164283866441</v>
      </c>
      <c r="CB49" s="141"/>
      <c r="CC49" s="141">
        <v>9232.5479369999994</v>
      </c>
      <c r="CD49" s="141">
        <f t="shared" si="40"/>
        <v>1904000</v>
      </c>
      <c r="CE49" s="141">
        <f t="shared" si="41"/>
        <v>1874207.2309440002</v>
      </c>
      <c r="CF49" s="141">
        <f t="shared" si="64"/>
        <v>9379.3103461637638</v>
      </c>
      <c r="CG49" s="141"/>
      <c r="CH49" s="141">
        <v>693.23</v>
      </c>
      <c r="CI49" s="141">
        <f t="shared" si="47"/>
        <v>246401</v>
      </c>
      <c r="CJ49" s="141">
        <f t="shared" si="48"/>
        <v>225992.98000000117</v>
      </c>
      <c r="CK49" s="141">
        <f t="shared" si="65"/>
        <v>755.83128834355432</v>
      </c>
      <c r="CL49" s="141"/>
      <c r="CM49" s="141">
        <v>784957</v>
      </c>
      <c r="CN49" s="141">
        <v>773740</v>
      </c>
      <c r="CO49" s="141">
        <f t="shared" si="44"/>
        <v>1558697</v>
      </c>
      <c r="CP49" s="141">
        <f t="shared" si="66"/>
        <v>435000431</v>
      </c>
      <c r="CQ49" s="141">
        <f t="shared" si="49"/>
        <v>435000431.00000006</v>
      </c>
      <c r="CR49" s="141">
        <f t="shared" si="67"/>
        <v>1558696.9999999998</v>
      </c>
      <c r="CS49" s="141"/>
      <c r="CT49" s="141"/>
      <c r="CU49" s="141"/>
      <c r="CV49" s="141">
        <f t="shared" si="46"/>
        <v>22315781.756015398</v>
      </c>
    </row>
    <row r="50" spans="1:100" s="14" customFormat="1" ht="13.2" x14ac:dyDescent="0.25">
      <c r="A50" s="4" t="s">
        <v>99</v>
      </c>
      <c r="B50" s="4" t="s">
        <v>100</v>
      </c>
      <c r="C50" s="4"/>
      <c r="D50" s="4" t="s">
        <v>36</v>
      </c>
      <c r="E50" s="4"/>
      <c r="F50" s="141">
        <v>494498.396136</v>
      </c>
      <c r="G50" s="141">
        <f>'Control Totals 2016-17'!$I$3</f>
        <v>129600000</v>
      </c>
      <c r="H50" s="141">
        <v>129600000.00000101</v>
      </c>
      <c r="I50" s="141">
        <f t="shared" si="51"/>
        <v>494498.39613599615</v>
      </c>
      <c r="J50" s="141"/>
      <c r="K50" s="141">
        <v>22008552.522976</v>
      </c>
      <c r="L50" s="141">
        <f t="shared" si="1"/>
        <v>3202979103</v>
      </c>
      <c r="M50" s="141">
        <v>5258012077.9999981</v>
      </c>
      <c r="N50" s="141">
        <f t="shared" si="52"/>
        <v>13406765.289360767</v>
      </c>
      <c r="O50" s="141"/>
      <c r="P50" s="141">
        <v>4337742.3997520003</v>
      </c>
      <c r="Q50" s="141">
        <v>756991403</v>
      </c>
      <c r="R50" s="141">
        <v>1276518313</v>
      </c>
      <c r="S50" s="141">
        <f t="shared" si="53"/>
        <v>2572335.7601692737</v>
      </c>
      <c r="T50" s="141"/>
      <c r="U50" s="141"/>
      <c r="V50" s="141">
        <f t="shared" si="4"/>
        <v>443204474</v>
      </c>
      <c r="W50" s="141">
        <f t="shared" si="5"/>
        <v>523996799.00000209</v>
      </c>
      <c r="X50" s="141">
        <f t="shared" si="6"/>
        <v>0</v>
      </c>
      <c r="Y50" s="141"/>
      <c r="Z50" s="141">
        <v>1161454.563813</v>
      </c>
      <c r="AA50" s="141">
        <f t="shared" si="7"/>
        <v>340118003</v>
      </c>
      <c r="AB50" s="141">
        <f t="shared" si="8"/>
        <v>342170317.00001383</v>
      </c>
      <c r="AC50" s="141">
        <f t="shared" si="9"/>
        <v>1154488.2393153282</v>
      </c>
      <c r="AD50" s="141"/>
      <c r="AE50" s="141">
        <v>3222395.8939029998</v>
      </c>
      <c r="AF50" s="141">
        <f t="shared" si="10"/>
        <v>605544318</v>
      </c>
      <c r="AG50" s="141">
        <f t="shared" si="11"/>
        <v>726591897.00000179</v>
      </c>
      <c r="AH50" s="141">
        <f t="shared" si="54"/>
        <v>2685556.4065002054</v>
      </c>
      <c r="AI50" s="141"/>
      <c r="AJ50" s="141"/>
      <c r="AK50" s="141">
        <f t="shared" si="13"/>
        <v>20371175</v>
      </c>
      <c r="AL50" s="141">
        <f t="shared" si="14"/>
        <v>21580834</v>
      </c>
      <c r="AM50" s="141">
        <f t="shared" si="55"/>
        <v>0</v>
      </c>
      <c r="AN50" s="141"/>
      <c r="AO50" s="141">
        <v>59114.224518000003</v>
      </c>
      <c r="AP50" s="141">
        <f t="shared" si="16"/>
        <v>45205996</v>
      </c>
      <c r="AQ50" s="141">
        <f t="shared" si="17"/>
        <v>45294790.000002876</v>
      </c>
      <c r="AR50" s="141">
        <f t="shared" si="56"/>
        <v>58998.339480183931</v>
      </c>
      <c r="AS50" s="141"/>
      <c r="AT50" s="141">
        <v>77397.463462</v>
      </c>
      <c r="AU50" s="141">
        <f t="shared" si="19"/>
        <v>12223411</v>
      </c>
      <c r="AV50" s="141">
        <f t="shared" si="20"/>
        <v>11889881.000002848</v>
      </c>
      <c r="AW50" s="141">
        <f t="shared" si="57"/>
        <v>79568.584938174085</v>
      </c>
      <c r="AX50" s="141"/>
      <c r="AY50" s="141">
        <v>929751.44236500002</v>
      </c>
      <c r="AZ50" s="141">
        <f t="shared" si="22"/>
        <v>859541545</v>
      </c>
      <c r="BA50" s="141">
        <f t="shared" si="23"/>
        <v>834431461.9999969</v>
      </c>
      <c r="BB50" s="141">
        <f t="shared" si="58"/>
        <v>957729.93664564576</v>
      </c>
      <c r="BC50" s="141"/>
      <c r="BD50" s="141"/>
      <c r="BE50" s="141">
        <f t="shared" si="25"/>
        <v>9386434</v>
      </c>
      <c r="BF50" s="141">
        <f t="shared" si="26"/>
        <v>9386434</v>
      </c>
      <c r="BG50" s="141">
        <f t="shared" si="59"/>
        <v>0</v>
      </c>
      <c r="BH50" s="141"/>
      <c r="BI50" s="141"/>
      <c r="BJ50" s="141">
        <f t="shared" si="28"/>
        <v>2191103</v>
      </c>
      <c r="BK50" s="141">
        <f t="shared" si="29"/>
        <v>2191101</v>
      </c>
      <c r="BL50" s="141">
        <f t="shared" si="60"/>
        <v>0</v>
      </c>
      <c r="BM50" s="141"/>
      <c r="BN50" s="141">
        <v>704419</v>
      </c>
      <c r="BO50" s="141">
        <f t="shared" si="31"/>
        <v>186600000</v>
      </c>
      <c r="BP50" s="141">
        <f t="shared" si="32"/>
        <v>183638092</v>
      </c>
      <c r="BQ50" s="141">
        <f t="shared" si="61"/>
        <v>715780.6093955714</v>
      </c>
      <c r="BR50" s="141"/>
      <c r="BS50" s="141">
        <v>433864</v>
      </c>
      <c r="BT50" s="141">
        <f t="shared" si="34"/>
        <v>121100000</v>
      </c>
      <c r="BU50" s="141">
        <f t="shared" si="35"/>
        <v>119177778</v>
      </c>
      <c r="BV50" s="141">
        <f t="shared" si="62"/>
        <v>440861.80562956963</v>
      </c>
      <c r="BW50" s="141"/>
      <c r="BX50" s="141">
        <v>62526</v>
      </c>
      <c r="BY50" s="141">
        <f t="shared" si="37"/>
        <v>10161290</v>
      </c>
      <c r="BZ50" s="141">
        <f t="shared" si="38"/>
        <v>10000069</v>
      </c>
      <c r="CA50" s="141">
        <f t="shared" si="63"/>
        <v>63534.043469100063</v>
      </c>
      <c r="CB50" s="141"/>
      <c r="CC50" s="141">
        <v>9232.5479369999994</v>
      </c>
      <c r="CD50" s="141">
        <f t="shared" si="40"/>
        <v>1904000</v>
      </c>
      <c r="CE50" s="141">
        <f t="shared" si="41"/>
        <v>1874207.2309440002</v>
      </c>
      <c r="CF50" s="141">
        <f t="shared" si="64"/>
        <v>9379.3103461637638</v>
      </c>
      <c r="CG50" s="141"/>
      <c r="CH50" s="141">
        <v>693.23</v>
      </c>
      <c r="CI50" s="141">
        <f t="shared" si="47"/>
        <v>246401</v>
      </c>
      <c r="CJ50" s="141">
        <f t="shared" si="48"/>
        <v>225992.98000000117</v>
      </c>
      <c r="CK50" s="141">
        <f t="shared" si="65"/>
        <v>755.83128834355432</v>
      </c>
      <c r="CL50" s="141"/>
      <c r="CM50" s="141">
        <v>840485</v>
      </c>
      <c r="CN50" s="141">
        <v>841202</v>
      </c>
      <c r="CO50" s="141">
        <f t="shared" si="44"/>
        <v>1681687</v>
      </c>
      <c r="CP50" s="141">
        <f t="shared" si="66"/>
        <v>435000431</v>
      </c>
      <c r="CQ50" s="141">
        <f t="shared" si="49"/>
        <v>435000431.00000006</v>
      </c>
      <c r="CR50" s="141">
        <f t="shared" si="67"/>
        <v>1681686.9999999998</v>
      </c>
      <c r="CS50" s="141"/>
      <c r="CT50" s="141"/>
      <c r="CU50" s="141"/>
      <c r="CV50" s="141">
        <f t="shared" si="46"/>
        <v>24321939.552674323</v>
      </c>
    </row>
    <row r="51" spans="1:100" s="14" customFormat="1" ht="13.2" x14ac:dyDescent="0.25">
      <c r="A51" s="4" t="s">
        <v>355</v>
      </c>
      <c r="B51" s="4" t="s">
        <v>356</v>
      </c>
      <c r="C51" s="4" t="s">
        <v>348</v>
      </c>
      <c r="D51" s="4" t="s">
        <v>348</v>
      </c>
      <c r="E51" s="4"/>
      <c r="F51" s="141"/>
      <c r="G51" s="141">
        <f>'Control Totals 2016-17'!$I$3</f>
        <v>129600000</v>
      </c>
      <c r="H51" s="141">
        <v>129600000.00000101</v>
      </c>
      <c r="I51" s="141">
        <f t="shared" si="51"/>
        <v>0</v>
      </c>
      <c r="J51" s="141"/>
      <c r="K51" s="141"/>
      <c r="L51" s="141">
        <f t="shared" si="1"/>
        <v>3202979103</v>
      </c>
      <c r="M51" s="141">
        <v>5258012077.9999981</v>
      </c>
      <c r="N51" s="141">
        <f t="shared" si="52"/>
        <v>0</v>
      </c>
      <c r="O51" s="141"/>
      <c r="P51" s="141">
        <v>2590640.9708429999</v>
      </c>
      <c r="Q51" s="141">
        <v>756991403</v>
      </c>
      <c r="R51" s="141">
        <v>1276518313</v>
      </c>
      <c r="S51" s="141">
        <f t="shared" si="53"/>
        <v>1536282.6551065112</v>
      </c>
      <c r="T51" s="141"/>
      <c r="U51" s="141"/>
      <c r="V51" s="141">
        <f t="shared" si="4"/>
        <v>443204474</v>
      </c>
      <c r="W51" s="141">
        <f t="shared" si="5"/>
        <v>523996799.00000209</v>
      </c>
      <c r="X51" s="141">
        <f t="shared" si="6"/>
        <v>0</v>
      </c>
      <c r="Y51" s="141"/>
      <c r="Z51" s="141">
        <v>97831.132907000007</v>
      </c>
      <c r="AA51" s="141">
        <f t="shared" si="7"/>
        <v>340118003</v>
      </c>
      <c r="AB51" s="141">
        <f t="shared" si="8"/>
        <v>342170317.00001383</v>
      </c>
      <c r="AC51" s="141">
        <f t="shared" si="9"/>
        <v>97244.348508333875</v>
      </c>
      <c r="AD51" s="141"/>
      <c r="AE51" s="141"/>
      <c r="AF51" s="141">
        <f t="shared" si="10"/>
        <v>605544318</v>
      </c>
      <c r="AG51" s="141">
        <f t="shared" si="11"/>
        <v>726591897.00000179</v>
      </c>
      <c r="AH51" s="141">
        <f t="shared" si="54"/>
        <v>0</v>
      </c>
      <c r="AI51" s="141"/>
      <c r="AJ51" s="141"/>
      <c r="AK51" s="141">
        <f t="shared" si="13"/>
        <v>20371175</v>
      </c>
      <c r="AL51" s="141">
        <f t="shared" si="14"/>
        <v>21580834</v>
      </c>
      <c r="AM51" s="141">
        <f t="shared" si="55"/>
        <v>0</v>
      </c>
      <c r="AN51" s="141"/>
      <c r="AO51" s="141">
        <v>323983.97532899998</v>
      </c>
      <c r="AP51" s="141">
        <f t="shared" si="16"/>
        <v>45205996</v>
      </c>
      <c r="AQ51" s="141">
        <f t="shared" si="17"/>
        <v>45294790.000002876</v>
      </c>
      <c r="AR51" s="141">
        <f t="shared" si="56"/>
        <v>323348.85077921639</v>
      </c>
      <c r="AS51" s="141"/>
      <c r="AT51" s="141"/>
      <c r="AU51" s="141">
        <f t="shared" si="19"/>
        <v>12223411</v>
      </c>
      <c r="AV51" s="141">
        <f t="shared" si="20"/>
        <v>11889881.000002848</v>
      </c>
      <c r="AW51" s="141">
        <f t="shared" si="57"/>
        <v>0</v>
      </c>
      <c r="AX51" s="141"/>
      <c r="AY51" s="141"/>
      <c r="AZ51" s="141">
        <f t="shared" si="22"/>
        <v>859541545</v>
      </c>
      <c r="BA51" s="141">
        <f t="shared" si="23"/>
        <v>834431461.9999969</v>
      </c>
      <c r="BB51" s="141">
        <f t="shared" si="58"/>
        <v>0</v>
      </c>
      <c r="BC51" s="141"/>
      <c r="BD51" s="141"/>
      <c r="BE51" s="141">
        <f t="shared" si="25"/>
        <v>9386434</v>
      </c>
      <c r="BF51" s="141">
        <f t="shared" si="26"/>
        <v>9386434</v>
      </c>
      <c r="BG51" s="141">
        <f t="shared" si="59"/>
        <v>0</v>
      </c>
      <c r="BH51" s="141"/>
      <c r="BI51" s="141"/>
      <c r="BJ51" s="141">
        <f t="shared" si="28"/>
        <v>2191103</v>
      </c>
      <c r="BK51" s="141">
        <f t="shared" si="29"/>
        <v>2191101</v>
      </c>
      <c r="BL51" s="141">
        <f t="shared" si="60"/>
        <v>0</v>
      </c>
      <c r="BM51" s="141"/>
      <c r="BN51" s="141"/>
      <c r="BO51" s="141">
        <f t="shared" si="31"/>
        <v>186600000</v>
      </c>
      <c r="BP51" s="141">
        <f t="shared" si="32"/>
        <v>183638092</v>
      </c>
      <c r="BQ51" s="141">
        <f t="shared" si="61"/>
        <v>0</v>
      </c>
      <c r="BR51" s="141"/>
      <c r="BS51" s="141"/>
      <c r="BT51" s="141">
        <f t="shared" si="34"/>
        <v>121100000</v>
      </c>
      <c r="BU51" s="141">
        <f t="shared" si="35"/>
        <v>119177778</v>
      </c>
      <c r="BV51" s="141">
        <f t="shared" si="62"/>
        <v>0</v>
      </c>
      <c r="BW51" s="141"/>
      <c r="BX51" s="141"/>
      <c r="BY51" s="141">
        <f t="shared" si="37"/>
        <v>10161290</v>
      </c>
      <c r="BZ51" s="141">
        <f t="shared" si="38"/>
        <v>10000069</v>
      </c>
      <c r="CA51" s="141">
        <f t="shared" si="63"/>
        <v>0</v>
      </c>
      <c r="CB51" s="141"/>
      <c r="CC51" s="141"/>
      <c r="CD51" s="141">
        <f t="shared" si="40"/>
        <v>1904000</v>
      </c>
      <c r="CE51" s="141">
        <f t="shared" si="41"/>
        <v>1874207.2309440002</v>
      </c>
      <c r="CF51" s="141">
        <f t="shared" si="64"/>
        <v>0</v>
      </c>
      <c r="CG51" s="141"/>
      <c r="CH51" s="141">
        <v>693.23</v>
      </c>
      <c r="CI51" s="141">
        <f t="shared" si="47"/>
        <v>246401</v>
      </c>
      <c r="CJ51" s="141">
        <f t="shared" si="48"/>
        <v>225992.98000000117</v>
      </c>
      <c r="CK51" s="141">
        <f t="shared" si="65"/>
        <v>755.83128834355432</v>
      </c>
      <c r="CL51" s="141"/>
      <c r="CM51" s="141"/>
      <c r="CN51" s="141"/>
      <c r="CO51" s="141">
        <f t="shared" si="44"/>
        <v>0</v>
      </c>
      <c r="CP51" s="141">
        <f t="shared" si="66"/>
        <v>435000431</v>
      </c>
      <c r="CQ51" s="141">
        <f t="shared" si="49"/>
        <v>435000431.00000006</v>
      </c>
      <c r="CR51" s="141">
        <f t="shared" si="67"/>
        <v>0</v>
      </c>
      <c r="CS51" s="141"/>
      <c r="CT51" s="141"/>
      <c r="CU51" s="141"/>
      <c r="CV51" s="141">
        <f t="shared" si="46"/>
        <v>1957631.685682405</v>
      </c>
    </row>
    <row r="52" spans="1:100" s="14" customFormat="1" ht="13.2" x14ac:dyDescent="0.25">
      <c r="A52" s="4" t="s">
        <v>329</v>
      </c>
      <c r="B52" s="4" t="s">
        <v>330</v>
      </c>
      <c r="C52" s="4" t="s">
        <v>312</v>
      </c>
      <c r="D52" s="4" t="s">
        <v>312</v>
      </c>
      <c r="E52" s="4"/>
      <c r="F52" s="141">
        <v>773541.966655</v>
      </c>
      <c r="G52" s="141">
        <f>'Control Totals 2016-17'!$I$3</f>
        <v>129600000</v>
      </c>
      <c r="H52" s="141">
        <v>129600000.00000101</v>
      </c>
      <c r="I52" s="141">
        <f t="shared" si="51"/>
        <v>773541.96665499394</v>
      </c>
      <c r="J52" s="141"/>
      <c r="K52" s="141">
        <v>36752331.159571998</v>
      </c>
      <c r="L52" s="141">
        <f t="shared" si="1"/>
        <v>3202979103</v>
      </c>
      <c r="M52" s="141">
        <v>5258012077.9999981</v>
      </c>
      <c r="N52" s="141">
        <f t="shared" si="52"/>
        <v>22388109.221578877</v>
      </c>
      <c r="O52" s="141"/>
      <c r="P52" s="141"/>
      <c r="Q52" s="141">
        <v>756991403</v>
      </c>
      <c r="R52" s="141">
        <v>1276518313</v>
      </c>
      <c r="S52" s="141">
        <f t="shared" si="53"/>
        <v>0</v>
      </c>
      <c r="T52" s="141"/>
      <c r="U52" s="141"/>
      <c r="V52" s="141">
        <f t="shared" si="4"/>
        <v>443204474</v>
      </c>
      <c r="W52" s="141">
        <f t="shared" si="5"/>
        <v>523996799.00000209</v>
      </c>
      <c r="X52" s="141">
        <f t="shared" si="6"/>
        <v>0</v>
      </c>
      <c r="Y52" s="141"/>
      <c r="Z52" s="141">
        <v>3332744.3791959998</v>
      </c>
      <c r="AA52" s="141">
        <f t="shared" si="7"/>
        <v>340118003</v>
      </c>
      <c r="AB52" s="141">
        <f t="shared" si="8"/>
        <v>342170317.00001383</v>
      </c>
      <c r="AC52" s="141">
        <f t="shared" si="9"/>
        <v>3312754.8078975314</v>
      </c>
      <c r="AD52" s="141"/>
      <c r="AE52" s="141">
        <v>6641895.2586780004</v>
      </c>
      <c r="AF52" s="141">
        <f t="shared" si="10"/>
        <v>605544318</v>
      </c>
      <c r="AG52" s="141">
        <f t="shared" si="11"/>
        <v>726591897.00000179</v>
      </c>
      <c r="AH52" s="141">
        <f t="shared" si="54"/>
        <v>5535379.5593506237</v>
      </c>
      <c r="AI52" s="141"/>
      <c r="AJ52" s="141"/>
      <c r="AK52" s="141">
        <f t="shared" si="13"/>
        <v>20371175</v>
      </c>
      <c r="AL52" s="141">
        <f t="shared" si="14"/>
        <v>21580834</v>
      </c>
      <c r="AM52" s="141">
        <f t="shared" si="55"/>
        <v>0</v>
      </c>
      <c r="AN52" s="141"/>
      <c r="AO52" s="141"/>
      <c r="AP52" s="141">
        <f t="shared" si="16"/>
        <v>45205996</v>
      </c>
      <c r="AQ52" s="141">
        <f t="shared" si="17"/>
        <v>45294790.000002876</v>
      </c>
      <c r="AR52" s="141">
        <f t="shared" si="56"/>
        <v>0</v>
      </c>
      <c r="AS52" s="141"/>
      <c r="AT52" s="141">
        <v>92061.650028999997</v>
      </c>
      <c r="AU52" s="141">
        <f t="shared" si="19"/>
        <v>12223411</v>
      </c>
      <c r="AV52" s="141">
        <f t="shared" si="20"/>
        <v>11889881.000002848</v>
      </c>
      <c r="AW52" s="141">
        <f t="shared" si="57"/>
        <v>94644.125171846492</v>
      </c>
      <c r="AX52" s="141"/>
      <c r="AY52" s="141">
        <v>6189302.3010710003</v>
      </c>
      <c r="AZ52" s="141">
        <f t="shared" si="22"/>
        <v>859541545</v>
      </c>
      <c r="BA52" s="141">
        <f t="shared" si="23"/>
        <v>834431461.9999969</v>
      </c>
      <c r="BB52" s="141">
        <f t="shared" si="58"/>
        <v>6375553.5410703896</v>
      </c>
      <c r="BC52" s="141"/>
      <c r="BD52" s="141"/>
      <c r="BE52" s="141">
        <f t="shared" si="25"/>
        <v>9386434</v>
      </c>
      <c r="BF52" s="141">
        <f t="shared" si="26"/>
        <v>9386434</v>
      </c>
      <c r="BG52" s="141">
        <f t="shared" si="59"/>
        <v>0</v>
      </c>
      <c r="BH52" s="141"/>
      <c r="BI52" s="141"/>
      <c r="BJ52" s="141">
        <f t="shared" si="28"/>
        <v>2191103</v>
      </c>
      <c r="BK52" s="141">
        <f t="shared" si="29"/>
        <v>2191101</v>
      </c>
      <c r="BL52" s="141">
        <f t="shared" si="60"/>
        <v>0</v>
      </c>
      <c r="BM52" s="141"/>
      <c r="BN52" s="141">
        <v>1778272</v>
      </c>
      <c r="BO52" s="141">
        <f t="shared" si="31"/>
        <v>186600000</v>
      </c>
      <c r="BP52" s="141">
        <f t="shared" si="32"/>
        <v>183638092</v>
      </c>
      <c r="BQ52" s="141">
        <f t="shared" si="61"/>
        <v>1806953.8383136764</v>
      </c>
      <c r="BR52" s="141"/>
      <c r="BS52" s="141">
        <v>1218599</v>
      </c>
      <c r="BT52" s="141">
        <f t="shared" si="34"/>
        <v>121100000</v>
      </c>
      <c r="BU52" s="141">
        <f t="shared" si="35"/>
        <v>119177778</v>
      </c>
      <c r="BV52" s="141">
        <f t="shared" si="62"/>
        <v>1238253.8202717626</v>
      </c>
      <c r="BW52" s="141"/>
      <c r="BX52" s="141">
        <v>122976</v>
      </c>
      <c r="BY52" s="141">
        <f t="shared" si="37"/>
        <v>10161290</v>
      </c>
      <c r="BZ52" s="141">
        <f t="shared" si="38"/>
        <v>10000069</v>
      </c>
      <c r="CA52" s="141">
        <f t="shared" si="63"/>
        <v>124958.61768953795</v>
      </c>
      <c r="CB52" s="141"/>
      <c r="CC52" s="141">
        <v>18465.095870000001</v>
      </c>
      <c r="CD52" s="141">
        <f t="shared" si="40"/>
        <v>1904000</v>
      </c>
      <c r="CE52" s="141">
        <f t="shared" si="41"/>
        <v>1874207.2309440002</v>
      </c>
      <c r="CF52" s="141">
        <f t="shared" si="64"/>
        <v>18758.620688263945</v>
      </c>
      <c r="CG52" s="141"/>
      <c r="CH52" s="141"/>
      <c r="CI52" s="141">
        <f t="shared" si="47"/>
        <v>246401</v>
      </c>
      <c r="CJ52" s="141">
        <f t="shared" si="48"/>
        <v>225992.98000000117</v>
      </c>
      <c r="CK52" s="141">
        <f t="shared" si="65"/>
        <v>0</v>
      </c>
      <c r="CL52" s="141"/>
      <c r="CM52" s="141"/>
      <c r="CN52" s="141"/>
      <c r="CO52" s="141">
        <f t="shared" si="44"/>
        <v>0</v>
      </c>
      <c r="CP52" s="141">
        <f t="shared" si="66"/>
        <v>435000431</v>
      </c>
      <c r="CQ52" s="141">
        <f t="shared" si="49"/>
        <v>435000431.00000006</v>
      </c>
      <c r="CR52" s="141">
        <f t="shared" si="67"/>
        <v>0</v>
      </c>
      <c r="CS52" s="141"/>
      <c r="CT52" s="141"/>
      <c r="CU52" s="141"/>
      <c r="CV52" s="141">
        <f t="shared" si="46"/>
        <v>41668908.118687503</v>
      </c>
    </row>
    <row r="53" spans="1:100" s="14" customFormat="1" ht="13.2" x14ac:dyDescent="0.25">
      <c r="A53" s="4" t="s">
        <v>793</v>
      </c>
      <c r="B53" s="4" t="s">
        <v>794</v>
      </c>
      <c r="C53" s="4" t="s">
        <v>764</v>
      </c>
      <c r="D53" s="4" t="s">
        <v>764</v>
      </c>
      <c r="E53" s="4"/>
      <c r="F53" s="141"/>
      <c r="G53" s="141">
        <f>'Control Totals 2016-17'!$I$3</f>
        <v>129600000</v>
      </c>
      <c r="H53" s="141">
        <v>129600000.00000101</v>
      </c>
      <c r="I53" s="141">
        <f t="shared" si="51"/>
        <v>0</v>
      </c>
      <c r="J53" s="141"/>
      <c r="K53" s="141"/>
      <c r="L53" s="141">
        <f t="shared" si="1"/>
        <v>3202979103</v>
      </c>
      <c r="M53" s="141">
        <v>5258012077.9999981</v>
      </c>
      <c r="N53" s="141">
        <f t="shared" si="52"/>
        <v>0</v>
      </c>
      <c r="O53" s="141"/>
      <c r="P53" s="141"/>
      <c r="Q53" s="141">
        <v>756991403</v>
      </c>
      <c r="R53" s="141">
        <v>1276518313</v>
      </c>
      <c r="S53" s="141">
        <f t="shared" si="53"/>
        <v>0</v>
      </c>
      <c r="T53" s="141"/>
      <c r="U53" s="141">
        <v>5481869.3650479997</v>
      </c>
      <c r="V53" s="141">
        <f t="shared" si="4"/>
        <v>443204474</v>
      </c>
      <c r="W53" s="141">
        <f t="shared" si="5"/>
        <v>523996799.00000209</v>
      </c>
      <c r="X53" s="141">
        <f t="shared" si="6"/>
        <v>4636648.6076049535</v>
      </c>
      <c r="Y53" s="141"/>
      <c r="Z53" s="141">
        <v>230767.91487899999</v>
      </c>
      <c r="AA53" s="141">
        <f t="shared" si="7"/>
        <v>340118003</v>
      </c>
      <c r="AB53" s="141">
        <f t="shared" si="8"/>
        <v>342170317.00001383</v>
      </c>
      <c r="AC53" s="141">
        <f t="shared" si="9"/>
        <v>229383.7848159</v>
      </c>
      <c r="AD53" s="141"/>
      <c r="AE53" s="141"/>
      <c r="AF53" s="141">
        <f t="shared" si="10"/>
        <v>605544318</v>
      </c>
      <c r="AG53" s="141">
        <f t="shared" si="11"/>
        <v>726591897.00000179</v>
      </c>
      <c r="AH53" s="141">
        <f t="shared" si="54"/>
        <v>0</v>
      </c>
      <c r="AI53" s="141"/>
      <c r="AJ53" s="141"/>
      <c r="AK53" s="141">
        <f t="shared" si="13"/>
        <v>20371175</v>
      </c>
      <c r="AL53" s="141">
        <f t="shared" si="14"/>
        <v>21580834</v>
      </c>
      <c r="AM53" s="141">
        <f t="shared" si="55"/>
        <v>0</v>
      </c>
      <c r="AN53" s="141"/>
      <c r="AO53" s="141"/>
      <c r="AP53" s="141">
        <f t="shared" si="16"/>
        <v>45205996</v>
      </c>
      <c r="AQ53" s="141">
        <f t="shared" si="17"/>
        <v>45294790.000002876</v>
      </c>
      <c r="AR53" s="141">
        <f t="shared" si="56"/>
        <v>0</v>
      </c>
      <c r="AS53" s="141"/>
      <c r="AT53" s="141"/>
      <c r="AU53" s="141">
        <f t="shared" si="19"/>
        <v>12223411</v>
      </c>
      <c r="AV53" s="141">
        <f t="shared" si="20"/>
        <v>11889881.000002848</v>
      </c>
      <c r="AW53" s="141">
        <f t="shared" si="57"/>
        <v>0</v>
      </c>
      <c r="AX53" s="141"/>
      <c r="AY53" s="141"/>
      <c r="AZ53" s="141">
        <f t="shared" si="22"/>
        <v>859541545</v>
      </c>
      <c r="BA53" s="141">
        <f t="shared" si="23"/>
        <v>834431461.9999969</v>
      </c>
      <c r="BB53" s="141">
        <f t="shared" si="58"/>
        <v>0</v>
      </c>
      <c r="BC53" s="141"/>
      <c r="BD53" s="141"/>
      <c r="BE53" s="141">
        <f t="shared" si="25"/>
        <v>9386434</v>
      </c>
      <c r="BF53" s="141">
        <f t="shared" si="26"/>
        <v>9386434</v>
      </c>
      <c r="BG53" s="141">
        <f t="shared" si="59"/>
        <v>0</v>
      </c>
      <c r="BH53" s="141"/>
      <c r="BI53" s="141"/>
      <c r="BJ53" s="141">
        <f t="shared" si="28"/>
        <v>2191103</v>
      </c>
      <c r="BK53" s="141">
        <f t="shared" si="29"/>
        <v>2191101</v>
      </c>
      <c r="BL53" s="141">
        <f t="shared" si="60"/>
        <v>0</v>
      </c>
      <c r="BM53" s="141"/>
      <c r="BN53" s="141"/>
      <c r="BO53" s="141">
        <f t="shared" si="31"/>
        <v>186600000</v>
      </c>
      <c r="BP53" s="141">
        <f t="shared" si="32"/>
        <v>183638092</v>
      </c>
      <c r="BQ53" s="141">
        <f t="shared" si="61"/>
        <v>0</v>
      </c>
      <c r="BR53" s="141"/>
      <c r="BS53" s="141"/>
      <c r="BT53" s="141">
        <f t="shared" si="34"/>
        <v>121100000</v>
      </c>
      <c r="BU53" s="141">
        <f t="shared" si="35"/>
        <v>119177778</v>
      </c>
      <c r="BV53" s="141">
        <f t="shared" si="62"/>
        <v>0</v>
      </c>
      <c r="BW53" s="141"/>
      <c r="BX53" s="141"/>
      <c r="BY53" s="141">
        <f t="shared" si="37"/>
        <v>10161290</v>
      </c>
      <c r="BZ53" s="141">
        <f t="shared" si="38"/>
        <v>10000069</v>
      </c>
      <c r="CA53" s="141">
        <f t="shared" si="63"/>
        <v>0</v>
      </c>
      <c r="CB53" s="141"/>
      <c r="CC53" s="141"/>
      <c r="CD53" s="141">
        <f t="shared" si="40"/>
        <v>1904000</v>
      </c>
      <c r="CE53" s="141">
        <f t="shared" si="41"/>
        <v>1874207.2309440002</v>
      </c>
      <c r="CF53" s="141">
        <f t="shared" si="64"/>
        <v>0</v>
      </c>
      <c r="CG53" s="141"/>
      <c r="CH53" s="141"/>
      <c r="CI53" s="141">
        <f t="shared" si="47"/>
        <v>246401</v>
      </c>
      <c r="CJ53" s="141">
        <f t="shared" si="48"/>
        <v>225992.98000000117</v>
      </c>
      <c r="CK53" s="141">
        <f t="shared" si="65"/>
        <v>0</v>
      </c>
      <c r="CL53" s="141"/>
      <c r="CM53" s="141">
        <v>187719</v>
      </c>
      <c r="CN53" s="141">
        <v>184555</v>
      </c>
      <c r="CO53" s="141">
        <f t="shared" si="44"/>
        <v>372274</v>
      </c>
      <c r="CP53" s="141">
        <f t="shared" si="66"/>
        <v>435000431</v>
      </c>
      <c r="CQ53" s="141">
        <f t="shared" si="49"/>
        <v>435000431.00000006</v>
      </c>
      <c r="CR53" s="141">
        <f t="shared" si="67"/>
        <v>372273.99999999994</v>
      </c>
      <c r="CS53" s="141"/>
      <c r="CT53" s="141"/>
      <c r="CU53" s="141"/>
      <c r="CV53" s="141">
        <f t="shared" si="46"/>
        <v>5238306.3924208535</v>
      </c>
    </row>
    <row r="54" spans="1:100" s="14" customFormat="1" ht="13.2" x14ac:dyDescent="0.25">
      <c r="A54" s="4" t="s">
        <v>110</v>
      </c>
      <c r="B54" s="4" t="s">
        <v>111</v>
      </c>
      <c r="C54" s="4"/>
      <c r="D54" s="4" t="s">
        <v>109</v>
      </c>
      <c r="E54" s="4"/>
      <c r="F54" s="141">
        <v>769758.49092100002</v>
      </c>
      <c r="G54" s="141">
        <f>'Control Totals 2016-17'!$I$3</f>
        <v>129600000</v>
      </c>
      <c r="H54" s="141">
        <v>129600000.00000101</v>
      </c>
      <c r="I54" s="141">
        <f t="shared" si="51"/>
        <v>769758.49092099397</v>
      </c>
      <c r="J54" s="141"/>
      <c r="K54" s="141">
        <v>40437306.021426</v>
      </c>
      <c r="L54" s="141">
        <f t="shared" si="1"/>
        <v>3202979103</v>
      </c>
      <c r="M54" s="141">
        <v>5258012077.9999981</v>
      </c>
      <c r="N54" s="141">
        <f t="shared" si="52"/>
        <v>24632854.441351779</v>
      </c>
      <c r="O54" s="141"/>
      <c r="P54" s="141">
        <v>18178771.691342998</v>
      </c>
      <c r="Q54" s="141">
        <v>756991403</v>
      </c>
      <c r="R54" s="141">
        <v>1276518313</v>
      </c>
      <c r="S54" s="141">
        <f t="shared" si="53"/>
        <v>10780240.085319025</v>
      </c>
      <c r="T54" s="141"/>
      <c r="U54" s="141"/>
      <c r="V54" s="141">
        <f t="shared" si="4"/>
        <v>443204474</v>
      </c>
      <c r="W54" s="141">
        <f t="shared" si="5"/>
        <v>523996799.00000209</v>
      </c>
      <c r="X54" s="141">
        <f t="shared" si="6"/>
        <v>0</v>
      </c>
      <c r="Y54" s="141"/>
      <c r="Z54" s="141">
        <v>1422988.07396</v>
      </c>
      <c r="AA54" s="141">
        <f t="shared" si="7"/>
        <v>340118003</v>
      </c>
      <c r="AB54" s="141">
        <f t="shared" si="8"/>
        <v>342170317.00001383</v>
      </c>
      <c r="AC54" s="141">
        <f t="shared" si="9"/>
        <v>1414453.0894772848</v>
      </c>
      <c r="AD54" s="141"/>
      <c r="AE54" s="141">
        <v>4064786.5960690002</v>
      </c>
      <c r="AF54" s="141">
        <f t="shared" si="10"/>
        <v>605544318</v>
      </c>
      <c r="AG54" s="141">
        <f t="shared" si="11"/>
        <v>726591897.00000179</v>
      </c>
      <c r="AH54" s="141">
        <f t="shared" si="54"/>
        <v>3387607.8680411405</v>
      </c>
      <c r="AI54" s="141"/>
      <c r="AJ54" s="141"/>
      <c r="AK54" s="141">
        <f t="shared" si="13"/>
        <v>20371175</v>
      </c>
      <c r="AL54" s="141">
        <f t="shared" si="14"/>
        <v>21580834</v>
      </c>
      <c r="AM54" s="141">
        <f t="shared" si="55"/>
        <v>0</v>
      </c>
      <c r="AN54" s="141"/>
      <c r="AO54" s="141">
        <v>1154129.817888</v>
      </c>
      <c r="AP54" s="141">
        <f t="shared" si="16"/>
        <v>45205996</v>
      </c>
      <c r="AQ54" s="141">
        <f t="shared" si="17"/>
        <v>45294790.000002876</v>
      </c>
      <c r="AR54" s="141">
        <f t="shared" si="56"/>
        <v>1151867.3103666524</v>
      </c>
      <c r="AS54" s="141"/>
      <c r="AT54" s="141">
        <v>76095.238400000002</v>
      </c>
      <c r="AU54" s="141">
        <f t="shared" si="19"/>
        <v>12223411</v>
      </c>
      <c r="AV54" s="141">
        <f t="shared" si="20"/>
        <v>11889881.000002848</v>
      </c>
      <c r="AW54" s="141">
        <f t="shared" si="57"/>
        <v>78229.830399981263</v>
      </c>
      <c r="AX54" s="141"/>
      <c r="AY54" s="141">
        <v>2170750.199399</v>
      </c>
      <c r="AZ54" s="141">
        <f t="shared" si="22"/>
        <v>859541545</v>
      </c>
      <c r="BA54" s="141">
        <f t="shared" si="23"/>
        <v>834431461.9999969</v>
      </c>
      <c r="BB54" s="141">
        <f t="shared" si="58"/>
        <v>2236073.3807044318</v>
      </c>
      <c r="BC54" s="141"/>
      <c r="BD54" s="141"/>
      <c r="BE54" s="141">
        <f t="shared" si="25"/>
        <v>9386434</v>
      </c>
      <c r="BF54" s="141">
        <f t="shared" si="26"/>
        <v>9386434</v>
      </c>
      <c r="BG54" s="141">
        <f t="shared" si="59"/>
        <v>0</v>
      </c>
      <c r="BH54" s="141"/>
      <c r="BI54" s="141"/>
      <c r="BJ54" s="141">
        <f t="shared" si="28"/>
        <v>2191103</v>
      </c>
      <c r="BK54" s="141">
        <f t="shared" si="29"/>
        <v>2191101</v>
      </c>
      <c r="BL54" s="141">
        <f t="shared" si="60"/>
        <v>0</v>
      </c>
      <c r="BM54" s="141"/>
      <c r="BN54" s="141">
        <v>983810</v>
      </c>
      <c r="BO54" s="141">
        <f t="shared" si="31"/>
        <v>186600000</v>
      </c>
      <c r="BP54" s="141">
        <f t="shared" si="32"/>
        <v>183638092</v>
      </c>
      <c r="BQ54" s="141">
        <f t="shared" si="61"/>
        <v>999677.92085315275</v>
      </c>
      <c r="BR54" s="141"/>
      <c r="BS54" s="141">
        <v>389313</v>
      </c>
      <c r="BT54" s="141">
        <f t="shared" si="34"/>
        <v>121100000</v>
      </c>
      <c r="BU54" s="141">
        <f t="shared" si="35"/>
        <v>119177778</v>
      </c>
      <c r="BV54" s="141">
        <f t="shared" si="62"/>
        <v>395592.24119785149</v>
      </c>
      <c r="BW54" s="141"/>
      <c r="BX54" s="141">
        <v>57218</v>
      </c>
      <c r="BY54" s="141">
        <f t="shared" si="37"/>
        <v>10161290</v>
      </c>
      <c r="BZ54" s="141">
        <f t="shared" si="38"/>
        <v>10000069</v>
      </c>
      <c r="CA54" s="141">
        <f t="shared" si="63"/>
        <v>58140.467952771127</v>
      </c>
      <c r="CB54" s="141"/>
      <c r="CC54" s="141">
        <v>13848.821900000001</v>
      </c>
      <c r="CD54" s="141">
        <f t="shared" si="40"/>
        <v>1904000</v>
      </c>
      <c r="CE54" s="141">
        <f t="shared" si="41"/>
        <v>1874207.2309440002</v>
      </c>
      <c r="CF54" s="141">
        <f t="shared" si="64"/>
        <v>14068.965513658219</v>
      </c>
      <c r="CG54" s="141"/>
      <c r="CH54" s="141">
        <v>693.23</v>
      </c>
      <c r="CI54" s="141">
        <f t="shared" si="47"/>
        <v>246401</v>
      </c>
      <c r="CJ54" s="141">
        <f t="shared" si="48"/>
        <v>225992.98000000117</v>
      </c>
      <c r="CK54" s="141">
        <f t="shared" si="65"/>
        <v>755.83128834355432</v>
      </c>
      <c r="CL54" s="141"/>
      <c r="CM54" s="141"/>
      <c r="CN54" s="141">
        <v>2052741</v>
      </c>
      <c r="CO54" s="141">
        <f t="shared" si="44"/>
        <v>2052741</v>
      </c>
      <c r="CP54" s="141">
        <f t="shared" si="66"/>
        <v>435000431</v>
      </c>
      <c r="CQ54" s="141">
        <f t="shared" si="49"/>
        <v>435000431.00000006</v>
      </c>
      <c r="CR54" s="141">
        <f t="shared" si="67"/>
        <v>2052740.9999999995</v>
      </c>
      <c r="CS54" s="141"/>
      <c r="CT54" s="141"/>
      <c r="CU54" s="141"/>
      <c r="CV54" s="141">
        <f t="shared" si="46"/>
        <v>47972060.92338708</v>
      </c>
    </row>
    <row r="55" spans="1:100" s="14" customFormat="1" ht="13.2" x14ac:dyDescent="0.25">
      <c r="A55" s="4" t="s">
        <v>663</v>
      </c>
      <c r="B55" s="4" t="s">
        <v>664</v>
      </c>
      <c r="C55" s="4" t="s">
        <v>348</v>
      </c>
      <c r="D55" s="4" t="s">
        <v>348</v>
      </c>
      <c r="E55" s="4"/>
      <c r="F55" s="141"/>
      <c r="G55" s="141">
        <f>'Control Totals 2016-17'!$I$3</f>
        <v>129600000</v>
      </c>
      <c r="H55" s="141">
        <v>129600000.00000101</v>
      </c>
      <c r="I55" s="141">
        <f t="shared" si="51"/>
        <v>0</v>
      </c>
      <c r="J55" s="141"/>
      <c r="K55" s="141"/>
      <c r="L55" s="141">
        <f t="shared" si="1"/>
        <v>3202979103</v>
      </c>
      <c r="M55" s="141">
        <v>5258012077.9999981</v>
      </c>
      <c r="N55" s="141">
        <f t="shared" si="52"/>
        <v>0</v>
      </c>
      <c r="O55" s="141"/>
      <c r="P55" s="141">
        <v>1938951.8195549999</v>
      </c>
      <c r="Q55" s="141">
        <v>756991403</v>
      </c>
      <c r="R55" s="141">
        <v>1276518313</v>
      </c>
      <c r="S55" s="141">
        <f t="shared" si="53"/>
        <v>1149822.7979079077</v>
      </c>
      <c r="T55" s="141"/>
      <c r="U55" s="141"/>
      <c r="V55" s="141">
        <f t="shared" si="4"/>
        <v>443204474</v>
      </c>
      <c r="W55" s="141">
        <f t="shared" si="5"/>
        <v>523996799.00000209</v>
      </c>
      <c r="X55" s="141">
        <f t="shared" si="6"/>
        <v>0</v>
      </c>
      <c r="Y55" s="141"/>
      <c r="Z55" s="141">
        <v>86408.937114999993</v>
      </c>
      <c r="AA55" s="141">
        <f t="shared" si="7"/>
        <v>340118003</v>
      </c>
      <c r="AB55" s="141">
        <f t="shared" si="8"/>
        <v>342170317.00001383</v>
      </c>
      <c r="AC55" s="141">
        <f t="shared" si="9"/>
        <v>85890.662260178433</v>
      </c>
      <c r="AD55" s="141"/>
      <c r="AE55" s="141"/>
      <c r="AF55" s="141">
        <f t="shared" si="10"/>
        <v>605544318</v>
      </c>
      <c r="AG55" s="141">
        <f t="shared" si="11"/>
        <v>726591897.00000179</v>
      </c>
      <c r="AH55" s="141">
        <f t="shared" si="54"/>
        <v>0</v>
      </c>
      <c r="AI55" s="141"/>
      <c r="AJ55" s="141"/>
      <c r="AK55" s="141">
        <f t="shared" si="13"/>
        <v>20371175</v>
      </c>
      <c r="AL55" s="141">
        <f t="shared" si="14"/>
        <v>21580834</v>
      </c>
      <c r="AM55" s="141">
        <f t="shared" si="55"/>
        <v>0</v>
      </c>
      <c r="AN55" s="141"/>
      <c r="AO55" s="141">
        <v>41813.315022000003</v>
      </c>
      <c r="AP55" s="141">
        <f t="shared" si="16"/>
        <v>45205996</v>
      </c>
      <c r="AQ55" s="141">
        <f t="shared" si="17"/>
        <v>45294790.000002876</v>
      </c>
      <c r="AR55" s="141">
        <f t="shared" si="56"/>
        <v>41731.345959019833</v>
      </c>
      <c r="AS55" s="141"/>
      <c r="AT55" s="141"/>
      <c r="AU55" s="141">
        <f t="shared" si="19"/>
        <v>12223411</v>
      </c>
      <c r="AV55" s="141">
        <f t="shared" si="20"/>
        <v>11889881.000002848</v>
      </c>
      <c r="AW55" s="141">
        <f t="shared" si="57"/>
        <v>0</v>
      </c>
      <c r="AX55" s="141"/>
      <c r="AY55" s="141"/>
      <c r="AZ55" s="141">
        <f t="shared" si="22"/>
        <v>859541545</v>
      </c>
      <c r="BA55" s="141">
        <f t="shared" si="23"/>
        <v>834431461.9999969</v>
      </c>
      <c r="BB55" s="141">
        <f t="shared" si="58"/>
        <v>0</v>
      </c>
      <c r="BC55" s="141"/>
      <c r="BD55" s="141"/>
      <c r="BE55" s="141">
        <f t="shared" si="25"/>
        <v>9386434</v>
      </c>
      <c r="BF55" s="141">
        <f t="shared" si="26"/>
        <v>9386434</v>
      </c>
      <c r="BG55" s="141">
        <f t="shared" si="59"/>
        <v>0</v>
      </c>
      <c r="BH55" s="141"/>
      <c r="BI55" s="141"/>
      <c r="BJ55" s="141">
        <f t="shared" si="28"/>
        <v>2191103</v>
      </c>
      <c r="BK55" s="141">
        <f t="shared" si="29"/>
        <v>2191101</v>
      </c>
      <c r="BL55" s="141">
        <f t="shared" si="60"/>
        <v>0</v>
      </c>
      <c r="BM55" s="141"/>
      <c r="BN55" s="141"/>
      <c r="BO55" s="141">
        <f t="shared" si="31"/>
        <v>186600000</v>
      </c>
      <c r="BP55" s="141">
        <f t="shared" si="32"/>
        <v>183638092</v>
      </c>
      <c r="BQ55" s="141">
        <f t="shared" si="61"/>
        <v>0</v>
      </c>
      <c r="BR55" s="141"/>
      <c r="BS55" s="141"/>
      <c r="BT55" s="141">
        <f t="shared" si="34"/>
        <v>121100000</v>
      </c>
      <c r="BU55" s="141">
        <f t="shared" si="35"/>
        <v>119177778</v>
      </c>
      <c r="BV55" s="141">
        <f t="shared" si="62"/>
        <v>0</v>
      </c>
      <c r="BW55" s="141"/>
      <c r="BX55" s="141"/>
      <c r="BY55" s="141">
        <f t="shared" si="37"/>
        <v>10161290</v>
      </c>
      <c r="BZ55" s="141">
        <f t="shared" si="38"/>
        <v>10000069</v>
      </c>
      <c r="CA55" s="141">
        <f t="shared" si="63"/>
        <v>0</v>
      </c>
      <c r="CB55" s="141"/>
      <c r="CC55" s="141"/>
      <c r="CD55" s="141">
        <f t="shared" si="40"/>
        <v>1904000</v>
      </c>
      <c r="CE55" s="141">
        <f t="shared" si="41"/>
        <v>1874207.2309440002</v>
      </c>
      <c r="CF55" s="141">
        <f t="shared" si="64"/>
        <v>0</v>
      </c>
      <c r="CG55" s="141"/>
      <c r="CH55" s="141">
        <v>693.23</v>
      </c>
      <c r="CI55" s="141">
        <f t="shared" si="47"/>
        <v>246401</v>
      </c>
      <c r="CJ55" s="141">
        <f t="shared" si="48"/>
        <v>225992.98000000117</v>
      </c>
      <c r="CK55" s="141">
        <f t="shared" si="65"/>
        <v>755.83128834355432</v>
      </c>
      <c r="CL55" s="141"/>
      <c r="CM55" s="141">
        <v>62106</v>
      </c>
      <c r="CN55" s="141">
        <v>61159</v>
      </c>
      <c r="CO55" s="141">
        <f t="shared" si="44"/>
        <v>123265</v>
      </c>
      <c r="CP55" s="141">
        <f t="shared" si="66"/>
        <v>435000431</v>
      </c>
      <c r="CQ55" s="141">
        <f t="shared" si="49"/>
        <v>435000431.00000006</v>
      </c>
      <c r="CR55" s="141">
        <f t="shared" si="67"/>
        <v>123264.99999999997</v>
      </c>
      <c r="CS55" s="141"/>
      <c r="CT55" s="141"/>
      <c r="CU55" s="141"/>
      <c r="CV55" s="141">
        <f t="shared" si="46"/>
        <v>1401465.6374154496</v>
      </c>
    </row>
    <row r="56" spans="1:100" s="14" customFormat="1" ht="13.2" x14ac:dyDescent="0.25">
      <c r="A56" s="4" t="s">
        <v>519</v>
      </c>
      <c r="B56" s="4" t="s">
        <v>520</v>
      </c>
      <c r="C56" s="4" t="s">
        <v>348</v>
      </c>
      <c r="D56" s="4" t="s">
        <v>348</v>
      </c>
      <c r="E56" s="4"/>
      <c r="F56" s="141"/>
      <c r="G56" s="141">
        <f>'Control Totals 2016-17'!$I$3</f>
        <v>129600000</v>
      </c>
      <c r="H56" s="141">
        <v>129600000.00000101</v>
      </c>
      <c r="I56" s="141">
        <f t="shared" si="51"/>
        <v>0</v>
      </c>
      <c r="J56" s="141"/>
      <c r="K56" s="141"/>
      <c r="L56" s="141">
        <f t="shared" si="1"/>
        <v>3202979103</v>
      </c>
      <c r="M56" s="141">
        <v>5258012077.9999981</v>
      </c>
      <c r="N56" s="141">
        <f t="shared" si="52"/>
        <v>0</v>
      </c>
      <c r="O56" s="141"/>
      <c r="P56" s="141">
        <v>2920052.5645099999</v>
      </c>
      <c r="Q56" s="141">
        <v>756991403</v>
      </c>
      <c r="R56" s="141">
        <v>1276518313</v>
      </c>
      <c r="S56" s="141">
        <f t="shared" si="53"/>
        <v>1731627.8702240388</v>
      </c>
      <c r="T56" s="141"/>
      <c r="U56" s="141"/>
      <c r="V56" s="141">
        <f t="shared" si="4"/>
        <v>443204474</v>
      </c>
      <c r="W56" s="141">
        <f t="shared" si="5"/>
        <v>523996799.00000209</v>
      </c>
      <c r="X56" s="141">
        <f t="shared" si="6"/>
        <v>0</v>
      </c>
      <c r="Y56" s="141"/>
      <c r="Z56" s="141">
        <v>134383.08212000001</v>
      </c>
      <c r="AA56" s="141">
        <f t="shared" si="7"/>
        <v>340118003</v>
      </c>
      <c r="AB56" s="141">
        <f t="shared" si="8"/>
        <v>342170317.00001383</v>
      </c>
      <c r="AC56" s="141">
        <f t="shared" si="9"/>
        <v>133577.06164686856</v>
      </c>
      <c r="AD56" s="141"/>
      <c r="AE56" s="141"/>
      <c r="AF56" s="141">
        <f t="shared" si="10"/>
        <v>605544318</v>
      </c>
      <c r="AG56" s="141">
        <f t="shared" si="11"/>
        <v>726591897.00000179</v>
      </c>
      <c r="AH56" s="141">
        <f t="shared" si="54"/>
        <v>0</v>
      </c>
      <c r="AI56" s="141"/>
      <c r="AJ56" s="141"/>
      <c r="AK56" s="141">
        <f t="shared" si="13"/>
        <v>20371175</v>
      </c>
      <c r="AL56" s="141">
        <f t="shared" si="14"/>
        <v>21580834</v>
      </c>
      <c r="AM56" s="141">
        <f t="shared" si="55"/>
        <v>0</v>
      </c>
      <c r="AN56" s="141"/>
      <c r="AO56" s="141">
        <v>183518.05136700001</v>
      </c>
      <c r="AP56" s="141">
        <f t="shared" si="16"/>
        <v>45205996</v>
      </c>
      <c r="AQ56" s="141">
        <f t="shared" si="17"/>
        <v>45294790.000002876</v>
      </c>
      <c r="AR56" s="141">
        <f t="shared" si="56"/>
        <v>183158.29030278913</v>
      </c>
      <c r="AS56" s="141"/>
      <c r="AT56" s="141"/>
      <c r="AU56" s="141">
        <f t="shared" si="19"/>
        <v>12223411</v>
      </c>
      <c r="AV56" s="141">
        <f t="shared" si="20"/>
        <v>11889881.000002848</v>
      </c>
      <c r="AW56" s="141">
        <f t="shared" si="57"/>
        <v>0</v>
      </c>
      <c r="AX56" s="141"/>
      <c r="AY56" s="141"/>
      <c r="AZ56" s="141">
        <f t="shared" si="22"/>
        <v>859541545</v>
      </c>
      <c r="BA56" s="141">
        <f t="shared" si="23"/>
        <v>834431461.9999969</v>
      </c>
      <c r="BB56" s="141">
        <f t="shared" si="58"/>
        <v>0</v>
      </c>
      <c r="BC56" s="141"/>
      <c r="BD56" s="141"/>
      <c r="BE56" s="141">
        <f t="shared" si="25"/>
        <v>9386434</v>
      </c>
      <c r="BF56" s="141">
        <f t="shared" si="26"/>
        <v>9386434</v>
      </c>
      <c r="BG56" s="141">
        <f t="shared" si="59"/>
        <v>0</v>
      </c>
      <c r="BH56" s="141"/>
      <c r="BI56" s="141"/>
      <c r="BJ56" s="141">
        <f t="shared" si="28"/>
        <v>2191103</v>
      </c>
      <c r="BK56" s="141">
        <f t="shared" si="29"/>
        <v>2191101</v>
      </c>
      <c r="BL56" s="141">
        <f t="shared" si="60"/>
        <v>0</v>
      </c>
      <c r="BM56" s="141"/>
      <c r="BN56" s="141"/>
      <c r="BO56" s="141">
        <f t="shared" si="31"/>
        <v>186600000</v>
      </c>
      <c r="BP56" s="141">
        <f t="shared" si="32"/>
        <v>183638092</v>
      </c>
      <c r="BQ56" s="141">
        <f t="shared" si="61"/>
        <v>0</v>
      </c>
      <c r="BR56" s="141"/>
      <c r="BS56" s="141"/>
      <c r="BT56" s="141">
        <f t="shared" si="34"/>
        <v>121100000</v>
      </c>
      <c r="BU56" s="141">
        <f t="shared" si="35"/>
        <v>119177778</v>
      </c>
      <c r="BV56" s="141">
        <f t="shared" si="62"/>
        <v>0</v>
      </c>
      <c r="BW56" s="141"/>
      <c r="BX56" s="141"/>
      <c r="BY56" s="141">
        <f t="shared" si="37"/>
        <v>10161290</v>
      </c>
      <c r="BZ56" s="141">
        <f t="shared" si="38"/>
        <v>10000069</v>
      </c>
      <c r="CA56" s="141">
        <f t="shared" si="63"/>
        <v>0</v>
      </c>
      <c r="CB56" s="141"/>
      <c r="CC56" s="141"/>
      <c r="CD56" s="141">
        <f t="shared" si="40"/>
        <v>1904000</v>
      </c>
      <c r="CE56" s="141">
        <f t="shared" si="41"/>
        <v>1874207.2309440002</v>
      </c>
      <c r="CF56" s="141">
        <f t="shared" si="64"/>
        <v>0</v>
      </c>
      <c r="CG56" s="141"/>
      <c r="CH56" s="141">
        <v>693.23</v>
      </c>
      <c r="CI56" s="141">
        <f t="shared" si="47"/>
        <v>246401</v>
      </c>
      <c r="CJ56" s="141">
        <f t="shared" si="48"/>
        <v>225992.98000000117</v>
      </c>
      <c r="CK56" s="141">
        <f t="shared" si="65"/>
        <v>755.83128834355432</v>
      </c>
      <c r="CL56" s="141"/>
      <c r="CM56" s="141"/>
      <c r="CN56" s="141"/>
      <c r="CO56" s="141">
        <f t="shared" si="44"/>
        <v>0</v>
      </c>
      <c r="CP56" s="141">
        <f t="shared" si="66"/>
        <v>435000431</v>
      </c>
      <c r="CQ56" s="141">
        <f t="shared" si="49"/>
        <v>435000431.00000006</v>
      </c>
      <c r="CR56" s="141">
        <f t="shared" si="67"/>
        <v>0</v>
      </c>
      <c r="CS56" s="141"/>
      <c r="CT56" s="141"/>
      <c r="CU56" s="141"/>
      <c r="CV56" s="141">
        <f t="shared" si="46"/>
        <v>2049119.0534620399</v>
      </c>
    </row>
    <row r="57" spans="1:100" s="14" customFormat="1" ht="13.2" x14ac:dyDescent="0.25">
      <c r="A57" s="4" t="s">
        <v>367</v>
      </c>
      <c r="B57" s="4" t="s">
        <v>368</v>
      </c>
      <c r="C57" s="4" t="s">
        <v>348</v>
      </c>
      <c r="D57" s="4" t="s">
        <v>348</v>
      </c>
      <c r="E57" s="4"/>
      <c r="F57" s="141"/>
      <c r="G57" s="141">
        <f>'Control Totals 2016-17'!$I$3</f>
        <v>129600000</v>
      </c>
      <c r="H57" s="141">
        <v>129600000.00000101</v>
      </c>
      <c r="I57" s="141">
        <f t="shared" si="51"/>
        <v>0</v>
      </c>
      <c r="J57" s="141"/>
      <c r="K57" s="141"/>
      <c r="L57" s="141">
        <f t="shared" si="1"/>
        <v>3202979103</v>
      </c>
      <c r="M57" s="141">
        <v>5258012077.9999981</v>
      </c>
      <c r="N57" s="141">
        <f t="shared" si="52"/>
        <v>0</v>
      </c>
      <c r="O57" s="141"/>
      <c r="P57" s="141">
        <v>2126536.1544499998</v>
      </c>
      <c r="Q57" s="141">
        <v>756991403</v>
      </c>
      <c r="R57" s="141">
        <v>1276518313</v>
      </c>
      <c r="S57" s="141">
        <f t="shared" si="53"/>
        <v>1261062.6660765579</v>
      </c>
      <c r="T57" s="141"/>
      <c r="U57" s="141"/>
      <c r="V57" s="141">
        <f t="shared" si="4"/>
        <v>443204474</v>
      </c>
      <c r="W57" s="141">
        <f t="shared" si="5"/>
        <v>523996799.00000209</v>
      </c>
      <c r="X57" s="141">
        <f t="shared" si="6"/>
        <v>0</v>
      </c>
      <c r="Y57" s="141"/>
      <c r="Z57" s="141">
        <v>96727.377529999998</v>
      </c>
      <c r="AA57" s="141">
        <f t="shared" si="7"/>
        <v>340118003</v>
      </c>
      <c r="AB57" s="141">
        <f t="shared" si="8"/>
        <v>342170317.00001383</v>
      </c>
      <c r="AC57" s="141">
        <f t="shared" si="9"/>
        <v>96147.213380082132</v>
      </c>
      <c r="AD57" s="141"/>
      <c r="AE57" s="141"/>
      <c r="AF57" s="141">
        <f t="shared" si="10"/>
        <v>605544318</v>
      </c>
      <c r="AG57" s="141">
        <f t="shared" si="11"/>
        <v>726591897.00000179</v>
      </c>
      <c r="AH57" s="141">
        <f t="shared" si="54"/>
        <v>0</v>
      </c>
      <c r="AI57" s="141"/>
      <c r="AJ57" s="141"/>
      <c r="AK57" s="141">
        <f t="shared" si="13"/>
        <v>20371175</v>
      </c>
      <c r="AL57" s="141">
        <f t="shared" si="14"/>
        <v>21580834</v>
      </c>
      <c r="AM57" s="141">
        <f t="shared" si="55"/>
        <v>0</v>
      </c>
      <c r="AN57" s="141"/>
      <c r="AO57" s="141">
        <v>37703.379426</v>
      </c>
      <c r="AP57" s="141">
        <f t="shared" si="16"/>
        <v>45205996</v>
      </c>
      <c r="AQ57" s="141">
        <f t="shared" si="17"/>
        <v>45294790.000002876</v>
      </c>
      <c r="AR57" s="141">
        <f t="shared" si="56"/>
        <v>37629.46730778816</v>
      </c>
      <c r="AS57" s="141"/>
      <c r="AT57" s="141"/>
      <c r="AU57" s="141">
        <f t="shared" si="19"/>
        <v>12223411</v>
      </c>
      <c r="AV57" s="141">
        <f t="shared" si="20"/>
        <v>11889881.000002848</v>
      </c>
      <c r="AW57" s="141">
        <f t="shared" si="57"/>
        <v>0</v>
      </c>
      <c r="AX57" s="141"/>
      <c r="AY57" s="141"/>
      <c r="AZ57" s="141">
        <f t="shared" si="22"/>
        <v>859541545</v>
      </c>
      <c r="BA57" s="141">
        <f t="shared" si="23"/>
        <v>834431461.9999969</v>
      </c>
      <c r="BB57" s="141">
        <f t="shared" si="58"/>
        <v>0</v>
      </c>
      <c r="BC57" s="141"/>
      <c r="BD57" s="141"/>
      <c r="BE57" s="141">
        <f t="shared" si="25"/>
        <v>9386434</v>
      </c>
      <c r="BF57" s="141">
        <f t="shared" si="26"/>
        <v>9386434</v>
      </c>
      <c r="BG57" s="141">
        <f t="shared" si="59"/>
        <v>0</v>
      </c>
      <c r="BH57" s="141"/>
      <c r="BI57" s="141"/>
      <c r="BJ57" s="141">
        <f t="shared" si="28"/>
        <v>2191103</v>
      </c>
      <c r="BK57" s="141">
        <f t="shared" si="29"/>
        <v>2191101</v>
      </c>
      <c r="BL57" s="141">
        <f t="shared" si="60"/>
        <v>0</v>
      </c>
      <c r="BM57" s="141"/>
      <c r="BN57" s="141"/>
      <c r="BO57" s="141">
        <f t="shared" si="31"/>
        <v>186600000</v>
      </c>
      <c r="BP57" s="141">
        <f t="shared" si="32"/>
        <v>183638092</v>
      </c>
      <c r="BQ57" s="141">
        <f t="shared" si="61"/>
        <v>0</v>
      </c>
      <c r="BR57" s="141"/>
      <c r="BS57" s="141"/>
      <c r="BT57" s="141">
        <f t="shared" si="34"/>
        <v>121100000</v>
      </c>
      <c r="BU57" s="141">
        <f t="shared" si="35"/>
        <v>119177778</v>
      </c>
      <c r="BV57" s="141">
        <f t="shared" si="62"/>
        <v>0</v>
      </c>
      <c r="BW57" s="141"/>
      <c r="BX57" s="141"/>
      <c r="BY57" s="141">
        <f t="shared" si="37"/>
        <v>10161290</v>
      </c>
      <c r="BZ57" s="141">
        <f t="shared" si="38"/>
        <v>10000069</v>
      </c>
      <c r="CA57" s="141">
        <f t="shared" si="63"/>
        <v>0</v>
      </c>
      <c r="CB57" s="141"/>
      <c r="CC57" s="141"/>
      <c r="CD57" s="141">
        <f t="shared" si="40"/>
        <v>1904000</v>
      </c>
      <c r="CE57" s="141">
        <f t="shared" si="41"/>
        <v>1874207.2309440002</v>
      </c>
      <c r="CF57" s="141">
        <f t="shared" si="64"/>
        <v>0</v>
      </c>
      <c r="CG57" s="141"/>
      <c r="CH57" s="141">
        <v>693.23</v>
      </c>
      <c r="CI57" s="141">
        <f t="shared" si="47"/>
        <v>246401</v>
      </c>
      <c r="CJ57" s="141">
        <f t="shared" si="48"/>
        <v>225992.98000000117</v>
      </c>
      <c r="CK57" s="141">
        <f t="shared" si="65"/>
        <v>755.83128834355432</v>
      </c>
      <c r="CL57" s="141"/>
      <c r="CM57" s="141">
        <v>69599</v>
      </c>
      <c r="CN57" s="141">
        <v>137341</v>
      </c>
      <c r="CO57" s="141">
        <f t="shared" si="44"/>
        <v>206940</v>
      </c>
      <c r="CP57" s="141">
        <f t="shared" si="66"/>
        <v>435000431</v>
      </c>
      <c r="CQ57" s="141">
        <f t="shared" si="49"/>
        <v>435000431.00000006</v>
      </c>
      <c r="CR57" s="141">
        <f t="shared" si="67"/>
        <v>206939.99999999997</v>
      </c>
      <c r="CS57" s="141"/>
      <c r="CT57" s="141"/>
      <c r="CU57" s="141"/>
      <c r="CV57" s="141">
        <f t="shared" si="46"/>
        <v>1602535.1780527716</v>
      </c>
    </row>
    <row r="58" spans="1:100" s="14" customFormat="1" ht="13.2" x14ac:dyDescent="0.25">
      <c r="A58" s="4" t="s">
        <v>435</v>
      </c>
      <c r="B58" s="4" t="s">
        <v>436</v>
      </c>
      <c r="C58" s="4" t="s">
        <v>348</v>
      </c>
      <c r="D58" s="4" t="s">
        <v>348</v>
      </c>
      <c r="E58" s="4"/>
      <c r="F58" s="141"/>
      <c r="G58" s="141">
        <f>'Control Totals 2016-17'!$I$3</f>
        <v>129600000</v>
      </c>
      <c r="H58" s="141">
        <v>129600000.00000101</v>
      </c>
      <c r="I58" s="141">
        <f t="shared" si="51"/>
        <v>0</v>
      </c>
      <c r="J58" s="141"/>
      <c r="K58" s="141"/>
      <c r="L58" s="141">
        <f t="shared" si="1"/>
        <v>3202979103</v>
      </c>
      <c r="M58" s="141">
        <v>5258012077.9999981</v>
      </c>
      <c r="N58" s="141">
        <f t="shared" si="52"/>
        <v>0</v>
      </c>
      <c r="O58" s="141"/>
      <c r="P58" s="141">
        <v>1409927.416436</v>
      </c>
      <c r="Q58" s="141">
        <v>756991403</v>
      </c>
      <c r="R58" s="141">
        <v>1276518313</v>
      </c>
      <c r="S58" s="141">
        <f t="shared" si="53"/>
        <v>836104.67803453514</v>
      </c>
      <c r="T58" s="141"/>
      <c r="U58" s="141"/>
      <c r="V58" s="141">
        <f t="shared" si="4"/>
        <v>443204474</v>
      </c>
      <c r="W58" s="141">
        <f t="shared" si="5"/>
        <v>523996799.00000209</v>
      </c>
      <c r="X58" s="141">
        <f t="shared" si="6"/>
        <v>0</v>
      </c>
      <c r="Y58" s="141"/>
      <c r="Z58" s="141">
        <v>106104.10816</v>
      </c>
      <c r="AA58" s="141">
        <f t="shared" si="7"/>
        <v>340118003</v>
      </c>
      <c r="AB58" s="141">
        <f t="shared" si="8"/>
        <v>342170317.00001383</v>
      </c>
      <c r="AC58" s="141">
        <f t="shared" si="9"/>
        <v>105467.70302543147</v>
      </c>
      <c r="AD58" s="141"/>
      <c r="AE58" s="141"/>
      <c r="AF58" s="141">
        <f t="shared" si="10"/>
        <v>605544318</v>
      </c>
      <c r="AG58" s="141">
        <f t="shared" si="11"/>
        <v>726591897.00000179</v>
      </c>
      <c r="AH58" s="141">
        <f t="shared" si="54"/>
        <v>0</v>
      </c>
      <c r="AI58" s="141"/>
      <c r="AJ58" s="141"/>
      <c r="AK58" s="141">
        <f t="shared" si="13"/>
        <v>20371175</v>
      </c>
      <c r="AL58" s="141">
        <f t="shared" si="14"/>
        <v>21580834</v>
      </c>
      <c r="AM58" s="141">
        <f t="shared" si="55"/>
        <v>0</v>
      </c>
      <c r="AN58" s="141"/>
      <c r="AO58" s="141">
        <v>48118.915345000001</v>
      </c>
      <c r="AP58" s="141">
        <f t="shared" si="16"/>
        <v>45205996</v>
      </c>
      <c r="AQ58" s="141">
        <f t="shared" si="17"/>
        <v>45294790.000002876</v>
      </c>
      <c r="AR58" s="141">
        <f t="shared" si="56"/>
        <v>48024.58504852921</v>
      </c>
      <c r="AS58" s="141"/>
      <c r="AT58" s="141"/>
      <c r="AU58" s="141">
        <f t="shared" si="19"/>
        <v>12223411</v>
      </c>
      <c r="AV58" s="141">
        <f t="shared" si="20"/>
        <v>11889881.000002848</v>
      </c>
      <c r="AW58" s="141">
        <f t="shared" si="57"/>
        <v>0</v>
      </c>
      <c r="AX58" s="141"/>
      <c r="AY58" s="141"/>
      <c r="AZ58" s="141">
        <f t="shared" si="22"/>
        <v>859541545</v>
      </c>
      <c r="BA58" s="141">
        <f t="shared" si="23"/>
        <v>834431461.9999969</v>
      </c>
      <c r="BB58" s="141">
        <f t="shared" si="58"/>
        <v>0</v>
      </c>
      <c r="BC58" s="141"/>
      <c r="BD58" s="141"/>
      <c r="BE58" s="141">
        <f t="shared" si="25"/>
        <v>9386434</v>
      </c>
      <c r="BF58" s="141">
        <f t="shared" si="26"/>
        <v>9386434</v>
      </c>
      <c r="BG58" s="141">
        <f t="shared" si="59"/>
        <v>0</v>
      </c>
      <c r="BH58" s="141"/>
      <c r="BI58" s="141"/>
      <c r="BJ58" s="141">
        <f t="shared" si="28"/>
        <v>2191103</v>
      </c>
      <c r="BK58" s="141">
        <f t="shared" si="29"/>
        <v>2191101</v>
      </c>
      <c r="BL58" s="141">
        <f t="shared" si="60"/>
        <v>0</v>
      </c>
      <c r="BM58" s="141"/>
      <c r="BN58" s="141"/>
      <c r="BO58" s="141">
        <f t="shared" si="31"/>
        <v>186600000</v>
      </c>
      <c r="BP58" s="141">
        <f t="shared" si="32"/>
        <v>183638092</v>
      </c>
      <c r="BQ58" s="141">
        <f t="shared" si="61"/>
        <v>0</v>
      </c>
      <c r="BR58" s="141"/>
      <c r="BS58" s="141"/>
      <c r="BT58" s="141">
        <f t="shared" si="34"/>
        <v>121100000</v>
      </c>
      <c r="BU58" s="141">
        <f t="shared" si="35"/>
        <v>119177778</v>
      </c>
      <c r="BV58" s="141">
        <f t="shared" si="62"/>
        <v>0</v>
      </c>
      <c r="BW58" s="141"/>
      <c r="BX58" s="141"/>
      <c r="BY58" s="141">
        <f t="shared" si="37"/>
        <v>10161290</v>
      </c>
      <c r="BZ58" s="141">
        <f t="shared" si="38"/>
        <v>10000069</v>
      </c>
      <c r="CA58" s="141">
        <f t="shared" si="63"/>
        <v>0</v>
      </c>
      <c r="CB58" s="141"/>
      <c r="CC58" s="141"/>
      <c r="CD58" s="141">
        <f t="shared" si="40"/>
        <v>1904000</v>
      </c>
      <c r="CE58" s="141">
        <f t="shared" si="41"/>
        <v>1874207.2309440002</v>
      </c>
      <c r="CF58" s="141">
        <f t="shared" si="64"/>
        <v>0</v>
      </c>
      <c r="CG58" s="141"/>
      <c r="CH58" s="141">
        <v>693.23</v>
      </c>
      <c r="CI58" s="141">
        <f t="shared" si="47"/>
        <v>246401</v>
      </c>
      <c r="CJ58" s="141">
        <f t="shared" si="48"/>
        <v>225992.98000000117</v>
      </c>
      <c r="CK58" s="141">
        <f t="shared" si="65"/>
        <v>755.83128834355432</v>
      </c>
      <c r="CL58" s="141"/>
      <c r="CM58" s="141">
        <v>76297</v>
      </c>
      <c r="CN58" s="141">
        <v>75827</v>
      </c>
      <c r="CO58" s="141">
        <f t="shared" si="44"/>
        <v>152124</v>
      </c>
      <c r="CP58" s="141">
        <f t="shared" si="66"/>
        <v>435000431</v>
      </c>
      <c r="CQ58" s="141">
        <f t="shared" si="49"/>
        <v>435000431.00000006</v>
      </c>
      <c r="CR58" s="141">
        <f t="shared" si="67"/>
        <v>152123.99999999997</v>
      </c>
      <c r="CS58" s="141"/>
      <c r="CT58" s="141"/>
      <c r="CU58" s="141"/>
      <c r="CV58" s="141">
        <f t="shared" si="46"/>
        <v>1142476.7973968394</v>
      </c>
    </row>
    <row r="59" spans="1:100" s="14" customFormat="1" ht="13.2" x14ac:dyDescent="0.25">
      <c r="A59" s="4" t="s">
        <v>308</v>
      </c>
      <c r="B59" s="4" t="s">
        <v>309</v>
      </c>
      <c r="C59" s="4"/>
      <c r="D59" s="4" t="s">
        <v>203</v>
      </c>
      <c r="E59" s="4"/>
      <c r="F59" s="141">
        <v>319872.73243700003</v>
      </c>
      <c r="G59" s="141">
        <f>'Control Totals 2016-17'!$I$3</f>
        <v>129600000</v>
      </c>
      <c r="H59" s="141">
        <v>129600000.00000101</v>
      </c>
      <c r="I59" s="141">
        <f t="shared" si="51"/>
        <v>319872.73243699752</v>
      </c>
      <c r="J59" s="141"/>
      <c r="K59" s="141">
        <v>11849836.002328999</v>
      </c>
      <c r="L59" s="141">
        <f t="shared" si="1"/>
        <v>3202979103</v>
      </c>
      <c r="M59" s="141">
        <v>5258012077.9999981</v>
      </c>
      <c r="N59" s="141">
        <f t="shared" si="52"/>
        <v>7218465.1777889766</v>
      </c>
      <c r="O59" s="141"/>
      <c r="P59" s="141">
        <v>4010807.8782330002</v>
      </c>
      <c r="Q59" s="141">
        <v>756991403</v>
      </c>
      <c r="R59" s="141">
        <v>1276518313</v>
      </c>
      <c r="S59" s="141">
        <f t="shared" si="53"/>
        <v>2378459.4799675639</v>
      </c>
      <c r="T59" s="141"/>
      <c r="U59" s="141"/>
      <c r="V59" s="141">
        <f t="shared" si="4"/>
        <v>443204474</v>
      </c>
      <c r="W59" s="141">
        <f t="shared" si="5"/>
        <v>523996799.00000209</v>
      </c>
      <c r="X59" s="141">
        <f t="shared" si="6"/>
        <v>0</v>
      </c>
      <c r="Y59" s="141"/>
      <c r="Z59" s="141">
        <v>1846166.962692</v>
      </c>
      <c r="AA59" s="141">
        <f t="shared" si="7"/>
        <v>340118003</v>
      </c>
      <c r="AB59" s="141">
        <f t="shared" si="8"/>
        <v>342170317.00001383</v>
      </c>
      <c r="AC59" s="141">
        <f t="shared" si="9"/>
        <v>1835093.7803741556</v>
      </c>
      <c r="AD59" s="141"/>
      <c r="AE59" s="141">
        <v>3079659.0042500002</v>
      </c>
      <c r="AF59" s="141">
        <f t="shared" si="10"/>
        <v>605544318</v>
      </c>
      <c r="AG59" s="141">
        <f t="shared" si="11"/>
        <v>726591897.00000179</v>
      </c>
      <c r="AH59" s="141">
        <f t="shared" si="54"/>
        <v>2566598.9658031114</v>
      </c>
      <c r="AI59" s="141"/>
      <c r="AJ59" s="141"/>
      <c r="AK59" s="141">
        <f t="shared" si="13"/>
        <v>20371175</v>
      </c>
      <c r="AL59" s="141">
        <f t="shared" si="14"/>
        <v>21580834</v>
      </c>
      <c r="AM59" s="141">
        <f t="shared" si="55"/>
        <v>0</v>
      </c>
      <c r="AN59" s="141"/>
      <c r="AO59" s="141">
        <v>79646.350770999998</v>
      </c>
      <c r="AP59" s="141">
        <f t="shared" si="16"/>
        <v>45205996</v>
      </c>
      <c r="AQ59" s="141">
        <f t="shared" si="17"/>
        <v>45294790.000002876</v>
      </c>
      <c r="AR59" s="141">
        <f t="shared" si="56"/>
        <v>79490.215417009196</v>
      </c>
      <c r="AS59" s="141"/>
      <c r="AT59" s="141">
        <v>72867.984985999996</v>
      </c>
      <c r="AU59" s="141">
        <f t="shared" si="19"/>
        <v>12223411</v>
      </c>
      <c r="AV59" s="141">
        <f t="shared" si="20"/>
        <v>11889881.000002848</v>
      </c>
      <c r="AW59" s="141">
        <f t="shared" si="57"/>
        <v>74912.047414561501</v>
      </c>
      <c r="AX59" s="141"/>
      <c r="AY59" s="141">
        <v>6109579.0953609999</v>
      </c>
      <c r="AZ59" s="141">
        <f t="shared" si="22"/>
        <v>859541545</v>
      </c>
      <c r="BA59" s="141">
        <f t="shared" si="23"/>
        <v>834431461.9999969</v>
      </c>
      <c r="BB59" s="141">
        <f t="shared" si="58"/>
        <v>6293431.2691655383</v>
      </c>
      <c r="BC59" s="141"/>
      <c r="BD59" s="141"/>
      <c r="BE59" s="141">
        <f t="shared" si="25"/>
        <v>9386434</v>
      </c>
      <c r="BF59" s="141">
        <f t="shared" si="26"/>
        <v>9386434</v>
      </c>
      <c r="BG59" s="141">
        <f t="shared" si="59"/>
        <v>0</v>
      </c>
      <c r="BH59" s="141"/>
      <c r="BI59" s="141"/>
      <c r="BJ59" s="141">
        <f t="shared" si="28"/>
        <v>2191103</v>
      </c>
      <c r="BK59" s="141">
        <f t="shared" si="29"/>
        <v>2191101</v>
      </c>
      <c r="BL59" s="141">
        <f t="shared" si="60"/>
        <v>0</v>
      </c>
      <c r="BM59" s="141"/>
      <c r="BN59" s="141">
        <v>662606</v>
      </c>
      <c r="BO59" s="141">
        <f t="shared" si="31"/>
        <v>186600000</v>
      </c>
      <c r="BP59" s="141">
        <f t="shared" si="32"/>
        <v>183638092</v>
      </c>
      <c r="BQ59" s="141">
        <f t="shared" si="61"/>
        <v>673293.20542058349</v>
      </c>
      <c r="BR59" s="141"/>
      <c r="BS59" s="141">
        <v>500171</v>
      </c>
      <c r="BT59" s="141">
        <f t="shared" si="34"/>
        <v>121100000</v>
      </c>
      <c r="BU59" s="141">
        <f t="shared" si="35"/>
        <v>119177778</v>
      </c>
      <c r="BV59" s="141">
        <f t="shared" si="62"/>
        <v>508238.2732458731</v>
      </c>
      <c r="BW59" s="141"/>
      <c r="BX59" s="141">
        <v>43916</v>
      </c>
      <c r="BY59" s="141">
        <f t="shared" si="37"/>
        <v>10161290</v>
      </c>
      <c r="BZ59" s="141">
        <f t="shared" si="38"/>
        <v>10000069</v>
      </c>
      <c r="CA59" s="141">
        <f t="shared" si="63"/>
        <v>44624.013258308521</v>
      </c>
      <c r="CB59" s="141"/>
      <c r="CC59" s="141">
        <v>9232.5479369999994</v>
      </c>
      <c r="CD59" s="141">
        <f t="shared" si="40"/>
        <v>1904000</v>
      </c>
      <c r="CE59" s="141">
        <f t="shared" si="41"/>
        <v>1874207.2309440002</v>
      </c>
      <c r="CF59" s="141">
        <f t="shared" si="64"/>
        <v>9379.3103461637638</v>
      </c>
      <c r="CG59" s="141"/>
      <c r="CH59" s="141">
        <v>693.23</v>
      </c>
      <c r="CI59" s="141">
        <f t="shared" si="47"/>
        <v>246401</v>
      </c>
      <c r="CJ59" s="141">
        <f t="shared" si="48"/>
        <v>225992.98000000117</v>
      </c>
      <c r="CK59" s="141">
        <f t="shared" si="65"/>
        <v>755.83128834355432</v>
      </c>
      <c r="CL59" s="141"/>
      <c r="CM59" s="141">
        <v>1341457.0000000331</v>
      </c>
      <c r="CN59" s="141">
        <v>2607977</v>
      </c>
      <c r="CO59" s="141">
        <f t="shared" si="44"/>
        <v>3949434.0000000331</v>
      </c>
      <c r="CP59" s="141">
        <f t="shared" si="66"/>
        <v>435000431</v>
      </c>
      <c r="CQ59" s="141">
        <f t="shared" si="49"/>
        <v>435000431.00000006</v>
      </c>
      <c r="CR59" s="141">
        <f t="shared" si="67"/>
        <v>3949434.0000000331</v>
      </c>
      <c r="CS59" s="141"/>
      <c r="CT59" s="141"/>
      <c r="CU59" s="141"/>
      <c r="CV59" s="141">
        <f t="shared" si="46"/>
        <v>25952048.30192722</v>
      </c>
    </row>
    <row r="60" spans="1:100" s="14" customFormat="1" ht="13.2" x14ac:dyDescent="0.25">
      <c r="A60" s="4" t="s">
        <v>567</v>
      </c>
      <c r="B60" s="4" t="s">
        <v>568</v>
      </c>
      <c r="C60" s="4" t="s">
        <v>348</v>
      </c>
      <c r="D60" s="4" t="s">
        <v>348</v>
      </c>
      <c r="E60" s="4"/>
      <c r="F60" s="141"/>
      <c r="G60" s="141">
        <f>'Control Totals 2016-17'!$I$3</f>
        <v>129600000</v>
      </c>
      <c r="H60" s="141">
        <v>129600000.00000101</v>
      </c>
      <c r="I60" s="141">
        <f t="shared" si="51"/>
        <v>0</v>
      </c>
      <c r="J60" s="141"/>
      <c r="K60" s="141"/>
      <c r="L60" s="141">
        <f t="shared" si="1"/>
        <v>3202979103</v>
      </c>
      <c r="M60" s="141">
        <v>5258012077.9999981</v>
      </c>
      <c r="N60" s="141">
        <f t="shared" si="52"/>
        <v>0</v>
      </c>
      <c r="O60" s="141"/>
      <c r="P60" s="141">
        <v>2744854.1173800002</v>
      </c>
      <c r="Q60" s="141">
        <v>756991403</v>
      </c>
      <c r="R60" s="141">
        <v>1276518313</v>
      </c>
      <c r="S60" s="141">
        <f t="shared" si="53"/>
        <v>1627732.9891669271</v>
      </c>
      <c r="T60" s="141"/>
      <c r="U60" s="141"/>
      <c r="V60" s="141">
        <f t="shared" si="4"/>
        <v>443204474</v>
      </c>
      <c r="W60" s="141">
        <f t="shared" si="5"/>
        <v>523996799.00000209</v>
      </c>
      <c r="X60" s="141">
        <f t="shared" si="6"/>
        <v>0</v>
      </c>
      <c r="Y60" s="141"/>
      <c r="Z60" s="141">
        <v>98832.816862000007</v>
      </c>
      <c r="AA60" s="141">
        <f t="shared" si="7"/>
        <v>340118003</v>
      </c>
      <c r="AB60" s="141">
        <f t="shared" si="8"/>
        <v>342170317.00001383</v>
      </c>
      <c r="AC60" s="141">
        <f t="shared" si="9"/>
        <v>98240.024431946309</v>
      </c>
      <c r="AD60" s="141"/>
      <c r="AE60" s="141"/>
      <c r="AF60" s="141">
        <f t="shared" si="10"/>
        <v>605544318</v>
      </c>
      <c r="AG60" s="141">
        <f t="shared" si="11"/>
        <v>726591897.00000179</v>
      </c>
      <c r="AH60" s="141">
        <f t="shared" si="54"/>
        <v>0</v>
      </c>
      <c r="AI60" s="141"/>
      <c r="AJ60" s="141"/>
      <c r="AK60" s="141">
        <f t="shared" si="13"/>
        <v>20371175</v>
      </c>
      <c r="AL60" s="141">
        <f t="shared" si="14"/>
        <v>21580834</v>
      </c>
      <c r="AM60" s="141">
        <f t="shared" si="55"/>
        <v>0</v>
      </c>
      <c r="AN60" s="141"/>
      <c r="AO60" s="141">
        <v>59153.291270000002</v>
      </c>
      <c r="AP60" s="141">
        <f t="shared" si="16"/>
        <v>45205996</v>
      </c>
      <c r="AQ60" s="141">
        <f t="shared" si="17"/>
        <v>45294790.000002876</v>
      </c>
      <c r="AR60" s="141">
        <f t="shared" si="56"/>
        <v>59037.329647367507</v>
      </c>
      <c r="AS60" s="141"/>
      <c r="AT60" s="141"/>
      <c r="AU60" s="141">
        <f t="shared" si="19"/>
        <v>12223411</v>
      </c>
      <c r="AV60" s="141">
        <f t="shared" si="20"/>
        <v>11889881.000002848</v>
      </c>
      <c r="AW60" s="141">
        <f t="shared" si="57"/>
        <v>0</v>
      </c>
      <c r="AX60" s="141"/>
      <c r="AY60" s="141"/>
      <c r="AZ60" s="141">
        <f t="shared" si="22"/>
        <v>859541545</v>
      </c>
      <c r="BA60" s="141">
        <f t="shared" si="23"/>
        <v>834431461.9999969</v>
      </c>
      <c r="BB60" s="141">
        <f t="shared" si="58"/>
        <v>0</v>
      </c>
      <c r="BC60" s="141"/>
      <c r="BD60" s="141"/>
      <c r="BE60" s="141">
        <f t="shared" si="25"/>
        <v>9386434</v>
      </c>
      <c r="BF60" s="141">
        <f t="shared" si="26"/>
        <v>9386434</v>
      </c>
      <c r="BG60" s="141">
        <f t="shared" si="59"/>
        <v>0</v>
      </c>
      <c r="BH60" s="141"/>
      <c r="BI60" s="141"/>
      <c r="BJ60" s="141">
        <f t="shared" si="28"/>
        <v>2191103</v>
      </c>
      <c r="BK60" s="141">
        <f t="shared" si="29"/>
        <v>2191101</v>
      </c>
      <c r="BL60" s="141">
        <f t="shared" si="60"/>
        <v>0</v>
      </c>
      <c r="BM60" s="141"/>
      <c r="BN60" s="141"/>
      <c r="BO60" s="141">
        <f t="shared" si="31"/>
        <v>186600000</v>
      </c>
      <c r="BP60" s="141">
        <f t="shared" si="32"/>
        <v>183638092</v>
      </c>
      <c r="BQ60" s="141">
        <f t="shared" si="61"/>
        <v>0</v>
      </c>
      <c r="BR60" s="141"/>
      <c r="BS60" s="141"/>
      <c r="BT60" s="141">
        <f t="shared" si="34"/>
        <v>121100000</v>
      </c>
      <c r="BU60" s="141">
        <f t="shared" si="35"/>
        <v>119177778</v>
      </c>
      <c r="BV60" s="141">
        <f t="shared" si="62"/>
        <v>0</v>
      </c>
      <c r="BW60" s="141"/>
      <c r="BX60" s="141"/>
      <c r="BY60" s="141">
        <f t="shared" si="37"/>
        <v>10161290</v>
      </c>
      <c r="BZ60" s="141">
        <f t="shared" si="38"/>
        <v>10000069</v>
      </c>
      <c r="CA60" s="141">
        <f t="shared" si="63"/>
        <v>0</v>
      </c>
      <c r="CB60" s="141"/>
      <c r="CC60" s="141"/>
      <c r="CD60" s="141">
        <f t="shared" si="40"/>
        <v>1904000</v>
      </c>
      <c r="CE60" s="141">
        <f t="shared" si="41"/>
        <v>1874207.2309440002</v>
      </c>
      <c r="CF60" s="141">
        <f t="shared" si="64"/>
        <v>0</v>
      </c>
      <c r="CG60" s="141"/>
      <c r="CH60" s="141">
        <v>693.23</v>
      </c>
      <c r="CI60" s="141">
        <f t="shared" si="47"/>
        <v>246401</v>
      </c>
      <c r="CJ60" s="141">
        <f t="shared" si="48"/>
        <v>225992.98000000117</v>
      </c>
      <c r="CK60" s="141">
        <f t="shared" si="65"/>
        <v>755.83128834355432</v>
      </c>
      <c r="CL60" s="141"/>
      <c r="CM60" s="141">
        <v>71153</v>
      </c>
      <c r="CN60" s="141">
        <v>140444</v>
      </c>
      <c r="CO60" s="141">
        <f t="shared" si="44"/>
        <v>211597</v>
      </c>
      <c r="CP60" s="141">
        <f t="shared" si="66"/>
        <v>435000431</v>
      </c>
      <c r="CQ60" s="141">
        <f t="shared" si="49"/>
        <v>435000431.00000006</v>
      </c>
      <c r="CR60" s="141">
        <f t="shared" si="67"/>
        <v>211596.99999999997</v>
      </c>
      <c r="CS60" s="141"/>
      <c r="CT60" s="141"/>
      <c r="CU60" s="141"/>
      <c r="CV60" s="141">
        <f t="shared" si="46"/>
        <v>1997363.1745345844</v>
      </c>
    </row>
    <row r="61" spans="1:100" s="14" customFormat="1" ht="13.2" x14ac:dyDescent="0.25">
      <c r="A61" s="4" t="s">
        <v>437</v>
      </c>
      <c r="B61" s="4" t="s">
        <v>438</v>
      </c>
      <c r="C61" s="4" t="s">
        <v>348</v>
      </c>
      <c r="D61" s="4" t="s">
        <v>348</v>
      </c>
      <c r="E61" s="4"/>
      <c r="F61" s="141"/>
      <c r="G61" s="141">
        <f>'Control Totals 2016-17'!$I$3</f>
        <v>129600000</v>
      </c>
      <c r="H61" s="141">
        <v>129600000.00000101</v>
      </c>
      <c r="I61" s="141">
        <f t="shared" si="51"/>
        <v>0</v>
      </c>
      <c r="J61" s="141"/>
      <c r="K61" s="141"/>
      <c r="L61" s="141">
        <f t="shared" si="1"/>
        <v>3202979103</v>
      </c>
      <c r="M61" s="141">
        <v>5258012077.9999981</v>
      </c>
      <c r="N61" s="141">
        <f t="shared" si="52"/>
        <v>0</v>
      </c>
      <c r="O61" s="141"/>
      <c r="P61" s="141">
        <v>2145580.4206309998</v>
      </c>
      <c r="Q61" s="141">
        <v>756991403</v>
      </c>
      <c r="R61" s="141">
        <v>1276518313</v>
      </c>
      <c r="S61" s="141">
        <f t="shared" si="53"/>
        <v>1272356.1552718522</v>
      </c>
      <c r="T61" s="141"/>
      <c r="U61" s="141"/>
      <c r="V61" s="141">
        <f t="shared" si="4"/>
        <v>443204474</v>
      </c>
      <c r="W61" s="141">
        <f t="shared" si="5"/>
        <v>523996799.00000209</v>
      </c>
      <c r="X61" s="141">
        <f t="shared" si="6"/>
        <v>0</v>
      </c>
      <c r="Y61" s="141"/>
      <c r="Z61" s="141">
        <v>153706.87465799999</v>
      </c>
      <c r="AA61" s="141">
        <f t="shared" si="7"/>
        <v>340118003</v>
      </c>
      <c r="AB61" s="141">
        <f t="shared" si="8"/>
        <v>342170317.00001383</v>
      </c>
      <c r="AC61" s="141">
        <f t="shared" si="9"/>
        <v>152784.95140783399</v>
      </c>
      <c r="AD61" s="141"/>
      <c r="AE61" s="141"/>
      <c r="AF61" s="141">
        <f t="shared" si="10"/>
        <v>605544318</v>
      </c>
      <c r="AG61" s="141">
        <f t="shared" si="11"/>
        <v>726591897.00000179</v>
      </c>
      <c r="AH61" s="141">
        <f t="shared" si="54"/>
        <v>0</v>
      </c>
      <c r="AI61" s="141"/>
      <c r="AJ61" s="141"/>
      <c r="AK61" s="141">
        <f t="shared" si="13"/>
        <v>20371175</v>
      </c>
      <c r="AL61" s="141">
        <f t="shared" si="14"/>
        <v>21580834</v>
      </c>
      <c r="AM61" s="141">
        <f t="shared" si="55"/>
        <v>0</v>
      </c>
      <c r="AN61" s="141"/>
      <c r="AO61" s="141">
        <v>36295.843967000001</v>
      </c>
      <c r="AP61" s="141">
        <f t="shared" si="16"/>
        <v>45205996</v>
      </c>
      <c r="AQ61" s="141">
        <f t="shared" si="17"/>
        <v>45294790.000002876</v>
      </c>
      <c r="AR61" s="141">
        <f t="shared" si="56"/>
        <v>36224.691122063305</v>
      </c>
      <c r="AS61" s="141"/>
      <c r="AT61" s="141"/>
      <c r="AU61" s="141">
        <f t="shared" si="19"/>
        <v>12223411</v>
      </c>
      <c r="AV61" s="141">
        <f t="shared" si="20"/>
        <v>11889881.000002848</v>
      </c>
      <c r="AW61" s="141">
        <f t="shared" si="57"/>
        <v>0</v>
      </c>
      <c r="AX61" s="141"/>
      <c r="AY61" s="141"/>
      <c r="AZ61" s="141">
        <f t="shared" si="22"/>
        <v>859541545</v>
      </c>
      <c r="BA61" s="141">
        <f t="shared" si="23"/>
        <v>834431461.9999969</v>
      </c>
      <c r="BB61" s="141">
        <f t="shared" si="58"/>
        <v>0</v>
      </c>
      <c r="BC61" s="141"/>
      <c r="BD61" s="141"/>
      <c r="BE61" s="141">
        <f t="shared" si="25"/>
        <v>9386434</v>
      </c>
      <c r="BF61" s="141">
        <f t="shared" si="26"/>
        <v>9386434</v>
      </c>
      <c r="BG61" s="141">
        <f t="shared" si="59"/>
        <v>0</v>
      </c>
      <c r="BH61" s="141"/>
      <c r="BI61" s="141"/>
      <c r="BJ61" s="141">
        <f t="shared" si="28"/>
        <v>2191103</v>
      </c>
      <c r="BK61" s="141">
        <f t="shared" si="29"/>
        <v>2191101</v>
      </c>
      <c r="BL61" s="141">
        <f t="shared" si="60"/>
        <v>0</v>
      </c>
      <c r="BM61" s="141"/>
      <c r="BN61" s="141"/>
      <c r="BO61" s="141">
        <f t="shared" si="31"/>
        <v>186600000</v>
      </c>
      <c r="BP61" s="141">
        <f t="shared" si="32"/>
        <v>183638092</v>
      </c>
      <c r="BQ61" s="141">
        <f t="shared" si="61"/>
        <v>0</v>
      </c>
      <c r="BR61" s="141"/>
      <c r="BS61" s="141"/>
      <c r="BT61" s="141">
        <f t="shared" si="34"/>
        <v>121100000</v>
      </c>
      <c r="BU61" s="141">
        <f t="shared" si="35"/>
        <v>119177778</v>
      </c>
      <c r="BV61" s="141">
        <f t="shared" si="62"/>
        <v>0</v>
      </c>
      <c r="BW61" s="141"/>
      <c r="BX61" s="141"/>
      <c r="BY61" s="141">
        <f t="shared" si="37"/>
        <v>10161290</v>
      </c>
      <c r="BZ61" s="141">
        <f t="shared" si="38"/>
        <v>10000069</v>
      </c>
      <c r="CA61" s="141">
        <f t="shared" si="63"/>
        <v>0</v>
      </c>
      <c r="CB61" s="141"/>
      <c r="CC61" s="141"/>
      <c r="CD61" s="141">
        <f t="shared" si="40"/>
        <v>1904000</v>
      </c>
      <c r="CE61" s="141">
        <f t="shared" si="41"/>
        <v>1874207.2309440002</v>
      </c>
      <c r="CF61" s="141">
        <f t="shared" si="64"/>
        <v>0</v>
      </c>
      <c r="CG61" s="141"/>
      <c r="CH61" s="141">
        <v>693.23</v>
      </c>
      <c r="CI61" s="141">
        <f t="shared" si="47"/>
        <v>246401</v>
      </c>
      <c r="CJ61" s="141">
        <f t="shared" si="48"/>
        <v>225992.98000000117</v>
      </c>
      <c r="CK61" s="141">
        <f t="shared" si="65"/>
        <v>755.83128834355432</v>
      </c>
      <c r="CL61" s="141"/>
      <c r="CM61" s="141">
        <v>116501</v>
      </c>
      <c r="CN61" s="141"/>
      <c r="CO61" s="141">
        <f t="shared" si="44"/>
        <v>116501</v>
      </c>
      <c r="CP61" s="141">
        <f t="shared" si="66"/>
        <v>435000431</v>
      </c>
      <c r="CQ61" s="141">
        <f t="shared" si="49"/>
        <v>435000431.00000006</v>
      </c>
      <c r="CR61" s="141">
        <f t="shared" si="67"/>
        <v>116500.99999999999</v>
      </c>
      <c r="CS61" s="141"/>
      <c r="CT61" s="141"/>
      <c r="CU61" s="141"/>
      <c r="CV61" s="141">
        <f t="shared" si="46"/>
        <v>1578622.6290900928</v>
      </c>
    </row>
    <row r="62" spans="1:100" s="14" customFormat="1" ht="13.2" x14ac:dyDescent="0.25">
      <c r="A62" s="4" t="s">
        <v>453</v>
      </c>
      <c r="B62" s="4" t="s">
        <v>454</v>
      </c>
      <c r="C62" s="4" t="s">
        <v>348</v>
      </c>
      <c r="D62" s="4" t="s">
        <v>348</v>
      </c>
      <c r="E62" s="4"/>
      <c r="F62" s="141"/>
      <c r="G62" s="141">
        <f>'Control Totals 2016-17'!$I$3</f>
        <v>129600000</v>
      </c>
      <c r="H62" s="141">
        <v>129600000.00000101</v>
      </c>
      <c r="I62" s="141">
        <f t="shared" si="51"/>
        <v>0</v>
      </c>
      <c r="J62" s="141"/>
      <c r="K62" s="141"/>
      <c r="L62" s="141">
        <f t="shared" si="1"/>
        <v>3202979103</v>
      </c>
      <c r="M62" s="141">
        <v>5258012077.9999981</v>
      </c>
      <c r="N62" s="141">
        <f t="shared" si="52"/>
        <v>0</v>
      </c>
      <c r="O62" s="141"/>
      <c r="P62" s="141">
        <v>1784523.1152300001</v>
      </c>
      <c r="Q62" s="141">
        <v>756991403</v>
      </c>
      <c r="R62" s="141">
        <v>1276518313</v>
      </c>
      <c r="S62" s="141">
        <f t="shared" si="53"/>
        <v>1058244.6353700594</v>
      </c>
      <c r="T62" s="141"/>
      <c r="U62" s="141"/>
      <c r="V62" s="141">
        <f t="shared" si="4"/>
        <v>443204474</v>
      </c>
      <c r="W62" s="141">
        <f t="shared" si="5"/>
        <v>523996799.00000209</v>
      </c>
      <c r="X62" s="141">
        <f t="shared" si="6"/>
        <v>0</v>
      </c>
      <c r="Y62" s="141"/>
      <c r="Z62" s="141">
        <v>114174.093918</v>
      </c>
      <c r="AA62" s="141">
        <f t="shared" si="7"/>
        <v>340118003</v>
      </c>
      <c r="AB62" s="141">
        <f t="shared" si="8"/>
        <v>342170317.00001383</v>
      </c>
      <c r="AC62" s="141">
        <f t="shared" si="9"/>
        <v>113489.28556454252</v>
      </c>
      <c r="AD62" s="141"/>
      <c r="AE62" s="141"/>
      <c r="AF62" s="141">
        <f t="shared" si="10"/>
        <v>605544318</v>
      </c>
      <c r="AG62" s="141">
        <f t="shared" si="11"/>
        <v>726591897.00000179</v>
      </c>
      <c r="AH62" s="141">
        <f t="shared" si="54"/>
        <v>0</v>
      </c>
      <c r="AI62" s="141"/>
      <c r="AJ62" s="141"/>
      <c r="AK62" s="141">
        <f t="shared" si="13"/>
        <v>20371175</v>
      </c>
      <c r="AL62" s="141">
        <f t="shared" si="14"/>
        <v>21580834</v>
      </c>
      <c r="AM62" s="141">
        <f t="shared" si="55"/>
        <v>0</v>
      </c>
      <c r="AN62" s="141"/>
      <c r="AO62" s="141">
        <v>52059.561680999999</v>
      </c>
      <c r="AP62" s="141">
        <f t="shared" si="16"/>
        <v>45205996</v>
      </c>
      <c r="AQ62" s="141">
        <f t="shared" si="17"/>
        <v>45294790.000002876</v>
      </c>
      <c r="AR62" s="141">
        <f t="shared" si="56"/>
        <v>51957.506307301344</v>
      </c>
      <c r="AS62" s="141"/>
      <c r="AT62" s="141"/>
      <c r="AU62" s="141">
        <f t="shared" si="19"/>
        <v>12223411</v>
      </c>
      <c r="AV62" s="141">
        <f t="shared" si="20"/>
        <v>11889881.000002848</v>
      </c>
      <c r="AW62" s="141">
        <f t="shared" si="57"/>
        <v>0</v>
      </c>
      <c r="AX62" s="141"/>
      <c r="AY62" s="141"/>
      <c r="AZ62" s="141">
        <f t="shared" si="22"/>
        <v>859541545</v>
      </c>
      <c r="BA62" s="141">
        <f t="shared" si="23"/>
        <v>834431461.9999969</v>
      </c>
      <c r="BB62" s="141">
        <f t="shared" si="58"/>
        <v>0</v>
      </c>
      <c r="BC62" s="141"/>
      <c r="BD62" s="141"/>
      <c r="BE62" s="141">
        <f t="shared" si="25"/>
        <v>9386434</v>
      </c>
      <c r="BF62" s="141">
        <f t="shared" si="26"/>
        <v>9386434</v>
      </c>
      <c r="BG62" s="141">
        <f t="shared" si="59"/>
        <v>0</v>
      </c>
      <c r="BH62" s="141"/>
      <c r="BI62" s="141"/>
      <c r="BJ62" s="141">
        <f t="shared" si="28"/>
        <v>2191103</v>
      </c>
      <c r="BK62" s="141">
        <f t="shared" si="29"/>
        <v>2191101</v>
      </c>
      <c r="BL62" s="141">
        <f t="shared" si="60"/>
        <v>0</v>
      </c>
      <c r="BM62" s="141"/>
      <c r="BN62" s="141"/>
      <c r="BO62" s="141">
        <f t="shared" si="31"/>
        <v>186600000</v>
      </c>
      <c r="BP62" s="141">
        <f t="shared" si="32"/>
        <v>183638092</v>
      </c>
      <c r="BQ62" s="141">
        <f t="shared" si="61"/>
        <v>0</v>
      </c>
      <c r="BR62" s="141"/>
      <c r="BS62" s="141"/>
      <c r="BT62" s="141">
        <f t="shared" si="34"/>
        <v>121100000</v>
      </c>
      <c r="BU62" s="141">
        <f t="shared" si="35"/>
        <v>119177778</v>
      </c>
      <c r="BV62" s="141">
        <f t="shared" si="62"/>
        <v>0</v>
      </c>
      <c r="BW62" s="141"/>
      <c r="BX62" s="141"/>
      <c r="BY62" s="141">
        <f t="shared" si="37"/>
        <v>10161290</v>
      </c>
      <c r="BZ62" s="141">
        <f t="shared" si="38"/>
        <v>10000069</v>
      </c>
      <c r="CA62" s="141">
        <f t="shared" si="63"/>
        <v>0</v>
      </c>
      <c r="CB62" s="141"/>
      <c r="CC62" s="141"/>
      <c r="CD62" s="141">
        <f t="shared" si="40"/>
        <v>1904000</v>
      </c>
      <c r="CE62" s="141">
        <f t="shared" si="41"/>
        <v>1874207.2309440002</v>
      </c>
      <c r="CF62" s="141">
        <f t="shared" si="64"/>
        <v>0</v>
      </c>
      <c r="CG62" s="141"/>
      <c r="CH62" s="141">
        <v>693.23</v>
      </c>
      <c r="CI62" s="141">
        <f t="shared" si="47"/>
        <v>246401</v>
      </c>
      <c r="CJ62" s="141">
        <f t="shared" si="48"/>
        <v>225992.98000000117</v>
      </c>
      <c r="CK62" s="141">
        <f t="shared" si="65"/>
        <v>755.83128834355432</v>
      </c>
      <c r="CL62" s="141"/>
      <c r="CM62" s="141">
        <v>82075</v>
      </c>
      <c r="CN62" s="141">
        <v>159792</v>
      </c>
      <c r="CO62" s="141">
        <f t="shared" si="44"/>
        <v>241867</v>
      </c>
      <c r="CP62" s="141">
        <f t="shared" si="66"/>
        <v>435000431</v>
      </c>
      <c r="CQ62" s="141">
        <f t="shared" si="49"/>
        <v>435000431.00000006</v>
      </c>
      <c r="CR62" s="141">
        <f t="shared" si="67"/>
        <v>241866.99999999997</v>
      </c>
      <c r="CS62" s="141"/>
      <c r="CT62" s="141"/>
      <c r="CU62" s="141"/>
      <c r="CV62" s="141">
        <f t="shared" si="46"/>
        <v>1466314.2585302468</v>
      </c>
    </row>
    <row r="63" spans="1:100" s="14" customFormat="1" ht="13.2" x14ac:dyDescent="0.25">
      <c r="A63" s="4" t="s">
        <v>643</v>
      </c>
      <c r="B63" s="4" t="s">
        <v>644</v>
      </c>
      <c r="C63" s="4" t="s">
        <v>348</v>
      </c>
      <c r="D63" s="4" t="s">
        <v>348</v>
      </c>
      <c r="E63" s="4"/>
      <c r="F63" s="141"/>
      <c r="G63" s="141">
        <f>'Control Totals 2016-17'!$I$3</f>
        <v>129600000</v>
      </c>
      <c r="H63" s="141">
        <v>129600000.00000101</v>
      </c>
      <c r="I63" s="141">
        <f t="shared" si="51"/>
        <v>0</v>
      </c>
      <c r="J63" s="141"/>
      <c r="K63" s="141"/>
      <c r="L63" s="141">
        <f t="shared" si="1"/>
        <v>3202979103</v>
      </c>
      <c r="M63" s="141">
        <v>5258012077.9999981</v>
      </c>
      <c r="N63" s="141">
        <f t="shared" si="52"/>
        <v>0</v>
      </c>
      <c r="O63" s="141"/>
      <c r="P63" s="141">
        <v>2438386.3989090002</v>
      </c>
      <c r="Q63" s="141">
        <v>756991403</v>
      </c>
      <c r="R63" s="141">
        <v>1276518313</v>
      </c>
      <c r="S63" s="141">
        <f t="shared" si="53"/>
        <v>1445993.7804012075</v>
      </c>
      <c r="T63" s="141"/>
      <c r="U63" s="141"/>
      <c r="V63" s="141">
        <f t="shared" si="4"/>
        <v>443204474</v>
      </c>
      <c r="W63" s="141">
        <f t="shared" si="5"/>
        <v>523996799.00000209</v>
      </c>
      <c r="X63" s="141">
        <f t="shared" si="6"/>
        <v>0</v>
      </c>
      <c r="Y63" s="141"/>
      <c r="Z63" s="141">
        <v>89623.898570000005</v>
      </c>
      <c r="AA63" s="141">
        <f t="shared" si="7"/>
        <v>340118003</v>
      </c>
      <c r="AB63" s="141">
        <f t="shared" si="8"/>
        <v>342170317.00001383</v>
      </c>
      <c r="AC63" s="141">
        <f t="shared" si="9"/>
        <v>89086.340597748946</v>
      </c>
      <c r="AD63" s="141"/>
      <c r="AE63" s="141"/>
      <c r="AF63" s="141">
        <f t="shared" si="10"/>
        <v>605544318</v>
      </c>
      <c r="AG63" s="141">
        <f t="shared" si="11"/>
        <v>726591897.00000179</v>
      </c>
      <c r="AH63" s="141">
        <f t="shared" si="54"/>
        <v>0</v>
      </c>
      <c r="AI63" s="141"/>
      <c r="AJ63" s="141"/>
      <c r="AK63" s="141">
        <f t="shared" si="13"/>
        <v>20371175</v>
      </c>
      <c r="AL63" s="141">
        <f t="shared" si="14"/>
        <v>21580834</v>
      </c>
      <c r="AM63" s="141">
        <f t="shared" si="55"/>
        <v>0</v>
      </c>
      <c r="AN63" s="141"/>
      <c r="AO63" s="141">
        <v>57408.309659999999</v>
      </c>
      <c r="AP63" s="141">
        <f t="shared" si="16"/>
        <v>45205996</v>
      </c>
      <c r="AQ63" s="141">
        <f t="shared" si="17"/>
        <v>45294790.000002876</v>
      </c>
      <c r="AR63" s="141">
        <f t="shared" si="56"/>
        <v>57295.768825875035</v>
      </c>
      <c r="AS63" s="141"/>
      <c r="AT63" s="141"/>
      <c r="AU63" s="141">
        <f t="shared" si="19"/>
        <v>12223411</v>
      </c>
      <c r="AV63" s="141">
        <f t="shared" si="20"/>
        <v>11889881.000002848</v>
      </c>
      <c r="AW63" s="141">
        <f t="shared" si="57"/>
        <v>0</v>
      </c>
      <c r="AX63" s="141"/>
      <c r="AY63" s="141"/>
      <c r="AZ63" s="141">
        <f t="shared" si="22"/>
        <v>859541545</v>
      </c>
      <c r="BA63" s="141">
        <f t="shared" si="23"/>
        <v>834431461.9999969</v>
      </c>
      <c r="BB63" s="141">
        <f t="shared" si="58"/>
        <v>0</v>
      </c>
      <c r="BC63" s="141"/>
      <c r="BD63" s="141"/>
      <c r="BE63" s="141">
        <f t="shared" si="25"/>
        <v>9386434</v>
      </c>
      <c r="BF63" s="141">
        <f t="shared" si="26"/>
        <v>9386434</v>
      </c>
      <c r="BG63" s="141">
        <f t="shared" si="59"/>
        <v>0</v>
      </c>
      <c r="BH63" s="141"/>
      <c r="BI63" s="141"/>
      <c r="BJ63" s="141">
        <f t="shared" si="28"/>
        <v>2191103</v>
      </c>
      <c r="BK63" s="141">
        <f t="shared" si="29"/>
        <v>2191101</v>
      </c>
      <c r="BL63" s="141">
        <f t="shared" si="60"/>
        <v>0</v>
      </c>
      <c r="BM63" s="141"/>
      <c r="BN63" s="141"/>
      <c r="BO63" s="141">
        <f t="shared" si="31"/>
        <v>186600000</v>
      </c>
      <c r="BP63" s="141">
        <f t="shared" si="32"/>
        <v>183638092</v>
      </c>
      <c r="BQ63" s="141">
        <f t="shared" si="61"/>
        <v>0</v>
      </c>
      <c r="BR63" s="141"/>
      <c r="BS63" s="141"/>
      <c r="BT63" s="141">
        <f t="shared" si="34"/>
        <v>121100000</v>
      </c>
      <c r="BU63" s="141">
        <f t="shared" si="35"/>
        <v>119177778</v>
      </c>
      <c r="BV63" s="141">
        <f t="shared" si="62"/>
        <v>0</v>
      </c>
      <c r="BW63" s="141"/>
      <c r="BX63" s="141"/>
      <c r="BY63" s="141">
        <f t="shared" si="37"/>
        <v>10161290</v>
      </c>
      <c r="BZ63" s="141">
        <f t="shared" si="38"/>
        <v>10000069</v>
      </c>
      <c r="CA63" s="141">
        <f t="shared" si="63"/>
        <v>0</v>
      </c>
      <c r="CB63" s="141"/>
      <c r="CC63" s="141"/>
      <c r="CD63" s="141">
        <f t="shared" si="40"/>
        <v>1904000</v>
      </c>
      <c r="CE63" s="141">
        <f t="shared" si="41"/>
        <v>1874207.2309440002</v>
      </c>
      <c r="CF63" s="141">
        <f t="shared" si="64"/>
        <v>0</v>
      </c>
      <c r="CG63" s="141"/>
      <c r="CH63" s="141">
        <v>693.23</v>
      </c>
      <c r="CI63" s="141">
        <f t="shared" si="47"/>
        <v>246401</v>
      </c>
      <c r="CJ63" s="141">
        <f t="shared" si="48"/>
        <v>225992.98000000117</v>
      </c>
      <c r="CK63" s="141">
        <f t="shared" si="65"/>
        <v>755.83128834355432</v>
      </c>
      <c r="CL63" s="141"/>
      <c r="CM63" s="141">
        <v>64852</v>
      </c>
      <c r="CN63" s="141">
        <v>126935</v>
      </c>
      <c r="CO63" s="141">
        <f t="shared" si="44"/>
        <v>191787</v>
      </c>
      <c r="CP63" s="141">
        <f t="shared" si="66"/>
        <v>435000431</v>
      </c>
      <c r="CQ63" s="141">
        <f t="shared" si="49"/>
        <v>435000431.00000006</v>
      </c>
      <c r="CR63" s="141">
        <f t="shared" si="67"/>
        <v>191786.99999999997</v>
      </c>
      <c r="CS63" s="141"/>
      <c r="CT63" s="141"/>
      <c r="CU63" s="141"/>
      <c r="CV63" s="141">
        <f t="shared" si="46"/>
        <v>1784918.7211131752</v>
      </c>
    </row>
    <row r="64" spans="1:100" s="14" customFormat="1" ht="13.2" x14ac:dyDescent="0.25">
      <c r="A64" s="4" t="s">
        <v>302</v>
      </c>
      <c r="B64" s="4" t="s">
        <v>303</v>
      </c>
      <c r="C64" s="4"/>
      <c r="D64" s="4" t="s">
        <v>203</v>
      </c>
      <c r="E64" s="4"/>
      <c r="F64" s="141">
        <v>550071.44299500005</v>
      </c>
      <c r="G64" s="141">
        <f>'Control Totals 2016-17'!$I$3</f>
        <v>129600000</v>
      </c>
      <c r="H64" s="141">
        <v>129600000.00000101</v>
      </c>
      <c r="I64" s="141">
        <f t="shared" si="51"/>
        <v>550071.44299499574</v>
      </c>
      <c r="J64" s="141"/>
      <c r="K64" s="141">
        <v>16984284.965367999</v>
      </c>
      <c r="L64" s="141">
        <f t="shared" si="1"/>
        <v>3202979103</v>
      </c>
      <c r="M64" s="141">
        <v>5258012077.9999981</v>
      </c>
      <c r="N64" s="141">
        <f t="shared" si="52"/>
        <v>10346174.374738818</v>
      </c>
      <c r="O64" s="141"/>
      <c r="P64" s="141">
        <v>4820937.0448960001</v>
      </c>
      <c r="Q64" s="141">
        <v>756991403</v>
      </c>
      <c r="R64" s="141">
        <v>1276518313</v>
      </c>
      <c r="S64" s="141">
        <f t="shared" si="53"/>
        <v>2858876.257571165</v>
      </c>
      <c r="T64" s="141"/>
      <c r="U64" s="141"/>
      <c r="V64" s="141">
        <f t="shared" si="4"/>
        <v>443204474</v>
      </c>
      <c r="W64" s="141">
        <f t="shared" si="5"/>
        <v>523996799.00000209</v>
      </c>
      <c r="X64" s="141">
        <f t="shared" si="6"/>
        <v>0</v>
      </c>
      <c r="Y64" s="141"/>
      <c r="Z64" s="141">
        <v>2575996.6601100001</v>
      </c>
      <c r="AA64" s="141">
        <f t="shared" si="7"/>
        <v>340118003</v>
      </c>
      <c r="AB64" s="141">
        <f t="shared" si="8"/>
        <v>342170317.00001383</v>
      </c>
      <c r="AC64" s="141">
        <f t="shared" si="9"/>
        <v>2560546.0095220576</v>
      </c>
      <c r="AD64" s="141"/>
      <c r="AE64" s="141">
        <v>4061840.857663</v>
      </c>
      <c r="AF64" s="141">
        <f t="shared" si="10"/>
        <v>605544318</v>
      </c>
      <c r="AG64" s="141">
        <f t="shared" si="11"/>
        <v>726591897.00000179</v>
      </c>
      <c r="AH64" s="141">
        <f t="shared" si="54"/>
        <v>3385152.8789868546</v>
      </c>
      <c r="AI64" s="141"/>
      <c r="AJ64" s="141"/>
      <c r="AK64" s="141">
        <f t="shared" si="13"/>
        <v>20371175</v>
      </c>
      <c r="AL64" s="141">
        <f t="shared" si="14"/>
        <v>21580834</v>
      </c>
      <c r="AM64" s="141">
        <f t="shared" si="55"/>
        <v>0</v>
      </c>
      <c r="AN64" s="141"/>
      <c r="AO64" s="141">
        <v>121870.71597200001</v>
      </c>
      <c r="AP64" s="141">
        <f t="shared" si="16"/>
        <v>45205996</v>
      </c>
      <c r="AQ64" s="141">
        <f t="shared" si="17"/>
        <v>45294790.000002876</v>
      </c>
      <c r="AR64" s="141">
        <f t="shared" si="56"/>
        <v>121631.80574955791</v>
      </c>
      <c r="AS64" s="141"/>
      <c r="AT64" s="141">
        <v>70603.245748000001</v>
      </c>
      <c r="AU64" s="141">
        <f t="shared" si="19"/>
        <v>12223411</v>
      </c>
      <c r="AV64" s="141">
        <f t="shared" si="20"/>
        <v>11889881.000002848</v>
      </c>
      <c r="AW64" s="141">
        <f t="shared" si="57"/>
        <v>72583.778652755209</v>
      </c>
      <c r="AX64" s="141"/>
      <c r="AY64" s="141">
        <v>6383985.7397720004</v>
      </c>
      <c r="AZ64" s="141">
        <f t="shared" si="22"/>
        <v>859541545</v>
      </c>
      <c r="BA64" s="141">
        <f t="shared" si="23"/>
        <v>834431461.9999969</v>
      </c>
      <c r="BB64" s="141">
        <f t="shared" si="58"/>
        <v>6576095.4804717246</v>
      </c>
      <c r="BC64" s="141"/>
      <c r="BD64" s="141"/>
      <c r="BE64" s="141">
        <f t="shared" si="25"/>
        <v>9386434</v>
      </c>
      <c r="BF64" s="141">
        <f t="shared" si="26"/>
        <v>9386434</v>
      </c>
      <c r="BG64" s="141">
        <f t="shared" si="59"/>
        <v>0</v>
      </c>
      <c r="BH64" s="141"/>
      <c r="BI64" s="141"/>
      <c r="BJ64" s="141">
        <f t="shared" si="28"/>
        <v>2191103</v>
      </c>
      <c r="BK64" s="141">
        <f t="shared" si="29"/>
        <v>2191101</v>
      </c>
      <c r="BL64" s="141">
        <f t="shared" si="60"/>
        <v>0</v>
      </c>
      <c r="BM64" s="141"/>
      <c r="BN64" s="141">
        <v>1109968</v>
      </c>
      <c r="BO64" s="141">
        <f t="shared" si="31"/>
        <v>186600000</v>
      </c>
      <c r="BP64" s="141">
        <f t="shared" si="32"/>
        <v>183638092</v>
      </c>
      <c r="BQ64" s="141">
        <f t="shared" si="61"/>
        <v>1127870.7295651929</v>
      </c>
      <c r="BR64" s="141"/>
      <c r="BS64" s="141">
        <v>938177</v>
      </c>
      <c r="BT64" s="141">
        <f t="shared" si="34"/>
        <v>121100000</v>
      </c>
      <c r="BU64" s="141">
        <f t="shared" si="35"/>
        <v>119177778</v>
      </c>
      <c r="BV64" s="141">
        <f t="shared" si="62"/>
        <v>953308.88531920779</v>
      </c>
      <c r="BW64" s="141"/>
      <c r="BX64" s="141">
        <v>34501</v>
      </c>
      <c r="BY64" s="141">
        <f t="shared" si="37"/>
        <v>10161290</v>
      </c>
      <c r="BZ64" s="141">
        <f t="shared" si="38"/>
        <v>10000069</v>
      </c>
      <c r="CA64" s="141">
        <f t="shared" si="63"/>
        <v>35057.224734149335</v>
      </c>
      <c r="CB64" s="141"/>
      <c r="CC64" s="141">
        <v>18465.095870000001</v>
      </c>
      <c r="CD64" s="141">
        <f t="shared" si="40"/>
        <v>1904000</v>
      </c>
      <c r="CE64" s="141">
        <f t="shared" si="41"/>
        <v>1874207.2309440002</v>
      </c>
      <c r="CF64" s="141">
        <f t="shared" si="64"/>
        <v>18758.620688263945</v>
      </c>
      <c r="CG64" s="141"/>
      <c r="CH64" s="141">
        <v>693.23</v>
      </c>
      <c r="CI64" s="141">
        <f t="shared" si="47"/>
        <v>246401</v>
      </c>
      <c r="CJ64" s="141">
        <f t="shared" si="48"/>
        <v>225992.98000000117</v>
      </c>
      <c r="CK64" s="141">
        <f t="shared" si="65"/>
        <v>755.83128834355432</v>
      </c>
      <c r="CL64" s="141"/>
      <c r="CM64" s="141">
        <v>1839754.9999999998</v>
      </c>
      <c r="CN64" s="141">
        <v>3612039</v>
      </c>
      <c r="CO64" s="141">
        <f t="shared" si="44"/>
        <v>5451794</v>
      </c>
      <c r="CP64" s="141">
        <f t="shared" si="66"/>
        <v>435000431</v>
      </c>
      <c r="CQ64" s="141">
        <f t="shared" si="49"/>
        <v>435000431.00000006</v>
      </c>
      <c r="CR64" s="141">
        <f t="shared" si="67"/>
        <v>5451793.9999999991</v>
      </c>
      <c r="CS64" s="141"/>
      <c r="CT64" s="141"/>
      <c r="CU64" s="141"/>
      <c r="CV64" s="141">
        <f t="shared" si="46"/>
        <v>34058677.320283085</v>
      </c>
    </row>
    <row r="65" spans="1:100" s="14" customFormat="1" ht="13.2" x14ac:dyDescent="0.25">
      <c r="A65" s="4" t="s">
        <v>795</v>
      </c>
      <c r="B65" s="4" t="s">
        <v>796</v>
      </c>
      <c r="C65" s="4" t="s">
        <v>764</v>
      </c>
      <c r="D65" s="4" t="s">
        <v>764</v>
      </c>
      <c r="E65" s="4"/>
      <c r="F65" s="141"/>
      <c r="G65" s="141">
        <f>'Control Totals 2016-17'!$I$3</f>
        <v>129600000</v>
      </c>
      <c r="H65" s="141">
        <v>129600000.00000101</v>
      </c>
      <c r="I65" s="141">
        <f t="shared" si="51"/>
        <v>0</v>
      </c>
      <c r="J65" s="141"/>
      <c r="K65" s="141"/>
      <c r="L65" s="141">
        <f t="shared" si="1"/>
        <v>3202979103</v>
      </c>
      <c r="M65" s="141">
        <v>5258012077.9999981</v>
      </c>
      <c r="N65" s="141">
        <f t="shared" si="52"/>
        <v>0</v>
      </c>
      <c r="O65" s="141"/>
      <c r="P65" s="141"/>
      <c r="Q65" s="141">
        <v>756991403</v>
      </c>
      <c r="R65" s="141">
        <v>1276518313</v>
      </c>
      <c r="S65" s="141">
        <f t="shared" si="53"/>
        <v>0</v>
      </c>
      <c r="T65" s="141"/>
      <c r="U65" s="141">
        <v>8481704.9958360009</v>
      </c>
      <c r="V65" s="141">
        <f t="shared" si="4"/>
        <v>443204474</v>
      </c>
      <c r="W65" s="141">
        <f t="shared" si="5"/>
        <v>523996799.00000209</v>
      </c>
      <c r="X65" s="141">
        <f t="shared" si="6"/>
        <v>7173955.2769723162</v>
      </c>
      <c r="Y65" s="141"/>
      <c r="Z65" s="141">
        <v>360853.04045600002</v>
      </c>
      <c r="AA65" s="141">
        <f t="shared" si="7"/>
        <v>340118003</v>
      </c>
      <c r="AB65" s="141">
        <f t="shared" si="8"/>
        <v>342170317.00001383</v>
      </c>
      <c r="AC65" s="141">
        <f t="shared" si="9"/>
        <v>358688.66876716242</v>
      </c>
      <c r="AD65" s="141"/>
      <c r="AE65" s="141"/>
      <c r="AF65" s="141">
        <f t="shared" si="10"/>
        <v>605544318</v>
      </c>
      <c r="AG65" s="141">
        <f t="shared" si="11"/>
        <v>726591897.00000179</v>
      </c>
      <c r="AH65" s="141">
        <f t="shared" si="54"/>
        <v>0</v>
      </c>
      <c r="AI65" s="141"/>
      <c r="AJ65" s="141"/>
      <c r="AK65" s="141">
        <f t="shared" si="13"/>
        <v>20371175</v>
      </c>
      <c r="AL65" s="141">
        <f t="shared" si="14"/>
        <v>21580834</v>
      </c>
      <c r="AM65" s="141">
        <f t="shared" si="55"/>
        <v>0</v>
      </c>
      <c r="AN65" s="141"/>
      <c r="AO65" s="141"/>
      <c r="AP65" s="141">
        <f t="shared" si="16"/>
        <v>45205996</v>
      </c>
      <c r="AQ65" s="141">
        <f t="shared" si="17"/>
        <v>45294790.000002876</v>
      </c>
      <c r="AR65" s="141">
        <f t="shared" si="56"/>
        <v>0</v>
      </c>
      <c r="AS65" s="141"/>
      <c r="AT65" s="141"/>
      <c r="AU65" s="141">
        <f t="shared" si="19"/>
        <v>12223411</v>
      </c>
      <c r="AV65" s="141">
        <f t="shared" si="20"/>
        <v>11889881.000002848</v>
      </c>
      <c r="AW65" s="141">
        <f t="shared" si="57"/>
        <v>0</v>
      </c>
      <c r="AX65" s="141"/>
      <c r="AY65" s="141"/>
      <c r="AZ65" s="141">
        <f t="shared" si="22"/>
        <v>859541545</v>
      </c>
      <c r="BA65" s="141">
        <f t="shared" si="23"/>
        <v>834431461.9999969</v>
      </c>
      <c r="BB65" s="141">
        <f t="shared" si="58"/>
        <v>0</v>
      </c>
      <c r="BC65" s="141"/>
      <c r="BD65" s="141"/>
      <c r="BE65" s="141">
        <f t="shared" si="25"/>
        <v>9386434</v>
      </c>
      <c r="BF65" s="141">
        <f t="shared" si="26"/>
        <v>9386434</v>
      </c>
      <c r="BG65" s="141">
        <f t="shared" si="59"/>
        <v>0</v>
      </c>
      <c r="BH65" s="141"/>
      <c r="BI65" s="141"/>
      <c r="BJ65" s="141">
        <f t="shared" si="28"/>
        <v>2191103</v>
      </c>
      <c r="BK65" s="141">
        <f t="shared" si="29"/>
        <v>2191101</v>
      </c>
      <c r="BL65" s="141">
        <f t="shared" si="60"/>
        <v>0</v>
      </c>
      <c r="BM65" s="141"/>
      <c r="BN65" s="141"/>
      <c r="BO65" s="141">
        <f t="shared" si="31"/>
        <v>186600000</v>
      </c>
      <c r="BP65" s="141">
        <f t="shared" si="32"/>
        <v>183638092</v>
      </c>
      <c r="BQ65" s="141">
        <f t="shared" si="61"/>
        <v>0</v>
      </c>
      <c r="BR65" s="141"/>
      <c r="BS65" s="141"/>
      <c r="BT65" s="141">
        <f t="shared" si="34"/>
        <v>121100000</v>
      </c>
      <c r="BU65" s="141">
        <f t="shared" si="35"/>
        <v>119177778</v>
      </c>
      <c r="BV65" s="141">
        <f t="shared" si="62"/>
        <v>0</v>
      </c>
      <c r="BW65" s="141"/>
      <c r="BX65" s="141"/>
      <c r="BY65" s="141">
        <f t="shared" si="37"/>
        <v>10161290</v>
      </c>
      <c r="BZ65" s="141">
        <f t="shared" si="38"/>
        <v>10000069</v>
      </c>
      <c r="CA65" s="141">
        <f t="shared" si="63"/>
        <v>0</v>
      </c>
      <c r="CB65" s="141"/>
      <c r="CC65" s="141"/>
      <c r="CD65" s="141">
        <f t="shared" si="40"/>
        <v>1904000</v>
      </c>
      <c r="CE65" s="141">
        <f t="shared" si="41"/>
        <v>1874207.2309440002</v>
      </c>
      <c r="CF65" s="141">
        <f t="shared" si="64"/>
        <v>0</v>
      </c>
      <c r="CG65" s="141"/>
      <c r="CH65" s="141"/>
      <c r="CI65" s="141">
        <f t="shared" si="47"/>
        <v>246401</v>
      </c>
      <c r="CJ65" s="141">
        <f t="shared" si="48"/>
        <v>225992.98000000117</v>
      </c>
      <c r="CK65" s="141">
        <f t="shared" si="65"/>
        <v>0</v>
      </c>
      <c r="CL65" s="141"/>
      <c r="CM65" s="141"/>
      <c r="CN65" s="141"/>
      <c r="CO65" s="141">
        <f t="shared" si="44"/>
        <v>0</v>
      </c>
      <c r="CP65" s="141">
        <f t="shared" si="66"/>
        <v>435000431</v>
      </c>
      <c r="CQ65" s="141">
        <f t="shared" si="49"/>
        <v>435000431.00000006</v>
      </c>
      <c r="CR65" s="141">
        <f t="shared" si="67"/>
        <v>0</v>
      </c>
      <c r="CS65" s="141"/>
      <c r="CT65" s="141"/>
      <c r="CU65" s="141"/>
      <c r="CV65" s="141">
        <f t="shared" si="46"/>
        <v>7532643.9457394788</v>
      </c>
    </row>
    <row r="66" spans="1:100" s="14" customFormat="1" ht="13.2" x14ac:dyDescent="0.25">
      <c r="A66" s="4" t="s">
        <v>304</v>
      </c>
      <c r="B66" s="4" t="s">
        <v>305</v>
      </c>
      <c r="C66" s="4"/>
      <c r="D66" s="4" t="s">
        <v>203</v>
      </c>
      <c r="E66" s="4"/>
      <c r="F66" s="141">
        <v>678583.87856600003</v>
      </c>
      <c r="G66" s="141">
        <f>'Control Totals 2016-17'!$I$3</f>
        <v>129600000</v>
      </c>
      <c r="H66" s="141">
        <v>129600000.00000101</v>
      </c>
      <c r="I66" s="141">
        <f t="shared" si="51"/>
        <v>678583.87856599479</v>
      </c>
      <c r="J66" s="141"/>
      <c r="K66" s="141">
        <v>24925100.742210001</v>
      </c>
      <c r="L66" s="141">
        <f t="shared" si="1"/>
        <v>3202979103</v>
      </c>
      <c r="M66" s="141">
        <v>5258012077.9999981</v>
      </c>
      <c r="N66" s="141">
        <f t="shared" si="52"/>
        <v>15183414.498324106</v>
      </c>
      <c r="O66" s="141"/>
      <c r="P66" s="141">
        <v>5315220.3186450005</v>
      </c>
      <c r="Q66" s="141">
        <v>756991403</v>
      </c>
      <c r="R66" s="141">
        <v>1276518313</v>
      </c>
      <c r="S66" s="141">
        <f t="shared" si="53"/>
        <v>3151992.4510986521</v>
      </c>
      <c r="T66" s="141"/>
      <c r="U66" s="141"/>
      <c r="V66" s="141">
        <f t="shared" si="4"/>
        <v>443204474</v>
      </c>
      <c r="W66" s="141">
        <f t="shared" si="5"/>
        <v>523996799.00000209</v>
      </c>
      <c r="X66" s="141">
        <f t="shared" si="6"/>
        <v>0</v>
      </c>
      <c r="Y66" s="141"/>
      <c r="Z66" s="141">
        <v>2198144.4028340001</v>
      </c>
      <c r="AA66" s="141">
        <f t="shared" si="7"/>
        <v>340118003</v>
      </c>
      <c r="AB66" s="141">
        <f t="shared" si="8"/>
        <v>342170317.00001383</v>
      </c>
      <c r="AC66" s="141">
        <f t="shared" si="9"/>
        <v>2184960.0840668404</v>
      </c>
      <c r="AD66" s="141"/>
      <c r="AE66" s="141">
        <v>3791975.5418309998</v>
      </c>
      <c r="AF66" s="141">
        <f t="shared" si="10"/>
        <v>605544318</v>
      </c>
      <c r="AG66" s="141">
        <f t="shared" si="11"/>
        <v>726591897.00000179</v>
      </c>
      <c r="AH66" s="141">
        <f t="shared" si="54"/>
        <v>3160246.1475712378</v>
      </c>
      <c r="AI66" s="141"/>
      <c r="AJ66" s="141"/>
      <c r="AK66" s="141">
        <f t="shared" si="13"/>
        <v>20371175</v>
      </c>
      <c r="AL66" s="141">
        <f t="shared" si="14"/>
        <v>21580834</v>
      </c>
      <c r="AM66" s="141">
        <f t="shared" si="55"/>
        <v>0</v>
      </c>
      <c r="AN66" s="141"/>
      <c r="AO66" s="141">
        <v>289922.86284000002</v>
      </c>
      <c r="AP66" s="141">
        <f t="shared" si="16"/>
        <v>45205996</v>
      </c>
      <c r="AQ66" s="141">
        <f t="shared" si="17"/>
        <v>45294790.000002876</v>
      </c>
      <c r="AR66" s="141">
        <f t="shared" si="56"/>
        <v>289354.51026161632</v>
      </c>
      <c r="AS66" s="141"/>
      <c r="AT66" s="141">
        <v>72754.748024</v>
      </c>
      <c r="AU66" s="141">
        <f t="shared" si="19"/>
        <v>12223411</v>
      </c>
      <c r="AV66" s="141">
        <f t="shared" si="20"/>
        <v>11889881.000002848</v>
      </c>
      <c r="AW66" s="141">
        <f t="shared" si="57"/>
        <v>74795.633976368379</v>
      </c>
      <c r="AX66" s="141"/>
      <c r="AY66" s="141">
        <v>5360710.3115299996</v>
      </c>
      <c r="AZ66" s="141">
        <f t="shared" si="22"/>
        <v>859541545</v>
      </c>
      <c r="BA66" s="141">
        <f t="shared" si="23"/>
        <v>834431461.9999969</v>
      </c>
      <c r="BB66" s="141">
        <f t="shared" si="58"/>
        <v>5522027.1925340518</v>
      </c>
      <c r="BC66" s="141"/>
      <c r="BD66" s="141"/>
      <c r="BE66" s="141">
        <f t="shared" si="25"/>
        <v>9386434</v>
      </c>
      <c r="BF66" s="141">
        <f t="shared" si="26"/>
        <v>9386434</v>
      </c>
      <c r="BG66" s="141">
        <f t="shared" si="59"/>
        <v>0</v>
      </c>
      <c r="BH66" s="141"/>
      <c r="BI66" s="141"/>
      <c r="BJ66" s="141">
        <f t="shared" si="28"/>
        <v>2191103</v>
      </c>
      <c r="BK66" s="141">
        <f t="shared" si="29"/>
        <v>2191101</v>
      </c>
      <c r="BL66" s="141">
        <f t="shared" si="60"/>
        <v>0</v>
      </c>
      <c r="BM66" s="141"/>
      <c r="BN66" s="141">
        <v>1122654</v>
      </c>
      <c r="BO66" s="141">
        <f t="shared" si="31"/>
        <v>186600000</v>
      </c>
      <c r="BP66" s="141">
        <f t="shared" si="32"/>
        <v>183638092</v>
      </c>
      <c r="BQ66" s="141">
        <f t="shared" si="61"/>
        <v>1140761.3426957191</v>
      </c>
      <c r="BR66" s="141"/>
      <c r="BS66" s="141">
        <v>823460</v>
      </c>
      <c r="BT66" s="141">
        <f t="shared" si="34"/>
        <v>121100000</v>
      </c>
      <c r="BU66" s="141">
        <f t="shared" si="35"/>
        <v>119177778</v>
      </c>
      <c r="BV66" s="141">
        <f t="shared" si="62"/>
        <v>836741.61134301394</v>
      </c>
      <c r="BW66" s="141"/>
      <c r="BX66" s="141">
        <v>43329</v>
      </c>
      <c r="BY66" s="141">
        <f t="shared" si="37"/>
        <v>10161290</v>
      </c>
      <c r="BZ66" s="141">
        <f t="shared" si="38"/>
        <v>10000069</v>
      </c>
      <c r="CA66" s="141">
        <f t="shared" si="63"/>
        <v>44027.549650907415</v>
      </c>
      <c r="CB66" s="141"/>
      <c r="CC66" s="141">
        <v>13848.821900000001</v>
      </c>
      <c r="CD66" s="141">
        <f t="shared" si="40"/>
        <v>1904000</v>
      </c>
      <c r="CE66" s="141">
        <f t="shared" si="41"/>
        <v>1874207.2309440002</v>
      </c>
      <c r="CF66" s="141">
        <f t="shared" si="64"/>
        <v>14068.965513658219</v>
      </c>
      <c r="CG66" s="141"/>
      <c r="CH66" s="141">
        <v>693.23</v>
      </c>
      <c r="CI66" s="141">
        <f t="shared" si="47"/>
        <v>246401</v>
      </c>
      <c r="CJ66" s="141">
        <f t="shared" si="48"/>
        <v>225992.98000000117</v>
      </c>
      <c r="CK66" s="141">
        <f t="shared" si="65"/>
        <v>755.83128834355432</v>
      </c>
      <c r="CL66" s="141"/>
      <c r="CM66" s="141">
        <v>1598337.0000000002</v>
      </c>
      <c r="CN66" s="141">
        <v>1580571</v>
      </c>
      <c r="CO66" s="141">
        <f t="shared" si="44"/>
        <v>3178908</v>
      </c>
      <c r="CP66" s="141">
        <f t="shared" si="66"/>
        <v>435000431</v>
      </c>
      <c r="CQ66" s="141">
        <f t="shared" si="49"/>
        <v>435000431.00000006</v>
      </c>
      <c r="CR66" s="141">
        <f t="shared" si="67"/>
        <v>3178907.9999999995</v>
      </c>
      <c r="CS66" s="141"/>
      <c r="CT66" s="141"/>
      <c r="CU66" s="141"/>
      <c r="CV66" s="141">
        <f t="shared" si="46"/>
        <v>35460637.696890518</v>
      </c>
    </row>
    <row r="67" spans="1:100" s="14" customFormat="1" ht="13.2" x14ac:dyDescent="0.25">
      <c r="A67" s="4" t="s">
        <v>379</v>
      </c>
      <c r="B67" s="4" t="s">
        <v>380</v>
      </c>
      <c r="C67" s="4" t="s">
        <v>348</v>
      </c>
      <c r="D67" s="4" t="s">
        <v>348</v>
      </c>
      <c r="E67" s="4"/>
      <c r="F67" s="141"/>
      <c r="G67" s="141">
        <f>'Control Totals 2016-17'!$I$3</f>
        <v>129600000</v>
      </c>
      <c r="H67" s="141">
        <v>129600000.00000101</v>
      </c>
      <c r="I67" s="141">
        <f t="shared" si="51"/>
        <v>0</v>
      </c>
      <c r="J67" s="141"/>
      <c r="K67" s="141"/>
      <c r="L67" s="141">
        <f t="shared" si="1"/>
        <v>3202979103</v>
      </c>
      <c r="M67" s="141">
        <v>5258012077.9999981</v>
      </c>
      <c r="N67" s="141">
        <f t="shared" si="52"/>
        <v>0</v>
      </c>
      <c r="O67" s="141"/>
      <c r="P67" s="141">
        <v>2162607.151912</v>
      </c>
      <c r="Q67" s="141">
        <v>756991403</v>
      </c>
      <c r="R67" s="141">
        <v>1276518313</v>
      </c>
      <c r="S67" s="141">
        <f t="shared" si="53"/>
        <v>1282453.2209148959</v>
      </c>
      <c r="T67" s="141"/>
      <c r="U67" s="141"/>
      <c r="V67" s="141">
        <f t="shared" si="4"/>
        <v>443204474</v>
      </c>
      <c r="W67" s="141">
        <f t="shared" si="5"/>
        <v>523996799.00000209</v>
      </c>
      <c r="X67" s="141">
        <f t="shared" si="6"/>
        <v>0</v>
      </c>
      <c r="Y67" s="141"/>
      <c r="Z67" s="141">
        <v>65422.591417000003</v>
      </c>
      <c r="AA67" s="141">
        <f t="shared" si="7"/>
        <v>340118003</v>
      </c>
      <c r="AB67" s="141">
        <f t="shared" si="8"/>
        <v>342170317.00001383</v>
      </c>
      <c r="AC67" s="141">
        <f t="shared" si="9"/>
        <v>65030.191218585693</v>
      </c>
      <c r="AD67" s="141"/>
      <c r="AE67" s="141"/>
      <c r="AF67" s="141">
        <f t="shared" si="10"/>
        <v>605544318</v>
      </c>
      <c r="AG67" s="141">
        <f t="shared" si="11"/>
        <v>726591897.00000179</v>
      </c>
      <c r="AH67" s="141">
        <f t="shared" si="54"/>
        <v>0</v>
      </c>
      <c r="AI67" s="141"/>
      <c r="AJ67" s="141"/>
      <c r="AK67" s="141">
        <f t="shared" si="13"/>
        <v>20371175</v>
      </c>
      <c r="AL67" s="141">
        <f t="shared" si="14"/>
        <v>21580834</v>
      </c>
      <c r="AM67" s="141">
        <f t="shared" si="55"/>
        <v>0</v>
      </c>
      <c r="AN67" s="141"/>
      <c r="AO67" s="141">
        <v>48118.915345000001</v>
      </c>
      <c r="AP67" s="141">
        <f t="shared" si="16"/>
        <v>45205996</v>
      </c>
      <c r="AQ67" s="141">
        <f t="shared" si="17"/>
        <v>45294790.000002876</v>
      </c>
      <c r="AR67" s="141">
        <f t="shared" si="56"/>
        <v>48024.58504852921</v>
      </c>
      <c r="AS67" s="141"/>
      <c r="AT67" s="141"/>
      <c r="AU67" s="141">
        <f t="shared" si="19"/>
        <v>12223411</v>
      </c>
      <c r="AV67" s="141">
        <f t="shared" si="20"/>
        <v>11889881.000002848</v>
      </c>
      <c r="AW67" s="141">
        <f t="shared" si="57"/>
        <v>0</v>
      </c>
      <c r="AX67" s="141"/>
      <c r="AY67" s="141"/>
      <c r="AZ67" s="141">
        <f t="shared" si="22"/>
        <v>859541545</v>
      </c>
      <c r="BA67" s="141">
        <f t="shared" si="23"/>
        <v>834431461.9999969</v>
      </c>
      <c r="BB67" s="141">
        <f t="shared" si="58"/>
        <v>0</v>
      </c>
      <c r="BC67" s="141"/>
      <c r="BD67" s="141">
        <v>38689</v>
      </c>
      <c r="BE67" s="141">
        <f t="shared" si="25"/>
        <v>9386434</v>
      </c>
      <c r="BF67" s="141">
        <f t="shared" si="26"/>
        <v>9386434</v>
      </c>
      <c r="BG67" s="141">
        <f t="shared" si="59"/>
        <v>38689</v>
      </c>
      <c r="BH67" s="141"/>
      <c r="BI67" s="141">
        <v>160789</v>
      </c>
      <c r="BJ67" s="141">
        <f t="shared" si="28"/>
        <v>2191103</v>
      </c>
      <c r="BK67" s="141">
        <f t="shared" si="29"/>
        <v>2191101</v>
      </c>
      <c r="BL67" s="141">
        <f t="shared" si="60"/>
        <v>160789.14676548456</v>
      </c>
      <c r="BM67" s="141"/>
      <c r="BN67" s="141"/>
      <c r="BO67" s="141">
        <f t="shared" si="31"/>
        <v>186600000</v>
      </c>
      <c r="BP67" s="141">
        <f t="shared" si="32"/>
        <v>183638092</v>
      </c>
      <c r="BQ67" s="141">
        <f t="shared" si="61"/>
        <v>0</v>
      </c>
      <c r="BR67" s="141"/>
      <c r="BS67" s="141"/>
      <c r="BT67" s="141">
        <f t="shared" si="34"/>
        <v>121100000</v>
      </c>
      <c r="BU67" s="141">
        <f t="shared" si="35"/>
        <v>119177778</v>
      </c>
      <c r="BV67" s="141">
        <f t="shared" si="62"/>
        <v>0</v>
      </c>
      <c r="BW67" s="141"/>
      <c r="BX67" s="141"/>
      <c r="BY67" s="141">
        <f t="shared" si="37"/>
        <v>10161290</v>
      </c>
      <c r="BZ67" s="141">
        <f t="shared" si="38"/>
        <v>10000069</v>
      </c>
      <c r="CA67" s="141">
        <f t="shared" si="63"/>
        <v>0</v>
      </c>
      <c r="CB67" s="141"/>
      <c r="CC67" s="141"/>
      <c r="CD67" s="141">
        <f t="shared" si="40"/>
        <v>1904000</v>
      </c>
      <c r="CE67" s="141">
        <f t="shared" si="41"/>
        <v>1874207.2309440002</v>
      </c>
      <c r="CF67" s="141">
        <f t="shared" si="64"/>
        <v>0</v>
      </c>
      <c r="CG67" s="141"/>
      <c r="CH67" s="141">
        <v>693.23</v>
      </c>
      <c r="CI67" s="141">
        <f t="shared" si="47"/>
        <v>246401</v>
      </c>
      <c r="CJ67" s="141">
        <f t="shared" si="48"/>
        <v>225992.98000000117</v>
      </c>
      <c r="CK67" s="141">
        <f t="shared" si="65"/>
        <v>755.83128834355432</v>
      </c>
      <c r="CL67" s="141"/>
      <c r="CM67" s="141">
        <v>48044</v>
      </c>
      <c r="CN67" s="141">
        <v>47903</v>
      </c>
      <c r="CO67" s="141">
        <f t="shared" si="44"/>
        <v>95947</v>
      </c>
      <c r="CP67" s="141">
        <f t="shared" si="66"/>
        <v>435000431</v>
      </c>
      <c r="CQ67" s="141">
        <f t="shared" si="49"/>
        <v>435000431.00000006</v>
      </c>
      <c r="CR67" s="141">
        <f t="shared" si="67"/>
        <v>95946.999999999985</v>
      </c>
      <c r="CS67" s="141"/>
      <c r="CT67" s="141"/>
      <c r="CU67" s="141"/>
      <c r="CV67" s="141">
        <f t="shared" si="46"/>
        <v>1691688.9752358389</v>
      </c>
    </row>
    <row r="68" spans="1:100" s="14" customFormat="1" ht="13.2" x14ac:dyDescent="0.25">
      <c r="A68" s="4" t="s">
        <v>729</v>
      </c>
      <c r="B68" s="4" t="s">
        <v>730</v>
      </c>
      <c r="C68" s="4" t="s">
        <v>348</v>
      </c>
      <c r="D68" s="4" t="s">
        <v>348</v>
      </c>
      <c r="E68" s="4"/>
      <c r="F68" s="141"/>
      <c r="G68" s="141">
        <f>'Control Totals 2016-17'!$I$3</f>
        <v>129600000</v>
      </c>
      <c r="H68" s="141">
        <v>129600000.00000101</v>
      </c>
      <c r="I68" s="141">
        <f t="shared" ref="I68:I99" si="68">(F68/H68)*G68</f>
        <v>0</v>
      </c>
      <c r="J68" s="141"/>
      <c r="K68" s="141"/>
      <c r="L68" s="141">
        <f t="shared" ref="L68:L131" si="69">$K$391</f>
        <v>3202979103</v>
      </c>
      <c r="M68" s="141">
        <v>5258012077.9999981</v>
      </c>
      <c r="N68" s="141">
        <f t="shared" ref="N68:N99" si="70">(K68/M68)*L68</f>
        <v>0</v>
      </c>
      <c r="O68" s="141"/>
      <c r="P68" s="141">
        <v>1396323.459212</v>
      </c>
      <c r="Q68" s="141">
        <v>756991403</v>
      </c>
      <c r="R68" s="141">
        <v>1276518313</v>
      </c>
      <c r="S68" s="141">
        <f t="shared" ref="S68:S99" si="71">(P68/R68)*Q68</f>
        <v>828037.36042500881</v>
      </c>
      <c r="T68" s="141"/>
      <c r="U68" s="141"/>
      <c r="V68" s="141">
        <f t="shared" ref="V68:V131" si="72">$U$391</f>
        <v>443204474</v>
      </c>
      <c r="W68" s="141">
        <f t="shared" ref="W68:W131" si="73">$U$390</f>
        <v>523996799.00000209</v>
      </c>
      <c r="X68" s="141">
        <f t="shared" ref="X68:X131" si="74">(U68/W68)*V68</f>
        <v>0</v>
      </c>
      <c r="Y68" s="141"/>
      <c r="Z68" s="141">
        <v>101799.23152099999</v>
      </c>
      <c r="AA68" s="141">
        <f t="shared" ref="AA68:AA131" si="75">$Z$391</f>
        <v>340118003</v>
      </c>
      <c r="AB68" s="141">
        <f t="shared" ref="AB68:AB131" si="76">$Z$390</f>
        <v>342170317.00001383</v>
      </c>
      <c r="AC68" s="141">
        <f t="shared" ref="AC68:AC131" si="77">(Z68/AB68)*AA68</f>
        <v>101188.64674008462</v>
      </c>
      <c r="AD68" s="141"/>
      <c r="AE68" s="141"/>
      <c r="AF68" s="141">
        <f t="shared" ref="AF68:AF131" si="78">$AE$391</f>
        <v>605544318</v>
      </c>
      <c r="AG68" s="141">
        <f t="shared" ref="AG68:AG131" si="79">$AE$390</f>
        <v>726591897.00000179</v>
      </c>
      <c r="AH68" s="141">
        <f t="shared" ref="AH68:AH99" si="80">(AE68/AG68)*AF68</f>
        <v>0</v>
      </c>
      <c r="AI68" s="141"/>
      <c r="AJ68" s="141"/>
      <c r="AK68" s="141">
        <f t="shared" ref="AK68:AK131" si="81">$AJ$391</f>
        <v>20371175</v>
      </c>
      <c r="AL68" s="141">
        <f t="shared" ref="AL68:AL131" si="82">$AJ$390</f>
        <v>21580834</v>
      </c>
      <c r="AM68" s="141">
        <f t="shared" ref="AM68:AM99" si="83">(AJ68/AL68)*AK68</f>
        <v>0</v>
      </c>
      <c r="AN68" s="141"/>
      <c r="AO68" s="141">
        <v>63882.633057999999</v>
      </c>
      <c r="AP68" s="141">
        <f t="shared" ref="AP68:AP131" si="84">$AO$391</f>
        <v>45205996</v>
      </c>
      <c r="AQ68" s="141">
        <f t="shared" ref="AQ68:AQ131" si="85">$AO$390</f>
        <v>45294790.000002876</v>
      </c>
      <c r="AR68" s="141">
        <f t="shared" ref="AR68:AR99" si="86">(AO68/AQ68)*AP68</f>
        <v>63757.400232769207</v>
      </c>
      <c r="AS68" s="141"/>
      <c r="AT68" s="141"/>
      <c r="AU68" s="141">
        <f t="shared" ref="AU68:AU131" si="87">$AT$391</f>
        <v>12223411</v>
      </c>
      <c r="AV68" s="141">
        <f t="shared" ref="AV68:AV131" si="88">$AT$390</f>
        <v>11889881.000002848</v>
      </c>
      <c r="AW68" s="141">
        <f t="shared" ref="AW68:AW99" si="89">(AT68/AV68)*AU68</f>
        <v>0</v>
      </c>
      <c r="AX68" s="141"/>
      <c r="AY68" s="141"/>
      <c r="AZ68" s="141">
        <f t="shared" ref="AZ68:AZ131" si="90">$AY$391</f>
        <v>859541545</v>
      </c>
      <c r="BA68" s="141">
        <f t="shared" ref="BA68:BA131" si="91">$AY$390</f>
        <v>834431461.9999969</v>
      </c>
      <c r="BB68" s="141">
        <f t="shared" ref="BB68:BB99" si="92">(AY68/BA68)*AZ68</f>
        <v>0</v>
      </c>
      <c r="BC68" s="141"/>
      <c r="BD68" s="141"/>
      <c r="BE68" s="141">
        <f t="shared" ref="BE68:BE131" si="93">$BD$391</f>
        <v>9386434</v>
      </c>
      <c r="BF68" s="141">
        <f t="shared" ref="BF68:BF131" si="94">$BD$390</f>
        <v>9386434</v>
      </c>
      <c r="BG68" s="141">
        <f t="shared" ref="BG68:BG99" si="95">(BD68/BF68)*BE68</f>
        <v>0</v>
      </c>
      <c r="BH68" s="141"/>
      <c r="BI68" s="141"/>
      <c r="BJ68" s="141">
        <f t="shared" ref="BJ68:BJ131" si="96">$BI$391</f>
        <v>2191103</v>
      </c>
      <c r="BK68" s="141">
        <f t="shared" ref="BK68:BK131" si="97">$BI$390</f>
        <v>2191101</v>
      </c>
      <c r="BL68" s="141">
        <f t="shared" ref="BL68:BL99" si="98">(BI68/BK68)*BJ68</f>
        <v>0</v>
      </c>
      <c r="BM68" s="141"/>
      <c r="BN68" s="141"/>
      <c r="BO68" s="141">
        <f t="shared" ref="BO68:BO131" si="99">$BN$391</f>
        <v>186600000</v>
      </c>
      <c r="BP68" s="141">
        <f t="shared" ref="BP68:BP131" si="100">$BN$390</f>
        <v>183638092</v>
      </c>
      <c r="BQ68" s="141">
        <f t="shared" ref="BQ68:BQ99" si="101">(BN68/BP68)*BO68</f>
        <v>0</v>
      </c>
      <c r="BR68" s="141"/>
      <c r="BS68" s="141"/>
      <c r="BT68" s="141">
        <f t="shared" ref="BT68:BT131" si="102">$BS$391</f>
        <v>121100000</v>
      </c>
      <c r="BU68" s="141">
        <f t="shared" ref="BU68:BU131" si="103">$BS$390</f>
        <v>119177778</v>
      </c>
      <c r="BV68" s="141">
        <f t="shared" ref="BV68:BV99" si="104">(BS68/BU68)*BT68</f>
        <v>0</v>
      </c>
      <c r="BW68" s="141"/>
      <c r="BX68" s="141"/>
      <c r="BY68" s="141">
        <f t="shared" ref="BY68:BY131" si="105">$BX$391</f>
        <v>10161290</v>
      </c>
      <c r="BZ68" s="141">
        <f t="shared" ref="BZ68:BZ131" si="106">$BX$390</f>
        <v>10000069</v>
      </c>
      <c r="CA68" s="141">
        <f t="shared" ref="CA68:CA99" si="107">(BX68/BZ68)*BY68</f>
        <v>0</v>
      </c>
      <c r="CB68" s="141"/>
      <c r="CC68" s="141"/>
      <c r="CD68" s="141">
        <f t="shared" ref="CD68:CD131" si="108">$CC$391</f>
        <v>1904000</v>
      </c>
      <c r="CE68" s="141">
        <f t="shared" ref="CE68:CE131" si="109">$CC$390</f>
        <v>1874207.2309440002</v>
      </c>
      <c r="CF68" s="141">
        <f t="shared" ref="CF68:CF99" si="110">(CC68/CE68)*CD68</f>
        <v>0</v>
      </c>
      <c r="CG68" s="141"/>
      <c r="CH68" s="141">
        <v>693.23</v>
      </c>
      <c r="CI68" s="141">
        <f t="shared" si="47"/>
        <v>246401</v>
      </c>
      <c r="CJ68" s="141">
        <f t="shared" si="48"/>
        <v>225992.98000000117</v>
      </c>
      <c r="CK68" s="141">
        <f t="shared" ref="CK68:CK72" si="111">(CH68/CJ68)*CI68</f>
        <v>755.83128834355432</v>
      </c>
      <c r="CL68" s="141"/>
      <c r="CM68" s="141">
        <v>77671</v>
      </c>
      <c r="CN68" s="141"/>
      <c r="CO68" s="141">
        <f t="shared" ref="CO68:CO131" si="112">CN68+CM68</f>
        <v>77671</v>
      </c>
      <c r="CP68" s="141">
        <f t="shared" si="66"/>
        <v>435000431</v>
      </c>
      <c r="CQ68" s="141">
        <f t="shared" si="49"/>
        <v>435000431.00000006</v>
      </c>
      <c r="CR68" s="141">
        <f t="shared" ref="CR68:CR72" si="113">(CO68/CQ68)*CP68</f>
        <v>77671</v>
      </c>
      <c r="CS68" s="141"/>
      <c r="CT68" s="141"/>
      <c r="CU68" s="141"/>
      <c r="CV68" s="141">
        <f t="shared" ref="CV68:CV131" si="114">SUM(I68,N68,S68,X68,AC68,AH68,AM68,AR68,AW68,BG68,BL68,BQ68,BV68,CA68,CF68,CK68, BB68, CR68)</f>
        <v>1071410.2386862063</v>
      </c>
    </row>
    <row r="69" spans="1:100" s="14" customFormat="1" ht="13.2" x14ac:dyDescent="0.25">
      <c r="A69" s="4" t="s">
        <v>351</v>
      </c>
      <c r="B69" s="4" t="s">
        <v>352</v>
      </c>
      <c r="C69" s="4" t="s">
        <v>348</v>
      </c>
      <c r="D69" s="4" t="s">
        <v>348</v>
      </c>
      <c r="E69" s="4"/>
      <c r="F69" s="141"/>
      <c r="G69" s="141">
        <f>'Control Totals 2016-17'!$I$3</f>
        <v>129600000</v>
      </c>
      <c r="H69" s="141">
        <v>129600000.00000101</v>
      </c>
      <c r="I69" s="141">
        <f t="shared" si="68"/>
        <v>0</v>
      </c>
      <c r="J69" s="141"/>
      <c r="K69" s="141"/>
      <c r="L69" s="141">
        <f t="shared" si="69"/>
        <v>3202979103</v>
      </c>
      <c r="M69" s="141">
        <v>5258012077.9999981</v>
      </c>
      <c r="N69" s="141">
        <f t="shared" si="70"/>
        <v>0</v>
      </c>
      <c r="O69" s="141"/>
      <c r="P69" s="141">
        <v>908986.07614000002</v>
      </c>
      <c r="Q69" s="141">
        <v>756991403</v>
      </c>
      <c r="R69" s="141">
        <v>1276518313</v>
      </c>
      <c r="S69" s="141">
        <f t="shared" si="71"/>
        <v>539040.16736552957</v>
      </c>
      <c r="T69" s="141"/>
      <c r="U69" s="141"/>
      <c r="V69" s="141">
        <f t="shared" si="72"/>
        <v>443204474</v>
      </c>
      <c r="W69" s="141">
        <f t="shared" si="73"/>
        <v>523996799.00000209</v>
      </c>
      <c r="X69" s="141">
        <f t="shared" si="74"/>
        <v>0</v>
      </c>
      <c r="Y69" s="141"/>
      <c r="Z69" s="141">
        <v>102003.95103900001</v>
      </c>
      <c r="AA69" s="141">
        <f t="shared" si="75"/>
        <v>340118003</v>
      </c>
      <c r="AB69" s="141">
        <f t="shared" si="76"/>
        <v>342170317.00001383</v>
      </c>
      <c r="AC69" s="141">
        <f t="shared" si="77"/>
        <v>101392.13836451236</v>
      </c>
      <c r="AD69" s="141"/>
      <c r="AE69" s="141"/>
      <c r="AF69" s="141">
        <f t="shared" si="78"/>
        <v>605544318</v>
      </c>
      <c r="AG69" s="141">
        <f t="shared" si="79"/>
        <v>726591897.00000179</v>
      </c>
      <c r="AH69" s="141">
        <f t="shared" si="80"/>
        <v>0</v>
      </c>
      <c r="AI69" s="141"/>
      <c r="AJ69" s="141"/>
      <c r="AK69" s="141">
        <f t="shared" si="81"/>
        <v>20371175</v>
      </c>
      <c r="AL69" s="141">
        <f t="shared" si="82"/>
        <v>21580834</v>
      </c>
      <c r="AM69" s="141">
        <f t="shared" si="83"/>
        <v>0</v>
      </c>
      <c r="AN69" s="141"/>
      <c r="AO69" s="141">
        <v>40237.056488000002</v>
      </c>
      <c r="AP69" s="141">
        <f t="shared" si="84"/>
        <v>45205996</v>
      </c>
      <c r="AQ69" s="141">
        <f t="shared" si="85"/>
        <v>45294790.000002876</v>
      </c>
      <c r="AR69" s="141">
        <f t="shared" si="86"/>
        <v>40158.177455910198</v>
      </c>
      <c r="AS69" s="141"/>
      <c r="AT69" s="141"/>
      <c r="AU69" s="141">
        <f t="shared" si="87"/>
        <v>12223411</v>
      </c>
      <c r="AV69" s="141">
        <f t="shared" si="88"/>
        <v>11889881.000002848</v>
      </c>
      <c r="AW69" s="141">
        <f t="shared" si="89"/>
        <v>0</v>
      </c>
      <c r="AX69" s="141"/>
      <c r="AY69" s="141"/>
      <c r="AZ69" s="141">
        <f t="shared" si="90"/>
        <v>859541545</v>
      </c>
      <c r="BA69" s="141">
        <f t="shared" si="91"/>
        <v>834431461.9999969</v>
      </c>
      <c r="BB69" s="141">
        <f t="shared" si="92"/>
        <v>0</v>
      </c>
      <c r="BC69" s="141"/>
      <c r="BD69" s="141"/>
      <c r="BE69" s="141">
        <f t="shared" si="93"/>
        <v>9386434</v>
      </c>
      <c r="BF69" s="141">
        <f t="shared" si="94"/>
        <v>9386434</v>
      </c>
      <c r="BG69" s="141">
        <f t="shared" si="95"/>
        <v>0</v>
      </c>
      <c r="BH69" s="141"/>
      <c r="BI69" s="141"/>
      <c r="BJ69" s="141">
        <f t="shared" si="96"/>
        <v>2191103</v>
      </c>
      <c r="BK69" s="141">
        <f t="shared" si="97"/>
        <v>2191101</v>
      </c>
      <c r="BL69" s="141">
        <f t="shared" si="98"/>
        <v>0</v>
      </c>
      <c r="BM69" s="141"/>
      <c r="BN69" s="141"/>
      <c r="BO69" s="141">
        <f t="shared" si="99"/>
        <v>186600000</v>
      </c>
      <c r="BP69" s="141">
        <f t="shared" si="100"/>
        <v>183638092</v>
      </c>
      <c r="BQ69" s="141">
        <f t="shared" si="101"/>
        <v>0</v>
      </c>
      <c r="BR69" s="141"/>
      <c r="BS69" s="141"/>
      <c r="BT69" s="141">
        <f t="shared" si="102"/>
        <v>121100000</v>
      </c>
      <c r="BU69" s="141">
        <f t="shared" si="103"/>
        <v>119177778</v>
      </c>
      <c r="BV69" s="141">
        <f t="shared" si="104"/>
        <v>0</v>
      </c>
      <c r="BW69" s="141"/>
      <c r="BX69" s="141"/>
      <c r="BY69" s="141">
        <f t="shared" si="105"/>
        <v>10161290</v>
      </c>
      <c r="BZ69" s="141">
        <f t="shared" si="106"/>
        <v>10000069</v>
      </c>
      <c r="CA69" s="141">
        <f t="shared" si="107"/>
        <v>0</v>
      </c>
      <c r="CB69" s="141"/>
      <c r="CC69" s="141"/>
      <c r="CD69" s="141">
        <f t="shared" si="108"/>
        <v>1904000</v>
      </c>
      <c r="CE69" s="141">
        <f t="shared" si="109"/>
        <v>1874207.2309440002</v>
      </c>
      <c r="CF69" s="141">
        <f t="shared" si="110"/>
        <v>0</v>
      </c>
      <c r="CG69" s="141"/>
      <c r="CH69" s="141">
        <v>693.23</v>
      </c>
      <c r="CI69" s="141">
        <f t="shared" ref="CI69:CI132" si="115">$CH$391</f>
        <v>246401</v>
      </c>
      <c r="CJ69" s="141">
        <f t="shared" ref="CJ69:CJ132" si="116">$CH$390</f>
        <v>225992.98000000117</v>
      </c>
      <c r="CK69" s="141">
        <f t="shared" si="111"/>
        <v>755.83128834355432</v>
      </c>
      <c r="CL69" s="141"/>
      <c r="CM69" s="141"/>
      <c r="CN69" s="141">
        <v>74244</v>
      </c>
      <c r="CO69" s="141">
        <f t="shared" si="112"/>
        <v>74244</v>
      </c>
      <c r="CP69" s="141">
        <f t="shared" ref="CP69:CP132" si="117">$CO$391</f>
        <v>435000431</v>
      </c>
      <c r="CQ69" s="141">
        <f t="shared" ref="CQ69:CQ132" si="118">$CO$390</f>
        <v>435000431.00000006</v>
      </c>
      <c r="CR69" s="141">
        <f t="shared" si="113"/>
        <v>74243.999999999985</v>
      </c>
      <c r="CS69" s="141"/>
      <c r="CT69" s="141"/>
      <c r="CU69" s="141"/>
      <c r="CV69" s="141">
        <f t="shared" si="114"/>
        <v>755590.31447429571</v>
      </c>
    </row>
    <row r="70" spans="1:100" s="14" customFormat="1" ht="13.2" x14ac:dyDescent="0.25">
      <c r="A70" s="4" t="s">
        <v>543</v>
      </c>
      <c r="B70" s="4" t="s">
        <v>544</v>
      </c>
      <c r="C70" s="4" t="s">
        <v>348</v>
      </c>
      <c r="D70" s="4" t="s">
        <v>348</v>
      </c>
      <c r="E70" s="4"/>
      <c r="F70" s="141"/>
      <c r="G70" s="141">
        <f>'Control Totals 2016-17'!$I$3</f>
        <v>129600000</v>
      </c>
      <c r="H70" s="141">
        <v>129600000.00000101</v>
      </c>
      <c r="I70" s="141">
        <f t="shared" si="68"/>
        <v>0</v>
      </c>
      <c r="J70" s="141"/>
      <c r="K70" s="141"/>
      <c r="L70" s="141">
        <f t="shared" si="69"/>
        <v>3202979103</v>
      </c>
      <c r="M70" s="141">
        <v>5258012077.9999981</v>
      </c>
      <c r="N70" s="141">
        <f t="shared" si="70"/>
        <v>0</v>
      </c>
      <c r="O70" s="141"/>
      <c r="P70" s="141">
        <v>1867974.539876</v>
      </c>
      <c r="Q70" s="141">
        <v>756991403</v>
      </c>
      <c r="R70" s="141">
        <v>1276518313</v>
      </c>
      <c r="S70" s="141">
        <f t="shared" si="71"/>
        <v>1107732.3790097579</v>
      </c>
      <c r="T70" s="141"/>
      <c r="U70" s="141"/>
      <c r="V70" s="141">
        <f t="shared" si="72"/>
        <v>443204474</v>
      </c>
      <c r="W70" s="141">
        <f t="shared" si="73"/>
        <v>523996799.00000209</v>
      </c>
      <c r="X70" s="141">
        <f t="shared" si="74"/>
        <v>0</v>
      </c>
      <c r="Y70" s="141"/>
      <c r="Z70" s="141">
        <v>92079.379444999999</v>
      </c>
      <c r="AA70" s="141">
        <f t="shared" si="75"/>
        <v>340118003</v>
      </c>
      <c r="AB70" s="141">
        <f t="shared" si="76"/>
        <v>342170317.00001383</v>
      </c>
      <c r="AC70" s="141">
        <f t="shared" si="77"/>
        <v>91527.093667541529</v>
      </c>
      <c r="AD70" s="141"/>
      <c r="AE70" s="141"/>
      <c r="AF70" s="141">
        <f t="shared" si="78"/>
        <v>605544318</v>
      </c>
      <c r="AG70" s="141">
        <f t="shared" si="79"/>
        <v>726591897.00000179</v>
      </c>
      <c r="AH70" s="141">
        <f t="shared" si="80"/>
        <v>0</v>
      </c>
      <c r="AI70" s="141"/>
      <c r="AJ70" s="141"/>
      <c r="AK70" s="141">
        <f t="shared" si="81"/>
        <v>20371175</v>
      </c>
      <c r="AL70" s="141">
        <f t="shared" si="82"/>
        <v>21580834</v>
      </c>
      <c r="AM70" s="141">
        <f t="shared" si="83"/>
        <v>0</v>
      </c>
      <c r="AN70" s="141"/>
      <c r="AO70" s="141">
        <v>40237.056488000002</v>
      </c>
      <c r="AP70" s="141">
        <f t="shared" si="84"/>
        <v>45205996</v>
      </c>
      <c r="AQ70" s="141">
        <f t="shared" si="85"/>
        <v>45294790.000002876</v>
      </c>
      <c r="AR70" s="141">
        <f t="shared" si="86"/>
        <v>40158.177455910198</v>
      </c>
      <c r="AS70" s="141"/>
      <c r="AT70" s="141"/>
      <c r="AU70" s="141">
        <f t="shared" si="87"/>
        <v>12223411</v>
      </c>
      <c r="AV70" s="141">
        <f t="shared" si="88"/>
        <v>11889881.000002848</v>
      </c>
      <c r="AW70" s="141">
        <f t="shared" si="89"/>
        <v>0</v>
      </c>
      <c r="AX70" s="141"/>
      <c r="AY70" s="141"/>
      <c r="AZ70" s="141">
        <f t="shared" si="90"/>
        <v>859541545</v>
      </c>
      <c r="BA70" s="141">
        <f t="shared" si="91"/>
        <v>834431461.9999969</v>
      </c>
      <c r="BB70" s="141">
        <f t="shared" si="92"/>
        <v>0</v>
      </c>
      <c r="BC70" s="141"/>
      <c r="BD70" s="141"/>
      <c r="BE70" s="141">
        <f t="shared" si="93"/>
        <v>9386434</v>
      </c>
      <c r="BF70" s="141">
        <f t="shared" si="94"/>
        <v>9386434</v>
      </c>
      <c r="BG70" s="141">
        <f t="shared" si="95"/>
        <v>0</v>
      </c>
      <c r="BH70" s="141"/>
      <c r="BI70" s="141"/>
      <c r="BJ70" s="141">
        <f t="shared" si="96"/>
        <v>2191103</v>
      </c>
      <c r="BK70" s="141">
        <f t="shared" si="97"/>
        <v>2191101</v>
      </c>
      <c r="BL70" s="141">
        <f t="shared" si="98"/>
        <v>0</v>
      </c>
      <c r="BM70" s="141"/>
      <c r="BN70" s="141"/>
      <c r="BO70" s="141">
        <f t="shared" si="99"/>
        <v>186600000</v>
      </c>
      <c r="BP70" s="141">
        <f t="shared" si="100"/>
        <v>183638092</v>
      </c>
      <c r="BQ70" s="141">
        <f t="shared" si="101"/>
        <v>0</v>
      </c>
      <c r="BR70" s="141"/>
      <c r="BS70" s="141"/>
      <c r="BT70" s="141">
        <f t="shared" si="102"/>
        <v>121100000</v>
      </c>
      <c r="BU70" s="141">
        <f t="shared" si="103"/>
        <v>119177778</v>
      </c>
      <c r="BV70" s="141">
        <f t="shared" si="104"/>
        <v>0</v>
      </c>
      <c r="BW70" s="141"/>
      <c r="BX70" s="141"/>
      <c r="BY70" s="141">
        <f t="shared" si="105"/>
        <v>10161290</v>
      </c>
      <c r="BZ70" s="141">
        <f t="shared" si="106"/>
        <v>10000069</v>
      </c>
      <c r="CA70" s="141">
        <f t="shared" si="107"/>
        <v>0</v>
      </c>
      <c r="CB70" s="141"/>
      <c r="CC70" s="141"/>
      <c r="CD70" s="141">
        <f t="shared" si="108"/>
        <v>1904000</v>
      </c>
      <c r="CE70" s="141">
        <f t="shared" si="109"/>
        <v>1874207.2309440002</v>
      </c>
      <c r="CF70" s="141">
        <f t="shared" si="110"/>
        <v>0</v>
      </c>
      <c r="CG70" s="141"/>
      <c r="CH70" s="141">
        <v>693.23</v>
      </c>
      <c r="CI70" s="141">
        <f t="shared" si="115"/>
        <v>246401</v>
      </c>
      <c r="CJ70" s="141">
        <f t="shared" si="116"/>
        <v>225992.98000000117</v>
      </c>
      <c r="CK70" s="141">
        <f t="shared" si="111"/>
        <v>755.83128834355432</v>
      </c>
      <c r="CL70" s="141"/>
      <c r="CM70" s="141">
        <v>68069</v>
      </c>
      <c r="CN70" s="141">
        <v>132094</v>
      </c>
      <c r="CO70" s="141">
        <f t="shared" si="112"/>
        <v>200163</v>
      </c>
      <c r="CP70" s="141">
        <f t="shared" si="117"/>
        <v>435000431</v>
      </c>
      <c r="CQ70" s="141">
        <f t="shared" si="118"/>
        <v>435000431.00000006</v>
      </c>
      <c r="CR70" s="141">
        <f t="shared" si="113"/>
        <v>200162.99999999997</v>
      </c>
      <c r="CS70" s="141"/>
      <c r="CT70" s="141"/>
      <c r="CU70" s="141"/>
      <c r="CV70" s="141">
        <f t="shared" si="114"/>
        <v>1440336.4814215533</v>
      </c>
    </row>
    <row r="71" spans="1:100" s="14" customFormat="1" ht="13.2" x14ac:dyDescent="0.25">
      <c r="A71" s="4" t="s">
        <v>407</v>
      </c>
      <c r="B71" s="4" t="s">
        <v>408</v>
      </c>
      <c r="C71" s="4" t="s">
        <v>348</v>
      </c>
      <c r="D71" s="4" t="s">
        <v>348</v>
      </c>
      <c r="E71" s="4"/>
      <c r="F71" s="141"/>
      <c r="G71" s="141">
        <f>'Control Totals 2016-17'!$I$3</f>
        <v>129600000</v>
      </c>
      <c r="H71" s="141">
        <v>129600000.00000101</v>
      </c>
      <c r="I71" s="141">
        <f t="shared" si="68"/>
        <v>0</v>
      </c>
      <c r="J71" s="141"/>
      <c r="K71" s="141"/>
      <c r="L71" s="141">
        <f t="shared" si="69"/>
        <v>3202979103</v>
      </c>
      <c r="M71" s="141">
        <v>5258012077.9999981</v>
      </c>
      <c r="N71" s="141">
        <f t="shared" si="70"/>
        <v>0</v>
      </c>
      <c r="O71" s="141"/>
      <c r="P71" s="141">
        <v>606892.96736000001</v>
      </c>
      <c r="Q71" s="141">
        <v>756991403</v>
      </c>
      <c r="R71" s="141">
        <v>1276518313</v>
      </c>
      <c r="S71" s="141">
        <f t="shared" si="71"/>
        <v>359895.15712704044</v>
      </c>
      <c r="T71" s="141"/>
      <c r="U71" s="141"/>
      <c r="V71" s="141">
        <f t="shared" si="72"/>
        <v>443204474</v>
      </c>
      <c r="W71" s="141">
        <f t="shared" si="73"/>
        <v>523996799.00000209</v>
      </c>
      <c r="X71" s="141">
        <f t="shared" si="74"/>
        <v>0</v>
      </c>
      <c r="Y71" s="141"/>
      <c r="Z71" s="141">
        <v>52618.106368000001</v>
      </c>
      <c r="AA71" s="141">
        <f t="shared" si="75"/>
        <v>340118003</v>
      </c>
      <c r="AB71" s="141">
        <f t="shared" si="76"/>
        <v>342170317.00001383</v>
      </c>
      <c r="AC71" s="141">
        <f t="shared" si="77"/>
        <v>52302.506589211298</v>
      </c>
      <c r="AD71" s="141"/>
      <c r="AE71" s="141"/>
      <c r="AF71" s="141">
        <f t="shared" si="78"/>
        <v>605544318</v>
      </c>
      <c r="AG71" s="141">
        <f t="shared" si="79"/>
        <v>726591897.00000179</v>
      </c>
      <c r="AH71" s="141">
        <f t="shared" si="80"/>
        <v>0</v>
      </c>
      <c r="AI71" s="141"/>
      <c r="AJ71" s="141"/>
      <c r="AK71" s="141">
        <f t="shared" si="81"/>
        <v>20371175</v>
      </c>
      <c r="AL71" s="141">
        <f t="shared" si="82"/>
        <v>21580834</v>
      </c>
      <c r="AM71" s="141">
        <f t="shared" si="83"/>
        <v>0</v>
      </c>
      <c r="AN71" s="141"/>
      <c r="AO71" s="141">
        <v>40237.056488000002</v>
      </c>
      <c r="AP71" s="141">
        <f t="shared" si="84"/>
        <v>45205996</v>
      </c>
      <c r="AQ71" s="141">
        <f t="shared" si="85"/>
        <v>45294790.000002876</v>
      </c>
      <c r="AR71" s="141">
        <f t="shared" si="86"/>
        <v>40158.177455910198</v>
      </c>
      <c r="AS71" s="141"/>
      <c r="AT71" s="141"/>
      <c r="AU71" s="141">
        <f t="shared" si="87"/>
        <v>12223411</v>
      </c>
      <c r="AV71" s="141">
        <f t="shared" si="88"/>
        <v>11889881.000002848</v>
      </c>
      <c r="AW71" s="141">
        <f t="shared" si="89"/>
        <v>0</v>
      </c>
      <c r="AX71" s="141"/>
      <c r="AY71" s="141"/>
      <c r="AZ71" s="141">
        <f t="shared" si="90"/>
        <v>859541545</v>
      </c>
      <c r="BA71" s="141">
        <f t="shared" si="91"/>
        <v>834431461.9999969</v>
      </c>
      <c r="BB71" s="141">
        <f t="shared" si="92"/>
        <v>0</v>
      </c>
      <c r="BC71" s="141"/>
      <c r="BD71" s="141"/>
      <c r="BE71" s="141">
        <f t="shared" si="93"/>
        <v>9386434</v>
      </c>
      <c r="BF71" s="141">
        <f t="shared" si="94"/>
        <v>9386434</v>
      </c>
      <c r="BG71" s="141">
        <f t="shared" si="95"/>
        <v>0</v>
      </c>
      <c r="BH71" s="141"/>
      <c r="BI71" s="141"/>
      <c r="BJ71" s="141">
        <f t="shared" si="96"/>
        <v>2191103</v>
      </c>
      <c r="BK71" s="141">
        <f t="shared" si="97"/>
        <v>2191101</v>
      </c>
      <c r="BL71" s="141">
        <f t="shared" si="98"/>
        <v>0</v>
      </c>
      <c r="BM71" s="141"/>
      <c r="BN71" s="141"/>
      <c r="BO71" s="141">
        <f t="shared" si="99"/>
        <v>186600000</v>
      </c>
      <c r="BP71" s="141">
        <f t="shared" si="100"/>
        <v>183638092</v>
      </c>
      <c r="BQ71" s="141">
        <f t="shared" si="101"/>
        <v>0</v>
      </c>
      <c r="BR71" s="141"/>
      <c r="BS71" s="141"/>
      <c r="BT71" s="141">
        <f t="shared" si="102"/>
        <v>121100000</v>
      </c>
      <c r="BU71" s="141">
        <f t="shared" si="103"/>
        <v>119177778</v>
      </c>
      <c r="BV71" s="141">
        <f t="shared" si="104"/>
        <v>0</v>
      </c>
      <c r="BW71" s="141"/>
      <c r="BX71" s="141"/>
      <c r="BY71" s="141">
        <f t="shared" si="105"/>
        <v>10161290</v>
      </c>
      <c r="BZ71" s="141">
        <f t="shared" si="106"/>
        <v>10000069</v>
      </c>
      <c r="CA71" s="141">
        <f t="shared" si="107"/>
        <v>0</v>
      </c>
      <c r="CB71" s="141"/>
      <c r="CC71" s="141"/>
      <c r="CD71" s="141">
        <f t="shared" si="108"/>
        <v>1904000</v>
      </c>
      <c r="CE71" s="141">
        <f t="shared" si="109"/>
        <v>1874207.2309440002</v>
      </c>
      <c r="CF71" s="141">
        <f t="shared" si="110"/>
        <v>0</v>
      </c>
      <c r="CG71" s="141"/>
      <c r="CH71" s="141">
        <v>693.23</v>
      </c>
      <c r="CI71" s="141">
        <f t="shared" si="115"/>
        <v>246401</v>
      </c>
      <c r="CJ71" s="141">
        <f t="shared" si="116"/>
        <v>225992.98000000117</v>
      </c>
      <c r="CK71" s="141">
        <f t="shared" si="111"/>
        <v>755.83128834355432</v>
      </c>
      <c r="CL71" s="141"/>
      <c r="CM71" s="141"/>
      <c r="CN71" s="141"/>
      <c r="CO71" s="141">
        <f t="shared" si="112"/>
        <v>0</v>
      </c>
      <c r="CP71" s="141">
        <f t="shared" si="117"/>
        <v>435000431</v>
      </c>
      <c r="CQ71" s="141">
        <f t="shared" si="118"/>
        <v>435000431.00000006</v>
      </c>
      <c r="CR71" s="141">
        <f t="shared" si="113"/>
        <v>0</v>
      </c>
      <c r="CS71" s="141"/>
      <c r="CT71" s="141"/>
      <c r="CU71" s="141"/>
      <c r="CV71" s="141">
        <f t="shared" si="114"/>
        <v>453111.67246050545</v>
      </c>
    </row>
    <row r="72" spans="1:100" s="14" customFormat="1" ht="13.2" x14ac:dyDescent="0.25">
      <c r="A72" s="4" t="s">
        <v>107</v>
      </c>
      <c r="B72" s="4" t="s">
        <v>108</v>
      </c>
      <c r="C72" s="4"/>
      <c r="D72" s="4" t="s">
        <v>109</v>
      </c>
      <c r="E72" s="4"/>
      <c r="F72" s="141">
        <v>18868.438189</v>
      </c>
      <c r="G72" s="141">
        <f>'Control Totals 2016-17'!$I$3</f>
        <v>129600000</v>
      </c>
      <c r="H72" s="141">
        <v>129600000.00000101</v>
      </c>
      <c r="I72" s="141">
        <f t="shared" si="68"/>
        <v>18868.438188999851</v>
      </c>
      <c r="J72" s="141"/>
      <c r="K72" s="141">
        <v>6524381.5347410003</v>
      </c>
      <c r="L72" s="141">
        <f t="shared" si="69"/>
        <v>3202979103</v>
      </c>
      <c r="M72" s="141">
        <v>5258012077.9999981</v>
      </c>
      <c r="N72" s="141">
        <f t="shared" si="70"/>
        <v>3974402.7601631731</v>
      </c>
      <c r="O72" s="141"/>
      <c r="P72" s="141">
        <v>4718951.2260830002</v>
      </c>
      <c r="Q72" s="141">
        <v>756991403</v>
      </c>
      <c r="R72" s="141">
        <v>1276518313</v>
      </c>
      <c r="S72" s="141">
        <f t="shared" si="71"/>
        <v>2798397.3852485893</v>
      </c>
      <c r="T72" s="141"/>
      <c r="U72" s="141"/>
      <c r="V72" s="141">
        <f t="shared" si="72"/>
        <v>443204474</v>
      </c>
      <c r="W72" s="141">
        <f t="shared" si="73"/>
        <v>523996799.00000209</v>
      </c>
      <c r="X72" s="141">
        <f t="shared" si="74"/>
        <v>0</v>
      </c>
      <c r="Y72" s="141"/>
      <c r="Z72" s="141">
        <v>70304.142756000001</v>
      </c>
      <c r="AA72" s="141">
        <f t="shared" si="75"/>
        <v>340118003</v>
      </c>
      <c r="AB72" s="141">
        <f t="shared" si="76"/>
        <v>342170317.00001383</v>
      </c>
      <c r="AC72" s="141">
        <f t="shared" si="77"/>
        <v>69882.463348790916</v>
      </c>
      <c r="AD72" s="141"/>
      <c r="AE72" s="141">
        <v>340651.72640300001</v>
      </c>
      <c r="AF72" s="141">
        <f t="shared" si="78"/>
        <v>605544318</v>
      </c>
      <c r="AG72" s="141">
        <f t="shared" si="79"/>
        <v>726591897.00000179</v>
      </c>
      <c r="AH72" s="141">
        <f t="shared" si="80"/>
        <v>283900.38230804371</v>
      </c>
      <c r="AI72" s="141"/>
      <c r="AJ72" s="141"/>
      <c r="AK72" s="141">
        <f t="shared" si="81"/>
        <v>20371175</v>
      </c>
      <c r="AL72" s="141">
        <f t="shared" si="82"/>
        <v>21580834</v>
      </c>
      <c r="AM72" s="141">
        <f t="shared" si="83"/>
        <v>0</v>
      </c>
      <c r="AN72" s="141"/>
      <c r="AO72" s="141">
        <v>226473.92735300001</v>
      </c>
      <c r="AP72" s="141">
        <f t="shared" si="84"/>
        <v>45205996</v>
      </c>
      <c r="AQ72" s="141">
        <f t="shared" si="85"/>
        <v>45294790.000002876</v>
      </c>
      <c r="AR72" s="141">
        <f t="shared" si="86"/>
        <v>226029.95739738189</v>
      </c>
      <c r="AS72" s="141"/>
      <c r="AT72" s="141">
        <v>64771.54221</v>
      </c>
      <c r="AU72" s="141">
        <f t="shared" si="87"/>
        <v>12223411</v>
      </c>
      <c r="AV72" s="141">
        <f t="shared" si="88"/>
        <v>11889881.000002848</v>
      </c>
      <c r="AW72" s="141">
        <f t="shared" si="89"/>
        <v>66588.486590949789</v>
      </c>
      <c r="AX72" s="141"/>
      <c r="AY72" s="141">
        <v>7662.6373249999997</v>
      </c>
      <c r="AZ72" s="141">
        <f t="shared" si="90"/>
        <v>859541545</v>
      </c>
      <c r="BA72" s="141">
        <f t="shared" si="91"/>
        <v>834431461.9999969</v>
      </c>
      <c r="BB72" s="141">
        <f t="shared" si="92"/>
        <v>7893.2248183916054</v>
      </c>
      <c r="BC72" s="141"/>
      <c r="BD72" s="141"/>
      <c r="BE72" s="141">
        <f t="shared" si="93"/>
        <v>9386434</v>
      </c>
      <c r="BF72" s="141">
        <f t="shared" si="94"/>
        <v>9386434</v>
      </c>
      <c r="BG72" s="141">
        <f t="shared" si="95"/>
        <v>0</v>
      </c>
      <c r="BH72" s="141"/>
      <c r="BI72" s="141">
        <v>585398</v>
      </c>
      <c r="BJ72" s="141">
        <f t="shared" si="96"/>
        <v>2191103</v>
      </c>
      <c r="BK72" s="141">
        <f t="shared" si="97"/>
        <v>2191101</v>
      </c>
      <c r="BL72" s="141">
        <f t="shared" si="98"/>
        <v>585398.53434141097</v>
      </c>
      <c r="BM72" s="141"/>
      <c r="BN72" s="141">
        <v>37333</v>
      </c>
      <c r="BO72" s="141">
        <f t="shared" si="99"/>
        <v>186600000</v>
      </c>
      <c r="BP72" s="141">
        <f t="shared" si="100"/>
        <v>183638092</v>
      </c>
      <c r="BQ72" s="141">
        <f t="shared" si="101"/>
        <v>37935.14583020172</v>
      </c>
      <c r="BR72" s="141"/>
      <c r="BS72" s="141">
        <v>18944</v>
      </c>
      <c r="BT72" s="141">
        <f t="shared" si="102"/>
        <v>121100000</v>
      </c>
      <c r="BU72" s="141">
        <f t="shared" si="103"/>
        <v>119177778</v>
      </c>
      <c r="BV72" s="141">
        <f t="shared" si="104"/>
        <v>19249.548351203528</v>
      </c>
      <c r="BW72" s="141"/>
      <c r="BX72" s="141">
        <v>10288</v>
      </c>
      <c r="BY72" s="141">
        <f t="shared" si="105"/>
        <v>10161290</v>
      </c>
      <c r="BZ72" s="141">
        <f t="shared" si="106"/>
        <v>10000069</v>
      </c>
      <c r="CA72" s="141">
        <f t="shared" si="107"/>
        <v>10453.863020345159</v>
      </c>
      <c r="CB72" s="141"/>
      <c r="CC72" s="141">
        <v>9232.5479369999994</v>
      </c>
      <c r="CD72" s="141">
        <f t="shared" si="108"/>
        <v>1904000</v>
      </c>
      <c r="CE72" s="141">
        <f t="shared" si="109"/>
        <v>1874207.2309440002</v>
      </c>
      <c r="CF72" s="141">
        <f t="shared" si="110"/>
        <v>9379.3103461637638</v>
      </c>
      <c r="CG72" s="141"/>
      <c r="CH72" s="141">
        <v>693.23</v>
      </c>
      <c r="CI72" s="141">
        <f t="shared" si="115"/>
        <v>246401</v>
      </c>
      <c r="CJ72" s="141">
        <f t="shared" si="116"/>
        <v>225992.98000000117</v>
      </c>
      <c r="CK72" s="141">
        <f t="shared" si="111"/>
        <v>755.83128834355432</v>
      </c>
      <c r="CL72" s="141"/>
      <c r="CM72" s="141">
        <v>51923.000000000007</v>
      </c>
      <c r="CN72" s="141">
        <v>101568</v>
      </c>
      <c r="CO72" s="141">
        <f t="shared" si="112"/>
        <v>153491</v>
      </c>
      <c r="CP72" s="141">
        <f t="shared" si="117"/>
        <v>435000431</v>
      </c>
      <c r="CQ72" s="141">
        <f t="shared" si="118"/>
        <v>435000431.00000006</v>
      </c>
      <c r="CR72" s="141">
        <f t="shared" si="113"/>
        <v>153490.99999999997</v>
      </c>
      <c r="CS72" s="141"/>
      <c r="CT72" s="141"/>
      <c r="CU72" s="141"/>
      <c r="CV72" s="141">
        <f t="shared" si="114"/>
        <v>8262626.3312419886</v>
      </c>
    </row>
    <row r="73" spans="1:100" s="14" customFormat="1" ht="13.2" x14ac:dyDescent="0.25">
      <c r="A73" s="4" t="s">
        <v>769</v>
      </c>
      <c r="B73" s="4" t="s">
        <v>770</v>
      </c>
      <c r="C73" s="4" t="s">
        <v>764</v>
      </c>
      <c r="D73" s="4" t="s">
        <v>764</v>
      </c>
      <c r="E73" s="4"/>
      <c r="F73" s="141"/>
      <c r="G73" s="141">
        <f>'Control Totals 2016-17'!$I$3</f>
        <v>129600000</v>
      </c>
      <c r="H73" s="141">
        <v>129600000.00000101</v>
      </c>
      <c r="I73" s="141">
        <f t="shared" si="68"/>
        <v>0</v>
      </c>
      <c r="J73" s="141"/>
      <c r="K73" s="141"/>
      <c r="L73" s="141">
        <f t="shared" si="69"/>
        <v>3202979103</v>
      </c>
      <c r="M73" s="141">
        <v>5258012077.9999981</v>
      </c>
      <c r="N73" s="141">
        <f t="shared" si="70"/>
        <v>0</v>
      </c>
      <c r="O73" s="141"/>
      <c r="P73" s="141"/>
      <c r="Q73" s="141">
        <v>756991403</v>
      </c>
      <c r="R73" s="141">
        <v>1276518313</v>
      </c>
      <c r="S73" s="141">
        <f t="shared" si="71"/>
        <v>0</v>
      </c>
      <c r="T73" s="141"/>
      <c r="U73" s="141">
        <v>8542984.7884860002</v>
      </c>
      <c r="V73" s="141">
        <f t="shared" si="72"/>
        <v>443204474</v>
      </c>
      <c r="W73" s="141">
        <f t="shared" si="73"/>
        <v>523996799.00000209</v>
      </c>
      <c r="X73" s="141">
        <f t="shared" si="74"/>
        <v>7225786.6589962197</v>
      </c>
      <c r="Y73" s="141"/>
      <c r="Z73" s="141">
        <v>157109.832065</v>
      </c>
      <c r="AA73" s="141">
        <f t="shared" si="75"/>
        <v>340118003</v>
      </c>
      <c r="AB73" s="141">
        <f t="shared" si="76"/>
        <v>342170317.00001383</v>
      </c>
      <c r="AC73" s="141">
        <f t="shared" si="77"/>
        <v>156167.49811062953</v>
      </c>
      <c r="AD73" s="141"/>
      <c r="AE73" s="141"/>
      <c r="AF73" s="141">
        <f t="shared" si="78"/>
        <v>605544318</v>
      </c>
      <c r="AG73" s="141">
        <f t="shared" si="79"/>
        <v>726591897.00000179</v>
      </c>
      <c r="AH73" s="141">
        <f t="shared" si="80"/>
        <v>0</v>
      </c>
      <c r="AI73" s="141"/>
      <c r="AJ73" s="141"/>
      <c r="AK73" s="141">
        <f t="shared" si="81"/>
        <v>20371175</v>
      </c>
      <c r="AL73" s="141">
        <f t="shared" si="82"/>
        <v>21580834</v>
      </c>
      <c r="AM73" s="141">
        <f t="shared" si="83"/>
        <v>0</v>
      </c>
      <c r="AN73" s="141"/>
      <c r="AO73" s="141"/>
      <c r="AP73" s="141">
        <f t="shared" si="84"/>
        <v>45205996</v>
      </c>
      <c r="AQ73" s="141">
        <f t="shared" si="85"/>
        <v>45294790.000002876</v>
      </c>
      <c r="AR73" s="141">
        <f t="shared" si="86"/>
        <v>0</v>
      </c>
      <c r="AS73" s="141"/>
      <c r="AT73" s="141"/>
      <c r="AU73" s="141">
        <f t="shared" si="87"/>
        <v>12223411</v>
      </c>
      <c r="AV73" s="141">
        <f t="shared" si="88"/>
        <v>11889881.000002848</v>
      </c>
      <c r="AW73" s="141">
        <f t="shared" si="89"/>
        <v>0</v>
      </c>
      <c r="AX73" s="141"/>
      <c r="AY73" s="141"/>
      <c r="AZ73" s="141">
        <f t="shared" si="90"/>
        <v>859541545</v>
      </c>
      <c r="BA73" s="141">
        <f t="shared" si="91"/>
        <v>834431461.9999969</v>
      </c>
      <c r="BB73" s="141">
        <f t="shared" si="92"/>
        <v>0</v>
      </c>
      <c r="BC73" s="141"/>
      <c r="BD73" s="141"/>
      <c r="BE73" s="141">
        <f t="shared" si="93"/>
        <v>9386434</v>
      </c>
      <c r="BF73" s="141">
        <f t="shared" si="94"/>
        <v>9386434</v>
      </c>
      <c r="BG73" s="141">
        <f t="shared" si="95"/>
        <v>0</v>
      </c>
      <c r="BH73" s="141"/>
      <c r="BI73" s="141"/>
      <c r="BJ73" s="141">
        <f t="shared" si="96"/>
        <v>2191103</v>
      </c>
      <c r="BK73" s="141">
        <f t="shared" si="97"/>
        <v>2191101</v>
      </c>
      <c r="BL73" s="141">
        <f t="shared" si="98"/>
        <v>0</v>
      </c>
      <c r="BM73" s="141"/>
      <c r="BN73" s="141"/>
      <c r="BO73" s="141">
        <f t="shared" si="99"/>
        <v>186600000</v>
      </c>
      <c r="BP73" s="141">
        <f t="shared" si="100"/>
        <v>183638092</v>
      </c>
      <c r="BQ73" s="141">
        <f t="shared" si="101"/>
        <v>0</v>
      </c>
      <c r="BR73" s="141"/>
      <c r="BS73" s="141"/>
      <c r="BT73" s="141">
        <f t="shared" si="102"/>
        <v>121100000</v>
      </c>
      <c r="BU73" s="141">
        <f t="shared" si="103"/>
        <v>119177778</v>
      </c>
      <c r="BV73" s="141">
        <f t="shared" si="104"/>
        <v>0</v>
      </c>
      <c r="BW73" s="141"/>
      <c r="BX73" s="141"/>
      <c r="BY73" s="141">
        <f t="shared" si="105"/>
        <v>10161290</v>
      </c>
      <c r="BZ73" s="141">
        <f t="shared" si="106"/>
        <v>10000069</v>
      </c>
      <c r="CA73" s="141">
        <f t="shared" si="107"/>
        <v>0</v>
      </c>
      <c r="CB73" s="141"/>
      <c r="CC73" s="141"/>
      <c r="CD73" s="141">
        <f t="shared" si="108"/>
        <v>1904000</v>
      </c>
      <c r="CE73" s="141">
        <f t="shared" si="109"/>
        <v>1874207.2309440002</v>
      </c>
      <c r="CF73" s="141">
        <f t="shared" si="110"/>
        <v>0</v>
      </c>
      <c r="CG73" s="141"/>
      <c r="CH73" s="141"/>
      <c r="CI73" s="141">
        <f t="shared" si="115"/>
        <v>246401</v>
      </c>
      <c r="CJ73" s="141">
        <f t="shared" si="116"/>
        <v>225992.98000000117</v>
      </c>
      <c r="CK73" s="141">
        <f t="shared" ref="CK73:CK103" si="119">(CH73/CJ73)*CI73</f>
        <v>0</v>
      </c>
      <c r="CL73" s="141"/>
      <c r="CM73" s="141"/>
      <c r="CN73" s="141"/>
      <c r="CO73" s="141">
        <f t="shared" si="112"/>
        <v>0</v>
      </c>
      <c r="CP73" s="141">
        <f t="shared" si="117"/>
        <v>435000431</v>
      </c>
      <c r="CQ73" s="141">
        <f t="shared" si="118"/>
        <v>435000431.00000006</v>
      </c>
      <c r="CR73" s="141">
        <f t="shared" ref="CR73:CR135" si="120">(CO73/CQ73)*CP73</f>
        <v>0</v>
      </c>
      <c r="CS73" s="141"/>
      <c r="CT73" s="141"/>
      <c r="CU73" s="141"/>
      <c r="CV73" s="141">
        <f t="shared" si="114"/>
        <v>7381954.1571068494</v>
      </c>
    </row>
    <row r="74" spans="1:100" s="14" customFormat="1" ht="13.2" x14ac:dyDescent="0.25">
      <c r="A74" s="4" t="s">
        <v>439</v>
      </c>
      <c r="B74" s="4" t="s">
        <v>440</v>
      </c>
      <c r="C74" s="4" t="s">
        <v>348</v>
      </c>
      <c r="D74" s="4" t="s">
        <v>348</v>
      </c>
      <c r="E74" s="4"/>
      <c r="F74" s="141"/>
      <c r="G74" s="141">
        <f>'Control Totals 2016-17'!$I$3</f>
        <v>129600000</v>
      </c>
      <c r="H74" s="141">
        <v>129600000.00000101</v>
      </c>
      <c r="I74" s="141">
        <f t="shared" si="68"/>
        <v>0</v>
      </c>
      <c r="J74" s="141"/>
      <c r="K74" s="141"/>
      <c r="L74" s="141">
        <f t="shared" si="69"/>
        <v>3202979103</v>
      </c>
      <c r="M74" s="141">
        <v>5258012077.9999981</v>
      </c>
      <c r="N74" s="141">
        <f t="shared" si="70"/>
        <v>0</v>
      </c>
      <c r="O74" s="141"/>
      <c r="P74" s="141">
        <v>2710858.0645380002</v>
      </c>
      <c r="Q74" s="141">
        <v>756991403</v>
      </c>
      <c r="R74" s="141">
        <v>1276518313</v>
      </c>
      <c r="S74" s="141">
        <f t="shared" si="71"/>
        <v>1607572.9025663303</v>
      </c>
      <c r="T74" s="141"/>
      <c r="U74" s="141"/>
      <c r="V74" s="141">
        <f t="shared" si="72"/>
        <v>443204474</v>
      </c>
      <c r="W74" s="141">
        <f t="shared" si="73"/>
        <v>523996799.00000209</v>
      </c>
      <c r="X74" s="141">
        <f t="shared" si="74"/>
        <v>0</v>
      </c>
      <c r="Y74" s="141"/>
      <c r="Z74" s="141">
        <v>153984.831863</v>
      </c>
      <c r="AA74" s="141">
        <f t="shared" si="75"/>
        <v>340118003</v>
      </c>
      <c r="AB74" s="141">
        <f t="shared" si="76"/>
        <v>342170317.00001383</v>
      </c>
      <c r="AC74" s="141">
        <f t="shared" si="77"/>
        <v>153061.24144465814</v>
      </c>
      <c r="AD74" s="141"/>
      <c r="AE74" s="141"/>
      <c r="AF74" s="141">
        <f t="shared" si="78"/>
        <v>605544318</v>
      </c>
      <c r="AG74" s="141">
        <f t="shared" si="79"/>
        <v>726591897.00000179</v>
      </c>
      <c r="AH74" s="141">
        <f t="shared" si="80"/>
        <v>0</v>
      </c>
      <c r="AI74" s="141"/>
      <c r="AJ74" s="141"/>
      <c r="AK74" s="141">
        <f t="shared" si="81"/>
        <v>20371175</v>
      </c>
      <c r="AL74" s="141">
        <f t="shared" si="82"/>
        <v>21580834</v>
      </c>
      <c r="AM74" s="141">
        <f t="shared" si="83"/>
        <v>0</v>
      </c>
      <c r="AN74" s="141"/>
      <c r="AO74" s="141">
        <v>111173.786198</v>
      </c>
      <c r="AP74" s="141">
        <f t="shared" si="84"/>
        <v>45205996</v>
      </c>
      <c r="AQ74" s="141">
        <f t="shared" si="85"/>
        <v>45294790.000002876</v>
      </c>
      <c r="AR74" s="141">
        <f t="shared" si="86"/>
        <v>110955.84578648723</v>
      </c>
      <c r="AS74" s="141"/>
      <c r="AT74" s="141"/>
      <c r="AU74" s="141">
        <f t="shared" si="87"/>
        <v>12223411</v>
      </c>
      <c r="AV74" s="141">
        <f t="shared" si="88"/>
        <v>11889881.000002848</v>
      </c>
      <c r="AW74" s="141">
        <f t="shared" si="89"/>
        <v>0</v>
      </c>
      <c r="AX74" s="141"/>
      <c r="AY74" s="141"/>
      <c r="AZ74" s="141">
        <f t="shared" si="90"/>
        <v>859541545</v>
      </c>
      <c r="BA74" s="141">
        <f t="shared" si="91"/>
        <v>834431461.9999969</v>
      </c>
      <c r="BB74" s="141">
        <f t="shared" si="92"/>
        <v>0</v>
      </c>
      <c r="BC74" s="141"/>
      <c r="BD74" s="141"/>
      <c r="BE74" s="141">
        <f t="shared" si="93"/>
        <v>9386434</v>
      </c>
      <c r="BF74" s="141">
        <f t="shared" si="94"/>
        <v>9386434</v>
      </c>
      <c r="BG74" s="141">
        <f t="shared" si="95"/>
        <v>0</v>
      </c>
      <c r="BH74" s="141"/>
      <c r="BI74" s="141"/>
      <c r="BJ74" s="141">
        <f t="shared" si="96"/>
        <v>2191103</v>
      </c>
      <c r="BK74" s="141">
        <f t="shared" si="97"/>
        <v>2191101</v>
      </c>
      <c r="BL74" s="141">
        <f t="shared" si="98"/>
        <v>0</v>
      </c>
      <c r="BM74" s="141"/>
      <c r="BN74" s="141"/>
      <c r="BO74" s="141">
        <f t="shared" si="99"/>
        <v>186600000</v>
      </c>
      <c r="BP74" s="141">
        <f t="shared" si="100"/>
        <v>183638092</v>
      </c>
      <c r="BQ74" s="141">
        <f t="shared" si="101"/>
        <v>0</v>
      </c>
      <c r="BR74" s="141"/>
      <c r="BS74" s="141"/>
      <c r="BT74" s="141">
        <f t="shared" si="102"/>
        <v>121100000</v>
      </c>
      <c r="BU74" s="141">
        <f t="shared" si="103"/>
        <v>119177778</v>
      </c>
      <c r="BV74" s="141">
        <f t="shared" si="104"/>
        <v>0</v>
      </c>
      <c r="BW74" s="141"/>
      <c r="BX74" s="141"/>
      <c r="BY74" s="141">
        <f t="shared" si="105"/>
        <v>10161290</v>
      </c>
      <c r="BZ74" s="141">
        <f t="shared" si="106"/>
        <v>10000069</v>
      </c>
      <c r="CA74" s="141">
        <f t="shared" si="107"/>
        <v>0</v>
      </c>
      <c r="CB74" s="141"/>
      <c r="CC74" s="141"/>
      <c r="CD74" s="141">
        <f t="shared" si="108"/>
        <v>1904000</v>
      </c>
      <c r="CE74" s="141">
        <f t="shared" si="109"/>
        <v>1874207.2309440002</v>
      </c>
      <c r="CF74" s="141">
        <f t="shared" si="110"/>
        <v>0</v>
      </c>
      <c r="CG74" s="141"/>
      <c r="CH74" s="141">
        <v>693.23</v>
      </c>
      <c r="CI74" s="141">
        <f t="shared" si="115"/>
        <v>246401</v>
      </c>
      <c r="CJ74" s="141">
        <f t="shared" si="116"/>
        <v>225992.98000000117</v>
      </c>
      <c r="CK74" s="141">
        <f t="shared" si="119"/>
        <v>755.83128834355432</v>
      </c>
      <c r="CL74" s="141"/>
      <c r="CM74" s="141">
        <v>115382</v>
      </c>
      <c r="CN74" s="141">
        <v>219383</v>
      </c>
      <c r="CO74" s="141">
        <f t="shared" si="112"/>
        <v>334765</v>
      </c>
      <c r="CP74" s="141">
        <f t="shared" si="117"/>
        <v>435000431</v>
      </c>
      <c r="CQ74" s="141">
        <f t="shared" si="118"/>
        <v>435000431.00000006</v>
      </c>
      <c r="CR74" s="141">
        <f t="shared" si="120"/>
        <v>334764.99999999994</v>
      </c>
      <c r="CS74" s="141"/>
      <c r="CT74" s="141"/>
      <c r="CU74" s="141"/>
      <c r="CV74" s="141">
        <f t="shared" si="114"/>
        <v>2207110.821085819</v>
      </c>
    </row>
    <row r="75" spans="1:100" s="14" customFormat="1" ht="13.2" x14ac:dyDescent="0.25">
      <c r="A75" s="4" t="s">
        <v>369</v>
      </c>
      <c r="B75" s="4" t="s">
        <v>370</v>
      </c>
      <c r="C75" s="4" t="s">
        <v>348</v>
      </c>
      <c r="D75" s="4" t="s">
        <v>348</v>
      </c>
      <c r="E75" s="4"/>
      <c r="F75" s="141"/>
      <c r="G75" s="141">
        <f>'Control Totals 2016-17'!$I$3</f>
        <v>129600000</v>
      </c>
      <c r="H75" s="141">
        <v>129600000.00000101</v>
      </c>
      <c r="I75" s="141">
        <f t="shared" si="68"/>
        <v>0</v>
      </c>
      <c r="J75" s="141"/>
      <c r="K75" s="141"/>
      <c r="L75" s="141">
        <f t="shared" si="69"/>
        <v>3202979103</v>
      </c>
      <c r="M75" s="141">
        <v>5258012077.9999981</v>
      </c>
      <c r="N75" s="141">
        <f t="shared" si="70"/>
        <v>0</v>
      </c>
      <c r="O75" s="141"/>
      <c r="P75" s="141">
        <v>1615989.2826100001</v>
      </c>
      <c r="Q75" s="141">
        <v>756991403</v>
      </c>
      <c r="R75" s="141">
        <v>1276518313</v>
      </c>
      <c r="S75" s="141">
        <f t="shared" si="71"/>
        <v>958301.95447882102</v>
      </c>
      <c r="T75" s="141"/>
      <c r="U75" s="141"/>
      <c r="V75" s="141">
        <f t="shared" si="72"/>
        <v>443204474</v>
      </c>
      <c r="W75" s="141">
        <f t="shared" si="73"/>
        <v>523996799.00000209</v>
      </c>
      <c r="X75" s="141">
        <f t="shared" si="74"/>
        <v>0</v>
      </c>
      <c r="Y75" s="141"/>
      <c r="Z75" s="141">
        <v>57838.742430999999</v>
      </c>
      <c r="AA75" s="141">
        <f t="shared" si="75"/>
        <v>340118003</v>
      </c>
      <c r="AB75" s="141">
        <f t="shared" si="76"/>
        <v>342170317.00001383</v>
      </c>
      <c r="AC75" s="141">
        <f t="shared" si="77"/>
        <v>57491.829636590854</v>
      </c>
      <c r="AD75" s="141"/>
      <c r="AE75" s="141"/>
      <c r="AF75" s="141">
        <f t="shared" si="78"/>
        <v>605544318</v>
      </c>
      <c r="AG75" s="141">
        <f t="shared" si="79"/>
        <v>726591897.00000179</v>
      </c>
      <c r="AH75" s="141">
        <f t="shared" si="80"/>
        <v>0</v>
      </c>
      <c r="AI75" s="141"/>
      <c r="AJ75" s="141"/>
      <c r="AK75" s="141">
        <f t="shared" si="81"/>
        <v>20371175</v>
      </c>
      <c r="AL75" s="141">
        <f t="shared" si="82"/>
        <v>21580834</v>
      </c>
      <c r="AM75" s="141">
        <f t="shared" si="83"/>
        <v>0</v>
      </c>
      <c r="AN75" s="141"/>
      <c r="AO75" s="141">
        <v>28413.985110000001</v>
      </c>
      <c r="AP75" s="141">
        <f t="shared" si="84"/>
        <v>45205996</v>
      </c>
      <c r="AQ75" s="141">
        <f t="shared" si="85"/>
        <v>45294790.000002876</v>
      </c>
      <c r="AR75" s="141">
        <f t="shared" si="86"/>
        <v>28358.283529444292</v>
      </c>
      <c r="AS75" s="141"/>
      <c r="AT75" s="141"/>
      <c r="AU75" s="141">
        <f t="shared" si="87"/>
        <v>12223411</v>
      </c>
      <c r="AV75" s="141">
        <f t="shared" si="88"/>
        <v>11889881.000002848</v>
      </c>
      <c r="AW75" s="141">
        <f t="shared" si="89"/>
        <v>0</v>
      </c>
      <c r="AX75" s="141"/>
      <c r="AY75" s="141"/>
      <c r="AZ75" s="141">
        <f t="shared" si="90"/>
        <v>859541545</v>
      </c>
      <c r="BA75" s="141">
        <f t="shared" si="91"/>
        <v>834431461.9999969</v>
      </c>
      <c r="BB75" s="141">
        <f t="shared" si="92"/>
        <v>0</v>
      </c>
      <c r="BC75" s="141"/>
      <c r="BD75" s="141"/>
      <c r="BE75" s="141">
        <f t="shared" si="93"/>
        <v>9386434</v>
      </c>
      <c r="BF75" s="141">
        <f t="shared" si="94"/>
        <v>9386434</v>
      </c>
      <c r="BG75" s="141">
        <f t="shared" si="95"/>
        <v>0</v>
      </c>
      <c r="BH75" s="141"/>
      <c r="BI75" s="141">
        <v>51645</v>
      </c>
      <c r="BJ75" s="141">
        <f t="shared" si="96"/>
        <v>2191103</v>
      </c>
      <c r="BK75" s="141">
        <f t="shared" si="97"/>
        <v>2191101</v>
      </c>
      <c r="BL75" s="141">
        <f t="shared" si="98"/>
        <v>51645.047140684066</v>
      </c>
      <c r="BM75" s="141"/>
      <c r="BN75" s="141"/>
      <c r="BO75" s="141">
        <f t="shared" si="99"/>
        <v>186600000</v>
      </c>
      <c r="BP75" s="141">
        <f t="shared" si="100"/>
        <v>183638092</v>
      </c>
      <c r="BQ75" s="141">
        <f t="shared" si="101"/>
        <v>0</v>
      </c>
      <c r="BR75" s="141"/>
      <c r="BS75" s="141"/>
      <c r="BT75" s="141">
        <f t="shared" si="102"/>
        <v>121100000</v>
      </c>
      <c r="BU75" s="141">
        <f t="shared" si="103"/>
        <v>119177778</v>
      </c>
      <c r="BV75" s="141">
        <f t="shared" si="104"/>
        <v>0</v>
      </c>
      <c r="BW75" s="141"/>
      <c r="BX75" s="141"/>
      <c r="BY75" s="141">
        <f t="shared" si="105"/>
        <v>10161290</v>
      </c>
      <c r="BZ75" s="141">
        <f t="shared" si="106"/>
        <v>10000069</v>
      </c>
      <c r="CA75" s="141">
        <f t="shared" si="107"/>
        <v>0</v>
      </c>
      <c r="CB75" s="141"/>
      <c r="CC75" s="141"/>
      <c r="CD75" s="141">
        <f t="shared" si="108"/>
        <v>1904000</v>
      </c>
      <c r="CE75" s="141">
        <f t="shared" si="109"/>
        <v>1874207.2309440002</v>
      </c>
      <c r="CF75" s="141">
        <f t="shared" si="110"/>
        <v>0</v>
      </c>
      <c r="CG75" s="141"/>
      <c r="CH75" s="141">
        <v>693.23</v>
      </c>
      <c r="CI75" s="141">
        <f t="shared" si="115"/>
        <v>246401</v>
      </c>
      <c r="CJ75" s="141">
        <f t="shared" si="116"/>
        <v>225992.98000000117</v>
      </c>
      <c r="CK75" s="141">
        <f t="shared" si="119"/>
        <v>755.83128834355432</v>
      </c>
      <c r="CL75" s="141"/>
      <c r="CM75" s="141"/>
      <c r="CN75" s="141"/>
      <c r="CO75" s="141">
        <f t="shared" si="112"/>
        <v>0</v>
      </c>
      <c r="CP75" s="141">
        <f t="shared" si="117"/>
        <v>435000431</v>
      </c>
      <c r="CQ75" s="141">
        <f t="shared" si="118"/>
        <v>435000431.00000006</v>
      </c>
      <c r="CR75" s="141">
        <f t="shared" si="120"/>
        <v>0</v>
      </c>
      <c r="CS75" s="141"/>
      <c r="CT75" s="141"/>
      <c r="CU75" s="141"/>
      <c r="CV75" s="141">
        <f t="shared" si="114"/>
        <v>1096552.9460738837</v>
      </c>
    </row>
    <row r="76" spans="1:100" s="14" customFormat="1" ht="13.2" x14ac:dyDescent="0.25">
      <c r="A76" s="4" t="s">
        <v>607</v>
      </c>
      <c r="B76" s="4" t="s">
        <v>608</v>
      </c>
      <c r="C76" s="4" t="s">
        <v>348</v>
      </c>
      <c r="D76" s="4" t="s">
        <v>348</v>
      </c>
      <c r="E76" s="4"/>
      <c r="F76" s="141"/>
      <c r="G76" s="141">
        <f>'Control Totals 2016-17'!$I$3</f>
        <v>129600000</v>
      </c>
      <c r="H76" s="141">
        <v>129600000.00000101</v>
      </c>
      <c r="I76" s="141">
        <f t="shared" si="68"/>
        <v>0</v>
      </c>
      <c r="J76" s="141"/>
      <c r="K76" s="141"/>
      <c r="L76" s="141">
        <f t="shared" si="69"/>
        <v>3202979103</v>
      </c>
      <c r="M76" s="141">
        <v>5258012077.9999981</v>
      </c>
      <c r="N76" s="141">
        <f t="shared" si="70"/>
        <v>0</v>
      </c>
      <c r="O76" s="141"/>
      <c r="P76" s="141">
        <v>1346915.0195520001</v>
      </c>
      <c r="Q76" s="141">
        <v>756991403</v>
      </c>
      <c r="R76" s="141">
        <v>1276518313</v>
      </c>
      <c r="S76" s="141">
        <f t="shared" si="71"/>
        <v>798737.53473714646</v>
      </c>
      <c r="T76" s="141"/>
      <c r="U76" s="141"/>
      <c r="V76" s="141">
        <f t="shared" si="72"/>
        <v>443204474</v>
      </c>
      <c r="W76" s="141">
        <f t="shared" si="73"/>
        <v>523996799.00000209</v>
      </c>
      <c r="X76" s="141">
        <f t="shared" si="74"/>
        <v>0</v>
      </c>
      <c r="Y76" s="141"/>
      <c r="Z76" s="141">
        <v>47227.927943000002</v>
      </c>
      <c r="AA76" s="141">
        <f t="shared" si="75"/>
        <v>340118003</v>
      </c>
      <c r="AB76" s="141">
        <f t="shared" si="76"/>
        <v>342170317.00001383</v>
      </c>
      <c r="AC76" s="141">
        <f t="shared" si="77"/>
        <v>46944.658083244576</v>
      </c>
      <c r="AD76" s="141"/>
      <c r="AE76" s="141"/>
      <c r="AF76" s="141">
        <f t="shared" si="78"/>
        <v>605544318</v>
      </c>
      <c r="AG76" s="141">
        <f t="shared" si="79"/>
        <v>726591897.00000179</v>
      </c>
      <c r="AH76" s="141">
        <f t="shared" si="80"/>
        <v>0</v>
      </c>
      <c r="AI76" s="141"/>
      <c r="AJ76" s="141"/>
      <c r="AK76" s="141">
        <f t="shared" si="81"/>
        <v>20371175</v>
      </c>
      <c r="AL76" s="141">
        <f t="shared" si="82"/>
        <v>21580834</v>
      </c>
      <c r="AM76" s="141">
        <f t="shared" si="83"/>
        <v>0</v>
      </c>
      <c r="AN76" s="141"/>
      <c r="AO76" s="141">
        <v>40237.056488000002</v>
      </c>
      <c r="AP76" s="141">
        <f t="shared" si="84"/>
        <v>45205996</v>
      </c>
      <c r="AQ76" s="141">
        <f t="shared" si="85"/>
        <v>45294790.000002876</v>
      </c>
      <c r="AR76" s="141">
        <f t="shared" si="86"/>
        <v>40158.177455910198</v>
      </c>
      <c r="AS76" s="141"/>
      <c r="AT76" s="141"/>
      <c r="AU76" s="141">
        <f t="shared" si="87"/>
        <v>12223411</v>
      </c>
      <c r="AV76" s="141">
        <f t="shared" si="88"/>
        <v>11889881.000002848</v>
      </c>
      <c r="AW76" s="141">
        <f t="shared" si="89"/>
        <v>0</v>
      </c>
      <c r="AX76" s="141"/>
      <c r="AY76" s="141"/>
      <c r="AZ76" s="141">
        <f t="shared" si="90"/>
        <v>859541545</v>
      </c>
      <c r="BA76" s="141">
        <f t="shared" si="91"/>
        <v>834431461.9999969</v>
      </c>
      <c r="BB76" s="141">
        <f t="shared" si="92"/>
        <v>0</v>
      </c>
      <c r="BC76" s="141"/>
      <c r="BD76" s="141"/>
      <c r="BE76" s="141">
        <f t="shared" si="93"/>
        <v>9386434</v>
      </c>
      <c r="BF76" s="141">
        <f t="shared" si="94"/>
        <v>9386434</v>
      </c>
      <c r="BG76" s="141">
        <f t="shared" si="95"/>
        <v>0</v>
      </c>
      <c r="BH76" s="141"/>
      <c r="BI76" s="141"/>
      <c r="BJ76" s="141">
        <f t="shared" si="96"/>
        <v>2191103</v>
      </c>
      <c r="BK76" s="141">
        <f t="shared" si="97"/>
        <v>2191101</v>
      </c>
      <c r="BL76" s="141">
        <f t="shared" si="98"/>
        <v>0</v>
      </c>
      <c r="BM76" s="141"/>
      <c r="BN76" s="141"/>
      <c r="BO76" s="141">
        <f t="shared" si="99"/>
        <v>186600000</v>
      </c>
      <c r="BP76" s="141">
        <f t="shared" si="100"/>
        <v>183638092</v>
      </c>
      <c r="BQ76" s="141">
        <f t="shared" si="101"/>
        <v>0</v>
      </c>
      <c r="BR76" s="141"/>
      <c r="BS76" s="141"/>
      <c r="BT76" s="141">
        <f t="shared" si="102"/>
        <v>121100000</v>
      </c>
      <c r="BU76" s="141">
        <f t="shared" si="103"/>
        <v>119177778</v>
      </c>
      <c r="BV76" s="141">
        <f t="shared" si="104"/>
        <v>0</v>
      </c>
      <c r="BW76" s="141"/>
      <c r="BX76" s="141"/>
      <c r="BY76" s="141">
        <f t="shared" si="105"/>
        <v>10161290</v>
      </c>
      <c r="BZ76" s="141">
        <f t="shared" si="106"/>
        <v>10000069</v>
      </c>
      <c r="CA76" s="141">
        <f t="shared" si="107"/>
        <v>0</v>
      </c>
      <c r="CB76" s="141"/>
      <c r="CC76" s="141"/>
      <c r="CD76" s="141">
        <f t="shared" si="108"/>
        <v>1904000</v>
      </c>
      <c r="CE76" s="141">
        <f t="shared" si="109"/>
        <v>1874207.2309440002</v>
      </c>
      <c r="CF76" s="141">
        <f t="shared" si="110"/>
        <v>0</v>
      </c>
      <c r="CG76" s="141"/>
      <c r="CH76" s="141">
        <v>693.23</v>
      </c>
      <c r="CI76" s="141">
        <f t="shared" si="115"/>
        <v>246401</v>
      </c>
      <c r="CJ76" s="141">
        <f t="shared" si="116"/>
        <v>225992.98000000117</v>
      </c>
      <c r="CK76" s="141">
        <f t="shared" si="119"/>
        <v>755.83128834355432</v>
      </c>
      <c r="CL76" s="141"/>
      <c r="CM76" s="141">
        <v>35202</v>
      </c>
      <c r="CN76" s="141">
        <v>68224</v>
      </c>
      <c r="CO76" s="141">
        <f t="shared" si="112"/>
        <v>103426</v>
      </c>
      <c r="CP76" s="141">
        <f t="shared" si="117"/>
        <v>435000431</v>
      </c>
      <c r="CQ76" s="141">
        <f t="shared" si="118"/>
        <v>435000431.00000006</v>
      </c>
      <c r="CR76" s="141">
        <f t="shared" si="120"/>
        <v>103425.99999999999</v>
      </c>
      <c r="CS76" s="141"/>
      <c r="CT76" s="141"/>
      <c r="CU76" s="141"/>
      <c r="CV76" s="141">
        <f t="shared" si="114"/>
        <v>990022.20156464481</v>
      </c>
    </row>
    <row r="77" spans="1:100" s="14" customFormat="1" ht="13.2" x14ac:dyDescent="0.25">
      <c r="A77" s="4" t="s">
        <v>292</v>
      </c>
      <c r="B77" s="4" t="s">
        <v>293</v>
      </c>
      <c r="C77" s="4"/>
      <c r="D77" s="4" t="s">
        <v>200</v>
      </c>
      <c r="E77" s="4"/>
      <c r="F77" s="141">
        <v>885347.62748599995</v>
      </c>
      <c r="G77" s="141">
        <f>'Control Totals 2016-17'!$I$3</f>
        <v>129600000</v>
      </c>
      <c r="H77" s="141">
        <v>129600000.00000101</v>
      </c>
      <c r="I77" s="141">
        <f t="shared" si="68"/>
        <v>885347.62748599309</v>
      </c>
      <c r="J77" s="141"/>
      <c r="K77" s="141">
        <v>56762002.852302</v>
      </c>
      <c r="L77" s="141">
        <f t="shared" si="69"/>
        <v>3202979103</v>
      </c>
      <c r="M77" s="141">
        <v>5258012077.9999981</v>
      </c>
      <c r="N77" s="141">
        <f t="shared" si="70"/>
        <v>34577233.046125717</v>
      </c>
      <c r="O77" s="141"/>
      <c r="P77" s="141">
        <v>10004362.773011001</v>
      </c>
      <c r="Q77" s="141">
        <v>756991403</v>
      </c>
      <c r="R77" s="141">
        <v>1276518313</v>
      </c>
      <c r="S77" s="141">
        <f t="shared" si="71"/>
        <v>5932712.8600798761</v>
      </c>
      <c r="T77" s="141"/>
      <c r="U77" s="141">
        <v>6980847.1431590002</v>
      </c>
      <c r="V77" s="141">
        <f t="shared" si="72"/>
        <v>443204474</v>
      </c>
      <c r="W77" s="141">
        <f t="shared" si="73"/>
        <v>523996799.00000209</v>
      </c>
      <c r="X77" s="141">
        <f t="shared" si="74"/>
        <v>5904506.8444362292</v>
      </c>
      <c r="Y77" s="141"/>
      <c r="Z77" s="141">
        <v>3474275.3442279999</v>
      </c>
      <c r="AA77" s="141">
        <f t="shared" si="75"/>
        <v>340118003</v>
      </c>
      <c r="AB77" s="141">
        <f t="shared" si="76"/>
        <v>342170317.00001383</v>
      </c>
      <c r="AC77" s="141">
        <f t="shared" si="77"/>
        <v>3453436.8799468866</v>
      </c>
      <c r="AD77" s="141"/>
      <c r="AE77" s="141">
        <v>6724154.7469279999</v>
      </c>
      <c r="AF77" s="141">
        <f t="shared" si="78"/>
        <v>605544318</v>
      </c>
      <c r="AG77" s="141">
        <f t="shared" si="79"/>
        <v>726591897.00000179</v>
      </c>
      <c r="AH77" s="141">
        <f t="shared" si="80"/>
        <v>5603934.9147255467</v>
      </c>
      <c r="AI77" s="141"/>
      <c r="AJ77" s="141"/>
      <c r="AK77" s="141">
        <f t="shared" si="81"/>
        <v>20371175</v>
      </c>
      <c r="AL77" s="141">
        <f t="shared" si="82"/>
        <v>21580834</v>
      </c>
      <c r="AM77" s="141">
        <f t="shared" si="83"/>
        <v>0</v>
      </c>
      <c r="AN77" s="141"/>
      <c r="AO77" s="141">
        <v>425321.99886200001</v>
      </c>
      <c r="AP77" s="141">
        <f t="shared" si="84"/>
        <v>45205996</v>
      </c>
      <c r="AQ77" s="141">
        <f t="shared" si="85"/>
        <v>45294790.000002876</v>
      </c>
      <c r="AR77" s="141">
        <f t="shared" si="86"/>
        <v>424488.21551587625</v>
      </c>
      <c r="AS77" s="141"/>
      <c r="AT77" s="141">
        <v>88211.593324000001</v>
      </c>
      <c r="AU77" s="141">
        <f t="shared" si="87"/>
        <v>12223411</v>
      </c>
      <c r="AV77" s="141">
        <f t="shared" si="88"/>
        <v>11889881.000002848</v>
      </c>
      <c r="AW77" s="141">
        <f t="shared" si="89"/>
        <v>90686.068276364575</v>
      </c>
      <c r="AX77" s="141"/>
      <c r="AY77" s="141">
        <v>1358631.728319</v>
      </c>
      <c r="AZ77" s="141">
        <f t="shared" si="90"/>
        <v>859541545</v>
      </c>
      <c r="BA77" s="141">
        <f t="shared" si="91"/>
        <v>834431461.9999969</v>
      </c>
      <c r="BB77" s="141">
        <f t="shared" si="92"/>
        <v>1399516.2790797763</v>
      </c>
      <c r="BC77" s="141"/>
      <c r="BD77" s="141"/>
      <c r="BE77" s="141">
        <f t="shared" si="93"/>
        <v>9386434</v>
      </c>
      <c r="BF77" s="141">
        <f t="shared" si="94"/>
        <v>9386434</v>
      </c>
      <c r="BG77" s="141">
        <f t="shared" si="95"/>
        <v>0</v>
      </c>
      <c r="BH77" s="141"/>
      <c r="BI77" s="141"/>
      <c r="BJ77" s="141">
        <f t="shared" si="96"/>
        <v>2191103</v>
      </c>
      <c r="BK77" s="141">
        <f t="shared" si="97"/>
        <v>2191101</v>
      </c>
      <c r="BL77" s="141">
        <f t="shared" si="98"/>
        <v>0</v>
      </c>
      <c r="BM77" s="141"/>
      <c r="BN77" s="141">
        <v>2137382</v>
      </c>
      <c r="BO77" s="141">
        <f t="shared" si="99"/>
        <v>186600000</v>
      </c>
      <c r="BP77" s="141">
        <f t="shared" si="100"/>
        <v>183638092</v>
      </c>
      <c r="BQ77" s="141">
        <f t="shared" si="101"/>
        <v>2171855.9415221978</v>
      </c>
      <c r="BR77" s="141"/>
      <c r="BS77" s="141">
        <v>1509754</v>
      </c>
      <c r="BT77" s="141">
        <f t="shared" si="102"/>
        <v>121100000</v>
      </c>
      <c r="BU77" s="141">
        <f t="shared" si="103"/>
        <v>119177778</v>
      </c>
      <c r="BV77" s="141">
        <f t="shared" si="104"/>
        <v>1534104.8681072071</v>
      </c>
      <c r="BW77" s="141"/>
      <c r="BX77" s="141">
        <v>107097</v>
      </c>
      <c r="BY77" s="141">
        <f t="shared" si="105"/>
        <v>10161290</v>
      </c>
      <c r="BZ77" s="141">
        <f t="shared" si="106"/>
        <v>10000069</v>
      </c>
      <c r="CA77" s="141">
        <f t="shared" si="107"/>
        <v>108823.61663004526</v>
      </c>
      <c r="CB77" s="141"/>
      <c r="CC77" s="141">
        <v>18465.095870000001</v>
      </c>
      <c r="CD77" s="141">
        <f t="shared" si="108"/>
        <v>1904000</v>
      </c>
      <c r="CE77" s="141">
        <f t="shared" si="109"/>
        <v>1874207.2309440002</v>
      </c>
      <c r="CF77" s="141">
        <f t="shared" si="110"/>
        <v>18758.620688263945</v>
      </c>
      <c r="CG77" s="141"/>
      <c r="CH77" s="141">
        <v>693.23</v>
      </c>
      <c r="CI77" s="141">
        <f t="shared" si="115"/>
        <v>246401</v>
      </c>
      <c r="CJ77" s="141">
        <f t="shared" si="116"/>
        <v>225992.98000000117</v>
      </c>
      <c r="CK77" s="141">
        <f t="shared" si="119"/>
        <v>755.83128834355432</v>
      </c>
      <c r="CL77" s="141"/>
      <c r="CM77" s="141"/>
      <c r="CN77" s="141">
        <v>2513306</v>
      </c>
      <c r="CO77" s="141">
        <f t="shared" si="112"/>
        <v>2513306</v>
      </c>
      <c r="CP77" s="141">
        <f t="shared" si="117"/>
        <v>435000431</v>
      </c>
      <c r="CQ77" s="141">
        <f t="shared" si="118"/>
        <v>435000431.00000006</v>
      </c>
      <c r="CR77" s="141">
        <f t="shared" si="120"/>
        <v>2513305.9999999995</v>
      </c>
      <c r="CS77" s="141"/>
      <c r="CT77" s="141"/>
      <c r="CU77" s="141"/>
      <c r="CV77" s="141">
        <f t="shared" si="114"/>
        <v>64619467.613908336</v>
      </c>
    </row>
    <row r="78" spans="1:100" s="14" customFormat="1" ht="13.2" x14ac:dyDescent="0.25">
      <c r="A78" s="4" t="s">
        <v>455</v>
      </c>
      <c r="B78" s="4" t="s">
        <v>456</v>
      </c>
      <c r="C78" s="4" t="s">
        <v>348</v>
      </c>
      <c r="D78" s="4" t="s">
        <v>348</v>
      </c>
      <c r="E78" s="4"/>
      <c r="F78" s="141"/>
      <c r="G78" s="141">
        <f>'Control Totals 2016-17'!$I$3</f>
        <v>129600000</v>
      </c>
      <c r="H78" s="141">
        <v>129600000.00000101</v>
      </c>
      <c r="I78" s="141">
        <f t="shared" si="68"/>
        <v>0</v>
      </c>
      <c r="J78" s="141"/>
      <c r="K78" s="141"/>
      <c r="L78" s="141">
        <f t="shared" si="69"/>
        <v>3202979103</v>
      </c>
      <c r="M78" s="141">
        <v>5258012077.9999981</v>
      </c>
      <c r="N78" s="141">
        <f t="shared" si="70"/>
        <v>0</v>
      </c>
      <c r="O78" s="141"/>
      <c r="P78" s="141">
        <v>1181090.654874</v>
      </c>
      <c r="Q78" s="141">
        <v>756991403</v>
      </c>
      <c r="R78" s="141">
        <v>1276518313</v>
      </c>
      <c r="S78" s="141">
        <f t="shared" si="71"/>
        <v>700401.60238833807</v>
      </c>
      <c r="T78" s="141"/>
      <c r="U78" s="141"/>
      <c r="V78" s="141">
        <f t="shared" si="72"/>
        <v>443204474</v>
      </c>
      <c r="W78" s="141">
        <f t="shared" si="73"/>
        <v>523996799.00000209</v>
      </c>
      <c r="X78" s="141">
        <f t="shared" si="74"/>
        <v>0</v>
      </c>
      <c r="Y78" s="141"/>
      <c r="Z78" s="141">
        <v>78819.898056999999</v>
      </c>
      <c r="AA78" s="141">
        <f t="shared" si="75"/>
        <v>340118003</v>
      </c>
      <c r="AB78" s="141">
        <f t="shared" si="76"/>
        <v>342170317.00001383</v>
      </c>
      <c r="AC78" s="141">
        <f t="shared" si="77"/>
        <v>78347.141735878089</v>
      </c>
      <c r="AD78" s="141"/>
      <c r="AE78" s="141"/>
      <c r="AF78" s="141">
        <f t="shared" si="78"/>
        <v>605544318</v>
      </c>
      <c r="AG78" s="141">
        <f t="shared" si="79"/>
        <v>726591897.00000179</v>
      </c>
      <c r="AH78" s="141">
        <f t="shared" si="80"/>
        <v>0</v>
      </c>
      <c r="AI78" s="141"/>
      <c r="AJ78" s="141"/>
      <c r="AK78" s="141">
        <f t="shared" si="81"/>
        <v>20371175</v>
      </c>
      <c r="AL78" s="141">
        <f t="shared" si="82"/>
        <v>21580834</v>
      </c>
      <c r="AM78" s="141">
        <f t="shared" si="83"/>
        <v>0</v>
      </c>
      <c r="AN78" s="141"/>
      <c r="AO78" s="141">
        <v>28413.985110000001</v>
      </c>
      <c r="AP78" s="141">
        <f t="shared" si="84"/>
        <v>45205996</v>
      </c>
      <c r="AQ78" s="141">
        <f t="shared" si="85"/>
        <v>45294790.000002876</v>
      </c>
      <c r="AR78" s="141">
        <f t="shared" si="86"/>
        <v>28358.283529444292</v>
      </c>
      <c r="AS78" s="141"/>
      <c r="AT78" s="141"/>
      <c r="AU78" s="141">
        <f t="shared" si="87"/>
        <v>12223411</v>
      </c>
      <c r="AV78" s="141">
        <f t="shared" si="88"/>
        <v>11889881.000002848</v>
      </c>
      <c r="AW78" s="141">
        <f t="shared" si="89"/>
        <v>0</v>
      </c>
      <c r="AX78" s="141"/>
      <c r="AY78" s="141"/>
      <c r="AZ78" s="141">
        <f t="shared" si="90"/>
        <v>859541545</v>
      </c>
      <c r="BA78" s="141">
        <f t="shared" si="91"/>
        <v>834431461.9999969</v>
      </c>
      <c r="BB78" s="141">
        <f t="shared" si="92"/>
        <v>0</v>
      </c>
      <c r="BC78" s="141"/>
      <c r="BD78" s="141"/>
      <c r="BE78" s="141">
        <f t="shared" si="93"/>
        <v>9386434</v>
      </c>
      <c r="BF78" s="141">
        <f t="shared" si="94"/>
        <v>9386434</v>
      </c>
      <c r="BG78" s="141">
        <f t="shared" si="95"/>
        <v>0</v>
      </c>
      <c r="BH78" s="141"/>
      <c r="BI78" s="141"/>
      <c r="BJ78" s="141">
        <f t="shared" si="96"/>
        <v>2191103</v>
      </c>
      <c r="BK78" s="141">
        <f t="shared" si="97"/>
        <v>2191101</v>
      </c>
      <c r="BL78" s="141">
        <f t="shared" si="98"/>
        <v>0</v>
      </c>
      <c r="BM78" s="141"/>
      <c r="BN78" s="141"/>
      <c r="BO78" s="141">
        <f t="shared" si="99"/>
        <v>186600000</v>
      </c>
      <c r="BP78" s="141">
        <f t="shared" si="100"/>
        <v>183638092</v>
      </c>
      <c r="BQ78" s="141">
        <f t="shared" si="101"/>
        <v>0</v>
      </c>
      <c r="BR78" s="141"/>
      <c r="BS78" s="141"/>
      <c r="BT78" s="141">
        <f t="shared" si="102"/>
        <v>121100000</v>
      </c>
      <c r="BU78" s="141">
        <f t="shared" si="103"/>
        <v>119177778</v>
      </c>
      <c r="BV78" s="141">
        <f t="shared" si="104"/>
        <v>0</v>
      </c>
      <c r="BW78" s="141"/>
      <c r="BX78" s="141"/>
      <c r="BY78" s="141">
        <f t="shared" si="105"/>
        <v>10161290</v>
      </c>
      <c r="BZ78" s="141">
        <f t="shared" si="106"/>
        <v>10000069</v>
      </c>
      <c r="CA78" s="141">
        <f t="shared" si="107"/>
        <v>0</v>
      </c>
      <c r="CB78" s="141"/>
      <c r="CC78" s="141"/>
      <c r="CD78" s="141">
        <f t="shared" si="108"/>
        <v>1904000</v>
      </c>
      <c r="CE78" s="141">
        <f t="shared" si="109"/>
        <v>1874207.2309440002</v>
      </c>
      <c r="CF78" s="141">
        <f t="shared" si="110"/>
        <v>0</v>
      </c>
      <c r="CG78" s="141"/>
      <c r="CH78" s="141">
        <v>693.23</v>
      </c>
      <c r="CI78" s="141">
        <f t="shared" si="115"/>
        <v>246401</v>
      </c>
      <c r="CJ78" s="141">
        <f t="shared" si="116"/>
        <v>225992.98000000117</v>
      </c>
      <c r="CK78" s="141">
        <f t="shared" si="119"/>
        <v>755.83128834355432</v>
      </c>
      <c r="CL78" s="141"/>
      <c r="CM78" s="141">
        <v>53209</v>
      </c>
      <c r="CN78" s="141">
        <v>106785</v>
      </c>
      <c r="CO78" s="141">
        <f t="shared" si="112"/>
        <v>159994</v>
      </c>
      <c r="CP78" s="141">
        <f t="shared" si="117"/>
        <v>435000431</v>
      </c>
      <c r="CQ78" s="141">
        <f t="shared" si="118"/>
        <v>435000431.00000006</v>
      </c>
      <c r="CR78" s="141">
        <f t="shared" si="120"/>
        <v>159993.99999999997</v>
      </c>
      <c r="CS78" s="141"/>
      <c r="CT78" s="141"/>
      <c r="CU78" s="141"/>
      <c r="CV78" s="141">
        <f t="shared" si="114"/>
        <v>967856.85894200392</v>
      </c>
    </row>
    <row r="79" spans="1:100" s="14" customFormat="1" ht="13.2" x14ac:dyDescent="0.25">
      <c r="A79" s="4" t="s">
        <v>85</v>
      </c>
      <c r="B79" s="4" t="s">
        <v>86</v>
      </c>
      <c r="C79" s="4"/>
      <c r="D79" s="4" t="s">
        <v>36</v>
      </c>
      <c r="E79" s="4"/>
      <c r="F79" s="141">
        <v>1074897.1265139999</v>
      </c>
      <c r="G79" s="141">
        <f>'Control Totals 2016-17'!$I$3</f>
        <v>129600000</v>
      </c>
      <c r="H79" s="141">
        <v>129600000.00000101</v>
      </c>
      <c r="I79" s="141">
        <f t="shared" si="68"/>
        <v>1074897.1265139915</v>
      </c>
      <c r="J79" s="141"/>
      <c r="K79" s="141">
        <v>43874800.018449999</v>
      </c>
      <c r="L79" s="141">
        <f t="shared" si="69"/>
        <v>3202979103</v>
      </c>
      <c r="M79" s="141">
        <v>5258012077.9999981</v>
      </c>
      <c r="N79" s="141">
        <f t="shared" si="70"/>
        <v>26726843.819052827</v>
      </c>
      <c r="O79" s="141"/>
      <c r="P79" s="141">
        <v>8494052.0267830007</v>
      </c>
      <c r="Q79" s="141">
        <v>756991403</v>
      </c>
      <c r="R79" s="141">
        <v>1276518313</v>
      </c>
      <c r="S79" s="141">
        <f t="shared" si="71"/>
        <v>5037079.6058524363</v>
      </c>
      <c r="T79" s="141"/>
      <c r="U79" s="141"/>
      <c r="V79" s="141">
        <f t="shared" si="72"/>
        <v>443204474</v>
      </c>
      <c r="W79" s="141">
        <f t="shared" si="73"/>
        <v>523996799.00000209</v>
      </c>
      <c r="X79" s="141">
        <f t="shared" si="74"/>
        <v>0</v>
      </c>
      <c r="Y79" s="141"/>
      <c r="Z79" s="141">
        <v>1699090.1170650001</v>
      </c>
      <c r="AA79" s="141">
        <f t="shared" si="75"/>
        <v>340118003</v>
      </c>
      <c r="AB79" s="141">
        <f t="shared" si="76"/>
        <v>342170317.00001383</v>
      </c>
      <c r="AC79" s="141">
        <f t="shared" si="77"/>
        <v>1688899.0915397278</v>
      </c>
      <c r="AD79" s="141"/>
      <c r="AE79" s="141">
        <v>4709208.6727780001</v>
      </c>
      <c r="AF79" s="141">
        <f t="shared" si="78"/>
        <v>605544318</v>
      </c>
      <c r="AG79" s="141">
        <f t="shared" si="79"/>
        <v>726591897.00000179</v>
      </c>
      <c r="AH79" s="141">
        <f t="shared" si="80"/>
        <v>3924671.5602679397</v>
      </c>
      <c r="AI79" s="141"/>
      <c r="AJ79" s="141"/>
      <c r="AK79" s="141">
        <f t="shared" si="81"/>
        <v>20371175</v>
      </c>
      <c r="AL79" s="141">
        <f t="shared" si="82"/>
        <v>21580834</v>
      </c>
      <c r="AM79" s="141">
        <f t="shared" si="83"/>
        <v>0</v>
      </c>
      <c r="AN79" s="141"/>
      <c r="AO79" s="141">
        <v>61067.562141000002</v>
      </c>
      <c r="AP79" s="141">
        <f t="shared" si="84"/>
        <v>45205996</v>
      </c>
      <c r="AQ79" s="141">
        <f t="shared" si="85"/>
        <v>45294790.000002876</v>
      </c>
      <c r="AR79" s="141">
        <f t="shared" si="86"/>
        <v>60947.847862317547</v>
      </c>
      <c r="AS79" s="141"/>
      <c r="AT79" s="141">
        <v>72131.944732999997</v>
      </c>
      <c r="AU79" s="141">
        <f t="shared" si="87"/>
        <v>12223411</v>
      </c>
      <c r="AV79" s="141">
        <f t="shared" si="88"/>
        <v>11889881.000002848</v>
      </c>
      <c r="AW79" s="141">
        <f t="shared" si="89"/>
        <v>74155.36006630621</v>
      </c>
      <c r="AX79" s="141"/>
      <c r="AY79" s="141">
        <v>867645.27364399994</v>
      </c>
      <c r="AZ79" s="141">
        <f t="shared" si="90"/>
        <v>859541545</v>
      </c>
      <c r="BA79" s="141">
        <f t="shared" si="91"/>
        <v>834431461.9999969</v>
      </c>
      <c r="BB79" s="141">
        <f t="shared" si="92"/>
        <v>893754.84144905629</v>
      </c>
      <c r="BC79" s="141"/>
      <c r="BD79" s="141"/>
      <c r="BE79" s="141">
        <f t="shared" si="93"/>
        <v>9386434</v>
      </c>
      <c r="BF79" s="141">
        <f t="shared" si="94"/>
        <v>9386434</v>
      </c>
      <c r="BG79" s="141">
        <f t="shared" si="95"/>
        <v>0</v>
      </c>
      <c r="BH79" s="141"/>
      <c r="BI79" s="141"/>
      <c r="BJ79" s="141">
        <f t="shared" si="96"/>
        <v>2191103</v>
      </c>
      <c r="BK79" s="141">
        <f t="shared" si="97"/>
        <v>2191101</v>
      </c>
      <c r="BL79" s="141">
        <f t="shared" si="98"/>
        <v>0</v>
      </c>
      <c r="BM79" s="141"/>
      <c r="BN79" s="141">
        <v>1186808</v>
      </c>
      <c r="BO79" s="141">
        <f t="shared" si="99"/>
        <v>186600000</v>
      </c>
      <c r="BP79" s="141">
        <f t="shared" si="100"/>
        <v>183638092</v>
      </c>
      <c r="BQ79" s="141">
        <f t="shared" si="101"/>
        <v>1205950.0857806779</v>
      </c>
      <c r="BR79" s="141"/>
      <c r="BS79" s="141">
        <v>772979</v>
      </c>
      <c r="BT79" s="141">
        <f t="shared" si="102"/>
        <v>121100000</v>
      </c>
      <c r="BU79" s="141">
        <f t="shared" si="103"/>
        <v>119177778</v>
      </c>
      <c r="BV79" s="141">
        <f t="shared" si="104"/>
        <v>785446.40176124102</v>
      </c>
      <c r="BW79" s="141"/>
      <c r="BX79" s="141">
        <v>40925</v>
      </c>
      <c r="BY79" s="141">
        <f t="shared" si="105"/>
        <v>10161290</v>
      </c>
      <c r="BZ79" s="141">
        <f t="shared" si="106"/>
        <v>10000069</v>
      </c>
      <c r="CA79" s="141">
        <f t="shared" si="107"/>
        <v>41584.792389932511</v>
      </c>
      <c r="CB79" s="141"/>
      <c r="CC79" s="141">
        <v>9232.5479369999994</v>
      </c>
      <c r="CD79" s="141">
        <f t="shared" si="108"/>
        <v>1904000</v>
      </c>
      <c r="CE79" s="141">
        <f t="shared" si="109"/>
        <v>1874207.2309440002</v>
      </c>
      <c r="CF79" s="141">
        <f t="shared" si="110"/>
        <v>9379.3103461637638</v>
      </c>
      <c r="CG79" s="141"/>
      <c r="CH79" s="141">
        <v>693.23</v>
      </c>
      <c r="CI79" s="141">
        <f t="shared" si="115"/>
        <v>246401</v>
      </c>
      <c r="CJ79" s="141">
        <f t="shared" si="116"/>
        <v>225992.98000000117</v>
      </c>
      <c r="CK79" s="141">
        <f t="shared" si="119"/>
        <v>755.83128834355432</v>
      </c>
      <c r="CL79" s="141"/>
      <c r="CM79" s="141"/>
      <c r="CN79" s="141">
        <v>1207522</v>
      </c>
      <c r="CO79" s="141">
        <f t="shared" si="112"/>
        <v>1207522</v>
      </c>
      <c r="CP79" s="141">
        <f t="shared" si="117"/>
        <v>435000431</v>
      </c>
      <c r="CQ79" s="141">
        <f t="shared" si="118"/>
        <v>435000431.00000006</v>
      </c>
      <c r="CR79" s="141">
        <f t="shared" si="120"/>
        <v>1207521.9999999998</v>
      </c>
      <c r="CS79" s="141"/>
      <c r="CT79" s="141"/>
      <c r="CU79" s="141"/>
      <c r="CV79" s="141">
        <f t="shared" si="114"/>
        <v>42731887.674170971</v>
      </c>
    </row>
    <row r="80" spans="1:100" s="14" customFormat="1" ht="13.2" x14ac:dyDescent="0.25">
      <c r="A80" s="4" t="s">
        <v>621</v>
      </c>
      <c r="B80" s="4" t="s">
        <v>622</v>
      </c>
      <c r="C80" s="4" t="s">
        <v>348</v>
      </c>
      <c r="D80" s="4" t="s">
        <v>348</v>
      </c>
      <c r="E80" s="4"/>
      <c r="F80" s="141"/>
      <c r="G80" s="141">
        <f>'Control Totals 2016-17'!$I$3</f>
        <v>129600000</v>
      </c>
      <c r="H80" s="141">
        <v>129600000.00000101</v>
      </c>
      <c r="I80" s="141">
        <f t="shared" si="68"/>
        <v>0</v>
      </c>
      <c r="J80" s="141"/>
      <c r="K80" s="141"/>
      <c r="L80" s="141">
        <f t="shared" si="69"/>
        <v>3202979103</v>
      </c>
      <c r="M80" s="141">
        <v>5258012077.9999981</v>
      </c>
      <c r="N80" s="141">
        <f t="shared" si="70"/>
        <v>0</v>
      </c>
      <c r="O80" s="141"/>
      <c r="P80" s="141">
        <v>927414.85484699998</v>
      </c>
      <c r="Q80" s="141">
        <v>756991403</v>
      </c>
      <c r="R80" s="141">
        <v>1276518313</v>
      </c>
      <c r="S80" s="141">
        <f t="shared" si="71"/>
        <v>549968.66475324263</v>
      </c>
      <c r="T80" s="141"/>
      <c r="U80" s="141"/>
      <c r="V80" s="141">
        <f t="shared" si="72"/>
        <v>443204474</v>
      </c>
      <c r="W80" s="141">
        <f t="shared" si="73"/>
        <v>523996799.00000209</v>
      </c>
      <c r="X80" s="141">
        <f t="shared" si="74"/>
        <v>0</v>
      </c>
      <c r="Y80" s="141"/>
      <c r="Z80" s="141">
        <v>49027.729682999998</v>
      </c>
      <c r="AA80" s="141">
        <f t="shared" si="75"/>
        <v>340118003</v>
      </c>
      <c r="AB80" s="141">
        <f t="shared" si="76"/>
        <v>342170317.00001383</v>
      </c>
      <c r="AC80" s="141">
        <f t="shared" si="77"/>
        <v>48733.664736339793</v>
      </c>
      <c r="AD80" s="141"/>
      <c r="AE80" s="141"/>
      <c r="AF80" s="141">
        <f t="shared" si="78"/>
        <v>605544318</v>
      </c>
      <c r="AG80" s="141">
        <f t="shared" si="79"/>
        <v>726591897.00000179</v>
      </c>
      <c r="AH80" s="141">
        <f t="shared" si="80"/>
        <v>0</v>
      </c>
      <c r="AI80" s="141"/>
      <c r="AJ80" s="141"/>
      <c r="AK80" s="141">
        <f t="shared" si="81"/>
        <v>20371175</v>
      </c>
      <c r="AL80" s="141">
        <f t="shared" si="82"/>
        <v>21580834</v>
      </c>
      <c r="AM80" s="141">
        <f t="shared" si="83"/>
        <v>0</v>
      </c>
      <c r="AN80" s="141"/>
      <c r="AO80" s="141">
        <v>48118.915345000001</v>
      </c>
      <c r="AP80" s="141">
        <f t="shared" si="84"/>
        <v>45205996</v>
      </c>
      <c r="AQ80" s="141">
        <f t="shared" si="85"/>
        <v>45294790.000002876</v>
      </c>
      <c r="AR80" s="141">
        <f t="shared" si="86"/>
        <v>48024.58504852921</v>
      </c>
      <c r="AS80" s="141"/>
      <c r="AT80" s="141"/>
      <c r="AU80" s="141">
        <f t="shared" si="87"/>
        <v>12223411</v>
      </c>
      <c r="AV80" s="141">
        <f t="shared" si="88"/>
        <v>11889881.000002848</v>
      </c>
      <c r="AW80" s="141">
        <f t="shared" si="89"/>
        <v>0</v>
      </c>
      <c r="AX80" s="141"/>
      <c r="AY80" s="141"/>
      <c r="AZ80" s="141">
        <f t="shared" si="90"/>
        <v>859541545</v>
      </c>
      <c r="BA80" s="141">
        <f t="shared" si="91"/>
        <v>834431461.9999969</v>
      </c>
      <c r="BB80" s="141">
        <f t="shared" si="92"/>
        <v>0</v>
      </c>
      <c r="BC80" s="141"/>
      <c r="BD80" s="141"/>
      <c r="BE80" s="141">
        <f t="shared" si="93"/>
        <v>9386434</v>
      </c>
      <c r="BF80" s="141">
        <f t="shared" si="94"/>
        <v>9386434</v>
      </c>
      <c r="BG80" s="141">
        <f t="shared" si="95"/>
        <v>0</v>
      </c>
      <c r="BH80" s="141"/>
      <c r="BI80" s="141"/>
      <c r="BJ80" s="141">
        <f t="shared" si="96"/>
        <v>2191103</v>
      </c>
      <c r="BK80" s="141">
        <f t="shared" si="97"/>
        <v>2191101</v>
      </c>
      <c r="BL80" s="141">
        <f t="shared" si="98"/>
        <v>0</v>
      </c>
      <c r="BM80" s="141"/>
      <c r="BN80" s="141"/>
      <c r="BO80" s="141">
        <f t="shared" si="99"/>
        <v>186600000</v>
      </c>
      <c r="BP80" s="141">
        <f t="shared" si="100"/>
        <v>183638092</v>
      </c>
      <c r="BQ80" s="141">
        <f t="shared" si="101"/>
        <v>0</v>
      </c>
      <c r="BR80" s="141"/>
      <c r="BS80" s="141"/>
      <c r="BT80" s="141">
        <f t="shared" si="102"/>
        <v>121100000</v>
      </c>
      <c r="BU80" s="141">
        <f t="shared" si="103"/>
        <v>119177778</v>
      </c>
      <c r="BV80" s="141">
        <f t="shared" si="104"/>
        <v>0</v>
      </c>
      <c r="BW80" s="141"/>
      <c r="BX80" s="141"/>
      <c r="BY80" s="141">
        <f t="shared" si="105"/>
        <v>10161290</v>
      </c>
      <c r="BZ80" s="141">
        <f t="shared" si="106"/>
        <v>10000069</v>
      </c>
      <c r="CA80" s="141">
        <f t="shared" si="107"/>
        <v>0</v>
      </c>
      <c r="CB80" s="141"/>
      <c r="CC80" s="141"/>
      <c r="CD80" s="141">
        <f t="shared" si="108"/>
        <v>1904000</v>
      </c>
      <c r="CE80" s="141">
        <f t="shared" si="109"/>
        <v>1874207.2309440002</v>
      </c>
      <c r="CF80" s="141">
        <f t="shared" si="110"/>
        <v>0</v>
      </c>
      <c r="CG80" s="141"/>
      <c r="CH80" s="141">
        <v>693.23</v>
      </c>
      <c r="CI80" s="141">
        <f t="shared" si="115"/>
        <v>246401</v>
      </c>
      <c r="CJ80" s="141">
        <f t="shared" si="116"/>
        <v>225992.98000000117</v>
      </c>
      <c r="CK80" s="141">
        <f t="shared" si="119"/>
        <v>755.83128834355432</v>
      </c>
      <c r="CL80" s="141"/>
      <c r="CM80" s="141">
        <v>35684</v>
      </c>
      <c r="CN80" s="141">
        <v>69280</v>
      </c>
      <c r="CO80" s="141">
        <f t="shared" si="112"/>
        <v>104964</v>
      </c>
      <c r="CP80" s="141">
        <f t="shared" si="117"/>
        <v>435000431</v>
      </c>
      <c r="CQ80" s="141">
        <f t="shared" si="118"/>
        <v>435000431.00000006</v>
      </c>
      <c r="CR80" s="141">
        <f t="shared" si="120"/>
        <v>104963.99999999999</v>
      </c>
      <c r="CS80" s="141"/>
      <c r="CT80" s="141"/>
      <c r="CU80" s="141"/>
      <c r="CV80" s="141">
        <f t="shared" si="114"/>
        <v>752446.74582645518</v>
      </c>
    </row>
    <row r="81" spans="1:100" s="14" customFormat="1" ht="13.2" x14ac:dyDescent="0.25">
      <c r="A81" s="4" t="s">
        <v>731</v>
      </c>
      <c r="B81" s="4" t="s">
        <v>732</v>
      </c>
      <c r="C81" s="4" t="s">
        <v>348</v>
      </c>
      <c r="D81" s="4" t="s">
        <v>348</v>
      </c>
      <c r="E81" s="4"/>
      <c r="F81" s="141"/>
      <c r="G81" s="141">
        <f>'Control Totals 2016-17'!$I$3</f>
        <v>129600000</v>
      </c>
      <c r="H81" s="141">
        <v>129600000.00000101</v>
      </c>
      <c r="I81" s="141">
        <f t="shared" si="68"/>
        <v>0</v>
      </c>
      <c r="J81" s="141"/>
      <c r="K81" s="141"/>
      <c r="L81" s="141">
        <f t="shared" si="69"/>
        <v>3202979103</v>
      </c>
      <c r="M81" s="141">
        <v>5258012077.9999981</v>
      </c>
      <c r="N81" s="141">
        <f t="shared" si="70"/>
        <v>0</v>
      </c>
      <c r="O81" s="141"/>
      <c r="P81" s="141">
        <v>2305429.9334550002</v>
      </c>
      <c r="Q81" s="141">
        <v>756991403</v>
      </c>
      <c r="R81" s="141">
        <v>1276518313</v>
      </c>
      <c r="S81" s="141">
        <f t="shared" si="71"/>
        <v>1367148.9253787911</v>
      </c>
      <c r="T81" s="141"/>
      <c r="U81" s="141"/>
      <c r="V81" s="141">
        <f t="shared" si="72"/>
        <v>443204474</v>
      </c>
      <c r="W81" s="141">
        <f t="shared" si="73"/>
        <v>523996799.00000209</v>
      </c>
      <c r="X81" s="141">
        <f t="shared" si="74"/>
        <v>0</v>
      </c>
      <c r="Y81" s="141"/>
      <c r="Z81" s="141">
        <v>98844.350355999995</v>
      </c>
      <c r="AA81" s="141">
        <f t="shared" si="75"/>
        <v>340118003</v>
      </c>
      <c r="AB81" s="141">
        <f t="shared" si="76"/>
        <v>342170317.00001383</v>
      </c>
      <c r="AC81" s="141">
        <f t="shared" si="77"/>
        <v>98251.488748843447</v>
      </c>
      <c r="AD81" s="141"/>
      <c r="AE81" s="141"/>
      <c r="AF81" s="141">
        <f t="shared" si="78"/>
        <v>605544318</v>
      </c>
      <c r="AG81" s="141">
        <f t="shared" si="79"/>
        <v>726591897.00000179</v>
      </c>
      <c r="AH81" s="141">
        <f t="shared" si="80"/>
        <v>0</v>
      </c>
      <c r="AI81" s="141"/>
      <c r="AJ81" s="141"/>
      <c r="AK81" s="141">
        <f t="shared" si="81"/>
        <v>20371175</v>
      </c>
      <c r="AL81" s="141">
        <f t="shared" si="82"/>
        <v>21580834</v>
      </c>
      <c r="AM81" s="141">
        <f t="shared" si="83"/>
        <v>0</v>
      </c>
      <c r="AN81" s="141"/>
      <c r="AO81" s="141">
        <v>80434.480039000002</v>
      </c>
      <c r="AP81" s="141">
        <f t="shared" si="84"/>
        <v>45205996</v>
      </c>
      <c r="AQ81" s="141">
        <f t="shared" si="85"/>
        <v>45294790.000002876</v>
      </c>
      <c r="AR81" s="141">
        <f t="shared" si="86"/>
        <v>80276.799669562068</v>
      </c>
      <c r="AS81" s="141"/>
      <c r="AT81" s="141"/>
      <c r="AU81" s="141">
        <f t="shared" si="87"/>
        <v>12223411</v>
      </c>
      <c r="AV81" s="141">
        <f t="shared" si="88"/>
        <v>11889881.000002848</v>
      </c>
      <c r="AW81" s="141">
        <f t="shared" si="89"/>
        <v>0</v>
      </c>
      <c r="AX81" s="141"/>
      <c r="AY81" s="141"/>
      <c r="AZ81" s="141">
        <f t="shared" si="90"/>
        <v>859541545</v>
      </c>
      <c r="BA81" s="141">
        <f t="shared" si="91"/>
        <v>834431461.9999969</v>
      </c>
      <c r="BB81" s="141">
        <f t="shared" si="92"/>
        <v>0</v>
      </c>
      <c r="BC81" s="141"/>
      <c r="BD81" s="141"/>
      <c r="BE81" s="141">
        <f t="shared" si="93"/>
        <v>9386434</v>
      </c>
      <c r="BF81" s="141">
        <f t="shared" si="94"/>
        <v>9386434</v>
      </c>
      <c r="BG81" s="141">
        <f t="shared" si="95"/>
        <v>0</v>
      </c>
      <c r="BH81" s="141"/>
      <c r="BI81" s="141"/>
      <c r="BJ81" s="141">
        <f t="shared" si="96"/>
        <v>2191103</v>
      </c>
      <c r="BK81" s="141">
        <f t="shared" si="97"/>
        <v>2191101</v>
      </c>
      <c r="BL81" s="141">
        <f t="shared" si="98"/>
        <v>0</v>
      </c>
      <c r="BM81" s="141"/>
      <c r="BN81" s="141"/>
      <c r="BO81" s="141">
        <f t="shared" si="99"/>
        <v>186600000</v>
      </c>
      <c r="BP81" s="141">
        <f t="shared" si="100"/>
        <v>183638092</v>
      </c>
      <c r="BQ81" s="141">
        <f t="shared" si="101"/>
        <v>0</v>
      </c>
      <c r="BR81" s="141"/>
      <c r="BS81" s="141"/>
      <c r="BT81" s="141">
        <f t="shared" si="102"/>
        <v>121100000</v>
      </c>
      <c r="BU81" s="141">
        <f t="shared" si="103"/>
        <v>119177778</v>
      </c>
      <c r="BV81" s="141">
        <f t="shared" si="104"/>
        <v>0</v>
      </c>
      <c r="BW81" s="141"/>
      <c r="BX81" s="141"/>
      <c r="BY81" s="141">
        <f t="shared" si="105"/>
        <v>10161290</v>
      </c>
      <c r="BZ81" s="141">
        <f t="shared" si="106"/>
        <v>10000069</v>
      </c>
      <c r="CA81" s="141">
        <f t="shared" si="107"/>
        <v>0</v>
      </c>
      <c r="CB81" s="141"/>
      <c r="CC81" s="141"/>
      <c r="CD81" s="141">
        <f t="shared" si="108"/>
        <v>1904000</v>
      </c>
      <c r="CE81" s="141">
        <f t="shared" si="109"/>
        <v>1874207.2309440002</v>
      </c>
      <c r="CF81" s="141">
        <f t="shared" si="110"/>
        <v>0</v>
      </c>
      <c r="CG81" s="141"/>
      <c r="CH81" s="141">
        <v>693.23</v>
      </c>
      <c r="CI81" s="141">
        <f t="shared" si="115"/>
        <v>246401</v>
      </c>
      <c r="CJ81" s="141">
        <f t="shared" si="116"/>
        <v>225992.98000000117</v>
      </c>
      <c r="CK81" s="141">
        <f t="shared" si="119"/>
        <v>755.83128834355432</v>
      </c>
      <c r="CL81" s="141"/>
      <c r="CM81" s="141">
        <v>71059</v>
      </c>
      <c r="CN81" s="141">
        <v>140360</v>
      </c>
      <c r="CO81" s="141">
        <f t="shared" si="112"/>
        <v>211419</v>
      </c>
      <c r="CP81" s="141">
        <f t="shared" si="117"/>
        <v>435000431</v>
      </c>
      <c r="CQ81" s="141">
        <f t="shared" si="118"/>
        <v>435000431.00000006</v>
      </c>
      <c r="CR81" s="141">
        <f t="shared" si="120"/>
        <v>211418.99999999997</v>
      </c>
      <c r="CS81" s="141"/>
      <c r="CT81" s="141"/>
      <c r="CU81" s="141"/>
      <c r="CV81" s="141">
        <f t="shared" si="114"/>
        <v>1757852.0450855403</v>
      </c>
    </row>
    <row r="82" spans="1:100" s="14" customFormat="1" ht="13.2" x14ac:dyDescent="0.25">
      <c r="A82" s="4" t="s">
        <v>145</v>
      </c>
      <c r="B82" s="4" t="s">
        <v>146</v>
      </c>
      <c r="C82" s="4"/>
      <c r="D82" s="4" t="s">
        <v>136</v>
      </c>
      <c r="E82" s="4"/>
      <c r="F82" s="141">
        <v>1035255.335985</v>
      </c>
      <c r="G82" s="141">
        <f>'Control Totals 2016-17'!$I$3</f>
        <v>129600000</v>
      </c>
      <c r="H82" s="141">
        <v>129600000.00000101</v>
      </c>
      <c r="I82" s="141">
        <f t="shared" si="68"/>
        <v>1035255.3359849919</v>
      </c>
      <c r="J82" s="141"/>
      <c r="K82" s="141">
        <v>32111883.989156</v>
      </c>
      <c r="L82" s="141">
        <f t="shared" si="69"/>
        <v>3202979103</v>
      </c>
      <c r="M82" s="141">
        <v>5258012077.9999981</v>
      </c>
      <c r="N82" s="141">
        <f t="shared" si="70"/>
        <v>19561326.951981753</v>
      </c>
      <c r="O82" s="141"/>
      <c r="P82" s="141">
        <v>9263203.8650989998</v>
      </c>
      <c r="Q82" s="141">
        <v>756991403</v>
      </c>
      <c r="R82" s="141">
        <v>1276518313</v>
      </c>
      <c r="S82" s="141">
        <f t="shared" si="71"/>
        <v>5493196.3127397094</v>
      </c>
      <c r="T82" s="141"/>
      <c r="U82" s="141"/>
      <c r="V82" s="141">
        <f t="shared" si="72"/>
        <v>443204474</v>
      </c>
      <c r="W82" s="141">
        <f t="shared" si="73"/>
        <v>523996799.00000209</v>
      </c>
      <c r="X82" s="141">
        <f t="shared" si="74"/>
        <v>0</v>
      </c>
      <c r="Y82" s="141"/>
      <c r="Z82" s="141">
        <v>2121072.405793</v>
      </c>
      <c r="AA82" s="141">
        <f t="shared" si="75"/>
        <v>340118003</v>
      </c>
      <c r="AB82" s="141">
        <f t="shared" si="76"/>
        <v>342170317.00001383</v>
      </c>
      <c r="AC82" s="141">
        <f t="shared" si="77"/>
        <v>2108350.3595570261</v>
      </c>
      <c r="AD82" s="141"/>
      <c r="AE82" s="141">
        <v>5417544.3911819998</v>
      </c>
      <c r="AF82" s="141">
        <f t="shared" si="78"/>
        <v>605544318</v>
      </c>
      <c r="AG82" s="141">
        <f t="shared" si="79"/>
        <v>726591897.00000179</v>
      </c>
      <c r="AH82" s="141">
        <f t="shared" si="80"/>
        <v>4515001.1129191294</v>
      </c>
      <c r="AI82" s="141"/>
      <c r="AJ82" s="141"/>
      <c r="AK82" s="141">
        <f t="shared" si="81"/>
        <v>20371175</v>
      </c>
      <c r="AL82" s="141">
        <f t="shared" si="82"/>
        <v>21580834</v>
      </c>
      <c r="AM82" s="141">
        <f t="shared" si="83"/>
        <v>0</v>
      </c>
      <c r="AN82" s="141"/>
      <c r="AO82" s="141">
        <v>534840.82683599996</v>
      </c>
      <c r="AP82" s="141">
        <f t="shared" si="84"/>
        <v>45205996</v>
      </c>
      <c r="AQ82" s="141">
        <f t="shared" si="85"/>
        <v>45294790.000002876</v>
      </c>
      <c r="AR82" s="141">
        <f t="shared" si="86"/>
        <v>533792.34738881385</v>
      </c>
      <c r="AS82" s="141"/>
      <c r="AT82" s="141">
        <v>80285.005990000005</v>
      </c>
      <c r="AU82" s="141">
        <f t="shared" si="87"/>
        <v>12223411</v>
      </c>
      <c r="AV82" s="141">
        <f t="shared" si="88"/>
        <v>11889881.000002848</v>
      </c>
      <c r="AW82" s="141">
        <f t="shared" si="89"/>
        <v>82537.127609014497</v>
      </c>
      <c r="AX82" s="141"/>
      <c r="AY82" s="141">
        <v>9245438.2591260001</v>
      </c>
      <c r="AZ82" s="141">
        <f t="shared" si="90"/>
        <v>859541545</v>
      </c>
      <c r="BA82" s="141">
        <f t="shared" si="91"/>
        <v>834431461.9999969</v>
      </c>
      <c r="BB82" s="141">
        <f t="shared" si="92"/>
        <v>9523656.1028080005</v>
      </c>
      <c r="BC82" s="141"/>
      <c r="BD82" s="141"/>
      <c r="BE82" s="141">
        <f t="shared" si="93"/>
        <v>9386434</v>
      </c>
      <c r="BF82" s="141">
        <f t="shared" si="94"/>
        <v>9386434</v>
      </c>
      <c r="BG82" s="141">
        <f t="shared" si="95"/>
        <v>0</v>
      </c>
      <c r="BH82" s="141"/>
      <c r="BI82" s="141"/>
      <c r="BJ82" s="141">
        <f t="shared" si="96"/>
        <v>2191103</v>
      </c>
      <c r="BK82" s="141">
        <f t="shared" si="97"/>
        <v>2191101</v>
      </c>
      <c r="BL82" s="141">
        <f t="shared" si="98"/>
        <v>0</v>
      </c>
      <c r="BM82" s="141"/>
      <c r="BN82" s="141">
        <v>1072248</v>
      </c>
      <c r="BO82" s="141">
        <f t="shared" si="99"/>
        <v>186600000</v>
      </c>
      <c r="BP82" s="141">
        <f t="shared" si="100"/>
        <v>183638092</v>
      </c>
      <c r="BQ82" s="141">
        <f t="shared" si="101"/>
        <v>1089542.3417925732</v>
      </c>
      <c r="BR82" s="141"/>
      <c r="BS82" s="141">
        <v>686547</v>
      </c>
      <c r="BT82" s="141">
        <f t="shared" si="102"/>
        <v>121100000</v>
      </c>
      <c r="BU82" s="141">
        <f t="shared" si="103"/>
        <v>119177778</v>
      </c>
      <c r="BV82" s="141">
        <f t="shared" si="104"/>
        <v>697620.337408875</v>
      </c>
      <c r="BW82" s="141"/>
      <c r="BX82" s="141">
        <v>74509</v>
      </c>
      <c r="BY82" s="141">
        <f t="shared" si="105"/>
        <v>10161290</v>
      </c>
      <c r="BZ82" s="141">
        <f t="shared" si="106"/>
        <v>10000069</v>
      </c>
      <c r="CA82" s="141">
        <f t="shared" si="107"/>
        <v>75710.233260390509</v>
      </c>
      <c r="CB82" s="141"/>
      <c r="CC82" s="141">
        <v>9232.5479369999994</v>
      </c>
      <c r="CD82" s="141">
        <f t="shared" si="108"/>
        <v>1904000</v>
      </c>
      <c r="CE82" s="141">
        <f t="shared" si="109"/>
        <v>1874207.2309440002</v>
      </c>
      <c r="CF82" s="141">
        <f t="shared" si="110"/>
        <v>9379.3103461637638</v>
      </c>
      <c r="CG82" s="141"/>
      <c r="CH82" s="141">
        <v>693.23</v>
      </c>
      <c r="CI82" s="141">
        <f t="shared" si="115"/>
        <v>246401</v>
      </c>
      <c r="CJ82" s="141">
        <f t="shared" si="116"/>
        <v>225992.98000000117</v>
      </c>
      <c r="CK82" s="141">
        <f t="shared" si="119"/>
        <v>755.83128834355432</v>
      </c>
      <c r="CL82" s="141"/>
      <c r="CM82" s="141">
        <v>1601617.9999999998</v>
      </c>
      <c r="CN82" s="141">
        <v>1557419</v>
      </c>
      <c r="CO82" s="141">
        <f t="shared" si="112"/>
        <v>3159037</v>
      </c>
      <c r="CP82" s="141">
        <f t="shared" si="117"/>
        <v>435000431</v>
      </c>
      <c r="CQ82" s="141">
        <f t="shared" si="118"/>
        <v>435000431.00000006</v>
      </c>
      <c r="CR82" s="141">
        <f t="shared" si="120"/>
        <v>3159036.9999999995</v>
      </c>
      <c r="CS82" s="141"/>
      <c r="CT82" s="141"/>
      <c r="CU82" s="141"/>
      <c r="CV82" s="141">
        <f t="shared" si="114"/>
        <v>47885160.705084786</v>
      </c>
    </row>
    <row r="83" spans="1:100" s="14" customFormat="1" ht="13.2" x14ac:dyDescent="0.25">
      <c r="A83" s="4" t="s">
        <v>175</v>
      </c>
      <c r="B83" s="4" t="s">
        <v>176</v>
      </c>
      <c r="C83" s="4"/>
      <c r="D83" s="4" t="s">
        <v>177</v>
      </c>
      <c r="E83" s="4"/>
      <c r="F83" s="141">
        <v>1031985.3588479999</v>
      </c>
      <c r="G83" s="141">
        <f>'Control Totals 2016-17'!$I$3</f>
        <v>129600000</v>
      </c>
      <c r="H83" s="141">
        <v>129600000.00000101</v>
      </c>
      <c r="I83" s="141">
        <f t="shared" si="68"/>
        <v>1031985.3588479919</v>
      </c>
      <c r="J83" s="141"/>
      <c r="K83" s="141">
        <v>48342546.516268998</v>
      </c>
      <c r="L83" s="141">
        <f t="shared" si="69"/>
        <v>3202979103</v>
      </c>
      <c r="M83" s="141">
        <v>5258012077.9999981</v>
      </c>
      <c r="N83" s="141">
        <f t="shared" si="70"/>
        <v>29448423.468877226</v>
      </c>
      <c r="O83" s="141"/>
      <c r="P83" s="141"/>
      <c r="Q83" s="141">
        <v>756991403</v>
      </c>
      <c r="R83" s="141">
        <v>1276518313</v>
      </c>
      <c r="S83" s="141">
        <f t="shared" si="71"/>
        <v>0</v>
      </c>
      <c r="T83" s="141"/>
      <c r="U83" s="141">
        <v>5058420.0980460001</v>
      </c>
      <c r="V83" s="141">
        <f t="shared" si="72"/>
        <v>443204474</v>
      </c>
      <c r="W83" s="141">
        <f t="shared" si="73"/>
        <v>523996799.00000209</v>
      </c>
      <c r="X83" s="141">
        <f t="shared" si="74"/>
        <v>4278488.7676871037</v>
      </c>
      <c r="Y83" s="141"/>
      <c r="Z83" s="141">
        <v>2963376.7367870002</v>
      </c>
      <c r="AA83" s="141">
        <f t="shared" si="75"/>
        <v>340118003</v>
      </c>
      <c r="AB83" s="141">
        <f t="shared" si="76"/>
        <v>342170317.00001383</v>
      </c>
      <c r="AC83" s="141">
        <f t="shared" si="77"/>
        <v>2945602.6071735802</v>
      </c>
      <c r="AD83" s="141"/>
      <c r="AE83" s="141">
        <v>5989100.8374549998</v>
      </c>
      <c r="AF83" s="141">
        <f t="shared" si="78"/>
        <v>605544318</v>
      </c>
      <c r="AG83" s="141">
        <f t="shared" si="79"/>
        <v>726591897.00000179</v>
      </c>
      <c r="AH83" s="141">
        <f t="shared" si="80"/>
        <v>4991338.3248890098</v>
      </c>
      <c r="AI83" s="141"/>
      <c r="AJ83" s="141"/>
      <c r="AK83" s="141">
        <f t="shared" si="81"/>
        <v>20371175</v>
      </c>
      <c r="AL83" s="141">
        <f t="shared" si="82"/>
        <v>21580834</v>
      </c>
      <c r="AM83" s="141">
        <f t="shared" si="83"/>
        <v>0</v>
      </c>
      <c r="AN83" s="141"/>
      <c r="AO83" s="141"/>
      <c r="AP83" s="141">
        <f t="shared" si="84"/>
        <v>45205996</v>
      </c>
      <c r="AQ83" s="141">
        <f t="shared" si="85"/>
        <v>45294790.000002876</v>
      </c>
      <c r="AR83" s="141">
        <f t="shared" si="86"/>
        <v>0</v>
      </c>
      <c r="AS83" s="141"/>
      <c r="AT83" s="141">
        <v>91042.517370999994</v>
      </c>
      <c r="AU83" s="141">
        <f t="shared" si="87"/>
        <v>12223411</v>
      </c>
      <c r="AV83" s="141">
        <f t="shared" si="88"/>
        <v>11889881.000002848</v>
      </c>
      <c r="AW83" s="141">
        <f t="shared" si="89"/>
        <v>93596.404228108411</v>
      </c>
      <c r="AX83" s="141"/>
      <c r="AY83" s="141">
        <v>10007984.965761</v>
      </c>
      <c r="AZ83" s="141">
        <f t="shared" si="90"/>
        <v>859541545</v>
      </c>
      <c r="BA83" s="141">
        <f t="shared" si="91"/>
        <v>834431461.9999969</v>
      </c>
      <c r="BB83" s="141">
        <f t="shared" si="92"/>
        <v>10309149.704385204</v>
      </c>
      <c r="BC83" s="141"/>
      <c r="BD83" s="141"/>
      <c r="BE83" s="141">
        <f t="shared" si="93"/>
        <v>9386434</v>
      </c>
      <c r="BF83" s="141">
        <f t="shared" si="94"/>
        <v>9386434</v>
      </c>
      <c r="BG83" s="141">
        <f t="shared" si="95"/>
        <v>0</v>
      </c>
      <c r="BH83" s="141"/>
      <c r="BI83" s="141"/>
      <c r="BJ83" s="141">
        <f t="shared" si="96"/>
        <v>2191103</v>
      </c>
      <c r="BK83" s="141">
        <f t="shared" si="97"/>
        <v>2191101</v>
      </c>
      <c r="BL83" s="141">
        <f t="shared" si="98"/>
        <v>0</v>
      </c>
      <c r="BM83" s="141"/>
      <c r="BN83" s="141">
        <v>1918423</v>
      </c>
      <c r="BO83" s="141">
        <f t="shared" si="99"/>
        <v>186600000</v>
      </c>
      <c r="BP83" s="141">
        <f t="shared" si="100"/>
        <v>183638092</v>
      </c>
      <c r="BQ83" s="141">
        <f t="shared" si="101"/>
        <v>1949365.3408248217</v>
      </c>
      <c r="BR83" s="141"/>
      <c r="BS83" s="141">
        <v>1454411</v>
      </c>
      <c r="BT83" s="141">
        <f t="shared" si="102"/>
        <v>121100000</v>
      </c>
      <c r="BU83" s="141">
        <f t="shared" si="103"/>
        <v>119177778</v>
      </c>
      <c r="BV83" s="141">
        <f t="shared" si="104"/>
        <v>1477869.2391798075</v>
      </c>
      <c r="BW83" s="141"/>
      <c r="BX83" s="141">
        <v>118731</v>
      </c>
      <c r="BY83" s="141">
        <f t="shared" si="105"/>
        <v>10161290</v>
      </c>
      <c r="BZ83" s="141">
        <f t="shared" si="106"/>
        <v>10000069</v>
      </c>
      <c r="CA83" s="141">
        <f t="shared" si="107"/>
        <v>120645.17984725906</v>
      </c>
      <c r="CB83" s="141"/>
      <c r="CC83" s="141">
        <v>18465.095870000001</v>
      </c>
      <c r="CD83" s="141">
        <f t="shared" si="108"/>
        <v>1904000</v>
      </c>
      <c r="CE83" s="141">
        <f t="shared" si="109"/>
        <v>1874207.2309440002</v>
      </c>
      <c r="CF83" s="141">
        <f t="shared" si="110"/>
        <v>18758.620688263945</v>
      </c>
      <c r="CG83" s="141"/>
      <c r="CH83" s="141"/>
      <c r="CI83" s="141">
        <f t="shared" si="115"/>
        <v>246401</v>
      </c>
      <c r="CJ83" s="141">
        <f t="shared" si="116"/>
        <v>225992.98000000117</v>
      </c>
      <c r="CK83" s="141">
        <f t="shared" si="119"/>
        <v>0</v>
      </c>
      <c r="CL83" s="141"/>
      <c r="CM83" s="141"/>
      <c r="CN83" s="141">
        <v>4202691</v>
      </c>
      <c r="CO83" s="141">
        <f t="shared" si="112"/>
        <v>4202691</v>
      </c>
      <c r="CP83" s="141">
        <f t="shared" si="117"/>
        <v>435000431</v>
      </c>
      <c r="CQ83" s="141">
        <f t="shared" si="118"/>
        <v>435000431.00000006</v>
      </c>
      <c r="CR83" s="141">
        <f t="shared" si="120"/>
        <v>4202690.9999999991</v>
      </c>
      <c r="CS83" s="141"/>
      <c r="CT83" s="141"/>
      <c r="CU83" s="141"/>
      <c r="CV83" s="141">
        <f t="shared" si="114"/>
        <v>60867914.01662837</v>
      </c>
    </row>
    <row r="84" spans="1:100" s="14" customFormat="1" ht="13.2" x14ac:dyDescent="0.25">
      <c r="A84" s="4" t="s">
        <v>499</v>
      </c>
      <c r="B84" s="4" t="s">
        <v>500</v>
      </c>
      <c r="C84" s="4" t="s">
        <v>348</v>
      </c>
      <c r="D84" s="4" t="s">
        <v>348</v>
      </c>
      <c r="E84" s="4"/>
      <c r="F84" s="141"/>
      <c r="G84" s="141">
        <f>'Control Totals 2016-17'!$I$3</f>
        <v>129600000</v>
      </c>
      <c r="H84" s="141">
        <v>129600000.00000101</v>
      </c>
      <c r="I84" s="141">
        <f t="shared" si="68"/>
        <v>0</v>
      </c>
      <c r="J84" s="141"/>
      <c r="K84" s="141"/>
      <c r="L84" s="141">
        <f t="shared" si="69"/>
        <v>3202979103</v>
      </c>
      <c r="M84" s="141">
        <v>5258012077.9999981</v>
      </c>
      <c r="N84" s="141">
        <f t="shared" si="70"/>
        <v>0</v>
      </c>
      <c r="O84" s="141"/>
      <c r="P84" s="141">
        <v>1897413.923222</v>
      </c>
      <c r="Q84" s="141">
        <v>756991403</v>
      </c>
      <c r="R84" s="141">
        <v>1276518313</v>
      </c>
      <c r="S84" s="141">
        <f t="shared" si="71"/>
        <v>1125190.3033306159</v>
      </c>
      <c r="T84" s="141"/>
      <c r="U84" s="141"/>
      <c r="V84" s="141">
        <f t="shared" si="72"/>
        <v>443204474</v>
      </c>
      <c r="W84" s="141">
        <f t="shared" si="73"/>
        <v>523996799.00000209</v>
      </c>
      <c r="X84" s="141">
        <f t="shared" si="74"/>
        <v>0</v>
      </c>
      <c r="Y84" s="141"/>
      <c r="Z84" s="141">
        <v>143820.94026800001</v>
      </c>
      <c r="AA84" s="141">
        <f t="shared" si="75"/>
        <v>340118003</v>
      </c>
      <c r="AB84" s="141">
        <f t="shared" si="76"/>
        <v>342170317.00001383</v>
      </c>
      <c r="AC84" s="141">
        <f t="shared" si="77"/>
        <v>142958.3121715741</v>
      </c>
      <c r="AD84" s="141"/>
      <c r="AE84" s="141"/>
      <c r="AF84" s="141">
        <f t="shared" si="78"/>
        <v>605544318</v>
      </c>
      <c r="AG84" s="141">
        <f t="shared" si="79"/>
        <v>726591897.00000179</v>
      </c>
      <c r="AH84" s="141">
        <f t="shared" si="80"/>
        <v>0</v>
      </c>
      <c r="AI84" s="141"/>
      <c r="AJ84" s="141"/>
      <c r="AK84" s="141">
        <f t="shared" si="81"/>
        <v>20371175</v>
      </c>
      <c r="AL84" s="141">
        <f t="shared" si="82"/>
        <v>21580834</v>
      </c>
      <c r="AM84" s="141">
        <f t="shared" si="83"/>
        <v>0</v>
      </c>
      <c r="AN84" s="141"/>
      <c r="AO84" s="141">
        <v>28309.240919</v>
      </c>
      <c r="AP84" s="141">
        <f t="shared" si="84"/>
        <v>45205996</v>
      </c>
      <c r="AQ84" s="141">
        <f t="shared" si="85"/>
        <v>45294790.000002876</v>
      </c>
      <c r="AR84" s="141">
        <f t="shared" si="86"/>
        <v>28253.744674547979</v>
      </c>
      <c r="AS84" s="141"/>
      <c r="AT84" s="141"/>
      <c r="AU84" s="141">
        <f t="shared" si="87"/>
        <v>12223411</v>
      </c>
      <c r="AV84" s="141">
        <f t="shared" si="88"/>
        <v>11889881.000002848</v>
      </c>
      <c r="AW84" s="141">
        <f t="shared" si="89"/>
        <v>0</v>
      </c>
      <c r="AX84" s="141"/>
      <c r="AY84" s="141"/>
      <c r="AZ84" s="141">
        <f t="shared" si="90"/>
        <v>859541545</v>
      </c>
      <c r="BA84" s="141">
        <f t="shared" si="91"/>
        <v>834431461.9999969</v>
      </c>
      <c r="BB84" s="141">
        <f t="shared" si="92"/>
        <v>0</v>
      </c>
      <c r="BC84" s="141"/>
      <c r="BD84" s="141"/>
      <c r="BE84" s="141">
        <f t="shared" si="93"/>
        <v>9386434</v>
      </c>
      <c r="BF84" s="141">
        <f t="shared" si="94"/>
        <v>9386434</v>
      </c>
      <c r="BG84" s="141">
        <f t="shared" si="95"/>
        <v>0</v>
      </c>
      <c r="BH84" s="141"/>
      <c r="BI84" s="141"/>
      <c r="BJ84" s="141">
        <f t="shared" si="96"/>
        <v>2191103</v>
      </c>
      <c r="BK84" s="141">
        <f t="shared" si="97"/>
        <v>2191101</v>
      </c>
      <c r="BL84" s="141">
        <f t="shared" si="98"/>
        <v>0</v>
      </c>
      <c r="BM84" s="141"/>
      <c r="BN84" s="141"/>
      <c r="BO84" s="141">
        <f t="shared" si="99"/>
        <v>186600000</v>
      </c>
      <c r="BP84" s="141">
        <f t="shared" si="100"/>
        <v>183638092</v>
      </c>
      <c r="BQ84" s="141">
        <f t="shared" si="101"/>
        <v>0</v>
      </c>
      <c r="BR84" s="141"/>
      <c r="BS84" s="141"/>
      <c r="BT84" s="141">
        <f t="shared" si="102"/>
        <v>121100000</v>
      </c>
      <c r="BU84" s="141">
        <f t="shared" si="103"/>
        <v>119177778</v>
      </c>
      <c r="BV84" s="141">
        <f t="shared" si="104"/>
        <v>0</v>
      </c>
      <c r="BW84" s="141"/>
      <c r="BX84" s="141"/>
      <c r="BY84" s="141">
        <f t="shared" si="105"/>
        <v>10161290</v>
      </c>
      <c r="BZ84" s="141">
        <f t="shared" si="106"/>
        <v>10000069</v>
      </c>
      <c r="CA84" s="141">
        <f t="shared" si="107"/>
        <v>0</v>
      </c>
      <c r="CB84" s="141"/>
      <c r="CC84" s="141"/>
      <c r="CD84" s="141">
        <f t="shared" si="108"/>
        <v>1904000</v>
      </c>
      <c r="CE84" s="141">
        <f t="shared" si="109"/>
        <v>1874207.2309440002</v>
      </c>
      <c r="CF84" s="141">
        <f t="shared" si="110"/>
        <v>0</v>
      </c>
      <c r="CG84" s="141"/>
      <c r="CH84" s="141">
        <v>693.23</v>
      </c>
      <c r="CI84" s="141">
        <f t="shared" si="115"/>
        <v>246401</v>
      </c>
      <c r="CJ84" s="141">
        <f t="shared" si="116"/>
        <v>225992.98000000117</v>
      </c>
      <c r="CK84" s="141">
        <f t="shared" si="119"/>
        <v>755.83128834355432</v>
      </c>
      <c r="CL84" s="141"/>
      <c r="CM84" s="141"/>
      <c r="CN84" s="141"/>
      <c r="CO84" s="141">
        <f t="shared" si="112"/>
        <v>0</v>
      </c>
      <c r="CP84" s="141">
        <f t="shared" si="117"/>
        <v>435000431</v>
      </c>
      <c r="CQ84" s="141">
        <f t="shared" si="118"/>
        <v>435000431.00000006</v>
      </c>
      <c r="CR84" s="141">
        <f t="shared" si="120"/>
        <v>0</v>
      </c>
      <c r="CS84" s="141"/>
      <c r="CT84" s="141"/>
      <c r="CU84" s="141"/>
      <c r="CV84" s="141">
        <f t="shared" si="114"/>
        <v>1297158.1914650814</v>
      </c>
    </row>
    <row r="85" spans="1:100" s="14" customFormat="1" ht="13.2" x14ac:dyDescent="0.25">
      <c r="A85" s="4" t="s">
        <v>238</v>
      </c>
      <c r="B85" s="4" t="s">
        <v>239</v>
      </c>
      <c r="C85" s="4"/>
      <c r="D85" s="4" t="s">
        <v>203</v>
      </c>
      <c r="E85" s="4"/>
      <c r="F85" s="141">
        <v>366039.41862999997</v>
      </c>
      <c r="G85" s="141">
        <f>'Control Totals 2016-17'!$I$3</f>
        <v>129600000</v>
      </c>
      <c r="H85" s="141">
        <v>129600000.00000101</v>
      </c>
      <c r="I85" s="141">
        <f t="shared" si="68"/>
        <v>366039.41862999712</v>
      </c>
      <c r="J85" s="141"/>
      <c r="K85" s="141">
        <v>11450737.808862001</v>
      </c>
      <c r="L85" s="141">
        <f t="shared" si="69"/>
        <v>3202979103</v>
      </c>
      <c r="M85" s="141">
        <v>5258012077.9999981</v>
      </c>
      <c r="N85" s="141">
        <f t="shared" si="70"/>
        <v>6975349.8796959231</v>
      </c>
      <c r="O85" s="141"/>
      <c r="P85" s="141">
        <v>2143492.3497600001</v>
      </c>
      <c r="Q85" s="141">
        <v>756991403</v>
      </c>
      <c r="R85" s="141">
        <v>1276518313</v>
      </c>
      <c r="S85" s="141">
        <f t="shared" si="71"/>
        <v>1271117.9030022966</v>
      </c>
      <c r="T85" s="141"/>
      <c r="U85" s="141"/>
      <c r="V85" s="141">
        <f t="shared" si="72"/>
        <v>443204474</v>
      </c>
      <c r="W85" s="141">
        <f t="shared" si="73"/>
        <v>523996799.00000209</v>
      </c>
      <c r="X85" s="141">
        <f t="shared" si="74"/>
        <v>0</v>
      </c>
      <c r="Y85" s="141"/>
      <c r="Z85" s="141">
        <v>577360.366668</v>
      </c>
      <c r="AA85" s="141">
        <f t="shared" si="75"/>
        <v>340118003</v>
      </c>
      <c r="AB85" s="141">
        <f t="shared" si="76"/>
        <v>342170317.00001383</v>
      </c>
      <c r="AC85" s="141">
        <f t="shared" si="77"/>
        <v>573897.39894492365</v>
      </c>
      <c r="AD85" s="141"/>
      <c r="AE85" s="141">
        <v>1735262.8641939999</v>
      </c>
      <c r="AF85" s="141">
        <f t="shared" si="78"/>
        <v>605544318</v>
      </c>
      <c r="AG85" s="141">
        <f t="shared" si="79"/>
        <v>726591897.00000179</v>
      </c>
      <c r="AH85" s="141">
        <f t="shared" si="80"/>
        <v>1446174.3545277654</v>
      </c>
      <c r="AI85" s="141"/>
      <c r="AJ85" s="141"/>
      <c r="AK85" s="141">
        <f t="shared" si="81"/>
        <v>20371175</v>
      </c>
      <c r="AL85" s="141">
        <f t="shared" si="82"/>
        <v>21580834</v>
      </c>
      <c r="AM85" s="141">
        <f t="shared" si="83"/>
        <v>0</v>
      </c>
      <c r="AN85" s="141"/>
      <c r="AO85" s="141">
        <v>48118.915345000001</v>
      </c>
      <c r="AP85" s="141">
        <f t="shared" si="84"/>
        <v>45205996</v>
      </c>
      <c r="AQ85" s="141">
        <f t="shared" si="85"/>
        <v>45294790.000002876</v>
      </c>
      <c r="AR85" s="141">
        <f t="shared" si="86"/>
        <v>48024.58504852921</v>
      </c>
      <c r="AS85" s="141"/>
      <c r="AT85" s="141">
        <v>64431.831323999999</v>
      </c>
      <c r="AU85" s="141">
        <f t="shared" si="87"/>
        <v>12223411</v>
      </c>
      <c r="AV85" s="141">
        <f t="shared" si="88"/>
        <v>11889881.000002848</v>
      </c>
      <c r="AW85" s="141">
        <f t="shared" si="89"/>
        <v>66239.246276370424</v>
      </c>
      <c r="AX85" s="141"/>
      <c r="AY85" s="141">
        <v>1627657.456517</v>
      </c>
      <c r="AZ85" s="141">
        <f t="shared" si="90"/>
        <v>859541545</v>
      </c>
      <c r="BA85" s="141">
        <f t="shared" si="91"/>
        <v>834431461.9999969</v>
      </c>
      <c r="BB85" s="141">
        <f t="shared" si="92"/>
        <v>1676637.6492469762</v>
      </c>
      <c r="BC85" s="141"/>
      <c r="BD85" s="141"/>
      <c r="BE85" s="141">
        <f t="shared" si="93"/>
        <v>9386434</v>
      </c>
      <c r="BF85" s="141">
        <f t="shared" si="94"/>
        <v>9386434</v>
      </c>
      <c r="BG85" s="141">
        <f t="shared" si="95"/>
        <v>0</v>
      </c>
      <c r="BH85" s="141"/>
      <c r="BI85" s="141"/>
      <c r="BJ85" s="141">
        <f t="shared" si="96"/>
        <v>2191103</v>
      </c>
      <c r="BK85" s="141">
        <f t="shared" si="97"/>
        <v>2191101</v>
      </c>
      <c r="BL85" s="141">
        <f t="shared" si="98"/>
        <v>0</v>
      </c>
      <c r="BM85" s="141"/>
      <c r="BN85" s="141">
        <v>383476</v>
      </c>
      <c r="BO85" s="141">
        <f t="shared" si="99"/>
        <v>186600000</v>
      </c>
      <c r="BP85" s="141">
        <f t="shared" si="100"/>
        <v>183638092</v>
      </c>
      <c r="BQ85" s="141">
        <f t="shared" si="101"/>
        <v>389661.10364509776</v>
      </c>
      <c r="BR85" s="141"/>
      <c r="BS85" s="141">
        <v>243809</v>
      </c>
      <c r="BT85" s="141">
        <f t="shared" si="102"/>
        <v>121100000</v>
      </c>
      <c r="BU85" s="141">
        <f t="shared" si="103"/>
        <v>119177778</v>
      </c>
      <c r="BV85" s="141">
        <f t="shared" si="104"/>
        <v>247741.40276386088</v>
      </c>
      <c r="BW85" s="141"/>
      <c r="BX85" s="141">
        <v>9169</v>
      </c>
      <c r="BY85" s="141">
        <f t="shared" si="105"/>
        <v>10161290</v>
      </c>
      <c r="BZ85" s="141">
        <f t="shared" si="106"/>
        <v>10000069</v>
      </c>
      <c r="CA85" s="141">
        <f t="shared" si="107"/>
        <v>9316.8225149246482</v>
      </c>
      <c r="CB85" s="141"/>
      <c r="CC85" s="141">
        <v>9232.5479369999994</v>
      </c>
      <c r="CD85" s="141">
        <f t="shared" si="108"/>
        <v>1904000</v>
      </c>
      <c r="CE85" s="141">
        <f t="shared" si="109"/>
        <v>1874207.2309440002</v>
      </c>
      <c r="CF85" s="141">
        <f t="shared" si="110"/>
        <v>9379.3103461637638</v>
      </c>
      <c r="CG85" s="141"/>
      <c r="CH85" s="141">
        <v>693.23</v>
      </c>
      <c r="CI85" s="141">
        <f t="shared" si="115"/>
        <v>246401</v>
      </c>
      <c r="CJ85" s="141">
        <f t="shared" si="116"/>
        <v>225992.98000000117</v>
      </c>
      <c r="CK85" s="141">
        <f t="shared" si="119"/>
        <v>755.83128834355432</v>
      </c>
      <c r="CL85" s="141"/>
      <c r="CM85" s="141"/>
      <c r="CN85" s="141"/>
      <c r="CO85" s="141">
        <f t="shared" si="112"/>
        <v>0</v>
      </c>
      <c r="CP85" s="141">
        <f t="shared" si="117"/>
        <v>435000431</v>
      </c>
      <c r="CQ85" s="141">
        <f t="shared" si="118"/>
        <v>435000431.00000006</v>
      </c>
      <c r="CR85" s="141">
        <f t="shared" si="120"/>
        <v>0</v>
      </c>
      <c r="CS85" s="141"/>
      <c r="CT85" s="141"/>
      <c r="CU85" s="141"/>
      <c r="CV85" s="141">
        <f t="shared" si="114"/>
        <v>13080334.905931173</v>
      </c>
    </row>
    <row r="86" spans="1:100" s="14" customFormat="1" ht="13.2" x14ac:dyDescent="0.25">
      <c r="A86" s="4" t="s">
        <v>521</v>
      </c>
      <c r="B86" s="4" t="s">
        <v>522</v>
      </c>
      <c r="C86" s="4" t="s">
        <v>348</v>
      </c>
      <c r="D86" s="4" t="s">
        <v>348</v>
      </c>
      <c r="E86" s="4"/>
      <c r="F86" s="141"/>
      <c r="G86" s="141">
        <f>'Control Totals 2016-17'!$I$3</f>
        <v>129600000</v>
      </c>
      <c r="H86" s="141">
        <v>129600000.00000101</v>
      </c>
      <c r="I86" s="141">
        <f t="shared" si="68"/>
        <v>0</v>
      </c>
      <c r="J86" s="141"/>
      <c r="K86" s="141"/>
      <c r="L86" s="141">
        <f t="shared" si="69"/>
        <v>3202979103</v>
      </c>
      <c r="M86" s="141">
        <v>5258012077.9999981</v>
      </c>
      <c r="N86" s="141">
        <f t="shared" si="70"/>
        <v>0</v>
      </c>
      <c r="O86" s="141"/>
      <c r="P86" s="141">
        <v>1714805.298433</v>
      </c>
      <c r="Q86" s="141">
        <v>756991403</v>
      </c>
      <c r="R86" s="141">
        <v>1276518313</v>
      </c>
      <c r="S86" s="141">
        <f t="shared" si="71"/>
        <v>1016901.0937899724</v>
      </c>
      <c r="T86" s="141"/>
      <c r="U86" s="141"/>
      <c r="V86" s="141">
        <f t="shared" si="72"/>
        <v>443204474</v>
      </c>
      <c r="W86" s="141">
        <f t="shared" si="73"/>
        <v>523996799.00000209</v>
      </c>
      <c r="X86" s="141">
        <f t="shared" si="74"/>
        <v>0</v>
      </c>
      <c r="Y86" s="141"/>
      <c r="Z86" s="141">
        <v>81296.139221000005</v>
      </c>
      <c r="AA86" s="141">
        <f t="shared" si="75"/>
        <v>340118003</v>
      </c>
      <c r="AB86" s="141">
        <f t="shared" si="76"/>
        <v>342170317.00001383</v>
      </c>
      <c r="AC86" s="141">
        <f t="shared" si="77"/>
        <v>80808.530575886805</v>
      </c>
      <c r="AD86" s="141"/>
      <c r="AE86" s="141"/>
      <c r="AF86" s="141">
        <f t="shared" si="78"/>
        <v>605544318</v>
      </c>
      <c r="AG86" s="141">
        <f t="shared" si="79"/>
        <v>726591897.00000179</v>
      </c>
      <c r="AH86" s="141">
        <f t="shared" si="80"/>
        <v>0</v>
      </c>
      <c r="AI86" s="141"/>
      <c r="AJ86" s="141"/>
      <c r="AK86" s="141">
        <f t="shared" si="81"/>
        <v>20371175</v>
      </c>
      <c r="AL86" s="141">
        <f t="shared" si="82"/>
        <v>21580834</v>
      </c>
      <c r="AM86" s="141">
        <f t="shared" si="83"/>
        <v>0</v>
      </c>
      <c r="AN86" s="141"/>
      <c r="AO86" s="141">
        <v>59941.420536999998</v>
      </c>
      <c r="AP86" s="141">
        <f t="shared" si="84"/>
        <v>45205996</v>
      </c>
      <c r="AQ86" s="141">
        <f t="shared" si="85"/>
        <v>45294790.000002876</v>
      </c>
      <c r="AR86" s="141">
        <f t="shared" si="86"/>
        <v>59823.913898922321</v>
      </c>
      <c r="AS86" s="141"/>
      <c r="AT86" s="141"/>
      <c r="AU86" s="141">
        <f t="shared" si="87"/>
        <v>12223411</v>
      </c>
      <c r="AV86" s="141">
        <f t="shared" si="88"/>
        <v>11889881.000002848</v>
      </c>
      <c r="AW86" s="141">
        <f t="shared" si="89"/>
        <v>0</v>
      </c>
      <c r="AX86" s="141"/>
      <c r="AY86" s="141"/>
      <c r="AZ86" s="141">
        <f t="shared" si="90"/>
        <v>859541545</v>
      </c>
      <c r="BA86" s="141">
        <f t="shared" si="91"/>
        <v>834431461.9999969</v>
      </c>
      <c r="BB86" s="141">
        <f t="shared" si="92"/>
        <v>0</v>
      </c>
      <c r="BC86" s="141"/>
      <c r="BD86" s="141"/>
      <c r="BE86" s="141">
        <f t="shared" si="93"/>
        <v>9386434</v>
      </c>
      <c r="BF86" s="141">
        <f t="shared" si="94"/>
        <v>9386434</v>
      </c>
      <c r="BG86" s="141">
        <f t="shared" si="95"/>
        <v>0</v>
      </c>
      <c r="BH86" s="141"/>
      <c r="BI86" s="141"/>
      <c r="BJ86" s="141">
        <f t="shared" si="96"/>
        <v>2191103</v>
      </c>
      <c r="BK86" s="141">
        <f t="shared" si="97"/>
        <v>2191101</v>
      </c>
      <c r="BL86" s="141">
        <f t="shared" si="98"/>
        <v>0</v>
      </c>
      <c r="BM86" s="141"/>
      <c r="BN86" s="141"/>
      <c r="BO86" s="141">
        <f t="shared" si="99"/>
        <v>186600000</v>
      </c>
      <c r="BP86" s="141">
        <f t="shared" si="100"/>
        <v>183638092</v>
      </c>
      <c r="BQ86" s="141">
        <f t="shared" si="101"/>
        <v>0</v>
      </c>
      <c r="BR86" s="141"/>
      <c r="BS86" s="141"/>
      <c r="BT86" s="141">
        <f t="shared" si="102"/>
        <v>121100000</v>
      </c>
      <c r="BU86" s="141">
        <f t="shared" si="103"/>
        <v>119177778</v>
      </c>
      <c r="BV86" s="141">
        <f t="shared" si="104"/>
        <v>0</v>
      </c>
      <c r="BW86" s="141"/>
      <c r="BX86" s="141"/>
      <c r="BY86" s="141">
        <f t="shared" si="105"/>
        <v>10161290</v>
      </c>
      <c r="BZ86" s="141">
        <f t="shared" si="106"/>
        <v>10000069</v>
      </c>
      <c r="CA86" s="141">
        <f t="shared" si="107"/>
        <v>0</v>
      </c>
      <c r="CB86" s="141"/>
      <c r="CC86" s="141"/>
      <c r="CD86" s="141">
        <f t="shared" si="108"/>
        <v>1904000</v>
      </c>
      <c r="CE86" s="141">
        <f t="shared" si="109"/>
        <v>1874207.2309440002</v>
      </c>
      <c r="CF86" s="141">
        <f t="shared" si="110"/>
        <v>0</v>
      </c>
      <c r="CG86" s="141"/>
      <c r="CH86" s="141">
        <v>693.23</v>
      </c>
      <c r="CI86" s="141">
        <f t="shared" si="115"/>
        <v>246401</v>
      </c>
      <c r="CJ86" s="141">
        <f t="shared" si="116"/>
        <v>225992.98000000117</v>
      </c>
      <c r="CK86" s="141">
        <f t="shared" si="119"/>
        <v>755.83128834355432</v>
      </c>
      <c r="CL86" s="141"/>
      <c r="CM86" s="141">
        <v>59719</v>
      </c>
      <c r="CN86" s="141">
        <v>116478</v>
      </c>
      <c r="CO86" s="141">
        <f t="shared" si="112"/>
        <v>176197</v>
      </c>
      <c r="CP86" s="141">
        <f t="shared" si="117"/>
        <v>435000431</v>
      </c>
      <c r="CQ86" s="141">
        <f t="shared" si="118"/>
        <v>435000431.00000006</v>
      </c>
      <c r="CR86" s="141">
        <f t="shared" si="120"/>
        <v>176196.99999999997</v>
      </c>
      <c r="CS86" s="141"/>
      <c r="CT86" s="141"/>
      <c r="CU86" s="141"/>
      <c r="CV86" s="141">
        <f t="shared" si="114"/>
        <v>1334486.369553125</v>
      </c>
    </row>
    <row r="87" spans="1:100" s="14" customFormat="1" ht="13.2" x14ac:dyDescent="0.25">
      <c r="A87" s="4" t="s">
        <v>609</v>
      </c>
      <c r="B87" s="4" t="s">
        <v>610</v>
      </c>
      <c r="C87" s="4" t="s">
        <v>348</v>
      </c>
      <c r="D87" s="4" t="s">
        <v>348</v>
      </c>
      <c r="E87" s="4"/>
      <c r="F87" s="141"/>
      <c r="G87" s="141">
        <f>'Control Totals 2016-17'!$I$3</f>
        <v>129600000</v>
      </c>
      <c r="H87" s="141">
        <v>129600000.00000101</v>
      </c>
      <c r="I87" s="141">
        <f t="shared" si="68"/>
        <v>0</v>
      </c>
      <c r="J87" s="141"/>
      <c r="K87" s="141"/>
      <c r="L87" s="141">
        <f t="shared" si="69"/>
        <v>3202979103</v>
      </c>
      <c r="M87" s="141">
        <v>5258012077.9999981</v>
      </c>
      <c r="N87" s="141">
        <f t="shared" si="70"/>
        <v>0</v>
      </c>
      <c r="O87" s="141"/>
      <c r="P87" s="141">
        <v>1348827.6347050001</v>
      </c>
      <c r="Q87" s="141">
        <v>756991403</v>
      </c>
      <c r="R87" s="141">
        <v>1276518313</v>
      </c>
      <c r="S87" s="141">
        <f t="shared" si="71"/>
        <v>799871.73956078559</v>
      </c>
      <c r="T87" s="141"/>
      <c r="U87" s="141"/>
      <c r="V87" s="141">
        <f t="shared" si="72"/>
        <v>443204474</v>
      </c>
      <c r="W87" s="141">
        <f t="shared" si="73"/>
        <v>523996799.00000209</v>
      </c>
      <c r="X87" s="141">
        <f t="shared" si="74"/>
        <v>0</v>
      </c>
      <c r="Y87" s="141"/>
      <c r="Z87" s="141">
        <v>57401.623008000002</v>
      </c>
      <c r="AA87" s="141">
        <f t="shared" si="75"/>
        <v>340118003</v>
      </c>
      <c r="AB87" s="141">
        <f t="shared" si="76"/>
        <v>342170317.00001383</v>
      </c>
      <c r="AC87" s="141">
        <f t="shared" si="77"/>
        <v>57057.332025790609</v>
      </c>
      <c r="AD87" s="141"/>
      <c r="AE87" s="141"/>
      <c r="AF87" s="141">
        <f t="shared" si="78"/>
        <v>605544318</v>
      </c>
      <c r="AG87" s="141">
        <f t="shared" si="79"/>
        <v>726591897.00000179</v>
      </c>
      <c r="AH87" s="141">
        <f t="shared" si="80"/>
        <v>0</v>
      </c>
      <c r="AI87" s="141"/>
      <c r="AJ87" s="141"/>
      <c r="AK87" s="141">
        <f t="shared" si="81"/>
        <v>20371175</v>
      </c>
      <c r="AL87" s="141">
        <f t="shared" si="82"/>
        <v>21580834</v>
      </c>
      <c r="AM87" s="141">
        <f t="shared" si="83"/>
        <v>0</v>
      </c>
      <c r="AN87" s="141"/>
      <c r="AO87" s="141">
        <v>30778.939096999999</v>
      </c>
      <c r="AP87" s="141">
        <f t="shared" si="84"/>
        <v>45205996</v>
      </c>
      <c r="AQ87" s="141">
        <f t="shared" si="85"/>
        <v>45294790.000002876</v>
      </c>
      <c r="AR87" s="141">
        <f t="shared" si="86"/>
        <v>30718.601360181539</v>
      </c>
      <c r="AS87" s="141"/>
      <c r="AT87" s="141"/>
      <c r="AU87" s="141">
        <f t="shared" si="87"/>
        <v>12223411</v>
      </c>
      <c r="AV87" s="141">
        <f t="shared" si="88"/>
        <v>11889881.000002848</v>
      </c>
      <c r="AW87" s="141">
        <f t="shared" si="89"/>
        <v>0</v>
      </c>
      <c r="AX87" s="141"/>
      <c r="AY87" s="141"/>
      <c r="AZ87" s="141">
        <f t="shared" si="90"/>
        <v>859541545</v>
      </c>
      <c r="BA87" s="141">
        <f t="shared" si="91"/>
        <v>834431461.9999969</v>
      </c>
      <c r="BB87" s="141">
        <f t="shared" si="92"/>
        <v>0</v>
      </c>
      <c r="BC87" s="141"/>
      <c r="BD87" s="141"/>
      <c r="BE87" s="141">
        <f t="shared" si="93"/>
        <v>9386434</v>
      </c>
      <c r="BF87" s="141">
        <f t="shared" si="94"/>
        <v>9386434</v>
      </c>
      <c r="BG87" s="141">
        <f t="shared" si="95"/>
        <v>0</v>
      </c>
      <c r="BH87" s="141"/>
      <c r="BI87" s="141"/>
      <c r="BJ87" s="141">
        <f t="shared" si="96"/>
        <v>2191103</v>
      </c>
      <c r="BK87" s="141">
        <f t="shared" si="97"/>
        <v>2191101</v>
      </c>
      <c r="BL87" s="141">
        <f t="shared" si="98"/>
        <v>0</v>
      </c>
      <c r="BM87" s="141"/>
      <c r="BN87" s="141"/>
      <c r="BO87" s="141">
        <f t="shared" si="99"/>
        <v>186600000</v>
      </c>
      <c r="BP87" s="141">
        <f t="shared" si="100"/>
        <v>183638092</v>
      </c>
      <c r="BQ87" s="141">
        <f t="shared" si="101"/>
        <v>0</v>
      </c>
      <c r="BR87" s="141"/>
      <c r="BS87" s="141"/>
      <c r="BT87" s="141">
        <f t="shared" si="102"/>
        <v>121100000</v>
      </c>
      <c r="BU87" s="141">
        <f t="shared" si="103"/>
        <v>119177778</v>
      </c>
      <c r="BV87" s="141">
        <f t="shared" si="104"/>
        <v>0</v>
      </c>
      <c r="BW87" s="141"/>
      <c r="BX87" s="141"/>
      <c r="BY87" s="141">
        <f t="shared" si="105"/>
        <v>10161290</v>
      </c>
      <c r="BZ87" s="141">
        <f t="shared" si="106"/>
        <v>10000069</v>
      </c>
      <c r="CA87" s="141">
        <f t="shared" si="107"/>
        <v>0</v>
      </c>
      <c r="CB87" s="141"/>
      <c r="CC87" s="141"/>
      <c r="CD87" s="141">
        <f t="shared" si="108"/>
        <v>1904000</v>
      </c>
      <c r="CE87" s="141">
        <f t="shared" si="109"/>
        <v>1874207.2309440002</v>
      </c>
      <c r="CF87" s="141">
        <f t="shared" si="110"/>
        <v>0</v>
      </c>
      <c r="CG87" s="141"/>
      <c r="CH87" s="141">
        <v>693.23</v>
      </c>
      <c r="CI87" s="141">
        <f t="shared" si="115"/>
        <v>246401</v>
      </c>
      <c r="CJ87" s="141">
        <f t="shared" si="116"/>
        <v>225992.98000000117</v>
      </c>
      <c r="CK87" s="141">
        <f t="shared" si="119"/>
        <v>755.83128834355432</v>
      </c>
      <c r="CL87" s="141"/>
      <c r="CM87" s="141"/>
      <c r="CN87" s="141"/>
      <c r="CO87" s="141">
        <f t="shared" si="112"/>
        <v>0</v>
      </c>
      <c r="CP87" s="141">
        <f t="shared" si="117"/>
        <v>435000431</v>
      </c>
      <c r="CQ87" s="141">
        <f t="shared" si="118"/>
        <v>435000431.00000006</v>
      </c>
      <c r="CR87" s="141">
        <f t="shared" si="120"/>
        <v>0</v>
      </c>
      <c r="CS87" s="141"/>
      <c r="CT87" s="141"/>
      <c r="CU87" s="141"/>
      <c r="CV87" s="141">
        <f t="shared" si="114"/>
        <v>888403.50423510128</v>
      </c>
    </row>
    <row r="88" spans="1:100" s="14" customFormat="1" ht="13.2" x14ac:dyDescent="0.25">
      <c r="A88" s="4" t="s">
        <v>232</v>
      </c>
      <c r="B88" s="4" t="s">
        <v>233</v>
      </c>
      <c r="C88" s="4"/>
      <c r="D88" s="4" t="s">
        <v>203</v>
      </c>
      <c r="E88" s="4"/>
      <c r="F88" s="141">
        <v>886714.94926400005</v>
      </c>
      <c r="G88" s="141">
        <f>'Control Totals 2016-17'!$I$3</f>
        <v>129600000</v>
      </c>
      <c r="H88" s="141">
        <v>129600000.00000101</v>
      </c>
      <c r="I88" s="141">
        <f t="shared" si="68"/>
        <v>886714.94926399319</v>
      </c>
      <c r="J88" s="141"/>
      <c r="K88" s="141">
        <v>29244149.323456999</v>
      </c>
      <c r="L88" s="141">
        <f t="shared" si="69"/>
        <v>3202979103</v>
      </c>
      <c r="M88" s="141">
        <v>5258012077.9999981</v>
      </c>
      <c r="N88" s="141">
        <f t="shared" si="70"/>
        <v>17814413.085881159</v>
      </c>
      <c r="O88" s="141"/>
      <c r="P88" s="141">
        <v>5894200.4488199996</v>
      </c>
      <c r="Q88" s="141">
        <v>756991403</v>
      </c>
      <c r="R88" s="141">
        <v>1276518313</v>
      </c>
      <c r="S88" s="141">
        <f t="shared" si="71"/>
        <v>3495334.9449640689</v>
      </c>
      <c r="T88" s="141"/>
      <c r="U88" s="141"/>
      <c r="V88" s="141">
        <f t="shared" si="72"/>
        <v>443204474</v>
      </c>
      <c r="W88" s="141">
        <f t="shared" si="73"/>
        <v>523996799.00000209</v>
      </c>
      <c r="X88" s="141">
        <f t="shared" si="74"/>
        <v>0</v>
      </c>
      <c r="Y88" s="141"/>
      <c r="Z88" s="141">
        <v>1174591.213489</v>
      </c>
      <c r="AA88" s="141">
        <f t="shared" si="75"/>
        <v>340118003</v>
      </c>
      <c r="AB88" s="141">
        <f t="shared" si="76"/>
        <v>342170317.00001383</v>
      </c>
      <c r="AC88" s="141">
        <f t="shared" si="77"/>
        <v>1167546.0962711421</v>
      </c>
      <c r="AD88" s="141"/>
      <c r="AE88" s="141">
        <v>3681951.8554500001</v>
      </c>
      <c r="AF88" s="141">
        <f t="shared" si="78"/>
        <v>605544318</v>
      </c>
      <c r="AG88" s="141">
        <f t="shared" si="79"/>
        <v>726591897.00000179</v>
      </c>
      <c r="AH88" s="141">
        <f t="shared" si="80"/>
        <v>3068552.0089378306</v>
      </c>
      <c r="AI88" s="141"/>
      <c r="AJ88" s="141"/>
      <c r="AK88" s="141">
        <f t="shared" si="81"/>
        <v>20371175</v>
      </c>
      <c r="AL88" s="141">
        <f t="shared" si="82"/>
        <v>21580834</v>
      </c>
      <c r="AM88" s="141">
        <f t="shared" si="83"/>
        <v>0</v>
      </c>
      <c r="AN88" s="141"/>
      <c r="AO88" s="141">
        <v>130878.150247</v>
      </c>
      <c r="AP88" s="141">
        <f t="shared" si="84"/>
        <v>45205996</v>
      </c>
      <c r="AQ88" s="141">
        <f t="shared" si="85"/>
        <v>45294790.000002876</v>
      </c>
      <c r="AR88" s="141">
        <f t="shared" si="86"/>
        <v>130621.58222949936</v>
      </c>
      <c r="AS88" s="141"/>
      <c r="AT88" s="141">
        <v>70490.008786000006</v>
      </c>
      <c r="AU88" s="141">
        <f t="shared" si="87"/>
        <v>12223411</v>
      </c>
      <c r="AV88" s="141">
        <f t="shared" si="88"/>
        <v>11889881.000002848</v>
      </c>
      <c r="AW88" s="141">
        <f t="shared" si="89"/>
        <v>72467.365214562087</v>
      </c>
      <c r="AX88" s="141"/>
      <c r="AY88" s="141">
        <v>3846785.6956989998</v>
      </c>
      <c r="AZ88" s="141">
        <f t="shared" si="90"/>
        <v>859541545</v>
      </c>
      <c r="BA88" s="141">
        <f t="shared" si="91"/>
        <v>834431461.9999969</v>
      </c>
      <c r="BB88" s="141">
        <f t="shared" si="92"/>
        <v>3962544.8832429457</v>
      </c>
      <c r="BC88" s="141"/>
      <c r="BD88" s="141"/>
      <c r="BE88" s="141">
        <f t="shared" si="93"/>
        <v>9386434</v>
      </c>
      <c r="BF88" s="141">
        <f t="shared" si="94"/>
        <v>9386434</v>
      </c>
      <c r="BG88" s="141">
        <f t="shared" si="95"/>
        <v>0</v>
      </c>
      <c r="BH88" s="141"/>
      <c r="BI88" s="141"/>
      <c r="BJ88" s="141">
        <f t="shared" si="96"/>
        <v>2191103</v>
      </c>
      <c r="BK88" s="141">
        <f t="shared" si="97"/>
        <v>2191101</v>
      </c>
      <c r="BL88" s="141">
        <f t="shared" si="98"/>
        <v>0</v>
      </c>
      <c r="BM88" s="141"/>
      <c r="BN88" s="141">
        <v>878839</v>
      </c>
      <c r="BO88" s="141">
        <f t="shared" si="99"/>
        <v>186600000</v>
      </c>
      <c r="BP88" s="141">
        <f t="shared" si="100"/>
        <v>183638092</v>
      </c>
      <c r="BQ88" s="141">
        <f t="shared" si="101"/>
        <v>893013.83832718118</v>
      </c>
      <c r="BR88" s="141"/>
      <c r="BS88" s="141">
        <v>552605</v>
      </c>
      <c r="BT88" s="141">
        <f t="shared" si="102"/>
        <v>121100000</v>
      </c>
      <c r="BU88" s="141">
        <f t="shared" si="103"/>
        <v>119177778</v>
      </c>
      <c r="BV88" s="141">
        <f t="shared" si="104"/>
        <v>561517.98282394558</v>
      </c>
      <c r="BW88" s="141"/>
      <c r="BX88" s="141">
        <v>34160</v>
      </c>
      <c r="BY88" s="141">
        <f t="shared" si="105"/>
        <v>10161290</v>
      </c>
      <c r="BZ88" s="141">
        <f t="shared" si="106"/>
        <v>10000069</v>
      </c>
      <c r="CA88" s="141">
        <f t="shared" si="107"/>
        <v>34710.727135982765</v>
      </c>
      <c r="CB88" s="141"/>
      <c r="CC88" s="141">
        <v>9232.5479369999994</v>
      </c>
      <c r="CD88" s="141">
        <f t="shared" si="108"/>
        <v>1904000</v>
      </c>
      <c r="CE88" s="141">
        <f t="shared" si="109"/>
        <v>1874207.2309440002</v>
      </c>
      <c r="CF88" s="141">
        <f t="shared" si="110"/>
        <v>9379.3103461637638</v>
      </c>
      <c r="CG88" s="141"/>
      <c r="CH88" s="141">
        <v>693.23</v>
      </c>
      <c r="CI88" s="141">
        <f t="shared" si="115"/>
        <v>246401</v>
      </c>
      <c r="CJ88" s="141">
        <f t="shared" si="116"/>
        <v>225992.98000000117</v>
      </c>
      <c r="CK88" s="141">
        <f t="shared" si="119"/>
        <v>755.83128834355432</v>
      </c>
      <c r="CL88" s="141"/>
      <c r="CM88" s="141"/>
      <c r="CN88" s="141"/>
      <c r="CO88" s="141">
        <f t="shared" si="112"/>
        <v>0</v>
      </c>
      <c r="CP88" s="141">
        <f t="shared" si="117"/>
        <v>435000431</v>
      </c>
      <c r="CQ88" s="141">
        <f t="shared" si="118"/>
        <v>435000431.00000006</v>
      </c>
      <c r="CR88" s="141">
        <f t="shared" si="120"/>
        <v>0</v>
      </c>
      <c r="CS88" s="141"/>
      <c r="CT88" s="141"/>
      <c r="CU88" s="141"/>
      <c r="CV88" s="141">
        <f t="shared" si="114"/>
        <v>32097572.605926823</v>
      </c>
    </row>
    <row r="89" spans="1:100" s="14" customFormat="1" ht="13.2" x14ac:dyDescent="0.25">
      <c r="A89" s="4" t="s">
        <v>317</v>
      </c>
      <c r="B89" s="4" t="s">
        <v>318</v>
      </c>
      <c r="C89" s="4" t="s">
        <v>312</v>
      </c>
      <c r="D89" s="4" t="s">
        <v>312</v>
      </c>
      <c r="E89" s="4"/>
      <c r="F89" s="141">
        <v>1376042.2187650001</v>
      </c>
      <c r="G89" s="141">
        <f>'Control Totals 2016-17'!$I$3</f>
        <v>129600000</v>
      </c>
      <c r="H89" s="141">
        <v>129600000.00000101</v>
      </c>
      <c r="I89" s="141">
        <f t="shared" si="68"/>
        <v>1376042.2187649894</v>
      </c>
      <c r="J89" s="141"/>
      <c r="K89" s="141">
        <v>67606934.647863001</v>
      </c>
      <c r="L89" s="141">
        <f t="shared" si="69"/>
        <v>3202979103</v>
      </c>
      <c r="M89" s="141">
        <v>5258012077.9999981</v>
      </c>
      <c r="N89" s="141">
        <f t="shared" si="70"/>
        <v>41183549.159392387</v>
      </c>
      <c r="O89" s="141"/>
      <c r="P89" s="141"/>
      <c r="Q89" s="141">
        <v>756991403</v>
      </c>
      <c r="R89" s="141">
        <v>1276518313</v>
      </c>
      <c r="S89" s="141">
        <f t="shared" si="71"/>
        <v>0</v>
      </c>
      <c r="T89" s="141"/>
      <c r="U89" s="141"/>
      <c r="V89" s="141">
        <f t="shared" si="72"/>
        <v>443204474</v>
      </c>
      <c r="W89" s="141">
        <f t="shared" si="73"/>
        <v>523996799.00000209</v>
      </c>
      <c r="X89" s="141">
        <f t="shared" si="74"/>
        <v>0</v>
      </c>
      <c r="Y89" s="141"/>
      <c r="Z89" s="141">
        <v>4014413.0890060002</v>
      </c>
      <c r="AA89" s="141">
        <f t="shared" si="75"/>
        <v>340118003</v>
      </c>
      <c r="AB89" s="141">
        <f t="shared" si="76"/>
        <v>342170317.00001383</v>
      </c>
      <c r="AC89" s="141">
        <f t="shared" si="77"/>
        <v>3990334.9157248111</v>
      </c>
      <c r="AD89" s="141"/>
      <c r="AE89" s="141">
        <v>9031922.2693670001</v>
      </c>
      <c r="AF89" s="141">
        <f t="shared" si="78"/>
        <v>605544318</v>
      </c>
      <c r="AG89" s="141">
        <f t="shared" si="79"/>
        <v>726591897.00000179</v>
      </c>
      <c r="AH89" s="141">
        <f t="shared" si="80"/>
        <v>7527236.7245141994</v>
      </c>
      <c r="AI89" s="141"/>
      <c r="AJ89" s="141"/>
      <c r="AK89" s="141">
        <f t="shared" si="81"/>
        <v>20371175</v>
      </c>
      <c r="AL89" s="141">
        <f t="shared" si="82"/>
        <v>21580834</v>
      </c>
      <c r="AM89" s="141">
        <f t="shared" si="83"/>
        <v>0</v>
      </c>
      <c r="AN89" s="141"/>
      <c r="AO89" s="141"/>
      <c r="AP89" s="141">
        <f t="shared" si="84"/>
        <v>45205996</v>
      </c>
      <c r="AQ89" s="141">
        <f t="shared" si="85"/>
        <v>45294790.000002876</v>
      </c>
      <c r="AR89" s="141">
        <f t="shared" si="86"/>
        <v>0</v>
      </c>
      <c r="AS89" s="141"/>
      <c r="AT89" s="141">
        <v>95798.469771000004</v>
      </c>
      <c r="AU89" s="141">
        <f t="shared" si="87"/>
        <v>12223411</v>
      </c>
      <c r="AV89" s="141">
        <f t="shared" si="88"/>
        <v>11889881.000002848</v>
      </c>
      <c r="AW89" s="141">
        <f t="shared" si="89"/>
        <v>98485.768628107238</v>
      </c>
      <c r="AX89" s="141"/>
      <c r="AY89" s="141">
        <v>8557855.8073859997</v>
      </c>
      <c r="AZ89" s="141">
        <f t="shared" si="90"/>
        <v>859541545</v>
      </c>
      <c r="BA89" s="141">
        <f t="shared" si="91"/>
        <v>834431461.9999969</v>
      </c>
      <c r="BB89" s="141">
        <f t="shared" si="92"/>
        <v>8815382.6138542835</v>
      </c>
      <c r="BC89" s="141"/>
      <c r="BD89" s="141"/>
      <c r="BE89" s="141">
        <f t="shared" si="93"/>
        <v>9386434</v>
      </c>
      <c r="BF89" s="141">
        <f t="shared" si="94"/>
        <v>9386434</v>
      </c>
      <c r="BG89" s="141">
        <f t="shared" si="95"/>
        <v>0</v>
      </c>
      <c r="BH89" s="141"/>
      <c r="BI89" s="141"/>
      <c r="BJ89" s="141">
        <f t="shared" si="96"/>
        <v>2191103</v>
      </c>
      <c r="BK89" s="141">
        <f t="shared" si="97"/>
        <v>2191101</v>
      </c>
      <c r="BL89" s="141">
        <f t="shared" si="98"/>
        <v>0</v>
      </c>
      <c r="BM89" s="141"/>
      <c r="BN89" s="141">
        <v>2775463</v>
      </c>
      <c r="BO89" s="141">
        <f t="shared" si="99"/>
        <v>186600000</v>
      </c>
      <c r="BP89" s="141">
        <f t="shared" si="100"/>
        <v>183638092</v>
      </c>
      <c r="BQ89" s="141">
        <f t="shared" si="101"/>
        <v>2820228.5819872273</v>
      </c>
      <c r="BR89" s="141"/>
      <c r="BS89" s="141">
        <v>1876623</v>
      </c>
      <c r="BT89" s="141">
        <f t="shared" si="102"/>
        <v>121100000</v>
      </c>
      <c r="BU89" s="141">
        <f t="shared" si="103"/>
        <v>119177778</v>
      </c>
      <c r="BV89" s="141">
        <f t="shared" si="104"/>
        <v>1906891.1093475835</v>
      </c>
      <c r="BW89" s="141"/>
      <c r="BX89" s="141">
        <v>138375</v>
      </c>
      <c r="BY89" s="141">
        <f t="shared" si="105"/>
        <v>10161290</v>
      </c>
      <c r="BZ89" s="141">
        <f t="shared" si="106"/>
        <v>10000069</v>
      </c>
      <c r="CA89" s="141">
        <f t="shared" si="107"/>
        <v>140605.88019442666</v>
      </c>
      <c r="CB89" s="141"/>
      <c r="CC89" s="141">
        <v>18465.095870000001</v>
      </c>
      <c r="CD89" s="141">
        <f t="shared" si="108"/>
        <v>1904000</v>
      </c>
      <c r="CE89" s="141">
        <f t="shared" si="109"/>
        <v>1874207.2309440002</v>
      </c>
      <c r="CF89" s="141">
        <f t="shared" si="110"/>
        <v>18758.620688263945</v>
      </c>
      <c r="CG89" s="141"/>
      <c r="CH89" s="141"/>
      <c r="CI89" s="141">
        <f t="shared" si="115"/>
        <v>246401</v>
      </c>
      <c r="CJ89" s="141">
        <f t="shared" si="116"/>
        <v>225992.98000000117</v>
      </c>
      <c r="CK89" s="141">
        <f t="shared" si="119"/>
        <v>0</v>
      </c>
      <c r="CL89" s="141"/>
      <c r="CM89" s="141"/>
      <c r="CN89" s="141">
        <v>2812039</v>
      </c>
      <c r="CO89" s="141">
        <f t="shared" si="112"/>
        <v>2812039</v>
      </c>
      <c r="CP89" s="141">
        <f t="shared" si="117"/>
        <v>435000431</v>
      </c>
      <c r="CQ89" s="141">
        <f t="shared" si="118"/>
        <v>435000431.00000006</v>
      </c>
      <c r="CR89" s="141">
        <f t="shared" si="120"/>
        <v>2812038.9999999995</v>
      </c>
      <c r="CS89" s="141"/>
      <c r="CT89" s="141"/>
      <c r="CU89" s="141"/>
      <c r="CV89" s="141">
        <f t="shared" si="114"/>
        <v>70689554.593096286</v>
      </c>
    </row>
    <row r="90" spans="1:100" s="14" customFormat="1" ht="13.2" x14ac:dyDescent="0.25">
      <c r="A90" s="4" t="s">
        <v>389</v>
      </c>
      <c r="B90" s="4" t="s">
        <v>390</v>
      </c>
      <c r="C90" s="4" t="s">
        <v>348</v>
      </c>
      <c r="D90" s="4" t="s">
        <v>348</v>
      </c>
      <c r="E90" s="4"/>
      <c r="F90" s="141"/>
      <c r="G90" s="141">
        <f>'Control Totals 2016-17'!$I$3</f>
        <v>129600000</v>
      </c>
      <c r="H90" s="141">
        <v>129600000.00000101</v>
      </c>
      <c r="I90" s="141">
        <f t="shared" si="68"/>
        <v>0</v>
      </c>
      <c r="J90" s="141"/>
      <c r="K90" s="141"/>
      <c r="L90" s="141">
        <f t="shared" si="69"/>
        <v>3202979103</v>
      </c>
      <c r="M90" s="141">
        <v>5258012077.9999981</v>
      </c>
      <c r="N90" s="141">
        <f t="shared" si="70"/>
        <v>0</v>
      </c>
      <c r="O90" s="141"/>
      <c r="P90" s="141">
        <v>1018456.785068</v>
      </c>
      <c r="Q90" s="141">
        <v>756991403</v>
      </c>
      <c r="R90" s="141">
        <v>1276518313</v>
      </c>
      <c r="S90" s="141">
        <f t="shared" si="71"/>
        <v>603957.67359703733</v>
      </c>
      <c r="T90" s="141"/>
      <c r="U90" s="141"/>
      <c r="V90" s="141">
        <f t="shared" si="72"/>
        <v>443204474</v>
      </c>
      <c r="W90" s="141">
        <f t="shared" si="73"/>
        <v>523996799.00000209</v>
      </c>
      <c r="X90" s="141">
        <f t="shared" si="74"/>
        <v>0</v>
      </c>
      <c r="Y90" s="141"/>
      <c r="Z90" s="141">
        <v>81696.928138000003</v>
      </c>
      <c r="AA90" s="141">
        <f t="shared" si="75"/>
        <v>340118003</v>
      </c>
      <c r="AB90" s="141">
        <f t="shared" si="76"/>
        <v>342170317.00001383</v>
      </c>
      <c r="AC90" s="141">
        <f t="shared" si="77"/>
        <v>81206.915588560383</v>
      </c>
      <c r="AD90" s="141"/>
      <c r="AE90" s="141"/>
      <c r="AF90" s="141">
        <f t="shared" si="78"/>
        <v>605544318</v>
      </c>
      <c r="AG90" s="141">
        <f t="shared" si="79"/>
        <v>726591897.00000179</v>
      </c>
      <c r="AH90" s="141">
        <f t="shared" si="80"/>
        <v>0</v>
      </c>
      <c r="AI90" s="141"/>
      <c r="AJ90" s="141"/>
      <c r="AK90" s="141">
        <f t="shared" si="81"/>
        <v>20371175</v>
      </c>
      <c r="AL90" s="141">
        <f t="shared" si="82"/>
        <v>21580834</v>
      </c>
      <c r="AM90" s="141">
        <f t="shared" si="83"/>
        <v>0</v>
      </c>
      <c r="AN90" s="141"/>
      <c r="AO90" s="141">
        <v>79646.350770999998</v>
      </c>
      <c r="AP90" s="141">
        <f t="shared" si="84"/>
        <v>45205996</v>
      </c>
      <c r="AQ90" s="141">
        <f t="shared" si="85"/>
        <v>45294790.000002876</v>
      </c>
      <c r="AR90" s="141">
        <f t="shared" si="86"/>
        <v>79490.215417009196</v>
      </c>
      <c r="AS90" s="141"/>
      <c r="AT90" s="141"/>
      <c r="AU90" s="141">
        <f t="shared" si="87"/>
        <v>12223411</v>
      </c>
      <c r="AV90" s="141">
        <f t="shared" si="88"/>
        <v>11889881.000002848</v>
      </c>
      <c r="AW90" s="141">
        <f t="shared" si="89"/>
        <v>0</v>
      </c>
      <c r="AX90" s="141"/>
      <c r="AY90" s="141"/>
      <c r="AZ90" s="141">
        <f t="shared" si="90"/>
        <v>859541545</v>
      </c>
      <c r="BA90" s="141">
        <f t="shared" si="91"/>
        <v>834431461.9999969</v>
      </c>
      <c r="BB90" s="141">
        <f t="shared" si="92"/>
        <v>0</v>
      </c>
      <c r="BC90" s="141"/>
      <c r="BD90" s="141"/>
      <c r="BE90" s="141">
        <f t="shared" si="93"/>
        <v>9386434</v>
      </c>
      <c r="BF90" s="141">
        <f t="shared" si="94"/>
        <v>9386434</v>
      </c>
      <c r="BG90" s="141">
        <f t="shared" si="95"/>
        <v>0</v>
      </c>
      <c r="BH90" s="141"/>
      <c r="BI90" s="141"/>
      <c r="BJ90" s="141">
        <f t="shared" si="96"/>
        <v>2191103</v>
      </c>
      <c r="BK90" s="141">
        <f t="shared" si="97"/>
        <v>2191101</v>
      </c>
      <c r="BL90" s="141">
        <f t="shared" si="98"/>
        <v>0</v>
      </c>
      <c r="BM90" s="141"/>
      <c r="BN90" s="141"/>
      <c r="BO90" s="141">
        <f t="shared" si="99"/>
        <v>186600000</v>
      </c>
      <c r="BP90" s="141">
        <f t="shared" si="100"/>
        <v>183638092</v>
      </c>
      <c r="BQ90" s="141">
        <f t="shared" si="101"/>
        <v>0</v>
      </c>
      <c r="BR90" s="141"/>
      <c r="BS90" s="141"/>
      <c r="BT90" s="141">
        <f t="shared" si="102"/>
        <v>121100000</v>
      </c>
      <c r="BU90" s="141">
        <f t="shared" si="103"/>
        <v>119177778</v>
      </c>
      <c r="BV90" s="141">
        <f t="shared" si="104"/>
        <v>0</v>
      </c>
      <c r="BW90" s="141"/>
      <c r="BX90" s="141"/>
      <c r="BY90" s="141">
        <f t="shared" si="105"/>
        <v>10161290</v>
      </c>
      <c r="BZ90" s="141">
        <f t="shared" si="106"/>
        <v>10000069</v>
      </c>
      <c r="CA90" s="141">
        <f t="shared" si="107"/>
        <v>0</v>
      </c>
      <c r="CB90" s="141"/>
      <c r="CC90" s="141"/>
      <c r="CD90" s="141">
        <f t="shared" si="108"/>
        <v>1904000</v>
      </c>
      <c r="CE90" s="141">
        <f t="shared" si="109"/>
        <v>1874207.2309440002</v>
      </c>
      <c r="CF90" s="141">
        <f t="shared" si="110"/>
        <v>0</v>
      </c>
      <c r="CG90" s="141"/>
      <c r="CH90" s="141">
        <v>693.23</v>
      </c>
      <c r="CI90" s="141">
        <f t="shared" si="115"/>
        <v>246401</v>
      </c>
      <c r="CJ90" s="141">
        <f t="shared" si="116"/>
        <v>225992.98000000117</v>
      </c>
      <c r="CK90" s="141">
        <f t="shared" si="119"/>
        <v>755.83128834355432</v>
      </c>
      <c r="CL90" s="141"/>
      <c r="CM90" s="141">
        <v>57488</v>
      </c>
      <c r="CN90" s="141">
        <v>114081</v>
      </c>
      <c r="CO90" s="141">
        <f t="shared" si="112"/>
        <v>171569</v>
      </c>
      <c r="CP90" s="141">
        <f t="shared" si="117"/>
        <v>435000431</v>
      </c>
      <c r="CQ90" s="141">
        <f t="shared" si="118"/>
        <v>435000431.00000006</v>
      </c>
      <c r="CR90" s="141">
        <f t="shared" si="120"/>
        <v>171568.99999999997</v>
      </c>
      <c r="CS90" s="141"/>
      <c r="CT90" s="141"/>
      <c r="CU90" s="141"/>
      <c r="CV90" s="141">
        <f t="shared" si="114"/>
        <v>936979.63589095045</v>
      </c>
    </row>
    <row r="91" spans="1:100" s="14" customFormat="1" ht="13.2" x14ac:dyDescent="0.25">
      <c r="A91" s="4" t="s">
        <v>779</v>
      </c>
      <c r="B91" s="4" t="s">
        <v>780</v>
      </c>
      <c r="C91" s="4" t="s">
        <v>764</v>
      </c>
      <c r="D91" s="4" t="s">
        <v>764</v>
      </c>
      <c r="E91" s="4"/>
      <c r="F91" s="141"/>
      <c r="G91" s="141">
        <f>'Control Totals 2016-17'!$I$3</f>
        <v>129600000</v>
      </c>
      <c r="H91" s="141">
        <v>129600000.00000101</v>
      </c>
      <c r="I91" s="141">
        <f t="shared" si="68"/>
        <v>0</v>
      </c>
      <c r="J91" s="141"/>
      <c r="K91" s="141"/>
      <c r="L91" s="141">
        <f t="shared" si="69"/>
        <v>3202979103</v>
      </c>
      <c r="M91" s="141">
        <v>5258012077.9999981</v>
      </c>
      <c r="N91" s="141">
        <f t="shared" si="70"/>
        <v>0</v>
      </c>
      <c r="O91" s="141"/>
      <c r="P91" s="141"/>
      <c r="Q91" s="141">
        <v>756991403</v>
      </c>
      <c r="R91" s="141">
        <v>1276518313</v>
      </c>
      <c r="S91" s="141">
        <f t="shared" si="71"/>
        <v>0</v>
      </c>
      <c r="T91" s="141"/>
      <c r="U91" s="141">
        <v>8066167.9172369996</v>
      </c>
      <c r="V91" s="141">
        <f t="shared" si="72"/>
        <v>443204474</v>
      </c>
      <c r="W91" s="141">
        <f t="shared" si="73"/>
        <v>523996799.00000209</v>
      </c>
      <c r="X91" s="141">
        <f t="shared" si="74"/>
        <v>6822487.6865224624</v>
      </c>
      <c r="Y91" s="141"/>
      <c r="Z91" s="141">
        <v>320312.23233999999</v>
      </c>
      <c r="AA91" s="141">
        <f t="shared" si="75"/>
        <v>340118003</v>
      </c>
      <c r="AB91" s="141">
        <f t="shared" si="76"/>
        <v>342170317.00001383</v>
      </c>
      <c r="AC91" s="141">
        <f t="shared" si="77"/>
        <v>318391.02162666089</v>
      </c>
      <c r="AD91" s="141"/>
      <c r="AE91" s="141"/>
      <c r="AF91" s="141">
        <f t="shared" si="78"/>
        <v>605544318</v>
      </c>
      <c r="AG91" s="141">
        <f t="shared" si="79"/>
        <v>726591897.00000179</v>
      </c>
      <c r="AH91" s="141">
        <f t="shared" si="80"/>
        <v>0</v>
      </c>
      <c r="AI91" s="141"/>
      <c r="AJ91" s="141"/>
      <c r="AK91" s="141">
        <f t="shared" si="81"/>
        <v>20371175</v>
      </c>
      <c r="AL91" s="141">
        <f t="shared" si="82"/>
        <v>21580834</v>
      </c>
      <c r="AM91" s="141">
        <f t="shared" si="83"/>
        <v>0</v>
      </c>
      <c r="AN91" s="141"/>
      <c r="AO91" s="141"/>
      <c r="AP91" s="141">
        <f t="shared" si="84"/>
        <v>45205996</v>
      </c>
      <c r="AQ91" s="141">
        <f t="shared" si="85"/>
        <v>45294790.000002876</v>
      </c>
      <c r="AR91" s="141">
        <f t="shared" si="86"/>
        <v>0</v>
      </c>
      <c r="AS91" s="141"/>
      <c r="AT91" s="141"/>
      <c r="AU91" s="141">
        <f t="shared" si="87"/>
        <v>12223411</v>
      </c>
      <c r="AV91" s="141">
        <f t="shared" si="88"/>
        <v>11889881.000002848</v>
      </c>
      <c r="AW91" s="141">
        <f t="shared" si="89"/>
        <v>0</v>
      </c>
      <c r="AX91" s="141"/>
      <c r="AY91" s="141"/>
      <c r="AZ91" s="141">
        <f t="shared" si="90"/>
        <v>859541545</v>
      </c>
      <c r="BA91" s="141">
        <f t="shared" si="91"/>
        <v>834431461.9999969</v>
      </c>
      <c r="BB91" s="141">
        <f t="shared" si="92"/>
        <v>0</v>
      </c>
      <c r="BC91" s="141"/>
      <c r="BD91" s="141"/>
      <c r="BE91" s="141">
        <f t="shared" si="93"/>
        <v>9386434</v>
      </c>
      <c r="BF91" s="141">
        <f t="shared" si="94"/>
        <v>9386434</v>
      </c>
      <c r="BG91" s="141">
        <f t="shared" si="95"/>
        <v>0</v>
      </c>
      <c r="BH91" s="141"/>
      <c r="BI91" s="141"/>
      <c r="BJ91" s="141">
        <f t="shared" si="96"/>
        <v>2191103</v>
      </c>
      <c r="BK91" s="141">
        <f t="shared" si="97"/>
        <v>2191101</v>
      </c>
      <c r="BL91" s="141">
        <f t="shared" si="98"/>
        <v>0</v>
      </c>
      <c r="BM91" s="141"/>
      <c r="BN91" s="141"/>
      <c r="BO91" s="141">
        <f t="shared" si="99"/>
        <v>186600000</v>
      </c>
      <c r="BP91" s="141">
        <f t="shared" si="100"/>
        <v>183638092</v>
      </c>
      <c r="BQ91" s="141">
        <f t="shared" si="101"/>
        <v>0</v>
      </c>
      <c r="BR91" s="141"/>
      <c r="BS91" s="141"/>
      <c r="BT91" s="141">
        <f t="shared" si="102"/>
        <v>121100000</v>
      </c>
      <c r="BU91" s="141">
        <f t="shared" si="103"/>
        <v>119177778</v>
      </c>
      <c r="BV91" s="141">
        <f t="shared" si="104"/>
        <v>0</v>
      </c>
      <c r="BW91" s="141"/>
      <c r="BX91" s="141"/>
      <c r="BY91" s="141">
        <f t="shared" si="105"/>
        <v>10161290</v>
      </c>
      <c r="BZ91" s="141">
        <f t="shared" si="106"/>
        <v>10000069</v>
      </c>
      <c r="CA91" s="141">
        <f t="shared" si="107"/>
        <v>0</v>
      </c>
      <c r="CB91" s="141"/>
      <c r="CC91" s="141"/>
      <c r="CD91" s="141">
        <f t="shared" si="108"/>
        <v>1904000</v>
      </c>
      <c r="CE91" s="141">
        <f t="shared" si="109"/>
        <v>1874207.2309440002</v>
      </c>
      <c r="CF91" s="141">
        <f t="shared" si="110"/>
        <v>0</v>
      </c>
      <c r="CG91" s="141"/>
      <c r="CH91" s="141"/>
      <c r="CI91" s="141">
        <f t="shared" si="115"/>
        <v>246401</v>
      </c>
      <c r="CJ91" s="141">
        <f t="shared" si="116"/>
        <v>225992.98000000117</v>
      </c>
      <c r="CK91" s="141">
        <f t="shared" si="119"/>
        <v>0</v>
      </c>
      <c r="CL91" s="141"/>
      <c r="CM91" s="141"/>
      <c r="CN91" s="141">
        <v>223787</v>
      </c>
      <c r="CO91" s="141">
        <f t="shared" si="112"/>
        <v>223787</v>
      </c>
      <c r="CP91" s="141">
        <f t="shared" si="117"/>
        <v>435000431</v>
      </c>
      <c r="CQ91" s="141">
        <f t="shared" si="118"/>
        <v>435000431.00000006</v>
      </c>
      <c r="CR91" s="141">
        <f t="shared" si="120"/>
        <v>223786.99999999994</v>
      </c>
      <c r="CS91" s="141"/>
      <c r="CT91" s="141"/>
      <c r="CU91" s="141"/>
      <c r="CV91" s="141">
        <f t="shared" si="114"/>
        <v>7364665.708149123</v>
      </c>
    </row>
    <row r="92" spans="1:100" s="14" customFormat="1" ht="13.2" x14ac:dyDescent="0.25">
      <c r="A92" s="4" t="s">
        <v>331</v>
      </c>
      <c r="B92" s="4" t="s">
        <v>332</v>
      </c>
      <c r="C92" s="4" t="s">
        <v>312</v>
      </c>
      <c r="D92" s="4" t="s">
        <v>312</v>
      </c>
      <c r="E92" s="4"/>
      <c r="F92" s="141">
        <v>1013061.956733</v>
      </c>
      <c r="G92" s="141">
        <f>'Control Totals 2016-17'!$I$3</f>
        <v>129600000</v>
      </c>
      <c r="H92" s="141">
        <v>129600000.00000101</v>
      </c>
      <c r="I92" s="141">
        <f t="shared" si="68"/>
        <v>1013061.956732992</v>
      </c>
      <c r="J92" s="141"/>
      <c r="K92" s="141">
        <v>62392434.218730003</v>
      </c>
      <c r="L92" s="141">
        <f t="shared" si="69"/>
        <v>3202979103</v>
      </c>
      <c r="M92" s="141">
        <v>5258012077.9999981</v>
      </c>
      <c r="N92" s="141">
        <f t="shared" si="70"/>
        <v>38007075.682471342</v>
      </c>
      <c r="O92" s="141"/>
      <c r="P92" s="141"/>
      <c r="Q92" s="141">
        <v>756991403</v>
      </c>
      <c r="R92" s="141">
        <v>1276518313</v>
      </c>
      <c r="S92" s="141">
        <f t="shared" si="71"/>
        <v>0</v>
      </c>
      <c r="T92" s="141"/>
      <c r="U92" s="141"/>
      <c r="V92" s="141">
        <f t="shared" si="72"/>
        <v>443204474</v>
      </c>
      <c r="W92" s="141">
        <f t="shared" si="73"/>
        <v>523996799.00000209</v>
      </c>
      <c r="X92" s="141">
        <f t="shared" si="74"/>
        <v>0</v>
      </c>
      <c r="Y92" s="141"/>
      <c r="Z92" s="141">
        <v>4672498.6869409997</v>
      </c>
      <c r="AA92" s="141">
        <f t="shared" si="75"/>
        <v>340118003</v>
      </c>
      <c r="AB92" s="141">
        <f t="shared" si="76"/>
        <v>342170317.00001383</v>
      </c>
      <c r="AC92" s="141">
        <f t="shared" si="77"/>
        <v>4644473.3615582176</v>
      </c>
      <c r="AD92" s="141"/>
      <c r="AE92" s="141">
        <v>7972813.8887059996</v>
      </c>
      <c r="AF92" s="141">
        <f t="shared" si="78"/>
        <v>605544318</v>
      </c>
      <c r="AG92" s="141">
        <f t="shared" si="79"/>
        <v>726591897.00000179</v>
      </c>
      <c r="AH92" s="141">
        <f t="shared" si="80"/>
        <v>6644571.9649656247</v>
      </c>
      <c r="AI92" s="141"/>
      <c r="AJ92" s="141"/>
      <c r="AK92" s="141">
        <f t="shared" si="81"/>
        <v>20371175</v>
      </c>
      <c r="AL92" s="141">
        <f t="shared" si="82"/>
        <v>21580834</v>
      </c>
      <c r="AM92" s="141">
        <f t="shared" si="83"/>
        <v>0</v>
      </c>
      <c r="AN92" s="141"/>
      <c r="AO92" s="141"/>
      <c r="AP92" s="141">
        <f t="shared" si="84"/>
        <v>45205996</v>
      </c>
      <c r="AQ92" s="141">
        <f t="shared" si="85"/>
        <v>45294790.000002876</v>
      </c>
      <c r="AR92" s="141">
        <f t="shared" si="86"/>
        <v>0</v>
      </c>
      <c r="AS92" s="141"/>
      <c r="AT92" s="141">
        <v>117313.492533</v>
      </c>
      <c r="AU92" s="141">
        <f t="shared" si="87"/>
        <v>12223411</v>
      </c>
      <c r="AV92" s="141">
        <f t="shared" si="88"/>
        <v>11889881.000002848</v>
      </c>
      <c r="AW92" s="141">
        <f t="shared" si="89"/>
        <v>120604.3218662951</v>
      </c>
      <c r="AX92" s="141"/>
      <c r="AY92" s="141">
        <v>5868164.968723</v>
      </c>
      <c r="AZ92" s="141">
        <f t="shared" si="90"/>
        <v>859541545</v>
      </c>
      <c r="BA92" s="141">
        <f t="shared" si="91"/>
        <v>834431461.9999969</v>
      </c>
      <c r="BB92" s="141">
        <f t="shared" si="92"/>
        <v>6044752.4011637317</v>
      </c>
      <c r="BC92" s="141"/>
      <c r="BD92" s="141"/>
      <c r="BE92" s="141">
        <f t="shared" si="93"/>
        <v>9386434</v>
      </c>
      <c r="BF92" s="141">
        <f t="shared" si="94"/>
        <v>9386434</v>
      </c>
      <c r="BG92" s="141">
        <f t="shared" si="95"/>
        <v>0</v>
      </c>
      <c r="BH92" s="141"/>
      <c r="BI92" s="141"/>
      <c r="BJ92" s="141">
        <f t="shared" si="96"/>
        <v>2191103</v>
      </c>
      <c r="BK92" s="141">
        <f t="shared" si="97"/>
        <v>2191101</v>
      </c>
      <c r="BL92" s="141">
        <f t="shared" si="98"/>
        <v>0</v>
      </c>
      <c r="BM92" s="141"/>
      <c r="BN92" s="141">
        <v>2735850</v>
      </c>
      <c r="BO92" s="141">
        <f t="shared" si="99"/>
        <v>186600000</v>
      </c>
      <c r="BP92" s="141">
        <f t="shared" si="100"/>
        <v>183638092</v>
      </c>
      <c r="BQ92" s="141">
        <f t="shared" si="101"/>
        <v>2779976.6619226257</v>
      </c>
      <c r="BR92" s="141"/>
      <c r="BS92" s="141">
        <v>2190035</v>
      </c>
      <c r="BT92" s="141">
        <f t="shared" si="102"/>
        <v>121100000</v>
      </c>
      <c r="BU92" s="141">
        <f t="shared" si="103"/>
        <v>119177778</v>
      </c>
      <c r="BV92" s="141">
        <f t="shared" si="104"/>
        <v>2225358.1410118253</v>
      </c>
      <c r="BW92" s="141"/>
      <c r="BX92" s="141">
        <v>227334</v>
      </c>
      <c r="BY92" s="141">
        <f t="shared" si="105"/>
        <v>10161290</v>
      </c>
      <c r="BZ92" s="141">
        <f t="shared" si="106"/>
        <v>10000069</v>
      </c>
      <c r="CA92" s="141">
        <f t="shared" si="107"/>
        <v>230999.07619237428</v>
      </c>
      <c r="CB92" s="141"/>
      <c r="CC92" s="141">
        <v>18465.095870000001</v>
      </c>
      <c r="CD92" s="141">
        <f t="shared" si="108"/>
        <v>1904000</v>
      </c>
      <c r="CE92" s="141">
        <f t="shared" si="109"/>
        <v>1874207.2309440002</v>
      </c>
      <c r="CF92" s="141">
        <f t="shared" si="110"/>
        <v>18758.620688263945</v>
      </c>
      <c r="CG92" s="141"/>
      <c r="CH92" s="141"/>
      <c r="CI92" s="141">
        <f t="shared" si="115"/>
        <v>246401</v>
      </c>
      <c r="CJ92" s="141">
        <f t="shared" si="116"/>
        <v>225992.98000000117</v>
      </c>
      <c r="CK92" s="141">
        <f t="shared" si="119"/>
        <v>0</v>
      </c>
      <c r="CL92" s="141"/>
      <c r="CM92" s="141"/>
      <c r="CN92" s="141">
        <v>3301491</v>
      </c>
      <c r="CO92" s="141">
        <f t="shared" si="112"/>
        <v>3301491</v>
      </c>
      <c r="CP92" s="141">
        <f t="shared" si="117"/>
        <v>435000431</v>
      </c>
      <c r="CQ92" s="141">
        <f t="shared" si="118"/>
        <v>435000431.00000006</v>
      </c>
      <c r="CR92" s="141">
        <f t="shared" si="120"/>
        <v>3301490.9999999995</v>
      </c>
      <c r="CS92" s="141"/>
      <c r="CT92" s="141"/>
      <c r="CU92" s="141"/>
      <c r="CV92" s="141">
        <f t="shared" si="114"/>
        <v>65031123.188573301</v>
      </c>
    </row>
    <row r="93" spans="1:100" s="14" customFormat="1" ht="13.2" x14ac:dyDescent="0.25">
      <c r="A93" s="4" t="s">
        <v>762</v>
      </c>
      <c r="B93" s="4" t="s">
        <v>763</v>
      </c>
      <c r="C93" s="4" t="s">
        <v>764</v>
      </c>
      <c r="D93" s="4" t="s">
        <v>764</v>
      </c>
      <c r="E93" s="4"/>
      <c r="F93" s="141"/>
      <c r="G93" s="141">
        <f>'Control Totals 2016-17'!$I$3</f>
        <v>129600000</v>
      </c>
      <c r="H93" s="141">
        <v>129600000.00000101</v>
      </c>
      <c r="I93" s="141">
        <f t="shared" si="68"/>
        <v>0</v>
      </c>
      <c r="J93" s="141"/>
      <c r="K93" s="141"/>
      <c r="L93" s="141">
        <f t="shared" si="69"/>
        <v>3202979103</v>
      </c>
      <c r="M93" s="141">
        <v>5258012077.9999981</v>
      </c>
      <c r="N93" s="141">
        <f t="shared" si="70"/>
        <v>0</v>
      </c>
      <c r="O93" s="141"/>
      <c r="P93" s="141"/>
      <c r="Q93" s="141">
        <v>756991403</v>
      </c>
      <c r="R93" s="141">
        <v>1276518313</v>
      </c>
      <c r="S93" s="141">
        <f t="shared" si="71"/>
        <v>0</v>
      </c>
      <c r="T93" s="141"/>
      <c r="U93" s="141">
        <v>14249282.390625</v>
      </c>
      <c r="V93" s="141">
        <f t="shared" si="72"/>
        <v>443204474</v>
      </c>
      <c r="W93" s="141">
        <f t="shared" si="73"/>
        <v>523996799.00000209</v>
      </c>
      <c r="X93" s="141">
        <f t="shared" si="74"/>
        <v>12052260.087975061</v>
      </c>
      <c r="Y93" s="141"/>
      <c r="Z93" s="141">
        <v>633519.83237099997</v>
      </c>
      <c r="AA93" s="141">
        <f t="shared" si="75"/>
        <v>340118003</v>
      </c>
      <c r="AB93" s="141">
        <f t="shared" si="76"/>
        <v>342170317.00001383</v>
      </c>
      <c r="AC93" s="141">
        <f t="shared" si="77"/>
        <v>629720.02403969644</v>
      </c>
      <c r="AD93" s="141"/>
      <c r="AE93" s="141"/>
      <c r="AF93" s="141">
        <f t="shared" si="78"/>
        <v>605544318</v>
      </c>
      <c r="AG93" s="141">
        <f t="shared" si="79"/>
        <v>726591897.00000179</v>
      </c>
      <c r="AH93" s="141">
        <f t="shared" si="80"/>
        <v>0</v>
      </c>
      <c r="AI93" s="141"/>
      <c r="AJ93" s="141"/>
      <c r="AK93" s="141">
        <f t="shared" si="81"/>
        <v>20371175</v>
      </c>
      <c r="AL93" s="141">
        <f t="shared" si="82"/>
        <v>21580834</v>
      </c>
      <c r="AM93" s="141">
        <f t="shared" si="83"/>
        <v>0</v>
      </c>
      <c r="AN93" s="141"/>
      <c r="AO93" s="141"/>
      <c r="AP93" s="141">
        <f t="shared" si="84"/>
        <v>45205996</v>
      </c>
      <c r="AQ93" s="141">
        <f t="shared" si="85"/>
        <v>45294790.000002876</v>
      </c>
      <c r="AR93" s="141">
        <f t="shared" si="86"/>
        <v>0</v>
      </c>
      <c r="AS93" s="141"/>
      <c r="AT93" s="141"/>
      <c r="AU93" s="141">
        <f t="shared" si="87"/>
        <v>12223411</v>
      </c>
      <c r="AV93" s="141">
        <f t="shared" si="88"/>
        <v>11889881.000002848</v>
      </c>
      <c r="AW93" s="141">
        <f t="shared" si="89"/>
        <v>0</v>
      </c>
      <c r="AX93" s="141"/>
      <c r="AY93" s="141"/>
      <c r="AZ93" s="141">
        <f t="shared" si="90"/>
        <v>859541545</v>
      </c>
      <c r="BA93" s="141">
        <f t="shared" si="91"/>
        <v>834431461.9999969</v>
      </c>
      <c r="BB93" s="141">
        <f t="shared" si="92"/>
        <v>0</v>
      </c>
      <c r="BC93" s="141"/>
      <c r="BD93" s="141"/>
      <c r="BE93" s="141">
        <f t="shared" si="93"/>
        <v>9386434</v>
      </c>
      <c r="BF93" s="141">
        <f t="shared" si="94"/>
        <v>9386434</v>
      </c>
      <c r="BG93" s="141">
        <f t="shared" si="95"/>
        <v>0</v>
      </c>
      <c r="BH93" s="141"/>
      <c r="BI93" s="141"/>
      <c r="BJ93" s="141">
        <f t="shared" si="96"/>
        <v>2191103</v>
      </c>
      <c r="BK93" s="141">
        <f t="shared" si="97"/>
        <v>2191101</v>
      </c>
      <c r="BL93" s="141">
        <f t="shared" si="98"/>
        <v>0</v>
      </c>
      <c r="BM93" s="141"/>
      <c r="BN93" s="141"/>
      <c r="BO93" s="141">
        <f t="shared" si="99"/>
        <v>186600000</v>
      </c>
      <c r="BP93" s="141">
        <f t="shared" si="100"/>
        <v>183638092</v>
      </c>
      <c r="BQ93" s="141">
        <f t="shared" si="101"/>
        <v>0</v>
      </c>
      <c r="BR93" s="141"/>
      <c r="BS93" s="141"/>
      <c r="BT93" s="141">
        <f t="shared" si="102"/>
        <v>121100000</v>
      </c>
      <c r="BU93" s="141">
        <f t="shared" si="103"/>
        <v>119177778</v>
      </c>
      <c r="BV93" s="141">
        <f t="shared" si="104"/>
        <v>0</v>
      </c>
      <c r="BW93" s="141"/>
      <c r="BX93" s="141"/>
      <c r="BY93" s="141">
        <f t="shared" si="105"/>
        <v>10161290</v>
      </c>
      <c r="BZ93" s="141">
        <f t="shared" si="106"/>
        <v>10000069</v>
      </c>
      <c r="CA93" s="141">
        <f t="shared" si="107"/>
        <v>0</v>
      </c>
      <c r="CB93" s="141"/>
      <c r="CC93" s="141"/>
      <c r="CD93" s="141">
        <f t="shared" si="108"/>
        <v>1904000</v>
      </c>
      <c r="CE93" s="141">
        <f t="shared" si="109"/>
        <v>1874207.2309440002</v>
      </c>
      <c r="CF93" s="141">
        <f t="shared" si="110"/>
        <v>0</v>
      </c>
      <c r="CG93" s="141"/>
      <c r="CH93" s="141"/>
      <c r="CI93" s="141">
        <f t="shared" si="115"/>
        <v>246401</v>
      </c>
      <c r="CJ93" s="141">
        <f t="shared" si="116"/>
        <v>225992.98000000117</v>
      </c>
      <c r="CK93" s="141">
        <f t="shared" si="119"/>
        <v>0</v>
      </c>
      <c r="CL93" s="141"/>
      <c r="CM93" s="141"/>
      <c r="CN93" s="141"/>
      <c r="CO93" s="141">
        <f t="shared" si="112"/>
        <v>0</v>
      </c>
      <c r="CP93" s="141">
        <f t="shared" si="117"/>
        <v>435000431</v>
      </c>
      <c r="CQ93" s="141">
        <f t="shared" si="118"/>
        <v>435000431.00000006</v>
      </c>
      <c r="CR93" s="141">
        <f t="shared" si="120"/>
        <v>0</v>
      </c>
      <c r="CS93" s="141"/>
      <c r="CT93" s="141"/>
      <c r="CU93" s="141"/>
      <c r="CV93" s="141">
        <f t="shared" si="114"/>
        <v>12681980.112014757</v>
      </c>
    </row>
    <row r="94" spans="1:100" s="14" customFormat="1" ht="13.2" x14ac:dyDescent="0.25">
      <c r="A94" s="4" t="s">
        <v>67</v>
      </c>
      <c r="B94" s="4" t="s">
        <v>68</v>
      </c>
      <c r="C94" s="4"/>
      <c r="D94" s="4" t="s">
        <v>36</v>
      </c>
      <c r="E94" s="4"/>
      <c r="F94" s="141">
        <v>821760.38844500005</v>
      </c>
      <c r="G94" s="141">
        <f>'Control Totals 2016-17'!$I$3</f>
        <v>129600000</v>
      </c>
      <c r="H94" s="141">
        <v>129600000.00000101</v>
      </c>
      <c r="I94" s="141">
        <f t="shared" si="68"/>
        <v>821760.38844499364</v>
      </c>
      <c r="J94" s="141"/>
      <c r="K94" s="141">
        <v>39880961.368329003</v>
      </c>
      <c r="L94" s="141">
        <f t="shared" si="69"/>
        <v>3202979103</v>
      </c>
      <c r="M94" s="141">
        <v>5258012077.9999981</v>
      </c>
      <c r="N94" s="141">
        <f t="shared" si="70"/>
        <v>24293950.636738747</v>
      </c>
      <c r="O94" s="141"/>
      <c r="P94" s="141">
        <v>6676622.2099299999</v>
      </c>
      <c r="Q94" s="141">
        <v>756991403</v>
      </c>
      <c r="R94" s="141">
        <v>1276518313</v>
      </c>
      <c r="S94" s="141">
        <f t="shared" si="71"/>
        <v>3959320.8828457058</v>
      </c>
      <c r="T94" s="141"/>
      <c r="U94" s="141"/>
      <c r="V94" s="141">
        <f t="shared" si="72"/>
        <v>443204474</v>
      </c>
      <c r="W94" s="141">
        <f t="shared" si="73"/>
        <v>523996799.00000209</v>
      </c>
      <c r="X94" s="141">
        <f t="shared" si="74"/>
        <v>0</v>
      </c>
      <c r="Y94" s="141"/>
      <c r="Z94" s="141">
        <v>1356807.1553120001</v>
      </c>
      <c r="AA94" s="141">
        <f t="shared" si="75"/>
        <v>340118003</v>
      </c>
      <c r="AB94" s="141">
        <f t="shared" si="76"/>
        <v>342170317.00001383</v>
      </c>
      <c r="AC94" s="141">
        <f t="shared" si="77"/>
        <v>1348669.1194222134</v>
      </c>
      <c r="AD94" s="141"/>
      <c r="AE94" s="141">
        <v>4694400.4646880003</v>
      </c>
      <c r="AF94" s="141">
        <f t="shared" si="78"/>
        <v>605544318</v>
      </c>
      <c r="AG94" s="141">
        <f t="shared" si="79"/>
        <v>726591897.00000179</v>
      </c>
      <c r="AH94" s="141">
        <f t="shared" si="80"/>
        <v>3912330.3460241747</v>
      </c>
      <c r="AI94" s="141"/>
      <c r="AJ94" s="141"/>
      <c r="AK94" s="141">
        <f t="shared" si="81"/>
        <v>20371175</v>
      </c>
      <c r="AL94" s="141">
        <f t="shared" si="82"/>
        <v>21580834</v>
      </c>
      <c r="AM94" s="141">
        <f t="shared" si="83"/>
        <v>0</v>
      </c>
      <c r="AN94" s="141"/>
      <c r="AO94" s="141">
        <v>76831.279853999993</v>
      </c>
      <c r="AP94" s="141">
        <f t="shared" si="84"/>
        <v>45205996</v>
      </c>
      <c r="AQ94" s="141">
        <f t="shared" si="85"/>
        <v>45294790.000002876</v>
      </c>
      <c r="AR94" s="141">
        <f t="shared" si="86"/>
        <v>76680.663046557529</v>
      </c>
      <c r="AS94" s="141"/>
      <c r="AT94" s="141">
        <v>79662.202699999994</v>
      </c>
      <c r="AU94" s="141">
        <f t="shared" si="87"/>
        <v>12223411</v>
      </c>
      <c r="AV94" s="141">
        <f t="shared" si="88"/>
        <v>11889881.000002848</v>
      </c>
      <c r="AW94" s="141">
        <f t="shared" si="89"/>
        <v>81896.853699980376</v>
      </c>
      <c r="AX94" s="141"/>
      <c r="AY94" s="141">
        <v>6387079.6189299999</v>
      </c>
      <c r="AZ94" s="141">
        <f t="shared" si="90"/>
        <v>859541545</v>
      </c>
      <c r="BA94" s="141">
        <f t="shared" si="91"/>
        <v>834431461.9999969</v>
      </c>
      <c r="BB94" s="141">
        <f t="shared" si="92"/>
        <v>6579282.4620185811</v>
      </c>
      <c r="BC94" s="141"/>
      <c r="BD94" s="141"/>
      <c r="BE94" s="141">
        <f t="shared" si="93"/>
        <v>9386434</v>
      </c>
      <c r="BF94" s="141">
        <f t="shared" si="94"/>
        <v>9386434</v>
      </c>
      <c r="BG94" s="141">
        <f t="shared" si="95"/>
        <v>0</v>
      </c>
      <c r="BH94" s="141"/>
      <c r="BI94" s="141"/>
      <c r="BJ94" s="141">
        <f t="shared" si="96"/>
        <v>2191103</v>
      </c>
      <c r="BK94" s="141">
        <f t="shared" si="97"/>
        <v>2191101</v>
      </c>
      <c r="BL94" s="141">
        <f t="shared" si="98"/>
        <v>0</v>
      </c>
      <c r="BM94" s="141"/>
      <c r="BN94" s="141">
        <v>1155299</v>
      </c>
      <c r="BO94" s="141">
        <f t="shared" si="99"/>
        <v>186600000</v>
      </c>
      <c r="BP94" s="141">
        <f t="shared" si="100"/>
        <v>183638092</v>
      </c>
      <c r="BQ94" s="141">
        <f t="shared" si="101"/>
        <v>1173932.8755386982</v>
      </c>
      <c r="BR94" s="141"/>
      <c r="BS94" s="141">
        <v>636849</v>
      </c>
      <c r="BT94" s="141">
        <f t="shared" si="102"/>
        <v>121100000</v>
      </c>
      <c r="BU94" s="141">
        <f t="shared" si="103"/>
        <v>119177778</v>
      </c>
      <c r="BV94" s="141">
        <f t="shared" si="104"/>
        <v>647120.75685787667</v>
      </c>
      <c r="BW94" s="141"/>
      <c r="BX94" s="141">
        <v>71759</v>
      </c>
      <c r="BY94" s="141">
        <f t="shared" si="105"/>
        <v>10161290</v>
      </c>
      <c r="BZ94" s="141">
        <f t="shared" si="106"/>
        <v>10000069</v>
      </c>
      <c r="CA94" s="141">
        <f t="shared" si="107"/>
        <v>72915.897791305237</v>
      </c>
      <c r="CB94" s="141"/>
      <c r="CC94" s="141">
        <v>9232.5479369999994</v>
      </c>
      <c r="CD94" s="141">
        <f t="shared" si="108"/>
        <v>1904000</v>
      </c>
      <c r="CE94" s="141">
        <f t="shared" si="109"/>
        <v>1874207.2309440002</v>
      </c>
      <c r="CF94" s="141">
        <f t="shared" si="110"/>
        <v>9379.3103461637638</v>
      </c>
      <c r="CG94" s="141"/>
      <c r="CH94" s="141">
        <v>693.23</v>
      </c>
      <c r="CI94" s="141">
        <f t="shared" si="115"/>
        <v>246401</v>
      </c>
      <c r="CJ94" s="141">
        <f t="shared" si="116"/>
        <v>225992.98000000117</v>
      </c>
      <c r="CK94" s="141">
        <f t="shared" si="119"/>
        <v>755.83128834355432</v>
      </c>
      <c r="CL94" s="141"/>
      <c r="CM94" s="141"/>
      <c r="CN94" s="141">
        <v>969098</v>
      </c>
      <c r="CO94" s="141">
        <f t="shared" si="112"/>
        <v>969098</v>
      </c>
      <c r="CP94" s="141">
        <f t="shared" si="117"/>
        <v>435000431</v>
      </c>
      <c r="CQ94" s="141">
        <f t="shared" si="118"/>
        <v>435000431.00000006</v>
      </c>
      <c r="CR94" s="141">
        <f t="shared" si="120"/>
        <v>969097.99999999988</v>
      </c>
      <c r="CS94" s="141"/>
      <c r="CT94" s="141"/>
      <c r="CU94" s="141"/>
      <c r="CV94" s="141">
        <f t="shared" si="114"/>
        <v>43947094.024063349</v>
      </c>
    </row>
    <row r="95" spans="1:100" s="14" customFormat="1" ht="13.2" x14ac:dyDescent="0.25">
      <c r="A95" s="4" t="s">
        <v>319</v>
      </c>
      <c r="B95" s="4" t="s">
        <v>320</v>
      </c>
      <c r="C95" s="4" t="s">
        <v>312</v>
      </c>
      <c r="D95" s="4" t="s">
        <v>312</v>
      </c>
      <c r="E95" s="4"/>
      <c r="F95" s="141">
        <v>448865.537664</v>
      </c>
      <c r="G95" s="141">
        <f>'Control Totals 2016-17'!$I$3</f>
        <v>129600000</v>
      </c>
      <c r="H95" s="141">
        <v>129600000.00000101</v>
      </c>
      <c r="I95" s="141">
        <f t="shared" si="68"/>
        <v>448865.53766399651</v>
      </c>
      <c r="J95" s="141"/>
      <c r="K95" s="141">
        <v>23750198.110263001</v>
      </c>
      <c r="L95" s="141">
        <f t="shared" si="69"/>
        <v>3202979103</v>
      </c>
      <c r="M95" s="141">
        <v>5258012077.9999981</v>
      </c>
      <c r="N95" s="141">
        <f t="shared" si="70"/>
        <v>14467708.919416923</v>
      </c>
      <c r="O95" s="141"/>
      <c r="P95" s="141"/>
      <c r="Q95" s="141">
        <v>756991403</v>
      </c>
      <c r="R95" s="141">
        <v>1276518313</v>
      </c>
      <c r="S95" s="141">
        <f t="shared" si="71"/>
        <v>0</v>
      </c>
      <c r="T95" s="141"/>
      <c r="U95" s="141"/>
      <c r="V95" s="141">
        <f t="shared" si="72"/>
        <v>443204474</v>
      </c>
      <c r="W95" s="141">
        <f t="shared" si="73"/>
        <v>523996799.00000209</v>
      </c>
      <c r="X95" s="141">
        <f t="shared" si="74"/>
        <v>0</v>
      </c>
      <c r="Y95" s="141"/>
      <c r="Z95" s="141">
        <v>2910662.9024189999</v>
      </c>
      <c r="AA95" s="141">
        <f t="shared" si="75"/>
        <v>340118003</v>
      </c>
      <c r="AB95" s="141">
        <f t="shared" si="76"/>
        <v>342170317.00001383</v>
      </c>
      <c r="AC95" s="141">
        <f t="shared" si="77"/>
        <v>2893204.946754321</v>
      </c>
      <c r="AD95" s="141"/>
      <c r="AE95" s="141">
        <v>3901987.4262199998</v>
      </c>
      <c r="AF95" s="141">
        <f t="shared" si="78"/>
        <v>605544318</v>
      </c>
      <c r="AG95" s="141">
        <f t="shared" si="79"/>
        <v>726591897.00000179</v>
      </c>
      <c r="AH95" s="141">
        <f t="shared" si="80"/>
        <v>3251930.4503817768</v>
      </c>
      <c r="AI95" s="141"/>
      <c r="AJ95" s="141"/>
      <c r="AK95" s="141">
        <f t="shared" si="81"/>
        <v>20371175</v>
      </c>
      <c r="AL95" s="141">
        <f t="shared" si="82"/>
        <v>21580834</v>
      </c>
      <c r="AM95" s="141">
        <f t="shared" si="83"/>
        <v>0</v>
      </c>
      <c r="AN95" s="141"/>
      <c r="AO95" s="141"/>
      <c r="AP95" s="141">
        <f t="shared" si="84"/>
        <v>45205996</v>
      </c>
      <c r="AQ95" s="141">
        <f t="shared" si="85"/>
        <v>45294790.000002876</v>
      </c>
      <c r="AR95" s="141">
        <f t="shared" si="86"/>
        <v>0</v>
      </c>
      <c r="AS95" s="141"/>
      <c r="AT95" s="141">
        <v>86965.986743000001</v>
      </c>
      <c r="AU95" s="141">
        <f t="shared" si="87"/>
        <v>12223411</v>
      </c>
      <c r="AV95" s="141">
        <f t="shared" si="88"/>
        <v>11889881.000002848</v>
      </c>
      <c r="AW95" s="141">
        <f t="shared" si="89"/>
        <v>89405.520457268314</v>
      </c>
      <c r="AX95" s="141"/>
      <c r="AY95" s="141">
        <v>1036519.2156549999</v>
      </c>
      <c r="AZ95" s="141">
        <f t="shared" si="90"/>
        <v>859541545</v>
      </c>
      <c r="BA95" s="141">
        <f t="shared" si="91"/>
        <v>834431461.9999969</v>
      </c>
      <c r="BB95" s="141">
        <f t="shared" si="92"/>
        <v>1067710.6132969495</v>
      </c>
      <c r="BC95" s="141"/>
      <c r="BD95" s="141"/>
      <c r="BE95" s="141">
        <f t="shared" si="93"/>
        <v>9386434</v>
      </c>
      <c r="BF95" s="141">
        <f t="shared" si="94"/>
        <v>9386434</v>
      </c>
      <c r="BG95" s="141">
        <f t="shared" si="95"/>
        <v>0</v>
      </c>
      <c r="BH95" s="141"/>
      <c r="BI95" s="141"/>
      <c r="BJ95" s="141">
        <f t="shared" si="96"/>
        <v>2191103</v>
      </c>
      <c r="BK95" s="141">
        <f t="shared" si="97"/>
        <v>2191101</v>
      </c>
      <c r="BL95" s="141">
        <f t="shared" si="98"/>
        <v>0</v>
      </c>
      <c r="BM95" s="141"/>
      <c r="BN95" s="141">
        <v>1480725</v>
      </c>
      <c r="BO95" s="141">
        <f t="shared" si="99"/>
        <v>186600000</v>
      </c>
      <c r="BP95" s="141">
        <f t="shared" si="100"/>
        <v>183638092</v>
      </c>
      <c r="BQ95" s="141">
        <f t="shared" si="101"/>
        <v>1504607.6878211084</v>
      </c>
      <c r="BR95" s="141"/>
      <c r="BS95" s="141">
        <v>1248396</v>
      </c>
      <c r="BT95" s="141">
        <f t="shared" si="102"/>
        <v>121100000</v>
      </c>
      <c r="BU95" s="141">
        <f t="shared" si="103"/>
        <v>119177778</v>
      </c>
      <c r="BV95" s="141">
        <f t="shared" si="104"/>
        <v>1268531.4169894995</v>
      </c>
      <c r="BW95" s="141"/>
      <c r="BX95" s="141">
        <v>101995</v>
      </c>
      <c r="BY95" s="141">
        <f t="shared" si="105"/>
        <v>10161290</v>
      </c>
      <c r="BZ95" s="141">
        <f t="shared" si="106"/>
        <v>10000069</v>
      </c>
      <c r="CA95" s="141">
        <f t="shared" si="107"/>
        <v>103639.36224340052</v>
      </c>
      <c r="CB95" s="141"/>
      <c r="CC95" s="141">
        <v>18465.095870000001</v>
      </c>
      <c r="CD95" s="141">
        <f t="shared" si="108"/>
        <v>1904000</v>
      </c>
      <c r="CE95" s="141">
        <f t="shared" si="109"/>
        <v>1874207.2309440002</v>
      </c>
      <c r="CF95" s="141">
        <f t="shared" si="110"/>
        <v>18758.620688263945</v>
      </c>
      <c r="CG95" s="141"/>
      <c r="CH95" s="141"/>
      <c r="CI95" s="141">
        <f t="shared" si="115"/>
        <v>246401</v>
      </c>
      <c r="CJ95" s="141">
        <f t="shared" si="116"/>
        <v>225992.98000000117</v>
      </c>
      <c r="CK95" s="141">
        <f t="shared" si="119"/>
        <v>0</v>
      </c>
      <c r="CL95" s="141"/>
      <c r="CM95" s="141"/>
      <c r="CN95" s="141">
        <v>2038469</v>
      </c>
      <c r="CO95" s="141">
        <f t="shared" si="112"/>
        <v>2038469</v>
      </c>
      <c r="CP95" s="141">
        <f t="shared" si="117"/>
        <v>435000431</v>
      </c>
      <c r="CQ95" s="141">
        <f t="shared" si="118"/>
        <v>435000431.00000006</v>
      </c>
      <c r="CR95" s="141">
        <f t="shared" si="120"/>
        <v>2038469</v>
      </c>
      <c r="CS95" s="141"/>
      <c r="CT95" s="141"/>
      <c r="CU95" s="141"/>
      <c r="CV95" s="141">
        <f t="shared" si="114"/>
        <v>27152832.075713504</v>
      </c>
    </row>
    <row r="96" spans="1:100" s="14" customFormat="1" ht="13.2" x14ac:dyDescent="0.25">
      <c r="A96" s="4" t="s">
        <v>765</v>
      </c>
      <c r="B96" s="4" t="s">
        <v>766</v>
      </c>
      <c r="C96" s="4" t="s">
        <v>764</v>
      </c>
      <c r="D96" s="4" t="s">
        <v>764</v>
      </c>
      <c r="E96" s="4"/>
      <c r="F96" s="141"/>
      <c r="G96" s="141">
        <f>'Control Totals 2016-17'!$I$3</f>
        <v>129600000</v>
      </c>
      <c r="H96" s="141">
        <v>129600000.00000101</v>
      </c>
      <c r="I96" s="141">
        <f t="shared" si="68"/>
        <v>0</v>
      </c>
      <c r="J96" s="141"/>
      <c r="K96" s="141"/>
      <c r="L96" s="141">
        <f t="shared" si="69"/>
        <v>3202979103</v>
      </c>
      <c r="M96" s="141">
        <v>5258012077.9999981</v>
      </c>
      <c r="N96" s="141">
        <f t="shared" si="70"/>
        <v>0</v>
      </c>
      <c r="O96" s="141"/>
      <c r="P96" s="141"/>
      <c r="Q96" s="141">
        <v>756991403</v>
      </c>
      <c r="R96" s="141">
        <v>1276518313</v>
      </c>
      <c r="S96" s="141">
        <f t="shared" si="71"/>
        <v>0</v>
      </c>
      <c r="T96" s="141"/>
      <c r="U96" s="141">
        <v>9295782.0330879986</v>
      </c>
      <c r="V96" s="141">
        <f t="shared" si="72"/>
        <v>443204474</v>
      </c>
      <c r="W96" s="141">
        <f t="shared" si="73"/>
        <v>523996799.00000209</v>
      </c>
      <c r="X96" s="141">
        <f t="shared" si="74"/>
        <v>7862514.034925242</v>
      </c>
      <c r="Y96" s="141"/>
      <c r="Z96" s="141">
        <v>483276.46596399997</v>
      </c>
      <c r="AA96" s="141">
        <f t="shared" si="75"/>
        <v>340118003</v>
      </c>
      <c r="AB96" s="141">
        <f t="shared" si="76"/>
        <v>342170317.00001383</v>
      </c>
      <c r="AC96" s="141">
        <f t="shared" si="77"/>
        <v>480377.8069988651</v>
      </c>
      <c r="AD96" s="141"/>
      <c r="AE96" s="141"/>
      <c r="AF96" s="141">
        <f t="shared" si="78"/>
        <v>605544318</v>
      </c>
      <c r="AG96" s="141">
        <f t="shared" si="79"/>
        <v>726591897.00000179</v>
      </c>
      <c r="AH96" s="141">
        <f t="shared" si="80"/>
        <v>0</v>
      </c>
      <c r="AI96" s="141"/>
      <c r="AJ96" s="141"/>
      <c r="AK96" s="141">
        <f t="shared" si="81"/>
        <v>20371175</v>
      </c>
      <c r="AL96" s="141">
        <f t="shared" si="82"/>
        <v>21580834</v>
      </c>
      <c r="AM96" s="141">
        <f t="shared" si="83"/>
        <v>0</v>
      </c>
      <c r="AN96" s="141"/>
      <c r="AO96" s="141"/>
      <c r="AP96" s="141">
        <f t="shared" si="84"/>
        <v>45205996</v>
      </c>
      <c r="AQ96" s="141">
        <f t="shared" si="85"/>
        <v>45294790.000002876</v>
      </c>
      <c r="AR96" s="141">
        <f t="shared" si="86"/>
        <v>0</v>
      </c>
      <c r="AS96" s="141"/>
      <c r="AT96" s="141"/>
      <c r="AU96" s="141">
        <f t="shared" si="87"/>
        <v>12223411</v>
      </c>
      <c r="AV96" s="141">
        <f t="shared" si="88"/>
        <v>11889881.000002848</v>
      </c>
      <c r="AW96" s="141">
        <f t="shared" si="89"/>
        <v>0</v>
      </c>
      <c r="AX96" s="141"/>
      <c r="AY96" s="141"/>
      <c r="AZ96" s="141">
        <f t="shared" si="90"/>
        <v>859541545</v>
      </c>
      <c r="BA96" s="141">
        <f t="shared" si="91"/>
        <v>834431461.9999969</v>
      </c>
      <c r="BB96" s="141">
        <f t="shared" si="92"/>
        <v>0</v>
      </c>
      <c r="BC96" s="141"/>
      <c r="BD96" s="141"/>
      <c r="BE96" s="141">
        <f t="shared" si="93"/>
        <v>9386434</v>
      </c>
      <c r="BF96" s="141">
        <f t="shared" si="94"/>
        <v>9386434</v>
      </c>
      <c r="BG96" s="141">
        <f t="shared" si="95"/>
        <v>0</v>
      </c>
      <c r="BH96" s="141"/>
      <c r="BI96" s="141"/>
      <c r="BJ96" s="141">
        <f t="shared" si="96"/>
        <v>2191103</v>
      </c>
      <c r="BK96" s="141">
        <f t="shared" si="97"/>
        <v>2191101</v>
      </c>
      <c r="BL96" s="141">
        <f t="shared" si="98"/>
        <v>0</v>
      </c>
      <c r="BM96" s="141"/>
      <c r="BN96" s="141"/>
      <c r="BO96" s="141">
        <f t="shared" si="99"/>
        <v>186600000</v>
      </c>
      <c r="BP96" s="141">
        <f t="shared" si="100"/>
        <v>183638092</v>
      </c>
      <c r="BQ96" s="141">
        <f t="shared" si="101"/>
        <v>0</v>
      </c>
      <c r="BR96" s="141"/>
      <c r="BS96" s="141"/>
      <c r="BT96" s="141">
        <f t="shared" si="102"/>
        <v>121100000</v>
      </c>
      <c r="BU96" s="141">
        <f t="shared" si="103"/>
        <v>119177778</v>
      </c>
      <c r="BV96" s="141">
        <f t="shared" si="104"/>
        <v>0</v>
      </c>
      <c r="BW96" s="141"/>
      <c r="BX96" s="141"/>
      <c r="BY96" s="141">
        <f t="shared" si="105"/>
        <v>10161290</v>
      </c>
      <c r="BZ96" s="141">
        <f t="shared" si="106"/>
        <v>10000069</v>
      </c>
      <c r="CA96" s="141">
        <f t="shared" si="107"/>
        <v>0</v>
      </c>
      <c r="CB96" s="141"/>
      <c r="CC96" s="141"/>
      <c r="CD96" s="141">
        <f t="shared" si="108"/>
        <v>1904000</v>
      </c>
      <c r="CE96" s="141">
        <f t="shared" si="109"/>
        <v>1874207.2309440002</v>
      </c>
      <c r="CF96" s="141">
        <f t="shared" si="110"/>
        <v>0</v>
      </c>
      <c r="CG96" s="141"/>
      <c r="CH96" s="141"/>
      <c r="CI96" s="141">
        <f t="shared" si="115"/>
        <v>246401</v>
      </c>
      <c r="CJ96" s="141">
        <f t="shared" si="116"/>
        <v>225992.98000000117</v>
      </c>
      <c r="CK96" s="141">
        <f t="shared" si="119"/>
        <v>0</v>
      </c>
      <c r="CL96" s="141"/>
      <c r="CM96" s="141"/>
      <c r="CN96" s="141">
        <v>159057</v>
      </c>
      <c r="CO96" s="141">
        <f t="shared" si="112"/>
        <v>159057</v>
      </c>
      <c r="CP96" s="141">
        <f t="shared" si="117"/>
        <v>435000431</v>
      </c>
      <c r="CQ96" s="141">
        <f t="shared" si="118"/>
        <v>435000431.00000006</v>
      </c>
      <c r="CR96" s="141">
        <f t="shared" si="120"/>
        <v>159056.99999999997</v>
      </c>
      <c r="CS96" s="141"/>
      <c r="CT96" s="141"/>
      <c r="CU96" s="141"/>
      <c r="CV96" s="141">
        <f t="shared" si="114"/>
        <v>8501948.8419241067</v>
      </c>
    </row>
    <row r="97" spans="1:100" s="14" customFormat="1" ht="13.2" x14ac:dyDescent="0.25">
      <c r="A97" s="4" t="s">
        <v>523</v>
      </c>
      <c r="B97" s="4" t="s">
        <v>524</v>
      </c>
      <c r="C97" s="4" t="s">
        <v>348</v>
      </c>
      <c r="D97" s="4" t="s">
        <v>348</v>
      </c>
      <c r="E97" s="4"/>
      <c r="F97" s="141"/>
      <c r="G97" s="141">
        <f>'Control Totals 2016-17'!$I$3</f>
        <v>129600000</v>
      </c>
      <c r="H97" s="141">
        <v>129600000.00000101</v>
      </c>
      <c r="I97" s="141">
        <f t="shared" si="68"/>
        <v>0</v>
      </c>
      <c r="J97" s="141"/>
      <c r="K97" s="141"/>
      <c r="L97" s="141">
        <f t="shared" si="69"/>
        <v>3202979103</v>
      </c>
      <c r="M97" s="141">
        <v>5258012077.9999981</v>
      </c>
      <c r="N97" s="141">
        <f t="shared" si="70"/>
        <v>0</v>
      </c>
      <c r="O97" s="141"/>
      <c r="P97" s="141">
        <v>2342672.775103</v>
      </c>
      <c r="Q97" s="141">
        <v>756991403</v>
      </c>
      <c r="R97" s="141">
        <v>1276518313</v>
      </c>
      <c r="S97" s="141">
        <f t="shared" si="71"/>
        <v>1389234.3985472643</v>
      </c>
      <c r="T97" s="141"/>
      <c r="U97" s="141"/>
      <c r="V97" s="141">
        <f t="shared" si="72"/>
        <v>443204474</v>
      </c>
      <c r="W97" s="141">
        <f t="shared" si="73"/>
        <v>523996799.00000209</v>
      </c>
      <c r="X97" s="141">
        <f t="shared" si="74"/>
        <v>0</v>
      </c>
      <c r="Y97" s="141"/>
      <c r="Z97" s="141">
        <v>92202.787830999994</v>
      </c>
      <c r="AA97" s="141">
        <f t="shared" si="75"/>
        <v>340118003</v>
      </c>
      <c r="AB97" s="141">
        <f t="shared" si="76"/>
        <v>342170317.00001383</v>
      </c>
      <c r="AC97" s="141">
        <f t="shared" si="77"/>
        <v>91649.761858540034</v>
      </c>
      <c r="AD97" s="141"/>
      <c r="AE97" s="141"/>
      <c r="AF97" s="141">
        <f t="shared" si="78"/>
        <v>605544318</v>
      </c>
      <c r="AG97" s="141">
        <f t="shared" si="79"/>
        <v>726591897.00000179</v>
      </c>
      <c r="AH97" s="141">
        <f t="shared" si="80"/>
        <v>0</v>
      </c>
      <c r="AI97" s="141"/>
      <c r="AJ97" s="141"/>
      <c r="AK97" s="141">
        <f t="shared" si="81"/>
        <v>20371175</v>
      </c>
      <c r="AL97" s="141">
        <f t="shared" si="82"/>
        <v>21580834</v>
      </c>
      <c r="AM97" s="141">
        <f t="shared" si="83"/>
        <v>0</v>
      </c>
      <c r="AN97" s="141"/>
      <c r="AO97" s="141">
        <v>93833.809949999995</v>
      </c>
      <c r="AP97" s="141">
        <f t="shared" si="84"/>
        <v>45205996</v>
      </c>
      <c r="AQ97" s="141">
        <f t="shared" si="85"/>
        <v>45294790.000002876</v>
      </c>
      <c r="AR97" s="141">
        <f t="shared" si="86"/>
        <v>93649.862098139551</v>
      </c>
      <c r="AS97" s="141"/>
      <c r="AT97" s="141"/>
      <c r="AU97" s="141">
        <f t="shared" si="87"/>
        <v>12223411</v>
      </c>
      <c r="AV97" s="141">
        <f t="shared" si="88"/>
        <v>11889881.000002848</v>
      </c>
      <c r="AW97" s="141">
        <f t="shared" si="89"/>
        <v>0</v>
      </c>
      <c r="AX97" s="141"/>
      <c r="AY97" s="141"/>
      <c r="AZ97" s="141">
        <f t="shared" si="90"/>
        <v>859541545</v>
      </c>
      <c r="BA97" s="141">
        <f t="shared" si="91"/>
        <v>834431461.9999969</v>
      </c>
      <c r="BB97" s="141">
        <f t="shared" si="92"/>
        <v>0</v>
      </c>
      <c r="BC97" s="141"/>
      <c r="BD97" s="141"/>
      <c r="BE97" s="141">
        <f t="shared" si="93"/>
        <v>9386434</v>
      </c>
      <c r="BF97" s="141">
        <f t="shared" si="94"/>
        <v>9386434</v>
      </c>
      <c r="BG97" s="141">
        <f t="shared" si="95"/>
        <v>0</v>
      </c>
      <c r="BH97" s="141"/>
      <c r="BI97" s="141"/>
      <c r="BJ97" s="141">
        <f t="shared" si="96"/>
        <v>2191103</v>
      </c>
      <c r="BK97" s="141">
        <f t="shared" si="97"/>
        <v>2191101</v>
      </c>
      <c r="BL97" s="141">
        <f t="shared" si="98"/>
        <v>0</v>
      </c>
      <c r="BM97" s="141"/>
      <c r="BN97" s="141"/>
      <c r="BO97" s="141">
        <f t="shared" si="99"/>
        <v>186600000</v>
      </c>
      <c r="BP97" s="141">
        <f t="shared" si="100"/>
        <v>183638092</v>
      </c>
      <c r="BQ97" s="141">
        <f t="shared" si="101"/>
        <v>0</v>
      </c>
      <c r="BR97" s="141"/>
      <c r="BS97" s="141"/>
      <c r="BT97" s="141">
        <f t="shared" si="102"/>
        <v>121100000</v>
      </c>
      <c r="BU97" s="141">
        <f t="shared" si="103"/>
        <v>119177778</v>
      </c>
      <c r="BV97" s="141">
        <f t="shared" si="104"/>
        <v>0</v>
      </c>
      <c r="BW97" s="141"/>
      <c r="BX97" s="141"/>
      <c r="BY97" s="141">
        <f t="shared" si="105"/>
        <v>10161290</v>
      </c>
      <c r="BZ97" s="141">
        <f t="shared" si="106"/>
        <v>10000069</v>
      </c>
      <c r="CA97" s="141">
        <f t="shared" si="107"/>
        <v>0</v>
      </c>
      <c r="CB97" s="141"/>
      <c r="CC97" s="141"/>
      <c r="CD97" s="141">
        <f t="shared" si="108"/>
        <v>1904000</v>
      </c>
      <c r="CE97" s="141">
        <f t="shared" si="109"/>
        <v>1874207.2309440002</v>
      </c>
      <c r="CF97" s="141">
        <f t="shared" si="110"/>
        <v>0</v>
      </c>
      <c r="CG97" s="141"/>
      <c r="CH97" s="141">
        <v>693.23</v>
      </c>
      <c r="CI97" s="141">
        <f t="shared" si="115"/>
        <v>246401</v>
      </c>
      <c r="CJ97" s="141">
        <f t="shared" si="116"/>
        <v>225992.98000000117</v>
      </c>
      <c r="CK97" s="141">
        <f t="shared" si="119"/>
        <v>755.83128834355432</v>
      </c>
      <c r="CL97" s="141"/>
      <c r="CM97" s="141">
        <v>68949</v>
      </c>
      <c r="CN97" s="141">
        <v>68761</v>
      </c>
      <c r="CO97" s="141">
        <f t="shared" si="112"/>
        <v>137710</v>
      </c>
      <c r="CP97" s="141">
        <f t="shared" si="117"/>
        <v>435000431</v>
      </c>
      <c r="CQ97" s="141">
        <f t="shared" si="118"/>
        <v>435000431.00000006</v>
      </c>
      <c r="CR97" s="141">
        <f t="shared" si="120"/>
        <v>137709.99999999997</v>
      </c>
      <c r="CS97" s="141"/>
      <c r="CT97" s="141"/>
      <c r="CU97" s="141"/>
      <c r="CV97" s="141">
        <f t="shared" si="114"/>
        <v>1712999.8537922874</v>
      </c>
    </row>
    <row r="98" spans="1:100" s="14" customFormat="1" ht="13.2" x14ac:dyDescent="0.25">
      <c r="A98" s="4" t="s">
        <v>87</v>
      </c>
      <c r="B98" s="4" t="s">
        <v>88</v>
      </c>
      <c r="C98" s="4"/>
      <c r="D98" s="4" t="s">
        <v>36</v>
      </c>
      <c r="E98" s="4"/>
      <c r="F98" s="141">
        <v>622985.23207000003</v>
      </c>
      <c r="G98" s="141">
        <f>'Control Totals 2016-17'!$I$3</f>
        <v>129600000</v>
      </c>
      <c r="H98" s="141">
        <v>129600000.00000101</v>
      </c>
      <c r="I98" s="141">
        <f t="shared" si="68"/>
        <v>622985.23206999514</v>
      </c>
      <c r="J98" s="141"/>
      <c r="K98" s="141">
        <v>36284896.292609997</v>
      </c>
      <c r="L98" s="141">
        <f t="shared" si="69"/>
        <v>3202979103</v>
      </c>
      <c r="M98" s="141">
        <v>5258012077.9999981</v>
      </c>
      <c r="N98" s="141">
        <f t="shared" si="70"/>
        <v>22103365.845435403</v>
      </c>
      <c r="O98" s="141"/>
      <c r="P98" s="141">
        <v>5896606.6796850003</v>
      </c>
      <c r="Q98" s="141">
        <v>756991403</v>
      </c>
      <c r="R98" s="141">
        <v>1276518313</v>
      </c>
      <c r="S98" s="141">
        <f t="shared" si="71"/>
        <v>3496761.8701087292</v>
      </c>
      <c r="T98" s="141"/>
      <c r="U98" s="141"/>
      <c r="V98" s="141">
        <f t="shared" si="72"/>
        <v>443204474</v>
      </c>
      <c r="W98" s="141">
        <f t="shared" si="73"/>
        <v>523996799.00000209</v>
      </c>
      <c r="X98" s="141">
        <f t="shared" si="74"/>
        <v>0</v>
      </c>
      <c r="Y98" s="141"/>
      <c r="Z98" s="141">
        <v>1595103.558405</v>
      </c>
      <c r="AA98" s="141">
        <f t="shared" si="75"/>
        <v>340118003</v>
      </c>
      <c r="AB98" s="141">
        <f t="shared" si="76"/>
        <v>342170317.00001383</v>
      </c>
      <c r="AC98" s="141">
        <f t="shared" si="77"/>
        <v>1585536.2370982068</v>
      </c>
      <c r="AD98" s="141"/>
      <c r="AE98" s="141">
        <v>3946384.4030920002</v>
      </c>
      <c r="AF98" s="141">
        <f t="shared" si="78"/>
        <v>605544318</v>
      </c>
      <c r="AG98" s="141">
        <f t="shared" si="79"/>
        <v>726591897.00000179</v>
      </c>
      <c r="AH98" s="141">
        <f t="shared" si="80"/>
        <v>3288931.0516714677</v>
      </c>
      <c r="AI98" s="141"/>
      <c r="AJ98" s="141"/>
      <c r="AK98" s="141">
        <f t="shared" si="81"/>
        <v>20371175</v>
      </c>
      <c r="AL98" s="141">
        <f t="shared" si="82"/>
        <v>21580834</v>
      </c>
      <c r="AM98" s="141">
        <f t="shared" si="83"/>
        <v>0</v>
      </c>
      <c r="AN98" s="141"/>
      <c r="AO98" s="141">
        <v>79646.350770999998</v>
      </c>
      <c r="AP98" s="141">
        <f t="shared" si="84"/>
        <v>45205996</v>
      </c>
      <c r="AQ98" s="141">
        <f t="shared" si="85"/>
        <v>45294790.000002876</v>
      </c>
      <c r="AR98" s="141">
        <f t="shared" si="86"/>
        <v>79490.215417009196</v>
      </c>
      <c r="AS98" s="141"/>
      <c r="AT98" s="141">
        <v>69640.731570999997</v>
      </c>
      <c r="AU98" s="141">
        <f t="shared" si="87"/>
        <v>12223411</v>
      </c>
      <c r="AV98" s="141">
        <f t="shared" si="88"/>
        <v>11889881.000002848</v>
      </c>
      <c r="AW98" s="141">
        <f t="shared" si="89"/>
        <v>71594.264428113675</v>
      </c>
      <c r="AX98" s="141"/>
      <c r="AY98" s="141">
        <v>5672208.6568670003</v>
      </c>
      <c r="AZ98" s="141">
        <f t="shared" si="90"/>
        <v>859541545</v>
      </c>
      <c r="BA98" s="141">
        <f t="shared" si="91"/>
        <v>834431461.9999969</v>
      </c>
      <c r="BB98" s="141">
        <f t="shared" si="92"/>
        <v>5842899.2847418003</v>
      </c>
      <c r="BC98" s="141"/>
      <c r="BD98" s="141"/>
      <c r="BE98" s="141">
        <f t="shared" si="93"/>
        <v>9386434</v>
      </c>
      <c r="BF98" s="141">
        <f t="shared" si="94"/>
        <v>9386434</v>
      </c>
      <c r="BG98" s="141">
        <f t="shared" si="95"/>
        <v>0</v>
      </c>
      <c r="BH98" s="141"/>
      <c r="BI98" s="141"/>
      <c r="BJ98" s="141">
        <f t="shared" si="96"/>
        <v>2191103</v>
      </c>
      <c r="BK98" s="141">
        <f t="shared" si="97"/>
        <v>2191101</v>
      </c>
      <c r="BL98" s="141">
        <f t="shared" si="98"/>
        <v>0</v>
      </c>
      <c r="BM98" s="141"/>
      <c r="BN98" s="141">
        <v>1194888</v>
      </c>
      <c r="BO98" s="141">
        <f t="shared" si="99"/>
        <v>186600000</v>
      </c>
      <c r="BP98" s="141">
        <f t="shared" si="100"/>
        <v>183638092</v>
      </c>
      <c r="BQ98" s="141">
        <f t="shared" si="101"/>
        <v>1214160.4085060959</v>
      </c>
      <c r="BR98" s="141"/>
      <c r="BS98" s="141">
        <v>821467</v>
      </c>
      <c r="BT98" s="141">
        <f t="shared" si="102"/>
        <v>121100000</v>
      </c>
      <c r="BU98" s="141">
        <f t="shared" si="103"/>
        <v>119177778</v>
      </c>
      <c r="BV98" s="141">
        <f t="shared" si="104"/>
        <v>834716.4661854998</v>
      </c>
      <c r="BW98" s="141"/>
      <c r="BX98" s="141">
        <v>30573</v>
      </c>
      <c r="BY98" s="141">
        <f t="shared" si="105"/>
        <v>10161290</v>
      </c>
      <c r="BZ98" s="141">
        <f t="shared" si="106"/>
        <v>10000069</v>
      </c>
      <c r="CA98" s="141">
        <f t="shared" si="107"/>
        <v>31065.897562306822</v>
      </c>
      <c r="CB98" s="141"/>
      <c r="CC98" s="141">
        <v>13848.821900000001</v>
      </c>
      <c r="CD98" s="141">
        <f t="shared" si="108"/>
        <v>1904000</v>
      </c>
      <c r="CE98" s="141">
        <f t="shared" si="109"/>
        <v>1874207.2309440002</v>
      </c>
      <c r="CF98" s="141">
        <f t="shared" si="110"/>
        <v>14068.965513658219</v>
      </c>
      <c r="CG98" s="141"/>
      <c r="CH98" s="141">
        <v>693.23</v>
      </c>
      <c r="CI98" s="141">
        <f t="shared" si="115"/>
        <v>246401</v>
      </c>
      <c r="CJ98" s="141">
        <f t="shared" si="116"/>
        <v>225992.98000000117</v>
      </c>
      <c r="CK98" s="141">
        <f t="shared" si="119"/>
        <v>755.83128834355432</v>
      </c>
      <c r="CL98" s="141"/>
      <c r="CM98" s="141">
        <v>1149345</v>
      </c>
      <c r="CN98" s="141">
        <v>2281106</v>
      </c>
      <c r="CO98" s="141">
        <f t="shared" si="112"/>
        <v>3430451</v>
      </c>
      <c r="CP98" s="141">
        <f t="shared" si="117"/>
        <v>435000431</v>
      </c>
      <c r="CQ98" s="141">
        <f t="shared" si="118"/>
        <v>435000431.00000006</v>
      </c>
      <c r="CR98" s="141">
        <f t="shared" si="120"/>
        <v>3430450.9999999995</v>
      </c>
      <c r="CS98" s="141"/>
      <c r="CT98" s="141"/>
      <c r="CU98" s="141"/>
      <c r="CV98" s="141">
        <f t="shared" si="114"/>
        <v>42616782.570026621</v>
      </c>
    </row>
    <row r="99" spans="1:100" s="14" customFormat="1" ht="13.2" x14ac:dyDescent="0.25">
      <c r="A99" s="4" t="s">
        <v>294</v>
      </c>
      <c r="B99" s="4" t="s">
        <v>295</v>
      </c>
      <c r="C99" s="4"/>
      <c r="D99" s="4" t="s">
        <v>203</v>
      </c>
      <c r="E99" s="4"/>
      <c r="F99" s="141">
        <v>1430881.158392</v>
      </c>
      <c r="G99" s="141">
        <f>'Control Totals 2016-17'!$I$3</f>
        <v>129600000</v>
      </c>
      <c r="H99" s="141">
        <v>129600000.00000101</v>
      </c>
      <c r="I99" s="141">
        <f t="shared" si="68"/>
        <v>1430881.1583919886</v>
      </c>
      <c r="J99" s="141"/>
      <c r="K99" s="141">
        <v>68862981.991676003</v>
      </c>
      <c r="L99" s="141">
        <f t="shared" si="69"/>
        <v>3202979103</v>
      </c>
      <c r="M99" s="141">
        <v>5258012077.9999981</v>
      </c>
      <c r="N99" s="141">
        <f t="shared" si="70"/>
        <v>41948684.981625415</v>
      </c>
      <c r="O99" s="141"/>
      <c r="P99" s="141">
        <v>11205161.846418001</v>
      </c>
      <c r="Q99" s="141">
        <v>756991403</v>
      </c>
      <c r="R99" s="141">
        <v>1276518313</v>
      </c>
      <c r="S99" s="141">
        <f t="shared" si="71"/>
        <v>6644801.8023553668</v>
      </c>
      <c r="T99" s="141"/>
      <c r="U99" s="141"/>
      <c r="V99" s="141">
        <f t="shared" si="72"/>
        <v>443204474</v>
      </c>
      <c r="W99" s="141">
        <f t="shared" si="73"/>
        <v>523996799.00000209</v>
      </c>
      <c r="X99" s="141">
        <f t="shared" si="74"/>
        <v>0</v>
      </c>
      <c r="Y99" s="141"/>
      <c r="Z99" s="141">
        <v>2867087.6320290002</v>
      </c>
      <c r="AA99" s="141">
        <f t="shared" si="75"/>
        <v>340118003</v>
      </c>
      <c r="AB99" s="141">
        <f t="shared" si="76"/>
        <v>342170317.00001383</v>
      </c>
      <c r="AC99" s="141">
        <f t="shared" si="77"/>
        <v>2849891.0378355905</v>
      </c>
      <c r="AD99" s="141"/>
      <c r="AE99" s="141">
        <v>7443742.346008</v>
      </c>
      <c r="AF99" s="141">
        <f t="shared" si="78"/>
        <v>605544318</v>
      </c>
      <c r="AG99" s="141">
        <f t="shared" si="79"/>
        <v>726591897.00000179</v>
      </c>
      <c r="AH99" s="141">
        <f t="shared" si="80"/>
        <v>6203641.8254759638</v>
      </c>
      <c r="AI99" s="141"/>
      <c r="AJ99" s="141"/>
      <c r="AK99" s="141">
        <f t="shared" si="81"/>
        <v>20371175</v>
      </c>
      <c r="AL99" s="141">
        <f t="shared" si="82"/>
        <v>21580834</v>
      </c>
      <c r="AM99" s="141">
        <f t="shared" si="83"/>
        <v>0</v>
      </c>
      <c r="AN99" s="141"/>
      <c r="AO99" s="141">
        <v>245165.38676200001</v>
      </c>
      <c r="AP99" s="141">
        <f t="shared" si="84"/>
        <v>45205996</v>
      </c>
      <c r="AQ99" s="141">
        <f t="shared" si="85"/>
        <v>45294790.000002876</v>
      </c>
      <c r="AR99" s="141">
        <f t="shared" si="86"/>
        <v>244684.77485602035</v>
      </c>
      <c r="AS99" s="141"/>
      <c r="AT99" s="141">
        <v>73604.025238000002</v>
      </c>
      <c r="AU99" s="141">
        <f t="shared" si="87"/>
        <v>12223411</v>
      </c>
      <c r="AV99" s="141">
        <f t="shared" si="88"/>
        <v>11889881.000002848</v>
      </c>
      <c r="AW99" s="141">
        <f t="shared" si="89"/>
        <v>75668.734761788728</v>
      </c>
      <c r="AX99" s="141"/>
      <c r="AY99" s="141">
        <v>6081741.8615300003</v>
      </c>
      <c r="AZ99" s="141">
        <f t="shared" si="90"/>
        <v>859541545</v>
      </c>
      <c r="BA99" s="141">
        <f t="shared" si="91"/>
        <v>834431461.9999969</v>
      </c>
      <c r="BB99" s="141">
        <f t="shared" si="92"/>
        <v>6264756.3449024074</v>
      </c>
      <c r="BC99" s="141"/>
      <c r="BD99" s="141"/>
      <c r="BE99" s="141">
        <f t="shared" si="93"/>
        <v>9386434</v>
      </c>
      <c r="BF99" s="141">
        <f t="shared" si="94"/>
        <v>9386434</v>
      </c>
      <c r="BG99" s="141">
        <f t="shared" si="95"/>
        <v>0</v>
      </c>
      <c r="BH99" s="141"/>
      <c r="BI99" s="141"/>
      <c r="BJ99" s="141">
        <f t="shared" si="96"/>
        <v>2191103</v>
      </c>
      <c r="BK99" s="141">
        <f t="shared" si="97"/>
        <v>2191101</v>
      </c>
      <c r="BL99" s="141">
        <f t="shared" si="98"/>
        <v>0</v>
      </c>
      <c r="BM99" s="141"/>
      <c r="BN99" s="141">
        <v>2159564</v>
      </c>
      <c r="BO99" s="141">
        <f t="shared" si="99"/>
        <v>186600000</v>
      </c>
      <c r="BP99" s="141">
        <f t="shared" si="100"/>
        <v>183638092</v>
      </c>
      <c r="BQ99" s="141">
        <f t="shared" si="101"/>
        <v>2194395.7161131911</v>
      </c>
      <c r="BR99" s="141"/>
      <c r="BS99" s="141">
        <v>1218408</v>
      </c>
      <c r="BT99" s="141">
        <f t="shared" si="102"/>
        <v>121100000</v>
      </c>
      <c r="BU99" s="141">
        <f t="shared" si="103"/>
        <v>119177778</v>
      </c>
      <c r="BV99" s="141">
        <f t="shared" si="104"/>
        <v>1238059.7396269632</v>
      </c>
      <c r="BW99" s="141"/>
      <c r="BX99" s="141">
        <v>46984</v>
      </c>
      <c r="BY99" s="141">
        <f t="shared" si="105"/>
        <v>10161290</v>
      </c>
      <c r="BZ99" s="141">
        <f t="shared" si="106"/>
        <v>10000069</v>
      </c>
      <c r="CA99" s="141">
        <f t="shared" si="107"/>
        <v>47741.475519818916</v>
      </c>
      <c r="CB99" s="141"/>
      <c r="CC99" s="141">
        <v>18465.095870000001</v>
      </c>
      <c r="CD99" s="141">
        <f t="shared" si="108"/>
        <v>1904000</v>
      </c>
      <c r="CE99" s="141">
        <f t="shared" si="109"/>
        <v>1874207.2309440002</v>
      </c>
      <c r="CF99" s="141">
        <f t="shared" si="110"/>
        <v>18758.620688263945</v>
      </c>
      <c r="CG99" s="141"/>
      <c r="CH99" s="141">
        <v>693.23</v>
      </c>
      <c r="CI99" s="141">
        <f t="shared" si="115"/>
        <v>246401</v>
      </c>
      <c r="CJ99" s="141">
        <f t="shared" si="116"/>
        <v>225992.98000000117</v>
      </c>
      <c r="CK99" s="141">
        <f t="shared" si="119"/>
        <v>755.83128834355432</v>
      </c>
      <c r="CL99" s="141"/>
      <c r="CM99" s="141"/>
      <c r="CN99" s="141">
        <v>2029307</v>
      </c>
      <c r="CO99" s="141">
        <f t="shared" si="112"/>
        <v>2029307</v>
      </c>
      <c r="CP99" s="141">
        <f t="shared" si="117"/>
        <v>435000431</v>
      </c>
      <c r="CQ99" s="141">
        <f t="shared" si="118"/>
        <v>435000431.00000006</v>
      </c>
      <c r="CR99" s="141">
        <f t="shared" si="120"/>
        <v>2029306.9999999995</v>
      </c>
      <c r="CS99" s="141"/>
      <c r="CT99" s="141"/>
      <c r="CU99" s="141"/>
      <c r="CV99" s="141">
        <f t="shared" si="114"/>
        <v>71192029.043441132</v>
      </c>
    </row>
    <row r="100" spans="1:100" s="14" customFormat="1" ht="13.2" x14ac:dyDescent="0.25">
      <c r="A100" s="4" t="s">
        <v>781</v>
      </c>
      <c r="B100" s="4" t="s">
        <v>782</v>
      </c>
      <c r="C100" s="4" t="s">
        <v>764</v>
      </c>
      <c r="D100" s="4" t="s">
        <v>764</v>
      </c>
      <c r="E100" s="4"/>
      <c r="F100" s="141"/>
      <c r="G100" s="141">
        <f>'Control Totals 2016-17'!$I$3</f>
        <v>129600000</v>
      </c>
      <c r="H100" s="141">
        <v>129600000.00000101</v>
      </c>
      <c r="I100" s="141">
        <f t="shared" ref="I100:I131" si="121">(F100/H100)*G100</f>
        <v>0</v>
      </c>
      <c r="J100" s="141"/>
      <c r="K100" s="141"/>
      <c r="L100" s="141">
        <f t="shared" si="69"/>
        <v>3202979103</v>
      </c>
      <c r="M100" s="141">
        <v>5258012077.9999981</v>
      </c>
      <c r="N100" s="141">
        <f t="shared" ref="N100:N131" si="122">(K100/M100)*L100</f>
        <v>0</v>
      </c>
      <c r="O100" s="141"/>
      <c r="P100" s="141"/>
      <c r="Q100" s="141">
        <v>756991403</v>
      </c>
      <c r="R100" s="141">
        <v>1276518313</v>
      </c>
      <c r="S100" s="141">
        <f t="shared" ref="S100:S131" si="123">(P100/R100)*Q100</f>
        <v>0</v>
      </c>
      <c r="T100" s="141"/>
      <c r="U100" s="141">
        <v>6403200.5140890004</v>
      </c>
      <c r="V100" s="141">
        <f t="shared" si="72"/>
        <v>443204474</v>
      </c>
      <c r="W100" s="141">
        <f t="shared" si="73"/>
        <v>523996799.00000209</v>
      </c>
      <c r="X100" s="141">
        <f t="shared" si="74"/>
        <v>5415924.526980429</v>
      </c>
      <c r="Y100" s="141"/>
      <c r="Z100" s="141">
        <v>240375.89206300001</v>
      </c>
      <c r="AA100" s="141">
        <f t="shared" si="75"/>
        <v>340118003</v>
      </c>
      <c r="AB100" s="141">
        <f t="shared" si="76"/>
        <v>342170317.00001383</v>
      </c>
      <c r="AC100" s="141">
        <f t="shared" si="77"/>
        <v>238934.13401434178</v>
      </c>
      <c r="AD100" s="141"/>
      <c r="AE100" s="141"/>
      <c r="AF100" s="141">
        <f t="shared" si="78"/>
        <v>605544318</v>
      </c>
      <c r="AG100" s="141">
        <f t="shared" si="79"/>
        <v>726591897.00000179</v>
      </c>
      <c r="AH100" s="141">
        <f t="shared" ref="AH100:AH131" si="124">(AE100/AG100)*AF100</f>
        <v>0</v>
      </c>
      <c r="AI100" s="141"/>
      <c r="AJ100" s="141"/>
      <c r="AK100" s="141">
        <f t="shared" si="81"/>
        <v>20371175</v>
      </c>
      <c r="AL100" s="141">
        <f t="shared" si="82"/>
        <v>21580834</v>
      </c>
      <c r="AM100" s="141">
        <f t="shared" ref="AM100:AM131" si="125">(AJ100/AL100)*AK100</f>
        <v>0</v>
      </c>
      <c r="AN100" s="141"/>
      <c r="AO100" s="141"/>
      <c r="AP100" s="141">
        <f t="shared" si="84"/>
        <v>45205996</v>
      </c>
      <c r="AQ100" s="141">
        <f t="shared" si="85"/>
        <v>45294790.000002876</v>
      </c>
      <c r="AR100" s="141">
        <f t="shared" ref="AR100:AR131" si="126">(AO100/AQ100)*AP100</f>
        <v>0</v>
      </c>
      <c r="AS100" s="141"/>
      <c r="AT100" s="141"/>
      <c r="AU100" s="141">
        <f t="shared" si="87"/>
        <v>12223411</v>
      </c>
      <c r="AV100" s="141">
        <f t="shared" si="88"/>
        <v>11889881.000002848</v>
      </c>
      <c r="AW100" s="141">
        <f t="shared" ref="AW100:AW131" si="127">(AT100/AV100)*AU100</f>
        <v>0</v>
      </c>
      <c r="AX100" s="141"/>
      <c r="AY100" s="141"/>
      <c r="AZ100" s="141">
        <f t="shared" si="90"/>
        <v>859541545</v>
      </c>
      <c r="BA100" s="141">
        <f t="shared" si="91"/>
        <v>834431461.9999969</v>
      </c>
      <c r="BB100" s="141">
        <f t="shared" ref="BB100:BB131" si="128">(AY100/BA100)*AZ100</f>
        <v>0</v>
      </c>
      <c r="BC100" s="141"/>
      <c r="BD100" s="141"/>
      <c r="BE100" s="141">
        <f t="shared" si="93"/>
        <v>9386434</v>
      </c>
      <c r="BF100" s="141">
        <f t="shared" si="94"/>
        <v>9386434</v>
      </c>
      <c r="BG100" s="141">
        <f t="shared" ref="BG100:BG131" si="129">(BD100/BF100)*BE100</f>
        <v>0</v>
      </c>
      <c r="BH100" s="141"/>
      <c r="BI100" s="141"/>
      <c r="BJ100" s="141">
        <f t="shared" si="96"/>
        <v>2191103</v>
      </c>
      <c r="BK100" s="141">
        <f t="shared" si="97"/>
        <v>2191101</v>
      </c>
      <c r="BL100" s="141">
        <f t="shared" ref="BL100:BL131" si="130">(BI100/BK100)*BJ100</f>
        <v>0</v>
      </c>
      <c r="BM100" s="141"/>
      <c r="BN100" s="141"/>
      <c r="BO100" s="141">
        <f t="shared" si="99"/>
        <v>186600000</v>
      </c>
      <c r="BP100" s="141">
        <f t="shared" si="100"/>
        <v>183638092</v>
      </c>
      <c r="BQ100" s="141">
        <f t="shared" ref="BQ100:BQ131" si="131">(BN100/BP100)*BO100</f>
        <v>0</v>
      </c>
      <c r="BR100" s="141"/>
      <c r="BS100" s="141"/>
      <c r="BT100" s="141">
        <f t="shared" si="102"/>
        <v>121100000</v>
      </c>
      <c r="BU100" s="141">
        <f t="shared" si="103"/>
        <v>119177778</v>
      </c>
      <c r="BV100" s="141">
        <f t="shared" ref="BV100:BV131" si="132">(BS100/BU100)*BT100</f>
        <v>0</v>
      </c>
      <c r="BW100" s="141"/>
      <c r="BX100" s="141"/>
      <c r="BY100" s="141">
        <f t="shared" si="105"/>
        <v>10161290</v>
      </c>
      <c r="BZ100" s="141">
        <f t="shared" si="106"/>
        <v>10000069</v>
      </c>
      <c r="CA100" s="141">
        <f t="shared" ref="CA100:CA131" si="133">(BX100/BZ100)*BY100</f>
        <v>0</v>
      </c>
      <c r="CB100" s="141"/>
      <c r="CC100" s="141"/>
      <c r="CD100" s="141">
        <f t="shared" si="108"/>
        <v>1904000</v>
      </c>
      <c r="CE100" s="141">
        <f t="shared" si="109"/>
        <v>1874207.2309440002</v>
      </c>
      <c r="CF100" s="141">
        <f t="shared" ref="CF100:CF131" si="134">(CC100/CE100)*CD100</f>
        <v>0</v>
      </c>
      <c r="CG100" s="141"/>
      <c r="CH100" s="141"/>
      <c r="CI100" s="141">
        <f t="shared" si="115"/>
        <v>246401</v>
      </c>
      <c r="CJ100" s="141">
        <f t="shared" si="116"/>
        <v>225992.98000000117</v>
      </c>
      <c r="CK100" s="141">
        <f t="shared" si="119"/>
        <v>0</v>
      </c>
      <c r="CL100" s="141"/>
      <c r="CM100" s="141"/>
      <c r="CN100" s="141">
        <v>174288</v>
      </c>
      <c r="CO100" s="141">
        <f t="shared" si="112"/>
        <v>174288</v>
      </c>
      <c r="CP100" s="141">
        <f t="shared" si="117"/>
        <v>435000431</v>
      </c>
      <c r="CQ100" s="141">
        <f t="shared" si="118"/>
        <v>435000431.00000006</v>
      </c>
      <c r="CR100" s="141">
        <f t="shared" si="120"/>
        <v>174287.99999999997</v>
      </c>
      <c r="CS100" s="141"/>
      <c r="CT100" s="141"/>
      <c r="CU100" s="141"/>
      <c r="CV100" s="141">
        <f t="shared" si="114"/>
        <v>5829146.6609947709</v>
      </c>
    </row>
    <row r="101" spans="1:100" s="14" customFormat="1" ht="13.2" x14ac:dyDescent="0.25">
      <c r="A101" s="4" t="s">
        <v>147</v>
      </c>
      <c r="B101" s="4" t="s">
        <v>148</v>
      </c>
      <c r="C101" s="4"/>
      <c r="D101" s="4" t="s">
        <v>136</v>
      </c>
      <c r="E101" s="4"/>
      <c r="F101" s="141">
        <v>779670.06794900005</v>
      </c>
      <c r="G101" s="141">
        <f>'Control Totals 2016-17'!$I$3</f>
        <v>129600000</v>
      </c>
      <c r="H101" s="141">
        <v>129600000.00000101</v>
      </c>
      <c r="I101" s="141">
        <f t="shared" si="121"/>
        <v>779670.06794899388</v>
      </c>
      <c r="J101" s="141"/>
      <c r="K101" s="141">
        <v>36220903.96988</v>
      </c>
      <c r="L101" s="141">
        <f t="shared" si="69"/>
        <v>3202979103</v>
      </c>
      <c r="M101" s="141">
        <v>5258012077.9999981</v>
      </c>
      <c r="N101" s="141">
        <f t="shared" si="122"/>
        <v>22064384.179091539</v>
      </c>
      <c r="O101" s="141"/>
      <c r="P101" s="141">
        <v>10677018.663583999</v>
      </c>
      <c r="Q101" s="141">
        <v>756991403</v>
      </c>
      <c r="R101" s="141">
        <v>1276518313</v>
      </c>
      <c r="S101" s="141">
        <f t="shared" si="123"/>
        <v>6331606.2571862508</v>
      </c>
      <c r="T101" s="141"/>
      <c r="U101" s="141"/>
      <c r="V101" s="141">
        <f t="shared" si="72"/>
        <v>443204474</v>
      </c>
      <c r="W101" s="141">
        <f t="shared" si="73"/>
        <v>523996799.00000209</v>
      </c>
      <c r="X101" s="141">
        <f t="shared" si="74"/>
        <v>0</v>
      </c>
      <c r="Y101" s="141"/>
      <c r="Z101" s="141">
        <v>1816149.8911840001</v>
      </c>
      <c r="AA101" s="141">
        <f t="shared" si="75"/>
        <v>340118003</v>
      </c>
      <c r="AB101" s="141">
        <f t="shared" si="76"/>
        <v>342170317.00001383</v>
      </c>
      <c r="AC101" s="141">
        <f t="shared" si="77"/>
        <v>1805256.7491941284</v>
      </c>
      <c r="AD101" s="141"/>
      <c r="AE101" s="141">
        <v>5350773.4776919996</v>
      </c>
      <c r="AF101" s="141">
        <f t="shared" si="78"/>
        <v>605544318</v>
      </c>
      <c r="AG101" s="141">
        <f t="shared" si="79"/>
        <v>726591897.00000179</v>
      </c>
      <c r="AH101" s="141">
        <f t="shared" si="124"/>
        <v>4459353.9918344039</v>
      </c>
      <c r="AI101" s="141"/>
      <c r="AJ101" s="141"/>
      <c r="AK101" s="141">
        <f t="shared" si="81"/>
        <v>20371175</v>
      </c>
      <c r="AL101" s="141">
        <f t="shared" si="82"/>
        <v>21580834</v>
      </c>
      <c r="AM101" s="141">
        <f t="shared" si="125"/>
        <v>0</v>
      </c>
      <c r="AN101" s="141"/>
      <c r="AO101" s="141">
        <v>585509.83860300004</v>
      </c>
      <c r="AP101" s="141">
        <f t="shared" si="84"/>
        <v>45205996</v>
      </c>
      <c r="AQ101" s="141">
        <f t="shared" si="85"/>
        <v>45294790.000002876</v>
      </c>
      <c r="AR101" s="141">
        <f t="shared" si="126"/>
        <v>584362.02975764289</v>
      </c>
      <c r="AS101" s="141"/>
      <c r="AT101" s="141">
        <v>71622.378404999996</v>
      </c>
      <c r="AU101" s="141">
        <f t="shared" si="87"/>
        <v>12223411</v>
      </c>
      <c r="AV101" s="141">
        <f t="shared" si="88"/>
        <v>11889881.000002848</v>
      </c>
      <c r="AW101" s="141">
        <f t="shared" si="127"/>
        <v>73631.499595465226</v>
      </c>
      <c r="AX101" s="141"/>
      <c r="AY101" s="141">
        <v>4058366.7470260002</v>
      </c>
      <c r="AZ101" s="141">
        <f t="shared" si="90"/>
        <v>859541545</v>
      </c>
      <c r="BA101" s="141">
        <f t="shared" si="91"/>
        <v>834431461.9999969</v>
      </c>
      <c r="BB101" s="141">
        <f t="shared" si="128"/>
        <v>4180492.9257513606</v>
      </c>
      <c r="BC101" s="141"/>
      <c r="BD101" s="141"/>
      <c r="BE101" s="141">
        <f t="shared" si="93"/>
        <v>9386434</v>
      </c>
      <c r="BF101" s="141">
        <f t="shared" si="94"/>
        <v>9386434</v>
      </c>
      <c r="BG101" s="141">
        <f t="shared" si="129"/>
        <v>0</v>
      </c>
      <c r="BH101" s="141"/>
      <c r="BI101" s="141"/>
      <c r="BJ101" s="141">
        <f t="shared" si="96"/>
        <v>2191103</v>
      </c>
      <c r="BK101" s="141">
        <f t="shared" si="97"/>
        <v>2191101</v>
      </c>
      <c r="BL101" s="141">
        <f t="shared" si="130"/>
        <v>0</v>
      </c>
      <c r="BM101" s="141"/>
      <c r="BN101" s="141">
        <v>1084666</v>
      </c>
      <c r="BO101" s="141">
        <f t="shared" si="99"/>
        <v>186600000</v>
      </c>
      <c r="BP101" s="141">
        <f t="shared" si="100"/>
        <v>183638092</v>
      </c>
      <c r="BQ101" s="141">
        <f t="shared" si="131"/>
        <v>1102160.6323376524</v>
      </c>
      <c r="BR101" s="141"/>
      <c r="BS101" s="141">
        <v>618825</v>
      </c>
      <c r="BT101" s="141">
        <f t="shared" si="102"/>
        <v>121100000</v>
      </c>
      <c r="BU101" s="141">
        <f t="shared" si="103"/>
        <v>119177778</v>
      </c>
      <c r="BV101" s="141">
        <f t="shared" si="132"/>
        <v>628806.04721460736</v>
      </c>
      <c r="BW101" s="141"/>
      <c r="BX101" s="141">
        <v>38789</v>
      </c>
      <c r="BY101" s="141">
        <f t="shared" si="105"/>
        <v>10161290</v>
      </c>
      <c r="BZ101" s="141">
        <f t="shared" si="106"/>
        <v>10000069</v>
      </c>
      <c r="CA101" s="141">
        <f t="shared" si="133"/>
        <v>39414.355821944831</v>
      </c>
      <c r="CB101" s="141"/>
      <c r="CC101" s="141">
        <v>9232.5479369999994</v>
      </c>
      <c r="CD101" s="141">
        <f t="shared" si="108"/>
        <v>1904000</v>
      </c>
      <c r="CE101" s="141">
        <f t="shared" si="109"/>
        <v>1874207.2309440002</v>
      </c>
      <c r="CF101" s="141">
        <f t="shared" si="134"/>
        <v>9379.3103461637638</v>
      </c>
      <c r="CG101" s="141"/>
      <c r="CH101" s="141">
        <v>693.23</v>
      </c>
      <c r="CI101" s="141">
        <f t="shared" si="115"/>
        <v>246401</v>
      </c>
      <c r="CJ101" s="141">
        <f t="shared" si="116"/>
        <v>225992.98000000117</v>
      </c>
      <c r="CK101" s="141">
        <f t="shared" si="119"/>
        <v>755.83128834355432</v>
      </c>
      <c r="CL101" s="141"/>
      <c r="CM101" s="141">
        <v>1304367</v>
      </c>
      <c r="CN101" s="141">
        <v>2544154</v>
      </c>
      <c r="CO101" s="141">
        <f t="shared" si="112"/>
        <v>3848521</v>
      </c>
      <c r="CP101" s="141">
        <f t="shared" si="117"/>
        <v>435000431</v>
      </c>
      <c r="CQ101" s="141">
        <f t="shared" si="118"/>
        <v>435000431.00000006</v>
      </c>
      <c r="CR101" s="141">
        <f t="shared" si="120"/>
        <v>3848520.9999999995</v>
      </c>
      <c r="CS101" s="141"/>
      <c r="CT101" s="141"/>
      <c r="CU101" s="141"/>
      <c r="CV101" s="141">
        <f t="shared" si="114"/>
        <v>45907794.877368487</v>
      </c>
    </row>
    <row r="102" spans="1:100" s="14" customFormat="1" ht="13.2" x14ac:dyDescent="0.25">
      <c r="A102" s="4" t="s">
        <v>357</v>
      </c>
      <c r="B102" s="4" t="s">
        <v>358</v>
      </c>
      <c r="C102" s="4" t="s">
        <v>348</v>
      </c>
      <c r="D102" s="4" t="s">
        <v>348</v>
      </c>
      <c r="E102" s="4"/>
      <c r="F102" s="141"/>
      <c r="G102" s="141">
        <f>'Control Totals 2016-17'!$I$3</f>
        <v>129600000</v>
      </c>
      <c r="H102" s="141">
        <v>129600000.00000101</v>
      </c>
      <c r="I102" s="141">
        <f t="shared" si="121"/>
        <v>0</v>
      </c>
      <c r="J102" s="141"/>
      <c r="K102" s="141"/>
      <c r="L102" s="141">
        <f t="shared" si="69"/>
        <v>3202979103</v>
      </c>
      <c r="M102" s="141">
        <v>5258012077.9999981</v>
      </c>
      <c r="N102" s="141">
        <f t="shared" si="122"/>
        <v>0</v>
      </c>
      <c r="O102" s="141"/>
      <c r="P102" s="141">
        <v>1574276.2624260001</v>
      </c>
      <c r="Q102" s="141">
        <v>756991403</v>
      </c>
      <c r="R102" s="141">
        <v>1276518313</v>
      </c>
      <c r="S102" s="141">
        <f t="shared" si="123"/>
        <v>933565.60925691482</v>
      </c>
      <c r="T102" s="141"/>
      <c r="U102" s="141"/>
      <c r="V102" s="141">
        <f t="shared" si="72"/>
        <v>443204474</v>
      </c>
      <c r="W102" s="141">
        <f t="shared" si="73"/>
        <v>523996799.00000209</v>
      </c>
      <c r="X102" s="141">
        <f t="shared" si="74"/>
        <v>0</v>
      </c>
      <c r="Y102" s="141"/>
      <c r="Z102" s="141">
        <v>57763.198044999997</v>
      </c>
      <c r="AA102" s="141">
        <f t="shared" si="75"/>
        <v>340118003</v>
      </c>
      <c r="AB102" s="141">
        <f t="shared" si="76"/>
        <v>342170317.00001383</v>
      </c>
      <c r="AC102" s="141">
        <f t="shared" si="77"/>
        <v>57416.738360616211</v>
      </c>
      <c r="AD102" s="141"/>
      <c r="AE102" s="141"/>
      <c r="AF102" s="141">
        <f t="shared" si="78"/>
        <v>605544318</v>
      </c>
      <c r="AG102" s="141">
        <f t="shared" si="79"/>
        <v>726591897.00000179</v>
      </c>
      <c r="AH102" s="141">
        <f t="shared" si="124"/>
        <v>0</v>
      </c>
      <c r="AI102" s="141"/>
      <c r="AJ102" s="141"/>
      <c r="AK102" s="141">
        <f t="shared" si="81"/>
        <v>20371175</v>
      </c>
      <c r="AL102" s="141">
        <f t="shared" si="82"/>
        <v>21580834</v>
      </c>
      <c r="AM102" s="141">
        <f t="shared" si="125"/>
        <v>0</v>
      </c>
      <c r="AN102" s="141"/>
      <c r="AO102" s="141">
        <v>37872.102502000002</v>
      </c>
      <c r="AP102" s="141">
        <f t="shared" si="84"/>
        <v>45205996</v>
      </c>
      <c r="AQ102" s="141">
        <f t="shared" si="85"/>
        <v>45294790.000002876</v>
      </c>
      <c r="AR102" s="141">
        <f t="shared" si="126"/>
        <v>37797.859626170983</v>
      </c>
      <c r="AS102" s="141"/>
      <c r="AT102" s="141"/>
      <c r="AU102" s="141">
        <f t="shared" si="87"/>
        <v>12223411</v>
      </c>
      <c r="AV102" s="141">
        <f t="shared" si="88"/>
        <v>11889881.000002848</v>
      </c>
      <c r="AW102" s="141">
        <f t="shared" si="127"/>
        <v>0</v>
      </c>
      <c r="AX102" s="141"/>
      <c r="AY102" s="141"/>
      <c r="AZ102" s="141">
        <f t="shared" si="90"/>
        <v>859541545</v>
      </c>
      <c r="BA102" s="141">
        <f t="shared" si="91"/>
        <v>834431461.9999969</v>
      </c>
      <c r="BB102" s="141">
        <f t="shared" si="128"/>
        <v>0</v>
      </c>
      <c r="BC102" s="141"/>
      <c r="BD102" s="141"/>
      <c r="BE102" s="141">
        <f t="shared" si="93"/>
        <v>9386434</v>
      </c>
      <c r="BF102" s="141">
        <f t="shared" si="94"/>
        <v>9386434</v>
      </c>
      <c r="BG102" s="141">
        <f t="shared" si="129"/>
        <v>0</v>
      </c>
      <c r="BH102" s="141"/>
      <c r="BI102" s="141"/>
      <c r="BJ102" s="141">
        <f t="shared" si="96"/>
        <v>2191103</v>
      </c>
      <c r="BK102" s="141">
        <f t="shared" si="97"/>
        <v>2191101</v>
      </c>
      <c r="BL102" s="141">
        <f t="shared" si="130"/>
        <v>0</v>
      </c>
      <c r="BM102" s="141"/>
      <c r="BN102" s="141"/>
      <c r="BO102" s="141">
        <f t="shared" si="99"/>
        <v>186600000</v>
      </c>
      <c r="BP102" s="141">
        <f t="shared" si="100"/>
        <v>183638092</v>
      </c>
      <c r="BQ102" s="141">
        <f t="shared" si="131"/>
        <v>0</v>
      </c>
      <c r="BR102" s="141"/>
      <c r="BS102" s="141"/>
      <c r="BT102" s="141">
        <f t="shared" si="102"/>
        <v>121100000</v>
      </c>
      <c r="BU102" s="141">
        <f t="shared" si="103"/>
        <v>119177778</v>
      </c>
      <c r="BV102" s="141">
        <f t="shared" si="132"/>
        <v>0</v>
      </c>
      <c r="BW102" s="141"/>
      <c r="BX102" s="141"/>
      <c r="BY102" s="141">
        <f t="shared" si="105"/>
        <v>10161290</v>
      </c>
      <c r="BZ102" s="141">
        <f t="shared" si="106"/>
        <v>10000069</v>
      </c>
      <c r="CA102" s="141">
        <f t="shared" si="133"/>
        <v>0</v>
      </c>
      <c r="CB102" s="141"/>
      <c r="CC102" s="141"/>
      <c r="CD102" s="141">
        <f t="shared" si="108"/>
        <v>1904000</v>
      </c>
      <c r="CE102" s="141">
        <f t="shared" si="109"/>
        <v>1874207.2309440002</v>
      </c>
      <c r="CF102" s="141">
        <f t="shared" si="134"/>
        <v>0</v>
      </c>
      <c r="CG102" s="141"/>
      <c r="CH102" s="141">
        <v>693.23</v>
      </c>
      <c r="CI102" s="141">
        <f t="shared" si="115"/>
        <v>246401</v>
      </c>
      <c r="CJ102" s="141">
        <f t="shared" si="116"/>
        <v>225992.98000000117</v>
      </c>
      <c r="CK102" s="141">
        <f t="shared" si="119"/>
        <v>755.83128834355432</v>
      </c>
      <c r="CL102" s="141"/>
      <c r="CM102" s="141">
        <v>43559</v>
      </c>
      <c r="CN102" s="141">
        <v>42925</v>
      </c>
      <c r="CO102" s="141">
        <f t="shared" si="112"/>
        <v>86484</v>
      </c>
      <c r="CP102" s="141">
        <f t="shared" si="117"/>
        <v>435000431</v>
      </c>
      <c r="CQ102" s="141">
        <f t="shared" si="118"/>
        <v>435000431.00000006</v>
      </c>
      <c r="CR102" s="141">
        <f t="shared" si="120"/>
        <v>86483.999999999985</v>
      </c>
      <c r="CS102" s="141"/>
      <c r="CT102" s="141"/>
      <c r="CU102" s="141"/>
      <c r="CV102" s="141">
        <f t="shared" si="114"/>
        <v>1116020.0385320454</v>
      </c>
    </row>
    <row r="103" spans="1:100" s="14" customFormat="1" ht="13.2" x14ac:dyDescent="0.25">
      <c r="A103" s="4" t="s">
        <v>391</v>
      </c>
      <c r="B103" s="4" t="s">
        <v>392</v>
      </c>
      <c r="C103" s="4" t="s">
        <v>348</v>
      </c>
      <c r="D103" s="4" t="s">
        <v>348</v>
      </c>
      <c r="E103" s="4"/>
      <c r="F103" s="141"/>
      <c r="G103" s="141">
        <f>'Control Totals 2016-17'!$I$3</f>
        <v>129600000</v>
      </c>
      <c r="H103" s="141">
        <v>129600000.00000101</v>
      </c>
      <c r="I103" s="141">
        <f t="shared" si="121"/>
        <v>0</v>
      </c>
      <c r="J103" s="141"/>
      <c r="K103" s="141"/>
      <c r="L103" s="141">
        <f t="shared" si="69"/>
        <v>3202979103</v>
      </c>
      <c r="M103" s="141">
        <v>5258012077.9999981</v>
      </c>
      <c r="N103" s="141">
        <f t="shared" si="122"/>
        <v>0</v>
      </c>
      <c r="O103" s="141"/>
      <c r="P103" s="141">
        <v>1675011.753</v>
      </c>
      <c r="Q103" s="141">
        <v>756991403</v>
      </c>
      <c r="R103" s="141">
        <v>1276518313</v>
      </c>
      <c r="S103" s="141">
        <f t="shared" si="123"/>
        <v>993303.02121953142</v>
      </c>
      <c r="T103" s="141"/>
      <c r="U103" s="141"/>
      <c r="V103" s="141">
        <f t="shared" si="72"/>
        <v>443204474</v>
      </c>
      <c r="W103" s="141">
        <f t="shared" si="73"/>
        <v>523996799.00000209</v>
      </c>
      <c r="X103" s="141">
        <f t="shared" si="74"/>
        <v>0</v>
      </c>
      <c r="Y103" s="141"/>
      <c r="Z103" s="141">
        <v>100207.609348</v>
      </c>
      <c r="AA103" s="141">
        <f t="shared" si="75"/>
        <v>340118003</v>
      </c>
      <c r="AB103" s="141">
        <f t="shared" si="76"/>
        <v>342170317.00001383</v>
      </c>
      <c r="AC103" s="141">
        <f t="shared" si="77"/>
        <v>99606.571007281484</v>
      </c>
      <c r="AD103" s="141"/>
      <c r="AE103" s="141"/>
      <c r="AF103" s="141">
        <f t="shared" si="78"/>
        <v>605544318</v>
      </c>
      <c r="AG103" s="141">
        <f t="shared" si="79"/>
        <v>726591897.00000179</v>
      </c>
      <c r="AH103" s="141">
        <f t="shared" si="124"/>
        <v>0</v>
      </c>
      <c r="AI103" s="141"/>
      <c r="AJ103" s="141"/>
      <c r="AK103" s="141">
        <f t="shared" si="81"/>
        <v>20371175</v>
      </c>
      <c r="AL103" s="141">
        <f t="shared" si="82"/>
        <v>21580834</v>
      </c>
      <c r="AM103" s="141">
        <f t="shared" si="125"/>
        <v>0</v>
      </c>
      <c r="AN103" s="141"/>
      <c r="AO103" s="141">
        <v>56000.774201</v>
      </c>
      <c r="AP103" s="141">
        <f t="shared" si="84"/>
        <v>45205996</v>
      </c>
      <c r="AQ103" s="141">
        <f t="shared" si="85"/>
        <v>45294790.000002876</v>
      </c>
      <c r="AR103" s="141">
        <f t="shared" si="126"/>
        <v>55890.992640150194</v>
      </c>
      <c r="AS103" s="141"/>
      <c r="AT103" s="141"/>
      <c r="AU103" s="141">
        <f t="shared" si="87"/>
        <v>12223411</v>
      </c>
      <c r="AV103" s="141">
        <f t="shared" si="88"/>
        <v>11889881.000002848</v>
      </c>
      <c r="AW103" s="141">
        <f t="shared" si="127"/>
        <v>0</v>
      </c>
      <c r="AX103" s="141"/>
      <c r="AY103" s="141"/>
      <c r="AZ103" s="141">
        <f t="shared" si="90"/>
        <v>859541545</v>
      </c>
      <c r="BA103" s="141">
        <f t="shared" si="91"/>
        <v>834431461.9999969</v>
      </c>
      <c r="BB103" s="141">
        <f t="shared" si="128"/>
        <v>0</v>
      </c>
      <c r="BC103" s="141"/>
      <c r="BD103" s="141"/>
      <c r="BE103" s="141">
        <f t="shared" si="93"/>
        <v>9386434</v>
      </c>
      <c r="BF103" s="141">
        <f t="shared" si="94"/>
        <v>9386434</v>
      </c>
      <c r="BG103" s="141">
        <f t="shared" si="129"/>
        <v>0</v>
      </c>
      <c r="BH103" s="141"/>
      <c r="BI103" s="141"/>
      <c r="BJ103" s="141">
        <f t="shared" si="96"/>
        <v>2191103</v>
      </c>
      <c r="BK103" s="141">
        <f t="shared" si="97"/>
        <v>2191101</v>
      </c>
      <c r="BL103" s="141">
        <f t="shared" si="130"/>
        <v>0</v>
      </c>
      <c r="BM103" s="141"/>
      <c r="BN103" s="141"/>
      <c r="BO103" s="141">
        <f t="shared" si="99"/>
        <v>186600000</v>
      </c>
      <c r="BP103" s="141">
        <f t="shared" si="100"/>
        <v>183638092</v>
      </c>
      <c r="BQ103" s="141">
        <f t="shared" si="131"/>
        <v>0</v>
      </c>
      <c r="BR103" s="141"/>
      <c r="BS103" s="141"/>
      <c r="BT103" s="141">
        <f t="shared" si="102"/>
        <v>121100000</v>
      </c>
      <c r="BU103" s="141">
        <f t="shared" si="103"/>
        <v>119177778</v>
      </c>
      <c r="BV103" s="141">
        <f t="shared" si="132"/>
        <v>0</v>
      </c>
      <c r="BW103" s="141"/>
      <c r="BX103" s="141"/>
      <c r="BY103" s="141">
        <f t="shared" si="105"/>
        <v>10161290</v>
      </c>
      <c r="BZ103" s="141">
        <f t="shared" si="106"/>
        <v>10000069</v>
      </c>
      <c r="CA103" s="141">
        <f t="shared" si="133"/>
        <v>0</v>
      </c>
      <c r="CB103" s="141"/>
      <c r="CC103" s="141"/>
      <c r="CD103" s="141">
        <f t="shared" si="108"/>
        <v>1904000</v>
      </c>
      <c r="CE103" s="141">
        <f t="shared" si="109"/>
        <v>1874207.2309440002</v>
      </c>
      <c r="CF103" s="141">
        <f t="shared" si="134"/>
        <v>0</v>
      </c>
      <c r="CG103" s="141"/>
      <c r="CH103" s="141">
        <v>693.23</v>
      </c>
      <c r="CI103" s="141">
        <f t="shared" si="115"/>
        <v>246401</v>
      </c>
      <c r="CJ103" s="141">
        <f t="shared" si="116"/>
        <v>225992.98000000117</v>
      </c>
      <c r="CK103" s="141">
        <f t="shared" si="119"/>
        <v>755.83128834355432</v>
      </c>
      <c r="CL103" s="141"/>
      <c r="CM103" s="141">
        <v>73172</v>
      </c>
      <c r="CN103" s="141">
        <v>141981</v>
      </c>
      <c r="CO103" s="141">
        <f t="shared" si="112"/>
        <v>215153</v>
      </c>
      <c r="CP103" s="141">
        <f t="shared" si="117"/>
        <v>435000431</v>
      </c>
      <c r="CQ103" s="141">
        <f t="shared" si="118"/>
        <v>435000431.00000006</v>
      </c>
      <c r="CR103" s="141">
        <f t="shared" si="120"/>
        <v>215153</v>
      </c>
      <c r="CS103" s="141"/>
      <c r="CT103" s="141"/>
      <c r="CU103" s="141"/>
      <c r="CV103" s="141">
        <f t="shared" si="114"/>
        <v>1364709.4161553066</v>
      </c>
    </row>
    <row r="104" spans="1:100" s="14" customFormat="1" ht="13.2" x14ac:dyDescent="0.25">
      <c r="A104" s="4" t="s">
        <v>417</v>
      </c>
      <c r="B104" s="4" t="s">
        <v>418</v>
      </c>
      <c r="C104" s="4" t="s">
        <v>348</v>
      </c>
      <c r="D104" s="4" t="s">
        <v>348</v>
      </c>
      <c r="E104" s="4"/>
      <c r="F104" s="141"/>
      <c r="G104" s="141">
        <f>'Control Totals 2016-17'!$I$3</f>
        <v>129600000</v>
      </c>
      <c r="H104" s="141">
        <v>129600000.00000101</v>
      </c>
      <c r="I104" s="141">
        <f t="shared" si="121"/>
        <v>0</v>
      </c>
      <c r="J104" s="141"/>
      <c r="K104" s="141"/>
      <c r="L104" s="141">
        <f t="shared" si="69"/>
        <v>3202979103</v>
      </c>
      <c r="M104" s="141">
        <v>5258012077.9999981</v>
      </c>
      <c r="N104" s="141">
        <f t="shared" si="122"/>
        <v>0</v>
      </c>
      <c r="O104" s="141"/>
      <c r="P104" s="141">
        <v>833024.45929100004</v>
      </c>
      <c r="Q104" s="141">
        <v>756991403</v>
      </c>
      <c r="R104" s="141">
        <v>1276518313</v>
      </c>
      <c r="S104" s="141">
        <f t="shared" si="123"/>
        <v>493993.97388199513</v>
      </c>
      <c r="T104" s="141"/>
      <c r="U104" s="141"/>
      <c r="V104" s="141">
        <f t="shared" si="72"/>
        <v>443204474</v>
      </c>
      <c r="W104" s="141">
        <f t="shared" si="73"/>
        <v>523996799.00000209</v>
      </c>
      <c r="X104" s="141">
        <f t="shared" si="74"/>
        <v>0</v>
      </c>
      <c r="Y104" s="141"/>
      <c r="Z104" s="141">
        <v>106214.829702</v>
      </c>
      <c r="AA104" s="141">
        <f t="shared" si="75"/>
        <v>340118003</v>
      </c>
      <c r="AB104" s="141">
        <f t="shared" si="76"/>
        <v>342170317.00001383</v>
      </c>
      <c r="AC104" s="141">
        <f t="shared" si="77"/>
        <v>105577.76046724668</v>
      </c>
      <c r="AD104" s="141"/>
      <c r="AE104" s="141"/>
      <c r="AF104" s="141">
        <f t="shared" si="78"/>
        <v>605544318</v>
      </c>
      <c r="AG104" s="141">
        <f t="shared" si="79"/>
        <v>726591897.00000179</v>
      </c>
      <c r="AH104" s="141">
        <f t="shared" si="124"/>
        <v>0</v>
      </c>
      <c r="AI104" s="141"/>
      <c r="AJ104" s="141"/>
      <c r="AK104" s="141">
        <f t="shared" si="81"/>
        <v>20371175</v>
      </c>
      <c r="AL104" s="141">
        <f t="shared" si="82"/>
        <v>21580834</v>
      </c>
      <c r="AM104" s="141">
        <f t="shared" si="125"/>
        <v>0</v>
      </c>
      <c r="AN104" s="141"/>
      <c r="AO104" s="141">
        <v>40237.056488000002</v>
      </c>
      <c r="AP104" s="141">
        <f t="shared" si="84"/>
        <v>45205996</v>
      </c>
      <c r="AQ104" s="141">
        <f t="shared" si="85"/>
        <v>45294790.000002876</v>
      </c>
      <c r="AR104" s="141">
        <f t="shared" si="126"/>
        <v>40158.177455910198</v>
      </c>
      <c r="AS104" s="141"/>
      <c r="AT104" s="141"/>
      <c r="AU104" s="141">
        <f t="shared" si="87"/>
        <v>12223411</v>
      </c>
      <c r="AV104" s="141">
        <f t="shared" si="88"/>
        <v>11889881.000002848</v>
      </c>
      <c r="AW104" s="141">
        <f t="shared" si="127"/>
        <v>0</v>
      </c>
      <c r="AX104" s="141"/>
      <c r="AY104" s="141"/>
      <c r="AZ104" s="141">
        <f t="shared" si="90"/>
        <v>859541545</v>
      </c>
      <c r="BA104" s="141">
        <f t="shared" si="91"/>
        <v>834431461.9999969</v>
      </c>
      <c r="BB104" s="141">
        <f t="shared" si="128"/>
        <v>0</v>
      </c>
      <c r="BC104" s="141"/>
      <c r="BD104" s="141"/>
      <c r="BE104" s="141">
        <f t="shared" si="93"/>
        <v>9386434</v>
      </c>
      <c r="BF104" s="141">
        <f t="shared" si="94"/>
        <v>9386434</v>
      </c>
      <c r="BG104" s="141">
        <f t="shared" si="129"/>
        <v>0</v>
      </c>
      <c r="BH104" s="141"/>
      <c r="BI104" s="141"/>
      <c r="BJ104" s="141">
        <f t="shared" si="96"/>
        <v>2191103</v>
      </c>
      <c r="BK104" s="141">
        <f t="shared" si="97"/>
        <v>2191101</v>
      </c>
      <c r="BL104" s="141">
        <f t="shared" si="130"/>
        <v>0</v>
      </c>
      <c r="BM104" s="141"/>
      <c r="BN104" s="141"/>
      <c r="BO104" s="141">
        <f t="shared" si="99"/>
        <v>186600000</v>
      </c>
      <c r="BP104" s="141">
        <f t="shared" si="100"/>
        <v>183638092</v>
      </c>
      <c r="BQ104" s="141">
        <f t="shared" si="131"/>
        <v>0</v>
      </c>
      <c r="BR104" s="141"/>
      <c r="BS104" s="141"/>
      <c r="BT104" s="141">
        <f t="shared" si="102"/>
        <v>121100000</v>
      </c>
      <c r="BU104" s="141">
        <f t="shared" si="103"/>
        <v>119177778</v>
      </c>
      <c r="BV104" s="141">
        <f t="shared" si="132"/>
        <v>0</v>
      </c>
      <c r="BW104" s="141"/>
      <c r="BX104" s="141"/>
      <c r="BY104" s="141">
        <f t="shared" si="105"/>
        <v>10161290</v>
      </c>
      <c r="BZ104" s="141">
        <f t="shared" si="106"/>
        <v>10000069</v>
      </c>
      <c r="CA104" s="141">
        <f t="shared" si="133"/>
        <v>0</v>
      </c>
      <c r="CB104" s="141"/>
      <c r="CC104" s="141"/>
      <c r="CD104" s="141">
        <f t="shared" si="108"/>
        <v>1904000</v>
      </c>
      <c r="CE104" s="141">
        <f t="shared" si="109"/>
        <v>1874207.2309440002</v>
      </c>
      <c r="CF104" s="141">
        <f t="shared" si="134"/>
        <v>0</v>
      </c>
      <c r="CG104" s="141"/>
      <c r="CH104" s="141">
        <v>693.23</v>
      </c>
      <c r="CI104" s="141">
        <f t="shared" si="115"/>
        <v>246401</v>
      </c>
      <c r="CJ104" s="141">
        <f t="shared" si="116"/>
        <v>225992.98000000117</v>
      </c>
      <c r="CK104" s="141">
        <f t="shared" ref="CK104:CK131" si="135">(CH104/CJ104)*CI104</f>
        <v>755.83128834355432</v>
      </c>
      <c r="CL104" s="141"/>
      <c r="CM104" s="141"/>
      <c r="CN104" s="141"/>
      <c r="CO104" s="141">
        <f t="shared" si="112"/>
        <v>0</v>
      </c>
      <c r="CP104" s="141">
        <f t="shared" si="117"/>
        <v>435000431</v>
      </c>
      <c r="CQ104" s="141">
        <f t="shared" si="118"/>
        <v>435000431.00000006</v>
      </c>
      <c r="CR104" s="141">
        <f t="shared" si="120"/>
        <v>0</v>
      </c>
      <c r="CS104" s="141"/>
      <c r="CT104" s="141"/>
      <c r="CU104" s="141"/>
      <c r="CV104" s="141">
        <f t="shared" si="114"/>
        <v>640485.74309349561</v>
      </c>
    </row>
    <row r="105" spans="1:100" s="14" customFormat="1" ht="13.2" x14ac:dyDescent="0.25">
      <c r="A105" s="4" t="s">
        <v>467</v>
      </c>
      <c r="B105" s="4" t="s">
        <v>468</v>
      </c>
      <c r="C105" s="4" t="s">
        <v>348</v>
      </c>
      <c r="D105" s="4" t="s">
        <v>348</v>
      </c>
      <c r="E105" s="4"/>
      <c r="F105" s="141"/>
      <c r="G105" s="141">
        <f>'Control Totals 2016-17'!$I$3</f>
        <v>129600000</v>
      </c>
      <c r="H105" s="141">
        <v>129600000.00000101</v>
      </c>
      <c r="I105" s="141">
        <f t="shared" si="121"/>
        <v>0</v>
      </c>
      <c r="J105" s="141"/>
      <c r="K105" s="141"/>
      <c r="L105" s="141">
        <f t="shared" si="69"/>
        <v>3202979103</v>
      </c>
      <c r="M105" s="141">
        <v>5258012077.9999981</v>
      </c>
      <c r="N105" s="141">
        <f t="shared" si="122"/>
        <v>0</v>
      </c>
      <c r="O105" s="141"/>
      <c r="P105" s="141">
        <v>1168731.6175480001</v>
      </c>
      <c r="Q105" s="141">
        <v>756991403</v>
      </c>
      <c r="R105" s="141">
        <v>1276518313</v>
      </c>
      <c r="S105" s="141">
        <f t="shared" si="123"/>
        <v>693072.53792458517</v>
      </c>
      <c r="T105" s="141"/>
      <c r="U105" s="141"/>
      <c r="V105" s="141">
        <f t="shared" si="72"/>
        <v>443204474</v>
      </c>
      <c r="W105" s="141">
        <f t="shared" si="73"/>
        <v>523996799.00000209</v>
      </c>
      <c r="X105" s="141">
        <f t="shared" si="74"/>
        <v>0</v>
      </c>
      <c r="Y105" s="141"/>
      <c r="Z105" s="141">
        <v>91510.778189999997</v>
      </c>
      <c r="AA105" s="141">
        <f t="shared" si="75"/>
        <v>340118003</v>
      </c>
      <c r="AB105" s="141">
        <f t="shared" si="76"/>
        <v>342170317.00001383</v>
      </c>
      <c r="AC105" s="141">
        <f t="shared" si="77"/>
        <v>90961.902843715972</v>
      </c>
      <c r="AD105" s="141"/>
      <c r="AE105" s="141"/>
      <c r="AF105" s="141">
        <f t="shared" si="78"/>
        <v>605544318</v>
      </c>
      <c r="AG105" s="141">
        <f t="shared" si="79"/>
        <v>726591897.00000179</v>
      </c>
      <c r="AH105" s="141">
        <f t="shared" si="124"/>
        <v>0</v>
      </c>
      <c r="AI105" s="141"/>
      <c r="AJ105" s="141"/>
      <c r="AK105" s="141">
        <f t="shared" si="81"/>
        <v>20371175</v>
      </c>
      <c r="AL105" s="141">
        <f t="shared" si="82"/>
        <v>21580834</v>
      </c>
      <c r="AM105" s="141">
        <f t="shared" si="125"/>
        <v>0</v>
      </c>
      <c r="AN105" s="141"/>
      <c r="AO105" s="141">
        <v>60729.549804000002</v>
      </c>
      <c r="AP105" s="141">
        <f t="shared" si="84"/>
        <v>45205996</v>
      </c>
      <c r="AQ105" s="141">
        <f t="shared" si="85"/>
        <v>45294790.000002876</v>
      </c>
      <c r="AR105" s="141">
        <f t="shared" si="126"/>
        <v>60610.498150477142</v>
      </c>
      <c r="AS105" s="141"/>
      <c r="AT105" s="141"/>
      <c r="AU105" s="141">
        <f t="shared" si="87"/>
        <v>12223411</v>
      </c>
      <c r="AV105" s="141">
        <f t="shared" si="88"/>
        <v>11889881.000002848</v>
      </c>
      <c r="AW105" s="141">
        <f t="shared" si="127"/>
        <v>0</v>
      </c>
      <c r="AX105" s="141"/>
      <c r="AY105" s="141"/>
      <c r="AZ105" s="141">
        <f t="shared" si="90"/>
        <v>859541545</v>
      </c>
      <c r="BA105" s="141">
        <f t="shared" si="91"/>
        <v>834431461.9999969</v>
      </c>
      <c r="BB105" s="141">
        <f t="shared" si="128"/>
        <v>0</v>
      </c>
      <c r="BC105" s="141"/>
      <c r="BD105" s="141"/>
      <c r="BE105" s="141">
        <f t="shared" si="93"/>
        <v>9386434</v>
      </c>
      <c r="BF105" s="141">
        <f t="shared" si="94"/>
        <v>9386434</v>
      </c>
      <c r="BG105" s="141">
        <f t="shared" si="129"/>
        <v>0</v>
      </c>
      <c r="BH105" s="141"/>
      <c r="BI105" s="141"/>
      <c r="BJ105" s="141">
        <f t="shared" si="96"/>
        <v>2191103</v>
      </c>
      <c r="BK105" s="141">
        <f t="shared" si="97"/>
        <v>2191101</v>
      </c>
      <c r="BL105" s="141">
        <f t="shared" si="130"/>
        <v>0</v>
      </c>
      <c r="BM105" s="141"/>
      <c r="BN105" s="141"/>
      <c r="BO105" s="141">
        <f t="shared" si="99"/>
        <v>186600000</v>
      </c>
      <c r="BP105" s="141">
        <f t="shared" si="100"/>
        <v>183638092</v>
      </c>
      <c r="BQ105" s="141">
        <f t="shared" si="131"/>
        <v>0</v>
      </c>
      <c r="BR105" s="141"/>
      <c r="BS105" s="141"/>
      <c r="BT105" s="141">
        <f t="shared" si="102"/>
        <v>121100000</v>
      </c>
      <c r="BU105" s="141">
        <f t="shared" si="103"/>
        <v>119177778</v>
      </c>
      <c r="BV105" s="141">
        <f t="shared" si="132"/>
        <v>0</v>
      </c>
      <c r="BW105" s="141"/>
      <c r="BX105" s="141"/>
      <c r="BY105" s="141">
        <f t="shared" si="105"/>
        <v>10161290</v>
      </c>
      <c r="BZ105" s="141">
        <f t="shared" si="106"/>
        <v>10000069</v>
      </c>
      <c r="CA105" s="141">
        <f t="shared" si="133"/>
        <v>0</v>
      </c>
      <c r="CB105" s="141"/>
      <c r="CC105" s="141"/>
      <c r="CD105" s="141">
        <f t="shared" si="108"/>
        <v>1904000</v>
      </c>
      <c r="CE105" s="141">
        <f t="shared" si="109"/>
        <v>1874207.2309440002</v>
      </c>
      <c r="CF105" s="141">
        <f t="shared" si="134"/>
        <v>0</v>
      </c>
      <c r="CG105" s="141"/>
      <c r="CH105" s="141">
        <v>693.23</v>
      </c>
      <c r="CI105" s="141">
        <f t="shared" si="115"/>
        <v>246401</v>
      </c>
      <c r="CJ105" s="141">
        <f t="shared" si="116"/>
        <v>225992.98000000117</v>
      </c>
      <c r="CK105" s="141">
        <f t="shared" si="135"/>
        <v>755.83128834355432</v>
      </c>
      <c r="CL105" s="141"/>
      <c r="CM105" s="141">
        <v>69492</v>
      </c>
      <c r="CN105" s="141">
        <v>69205</v>
      </c>
      <c r="CO105" s="141">
        <f t="shared" si="112"/>
        <v>138697</v>
      </c>
      <c r="CP105" s="141">
        <f t="shared" si="117"/>
        <v>435000431</v>
      </c>
      <c r="CQ105" s="141">
        <f t="shared" si="118"/>
        <v>435000431.00000006</v>
      </c>
      <c r="CR105" s="141">
        <f t="shared" si="120"/>
        <v>138696.99999999997</v>
      </c>
      <c r="CS105" s="141"/>
      <c r="CT105" s="141"/>
      <c r="CU105" s="141"/>
      <c r="CV105" s="141">
        <f t="shared" si="114"/>
        <v>984097.77020712185</v>
      </c>
    </row>
    <row r="106" spans="1:100" s="14" customFormat="1" ht="13.2" x14ac:dyDescent="0.25">
      <c r="A106" s="4" t="s">
        <v>501</v>
      </c>
      <c r="B106" s="4" t="s">
        <v>502</v>
      </c>
      <c r="C106" s="4" t="s">
        <v>348</v>
      </c>
      <c r="D106" s="4" t="s">
        <v>348</v>
      </c>
      <c r="E106" s="4"/>
      <c r="F106" s="141"/>
      <c r="G106" s="141">
        <f>'Control Totals 2016-17'!$I$3</f>
        <v>129600000</v>
      </c>
      <c r="H106" s="141">
        <v>129600000.00000101</v>
      </c>
      <c r="I106" s="141">
        <f t="shared" si="121"/>
        <v>0</v>
      </c>
      <c r="J106" s="141"/>
      <c r="K106" s="141"/>
      <c r="L106" s="141">
        <f t="shared" si="69"/>
        <v>3202979103</v>
      </c>
      <c r="M106" s="141">
        <v>5258012077.9999981</v>
      </c>
      <c r="N106" s="141">
        <f t="shared" si="122"/>
        <v>0</v>
      </c>
      <c r="O106" s="141"/>
      <c r="P106" s="141">
        <v>1707483.4648219999</v>
      </c>
      <c r="Q106" s="141">
        <v>756991403</v>
      </c>
      <c r="R106" s="141">
        <v>1276518313</v>
      </c>
      <c r="S106" s="141">
        <f t="shared" si="123"/>
        <v>1012559.1544372202</v>
      </c>
      <c r="T106" s="141"/>
      <c r="U106" s="141"/>
      <c r="V106" s="141">
        <f t="shared" si="72"/>
        <v>443204474</v>
      </c>
      <c r="W106" s="141">
        <f t="shared" si="73"/>
        <v>523996799.00000209</v>
      </c>
      <c r="X106" s="141">
        <f t="shared" si="74"/>
        <v>0</v>
      </c>
      <c r="Y106" s="141"/>
      <c r="Z106" s="141">
        <v>133343.337635</v>
      </c>
      <c r="AA106" s="141">
        <f t="shared" si="75"/>
        <v>340118003</v>
      </c>
      <c r="AB106" s="141">
        <f t="shared" si="76"/>
        <v>342170317.00001383</v>
      </c>
      <c r="AC106" s="141">
        <f t="shared" si="77"/>
        <v>132543.55347769431</v>
      </c>
      <c r="AD106" s="141"/>
      <c r="AE106" s="141"/>
      <c r="AF106" s="141">
        <f t="shared" si="78"/>
        <v>605544318</v>
      </c>
      <c r="AG106" s="141">
        <f t="shared" si="79"/>
        <v>726591897.00000179</v>
      </c>
      <c r="AH106" s="141">
        <f t="shared" si="124"/>
        <v>0</v>
      </c>
      <c r="AI106" s="141"/>
      <c r="AJ106" s="141"/>
      <c r="AK106" s="141">
        <f t="shared" si="81"/>
        <v>20371175</v>
      </c>
      <c r="AL106" s="141">
        <f t="shared" si="82"/>
        <v>21580834</v>
      </c>
      <c r="AM106" s="141">
        <f t="shared" si="125"/>
        <v>0</v>
      </c>
      <c r="AN106" s="141"/>
      <c r="AO106" s="141">
        <v>28309.240919</v>
      </c>
      <c r="AP106" s="141">
        <f t="shared" si="84"/>
        <v>45205996</v>
      </c>
      <c r="AQ106" s="141">
        <f t="shared" si="85"/>
        <v>45294790.000002876</v>
      </c>
      <c r="AR106" s="141">
        <f t="shared" si="126"/>
        <v>28253.744674547979</v>
      </c>
      <c r="AS106" s="141"/>
      <c r="AT106" s="141"/>
      <c r="AU106" s="141">
        <f t="shared" si="87"/>
        <v>12223411</v>
      </c>
      <c r="AV106" s="141">
        <f t="shared" si="88"/>
        <v>11889881.000002848</v>
      </c>
      <c r="AW106" s="141">
        <f t="shared" si="127"/>
        <v>0</v>
      </c>
      <c r="AX106" s="141"/>
      <c r="AY106" s="141"/>
      <c r="AZ106" s="141">
        <f t="shared" si="90"/>
        <v>859541545</v>
      </c>
      <c r="BA106" s="141">
        <f t="shared" si="91"/>
        <v>834431461.9999969</v>
      </c>
      <c r="BB106" s="141">
        <f t="shared" si="128"/>
        <v>0</v>
      </c>
      <c r="BC106" s="141"/>
      <c r="BD106" s="141"/>
      <c r="BE106" s="141">
        <f t="shared" si="93"/>
        <v>9386434</v>
      </c>
      <c r="BF106" s="141">
        <f t="shared" si="94"/>
        <v>9386434</v>
      </c>
      <c r="BG106" s="141">
        <f t="shared" si="129"/>
        <v>0</v>
      </c>
      <c r="BH106" s="141"/>
      <c r="BI106" s="141"/>
      <c r="BJ106" s="141">
        <f t="shared" si="96"/>
        <v>2191103</v>
      </c>
      <c r="BK106" s="141">
        <f t="shared" si="97"/>
        <v>2191101</v>
      </c>
      <c r="BL106" s="141">
        <f t="shared" si="130"/>
        <v>0</v>
      </c>
      <c r="BM106" s="141"/>
      <c r="BN106" s="141"/>
      <c r="BO106" s="141">
        <f t="shared" si="99"/>
        <v>186600000</v>
      </c>
      <c r="BP106" s="141">
        <f t="shared" si="100"/>
        <v>183638092</v>
      </c>
      <c r="BQ106" s="141">
        <f t="shared" si="131"/>
        <v>0</v>
      </c>
      <c r="BR106" s="141"/>
      <c r="BS106" s="141"/>
      <c r="BT106" s="141">
        <f t="shared" si="102"/>
        <v>121100000</v>
      </c>
      <c r="BU106" s="141">
        <f t="shared" si="103"/>
        <v>119177778</v>
      </c>
      <c r="BV106" s="141">
        <f t="shared" si="132"/>
        <v>0</v>
      </c>
      <c r="BW106" s="141"/>
      <c r="BX106" s="141"/>
      <c r="BY106" s="141">
        <f t="shared" si="105"/>
        <v>10161290</v>
      </c>
      <c r="BZ106" s="141">
        <f t="shared" si="106"/>
        <v>10000069</v>
      </c>
      <c r="CA106" s="141">
        <f t="shared" si="133"/>
        <v>0</v>
      </c>
      <c r="CB106" s="141"/>
      <c r="CC106" s="141"/>
      <c r="CD106" s="141">
        <f t="shared" si="108"/>
        <v>1904000</v>
      </c>
      <c r="CE106" s="141">
        <f t="shared" si="109"/>
        <v>1874207.2309440002</v>
      </c>
      <c r="CF106" s="141">
        <f t="shared" si="134"/>
        <v>0</v>
      </c>
      <c r="CG106" s="141"/>
      <c r="CH106" s="141">
        <v>693.23</v>
      </c>
      <c r="CI106" s="141">
        <f t="shared" si="115"/>
        <v>246401</v>
      </c>
      <c r="CJ106" s="141">
        <f t="shared" si="116"/>
        <v>225992.98000000117</v>
      </c>
      <c r="CK106" s="141">
        <f t="shared" si="135"/>
        <v>755.83128834355432</v>
      </c>
      <c r="CL106" s="141"/>
      <c r="CM106" s="141">
        <v>95264</v>
      </c>
      <c r="CN106" s="141">
        <v>187586</v>
      </c>
      <c r="CO106" s="141">
        <f t="shared" si="112"/>
        <v>282850</v>
      </c>
      <c r="CP106" s="141">
        <f t="shared" si="117"/>
        <v>435000431</v>
      </c>
      <c r="CQ106" s="141">
        <f t="shared" si="118"/>
        <v>435000431.00000006</v>
      </c>
      <c r="CR106" s="141">
        <f t="shared" si="120"/>
        <v>282850</v>
      </c>
      <c r="CS106" s="141"/>
      <c r="CT106" s="141"/>
      <c r="CU106" s="141"/>
      <c r="CV106" s="141">
        <f t="shared" si="114"/>
        <v>1456962.283877806</v>
      </c>
    </row>
    <row r="107" spans="1:100" s="14" customFormat="1" ht="13.2" x14ac:dyDescent="0.25">
      <c r="A107" s="4" t="s">
        <v>581</v>
      </c>
      <c r="B107" s="4" t="s">
        <v>582</v>
      </c>
      <c r="C107" s="4" t="s">
        <v>348</v>
      </c>
      <c r="D107" s="4" t="s">
        <v>348</v>
      </c>
      <c r="E107" s="4"/>
      <c r="F107" s="141"/>
      <c r="G107" s="141">
        <f>'Control Totals 2016-17'!$I$3</f>
        <v>129600000</v>
      </c>
      <c r="H107" s="141">
        <v>129600000.00000101</v>
      </c>
      <c r="I107" s="141">
        <f t="shared" si="121"/>
        <v>0</v>
      </c>
      <c r="J107" s="141"/>
      <c r="K107" s="141"/>
      <c r="L107" s="141">
        <f t="shared" si="69"/>
        <v>3202979103</v>
      </c>
      <c r="M107" s="141">
        <v>5258012077.9999981</v>
      </c>
      <c r="N107" s="141">
        <f t="shared" si="122"/>
        <v>0</v>
      </c>
      <c r="O107" s="141"/>
      <c r="P107" s="141">
        <v>3981821.6222290001</v>
      </c>
      <c r="Q107" s="141">
        <v>756991403</v>
      </c>
      <c r="R107" s="141">
        <v>1276518313</v>
      </c>
      <c r="S107" s="141">
        <f t="shared" si="123"/>
        <v>2361270.2658554548</v>
      </c>
      <c r="T107" s="141"/>
      <c r="U107" s="141"/>
      <c r="V107" s="141">
        <f t="shared" si="72"/>
        <v>443204474</v>
      </c>
      <c r="W107" s="141">
        <f t="shared" si="73"/>
        <v>523996799.00000209</v>
      </c>
      <c r="X107" s="141">
        <f t="shared" si="74"/>
        <v>0</v>
      </c>
      <c r="Y107" s="141"/>
      <c r="Z107" s="141">
        <v>77562.170536000005</v>
      </c>
      <c r="AA107" s="141">
        <f t="shared" si="75"/>
        <v>340118003</v>
      </c>
      <c r="AB107" s="141">
        <f t="shared" si="76"/>
        <v>342170317.00001383</v>
      </c>
      <c r="AC107" s="141">
        <f t="shared" si="77"/>
        <v>77096.957977943763</v>
      </c>
      <c r="AD107" s="141"/>
      <c r="AE107" s="141"/>
      <c r="AF107" s="141">
        <f t="shared" si="78"/>
        <v>605544318</v>
      </c>
      <c r="AG107" s="141">
        <f t="shared" si="79"/>
        <v>726591897.00000179</v>
      </c>
      <c r="AH107" s="141">
        <f t="shared" si="124"/>
        <v>0</v>
      </c>
      <c r="AI107" s="141"/>
      <c r="AJ107" s="141"/>
      <c r="AK107" s="141">
        <f t="shared" si="81"/>
        <v>20371175</v>
      </c>
      <c r="AL107" s="141">
        <f t="shared" si="82"/>
        <v>21580834</v>
      </c>
      <c r="AM107" s="141">
        <f t="shared" si="125"/>
        <v>0</v>
      </c>
      <c r="AN107" s="141"/>
      <c r="AO107" s="141">
        <v>56000.774201</v>
      </c>
      <c r="AP107" s="141">
        <f t="shared" si="84"/>
        <v>45205996</v>
      </c>
      <c r="AQ107" s="141">
        <f t="shared" si="85"/>
        <v>45294790.000002876</v>
      </c>
      <c r="AR107" s="141">
        <f t="shared" si="126"/>
        <v>55890.992640150194</v>
      </c>
      <c r="AS107" s="141"/>
      <c r="AT107" s="141"/>
      <c r="AU107" s="141">
        <f t="shared" si="87"/>
        <v>12223411</v>
      </c>
      <c r="AV107" s="141">
        <f t="shared" si="88"/>
        <v>11889881.000002848</v>
      </c>
      <c r="AW107" s="141">
        <f t="shared" si="127"/>
        <v>0</v>
      </c>
      <c r="AX107" s="141"/>
      <c r="AY107" s="141"/>
      <c r="AZ107" s="141">
        <f t="shared" si="90"/>
        <v>859541545</v>
      </c>
      <c r="BA107" s="141">
        <f t="shared" si="91"/>
        <v>834431461.9999969</v>
      </c>
      <c r="BB107" s="141">
        <f t="shared" si="128"/>
        <v>0</v>
      </c>
      <c r="BC107" s="141"/>
      <c r="BD107" s="141">
        <v>112933</v>
      </c>
      <c r="BE107" s="141">
        <f t="shared" si="93"/>
        <v>9386434</v>
      </c>
      <c r="BF107" s="141">
        <f t="shared" si="94"/>
        <v>9386434</v>
      </c>
      <c r="BG107" s="141">
        <f t="shared" si="129"/>
        <v>112933</v>
      </c>
      <c r="BH107" s="141"/>
      <c r="BI107" s="141">
        <v>65278</v>
      </c>
      <c r="BJ107" s="141">
        <f t="shared" si="96"/>
        <v>2191103</v>
      </c>
      <c r="BK107" s="141">
        <f t="shared" si="97"/>
        <v>2191101</v>
      </c>
      <c r="BL107" s="141">
        <f t="shared" si="130"/>
        <v>65278.059584656301</v>
      </c>
      <c r="BM107" s="141"/>
      <c r="BN107" s="141"/>
      <c r="BO107" s="141">
        <f t="shared" si="99"/>
        <v>186600000</v>
      </c>
      <c r="BP107" s="141">
        <f t="shared" si="100"/>
        <v>183638092</v>
      </c>
      <c r="BQ107" s="141">
        <f t="shared" si="131"/>
        <v>0</v>
      </c>
      <c r="BR107" s="141"/>
      <c r="BS107" s="141"/>
      <c r="BT107" s="141">
        <f t="shared" si="102"/>
        <v>121100000</v>
      </c>
      <c r="BU107" s="141">
        <f t="shared" si="103"/>
        <v>119177778</v>
      </c>
      <c r="BV107" s="141">
        <f t="shared" si="132"/>
        <v>0</v>
      </c>
      <c r="BW107" s="141"/>
      <c r="BX107" s="141"/>
      <c r="BY107" s="141">
        <f t="shared" si="105"/>
        <v>10161290</v>
      </c>
      <c r="BZ107" s="141">
        <f t="shared" si="106"/>
        <v>10000069</v>
      </c>
      <c r="CA107" s="141">
        <f t="shared" si="133"/>
        <v>0</v>
      </c>
      <c r="CB107" s="141"/>
      <c r="CC107" s="141"/>
      <c r="CD107" s="141">
        <f t="shared" si="108"/>
        <v>1904000</v>
      </c>
      <c r="CE107" s="141">
        <f t="shared" si="109"/>
        <v>1874207.2309440002</v>
      </c>
      <c r="CF107" s="141">
        <f t="shared" si="134"/>
        <v>0</v>
      </c>
      <c r="CG107" s="141"/>
      <c r="CH107" s="141">
        <v>693.23</v>
      </c>
      <c r="CI107" s="141">
        <f t="shared" si="115"/>
        <v>246401</v>
      </c>
      <c r="CJ107" s="141">
        <f t="shared" si="116"/>
        <v>225992.98000000117</v>
      </c>
      <c r="CK107" s="141">
        <f t="shared" si="135"/>
        <v>755.83128834355432</v>
      </c>
      <c r="CL107" s="141"/>
      <c r="CM107" s="141"/>
      <c r="CN107" s="141"/>
      <c r="CO107" s="141">
        <f t="shared" si="112"/>
        <v>0</v>
      </c>
      <c r="CP107" s="141">
        <f t="shared" si="117"/>
        <v>435000431</v>
      </c>
      <c r="CQ107" s="141">
        <f t="shared" si="118"/>
        <v>435000431.00000006</v>
      </c>
      <c r="CR107" s="141">
        <f t="shared" si="120"/>
        <v>0</v>
      </c>
      <c r="CS107" s="141"/>
      <c r="CT107" s="141"/>
      <c r="CU107" s="141"/>
      <c r="CV107" s="141">
        <f t="shared" si="114"/>
        <v>2673225.1073465487</v>
      </c>
    </row>
    <row r="108" spans="1:100" s="14" customFormat="1" ht="13.2" x14ac:dyDescent="0.25">
      <c r="A108" s="4" t="s">
        <v>611</v>
      </c>
      <c r="B108" s="4" t="s">
        <v>612</v>
      </c>
      <c r="C108" s="4" t="s">
        <v>348</v>
      </c>
      <c r="D108" s="4" t="s">
        <v>348</v>
      </c>
      <c r="E108" s="4"/>
      <c r="F108" s="141"/>
      <c r="G108" s="141">
        <f>'Control Totals 2016-17'!$I$3</f>
        <v>129600000</v>
      </c>
      <c r="H108" s="141">
        <v>129600000.00000101</v>
      </c>
      <c r="I108" s="141">
        <f t="shared" si="121"/>
        <v>0</v>
      </c>
      <c r="J108" s="141"/>
      <c r="K108" s="141"/>
      <c r="L108" s="141">
        <f t="shared" si="69"/>
        <v>3202979103</v>
      </c>
      <c r="M108" s="141">
        <v>5258012077.9999981</v>
      </c>
      <c r="N108" s="141">
        <f t="shared" si="122"/>
        <v>0</v>
      </c>
      <c r="O108" s="141"/>
      <c r="P108" s="141">
        <v>1545086.045649</v>
      </c>
      <c r="Q108" s="141">
        <v>756991403</v>
      </c>
      <c r="R108" s="141">
        <v>1276518313</v>
      </c>
      <c r="S108" s="141">
        <f t="shared" si="123"/>
        <v>916255.44384302036</v>
      </c>
      <c r="T108" s="141"/>
      <c r="U108" s="141"/>
      <c r="V108" s="141">
        <f t="shared" si="72"/>
        <v>443204474</v>
      </c>
      <c r="W108" s="141">
        <f t="shared" si="73"/>
        <v>523996799.00000209</v>
      </c>
      <c r="X108" s="141">
        <f t="shared" si="74"/>
        <v>0</v>
      </c>
      <c r="Y108" s="141"/>
      <c r="Z108" s="141">
        <v>52532.758512</v>
      </c>
      <c r="AA108" s="141">
        <f t="shared" si="75"/>
        <v>340118003</v>
      </c>
      <c r="AB108" s="141">
        <f t="shared" si="76"/>
        <v>342170317.00001383</v>
      </c>
      <c r="AC108" s="141">
        <f t="shared" si="77"/>
        <v>52217.670643774662</v>
      </c>
      <c r="AD108" s="141"/>
      <c r="AE108" s="141"/>
      <c r="AF108" s="141">
        <f t="shared" si="78"/>
        <v>605544318</v>
      </c>
      <c r="AG108" s="141">
        <f t="shared" si="79"/>
        <v>726591897.00000179</v>
      </c>
      <c r="AH108" s="141">
        <f t="shared" si="124"/>
        <v>0</v>
      </c>
      <c r="AI108" s="141"/>
      <c r="AJ108" s="141"/>
      <c r="AK108" s="141">
        <f t="shared" si="81"/>
        <v>20371175</v>
      </c>
      <c r="AL108" s="141">
        <f t="shared" si="82"/>
        <v>21580834</v>
      </c>
      <c r="AM108" s="141">
        <f t="shared" si="125"/>
        <v>0</v>
      </c>
      <c r="AN108" s="141"/>
      <c r="AO108" s="141">
        <v>28309.240919</v>
      </c>
      <c r="AP108" s="141">
        <f t="shared" si="84"/>
        <v>45205996</v>
      </c>
      <c r="AQ108" s="141">
        <f t="shared" si="85"/>
        <v>45294790.000002876</v>
      </c>
      <c r="AR108" s="141">
        <f t="shared" si="126"/>
        <v>28253.744674547979</v>
      </c>
      <c r="AS108" s="141"/>
      <c r="AT108" s="141"/>
      <c r="AU108" s="141">
        <f t="shared" si="87"/>
        <v>12223411</v>
      </c>
      <c r="AV108" s="141">
        <f t="shared" si="88"/>
        <v>11889881.000002848</v>
      </c>
      <c r="AW108" s="141">
        <f t="shared" si="127"/>
        <v>0</v>
      </c>
      <c r="AX108" s="141"/>
      <c r="AY108" s="141"/>
      <c r="AZ108" s="141">
        <f t="shared" si="90"/>
        <v>859541545</v>
      </c>
      <c r="BA108" s="141">
        <f t="shared" si="91"/>
        <v>834431461.9999969</v>
      </c>
      <c r="BB108" s="141">
        <f t="shared" si="128"/>
        <v>0</v>
      </c>
      <c r="BC108" s="141"/>
      <c r="BD108" s="141"/>
      <c r="BE108" s="141">
        <f t="shared" si="93"/>
        <v>9386434</v>
      </c>
      <c r="BF108" s="141">
        <f t="shared" si="94"/>
        <v>9386434</v>
      </c>
      <c r="BG108" s="141">
        <f t="shared" si="129"/>
        <v>0</v>
      </c>
      <c r="BH108" s="141"/>
      <c r="BI108" s="141"/>
      <c r="BJ108" s="141">
        <f t="shared" si="96"/>
        <v>2191103</v>
      </c>
      <c r="BK108" s="141">
        <f t="shared" si="97"/>
        <v>2191101</v>
      </c>
      <c r="BL108" s="141">
        <f t="shared" si="130"/>
        <v>0</v>
      </c>
      <c r="BM108" s="141"/>
      <c r="BN108" s="141"/>
      <c r="BO108" s="141">
        <f t="shared" si="99"/>
        <v>186600000</v>
      </c>
      <c r="BP108" s="141">
        <f t="shared" si="100"/>
        <v>183638092</v>
      </c>
      <c r="BQ108" s="141">
        <f t="shared" si="131"/>
        <v>0</v>
      </c>
      <c r="BR108" s="141"/>
      <c r="BS108" s="141"/>
      <c r="BT108" s="141">
        <f t="shared" si="102"/>
        <v>121100000</v>
      </c>
      <c r="BU108" s="141">
        <f t="shared" si="103"/>
        <v>119177778</v>
      </c>
      <c r="BV108" s="141">
        <f t="shared" si="132"/>
        <v>0</v>
      </c>
      <c r="BW108" s="141"/>
      <c r="BX108" s="141"/>
      <c r="BY108" s="141">
        <f t="shared" si="105"/>
        <v>10161290</v>
      </c>
      <c r="BZ108" s="141">
        <f t="shared" si="106"/>
        <v>10000069</v>
      </c>
      <c r="CA108" s="141">
        <f t="shared" si="133"/>
        <v>0</v>
      </c>
      <c r="CB108" s="141"/>
      <c r="CC108" s="141"/>
      <c r="CD108" s="141">
        <f t="shared" si="108"/>
        <v>1904000</v>
      </c>
      <c r="CE108" s="141">
        <f t="shared" si="109"/>
        <v>1874207.2309440002</v>
      </c>
      <c r="CF108" s="141">
        <f t="shared" si="134"/>
        <v>0</v>
      </c>
      <c r="CG108" s="141"/>
      <c r="CH108" s="141">
        <v>693.23</v>
      </c>
      <c r="CI108" s="141">
        <f t="shared" si="115"/>
        <v>246401</v>
      </c>
      <c r="CJ108" s="141">
        <f t="shared" si="116"/>
        <v>225992.98000000117</v>
      </c>
      <c r="CK108" s="141">
        <f t="shared" si="135"/>
        <v>755.83128834355432</v>
      </c>
      <c r="CL108" s="141"/>
      <c r="CM108" s="141">
        <v>39622</v>
      </c>
      <c r="CN108" s="141">
        <v>77087</v>
      </c>
      <c r="CO108" s="141">
        <f t="shared" si="112"/>
        <v>116709</v>
      </c>
      <c r="CP108" s="141">
        <f t="shared" si="117"/>
        <v>435000431</v>
      </c>
      <c r="CQ108" s="141">
        <f t="shared" si="118"/>
        <v>435000431.00000006</v>
      </c>
      <c r="CR108" s="141">
        <f t="shared" si="120"/>
        <v>116708.99999999999</v>
      </c>
      <c r="CS108" s="141"/>
      <c r="CT108" s="141"/>
      <c r="CU108" s="141"/>
      <c r="CV108" s="141">
        <f t="shared" si="114"/>
        <v>1114191.6904496865</v>
      </c>
    </row>
    <row r="109" spans="1:100" s="14" customFormat="1" ht="13.2" x14ac:dyDescent="0.25">
      <c r="A109" s="4" t="s">
        <v>218</v>
      </c>
      <c r="B109" s="4" t="s">
        <v>219</v>
      </c>
      <c r="C109" s="4"/>
      <c r="D109" s="4" t="s">
        <v>203</v>
      </c>
      <c r="E109" s="4"/>
      <c r="F109" s="141">
        <v>500674.68498100003</v>
      </c>
      <c r="G109" s="141">
        <f>'Control Totals 2016-17'!$I$3</f>
        <v>129600000</v>
      </c>
      <c r="H109" s="141">
        <v>129600000.00000101</v>
      </c>
      <c r="I109" s="141">
        <f t="shared" si="121"/>
        <v>500674.68498099607</v>
      </c>
      <c r="J109" s="141"/>
      <c r="K109" s="141">
        <v>26586114.671771001</v>
      </c>
      <c r="L109" s="141">
        <f t="shared" si="69"/>
        <v>3202979103</v>
      </c>
      <c r="M109" s="141">
        <v>5258012077.9999981</v>
      </c>
      <c r="N109" s="141">
        <f t="shared" si="122"/>
        <v>16195240.417940374</v>
      </c>
      <c r="O109" s="141"/>
      <c r="P109" s="141">
        <v>6186603.069104</v>
      </c>
      <c r="Q109" s="141">
        <v>756991403</v>
      </c>
      <c r="R109" s="141">
        <v>1276518313</v>
      </c>
      <c r="S109" s="141">
        <f t="shared" si="123"/>
        <v>3668733.3737335447</v>
      </c>
      <c r="T109" s="141"/>
      <c r="U109" s="141"/>
      <c r="V109" s="141">
        <f t="shared" si="72"/>
        <v>443204474</v>
      </c>
      <c r="W109" s="141">
        <f t="shared" si="73"/>
        <v>523996799.00000209</v>
      </c>
      <c r="X109" s="141">
        <f t="shared" si="74"/>
        <v>0</v>
      </c>
      <c r="Y109" s="141"/>
      <c r="Z109" s="141">
        <v>2079776.1538190001</v>
      </c>
      <c r="AA109" s="141">
        <f t="shared" si="75"/>
        <v>340118003</v>
      </c>
      <c r="AB109" s="141">
        <f t="shared" si="76"/>
        <v>342170317.00001383</v>
      </c>
      <c r="AC109" s="141">
        <f t="shared" si="77"/>
        <v>2067301.7996587662</v>
      </c>
      <c r="AD109" s="141"/>
      <c r="AE109" s="141">
        <v>3528197.4861280001</v>
      </c>
      <c r="AF109" s="141">
        <f t="shared" si="78"/>
        <v>605544318</v>
      </c>
      <c r="AG109" s="141">
        <f t="shared" si="79"/>
        <v>726591897.00000179</v>
      </c>
      <c r="AH109" s="141">
        <f t="shared" si="124"/>
        <v>2940412.5607895255</v>
      </c>
      <c r="AI109" s="141"/>
      <c r="AJ109" s="141"/>
      <c r="AK109" s="141">
        <f t="shared" si="81"/>
        <v>20371175</v>
      </c>
      <c r="AL109" s="141">
        <f t="shared" si="82"/>
        <v>21580834</v>
      </c>
      <c r="AM109" s="141">
        <f t="shared" si="125"/>
        <v>0</v>
      </c>
      <c r="AN109" s="141"/>
      <c r="AO109" s="141">
        <v>63882.633057999999</v>
      </c>
      <c r="AP109" s="141">
        <f t="shared" si="84"/>
        <v>45205996</v>
      </c>
      <c r="AQ109" s="141">
        <f t="shared" si="85"/>
        <v>45294790.000002876</v>
      </c>
      <c r="AR109" s="141">
        <f t="shared" si="126"/>
        <v>63757.400232769207</v>
      </c>
      <c r="AS109" s="141"/>
      <c r="AT109" s="141">
        <v>91948.413067000001</v>
      </c>
      <c r="AU109" s="141">
        <f t="shared" si="87"/>
        <v>12223411</v>
      </c>
      <c r="AV109" s="141">
        <f t="shared" si="88"/>
        <v>11889881.000002848</v>
      </c>
      <c r="AW109" s="141">
        <f t="shared" si="127"/>
        <v>94527.711733653385</v>
      </c>
      <c r="AX109" s="141"/>
      <c r="AY109" s="141">
        <v>2122645.0447180001</v>
      </c>
      <c r="AZ109" s="141">
        <f t="shared" si="90"/>
        <v>859541545</v>
      </c>
      <c r="BA109" s="141">
        <f t="shared" si="91"/>
        <v>834431461.9999969</v>
      </c>
      <c r="BB109" s="141">
        <f t="shared" si="128"/>
        <v>2186520.6242948575</v>
      </c>
      <c r="BC109" s="141"/>
      <c r="BD109" s="141"/>
      <c r="BE109" s="141">
        <f t="shared" si="93"/>
        <v>9386434</v>
      </c>
      <c r="BF109" s="141">
        <f t="shared" si="94"/>
        <v>9386434</v>
      </c>
      <c r="BG109" s="141">
        <f t="shared" si="129"/>
        <v>0</v>
      </c>
      <c r="BH109" s="141"/>
      <c r="BI109" s="141"/>
      <c r="BJ109" s="141">
        <f t="shared" si="96"/>
        <v>2191103</v>
      </c>
      <c r="BK109" s="141">
        <f t="shared" si="97"/>
        <v>2191101</v>
      </c>
      <c r="BL109" s="141">
        <f t="shared" si="130"/>
        <v>0</v>
      </c>
      <c r="BM109" s="141"/>
      <c r="BN109" s="141">
        <v>1106395</v>
      </c>
      <c r="BO109" s="141">
        <f t="shared" si="99"/>
        <v>186600000</v>
      </c>
      <c r="BP109" s="141">
        <f t="shared" si="100"/>
        <v>183638092</v>
      </c>
      <c r="BQ109" s="141">
        <f t="shared" si="131"/>
        <v>1124240.1004689157</v>
      </c>
      <c r="BR109" s="141"/>
      <c r="BS109" s="141">
        <v>787981</v>
      </c>
      <c r="BT109" s="141">
        <f t="shared" si="102"/>
        <v>121100000</v>
      </c>
      <c r="BU109" s="141">
        <f t="shared" si="103"/>
        <v>119177778</v>
      </c>
      <c r="BV109" s="141">
        <f t="shared" si="132"/>
        <v>800690.36947475222</v>
      </c>
      <c r="BW109" s="141"/>
      <c r="BX109" s="141">
        <v>122683</v>
      </c>
      <c r="BY109" s="141">
        <f t="shared" si="105"/>
        <v>10161290</v>
      </c>
      <c r="BZ109" s="141">
        <f t="shared" si="106"/>
        <v>10000069</v>
      </c>
      <c r="CA109" s="141">
        <f t="shared" si="133"/>
        <v>124660.89394683177</v>
      </c>
      <c r="CB109" s="141"/>
      <c r="CC109" s="141">
        <v>18465.095870000001</v>
      </c>
      <c r="CD109" s="141">
        <f t="shared" si="108"/>
        <v>1904000</v>
      </c>
      <c r="CE109" s="141">
        <f t="shared" si="109"/>
        <v>1874207.2309440002</v>
      </c>
      <c r="CF109" s="141">
        <f t="shared" si="134"/>
        <v>18758.620688263945</v>
      </c>
      <c r="CG109" s="141"/>
      <c r="CH109" s="141">
        <v>693.23</v>
      </c>
      <c r="CI109" s="141">
        <f t="shared" si="115"/>
        <v>246401</v>
      </c>
      <c r="CJ109" s="141">
        <f t="shared" si="116"/>
        <v>225992.98000000117</v>
      </c>
      <c r="CK109" s="141">
        <f t="shared" si="135"/>
        <v>755.83128834355432</v>
      </c>
      <c r="CL109" s="141"/>
      <c r="CM109" s="141">
        <v>1465929</v>
      </c>
      <c r="CN109" s="141">
        <v>2876211</v>
      </c>
      <c r="CO109" s="141">
        <f t="shared" si="112"/>
        <v>4342140</v>
      </c>
      <c r="CP109" s="141">
        <f t="shared" si="117"/>
        <v>435000431</v>
      </c>
      <c r="CQ109" s="141">
        <f t="shared" si="118"/>
        <v>435000431.00000006</v>
      </c>
      <c r="CR109" s="141">
        <f t="shared" si="120"/>
        <v>4342139.9999999991</v>
      </c>
      <c r="CS109" s="141"/>
      <c r="CT109" s="141"/>
      <c r="CU109" s="141"/>
      <c r="CV109" s="141">
        <f t="shared" si="114"/>
        <v>34128414.3892316</v>
      </c>
    </row>
    <row r="110" spans="1:100" s="14" customFormat="1" ht="13.2" x14ac:dyDescent="0.25">
      <c r="A110" s="4" t="s">
        <v>665</v>
      </c>
      <c r="B110" s="4" t="s">
        <v>666</v>
      </c>
      <c r="C110" s="4" t="s">
        <v>348</v>
      </c>
      <c r="D110" s="4" t="s">
        <v>348</v>
      </c>
      <c r="E110" s="4"/>
      <c r="F110" s="141"/>
      <c r="G110" s="141">
        <f>'Control Totals 2016-17'!$I$3</f>
        <v>129600000</v>
      </c>
      <c r="H110" s="141">
        <v>129600000.00000101</v>
      </c>
      <c r="I110" s="141">
        <f t="shared" si="121"/>
        <v>0</v>
      </c>
      <c r="J110" s="141"/>
      <c r="K110" s="141"/>
      <c r="L110" s="141">
        <f t="shared" si="69"/>
        <v>3202979103</v>
      </c>
      <c r="M110" s="141">
        <v>5258012077.9999981</v>
      </c>
      <c r="N110" s="141">
        <f t="shared" si="122"/>
        <v>0</v>
      </c>
      <c r="O110" s="141"/>
      <c r="P110" s="141">
        <v>2040000.5838349999</v>
      </c>
      <c r="Q110" s="141">
        <v>756991403</v>
      </c>
      <c r="R110" s="141">
        <v>1276518313</v>
      </c>
      <c r="S110" s="141">
        <f t="shared" si="123"/>
        <v>1209745.9851154331</v>
      </c>
      <c r="T110" s="141"/>
      <c r="U110" s="141"/>
      <c r="V110" s="141">
        <f t="shared" si="72"/>
        <v>443204474</v>
      </c>
      <c r="W110" s="141">
        <f t="shared" si="73"/>
        <v>523996799.00000209</v>
      </c>
      <c r="X110" s="141">
        <f t="shared" si="74"/>
        <v>0</v>
      </c>
      <c r="Y110" s="141"/>
      <c r="Z110" s="141">
        <v>100600.901493</v>
      </c>
      <c r="AA110" s="141">
        <f t="shared" si="75"/>
        <v>340118003</v>
      </c>
      <c r="AB110" s="141">
        <f t="shared" si="76"/>
        <v>342170317.00001383</v>
      </c>
      <c r="AC110" s="141">
        <f t="shared" si="77"/>
        <v>99997.504213077307</v>
      </c>
      <c r="AD110" s="141"/>
      <c r="AE110" s="141"/>
      <c r="AF110" s="141">
        <f t="shared" si="78"/>
        <v>605544318</v>
      </c>
      <c r="AG110" s="141">
        <f t="shared" si="79"/>
        <v>726591897.00000179</v>
      </c>
      <c r="AH110" s="141">
        <f t="shared" si="124"/>
        <v>0</v>
      </c>
      <c r="AI110" s="141"/>
      <c r="AJ110" s="141"/>
      <c r="AK110" s="141">
        <f t="shared" si="81"/>
        <v>20371175</v>
      </c>
      <c r="AL110" s="141">
        <f t="shared" si="82"/>
        <v>21580834</v>
      </c>
      <c r="AM110" s="141">
        <f t="shared" si="125"/>
        <v>0</v>
      </c>
      <c r="AN110" s="141"/>
      <c r="AO110" s="141">
        <v>28309.240919</v>
      </c>
      <c r="AP110" s="141">
        <f t="shared" si="84"/>
        <v>45205996</v>
      </c>
      <c r="AQ110" s="141">
        <f t="shared" si="85"/>
        <v>45294790.000002876</v>
      </c>
      <c r="AR110" s="141">
        <f t="shared" si="126"/>
        <v>28253.744674547979</v>
      </c>
      <c r="AS110" s="141"/>
      <c r="AT110" s="141"/>
      <c r="AU110" s="141">
        <f t="shared" si="87"/>
        <v>12223411</v>
      </c>
      <c r="AV110" s="141">
        <f t="shared" si="88"/>
        <v>11889881.000002848</v>
      </c>
      <c r="AW110" s="141">
        <f t="shared" si="127"/>
        <v>0</v>
      </c>
      <c r="AX110" s="141"/>
      <c r="AY110" s="141"/>
      <c r="AZ110" s="141">
        <f t="shared" si="90"/>
        <v>859541545</v>
      </c>
      <c r="BA110" s="141">
        <f t="shared" si="91"/>
        <v>834431461.9999969</v>
      </c>
      <c r="BB110" s="141">
        <f t="shared" si="128"/>
        <v>0</v>
      </c>
      <c r="BC110" s="141"/>
      <c r="BD110" s="141"/>
      <c r="BE110" s="141">
        <f t="shared" si="93"/>
        <v>9386434</v>
      </c>
      <c r="BF110" s="141">
        <f t="shared" si="94"/>
        <v>9386434</v>
      </c>
      <c r="BG110" s="141">
        <f t="shared" si="129"/>
        <v>0</v>
      </c>
      <c r="BH110" s="141"/>
      <c r="BI110" s="141"/>
      <c r="BJ110" s="141">
        <f t="shared" si="96"/>
        <v>2191103</v>
      </c>
      <c r="BK110" s="141">
        <f t="shared" si="97"/>
        <v>2191101</v>
      </c>
      <c r="BL110" s="141">
        <f t="shared" si="130"/>
        <v>0</v>
      </c>
      <c r="BM110" s="141"/>
      <c r="BN110" s="141"/>
      <c r="BO110" s="141">
        <f t="shared" si="99"/>
        <v>186600000</v>
      </c>
      <c r="BP110" s="141">
        <f t="shared" si="100"/>
        <v>183638092</v>
      </c>
      <c r="BQ110" s="141">
        <f t="shared" si="131"/>
        <v>0</v>
      </c>
      <c r="BR110" s="141"/>
      <c r="BS110" s="141"/>
      <c r="BT110" s="141">
        <f t="shared" si="102"/>
        <v>121100000</v>
      </c>
      <c r="BU110" s="141">
        <f t="shared" si="103"/>
        <v>119177778</v>
      </c>
      <c r="BV110" s="141">
        <f t="shared" si="132"/>
        <v>0</v>
      </c>
      <c r="BW110" s="141"/>
      <c r="BX110" s="141"/>
      <c r="BY110" s="141">
        <f t="shared" si="105"/>
        <v>10161290</v>
      </c>
      <c r="BZ110" s="141">
        <f t="shared" si="106"/>
        <v>10000069</v>
      </c>
      <c r="CA110" s="141">
        <f t="shared" si="133"/>
        <v>0</v>
      </c>
      <c r="CB110" s="141"/>
      <c r="CC110" s="141"/>
      <c r="CD110" s="141">
        <f t="shared" si="108"/>
        <v>1904000</v>
      </c>
      <c r="CE110" s="141">
        <f t="shared" si="109"/>
        <v>1874207.2309440002</v>
      </c>
      <c r="CF110" s="141">
        <f t="shared" si="134"/>
        <v>0</v>
      </c>
      <c r="CG110" s="141"/>
      <c r="CH110" s="141">
        <v>693.23</v>
      </c>
      <c r="CI110" s="141">
        <f t="shared" si="115"/>
        <v>246401</v>
      </c>
      <c r="CJ110" s="141">
        <f t="shared" si="116"/>
        <v>225992.98000000117</v>
      </c>
      <c r="CK110" s="141">
        <f t="shared" si="135"/>
        <v>755.83128834355432</v>
      </c>
      <c r="CL110" s="141"/>
      <c r="CM110" s="141">
        <v>70023</v>
      </c>
      <c r="CN110" s="141">
        <v>137469</v>
      </c>
      <c r="CO110" s="141">
        <f t="shared" si="112"/>
        <v>207492</v>
      </c>
      <c r="CP110" s="141">
        <f t="shared" si="117"/>
        <v>435000431</v>
      </c>
      <c r="CQ110" s="141">
        <f t="shared" si="118"/>
        <v>435000431.00000006</v>
      </c>
      <c r="CR110" s="141">
        <f t="shared" si="120"/>
        <v>207491.99999999997</v>
      </c>
      <c r="CS110" s="141"/>
      <c r="CT110" s="141"/>
      <c r="CU110" s="141"/>
      <c r="CV110" s="141">
        <f t="shared" si="114"/>
        <v>1546245.0652914019</v>
      </c>
    </row>
    <row r="111" spans="1:100" s="14" customFormat="1" ht="13.2" x14ac:dyDescent="0.25">
      <c r="A111" s="4" t="s">
        <v>321</v>
      </c>
      <c r="B111" s="4" t="s">
        <v>322</v>
      </c>
      <c r="C111" s="4" t="s">
        <v>312</v>
      </c>
      <c r="D111" s="4" t="s">
        <v>312</v>
      </c>
      <c r="E111" s="4"/>
      <c r="F111" s="141">
        <v>891992.99202999996</v>
      </c>
      <c r="G111" s="141">
        <f>'Control Totals 2016-17'!$I$3</f>
        <v>129600000</v>
      </c>
      <c r="H111" s="141">
        <v>129600000.00000101</v>
      </c>
      <c r="I111" s="141">
        <f t="shared" si="121"/>
        <v>891992.99202999298</v>
      </c>
      <c r="J111" s="141"/>
      <c r="K111" s="141">
        <v>41652573.592368998</v>
      </c>
      <c r="L111" s="141">
        <f t="shared" si="69"/>
        <v>3202979103</v>
      </c>
      <c r="M111" s="141">
        <v>5258012077.9999981</v>
      </c>
      <c r="N111" s="141">
        <f t="shared" si="122"/>
        <v>25373148.791486587</v>
      </c>
      <c r="O111" s="141"/>
      <c r="P111" s="141"/>
      <c r="Q111" s="141">
        <v>756991403</v>
      </c>
      <c r="R111" s="141">
        <v>1276518313</v>
      </c>
      <c r="S111" s="141">
        <f t="shared" si="123"/>
        <v>0</v>
      </c>
      <c r="T111" s="141"/>
      <c r="U111" s="141"/>
      <c r="V111" s="141">
        <f t="shared" si="72"/>
        <v>443204474</v>
      </c>
      <c r="W111" s="141">
        <f t="shared" si="73"/>
        <v>523996799.00000209</v>
      </c>
      <c r="X111" s="141">
        <f t="shared" si="74"/>
        <v>0</v>
      </c>
      <c r="Y111" s="141"/>
      <c r="Z111" s="141">
        <v>3448736.1517690001</v>
      </c>
      <c r="AA111" s="141">
        <f t="shared" si="75"/>
        <v>340118003</v>
      </c>
      <c r="AB111" s="141">
        <f t="shared" si="76"/>
        <v>342170317.00001383</v>
      </c>
      <c r="AC111" s="141">
        <f t="shared" si="77"/>
        <v>3428050.8698056643</v>
      </c>
      <c r="AD111" s="141"/>
      <c r="AE111" s="141">
        <v>5915561.8054299997</v>
      </c>
      <c r="AF111" s="141">
        <f t="shared" si="78"/>
        <v>605544318</v>
      </c>
      <c r="AG111" s="141">
        <f t="shared" si="79"/>
        <v>726591897.00000179</v>
      </c>
      <c r="AH111" s="141">
        <f t="shared" si="124"/>
        <v>4930050.6293093832</v>
      </c>
      <c r="AI111" s="141"/>
      <c r="AJ111" s="141"/>
      <c r="AK111" s="141">
        <f t="shared" si="81"/>
        <v>20371175</v>
      </c>
      <c r="AL111" s="141">
        <f t="shared" si="82"/>
        <v>21580834</v>
      </c>
      <c r="AM111" s="141">
        <f t="shared" si="125"/>
        <v>0</v>
      </c>
      <c r="AN111" s="141"/>
      <c r="AO111" s="141"/>
      <c r="AP111" s="141">
        <f t="shared" si="84"/>
        <v>45205996</v>
      </c>
      <c r="AQ111" s="141">
        <f t="shared" si="85"/>
        <v>45294790.000002876</v>
      </c>
      <c r="AR111" s="141">
        <f t="shared" si="126"/>
        <v>0</v>
      </c>
      <c r="AS111" s="141"/>
      <c r="AT111" s="141">
        <v>89400.581424000004</v>
      </c>
      <c r="AU111" s="141">
        <f t="shared" si="87"/>
        <v>12223411</v>
      </c>
      <c r="AV111" s="141">
        <f t="shared" si="88"/>
        <v>11889881.000002848</v>
      </c>
      <c r="AW111" s="141">
        <f t="shared" si="127"/>
        <v>91908.409376364289</v>
      </c>
      <c r="AX111" s="141"/>
      <c r="AY111" s="141">
        <v>10809687.140747</v>
      </c>
      <c r="AZ111" s="141">
        <f t="shared" si="90"/>
        <v>859541545</v>
      </c>
      <c r="BA111" s="141">
        <f t="shared" si="91"/>
        <v>834431461.9999969</v>
      </c>
      <c r="BB111" s="141">
        <f t="shared" si="128"/>
        <v>11134977.058097005</v>
      </c>
      <c r="BC111" s="141"/>
      <c r="BD111" s="141"/>
      <c r="BE111" s="141">
        <f t="shared" si="93"/>
        <v>9386434</v>
      </c>
      <c r="BF111" s="141">
        <f t="shared" si="94"/>
        <v>9386434</v>
      </c>
      <c r="BG111" s="141">
        <f t="shared" si="129"/>
        <v>0</v>
      </c>
      <c r="BH111" s="141"/>
      <c r="BI111" s="141"/>
      <c r="BJ111" s="141">
        <f t="shared" si="96"/>
        <v>2191103</v>
      </c>
      <c r="BK111" s="141">
        <f t="shared" si="97"/>
        <v>2191101</v>
      </c>
      <c r="BL111" s="141">
        <f t="shared" si="130"/>
        <v>0</v>
      </c>
      <c r="BM111" s="141"/>
      <c r="BN111" s="141">
        <v>1978434</v>
      </c>
      <c r="BO111" s="141">
        <f t="shared" si="99"/>
        <v>186600000</v>
      </c>
      <c r="BP111" s="141">
        <f t="shared" si="100"/>
        <v>183638092</v>
      </c>
      <c r="BQ111" s="141">
        <f t="shared" si="131"/>
        <v>2010344.2612549036</v>
      </c>
      <c r="BR111" s="141"/>
      <c r="BS111" s="141">
        <v>1672358</v>
      </c>
      <c r="BT111" s="141">
        <f t="shared" si="102"/>
        <v>121100000</v>
      </c>
      <c r="BU111" s="141">
        <f t="shared" si="103"/>
        <v>119177778</v>
      </c>
      <c r="BV111" s="141">
        <f t="shared" si="132"/>
        <v>1699331.5129604111</v>
      </c>
      <c r="BW111" s="141"/>
      <c r="BX111" s="141">
        <v>112203</v>
      </c>
      <c r="BY111" s="141">
        <f t="shared" si="105"/>
        <v>10161290</v>
      </c>
      <c r="BZ111" s="141">
        <f t="shared" si="106"/>
        <v>10000069</v>
      </c>
      <c r="CA111" s="141">
        <f t="shared" si="133"/>
        <v>114011.93550464501</v>
      </c>
      <c r="CB111" s="141"/>
      <c r="CC111" s="141">
        <v>18465.095870000001</v>
      </c>
      <c r="CD111" s="141">
        <f t="shared" si="108"/>
        <v>1904000</v>
      </c>
      <c r="CE111" s="141">
        <f t="shared" si="109"/>
        <v>1874207.2309440002</v>
      </c>
      <c r="CF111" s="141">
        <f t="shared" si="134"/>
        <v>18758.620688263945</v>
      </c>
      <c r="CG111" s="141"/>
      <c r="CH111" s="141"/>
      <c r="CI111" s="141">
        <f t="shared" si="115"/>
        <v>246401</v>
      </c>
      <c r="CJ111" s="141">
        <f t="shared" si="116"/>
        <v>225992.98000000117</v>
      </c>
      <c r="CK111" s="141">
        <f t="shared" si="135"/>
        <v>0</v>
      </c>
      <c r="CL111" s="141"/>
      <c r="CM111" s="141"/>
      <c r="CN111" s="141">
        <v>2435074</v>
      </c>
      <c r="CO111" s="141">
        <f t="shared" si="112"/>
        <v>2435074</v>
      </c>
      <c r="CP111" s="141">
        <f t="shared" si="117"/>
        <v>435000431</v>
      </c>
      <c r="CQ111" s="141">
        <f t="shared" si="118"/>
        <v>435000431.00000006</v>
      </c>
      <c r="CR111" s="141">
        <f>(CO111/CQ111)*CP111</f>
        <v>2435073.9999999995</v>
      </c>
      <c r="CS111" s="141"/>
      <c r="CT111" s="141"/>
      <c r="CU111" s="141"/>
      <c r="CV111" s="141">
        <f t="shared" si="114"/>
        <v>52127649.080513231</v>
      </c>
    </row>
    <row r="112" spans="1:100" s="14" customFormat="1" ht="13.2" x14ac:dyDescent="0.25">
      <c r="A112" s="4" t="s">
        <v>783</v>
      </c>
      <c r="B112" s="4" t="s">
        <v>784</v>
      </c>
      <c r="C112" s="4" t="s">
        <v>764</v>
      </c>
      <c r="D112" s="4" t="s">
        <v>764</v>
      </c>
      <c r="E112" s="4"/>
      <c r="F112" s="141"/>
      <c r="G112" s="141">
        <f>'Control Totals 2016-17'!$I$3</f>
        <v>129600000</v>
      </c>
      <c r="H112" s="141">
        <v>129600000.00000101</v>
      </c>
      <c r="I112" s="141">
        <f t="shared" si="121"/>
        <v>0</v>
      </c>
      <c r="J112" s="141"/>
      <c r="K112" s="141"/>
      <c r="L112" s="141">
        <f t="shared" si="69"/>
        <v>3202979103</v>
      </c>
      <c r="M112" s="141">
        <v>5258012077.9999981</v>
      </c>
      <c r="N112" s="141">
        <f t="shared" si="122"/>
        <v>0</v>
      </c>
      <c r="O112" s="141"/>
      <c r="P112" s="141"/>
      <c r="Q112" s="141">
        <v>756991403</v>
      </c>
      <c r="R112" s="141">
        <v>1276518313</v>
      </c>
      <c r="S112" s="141">
        <f t="shared" si="123"/>
        <v>0</v>
      </c>
      <c r="T112" s="141"/>
      <c r="U112" s="141">
        <v>6908719.0914110001</v>
      </c>
      <c r="V112" s="141">
        <f t="shared" si="72"/>
        <v>443204474</v>
      </c>
      <c r="W112" s="141">
        <f t="shared" si="73"/>
        <v>523996799.00000209</v>
      </c>
      <c r="X112" s="141">
        <f t="shared" si="74"/>
        <v>5843499.8396289023</v>
      </c>
      <c r="Y112" s="141"/>
      <c r="Z112" s="141">
        <v>355725.82569500001</v>
      </c>
      <c r="AA112" s="141">
        <f t="shared" si="75"/>
        <v>340118003</v>
      </c>
      <c r="AB112" s="141">
        <f t="shared" si="76"/>
        <v>342170317.00001383</v>
      </c>
      <c r="AC112" s="141">
        <f t="shared" si="77"/>
        <v>353592.20668724633</v>
      </c>
      <c r="AD112" s="141"/>
      <c r="AE112" s="141"/>
      <c r="AF112" s="141">
        <f t="shared" si="78"/>
        <v>605544318</v>
      </c>
      <c r="AG112" s="141">
        <f t="shared" si="79"/>
        <v>726591897.00000179</v>
      </c>
      <c r="AH112" s="141">
        <f t="shared" si="124"/>
        <v>0</v>
      </c>
      <c r="AI112" s="141"/>
      <c r="AJ112" s="141"/>
      <c r="AK112" s="141">
        <f t="shared" si="81"/>
        <v>20371175</v>
      </c>
      <c r="AL112" s="141">
        <f t="shared" si="82"/>
        <v>21580834</v>
      </c>
      <c r="AM112" s="141">
        <f t="shared" si="125"/>
        <v>0</v>
      </c>
      <c r="AN112" s="141"/>
      <c r="AO112" s="141"/>
      <c r="AP112" s="141">
        <f t="shared" si="84"/>
        <v>45205996</v>
      </c>
      <c r="AQ112" s="141">
        <f t="shared" si="85"/>
        <v>45294790.000002876</v>
      </c>
      <c r="AR112" s="141">
        <f t="shared" si="126"/>
        <v>0</v>
      </c>
      <c r="AS112" s="141"/>
      <c r="AT112" s="141"/>
      <c r="AU112" s="141">
        <f t="shared" si="87"/>
        <v>12223411</v>
      </c>
      <c r="AV112" s="141">
        <f t="shared" si="88"/>
        <v>11889881.000002848</v>
      </c>
      <c r="AW112" s="141">
        <f t="shared" si="127"/>
        <v>0</v>
      </c>
      <c r="AX112" s="141"/>
      <c r="AY112" s="141"/>
      <c r="AZ112" s="141">
        <f t="shared" si="90"/>
        <v>859541545</v>
      </c>
      <c r="BA112" s="141">
        <f t="shared" si="91"/>
        <v>834431461.9999969</v>
      </c>
      <c r="BB112" s="141">
        <f t="shared" si="128"/>
        <v>0</v>
      </c>
      <c r="BC112" s="141"/>
      <c r="BD112" s="141"/>
      <c r="BE112" s="141">
        <f t="shared" si="93"/>
        <v>9386434</v>
      </c>
      <c r="BF112" s="141">
        <f t="shared" si="94"/>
        <v>9386434</v>
      </c>
      <c r="BG112" s="141">
        <f t="shared" si="129"/>
        <v>0</v>
      </c>
      <c r="BH112" s="141"/>
      <c r="BI112" s="141"/>
      <c r="BJ112" s="141">
        <f t="shared" si="96"/>
        <v>2191103</v>
      </c>
      <c r="BK112" s="141">
        <f t="shared" si="97"/>
        <v>2191101</v>
      </c>
      <c r="BL112" s="141">
        <f t="shared" si="130"/>
        <v>0</v>
      </c>
      <c r="BM112" s="141"/>
      <c r="BN112" s="141"/>
      <c r="BO112" s="141">
        <f t="shared" si="99"/>
        <v>186600000</v>
      </c>
      <c r="BP112" s="141">
        <f t="shared" si="100"/>
        <v>183638092</v>
      </c>
      <c r="BQ112" s="141">
        <f t="shared" si="131"/>
        <v>0</v>
      </c>
      <c r="BR112" s="141"/>
      <c r="BS112" s="141"/>
      <c r="BT112" s="141">
        <f t="shared" si="102"/>
        <v>121100000</v>
      </c>
      <c r="BU112" s="141">
        <f t="shared" si="103"/>
        <v>119177778</v>
      </c>
      <c r="BV112" s="141">
        <f t="shared" si="132"/>
        <v>0</v>
      </c>
      <c r="BW112" s="141"/>
      <c r="BX112" s="141"/>
      <c r="BY112" s="141">
        <f t="shared" si="105"/>
        <v>10161290</v>
      </c>
      <c r="BZ112" s="141">
        <f t="shared" si="106"/>
        <v>10000069</v>
      </c>
      <c r="CA112" s="141">
        <f t="shared" si="133"/>
        <v>0</v>
      </c>
      <c r="CB112" s="141"/>
      <c r="CC112" s="141"/>
      <c r="CD112" s="141">
        <f t="shared" si="108"/>
        <v>1904000</v>
      </c>
      <c r="CE112" s="141">
        <f t="shared" si="109"/>
        <v>1874207.2309440002</v>
      </c>
      <c r="CF112" s="141">
        <f t="shared" si="134"/>
        <v>0</v>
      </c>
      <c r="CG112" s="141"/>
      <c r="CH112" s="141"/>
      <c r="CI112" s="141">
        <f t="shared" si="115"/>
        <v>246401</v>
      </c>
      <c r="CJ112" s="141">
        <f t="shared" si="116"/>
        <v>225992.98000000117</v>
      </c>
      <c r="CK112" s="141">
        <f t="shared" si="135"/>
        <v>0</v>
      </c>
      <c r="CL112" s="141"/>
      <c r="CM112" s="141"/>
      <c r="CN112" s="141">
        <v>249930</v>
      </c>
      <c r="CO112" s="141">
        <f t="shared" si="112"/>
        <v>249930</v>
      </c>
      <c r="CP112" s="141">
        <f t="shared" si="117"/>
        <v>435000431</v>
      </c>
      <c r="CQ112" s="141">
        <f t="shared" si="118"/>
        <v>435000431.00000006</v>
      </c>
      <c r="CR112" s="141">
        <f t="shared" si="120"/>
        <v>249929.99999999997</v>
      </c>
      <c r="CS112" s="141"/>
      <c r="CT112" s="141"/>
      <c r="CU112" s="141"/>
      <c r="CV112" s="141">
        <f t="shared" si="114"/>
        <v>6447022.0463161487</v>
      </c>
    </row>
    <row r="113" spans="1:100" s="14" customFormat="1" ht="13.2" x14ac:dyDescent="0.25">
      <c r="A113" s="4" t="s">
        <v>419</v>
      </c>
      <c r="B113" s="4" t="s">
        <v>420</v>
      </c>
      <c r="C113" s="4" t="s">
        <v>348</v>
      </c>
      <c r="D113" s="4" t="s">
        <v>348</v>
      </c>
      <c r="E113" s="4"/>
      <c r="F113" s="141"/>
      <c r="G113" s="141">
        <f>'Control Totals 2016-17'!$I$3</f>
        <v>129600000</v>
      </c>
      <c r="H113" s="141">
        <v>129600000.00000101</v>
      </c>
      <c r="I113" s="141">
        <f t="shared" si="121"/>
        <v>0</v>
      </c>
      <c r="J113" s="141"/>
      <c r="K113" s="141"/>
      <c r="L113" s="141">
        <f t="shared" si="69"/>
        <v>3202979103</v>
      </c>
      <c r="M113" s="141">
        <v>5258012077.9999981</v>
      </c>
      <c r="N113" s="141">
        <f t="shared" si="122"/>
        <v>0</v>
      </c>
      <c r="O113" s="141"/>
      <c r="P113" s="141">
        <v>2288939.5883129998</v>
      </c>
      <c r="Q113" s="141">
        <v>756991403</v>
      </c>
      <c r="R113" s="141">
        <v>1276518313</v>
      </c>
      <c r="S113" s="141">
        <f t="shared" si="123"/>
        <v>1357369.943457521</v>
      </c>
      <c r="T113" s="141"/>
      <c r="U113" s="141"/>
      <c r="V113" s="141">
        <f t="shared" si="72"/>
        <v>443204474</v>
      </c>
      <c r="W113" s="141">
        <f t="shared" si="73"/>
        <v>523996799.00000209</v>
      </c>
      <c r="X113" s="141">
        <f t="shared" si="74"/>
        <v>0</v>
      </c>
      <c r="Y113" s="141"/>
      <c r="Z113" s="141">
        <v>118805.368437</v>
      </c>
      <c r="AA113" s="141">
        <f t="shared" si="75"/>
        <v>340118003</v>
      </c>
      <c r="AB113" s="141">
        <f t="shared" si="76"/>
        <v>342170317.00001383</v>
      </c>
      <c r="AC113" s="141">
        <f t="shared" si="77"/>
        <v>118092.78201788041</v>
      </c>
      <c r="AD113" s="141"/>
      <c r="AE113" s="141"/>
      <c r="AF113" s="141">
        <f t="shared" si="78"/>
        <v>605544318</v>
      </c>
      <c r="AG113" s="141">
        <f t="shared" si="79"/>
        <v>726591897.00000179</v>
      </c>
      <c r="AH113" s="141">
        <f t="shared" si="124"/>
        <v>0</v>
      </c>
      <c r="AI113" s="141"/>
      <c r="AJ113" s="141"/>
      <c r="AK113" s="141">
        <f t="shared" si="81"/>
        <v>20371175</v>
      </c>
      <c r="AL113" s="141">
        <f t="shared" si="82"/>
        <v>21580834</v>
      </c>
      <c r="AM113" s="141">
        <f t="shared" si="125"/>
        <v>0</v>
      </c>
      <c r="AN113" s="141"/>
      <c r="AO113" s="141">
        <v>103291.927341</v>
      </c>
      <c r="AP113" s="141">
        <f t="shared" si="84"/>
        <v>45205996</v>
      </c>
      <c r="AQ113" s="141">
        <f t="shared" si="85"/>
        <v>45294790.000002876</v>
      </c>
      <c r="AR113" s="141">
        <f t="shared" si="126"/>
        <v>103089.43819386822</v>
      </c>
      <c r="AS113" s="141"/>
      <c r="AT113" s="141"/>
      <c r="AU113" s="141">
        <f t="shared" si="87"/>
        <v>12223411</v>
      </c>
      <c r="AV113" s="141">
        <f t="shared" si="88"/>
        <v>11889881.000002848</v>
      </c>
      <c r="AW113" s="141">
        <f t="shared" si="127"/>
        <v>0</v>
      </c>
      <c r="AX113" s="141"/>
      <c r="AY113" s="141"/>
      <c r="AZ113" s="141">
        <f t="shared" si="90"/>
        <v>859541545</v>
      </c>
      <c r="BA113" s="141">
        <f t="shared" si="91"/>
        <v>834431461.9999969</v>
      </c>
      <c r="BB113" s="141">
        <f t="shared" si="128"/>
        <v>0</v>
      </c>
      <c r="BC113" s="141"/>
      <c r="BD113" s="141"/>
      <c r="BE113" s="141">
        <f t="shared" si="93"/>
        <v>9386434</v>
      </c>
      <c r="BF113" s="141">
        <f t="shared" si="94"/>
        <v>9386434</v>
      </c>
      <c r="BG113" s="141">
        <f t="shared" si="129"/>
        <v>0</v>
      </c>
      <c r="BH113" s="141"/>
      <c r="BI113" s="141"/>
      <c r="BJ113" s="141">
        <f t="shared" si="96"/>
        <v>2191103</v>
      </c>
      <c r="BK113" s="141">
        <f t="shared" si="97"/>
        <v>2191101</v>
      </c>
      <c r="BL113" s="141">
        <f t="shared" si="130"/>
        <v>0</v>
      </c>
      <c r="BM113" s="141"/>
      <c r="BN113" s="141"/>
      <c r="BO113" s="141">
        <f t="shared" si="99"/>
        <v>186600000</v>
      </c>
      <c r="BP113" s="141">
        <f t="shared" si="100"/>
        <v>183638092</v>
      </c>
      <c r="BQ113" s="141">
        <f t="shared" si="131"/>
        <v>0</v>
      </c>
      <c r="BR113" s="141"/>
      <c r="BS113" s="141"/>
      <c r="BT113" s="141">
        <f t="shared" si="102"/>
        <v>121100000</v>
      </c>
      <c r="BU113" s="141">
        <f t="shared" si="103"/>
        <v>119177778</v>
      </c>
      <c r="BV113" s="141">
        <f t="shared" si="132"/>
        <v>0</v>
      </c>
      <c r="BW113" s="141"/>
      <c r="BX113" s="141"/>
      <c r="BY113" s="141">
        <f t="shared" si="105"/>
        <v>10161290</v>
      </c>
      <c r="BZ113" s="141">
        <f t="shared" si="106"/>
        <v>10000069</v>
      </c>
      <c r="CA113" s="141">
        <f t="shared" si="133"/>
        <v>0</v>
      </c>
      <c r="CB113" s="141"/>
      <c r="CC113" s="141"/>
      <c r="CD113" s="141">
        <f t="shared" si="108"/>
        <v>1904000</v>
      </c>
      <c r="CE113" s="141">
        <f t="shared" si="109"/>
        <v>1874207.2309440002</v>
      </c>
      <c r="CF113" s="141">
        <f t="shared" si="134"/>
        <v>0</v>
      </c>
      <c r="CG113" s="141"/>
      <c r="CH113" s="141">
        <v>693.23</v>
      </c>
      <c r="CI113" s="141">
        <f t="shared" si="115"/>
        <v>246401</v>
      </c>
      <c r="CJ113" s="141">
        <f t="shared" si="116"/>
        <v>225992.98000000117</v>
      </c>
      <c r="CK113" s="141">
        <f t="shared" si="135"/>
        <v>755.83128834355432</v>
      </c>
      <c r="CL113" s="141"/>
      <c r="CM113" s="141">
        <v>85918</v>
      </c>
      <c r="CN113" s="141">
        <v>166222</v>
      </c>
      <c r="CO113" s="141">
        <f t="shared" si="112"/>
        <v>252140</v>
      </c>
      <c r="CP113" s="141">
        <f t="shared" si="117"/>
        <v>435000431</v>
      </c>
      <c r="CQ113" s="141">
        <f t="shared" si="118"/>
        <v>435000431.00000006</v>
      </c>
      <c r="CR113" s="141">
        <f t="shared" si="120"/>
        <v>252139.99999999997</v>
      </c>
      <c r="CS113" s="141"/>
      <c r="CT113" s="141"/>
      <c r="CU113" s="141"/>
      <c r="CV113" s="141">
        <f t="shared" si="114"/>
        <v>1831447.9949576131</v>
      </c>
    </row>
    <row r="114" spans="1:100" s="14" customFormat="1" ht="13.2" x14ac:dyDescent="0.25">
      <c r="A114" s="4" t="s">
        <v>469</v>
      </c>
      <c r="B114" s="4" t="s">
        <v>470</v>
      </c>
      <c r="C114" s="4" t="s">
        <v>348</v>
      </c>
      <c r="D114" s="4" t="s">
        <v>348</v>
      </c>
      <c r="E114" s="4"/>
      <c r="F114" s="141"/>
      <c r="G114" s="141">
        <f>'Control Totals 2016-17'!$I$3</f>
        <v>129600000</v>
      </c>
      <c r="H114" s="141">
        <v>129600000.00000101</v>
      </c>
      <c r="I114" s="141">
        <f t="shared" si="121"/>
        <v>0</v>
      </c>
      <c r="J114" s="141"/>
      <c r="K114" s="141"/>
      <c r="L114" s="141">
        <f t="shared" si="69"/>
        <v>3202979103</v>
      </c>
      <c r="M114" s="141">
        <v>5258012077.9999981</v>
      </c>
      <c r="N114" s="141">
        <f t="shared" si="122"/>
        <v>0</v>
      </c>
      <c r="O114" s="141"/>
      <c r="P114" s="141">
        <v>1641928.956238</v>
      </c>
      <c r="Q114" s="141">
        <v>756991403</v>
      </c>
      <c r="R114" s="141">
        <v>1276518313</v>
      </c>
      <c r="S114" s="141">
        <f t="shared" si="123"/>
        <v>973684.5069522548</v>
      </c>
      <c r="T114" s="141"/>
      <c r="U114" s="141"/>
      <c r="V114" s="141">
        <f t="shared" si="72"/>
        <v>443204474</v>
      </c>
      <c r="W114" s="141">
        <f t="shared" si="73"/>
        <v>523996799.00000209</v>
      </c>
      <c r="X114" s="141">
        <f t="shared" si="74"/>
        <v>0</v>
      </c>
      <c r="Y114" s="141"/>
      <c r="Z114" s="141">
        <v>86186.340681000001</v>
      </c>
      <c r="AA114" s="141">
        <f t="shared" si="75"/>
        <v>340118003</v>
      </c>
      <c r="AB114" s="141">
        <f t="shared" si="76"/>
        <v>342170317.00001383</v>
      </c>
      <c r="AC114" s="141">
        <f t="shared" si="77"/>
        <v>85669.400944261914</v>
      </c>
      <c r="AD114" s="141"/>
      <c r="AE114" s="141"/>
      <c r="AF114" s="141">
        <f t="shared" si="78"/>
        <v>605544318</v>
      </c>
      <c r="AG114" s="141">
        <f t="shared" si="79"/>
        <v>726591897.00000179</v>
      </c>
      <c r="AH114" s="141">
        <f t="shared" si="124"/>
        <v>0</v>
      </c>
      <c r="AI114" s="141"/>
      <c r="AJ114" s="141"/>
      <c r="AK114" s="141">
        <f t="shared" si="81"/>
        <v>20371175</v>
      </c>
      <c r="AL114" s="141">
        <f t="shared" si="82"/>
        <v>21580834</v>
      </c>
      <c r="AM114" s="141">
        <f t="shared" si="125"/>
        <v>0</v>
      </c>
      <c r="AN114" s="141"/>
      <c r="AO114" s="141">
        <v>28309.240919</v>
      </c>
      <c r="AP114" s="141">
        <f t="shared" si="84"/>
        <v>45205996</v>
      </c>
      <c r="AQ114" s="141">
        <f t="shared" si="85"/>
        <v>45294790.000002876</v>
      </c>
      <c r="AR114" s="141">
        <f t="shared" si="126"/>
        <v>28253.744674547979</v>
      </c>
      <c r="AS114" s="141"/>
      <c r="AT114" s="141"/>
      <c r="AU114" s="141">
        <f t="shared" si="87"/>
        <v>12223411</v>
      </c>
      <c r="AV114" s="141">
        <f t="shared" si="88"/>
        <v>11889881.000002848</v>
      </c>
      <c r="AW114" s="141">
        <f t="shared" si="127"/>
        <v>0</v>
      </c>
      <c r="AX114" s="141"/>
      <c r="AY114" s="141"/>
      <c r="AZ114" s="141">
        <f t="shared" si="90"/>
        <v>859541545</v>
      </c>
      <c r="BA114" s="141">
        <f t="shared" si="91"/>
        <v>834431461.9999969</v>
      </c>
      <c r="BB114" s="141">
        <f t="shared" si="128"/>
        <v>0</v>
      </c>
      <c r="BC114" s="141"/>
      <c r="BD114" s="141"/>
      <c r="BE114" s="141">
        <f t="shared" si="93"/>
        <v>9386434</v>
      </c>
      <c r="BF114" s="141">
        <f t="shared" si="94"/>
        <v>9386434</v>
      </c>
      <c r="BG114" s="141">
        <f t="shared" si="129"/>
        <v>0</v>
      </c>
      <c r="BH114" s="141"/>
      <c r="BI114" s="141"/>
      <c r="BJ114" s="141">
        <f t="shared" si="96"/>
        <v>2191103</v>
      </c>
      <c r="BK114" s="141">
        <f t="shared" si="97"/>
        <v>2191101</v>
      </c>
      <c r="BL114" s="141">
        <f t="shared" si="130"/>
        <v>0</v>
      </c>
      <c r="BM114" s="141"/>
      <c r="BN114" s="141"/>
      <c r="BO114" s="141">
        <f t="shared" si="99"/>
        <v>186600000</v>
      </c>
      <c r="BP114" s="141">
        <f t="shared" si="100"/>
        <v>183638092</v>
      </c>
      <c r="BQ114" s="141">
        <f t="shared" si="131"/>
        <v>0</v>
      </c>
      <c r="BR114" s="141"/>
      <c r="BS114" s="141"/>
      <c r="BT114" s="141">
        <f t="shared" si="102"/>
        <v>121100000</v>
      </c>
      <c r="BU114" s="141">
        <f t="shared" si="103"/>
        <v>119177778</v>
      </c>
      <c r="BV114" s="141">
        <f t="shared" si="132"/>
        <v>0</v>
      </c>
      <c r="BW114" s="141"/>
      <c r="BX114" s="141"/>
      <c r="BY114" s="141">
        <f t="shared" si="105"/>
        <v>10161290</v>
      </c>
      <c r="BZ114" s="141">
        <f t="shared" si="106"/>
        <v>10000069</v>
      </c>
      <c r="CA114" s="141">
        <f t="shared" si="133"/>
        <v>0</v>
      </c>
      <c r="CB114" s="141"/>
      <c r="CC114" s="141"/>
      <c r="CD114" s="141">
        <f t="shared" si="108"/>
        <v>1904000</v>
      </c>
      <c r="CE114" s="141">
        <f t="shared" si="109"/>
        <v>1874207.2309440002</v>
      </c>
      <c r="CF114" s="141">
        <f t="shared" si="134"/>
        <v>0</v>
      </c>
      <c r="CG114" s="141"/>
      <c r="CH114" s="141">
        <v>693.23</v>
      </c>
      <c r="CI114" s="141">
        <f t="shared" si="115"/>
        <v>246401</v>
      </c>
      <c r="CJ114" s="141">
        <f t="shared" si="116"/>
        <v>225992.98000000117</v>
      </c>
      <c r="CK114" s="141">
        <f t="shared" si="135"/>
        <v>755.83128834355432</v>
      </c>
      <c r="CL114" s="141"/>
      <c r="CM114" s="141">
        <v>60242</v>
      </c>
      <c r="CN114" s="141">
        <v>121178</v>
      </c>
      <c r="CO114" s="141">
        <f t="shared" si="112"/>
        <v>181420</v>
      </c>
      <c r="CP114" s="141">
        <f t="shared" si="117"/>
        <v>435000431</v>
      </c>
      <c r="CQ114" s="141">
        <f t="shared" si="118"/>
        <v>435000431.00000006</v>
      </c>
      <c r="CR114" s="141">
        <f t="shared" si="120"/>
        <v>181419.99999999997</v>
      </c>
      <c r="CS114" s="141"/>
      <c r="CT114" s="141"/>
      <c r="CU114" s="141"/>
      <c r="CV114" s="141">
        <f t="shared" si="114"/>
        <v>1269783.4838594082</v>
      </c>
    </row>
    <row r="115" spans="1:100" s="14" customFormat="1" ht="13.2" x14ac:dyDescent="0.25">
      <c r="A115" s="4" t="s">
        <v>371</v>
      </c>
      <c r="B115" s="4" t="s">
        <v>372</v>
      </c>
      <c r="C115" s="4" t="s">
        <v>348</v>
      </c>
      <c r="D115" s="4" t="s">
        <v>348</v>
      </c>
      <c r="E115" s="4"/>
      <c r="F115" s="141"/>
      <c r="G115" s="141">
        <f>'Control Totals 2016-17'!$I$3</f>
        <v>129600000</v>
      </c>
      <c r="H115" s="141">
        <v>129600000.00000101</v>
      </c>
      <c r="I115" s="141">
        <f t="shared" si="121"/>
        <v>0</v>
      </c>
      <c r="J115" s="141"/>
      <c r="K115" s="141"/>
      <c r="L115" s="141">
        <f t="shared" si="69"/>
        <v>3202979103</v>
      </c>
      <c r="M115" s="141">
        <v>5258012077.9999981</v>
      </c>
      <c r="N115" s="141">
        <f t="shared" si="122"/>
        <v>0</v>
      </c>
      <c r="O115" s="141"/>
      <c r="P115" s="141">
        <v>1064967.8348350001</v>
      </c>
      <c r="Q115" s="141">
        <v>756991403</v>
      </c>
      <c r="R115" s="141">
        <v>1276518313</v>
      </c>
      <c r="S115" s="141">
        <f t="shared" si="123"/>
        <v>631539.31066370767</v>
      </c>
      <c r="T115" s="141"/>
      <c r="U115" s="141"/>
      <c r="V115" s="141">
        <f t="shared" si="72"/>
        <v>443204474</v>
      </c>
      <c r="W115" s="141">
        <f t="shared" si="73"/>
        <v>523996799.00000209</v>
      </c>
      <c r="X115" s="141">
        <f t="shared" si="74"/>
        <v>0</v>
      </c>
      <c r="Y115" s="141"/>
      <c r="Z115" s="141">
        <v>51809.608438000003</v>
      </c>
      <c r="AA115" s="141">
        <f t="shared" si="75"/>
        <v>340118003</v>
      </c>
      <c r="AB115" s="141">
        <f t="shared" si="76"/>
        <v>342170317.00001383</v>
      </c>
      <c r="AC115" s="141">
        <f t="shared" si="77"/>
        <v>51498.85797412345</v>
      </c>
      <c r="AD115" s="141"/>
      <c r="AE115" s="141"/>
      <c r="AF115" s="141">
        <f t="shared" si="78"/>
        <v>605544318</v>
      </c>
      <c r="AG115" s="141">
        <f t="shared" si="79"/>
        <v>726591897.00000179</v>
      </c>
      <c r="AH115" s="141">
        <f t="shared" si="124"/>
        <v>0</v>
      </c>
      <c r="AI115" s="141"/>
      <c r="AJ115" s="141"/>
      <c r="AK115" s="141">
        <f t="shared" si="81"/>
        <v>20371175</v>
      </c>
      <c r="AL115" s="141">
        <f t="shared" si="82"/>
        <v>21580834</v>
      </c>
      <c r="AM115" s="141">
        <f t="shared" si="125"/>
        <v>0</v>
      </c>
      <c r="AN115" s="141"/>
      <c r="AO115" s="141">
        <v>71764.491915000006</v>
      </c>
      <c r="AP115" s="141">
        <f t="shared" si="84"/>
        <v>45205996</v>
      </c>
      <c r="AQ115" s="141">
        <f t="shared" si="85"/>
        <v>45294790.000002876</v>
      </c>
      <c r="AR115" s="141">
        <f t="shared" si="126"/>
        <v>71623.807825388227</v>
      </c>
      <c r="AS115" s="141"/>
      <c r="AT115" s="141"/>
      <c r="AU115" s="141">
        <f t="shared" si="87"/>
        <v>12223411</v>
      </c>
      <c r="AV115" s="141">
        <f t="shared" si="88"/>
        <v>11889881.000002848</v>
      </c>
      <c r="AW115" s="141">
        <f t="shared" si="127"/>
        <v>0</v>
      </c>
      <c r="AX115" s="141"/>
      <c r="AY115" s="141"/>
      <c r="AZ115" s="141">
        <f t="shared" si="90"/>
        <v>859541545</v>
      </c>
      <c r="BA115" s="141">
        <f t="shared" si="91"/>
        <v>834431461.9999969</v>
      </c>
      <c r="BB115" s="141">
        <f t="shared" si="128"/>
        <v>0</v>
      </c>
      <c r="BC115" s="141"/>
      <c r="BD115" s="141"/>
      <c r="BE115" s="141">
        <f t="shared" si="93"/>
        <v>9386434</v>
      </c>
      <c r="BF115" s="141">
        <f t="shared" si="94"/>
        <v>9386434</v>
      </c>
      <c r="BG115" s="141">
        <f t="shared" si="129"/>
        <v>0</v>
      </c>
      <c r="BH115" s="141"/>
      <c r="BI115" s="141"/>
      <c r="BJ115" s="141">
        <f t="shared" si="96"/>
        <v>2191103</v>
      </c>
      <c r="BK115" s="141">
        <f t="shared" si="97"/>
        <v>2191101</v>
      </c>
      <c r="BL115" s="141">
        <f t="shared" si="130"/>
        <v>0</v>
      </c>
      <c r="BM115" s="141"/>
      <c r="BN115" s="141"/>
      <c r="BO115" s="141">
        <f t="shared" si="99"/>
        <v>186600000</v>
      </c>
      <c r="BP115" s="141">
        <f t="shared" si="100"/>
        <v>183638092</v>
      </c>
      <c r="BQ115" s="141">
        <f t="shared" si="131"/>
        <v>0</v>
      </c>
      <c r="BR115" s="141"/>
      <c r="BS115" s="141"/>
      <c r="BT115" s="141">
        <f t="shared" si="102"/>
        <v>121100000</v>
      </c>
      <c r="BU115" s="141">
        <f t="shared" si="103"/>
        <v>119177778</v>
      </c>
      <c r="BV115" s="141">
        <f t="shared" si="132"/>
        <v>0</v>
      </c>
      <c r="BW115" s="141"/>
      <c r="BX115" s="141"/>
      <c r="BY115" s="141">
        <f t="shared" si="105"/>
        <v>10161290</v>
      </c>
      <c r="BZ115" s="141">
        <f t="shared" si="106"/>
        <v>10000069</v>
      </c>
      <c r="CA115" s="141">
        <f t="shared" si="133"/>
        <v>0</v>
      </c>
      <c r="CB115" s="141"/>
      <c r="CC115" s="141"/>
      <c r="CD115" s="141">
        <f t="shared" si="108"/>
        <v>1904000</v>
      </c>
      <c r="CE115" s="141">
        <f t="shared" si="109"/>
        <v>1874207.2309440002</v>
      </c>
      <c r="CF115" s="141">
        <f t="shared" si="134"/>
        <v>0</v>
      </c>
      <c r="CG115" s="141"/>
      <c r="CH115" s="141">
        <v>693.23</v>
      </c>
      <c r="CI115" s="141">
        <f t="shared" si="115"/>
        <v>246401</v>
      </c>
      <c r="CJ115" s="141">
        <f t="shared" si="116"/>
        <v>225992.98000000117</v>
      </c>
      <c r="CK115" s="141">
        <f t="shared" si="135"/>
        <v>755.83128834355432</v>
      </c>
      <c r="CL115" s="141"/>
      <c r="CM115" s="141"/>
      <c r="CN115" s="141"/>
      <c r="CO115" s="141">
        <f t="shared" si="112"/>
        <v>0</v>
      </c>
      <c r="CP115" s="141">
        <f t="shared" si="117"/>
        <v>435000431</v>
      </c>
      <c r="CQ115" s="141">
        <f t="shared" si="118"/>
        <v>435000431.00000006</v>
      </c>
      <c r="CR115" s="141">
        <f t="shared" si="120"/>
        <v>0</v>
      </c>
      <c r="CS115" s="141"/>
      <c r="CT115" s="141"/>
      <c r="CU115" s="141"/>
      <c r="CV115" s="141">
        <f t="shared" si="114"/>
        <v>755417.80775156291</v>
      </c>
    </row>
    <row r="116" spans="1:100" s="14" customFormat="1" ht="13.2" x14ac:dyDescent="0.25">
      <c r="A116" s="4" t="s">
        <v>693</v>
      </c>
      <c r="B116" s="4" t="s">
        <v>694</v>
      </c>
      <c r="C116" s="4" t="s">
        <v>348</v>
      </c>
      <c r="D116" s="4" t="s">
        <v>348</v>
      </c>
      <c r="E116" s="4"/>
      <c r="F116" s="141"/>
      <c r="G116" s="141">
        <f>'Control Totals 2016-17'!$I$3</f>
        <v>129600000</v>
      </c>
      <c r="H116" s="141">
        <v>129600000.00000101</v>
      </c>
      <c r="I116" s="141">
        <f t="shared" si="121"/>
        <v>0</v>
      </c>
      <c r="J116" s="141"/>
      <c r="K116" s="141"/>
      <c r="L116" s="141">
        <f t="shared" si="69"/>
        <v>3202979103</v>
      </c>
      <c r="M116" s="141">
        <v>5258012077.9999981</v>
      </c>
      <c r="N116" s="141">
        <f t="shared" si="122"/>
        <v>0</v>
      </c>
      <c r="O116" s="141"/>
      <c r="P116" s="141">
        <v>1411908.1796180001</v>
      </c>
      <c r="Q116" s="141">
        <v>756991403</v>
      </c>
      <c r="R116" s="141">
        <v>1276518313</v>
      </c>
      <c r="S116" s="141">
        <f t="shared" si="123"/>
        <v>837279.29549586168</v>
      </c>
      <c r="T116" s="141"/>
      <c r="U116" s="141"/>
      <c r="V116" s="141">
        <f t="shared" si="72"/>
        <v>443204474</v>
      </c>
      <c r="W116" s="141">
        <f t="shared" si="73"/>
        <v>523996799.00000209</v>
      </c>
      <c r="X116" s="141">
        <f t="shared" si="74"/>
        <v>0</v>
      </c>
      <c r="Y116" s="141"/>
      <c r="Z116" s="141">
        <v>180391.34307199999</v>
      </c>
      <c r="AA116" s="141">
        <f t="shared" si="75"/>
        <v>340118003</v>
      </c>
      <c r="AB116" s="141">
        <f t="shared" si="76"/>
        <v>342170317.00001383</v>
      </c>
      <c r="AC116" s="141">
        <f t="shared" si="77"/>
        <v>179309.36821774067</v>
      </c>
      <c r="AD116" s="141"/>
      <c r="AE116" s="141"/>
      <c r="AF116" s="141">
        <f t="shared" si="78"/>
        <v>605544318</v>
      </c>
      <c r="AG116" s="141">
        <f t="shared" si="79"/>
        <v>726591897.00000179</v>
      </c>
      <c r="AH116" s="141">
        <f t="shared" si="124"/>
        <v>0</v>
      </c>
      <c r="AI116" s="141"/>
      <c r="AJ116" s="141"/>
      <c r="AK116" s="141">
        <f t="shared" si="81"/>
        <v>20371175</v>
      </c>
      <c r="AL116" s="141">
        <f t="shared" si="82"/>
        <v>21580834</v>
      </c>
      <c r="AM116" s="141">
        <f t="shared" si="125"/>
        <v>0</v>
      </c>
      <c r="AN116" s="141"/>
      <c r="AO116" s="141">
        <v>52059.561680999999</v>
      </c>
      <c r="AP116" s="141">
        <f t="shared" si="84"/>
        <v>45205996</v>
      </c>
      <c r="AQ116" s="141">
        <f t="shared" si="85"/>
        <v>45294790.000002876</v>
      </c>
      <c r="AR116" s="141">
        <f t="shared" si="126"/>
        <v>51957.506307301344</v>
      </c>
      <c r="AS116" s="141"/>
      <c r="AT116" s="141"/>
      <c r="AU116" s="141">
        <f t="shared" si="87"/>
        <v>12223411</v>
      </c>
      <c r="AV116" s="141">
        <f t="shared" si="88"/>
        <v>11889881.000002848</v>
      </c>
      <c r="AW116" s="141">
        <f t="shared" si="127"/>
        <v>0</v>
      </c>
      <c r="AX116" s="141"/>
      <c r="AY116" s="141"/>
      <c r="AZ116" s="141">
        <f t="shared" si="90"/>
        <v>859541545</v>
      </c>
      <c r="BA116" s="141">
        <f t="shared" si="91"/>
        <v>834431461.9999969</v>
      </c>
      <c r="BB116" s="141">
        <f t="shared" si="128"/>
        <v>0</v>
      </c>
      <c r="BC116" s="141"/>
      <c r="BD116" s="141"/>
      <c r="BE116" s="141">
        <f t="shared" si="93"/>
        <v>9386434</v>
      </c>
      <c r="BF116" s="141">
        <f t="shared" si="94"/>
        <v>9386434</v>
      </c>
      <c r="BG116" s="141">
        <f t="shared" si="129"/>
        <v>0</v>
      </c>
      <c r="BH116" s="141"/>
      <c r="BI116" s="141"/>
      <c r="BJ116" s="141">
        <f t="shared" si="96"/>
        <v>2191103</v>
      </c>
      <c r="BK116" s="141">
        <f t="shared" si="97"/>
        <v>2191101</v>
      </c>
      <c r="BL116" s="141">
        <f t="shared" si="130"/>
        <v>0</v>
      </c>
      <c r="BM116" s="141"/>
      <c r="BN116" s="141"/>
      <c r="BO116" s="141">
        <f t="shared" si="99"/>
        <v>186600000</v>
      </c>
      <c r="BP116" s="141">
        <f t="shared" si="100"/>
        <v>183638092</v>
      </c>
      <c r="BQ116" s="141">
        <f t="shared" si="131"/>
        <v>0</v>
      </c>
      <c r="BR116" s="141"/>
      <c r="BS116" s="141"/>
      <c r="BT116" s="141">
        <f t="shared" si="102"/>
        <v>121100000</v>
      </c>
      <c r="BU116" s="141">
        <f t="shared" si="103"/>
        <v>119177778</v>
      </c>
      <c r="BV116" s="141">
        <f t="shared" si="132"/>
        <v>0</v>
      </c>
      <c r="BW116" s="141"/>
      <c r="BX116" s="141"/>
      <c r="BY116" s="141">
        <f t="shared" si="105"/>
        <v>10161290</v>
      </c>
      <c r="BZ116" s="141">
        <f t="shared" si="106"/>
        <v>10000069</v>
      </c>
      <c r="CA116" s="141">
        <f t="shared" si="133"/>
        <v>0</v>
      </c>
      <c r="CB116" s="141"/>
      <c r="CC116" s="141"/>
      <c r="CD116" s="141">
        <f t="shared" si="108"/>
        <v>1904000</v>
      </c>
      <c r="CE116" s="141">
        <f t="shared" si="109"/>
        <v>1874207.2309440002</v>
      </c>
      <c r="CF116" s="141">
        <f t="shared" si="134"/>
        <v>0</v>
      </c>
      <c r="CG116" s="141"/>
      <c r="CH116" s="141">
        <v>693.23</v>
      </c>
      <c r="CI116" s="141">
        <f t="shared" si="115"/>
        <v>246401</v>
      </c>
      <c r="CJ116" s="141">
        <f t="shared" si="116"/>
        <v>225992.98000000117</v>
      </c>
      <c r="CK116" s="141">
        <f t="shared" si="135"/>
        <v>755.83128834355432</v>
      </c>
      <c r="CL116" s="141"/>
      <c r="CM116" s="141">
        <v>131201</v>
      </c>
      <c r="CN116" s="141">
        <v>132132</v>
      </c>
      <c r="CO116" s="141">
        <f t="shared" si="112"/>
        <v>263333</v>
      </c>
      <c r="CP116" s="141">
        <f t="shared" si="117"/>
        <v>435000431</v>
      </c>
      <c r="CQ116" s="141">
        <f t="shared" si="118"/>
        <v>435000431.00000006</v>
      </c>
      <c r="CR116" s="141">
        <f t="shared" si="120"/>
        <v>263332.99999999994</v>
      </c>
      <c r="CS116" s="141"/>
      <c r="CT116" s="141"/>
      <c r="CU116" s="141"/>
      <c r="CV116" s="141">
        <f t="shared" si="114"/>
        <v>1332635.0013092472</v>
      </c>
    </row>
    <row r="117" spans="1:100" s="14" customFormat="1" ht="13.2" x14ac:dyDescent="0.25">
      <c r="A117" s="4" t="s">
        <v>149</v>
      </c>
      <c r="B117" s="4" t="s">
        <v>150</v>
      </c>
      <c r="C117" s="4"/>
      <c r="D117" s="4" t="s">
        <v>136</v>
      </c>
      <c r="E117" s="4"/>
      <c r="F117" s="141">
        <v>818479.11735099996</v>
      </c>
      <c r="G117" s="141">
        <f>'Control Totals 2016-17'!$I$3</f>
        <v>129600000</v>
      </c>
      <c r="H117" s="141">
        <v>129600000.00000101</v>
      </c>
      <c r="I117" s="141">
        <f t="shared" si="121"/>
        <v>818479.11735099356</v>
      </c>
      <c r="J117" s="141"/>
      <c r="K117" s="141">
        <v>36606749.755548</v>
      </c>
      <c r="L117" s="141">
        <f t="shared" si="69"/>
        <v>3202979103</v>
      </c>
      <c r="M117" s="141">
        <v>5258012077.9999981</v>
      </c>
      <c r="N117" s="141">
        <f t="shared" si="122"/>
        <v>22299426.619112961</v>
      </c>
      <c r="O117" s="141"/>
      <c r="P117" s="141">
        <v>9306831.8247309998</v>
      </c>
      <c r="Q117" s="141">
        <v>756991403</v>
      </c>
      <c r="R117" s="141">
        <v>1276518313</v>
      </c>
      <c r="S117" s="141">
        <f t="shared" si="123"/>
        <v>5519068.241121402</v>
      </c>
      <c r="T117" s="141"/>
      <c r="U117" s="141"/>
      <c r="V117" s="141">
        <f t="shared" si="72"/>
        <v>443204474</v>
      </c>
      <c r="W117" s="141">
        <f t="shared" si="73"/>
        <v>523996799.00000209</v>
      </c>
      <c r="X117" s="141">
        <f t="shared" si="74"/>
        <v>0</v>
      </c>
      <c r="Y117" s="141"/>
      <c r="Z117" s="141">
        <v>1748381.3870860001</v>
      </c>
      <c r="AA117" s="141">
        <f t="shared" si="75"/>
        <v>340118003</v>
      </c>
      <c r="AB117" s="141">
        <f t="shared" si="76"/>
        <v>342170317.00001383</v>
      </c>
      <c r="AC117" s="141">
        <f t="shared" si="77"/>
        <v>1737894.7159172671</v>
      </c>
      <c r="AD117" s="141"/>
      <c r="AE117" s="141">
        <v>5003359.4463449996</v>
      </c>
      <c r="AF117" s="141">
        <f t="shared" si="78"/>
        <v>605544318</v>
      </c>
      <c r="AG117" s="141">
        <f t="shared" si="79"/>
        <v>726591897.00000179</v>
      </c>
      <c r="AH117" s="141">
        <f t="shared" si="124"/>
        <v>4169817.88009925</v>
      </c>
      <c r="AI117" s="141"/>
      <c r="AJ117" s="141"/>
      <c r="AK117" s="141">
        <f t="shared" si="81"/>
        <v>20371175</v>
      </c>
      <c r="AL117" s="141">
        <f t="shared" si="82"/>
        <v>21580834</v>
      </c>
      <c r="AM117" s="141">
        <f t="shared" si="125"/>
        <v>0</v>
      </c>
      <c r="AN117" s="141"/>
      <c r="AO117" s="141">
        <v>309644.77861799998</v>
      </c>
      <c r="AP117" s="141">
        <f t="shared" si="84"/>
        <v>45205996</v>
      </c>
      <c r="AQ117" s="141">
        <f t="shared" si="85"/>
        <v>45294790.000002876</v>
      </c>
      <c r="AR117" s="141">
        <f t="shared" si="126"/>
        <v>309037.76402595761</v>
      </c>
      <c r="AS117" s="141"/>
      <c r="AT117" s="141">
        <v>76151.856881</v>
      </c>
      <c r="AU117" s="141">
        <f t="shared" si="87"/>
        <v>12223411</v>
      </c>
      <c r="AV117" s="141">
        <f t="shared" si="88"/>
        <v>11889881.000002848</v>
      </c>
      <c r="AW117" s="141">
        <f t="shared" si="127"/>
        <v>78288.037119077824</v>
      </c>
      <c r="AX117" s="141"/>
      <c r="AY117" s="141">
        <v>3039838.456392</v>
      </c>
      <c r="AZ117" s="141">
        <f t="shared" si="90"/>
        <v>859541545</v>
      </c>
      <c r="BA117" s="141">
        <f t="shared" si="91"/>
        <v>834431461.9999969</v>
      </c>
      <c r="BB117" s="141">
        <f t="shared" si="128"/>
        <v>3131314.6283997674</v>
      </c>
      <c r="BC117" s="141"/>
      <c r="BD117" s="141"/>
      <c r="BE117" s="141">
        <f t="shared" si="93"/>
        <v>9386434</v>
      </c>
      <c r="BF117" s="141">
        <f t="shared" si="94"/>
        <v>9386434</v>
      </c>
      <c r="BG117" s="141">
        <f t="shared" si="129"/>
        <v>0</v>
      </c>
      <c r="BH117" s="141"/>
      <c r="BI117" s="141"/>
      <c r="BJ117" s="141">
        <f t="shared" si="96"/>
        <v>2191103</v>
      </c>
      <c r="BK117" s="141">
        <f t="shared" si="97"/>
        <v>2191101</v>
      </c>
      <c r="BL117" s="141">
        <f t="shared" si="130"/>
        <v>0</v>
      </c>
      <c r="BM117" s="141"/>
      <c r="BN117" s="141">
        <v>993661</v>
      </c>
      <c r="BO117" s="141">
        <f t="shared" si="99"/>
        <v>186600000</v>
      </c>
      <c r="BP117" s="141">
        <f t="shared" si="100"/>
        <v>183638092</v>
      </c>
      <c r="BQ117" s="141">
        <f t="shared" si="131"/>
        <v>1009687.8081264317</v>
      </c>
      <c r="BR117" s="141"/>
      <c r="BS117" s="141">
        <v>619309</v>
      </c>
      <c r="BT117" s="141">
        <f t="shared" si="102"/>
        <v>121100000</v>
      </c>
      <c r="BU117" s="141">
        <f t="shared" si="103"/>
        <v>119177778</v>
      </c>
      <c r="BV117" s="141">
        <f t="shared" si="132"/>
        <v>629297.85366530332</v>
      </c>
      <c r="BW117" s="141"/>
      <c r="BX117" s="141">
        <v>57263</v>
      </c>
      <c r="BY117" s="141">
        <f t="shared" si="105"/>
        <v>10161290</v>
      </c>
      <c r="BZ117" s="141">
        <f t="shared" si="106"/>
        <v>10000069</v>
      </c>
      <c r="CA117" s="141">
        <f t="shared" si="133"/>
        <v>58186.193442265248</v>
      </c>
      <c r="CB117" s="141"/>
      <c r="CC117" s="141">
        <v>9232.5479369999994</v>
      </c>
      <c r="CD117" s="141">
        <f t="shared" si="108"/>
        <v>1904000</v>
      </c>
      <c r="CE117" s="141">
        <f t="shared" si="109"/>
        <v>1874207.2309440002</v>
      </c>
      <c r="CF117" s="141">
        <f t="shared" si="134"/>
        <v>9379.3103461637638</v>
      </c>
      <c r="CG117" s="141"/>
      <c r="CH117" s="141">
        <v>693.23</v>
      </c>
      <c r="CI117" s="141">
        <f t="shared" si="115"/>
        <v>246401</v>
      </c>
      <c r="CJ117" s="141">
        <f t="shared" si="116"/>
        <v>225992.98000000117</v>
      </c>
      <c r="CK117" s="141">
        <f t="shared" si="135"/>
        <v>755.83128834355432</v>
      </c>
      <c r="CL117" s="141"/>
      <c r="CM117" s="141">
        <v>1235009</v>
      </c>
      <c r="CN117" s="141">
        <v>2415436</v>
      </c>
      <c r="CO117" s="141">
        <f t="shared" si="112"/>
        <v>3650445</v>
      </c>
      <c r="CP117" s="141">
        <f t="shared" si="117"/>
        <v>435000431</v>
      </c>
      <c r="CQ117" s="141">
        <f t="shared" si="118"/>
        <v>435000431.00000006</v>
      </c>
      <c r="CR117" s="141">
        <f t="shared" si="120"/>
        <v>3650444.9999999995</v>
      </c>
      <c r="CS117" s="141"/>
      <c r="CT117" s="141"/>
      <c r="CU117" s="141"/>
      <c r="CV117" s="141">
        <f t="shared" si="114"/>
        <v>43421079.000015177</v>
      </c>
    </row>
    <row r="118" spans="1:100" s="14" customFormat="1" ht="13.2" x14ac:dyDescent="0.25">
      <c r="A118" s="4" t="s">
        <v>441</v>
      </c>
      <c r="B118" s="4" t="s">
        <v>442</v>
      </c>
      <c r="C118" s="4" t="s">
        <v>348</v>
      </c>
      <c r="D118" s="4" t="s">
        <v>348</v>
      </c>
      <c r="E118" s="4"/>
      <c r="F118" s="141"/>
      <c r="G118" s="141">
        <f>'Control Totals 2016-17'!$I$3</f>
        <v>129600000</v>
      </c>
      <c r="H118" s="141">
        <v>129600000.00000101</v>
      </c>
      <c r="I118" s="141">
        <f t="shared" si="121"/>
        <v>0</v>
      </c>
      <c r="J118" s="141"/>
      <c r="K118" s="141"/>
      <c r="L118" s="141">
        <f t="shared" si="69"/>
        <v>3202979103</v>
      </c>
      <c r="M118" s="141">
        <v>5258012077.9999981</v>
      </c>
      <c r="N118" s="141">
        <f t="shared" si="122"/>
        <v>0</v>
      </c>
      <c r="O118" s="141"/>
      <c r="P118" s="141">
        <v>2098717.557184</v>
      </c>
      <c r="Q118" s="141">
        <v>756991403</v>
      </c>
      <c r="R118" s="141">
        <v>1276518313</v>
      </c>
      <c r="S118" s="141">
        <f t="shared" si="123"/>
        <v>1244565.8882713178</v>
      </c>
      <c r="T118" s="141"/>
      <c r="U118" s="141"/>
      <c r="V118" s="141">
        <f t="shared" si="72"/>
        <v>443204474</v>
      </c>
      <c r="W118" s="141">
        <f t="shared" si="73"/>
        <v>523996799.00000209</v>
      </c>
      <c r="X118" s="141">
        <f t="shared" si="74"/>
        <v>0</v>
      </c>
      <c r="Y118" s="141"/>
      <c r="Z118" s="141">
        <v>117125.515035</v>
      </c>
      <c r="AA118" s="141">
        <f t="shared" si="75"/>
        <v>340118003</v>
      </c>
      <c r="AB118" s="141">
        <f t="shared" si="76"/>
        <v>342170317.00001383</v>
      </c>
      <c r="AC118" s="141">
        <f t="shared" si="77"/>
        <v>116423.00426091332</v>
      </c>
      <c r="AD118" s="141"/>
      <c r="AE118" s="141"/>
      <c r="AF118" s="141">
        <f t="shared" si="78"/>
        <v>605544318</v>
      </c>
      <c r="AG118" s="141">
        <f t="shared" si="79"/>
        <v>726591897.00000179</v>
      </c>
      <c r="AH118" s="141">
        <f t="shared" si="124"/>
        <v>0</v>
      </c>
      <c r="AI118" s="141"/>
      <c r="AJ118" s="141"/>
      <c r="AK118" s="141">
        <f t="shared" si="81"/>
        <v>20371175</v>
      </c>
      <c r="AL118" s="141">
        <f t="shared" si="82"/>
        <v>21580834</v>
      </c>
      <c r="AM118" s="141">
        <f t="shared" si="125"/>
        <v>0</v>
      </c>
      <c r="AN118" s="141"/>
      <c r="AO118" s="141">
        <v>63882.633057999999</v>
      </c>
      <c r="AP118" s="141">
        <f t="shared" si="84"/>
        <v>45205996</v>
      </c>
      <c r="AQ118" s="141">
        <f t="shared" si="85"/>
        <v>45294790.000002876</v>
      </c>
      <c r="AR118" s="141">
        <f t="shared" si="126"/>
        <v>63757.400232769207</v>
      </c>
      <c r="AS118" s="141"/>
      <c r="AT118" s="141"/>
      <c r="AU118" s="141">
        <f t="shared" si="87"/>
        <v>12223411</v>
      </c>
      <c r="AV118" s="141">
        <f t="shared" si="88"/>
        <v>11889881.000002848</v>
      </c>
      <c r="AW118" s="141">
        <f t="shared" si="127"/>
        <v>0</v>
      </c>
      <c r="AX118" s="141"/>
      <c r="AY118" s="141"/>
      <c r="AZ118" s="141">
        <f t="shared" si="90"/>
        <v>859541545</v>
      </c>
      <c r="BA118" s="141">
        <f t="shared" si="91"/>
        <v>834431461.9999969</v>
      </c>
      <c r="BB118" s="141">
        <f t="shared" si="128"/>
        <v>0</v>
      </c>
      <c r="BC118" s="141"/>
      <c r="BD118" s="141"/>
      <c r="BE118" s="141">
        <f t="shared" si="93"/>
        <v>9386434</v>
      </c>
      <c r="BF118" s="141">
        <f t="shared" si="94"/>
        <v>9386434</v>
      </c>
      <c r="BG118" s="141">
        <f t="shared" si="129"/>
        <v>0</v>
      </c>
      <c r="BH118" s="141"/>
      <c r="BI118" s="141"/>
      <c r="BJ118" s="141">
        <f t="shared" si="96"/>
        <v>2191103</v>
      </c>
      <c r="BK118" s="141">
        <f t="shared" si="97"/>
        <v>2191101</v>
      </c>
      <c r="BL118" s="141">
        <f t="shared" si="130"/>
        <v>0</v>
      </c>
      <c r="BM118" s="141"/>
      <c r="BN118" s="141"/>
      <c r="BO118" s="141">
        <f t="shared" si="99"/>
        <v>186600000</v>
      </c>
      <c r="BP118" s="141">
        <f t="shared" si="100"/>
        <v>183638092</v>
      </c>
      <c r="BQ118" s="141">
        <f t="shared" si="131"/>
        <v>0</v>
      </c>
      <c r="BR118" s="141"/>
      <c r="BS118" s="141"/>
      <c r="BT118" s="141">
        <f t="shared" si="102"/>
        <v>121100000</v>
      </c>
      <c r="BU118" s="141">
        <f t="shared" si="103"/>
        <v>119177778</v>
      </c>
      <c r="BV118" s="141">
        <f t="shared" si="132"/>
        <v>0</v>
      </c>
      <c r="BW118" s="141"/>
      <c r="BX118" s="141"/>
      <c r="BY118" s="141">
        <f t="shared" si="105"/>
        <v>10161290</v>
      </c>
      <c r="BZ118" s="141">
        <f t="shared" si="106"/>
        <v>10000069</v>
      </c>
      <c r="CA118" s="141">
        <f t="shared" si="133"/>
        <v>0</v>
      </c>
      <c r="CB118" s="141"/>
      <c r="CC118" s="141"/>
      <c r="CD118" s="141">
        <f t="shared" si="108"/>
        <v>1904000</v>
      </c>
      <c r="CE118" s="141">
        <f t="shared" si="109"/>
        <v>1874207.2309440002</v>
      </c>
      <c r="CF118" s="141">
        <f t="shared" si="134"/>
        <v>0</v>
      </c>
      <c r="CG118" s="141"/>
      <c r="CH118" s="141">
        <v>693.23</v>
      </c>
      <c r="CI118" s="141">
        <f t="shared" si="115"/>
        <v>246401</v>
      </c>
      <c r="CJ118" s="141">
        <f t="shared" si="116"/>
        <v>225992.98000000117</v>
      </c>
      <c r="CK118" s="141">
        <f t="shared" si="135"/>
        <v>755.83128834355432</v>
      </c>
      <c r="CL118" s="141"/>
      <c r="CM118" s="141">
        <v>83037</v>
      </c>
      <c r="CN118" s="141">
        <v>164813</v>
      </c>
      <c r="CO118" s="141">
        <f t="shared" si="112"/>
        <v>247850</v>
      </c>
      <c r="CP118" s="141">
        <f t="shared" si="117"/>
        <v>435000431</v>
      </c>
      <c r="CQ118" s="141">
        <f t="shared" si="118"/>
        <v>435000431.00000006</v>
      </c>
      <c r="CR118" s="141">
        <f t="shared" si="120"/>
        <v>247849.99999999997</v>
      </c>
      <c r="CS118" s="141"/>
      <c r="CT118" s="141"/>
      <c r="CU118" s="141"/>
      <c r="CV118" s="141">
        <f t="shared" si="114"/>
        <v>1673352.1240533439</v>
      </c>
    </row>
    <row r="119" spans="1:100" s="14" customFormat="1" ht="13.2" x14ac:dyDescent="0.25">
      <c r="A119" s="4" t="s">
        <v>695</v>
      </c>
      <c r="B119" s="4" t="s">
        <v>696</v>
      </c>
      <c r="C119" s="4" t="s">
        <v>348</v>
      </c>
      <c r="D119" s="4" t="s">
        <v>348</v>
      </c>
      <c r="E119" s="4"/>
      <c r="F119" s="141"/>
      <c r="G119" s="141">
        <f>'Control Totals 2016-17'!$I$3</f>
        <v>129600000</v>
      </c>
      <c r="H119" s="141">
        <v>129600000.00000101</v>
      </c>
      <c r="I119" s="141">
        <f t="shared" si="121"/>
        <v>0</v>
      </c>
      <c r="J119" s="141"/>
      <c r="K119" s="141"/>
      <c r="L119" s="141">
        <f t="shared" si="69"/>
        <v>3202979103</v>
      </c>
      <c r="M119" s="141">
        <v>5258012077.9999981</v>
      </c>
      <c r="N119" s="141">
        <f t="shared" si="122"/>
        <v>0</v>
      </c>
      <c r="O119" s="141"/>
      <c r="P119" s="141">
        <v>855902.57159099996</v>
      </c>
      <c r="Q119" s="141">
        <v>756991403</v>
      </c>
      <c r="R119" s="141">
        <v>1276518313</v>
      </c>
      <c r="S119" s="141">
        <f t="shared" si="123"/>
        <v>507560.98200996115</v>
      </c>
      <c r="T119" s="141"/>
      <c r="U119" s="141"/>
      <c r="V119" s="141">
        <f t="shared" si="72"/>
        <v>443204474</v>
      </c>
      <c r="W119" s="141">
        <f t="shared" si="73"/>
        <v>523996799.00000209</v>
      </c>
      <c r="X119" s="141">
        <f t="shared" si="74"/>
        <v>0</v>
      </c>
      <c r="Y119" s="141"/>
      <c r="Z119" s="141">
        <v>74826.425757000005</v>
      </c>
      <c r="AA119" s="141">
        <f t="shared" si="75"/>
        <v>340118003</v>
      </c>
      <c r="AB119" s="141">
        <f t="shared" si="76"/>
        <v>342170317.00001383</v>
      </c>
      <c r="AC119" s="141">
        <f t="shared" si="77"/>
        <v>74377.622007748781</v>
      </c>
      <c r="AD119" s="141"/>
      <c r="AE119" s="141"/>
      <c r="AF119" s="141">
        <f t="shared" si="78"/>
        <v>605544318</v>
      </c>
      <c r="AG119" s="141">
        <f t="shared" si="79"/>
        <v>726591897.00000179</v>
      </c>
      <c r="AH119" s="141">
        <f t="shared" si="124"/>
        <v>0</v>
      </c>
      <c r="AI119" s="141"/>
      <c r="AJ119" s="141"/>
      <c r="AK119" s="141">
        <f t="shared" si="81"/>
        <v>20371175</v>
      </c>
      <c r="AL119" s="141">
        <f t="shared" si="82"/>
        <v>21580834</v>
      </c>
      <c r="AM119" s="141">
        <f t="shared" si="125"/>
        <v>0</v>
      </c>
      <c r="AN119" s="141"/>
      <c r="AO119" s="141">
        <v>75705.138250999997</v>
      </c>
      <c r="AP119" s="141">
        <f t="shared" si="84"/>
        <v>45205996</v>
      </c>
      <c r="AQ119" s="141">
        <f t="shared" si="85"/>
        <v>45294790.000002876</v>
      </c>
      <c r="AR119" s="141">
        <f t="shared" si="126"/>
        <v>75556.729084160354</v>
      </c>
      <c r="AS119" s="141"/>
      <c r="AT119" s="141"/>
      <c r="AU119" s="141">
        <f t="shared" si="87"/>
        <v>12223411</v>
      </c>
      <c r="AV119" s="141">
        <f t="shared" si="88"/>
        <v>11889881.000002848</v>
      </c>
      <c r="AW119" s="141">
        <f t="shared" si="127"/>
        <v>0</v>
      </c>
      <c r="AX119" s="141"/>
      <c r="AY119" s="141"/>
      <c r="AZ119" s="141">
        <f t="shared" si="90"/>
        <v>859541545</v>
      </c>
      <c r="BA119" s="141">
        <f t="shared" si="91"/>
        <v>834431461.9999969</v>
      </c>
      <c r="BB119" s="141">
        <f t="shared" si="128"/>
        <v>0</v>
      </c>
      <c r="BC119" s="141"/>
      <c r="BD119" s="141"/>
      <c r="BE119" s="141">
        <f t="shared" si="93"/>
        <v>9386434</v>
      </c>
      <c r="BF119" s="141">
        <f t="shared" si="94"/>
        <v>9386434</v>
      </c>
      <c r="BG119" s="141">
        <f t="shared" si="129"/>
        <v>0</v>
      </c>
      <c r="BH119" s="141"/>
      <c r="BI119" s="141"/>
      <c r="BJ119" s="141">
        <f t="shared" si="96"/>
        <v>2191103</v>
      </c>
      <c r="BK119" s="141">
        <f t="shared" si="97"/>
        <v>2191101</v>
      </c>
      <c r="BL119" s="141">
        <f t="shared" si="130"/>
        <v>0</v>
      </c>
      <c r="BM119" s="141"/>
      <c r="BN119" s="141"/>
      <c r="BO119" s="141">
        <f t="shared" si="99"/>
        <v>186600000</v>
      </c>
      <c r="BP119" s="141">
        <f t="shared" si="100"/>
        <v>183638092</v>
      </c>
      <c r="BQ119" s="141">
        <f t="shared" si="131"/>
        <v>0</v>
      </c>
      <c r="BR119" s="141"/>
      <c r="BS119" s="141"/>
      <c r="BT119" s="141">
        <f t="shared" si="102"/>
        <v>121100000</v>
      </c>
      <c r="BU119" s="141">
        <f t="shared" si="103"/>
        <v>119177778</v>
      </c>
      <c r="BV119" s="141">
        <f t="shared" si="132"/>
        <v>0</v>
      </c>
      <c r="BW119" s="141"/>
      <c r="BX119" s="141"/>
      <c r="BY119" s="141">
        <f t="shared" si="105"/>
        <v>10161290</v>
      </c>
      <c r="BZ119" s="141">
        <f t="shared" si="106"/>
        <v>10000069</v>
      </c>
      <c r="CA119" s="141">
        <f t="shared" si="133"/>
        <v>0</v>
      </c>
      <c r="CB119" s="141"/>
      <c r="CC119" s="141"/>
      <c r="CD119" s="141">
        <f t="shared" si="108"/>
        <v>1904000</v>
      </c>
      <c r="CE119" s="141">
        <f t="shared" si="109"/>
        <v>1874207.2309440002</v>
      </c>
      <c r="CF119" s="141">
        <f t="shared" si="134"/>
        <v>0</v>
      </c>
      <c r="CG119" s="141"/>
      <c r="CH119" s="141">
        <v>693.23</v>
      </c>
      <c r="CI119" s="141">
        <f t="shared" si="115"/>
        <v>246401</v>
      </c>
      <c r="CJ119" s="141">
        <f t="shared" si="116"/>
        <v>225992.98000000117</v>
      </c>
      <c r="CK119" s="141">
        <f t="shared" si="135"/>
        <v>755.83128834355432</v>
      </c>
      <c r="CL119" s="141"/>
      <c r="CM119" s="141"/>
      <c r="CN119" s="141"/>
      <c r="CO119" s="141">
        <f t="shared" si="112"/>
        <v>0</v>
      </c>
      <c r="CP119" s="141">
        <f t="shared" si="117"/>
        <v>435000431</v>
      </c>
      <c r="CQ119" s="141">
        <f t="shared" si="118"/>
        <v>435000431.00000006</v>
      </c>
      <c r="CR119" s="141">
        <f t="shared" si="120"/>
        <v>0</v>
      </c>
      <c r="CS119" s="141"/>
      <c r="CT119" s="141"/>
      <c r="CU119" s="141"/>
      <c r="CV119" s="141">
        <f t="shared" si="114"/>
        <v>658251.16439021379</v>
      </c>
    </row>
    <row r="120" spans="1:100" s="14" customFormat="1" ht="13.2" x14ac:dyDescent="0.25">
      <c r="A120" s="4" t="s">
        <v>381</v>
      </c>
      <c r="B120" s="4" t="s">
        <v>382</v>
      </c>
      <c r="C120" s="4" t="s">
        <v>348</v>
      </c>
      <c r="D120" s="4" t="s">
        <v>348</v>
      </c>
      <c r="E120" s="4"/>
      <c r="F120" s="141"/>
      <c r="G120" s="141">
        <f>'Control Totals 2016-17'!$I$3</f>
        <v>129600000</v>
      </c>
      <c r="H120" s="141">
        <v>129600000.00000101</v>
      </c>
      <c r="I120" s="141">
        <f t="shared" si="121"/>
        <v>0</v>
      </c>
      <c r="J120" s="141"/>
      <c r="K120" s="141"/>
      <c r="L120" s="141">
        <f t="shared" si="69"/>
        <v>3202979103</v>
      </c>
      <c r="M120" s="141">
        <v>5258012077.9999981</v>
      </c>
      <c r="N120" s="141">
        <f t="shared" si="122"/>
        <v>0</v>
      </c>
      <c r="O120" s="141"/>
      <c r="P120" s="141">
        <v>2115805.6459420002</v>
      </c>
      <c r="Q120" s="141">
        <v>756991403</v>
      </c>
      <c r="R120" s="141">
        <v>1276518313</v>
      </c>
      <c r="S120" s="141">
        <f t="shared" si="123"/>
        <v>1254699.3396693685</v>
      </c>
      <c r="T120" s="141"/>
      <c r="U120" s="141"/>
      <c r="V120" s="141">
        <f t="shared" si="72"/>
        <v>443204474</v>
      </c>
      <c r="W120" s="141">
        <f t="shared" si="73"/>
        <v>523996799.00000209</v>
      </c>
      <c r="X120" s="141">
        <f t="shared" si="74"/>
        <v>0</v>
      </c>
      <c r="Y120" s="141"/>
      <c r="Z120" s="141">
        <v>84686.409784999996</v>
      </c>
      <c r="AA120" s="141">
        <f t="shared" si="75"/>
        <v>340118003</v>
      </c>
      <c r="AB120" s="141">
        <f t="shared" si="76"/>
        <v>342170317.00001383</v>
      </c>
      <c r="AC120" s="141">
        <f t="shared" si="77"/>
        <v>84178.466530493039</v>
      </c>
      <c r="AD120" s="141"/>
      <c r="AE120" s="141"/>
      <c r="AF120" s="141">
        <f t="shared" si="78"/>
        <v>605544318</v>
      </c>
      <c r="AG120" s="141">
        <f t="shared" si="79"/>
        <v>726591897.00000179</v>
      </c>
      <c r="AH120" s="141">
        <f t="shared" si="124"/>
        <v>0</v>
      </c>
      <c r="AI120" s="141"/>
      <c r="AJ120" s="141"/>
      <c r="AK120" s="141">
        <f t="shared" si="81"/>
        <v>20371175</v>
      </c>
      <c r="AL120" s="141">
        <f t="shared" si="82"/>
        <v>21580834</v>
      </c>
      <c r="AM120" s="141">
        <f t="shared" si="125"/>
        <v>0</v>
      </c>
      <c r="AN120" s="141"/>
      <c r="AO120" s="141">
        <v>56000.774201</v>
      </c>
      <c r="AP120" s="141">
        <f t="shared" si="84"/>
        <v>45205996</v>
      </c>
      <c r="AQ120" s="141">
        <f t="shared" si="85"/>
        <v>45294790.000002876</v>
      </c>
      <c r="AR120" s="141">
        <f t="shared" si="126"/>
        <v>55890.992640150194</v>
      </c>
      <c r="AS120" s="141"/>
      <c r="AT120" s="141"/>
      <c r="AU120" s="141">
        <f t="shared" si="87"/>
        <v>12223411</v>
      </c>
      <c r="AV120" s="141">
        <f t="shared" si="88"/>
        <v>11889881.000002848</v>
      </c>
      <c r="AW120" s="141">
        <f t="shared" si="127"/>
        <v>0</v>
      </c>
      <c r="AX120" s="141"/>
      <c r="AY120" s="141"/>
      <c r="AZ120" s="141">
        <f t="shared" si="90"/>
        <v>859541545</v>
      </c>
      <c r="BA120" s="141">
        <f t="shared" si="91"/>
        <v>834431461.9999969</v>
      </c>
      <c r="BB120" s="141">
        <f t="shared" si="128"/>
        <v>0</v>
      </c>
      <c r="BC120" s="141"/>
      <c r="BD120" s="141"/>
      <c r="BE120" s="141">
        <f t="shared" si="93"/>
        <v>9386434</v>
      </c>
      <c r="BF120" s="141">
        <f t="shared" si="94"/>
        <v>9386434</v>
      </c>
      <c r="BG120" s="141">
        <f t="shared" si="129"/>
        <v>0</v>
      </c>
      <c r="BH120" s="141"/>
      <c r="BI120" s="141"/>
      <c r="BJ120" s="141">
        <f t="shared" si="96"/>
        <v>2191103</v>
      </c>
      <c r="BK120" s="141">
        <f t="shared" si="97"/>
        <v>2191101</v>
      </c>
      <c r="BL120" s="141">
        <f t="shared" si="130"/>
        <v>0</v>
      </c>
      <c r="BM120" s="141"/>
      <c r="BN120" s="141"/>
      <c r="BO120" s="141">
        <f t="shared" si="99"/>
        <v>186600000</v>
      </c>
      <c r="BP120" s="141">
        <f t="shared" si="100"/>
        <v>183638092</v>
      </c>
      <c r="BQ120" s="141">
        <f t="shared" si="131"/>
        <v>0</v>
      </c>
      <c r="BR120" s="141"/>
      <c r="BS120" s="141"/>
      <c r="BT120" s="141">
        <f t="shared" si="102"/>
        <v>121100000</v>
      </c>
      <c r="BU120" s="141">
        <f t="shared" si="103"/>
        <v>119177778</v>
      </c>
      <c r="BV120" s="141">
        <f t="shared" si="132"/>
        <v>0</v>
      </c>
      <c r="BW120" s="141"/>
      <c r="BX120" s="141"/>
      <c r="BY120" s="141">
        <f t="shared" si="105"/>
        <v>10161290</v>
      </c>
      <c r="BZ120" s="141">
        <f t="shared" si="106"/>
        <v>10000069</v>
      </c>
      <c r="CA120" s="141">
        <f t="shared" si="133"/>
        <v>0</v>
      </c>
      <c r="CB120" s="141"/>
      <c r="CC120" s="141"/>
      <c r="CD120" s="141">
        <f t="shared" si="108"/>
        <v>1904000</v>
      </c>
      <c r="CE120" s="141">
        <f t="shared" si="109"/>
        <v>1874207.2309440002</v>
      </c>
      <c r="CF120" s="141">
        <f t="shared" si="134"/>
        <v>0</v>
      </c>
      <c r="CG120" s="141"/>
      <c r="CH120" s="141">
        <v>693.23</v>
      </c>
      <c r="CI120" s="141">
        <f t="shared" si="115"/>
        <v>246401</v>
      </c>
      <c r="CJ120" s="141">
        <f t="shared" si="116"/>
        <v>225992.98000000117</v>
      </c>
      <c r="CK120" s="141">
        <f t="shared" si="135"/>
        <v>755.83128834355432</v>
      </c>
      <c r="CL120" s="141"/>
      <c r="CM120" s="141">
        <v>60869</v>
      </c>
      <c r="CN120" s="141">
        <v>120905</v>
      </c>
      <c r="CO120" s="141">
        <f t="shared" si="112"/>
        <v>181774</v>
      </c>
      <c r="CP120" s="141">
        <f t="shared" si="117"/>
        <v>435000431</v>
      </c>
      <c r="CQ120" s="141">
        <f t="shared" si="118"/>
        <v>435000431.00000006</v>
      </c>
      <c r="CR120" s="141">
        <f t="shared" si="120"/>
        <v>181773.99999999997</v>
      </c>
      <c r="CS120" s="141"/>
      <c r="CT120" s="141"/>
      <c r="CU120" s="141"/>
      <c r="CV120" s="141">
        <f t="shared" si="114"/>
        <v>1577298.6301283552</v>
      </c>
    </row>
    <row r="121" spans="1:100" s="14" customFormat="1" ht="13.2" x14ac:dyDescent="0.25">
      <c r="A121" s="4" t="s">
        <v>333</v>
      </c>
      <c r="B121" s="4" t="s">
        <v>334</v>
      </c>
      <c r="C121" s="4" t="s">
        <v>312</v>
      </c>
      <c r="D121" s="4" t="s">
        <v>312</v>
      </c>
      <c r="E121" s="4"/>
      <c r="F121" s="141">
        <v>2212145.9331279998</v>
      </c>
      <c r="G121" s="141">
        <f>'Control Totals 2016-17'!$I$3</f>
        <v>129600000</v>
      </c>
      <c r="H121" s="141">
        <v>129600000.00000101</v>
      </c>
      <c r="I121" s="141">
        <f t="shared" si="121"/>
        <v>2212145.9331279825</v>
      </c>
      <c r="J121" s="141"/>
      <c r="K121" s="141">
        <v>95448312.816196993</v>
      </c>
      <c r="L121" s="141">
        <f t="shared" si="69"/>
        <v>3202979103</v>
      </c>
      <c r="M121" s="141">
        <v>5258012077.9999981</v>
      </c>
      <c r="N121" s="141">
        <f t="shared" si="122"/>
        <v>58143447.909912951</v>
      </c>
      <c r="O121" s="141"/>
      <c r="P121" s="141"/>
      <c r="Q121" s="141">
        <v>756991403</v>
      </c>
      <c r="R121" s="141">
        <v>1276518313</v>
      </c>
      <c r="S121" s="141">
        <f t="shared" si="123"/>
        <v>0</v>
      </c>
      <c r="T121" s="141"/>
      <c r="U121" s="141"/>
      <c r="V121" s="141">
        <f t="shared" si="72"/>
        <v>443204474</v>
      </c>
      <c r="W121" s="141">
        <f t="shared" si="73"/>
        <v>523996799.00000209</v>
      </c>
      <c r="X121" s="141">
        <f t="shared" si="74"/>
        <v>0</v>
      </c>
      <c r="Y121" s="141"/>
      <c r="Z121" s="141">
        <v>8342830.1658030003</v>
      </c>
      <c r="AA121" s="141">
        <f t="shared" si="75"/>
        <v>340118003</v>
      </c>
      <c r="AB121" s="141">
        <f t="shared" si="76"/>
        <v>342170317.00001383</v>
      </c>
      <c r="AC121" s="141">
        <f t="shared" si="77"/>
        <v>8292790.4449437112</v>
      </c>
      <c r="AD121" s="141"/>
      <c r="AE121" s="141">
        <v>15420505.712215999</v>
      </c>
      <c r="AF121" s="141">
        <f t="shared" si="78"/>
        <v>605544318</v>
      </c>
      <c r="AG121" s="141">
        <f t="shared" si="79"/>
        <v>726591897.00000179</v>
      </c>
      <c r="AH121" s="141">
        <f t="shared" si="124"/>
        <v>12851505.299293088</v>
      </c>
      <c r="AI121" s="141"/>
      <c r="AJ121" s="141"/>
      <c r="AK121" s="141">
        <f t="shared" si="81"/>
        <v>20371175</v>
      </c>
      <c r="AL121" s="141">
        <f t="shared" si="82"/>
        <v>21580834</v>
      </c>
      <c r="AM121" s="141">
        <f t="shared" si="125"/>
        <v>0</v>
      </c>
      <c r="AN121" s="141"/>
      <c r="AO121" s="141"/>
      <c r="AP121" s="141">
        <f t="shared" si="84"/>
        <v>45205996</v>
      </c>
      <c r="AQ121" s="141">
        <f t="shared" si="85"/>
        <v>45294790.000002876</v>
      </c>
      <c r="AR121" s="141">
        <f t="shared" si="126"/>
        <v>0</v>
      </c>
      <c r="AS121" s="141"/>
      <c r="AT121" s="141">
        <v>123711.380881</v>
      </c>
      <c r="AU121" s="141">
        <f t="shared" si="87"/>
        <v>12223411</v>
      </c>
      <c r="AV121" s="141">
        <f t="shared" si="88"/>
        <v>11889881.000002848</v>
      </c>
      <c r="AW121" s="141">
        <f t="shared" si="127"/>
        <v>127181.68111906611</v>
      </c>
      <c r="AX121" s="141"/>
      <c r="AY121" s="141">
        <v>27492453.544716999</v>
      </c>
      <c r="AZ121" s="141">
        <f t="shared" si="90"/>
        <v>859541545</v>
      </c>
      <c r="BA121" s="141">
        <f t="shared" si="91"/>
        <v>834431461.9999969</v>
      </c>
      <c r="BB121" s="141">
        <f t="shared" si="128"/>
        <v>28319768.694995426</v>
      </c>
      <c r="BC121" s="141"/>
      <c r="BD121" s="141"/>
      <c r="BE121" s="141">
        <f t="shared" si="93"/>
        <v>9386434</v>
      </c>
      <c r="BF121" s="141">
        <f t="shared" si="94"/>
        <v>9386434</v>
      </c>
      <c r="BG121" s="141">
        <f t="shared" si="129"/>
        <v>0</v>
      </c>
      <c r="BH121" s="141"/>
      <c r="BI121" s="141"/>
      <c r="BJ121" s="141">
        <f t="shared" si="96"/>
        <v>2191103</v>
      </c>
      <c r="BK121" s="141">
        <f t="shared" si="97"/>
        <v>2191101</v>
      </c>
      <c r="BL121" s="141">
        <f t="shared" si="130"/>
        <v>0</v>
      </c>
      <c r="BM121" s="141"/>
      <c r="BN121" s="141">
        <v>4529353</v>
      </c>
      <c r="BO121" s="141">
        <f t="shared" si="99"/>
        <v>186600000</v>
      </c>
      <c r="BP121" s="141">
        <f t="shared" si="100"/>
        <v>183638092</v>
      </c>
      <c r="BQ121" s="141">
        <f t="shared" si="131"/>
        <v>4602407.1617995249</v>
      </c>
      <c r="BR121" s="141"/>
      <c r="BS121" s="141">
        <v>3417361</v>
      </c>
      <c r="BT121" s="141">
        <f t="shared" si="102"/>
        <v>121100000</v>
      </c>
      <c r="BU121" s="141">
        <f t="shared" si="103"/>
        <v>119177778</v>
      </c>
      <c r="BV121" s="141">
        <f t="shared" si="132"/>
        <v>3472479.7193315686</v>
      </c>
      <c r="BW121" s="141"/>
      <c r="BX121" s="141">
        <v>253533</v>
      </c>
      <c r="BY121" s="141">
        <f t="shared" si="105"/>
        <v>10161290</v>
      </c>
      <c r="BZ121" s="141">
        <f t="shared" si="106"/>
        <v>10000069</v>
      </c>
      <c r="CA121" s="141">
        <f t="shared" si="133"/>
        <v>257620.45617585239</v>
      </c>
      <c r="CB121" s="141"/>
      <c r="CC121" s="141">
        <v>18465.095870000001</v>
      </c>
      <c r="CD121" s="141">
        <f t="shared" si="108"/>
        <v>1904000</v>
      </c>
      <c r="CE121" s="141">
        <f t="shared" si="109"/>
        <v>1874207.2309440002</v>
      </c>
      <c r="CF121" s="141">
        <f t="shared" si="134"/>
        <v>18758.620688263945</v>
      </c>
      <c r="CG121" s="141"/>
      <c r="CH121" s="141"/>
      <c r="CI121" s="141">
        <f t="shared" si="115"/>
        <v>246401</v>
      </c>
      <c r="CJ121" s="141">
        <f t="shared" si="116"/>
        <v>225992.98000000117</v>
      </c>
      <c r="CK121" s="141">
        <f t="shared" si="135"/>
        <v>0</v>
      </c>
      <c r="CL121" s="141"/>
      <c r="CM121" s="141">
        <v>5979983</v>
      </c>
      <c r="CN121" s="141">
        <v>11733851</v>
      </c>
      <c r="CO121" s="141">
        <f t="shared" si="112"/>
        <v>17713834</v>
      </c>
      <c r="CP121" s="141">
        <f t="shared" si="117"/>
        <v>435000431</v>
      </c>
      <c r="CQ121" s="141">
        <f t="shared" si="118"/>
        <v>435000431.00000006</v>
      </c>
      <c r="CR121" s="141">
        <f t="shared" si="120"/>
        <v>17713833.999999996</v>
      </c>
      <c r="CS121" s="141"/>
      <c r="CT121" s="141"/>
      <c r="CU121" s="141"/>
      <c r="CV121" s="141">
        <f t="shared" si="114"/>
        <v>136011939.9213874</v>
      </c>
    </row>
    <row r="122" spans="1:100" s="14" customFormat="1" ht="13.2" x14ac:dyDescent="0.25">
      <c r="A122" s="4" t="s">
        <v>797</v>
      </c>
      <c r="B122" s="4" t="s">
        <v>798</v>
      </c>
      <c r="C122" s="4" t="s">
        <v>764</v>
      </c>
      <c r="D122" s="4" t="s">
        <v>764</v>
      </c>
      <c r="E122" s="4"/>
      <c r="F122" s="141"/>
      <c r="G122" s="141">
        <f>'Control Totals 2016-17'!$I$3</f>
        <v>129600000</v>
      </c>
      <c r="H122" s="141">
        <v>129600000.00000101</v>
      </c>
      <c r="I122" s="141">
        <f t="shared" si="121"/>
        <v>0</v>
      </c>
      <c r="J122" s="141"/>
      <c r="K122" s="141"/>
      <c r="L122" s="141">
        <f t="shared" si="69"/>
        <v>3202979103</v>
      </c>
      <c r="M122" s="141">
        <v>5258012077.9999981</v>
      </c>
      <c r="N122" s="141">
        <f t="shared" si="122"/>
        <v>0</v>
      </c>
      <c r="O122" s="141"/>
      <c r="P122" s="141"/>
      <c r="Q122" s="141">
        <v>756991403</v>
      </c>
      <c r="R122" s="141">
        <v>1276518313</v>
      </c>
      <c r="S122" s="141">
        <f t="shared" si="123"/>
        <v>0</v>
      </c>
      <c r="T122" s="141"/>
      <c r="U122" s="141">
        <v>14813492.073841</v>
      </c>
      <c r="V122" s="141">
        <f t="shared" si="72"/>
        <v>443204474</v>
      </c>
      <c r="W122" s="141">
        <f t="shared" si="73"/>
        <v>523996799.00000209</v>
      </c>
      <c r="X122" s="141">
        <f t="shared" si="74"/>
        <v>12529477.2319589</v>
      </c>
      <c r="Y122" s="141"/>
      <c r="Z122" s="141">
        <v>618370.01131500001</v>
      </c>
      <c r="AA122" s="141">
        <f t="shared" si="75"/>
        <v>340118003</v>
      </c>
      <c r="AB122" s="141">
        <f t="shared" si="76"/>
        <v>342170317.00001383</v>
      </c>
      <c r="AC122" s="141">
        <f t="shared" si="77"/>
        <v>614661.07056719565</v>
      </c>
      <c r="AD122" s="141"/>
      <c r="AE122" s="141"/>
      <c r="AF122" s="141">
        <f t="shared" si="78"/>
        <v>605544318</v>
      </c>
      <c r="AG122" s="141">
        <f t="shared" si="79"/>
        <v>726591897.00000179</v>
      </c>
      <c r="AH122" s="141">
        <f t="shared" si="124"/>
        <v>0</v>
      </c>
      <c r="AI122" s="141"/>
      <c r="AJ122" s="141"/>
      <c r="AK122" s="141">
        <f t="shared" si="81"/>
        <v>20371175</v>
      </c>
      <c r="AL122" s="141">
        <f t="shared" si="82"/>
        <v>21580834</v>
      </c>
      <c r="AM122" s="141">
        <f t="shared" si="125"/>
        <v>0</v>
      </c>
      <c r="AN122" s="141"/>
      <c r="AO122" s="141"/>
      <c r="AP122" s="141">
        <f t="shared" si="84"/>
        <v>45205996</v>
      </c>
      <c r="AQ122" s="141">
        <f t="shared" si="85"/>
        <v>45294790.000002876</v>
      </c>
      <c r="AR122" s="141">
        <f t="shared" si="126"/>
        <v>0</v>
      </c>
      <c r="AS122" s="141"/>
      <c r="AT122" s="141"/>
      <c r="AU122" s="141">
        <f t="shared" si="87"/>
        <v>12223411</v>
      </c>
      <c r="AV122" s="141">
        <f t="shared" si="88"/>
        <v>11889881.000002848</v>
      </c>
      <c r="AW122" s="141">
        <f t="shared" si="127"/>
        <v>0</v>
      </c>
      <c r="AX122" s="141"/>
      <c r="AY122" s="141"/>
      <c r="AZ122" s="141">
        <f t="shared" si="90"/>
        <v>859541545</v>
      </c>
      <c r="BA122" s="141">
        <f t="shared" si="91"/>
        <v>834431461.9999969</v>
      </c>
      <c r="BB122" s="141">
        <f t="shared" si="128"/>
        <v>0</v>
      </c>
      <c r="BC122" s="141"/>
      <c r="BD122" s="141"/>
      <c r="BE122" s="141">
        <f t="shared" si="93"/>
        <v>9386434</v>
      </c>
      <c r="BF122" s="141">
        <f t="shared" si="94"/>
        <v>9386434</v>
      </c>
      <c r="BG122" s="141">
        <f t="shared" si="129"/>
        <v>0</v>
      </c>
      <c r="BH122" s="141"/>
      <c r="BI122" s="141"/>
      <c r="BJ122" s="141">
        <f t="shared" si="96"/>
        <v>2191103</v>
      </c>
      <c r="BK122" s="141">
        <f t="shared" si="97"/>
        <v>2191101</v>
      </c>
      <c r="BL122" s="141">
        <f t="shared" si="130"/>
        <v>0</v>
      </c>
      <c r="BM122" s="141"/>
      <c r="BN122" s="141"/>
      <c r="BO122" s="141">
        <f t="shared" si="99"/>
        <v>186600000</v>
      </c>
      <c r="BP122" s="141">
        <f t="shared" si="100"/>
        <v>183638092</v>
      </c>
      <c r="BQ122" s="141">
        <f t="shared" si="131"/>
        <v>0</v>
      </c>
      <c r="BR122" s="141"/>
      <c r="BS122" s="141"/>
      <c r="BT122" s="141">
        <f t="shared" si="102"/>
        <v>121100000</v>
      </c>
      <c r="BU122" s="141">
        <f t="shared" si="103"/>
        <v>119177778</v>
      </c>
      <c r="BV122" s="141">
        <f t="shared" si="132"/>
        <v>0</v>
      </c>
      <c r="BW122" s="141"/>
      <c r="BX122" s="141"/>
      <c r="BY122" s="141">
        <f t="shared" si="105"/>
        <v>10161290</v>
      </c>
      <c r="BZ122" s="141">
        <f t="shared" si="106"/>
        <v>10000069</v>
      </c>
      <c r="CA122" s="141">
        <f t="shared" si="133"/>
        <v>0</v>
      </c>
      <c r="CB122" s="141"/>
      <c r="CC122" s="141"/>
      <c r="CD122" s="141">
        <f t="shared" si="108"/>
        <v>1904000</v>
      </c>
      <c r="CE122" s="141">
        <f t="shared" si="109"/>
        <v>1874207.2309440002</v>
      </c>
      <c r="CF122" s="141">
        <f t="shared" si="134"/>
        <v>0</v>
      </c>
      <c r="CG122" s="141"/>
      <c r="CH122" s="141"/>
      <c r="CI122" s="141">
        <f t="shared" si="115"/>
        <v>246401</v>
      </c>
      <c r="CJ122" s="141">
        <f t="shared" si="116"/>
        <v>225992.98000000117</v>
      </c>
      <c r="CK122" s="141">
        <f t="shared" si="135"/>
        <v>0</v>
      </c>
      <c r="CL122" s="141"/>
      <c r="CM122" s="141">
        <v>443346</v>
      </c>
      <c r="CN122" s="141">
        <v>871114</v>
      </c>
      <c r="CO122" s="141">
        <f t="shared" si="112"/>
        <v>1314460</v>
      </c>
      <c r="CP122" s="141">
        <f t="shared" si="117"/>
        <v>435000431</v>
      </c>
      <c r="CQ122" s="141">
        <f t="shared" si="118"/>
        <v>435000431.00000006</v>
      </c>
      <c r="CR122" s="141">
        <f t="shared" si="120"/>
        <v>1314459.9999999998</v>
      </c>
      <c r="CS122" s="141"/>
      <c r="CT122" s="141"/>
      <c r="CU122" s="141"/>
      <c r="CV122" s="141">
        <f t="shared" si="114"/>
        <v>14458598.302526096</v>
      </c>
    </row>
    <row r="123" spans="1:100" s="14" customFormat="1" ht="13.2" x14ac:dyDescent="0.25">
      <c r="A123" s="4" t="s">
        <v>393</v>
      </c>
      <c r="B123" s="4" t="s">
        <v>394</v>
      </c>
      <c r="C123" s="4" t="s">
        <v>348</v>
      </c>
      <c r="D123" s="4" t="s">
        <v>348</v>
      </c>
      <c r="E123" s="4"/>
      <c r="F123" s="141"/>
      <c r="G123" s="141">
        <f>'Control Totals 2016-17'!$I$3</f>
        <v>129600000</v>
      </c>
      <c r="H123" s="141">
        <v>129600000.00000101</v>
      </c>
      <c r="I123" s="141">
        <f t="shared" si="121"/>
        <v>0</v>
      </c>
      <c r="J123" s="141"/>
      <c r="K123" s="141"/>
      <c r="L123" s="141">
        <f t="shared" si="69"/>
        <v>3202979103</v>
      </c>
      <c r="M123" s="141">
        <v>5258012077.9999981</v>
      </c>
      <c r="N123" s="141">
        <f t="shared" si="122"/>
        <v>0</v>
      </c>
      <c r="O123" s="141"/>
      <c r="P123" s="141">
        <v>2533663.2063159999</v>
      </c>
      <c r="Q123" s="141">
        <v>756991403</v>
      </c>
      <c r="R123" s="141">
        <v>1276518313</v>
      </c>
      <c r="S123" s="141">
        <f t="shared" si="123"/>
        <v>1502494.1246405973</v>
      </c>
      <c r="T123" s="141"/>
      <c r="U123" s="141"/>
      <c r="V123" s="141">
        <f t="shared" si="72"/>
        <v>443204474</v>
      </c>
      <c r="W123" s="141">
        <f t="shared" si="73"/>
        <v>523996799.00000209</v>
      </c>
      <c r="X123" s="141">
        <f t="shared" si="74"/>
        <v>0</v>
      </c>
      <c r="Y123" s="141"/>
      <c r="Z123" s="141">
        <v>68289.818027000001</v>
      </c>
      <c r="AA123" s="141">
        <f t="shared" si="75"/>
        <v>340118003</v>
      </c>
      <c r="AB123" s="141">
        <f t="shared" si="76"/>
        <v>342170317.00001383</v>
      </c>
      <c r="AC123" s="141">
        <f t="shared" si="77"/>
        <v>67880.220400811988</v>
      </c>
      <c r="AD123" s="141"/>
      <c r="AE123" s="141"/>
      <c r="AF123" s="141">
        <f t="shared" si="78"/>
        <v>605544318</v>
      </c>
      <c r="AG123" s="141">
        <f t="shared" si="79"/>
        <v>726591897.00000179</v>
      </c>
      <c r="AH123" s="141">
        <f t="shared" si="124"/>
        <v>0</v>
      </c>
      <c r="AI123" s="141"/>
      <c r="AJ123" s="141"/>
      <c r="AK123" s="141">
        <f t="shared" si="81"/>
        <v>20371175</v>
      </c>
      <c r="AL123" s="141">
        <f t="shared" si="82"/>
        <v>21580834</v>
      </c>
      <c r="AM123" s="141">
        <f t="shared" si="125"/>
        <v>0</v>
      </c>
      <c r="AN123" s="141"/>
      <c r="AO123" s="141">
        <v>284574.68104499998</v>
      </c>
      <c r="AP123" s="141">
        <f t="shared" si="84"/>
        <v>45205996</v>
      </c>
      <c r="AQ123" s="141">
        <f t="shared" si="85"/>
        <v>45294790.000002876</v>
      </c>
      <c r="AR123" s="141">
        <f t="shared" si="126"/>
        <v>284016.81281711929</v>
      </c>
      <c r="AS123" s="141"/>
      <c r="AT123" s="141"/>
      <c r="AU123" s="141">
        <f t="shared" si="87"/>
        <v>12223411</v>
      </c>
      <c r="AV123" s="141">
        <f t="shared" si="88"/>
        <v>11889881.000002848</v>
      </c>
      <c r="AW123" s="141">
        <f t="shared" si="127"/>
        <v>0</v>
      </c>
      <c r="AX123" s="141"/>
      <c r="AY123" s="141"/>
      <c r="AZ123" s="141">
        <f t="shared" si="90"/>
        <v>859541545</v>
      </c>
      <c r="BA123" s="141">
        <f t="shared" si="91"/>
        <v>834431461.9999969</v>
      </c>
      <c r="BB123" s="141">
        <f t="shared" si="128"/>
        <v>0</v>
      </c>
      <c r="BC123" s="141"/>
      <c r="BD123" s="141"/>
      <c r="BE123" s="141">
        <f t="shared" si="93"/>
        <v>9386434</v>
      </c>
      <c r="BF123" s="141">
        <f t="shared" si="94"/>
        <v>9386434</v>
      </c>
      <c r="BG123" s="141">
        <f t="shared" si="129"/>
        <v>0</v>
      </c>
      <c r="BH123" s="141"/>
      <c r="BI123" s="141"/>
      <c r="BJ123" s="141">
        <f t="shared" si="96"/>
        <v>2191103</v>
      </c>
      <c r="BK123" s="141">
        <f t="shared" si="97"/>
        <v>2191101</v>
      </c>
      <c r="BL123" s="141">
        <f t="shared" si="130"/>
        <v>0</v>
      </c>
      <c r="BM123" s="141"/>
      <c r="BN123" s="141"/>
      <c r="BO123" s="141">
        <f t="shared" si="99"/>
        <v>186600000</v>
      </c>
      <c r="BP123" s="141">
        <f t="shared" si="100"/>
        <v>183638092</v>
      </c>
      <c r="BQ123" s="141">
        <f t="shared" si="131"/>
        <v>0</v>
      </c>
      <c r="BR123" s="141"/>
      <c r="BS123" s="141"/>
      <c r="BT123" s="141">
        <f t="shared" si="102"/>
        <v>121100000</v>
      </c>
      <c r="BU123" s="141">
        <f t="shared" si="103"/>
        <v>119177778</v>
      </c>
      <c r="BV123" s="141">
        <f t="shared" si="132"/>
        <v>0</v>
      </c>
      <c r="BW123" s="141"/>
      <c r="BX123" s="141"/>
      <c r="BY123" s="141">
        <f t="shared" si="105"/>
        <v>10161290</v>
      </c>
      <c r="BZ123" s="141">
        <f t="shared" si="106"/>
        <v>10000069</v>
      </c>
      <c r="CA123" s="141">
        <f t="shared" si="133"/>
        <v>0</v>
      </c>
      <c r="CB123" s="141"/>
      <c r="CC123" s="141"/>
      <c r="CD123" s="141">
        <f t="shared" si="108"/>
        <v>1904000</v>
      </c>
      <c r="CE123" s="141">
        <f t="shared" si="109"/>
        <v>1874207.2309440002</v>
      </c>
      <c r="CF123" s="141">
        <f t="shared" si="134"/>
        <v>0</v>
      </c>
      <c r="CG123" s="141"/>
      <c r="CH123" s="141">
        <v>693.23</v>
      </c>
      <c r="CI123" s="141">
        <f t="shared" si="115"/>
        <v>246401</v>
      </c>
      <c r="CJ123" s="141">
        <f t="shared" si="116"/>
        <v>225992.98000000117</v>
      </c>
      <c r="CK123" s="141">
        <f t="shared" si="135"/>
        <v>755.83128834355432</v>
      </c>
      <c r="CL123" s="141"/>
      <c r="CM123" s="141"/>
      <c r="CN123" s="141"/>
      <c r="CO123" s="141">
        <f t="shared" si="112"/>
        <v>0</v>
      </c>
      <c r="CP123" s="141">
        <f t="shared" si="117"/>
        <v>435000431</v>
      </c>
      <c r="CQ123" s="141">
        <f t="shared" si="118"/>
        <v>435000431.00000006</v>
      </c>
      <c r="CR123" s="141">
        <f t="shared" si="120"/>
        <v>0</v>
      </c>
      <c r="CS123" s="141"/>
      <c r="CT123" s="141"/>
      <c r="CU123" s="141"/>
      <c r="CV123" s="141">
        <f t="shared" si="114"/>
        <v>1855146.989146872</v>
      </c>
    </row>
    <row r="124" spans="1:100" s="14" customFormat="1" ht="13.2" x14ac:dyDescent="0.25">
      <c r="A124" s="4" t="s">
        <v>471</v>
      </c>
      <c r="B124" s="4" t="s">
        <v>472</v>
      </c>
      <c r="C124" s="4" t="s">
        <v>348</v>
      </c>
      <c r="D124" s="4" t="s">
        <v>348</v>
      </c>
      <c r="E124" s="4"/>
      <c r="F124" s="141"/>
      <c r="G124" s="141">
        <f>'Control Totals 2016-17'!$I$3</f>
        <v>129600000</v>
      </c>
      <c r="H124" s="141">
        <v>129600000.00000101</v>
      </c>
      <c r="I124" s="141">
        <f t="shared" si="121"/>
        <v>0</v>
      </c>
      <c r="J124" s="141"/>
      <c r="K124" s="141"/>
      <c r="L124" s="141">
        <f t="shared" si="69"/>
        <v>3202979103</v>
      </c>
      <c r="M124" s="141">
        <v>5258012077.9999981</v>
      </c>
      <c r="N124" s="141">
        <f t="shared" si="122"/>
        <v>0</v>
      </c>
      <c r="O124" s="141"/>
      <c r="P124" s="141">
        <v>1208107.7747879999</v>
      </c>
      <c r="Q124" s="141">
        <v>756991403</v>
      </c>
      <c r="R124" s="141">
        <v>1276518313</v>
      </c>
      <c r="S124" s="141">
        <f t="shared" si="123"/>
        <v>716423.0940508066</v>
      </c>
      <c r="T124" s="141"/>
      <c r="U124" s="141"/>
      <c r="V124" s="141">
        <f t="shared" si="72"/>
        <v>443204474</v>
      </c>
      <c r="W124" s="141">
        <f t="shared" si="73"/>
        <v>523996799.00000209</v>
      </c>
      <c r="X124" s="141">
        <f t="shared" si="74"/>
        <v>0</v>
      </c>
      <c r="Y124" s="141"/>
      <c r="Z124" s="141">
        <v>86513.891910999999</v>
      </c>
      <c r="AA124" s="141">
        <f t="shared" si="75"/>
        <v>340118003</v>
      </c>
      <c r="AB124" s="141">
        <f t="shared" si="76"/>
        <v>342170317.00001383</v>
      </c>
      <c r="AC124" s="141">
        <f t="shared" si="77"/>
        <v>85994.987544539064</v>
      </c>
      <c r="AD124" s="141"/>
      <c r="AE124" s="141"/>
      <c r="AF124" s="141">
        <f t="shared" si="78"/>
        <v>605544318</v>
      </c>
      <c r="AG124" s="141">
        <f t="shared" si="79"/>
        <v>726591897.00000179</v>
      </c>
      <c r="AH124" s="141">
        <f t="shared" si="124"/>
        <v>0</v>
      </c>
      <c r="AI124" s="141"/>
      <c r="AJ124" s="141"/>
      <c r="AK124" s="141">
        <f t="shared" si="81"/>
        <v>20371175</v>
      </c>
      <c r="AL124" s="141">
        <f t="shared" si="82"/>
        <v>21580834</v>
      </c>
      <c r="AM124" s="141">
        <f t="shared" si="125"/>
        <v>0</v>
      </c>
      <c r="AN124" s="141"/>
      <c r="AO124" s="141">
        <v>32355.197630999999</v>
      </c>
      <c r="AP124" s="141">
        <f t="shared" si="84"/>
        <v>45205996</v>
      </c>
      <c r="AQ124" s="141">
        <f t="shared" si="85"/>
        <v>45294790.000002876</v>
      </c>
      <c r="AR124" s="141">
        <f t="shared" si="126"/>
        <v>32291.769863291178</v>
      </c>
      <c r="AS124" s="141"/>
      <c r="AT124" s="141"/>
      <c r="AU124" s="141">
        <f t="shared" si="87"/>
        <v>12223411</v>
      </c>
      <c r="AV124" s="141">
        <f t="shared" si="88"/>
        <v>11889881.000002848</v>
      </c>
      <c r="AW124" s="141">
        <f t="shared" si="127"/>
        <v>0</v>
      </c>
      <c r="AX124" s="141"/>
      <c r="AY124" s="141"/>
      <c r="AZ124" s="141">
        <f t="shared" si="90"/>
        <v>859541545</v>
      </c>
      <c r="BA124" s="141">
        <f t="shared" si="91"/>
        <v>834431461.9999969</v>
      </c>
      <c r="BB124" s="141">
        <f t="shared" si="128"/>
        <v>0</v>
      </c>
      <c r="BC124" s="141"/>
      <c r="BD124" s="141"/>
      <c r="BE124" s="141">
        <f t="shared" si="93"/>
        <v>9386434</v>
      </c>
      <c r="BF124" s="141">
        <f t="shared" si="94"/>
        <v>9386434</v>
      </c>
      <c r="BG124" s="141">
        <f t="shared" si="129"/>
        <v>0</v>
      </c>
      <c r="BH124" s="141"/>
      <c r="BI124" s="141"/>
      <c r="BJ124" s="141">
        <f t="shared" si="96"/>
        <v>2191103</v>
      </c>
      <c r="BK124" s="141">
        <f t="shared" si="97"/>
        <v>2191101</v>
      </c>
      <c r="BL124" s="141">
        <f t="shared" si="130"/>
        <v>0</v>
      </c>
      <c r="BM124" s="141"/>
      <c r="BN124" s="141"/>
      <c r="BO124" s="141">
        <f t="shared" si="99"/>
        <v>186600000</v>
      </c>
      <c r="BP124" s="141">
        <f t="shared" si="100"/>
        <v>183638092</v>
      </c>
      <c r="BQ124" s="141">
        <f t="shared" si="131"/>
        <v>0</v>
      </c>
      <c r="BR124" s="141"/>
      <c r="BS124" s="141"/>
      <c r="BT124" s="141">
        <f t="shared" si="102"/>
        <v>121100000</v>
      </c>
      <c r="BU124" s="141">
        <f t="shared" si="103"/>
        <v>119177778</v>
      </c>
      <c r="BV124" s="141">
        <f t="shared" si="132"/>
        <v>0</v>
      </c>
      <c r="BW124" s="141"/>
      <c r="BX124" s="141"/>
      <c r="BY124" s="141">
        <f t="shared" si="105"/>
        <v>10161290</v>
      </c>
      <c r="BZ124" s="141">
        <f t="shared" si="106"/>
        <v>10000069</v>
      </c>
      <c r="CA124" s="141">
        <f t="shared" si="133"/>
        <v>0</v>
      </c>
      <c r="CB124" s="141"/>
      <c r="CC124" s="141"/>
      <c r="CD124" s="141">
        <f t="shared" si="108"/>
        <v>1904000</v>
      </c>
      <c r="CE124" s="141">
        <f t="shared" si="109"/>
        <v>1874207.2309440002</v>
      </c>
      <c r="CF124" s="141">
        <f t="shared" si="134"/>
        <v>0</v>
      </c>
      <c r="CG124" s="141"/>
      <c r="CH124" s="141">
        <v>693.23</v>
      </c>
      <c r="CI124" s="141">
        <f t="shared" si="115"/>
        <v>246401</v>
      </c>
      <c r="CJ124" s="141">
        <f t="shared" si="116"/>
        <v>225992.98000000117</v>
      </c>
      <c r="CK124" s="141">
        <f t="shared" si="135"/>
        <v>755.83128834355432</v>
      </c>
      <c r="CL124" s="141"/>
      <c r="CM124" s="141">
        <v>61934</v>
      </c>
      <c r="CN124" s="141">
        <v>122309</v>
      </c>
      <c r="CO124" s="141">
        <f t="shared" si="112"/>
        <v>184243</v>
      </c>
      <c r="CP124" s="141">
        <f t="shared" si="117"/>
        <v>435000431</v>
      </c>
      <c r="CQ124" s="141">
        <f t="shared" si="118"/>
        <v>435000431.00000006</v>
      </c>
      <c r="CR124" s="141">
        <f t="shared" si="120"/>
        <v>184242.99999999997</v>
      </c>
      <c r="CS124" s="141"/>
      <c r="CT124" s="141"/>
      <c r="CU124" s="141"/>
      <c r="CV124" s="141">
        <f t="shared" si="114"/>
        <v>1019708.6827469803</v>
      </c>
    </row>
    <row r="125" spans="1:100" s="14" customFormat="1" ht="13.2" x14ac:dyDescent="0.25">
      <c r="A125" s="4" t="s">
        <v>359</v>
      </c>
      <c r="B125" s="4" t="s">
        <v>360</v>
      </c>
      <c r="C125" s="4" t="s">
        <v>348</v>
      </c>
      <c r="D125" s="4" t="s">
        <v>348</v>
      </c>
      <c r="E125" s="4"/>
      <c r="F125" s="141"/>
      <c r="G125" s="141">
        <f>'Control Totals 2016-17'!$I$3</f>
        <v>129600000</v>
      </c>
      <c r="H125" s="141">
        <v>129600000.00000101</v>
      </c>
      <c r="I125" s="141">
        <f t="shared" si="121"/>
        <v>0</v>
      </c>
      <c r="J125" s="141"/>
      <c r="K125" s="141"/>
      <c r="L125" s="141">
        <f t="shared" si="69"/>
        <v>3202979103</v>
      </c>
      <c r="M125" s="141">
        <v>5258012077.9999981</v>
      </c>
      <c r="N125" s="141">
        <f t="shared" si="122"/>
        <v>0</v>
      </c>
      <c r="O125" s="141"/>
      <c r="P125" s="141">
        <v>2361307.8324779999</v>
      </c>
      <c r="Q125" s="141">
        <v>756991403</v>
      </c>
      <c r="R125" s="141">
        <v>1276518313</v>
      </c>
      <c r="S125" s="141">
        <f t="shared" si="123"/>
        <v>1400285.2217776291</v>
      </c>
      <c r="T125" s="141"/>
      <c r="U125" s="141"/>
      <c r="V125" s="141">
        <f t="shared" si="72"/>
        <v>443204474</v>
      </c>
      <c r="W125" s="141">
        <f t="shared" si="73"/>
        <v>523996799.00000209</v>
      </c>
      <c r="X125" s="141">
        <f t="shared" si="74"/>
        <v>0</v>
      </c>
      <c r="Y125" s="141"/>
      <c r="Z125" s="141">
        <v>107164.612934</v>
      </c>
      <c r="AA125" s="141">
        <f t="shared" si="75"/>
        <v>340118003</v>
      </c>
      <c r="AB125" s="141">
        <f t="shared" si="76"/>
        <v>342170317.00001383</v>
      </c>
      <c r="AC125" s="141">
        <f t="shared" si="77"/>
        <v>106521.84696482186</v>
      </c>
      <c r="AD125" s="141"/>
      <c r="AE125" s="141"/>
      <c r="AF125" s="141">
        <f t="shared" si="78"/>
        <v>605544318</v>
      </c>
      <c r="AG125" s="141">
        <f t="shared" si="79"/>
        <v>726591897.00000179</v>
      </c>
      <c r="AH125" s="141">
        <f t="shared" si="124"/>
        <v>0</v>
      </c>
      <c r="AI125" s="141"/>
      <c r="AJ125" s="141"/>
      <c r="AK125" s="141">
        <f t="shared" si="81"/>
        <v>20371175</v>
      </c>
      <c r="AL125" s="141">
        <f t="shared" si="82"/>
        <v>21580834</v>
      </c>
      <c r="AM125" s="141">
        <f t="shared" si="125"/>
        <v>0</v>
      </c>
      <c r="AN125" s="141"/>
      <c r="AO125" s="141">
        <v>40237.056488000002</v>
      </c>
      <c r="AP125" s="141">
        <f t="shared" si="84"/>
        <v>45205996</v>
      </c>
      <c r="AQ125" s="141">
        <f t="shared" si="85"/>
        <v>45294790.000002876</v>
      </c>
      <c r="AR125" s="141">
        <f t="shared" si="126"/>
        <v>40158.177455910198</v>
      </c>
      <c r="AS125" s="141"/>
      <c r="AT125" s="141"/>
      <c r="AU125" s="141">
        <f t="shared" si="87"/>
        <v>12223411</v>
      </c>
      <c r="AV125" s="141">
        <f t="shared" si="88"/>
        <v>11889881.000002848</v>
      </c>
      <c r="AW125" s="141">
        <f t="shared" si="127"/>
        <v>0</v>
      </c>
      <c r="AX125" s="141"/>
      <c r="AY125" s="141"/>
      <c r="AZ125" s="141">
        <f t="shared" si="90"/>
        <v>859541545</v>
      </c>
      <c r="BA125" s="141">
        <f t="shared" si="91"/>
        <v>834431461.9999969</v>
      </c>
      <c r="BB125" s="141">
        <f t="shared" si="128"/>
        <v>0</v>
      </c>
      <c r="BC125" s="141"/>
      <c r="BD125" s="141"/>
      <c r="BE125" s="141">
        <f t="shared" si="93"/>
        <v>9386434</v>
      </c>
      <c r="BF125" s="141">
        <f t="shared" si="94"/>
        <v>9386434</v>
      </c>
      <c r="BG125" s="141">
        <f t="shared" si="129"/>
        <v>0</v>
      </c>
      <c r="BH125" s="141"/>
      <c r="BI125" s="141"/>
      <c r="BJ125" s="141">
        <f t="shared" si="96"/>
        <v>2191103</v>
      </c>
      <c r="BK125" s="141">
        <f t="shared" si="97"/>
        <v>2191101</v>
      </c>
      <c r="BL125" s="141">
        <f t="shared" si="130"/>
        <v>0</v>
      </c>
      <c r="BM125" s="141"/>
      <c r="BN125" s="141"/>
      <c r="BO125" s="141">
        <f t="shared" si="99"/>
        <v>186600000</v>
      </c>
      <c r="BP125" s="141">
        <f t="shared" si="100"/>
        <v>183638092</v>
      </c>
      <c r="BQ125" s="141">
        <f t="shared" si="131"/>
        <v>0</v>
      </c>
      <c r="BR125" s="141"/>
      <c r="BS125" s="141"/>
      <c r="BT125" s="141">
        <f t="shared" si="102"/>
        <v>121100000</v>
      </c>
      <c r="BU125" s="141">
        <f t="shared" si="103"/>
        <v>119177778</v>
      </c>
      <c r="BV125" s="141">
        <f t="shared" si="132"/>
        <v>0</v>
      </c>
      <c r="BW125" s="141"/>
      <c r="BX125" s="141"/>
      <c r="BY125" s="141">
        <f t="shared" si="105"/>
        <v>10161290</v>
      </c>
      <c r="BZ125" s="141">
        <f t="shared" si="106"/>
        <v>10000069</v>
      </c>
      <c r="CA125" s="141">
        <f t="shared" si="133"/>
        <v>0</v>
      </c>
      <c r="CB125" s="141"/>
      <c r="CC125" s="141"/>
      <c r="CD125" s="141">
        <f t="shared" si="108"/>
        <v>1904000</v>
      </c>
      <c r="CE125" s="141">
        <f t="shared" si="109"/>
        <v>1874207.2309440002</v>
      </c>
      <c r="CF125" s="141">
        <f t="shared" si="134"/>
        <v>0</v>
      </c>
      <c r="CG125" s="141"/>
      <c r="CH125" s="141">
        <v>693.23</v>
      </c>
      <c r="CI125" s="141">
        <f t="shared" si="115"/>
        <v>246401</v>
      </c>
      <c r="CJ125" s="141">
        <f t="shared" si="116"/>
        <v>225992.98000000117</v>
      </c>
      <c r="CK125" s="141">
        <f t="shared" si="135"/>
        <v>755.83128834355432</v>
      </c>
      <c r="CL125" s="141"/>
      <c r="CM125" s="141">
        <v>78367</v>
      </c>
      <c r="CN125" s="141">
        <v>76748</v>
      </c>
      <c r="CO125" s="141">
        <f t="shared" si="112"/>
        <v>155115</v>
      </c>
      <c r="CP125" s="141">
        <f t="shared" si="117"/>
        <v>435000431</v>
      </c>
      <c r="CQ125" s="141">
        <f t="shared" si="118"/>
        <v>435000431.00000006</v>
      </c>
      <c r="CR125" s="141">
        <f t="shared" si="120"/>
        <v>155115</v>
      </c>
      <c r="CS125" s="141"/>
      <c r="CT125" s="141"/>
      <c r="CU125" s="141"/>
      <c r="CV125" s="141">
        <f t="shared" si="114"/>
        <v>1702836.0774867048</v>
      </c>
    </row>
    <row r="126" spans="1:100" s="14" customFormat="1" ht="13.2" x14ac:dyDescent="0.25">
      <c r="A126" s="4" t="s">
        <v>681</v>
      </c>
      <c r="B126" s="4" t="s">
        <v>682</v>
      </c>
      <c r="C126" s="4" t="s">
        <v>348</v>
      </c>
      <c r="D126" s="4" t="s">
        <v>348</v>
      </c>
      <c r="E126" s="4"/>
      <c r="F126" s="141"/>
      <c r="G126" s="141">
        <f>'Control Totals 2016-17'!$I$3</f>
        <v>129600000</v>
      </c>
      <c r="H126" s="141">
        <v>129600000.00000101</v>
      </c>
      <c r="I126" s="141">
        <f t="shared" si="121"/>
        <v>0</v>
      </c>
      <c r="J126" s="141"/>
      <c r="K126" s="141"/>
      <c r="L126" s="141">
        <f t="shared" si="69"/>
        <v>3202979103</v>
      </c>
      <c r="M126" s="141">
        <v>5258012077.9999981</v>
      </c>
      <c r="N126" s="141">
        <f t="shared" si="122"/>
        <v>0</v>
      </c>
      <c r="O126" s="141"/>
      <c r="P126" s="141">
        <v>1286743.348979</v>
      </c>
      <c r="Q126" s="141">
        <v>756991403</v>
      </c>
      <c r="R126" s="141">
        <v>1276518313</v>
      </c>
      <c r="S126" s="141">
        <f t="shared" si="123"/>
        <v>763054.977844671</v>
      </c>
      <c r="T126" s="141"/>
      <c r="U126" s="141"/>
      <c r="V126" s="141">
        <f t="shared" si="72"/>
        <v>443204474</v>
      </c>
      <c r="W126" s="141">
        <f t="shared" si="73"/>
        <v>523996799.00000209</v>
      </c>
      <c r="X126" s="141">
        <f t="shared" si="74"/>
        <v>0</v>
      </c>
      <c r="Y126" s="141"/>
      <c r="Z126" s="141">
        <v>35304.601836000002</v>
      </c>
      <c r="AA126" s="141">
        <f t="shared" si="75"/>
        <v>340118003</v>
      </c>
      <c r="AB126" s="141">
        <f t="shared" si="76"/>
        <v>342170317.00001383</v>
      </c>
      <c r="AC126" s="141">
        <f t="shared" si="77"/>
        <v>35092.8472652114</v>
      </c>
      <c r="AD126" s="141"/>
      <c r="AE126" s="141"/>
      <c r="AF126" s="141">
        <f t="shared" si="78"/>
        <v>605544318</v>
      </c>
      <c r="AG126" s="141">
        <f t="shared" si="79"/>
        <v>726591897.00000179</v>
      </c>
      <c r="AH126" s="141">
        <f t="shared" si="124"/>
        <v>0</v>
      </c>
      <c r="AI126" s="141"/>
      <c r="AJ126" s="141"/>
      <c r="AK126" s="141">
        <f t="shared" si="81"/>
        <v>20371175</v>
      </c>
      <c r="AL126" s="141">
        <f t="shared" si="82"/>
        <v>21580834</v>
      </c>
      <c r="AM126" s="141">
        <f t="shared" si="125"/>
        <v>0</v>
      </c>
      <c r="AN126" s="141"/>
      <c r="AO126" s="141">
        <v>28309.240919</v>
      </c>
      <c r="AP126" s="141">
        <f t="shared" si="84"/>
        <v>45205996</v>
      </c>
      <c r="AQ126" s="141">
        <f t="shared" si="85"/>
        <v>45294790.000002876</v>
      </c>
      <c r="AR126" s="141">
        <f t="shared" si="126"/>
        <v>28253.744674547979</v>
      </c>
      <c r="AS126" s="141"/>
      <c r="AT126" s="141"/>
      <c r="AU126" s="141">
        <f t="shared" si="87"/>
        <v>12223411</v>
      </c>
      <c r="AV126" s="141">
        <f t="shared" si="88"/>
        <v>11889881.000002848</v>
      </c>
      <c r="AW126" s="141">
        <f t="shared" si="127"/>
        <v>0</v>
      </c>
      <c r="AX126" s="141"/>
      <c r="AY126" s="141"/>
      <c r="AZ126" s="141">
        <f t="shared" si="90"/>
        <v>859541545</v>
      </c>
      <c r="BA126" s="141">
        <f t="shared" si="91"/>
        <v>834431461.9999969</v>
      </c>
      <c r="BB126" s="141">
        <f t="shared" si="128"/>
        <v>0</v>
      </c>
      <c r="BC126" s="141"/>
      <c r="BD126" s="141"/>
      <c r="BE126" s="141">
        <f t="shared" si="93"/>
        <v>9386434</v>
      </c>
      <c r="BF126" s="141">
        <f t="shared" si="94"/>
        <v>9386434</v>
      </c>
      <c r="BG126" s="141">
        <f t="shared" si="129"/>
        <v>0</v>
      </c>
      <c r="BH126" s="141"/>
      <c r="BI126" s="141"/>
      <c r="BJ126" s="141">
        <f t="shared" si="96"/>
        <v>2191103</v>
      </c>
      <c r="BK126" s="141">
        <f t="shared" si="97"/>
        <v>2191101</v>
      </c>
      <c r="BL126" s="141">
        <f t="shared" si="130"/>
        <v>0</v>
      </c>
      <c r="BM126" s="141"/>
      <c r="BN126" s="141"/>
      <c r="BO126" s="141">
        <f t="shared" si="99"/>
        <v>186600000</v>
      </c>
      <c r="BP126" s="141">
        <f t="shared" si="100"/>
        <v>183638092</v>
      </c>
      <c r="BQ126" s="141">
        <f t="shared" si="131"/>
        <v>0</v>
      </c>
      <c r="BR126" s="141"/>
      <c r="BS126" s="141"/>
      <c r="BT126" s="141">
        <f t="shared" si="102"/>
        <v>121100000</v>
      </c>
      <c r="BU126" s="141">
        <f t="shared" si="103"/>
        <v>119177778</v>
      </c>
      <c r="BV126" s="141">
        <f t="shared" si="132"/>
        <v>0</v>
      </c>
      <c r="BW126" s="141"/>
      <c r="BX126" s="141"/>
      <c r="BY126" s="141">
        <f t="shared" si="105"/>
        <v>10161290</v>
      </c>
      <c r="BZ126" s="141">
        <f t="shared" si="106"/>
        <v>10000069</v>
      </c>
      <c r="CA126" s="141">
        <f t="shared" si="133"/>
        <v>0</v>
      </c>
      <c r="CB126" s="141"/>
      <c r="CC126" s="141"/>
      <c r="CD126" s="141">
        <f t="shared" si="108"/>
        <v>1904000</v>
      </c>
      <c r="CE126" s="141">
        <f t="shared" si="109"/>
        <v>1874207.2309440002</v>
      </c>
      <c r="CF126" s="141">
        <f t="shared" si="134"/>
        <v>0</v>
      </c>
      <c r="CG126" s="141"/>
      <c r="CH126" s="141">
        <v>693.23</v>
      </c>
      <c r="CI126" s="141">
        <f t="shared" si="115"/>
        <v>246401</v>
      </c>
      <c r="CJ126" s="141">
        <f t="shared" si="116"/>
        <v>225992.98000000117</v>
      </c>
      <c r="CK126" s="141">
        <f t="shared" si="135"/>
        <v>755.83128834355432</v>
      </c>
      <c r="CL126" s="141"/>
      <c r="CM126" s="141">
        <v>25749</v>
      </c>
      <c r="CN126" s="141">
        <v>49720</v>
      </c>
      <c r="CO126" s="141">
        <f t="shared" si="112"/>
        <v>75469</v>
      </c>
      <c r="CP126" s="141">
        <f t="shared" si="117"/>
        <v>435000431</v>
      </c>
      <c r="CQ126" s="141">
        <f t="shared" si="118"/>
        <v>435000431.00000006</v>
      </c>
      <c r="CR126" s="141">
        <f t="shared" si="120"/>
        <v>75468.999999999985</v>
      </c>
      <c r="CS126" s="141"/>
      <c r="CT126" s="141"/>
      <c r="CU126" s="141"/>
      <c r="CV126" s="141">
        <f t="shared" si="114"/>
        <v>902626.40107277385</v>
      </c>
    </row>
    <row r="127" spans="1:100" s="14" customFormat="1" ht="13.2" x14ac:dyDescent="0.25">
      <c r="A127" s="4" t="s">
        <v>457</v>
      </c>
      <c r="B127" s="4" t="s">
        <v>458</v>
      </c>
      <c r="C127" s="4" t="s">
        <v>348</v>
      </c>
      <c r="D127" s="4" t="s">
        <v>348</v>
      </c>
      <c r="E127" s="4"/>
      <c r="F127" s="141"/>
      <c r="G127" s="141">
        <f>'Control Totals 2016-17'!$I$3</f>
        <v>129600000</v>
      </c>
      <c r="H127" s="141">
        <v>129600000.00000101</v>
      </c>
      <c r="I127" s="141">
        <f t="shared" si="121"/>
        <v>0</v>
      </c>
      <c r="J127" s="141"/>
      <c r="K127" s="141"/>
      <c r="L127" s="141">
        <f t="shared" si="69"/>
        <v>3202979103</v>
      </c>
      <c r="M127" s="141">
        <v>5258012077.9999981</v>
      </c>
      <c r="N127" s="141">
        <f t="shared" si="122"/>
        <v>0</v>
      </c>
      <c r="O127" s="141"/>
      <c r="P127" s="141">
        <v>1656798.484039</v>
      </c>
      <c r="Q127" s="141">
        <v>756991403</v>
      </c>
      <c r="R127" s="141">
        <v>1276518313</v>
      </c>
      <c r="S127" s="141">
        <f t="shared" si="123"/>
        <v>982502.32381974114</v>
      </c>
      <c r="T127" s="141"/>
      <c r="U127" s="141"/>
      <c r="V127" s="141">
        <f t="shared" si="72"/>
        <v>443204474</v>
      </c>
      <c r="W127" s="141">
        <f t="shared" si="73"/>
        <v>523996799.00000209</v>
      </c>
      <c r="X127" s="141">
        <f t="shared" si="74"/>
        <v>0</v>
      </c>
      <c r="Y127" s="141"/>
      <c r="Z127" s="141">
        <v>68518.757882999998</v>
      </c>
      <c r="AA127" s="141">
        <f t="shared" si="75"/>
        <v>340118003</v>
      </c>
      <c r="AB127" s="141">
        <f t="shared" si="76"/>
        <v>342170317.00001383</v>
      </c>
      <c r="AC127" s="141">
        <f t="shared" si="77"/>
        <v>68107.787091320148</v>
      </c>
      <c r="AD127" s="141"/>
      <c r="AE127" s="141"/>
      <c r="AF127" s="141">
        <f t="shared" si="78"/>
        <v>605544318</v>
      </c>
      <c r="AG127" s="141">
        <f t="shared" si="79"/>
        <v>726591897.00000179</v>
      </c>
      <c r="AH127" s="141">
        <f t="shared" si="124"/>
        <v>0</v>
      </c>
      <c r="AI127" s="141"/>
      <c r="AJ127" s="141"/>
      <c r="AK127" s="141">
        <f t="shared" si="81"/>
        <v>20371175</v>
      </c>
      <c r="AL127" s="141">
        <f t="shared" si="82"/>
        <v>21580834</v>
      </c>
      <c r="AM127" s="141">
        <f t="shared" si="125"/>
        <v>0</v>
      </c>
      <c r="AN127" s="141"/>
      <c r="AO127" s="141">
        <v>28309.240919</v>
      </c>
      <c r="AP127" s="141">
        <f t="shared" si="84"/>
        <v>45205996</v>
      </c>
      <c r="AQ127" s="141">
        <f t="shared" si="85"/>
        <v>45294790.000002876</v>
      </c>
      <c r="AR127" s="141">
        <f t="shared" si="126"/>
        <v>28253.744674547979</v>
      </c>
      <c r="AS127" s="141"/>
      <c r="AT127" s="141"/>
      <c r="AU127" s="141">
        <f t="shared" si="87"/>
        <v>12223411</v>
      </c>
      <c r="AV127" s="141">
        <f t="shared" si="88"/>
        <v>11889881.000002848</v>
      </c>
      <c r="AW127" s="141">
        <f t="shared" si="127"/>
        <v>0</v>
      </c>
      <c r="AX127" s="141"/>
      <c r="AY127" s="141"/>
      <c r="AZ127" s="141">
        <f t="shared" si="90"/>
        <v>859541545</v>
      </c>
      <c r="BA127" s="141">
        <f t="shared" si="91"/>
        <v>834431461.9999969</v>
      </c>
      <c r="BB127" s="141">
        <f t="shared" si="128"/>
        <v>0</v>
      </c>
      <c r="BC127" s="141"/>
      <c r="BD127" s="141"/>
      <c r="BE127" s="141">
        <f t="shared" si="93"/>
        <v>9386434</v>
      </c>
      <c r="BF127" s="141">
        <f t="shared" si="94"/>
        <v>9386434</v>
      </c>
      <c r="BG127" s="141">
        <f t="shared" si="129"/>
        <v>0</v>
      </c>
      <c r="BH127" s="141"/>
      <c r="BI127" s="141"/>
      <c r="BJ127" s="141">
        <f t="shared" si="96"/>
        <v>2191103</v>
      </c>
      <c r="BK127" s="141">
        <f t="shared" si="97"/>
        <v>2191101</v>
      </c>
      <c r="BL127" s="141">
        <f t="shared" si="130"/>
        <v>0</v>
      </c>
      <c r="BM127" s="141"/>
      <c r="BN127" s="141"/>
      <c r="BO127" s="141">
        <f t="shared" si="99"/>
        <v>186600000</v>
      </c>
      <c r="BP127" s="141">
        <f t="shared" si="100"/>
        <v>183638092</v>
      </c>
      <c r="BQ127" s="141">
        <f t="shared" si="131"/>
        <v>0</v>
      </c>
      <c r="BR127" s="141"/>
      <c r="BS127" s="141"/>
      <c r="BT127" s="141">
        <f t="shared" si="102"/>
        <v>121100000</v>
      </c>
      <c r="BU127" s="141">
        <f t="shared" si="103"/>
        <v>119177778</v>
      </c>
      <c r="BV127" s="141">
        <f t="shared" si="132"/>
        <v>0</v>
      </c>
      <c r="BW127" s="141"/>
      <c r="BX127" s="141"/>
      <c r="BY127" s="141">
        <f t="shared" si="105"/>
        <v>10161290</v>
      </c>
      <c r="BZ127" s="141">
        <f t="shared" si="106"/>
        <v>10000069</v>
      </c>
      <c r="CA127" s="141">
        <f t="shared" si="133"/>
        <v>0</v>
      </c>
      <c r="CB127" s="141"/>
      <c r="CC127" s="141"/>
      <c r="CD127" s="141">
        <f t="shared" si="108"/>
        <v>1904000</v>
      </c>
      <c r="CE127" s="141">
        <f t="shared" si="109"/>
        <v>1874207.2309440002</v>
      </c>
      <c r="CF127" s="141">
        <f t="shared" si="134"/>
        <v>0</v>
      </c>
      <c r="CG127" s="141"/>
      <c r="CH127" s="141">
        <v>693.23</v>
      </c>
      <c r="CI127" s="141">
        <f t="shared" si="115"/>
        <v>246401</v>
      </c>
      <c r="CJ127" s="141">
        <f t="shared" si="116"/>
        <v>225992.98000000117</v>
      </c>
      <c r="CK127" s="141">
        <f t="shared" si="135"/>
        <v>755.83128834355432</v>
      </c>
      <c r="CL127" s="141"/>
      <c r="CM127" s="141">
        <v>50016</v>
      </c>
      <c r="CN127" s="141">
        <v>97836</v>
      </c>
      <c r="CO127" s="141">
        <f t="shared" si="112"/>
        <v>147852</v>
      </c>
      <c r="CP127" s="141">
        <f t="shared" si="117"/>
        <v>435000431</v>
      </c>
      <c r="CQ127" s="141">
        <f t="shared" si="118"/>
        <v>435000431.00000006</v>
      </c>
      <c r="CR127" s="141">
        <f t="shared" si="120"/>
        <v>147851.99999999997</v>
      </c>
      <c r="CS127" s="141"/>
      <c r="CT127" s="141"/>
      <c r="CU127" s="141"/>
      <c r="CV127" s="141">
        <f t="shared" si="114"/>
        <v>1227471.6868739529</v>
      </c>
    </row>
    <row r="128" spans="1:100" s="14" customFormat="1" ht="13.2" x14ac:dyDescent="0.25">
      <c r="A128" s="4" t="s">
        <v>545</v>
      </c>
      <c r="B128" s="4" t="s">
        <v>546</v>
      </c>
      <c r="C128" s="4" t="s">
        <v>348</v>
      </c>
      <c r="D128" s="4" t="s">
        <v>348</v>
      </c>
      <c r="E128" s="4"/>
      <c r="F128" s="141"/>
      <c r="G128" s="141">
        <f>'Control Totals 2016-17'!$I$3</f>
        <v>129600000</v>
      </c>
      <c r="H128" s="141">
        <v>129600000.00000101</v>
      </c>
      <c r="I128" s="141">
        <f t="shared" si="121"/>
        <v>0</v>
      </c>
      <c r="J128" s="141"/>
      <c r="K128" s="141"/>
      <c r="L128" s="141">
        <f t="shared" si="69"/>
        <v>3202979103</v>
      </c>
      <c r="M128" s="141">
        <v>5258012077.9999981</v>
      </c>
      <c r="N128" s="141">
        <f t="shared" si="122"/>
        <v>0</v>
      </c>
      <c r="O128" s="141"/>
      <c r="P128" s="141">
        <v>1217558.237097</v>
      </c>
      <c r="Q128" s="141">
        <v>756991403</v>
      </c>
      <c r="R128" s="141">
        <v>1276518313</v>
      </c>
      <c r="S128" s="141">
        <f t="shared" si="123"/>
        <v>722027.33697425982</v>
      </c>
      <c r="T128" s="141"/>
      <c r="U128" s="141"/>
      <c r="V128" s="141">
        <f t="shared" si="72"/>
        <v>443204474</v>
      </c>
      <c r="W128" s="141">
        <f t="shared" si="73"/>
        <v>523996799.00000209</v>
      </c>
      <c r="X128" s="141">
        <f t="shared" si="74"/>
        <v>0</v>
      </c>
      <c r="Y128" s="141"/>
      <c r="Z128" s="141">
        <v>81011.838594000001</v>
      </c>
      <c r="AA128" s="141">
        <f t="shared" si="75"/>
        <v>340118003</v>
      </c>
      <c r="AB128" s="141">
        <f t="shared" si="76"/>
        <v>342170317.00001383</v>
      </c>
      <c r="AC128" s="141">
        <f t="shared" si="77"/>
        <v>80525.935164471026</v>
      </c>
      <c r="AD128" s="141"/>
      <c r="AE128" s="141"/>
      <c r="AF128" s="141">
        <f t="shared" si="78"/>
        <v>605544318</v>
      </c>
      <c r="AG128" s="141">
        <f t="shared" si="79"/>
        <v>726591897.00000179</v>
      </c>
      <c r="AH128" s="141">
        <f t="shared" si="124"/>
        <v>0</v>
      </c>
      <c r="AI128" s="141"/>
      <c r="AJ128" s="141"/>
      <c r="AK128" s="141">
        <f t="shared" si="81"/>
        <v>20371175</v>
      </c>
      <c r="AL128" s="141">
        <f t="shared" si="82"/>
        <v>21580834</v>
      </c>
      <c r="AM128" s="141">
        <f t="shared" si="125"/>
        <v>0</v>
      </c>
      <c r="AN128" s="141"/>
      <c r="AO128" s="141">
        <v>28309.240919</v>
      </c>
      <c r="AP128" s="141">
        <f t="shared" si="84"/>
        <v>45205996</v>
      </c>
      <c r="AQ128" s="141">
        <f t="shared" si="85"/>
        <v>45294790.000002876</v>
      </c>
      <c r="AR128" s="141">
        <f t="shared" si="126"/>
        <v>28253.744674547979</v>
      </c>
      <c r="AS128" s="141"/>
      <c r="AT128" s="141"/>
      <c r="AU128" s="141">
        <f t="shared" si="87"/>
        <v>12223411</v>
      </c>
      <c r="AV128" s="141">
        <f t="shared" si="88"/>
        <v>11889881.000002848</v>
      </c>
      <c r="AW128" s="141">
        <f t="shared" si="127"/>
        <v>0</v>
      </c>
      <c r="AX128" s="141"/>
      <c r="AY128" s="141"/>
      <c r="AZ128" s="141">
        <f t="shared" si="90"/>
        <v>859541545</v>
      </c>
      <c r="BA128" s="141">
        <f t="shared" si="91"/>
        <v>834431461.9999969</v>
      </c>
      <c r="BB128" s="141">
        <f t="shared" si="128"/>
        <v>0</v>
      </c>
      <c r="BC128" s="141"/>
      <c r="BD128" s="141"/>
      <c r="BE128" s="141">
        <f t="shared" si="93"/>
        <v>9386434</v>
      </c>
      <c r="BF128" s="141">
        <f t="shared" si="94"/>
        <v>9386434</v>
      </c>
      <c r="BG128" s="141">
        <f t="shared" si="129"/>
        <v>0</v>
      </c>
      <c r="BH128" s="141"/>
      <c r="BI128" s="141"/>
      <c r="BJ128" s="141">
        <f t="shared" si="96"/>
        <v>2191103</v>
      </c>
      <c r="BK128" s="141">
        <f t="shared" si="97"/>
        <v>2191101</v>
      </c>
      <c r="BL128" s="141">
        <f t="shared" si="130"/>
        <v>0</v>
      </c>
      <c r="BM128" s="141"/>
      <c r="BN128" s="141"/>
      <c r="BO128" s="141">
        <f t="shared" si="99"/>
        <v>186600000</v>
      </c>
      <c r="BP128" s="141">
        <f t="shared" si="100"/>
        <v>183638092</v>
      </c>
      <c r="BQ128" s="141">
        <f t="shared" si="131"/>
        <v>0</v>
      </c>
      <c r="BR128" s="141"/>
      <c r="BS128" s="141"/>
      <c r="BT128" s="141">
        <f t="shared" si="102"/>
        <v>121100000</v>
      </c>
      <c r="BU128" s="141">
        <f t="shared" si="103"/>
        <v>119177778</v>
      </c>
      <c r="BV128" s="141">
        <f t="shared" si="132"/>
        <v>0</v>
      </c>
      <c r="BW128" s="141"/>
      <c r="BX128" s="141"/>
      <c r="BY128" s="141">
        <f t="shared" si="105"/>
        <v>10161290</v>
      </c>
      <c r="BZ128" s="141">
        <f t="shared" si="106"/>
        <v>10000069</v>
      </c>
      <c r="CA128" s="141">
        <f t="shared" si="133"/>
        <v>0</v>
      </c>
      <c r="CB128" s="141"/>
      <c r="CC128" s="141"/>
      <c r="CD128" s="141">
        <f t="shared" si="108"/>
        <v>1904000</v>
      </c>
      <c r="CE128" s="141">
        <f t="shared" si="109"/>
        <v>1874207.2309440002</v>
      </c>
      <c r="CF128" s="141">
        <f t="shared" si="134"/>
        <v>0</v>
      </c>
      <c r="CG128" s="141"/>
      <c r="CH128" s="141">
        <v>693.23</v>
      </c>
      <c r="CI128" s="141">
        <f t="shared" si="115"/>
        <v>246401</v>
      </c>
      <c r="CJ128" s="141">
        <f t="shared" si="116"/>
        <v>225992.98000000117</v>
      </c>
      <c r="CK128" s="141">
        <f t="shared" si="135"/>
        <v>755.83128834355432</v>
      </c>
      <c r="CL128" s="141"/>
      <c r="CM128" s="141">
        <v>58273</v>
      </c>
      <c r="CN128" s="141">
        <v>115642</v>
      </c>
      <c r="CO128" s="141">
        <f t="shared" si="112"/>
        <v>173915</v>
      </c>
      <c r="CP128" s="141">
        <f t="shared" si="117"/>
        <v>435000431</v>
      </c>
      <c r="CQ128" s="141">
        <f t="shared" si="118"/>
        <v>435000431.00000006</v>
      </c>
      <c r="CR128" s="141">
        <f t="shared" si="120"/>
        <v>173914.99999999997</v>
      </c>
      <c r="CS128" s="141"/>
      <c r="CT128" s="141"/>
      <c r="CU128" s="141"/>
      <c r="CV128" s="141">
        <f t="shared" si="114"/>
        <v>1005477.8481016223</v>
      </c>
    </row>
    <row r="129" spans="1:100" s="14" customFormat="1" ht="13.2" x14ac:dyDescent="0.25">
      <c r="A129" s="4" t="s">
        <v>73</v>
      </c>
      <c r="B129" s="4" t="s">
        <v>74</v>
      </c>
      <c r="C129" s="4"/>
      <c r="D129" s="4" t="s">
        <v>36</v>
      </c>
      <c r="E129" s="4"/>
      <c r="F129" s="141">
        <v>754099.79542900005</v>
      </c>
      <c r="G129" s="141">
        <f>'Control Totals 2016-17'!$I$3</f>
        <v>129600000</v>
      </c>
      <c r="H129" s="141">
        <v>129600000.00000101</v>
      </c>
      <c r="I129" s="141">
        <f t="shared" si="121"/>
        <v>754099.79542899411</v>
      </c>
      <c r="J129" s="141"/>
      <c r="K129" s="141">
        <v>30361901.996994</v>
      </c>
      <c r="L129" s="141">
        <f t="shared" si="69"/>
        <v>3202979103</v>
      </c>
      <c r="M129" s="141">
        <v>5258012077.9999981</v>
      </c>
      <c r="N129" s="141">
        <f t="shared" si="122"/>
        <v>18495305.10411007</v>
      </c>
      <c r="O129" s="141"/>
      <c r="P129" s="141">
        <v>5206090.7621640004</v>
      </c>
      <c r="Q129" s="141">
        <v>756991403</v>
      </c>
      <c r="R129" s="141">
        <v>1276518313</v>
      </c>
      <c r="S129" s="141">
        <f t="shared" si="123"/>
        <v>3087277.2525558481</v>
      </c>
      <c r="T129" s="141"/>
      <c r="U129" s="141"/>
      <c r="V129" s="141">
        <f t="shared" si="72"/>
        <v>443204474</v>
      </c>
      <c r="W129" s="141">
        <f t="shared" si="73"/>
        <v>523996799.00000209</v>
      </c>
      <c r="X129" s="141">
        <f t="shared" si="74"/>
        <v>0</v>
      </c>
      <c r="Y129" s="141"/>
      <c r="Z129" s="141">
        <v>1232609.878426</v>
      </c>
      <c r="AA129" s="141">
        <f t="shared" si="75"/>
        <v>340118003</v>
      </c>
      <c r="AB129" s="141">
        <f t="shared" si="76"/>
        <v>342170317.00001383</v>
      </c>
      <c r="AC129" s="141">
        <f t="shared" si="77"/>
        <v>1225216.7692509312</v>
      </c>
      <c r="AD129" s="141"/>
      <c r="AE129" s="141">
        <v>3169716.4289680002</v>
      </c>
      <c r="AF129" s="141">
        <f t="shared" si="78"/>
        <v>605544318</v>
      </c>
      <c r="AG129" s="141">
        <f t="shared" si="79"/>
        <v>726591897.00000179</v>
      </c>
      <c r="AH129" s="141">
        <f t="shared" si="124"/>
        <v>2641653.1496673417</v>
      </c>
      <c r="AI129" s="141"/>
      <c r="AJ129" s="141"/>
      <c r="AK129" s="141">
        <f t="shared" si="81"/>
        <v>20371175</v>
      </c>
      <c r="AL129" s="141">
        <f t="shared" si="82"/>
        <v>21580834</v>
      </c>
      <c r="AM129" s="141">
        <f t="shared" si="125"/>
        <v>0</v>
      </c>
      <c r="AN129" s="141"/>
      <c r="AO129" s="141">
        <v>48118.915345000001</v>
      </c>
      <c r="AP129" s="141">
        <f t="shared" si="84"/>
        <v>45205996</v>
      </c>
      <c r="AQ129" s="141">
        <f t="shared" si="85"/>
        <v>45294790.000002876</v>
      </c>
      <c r="AR129" s="141">
        <f t="shared" si="126"/>
        <v>48024.58504852921</v>
      </c>
      <c r="AS129" s="141"/>
      <c r="AT129" s="141">
        <v>65734.056385999997</v>
      </c>
      <c r="AU129" s="141">
        <f t="shared" si="87"/>
        <v>12223411</v>
      </c>
      <c r="AV129" s="141">
        <f t="shared" si="88"/>
        <v>11889881.000002848</v>
      </c>
      <c r="AW129" s="141">
        <f t="shared" si="127"/>
        <v>67578.000814563246</v>
      </c>
      <c r="AX129" s="141"/>
      <c r="AY129" s="141">
        <v>5186140.0406539999</v>
      </c>
      <c r="AZ129" s="141">
        <f t="shared" si="90"/>
        <v>859541545</v>
      </c>
      <c r="BA129" s="141">
        <f t="shared" si="91"/>
        <v>834431461.9999969</v>
      </c>
      <c r="BB129" s="141">
        <f t="shared" si="128"/>
        <v>5342203.675357244</v>
      </c>
      <c r="BC129" s="141"/>
      <c r="BD129" s="141"/>
      <c r="BE129" s="141">
        <f t="shared" si="93"/>
        <v>9386434</v>
      </c>
      <c r="BF129" s="141">
        <f t="shared" si="94"/>
        <v>9386434</v>
      </c>
      <c r="BG129" s="141">
        <f t="shared" si="129"/>
        <v>0</v>
      </c>
      <c r="BH129" s="141"/>
      <c r="BI129" s="141"/>
      <c r="BJ129" s="141">
        <f t="shared" si="96"/>
        <v>2191103</v>
      </c>
      <c r="BK129" s="141">
        <f t="shared" si="97"/>
        <v>2191101</v>
      </c>
      <c r="BL129" s="141">
        <f t="shared" si="130"/>
        <v>0</v>
      </c>
      <c r="BM129" s="141"/>
      <c r="BN129" s="141">
        <v>867142</v>
      </c>
      <c r="BO129" s="141">
        <f t="shared" si="99"/>
        <v>186600000</v>
      </c>
      <c r="BP129" s="141">
        <f t="shared" si="100"/>
        <v>183638092</v>
      </c>
      <c r="BQ129" s="141">
        <f t="shared" si="131"/>
        <v>881128.17682727834</v>
      </c>
      <c r="BR129" s="141"/>
      <c r="BS129" s="141">
        <v>467287</v>
      </c>
      <c r="BT129" s="141">
        <f t="shared" si="102"/>
        <v>121100000</v>
      </c>
      <c r="BU129" s="141">
        <f t="shared" si="103"/>
        <v>119177778</v>
      </c>
      <c r="BV129" s="141">
        <f t="shared" si="132"/>
        <v>474823.88621140434</v>
      </c>
      <c r="BW129" s="141"/>
      <c r="BX129" s="141">
        <v>14277</v>
      </c>
      <c r="BY129" s="141">
        <f t="shared" si="105"/>
        <v>10161290</v>
      </c>
      <c r="BZ129" s="141">
        <f t="shared" si="106"/>
        <v>10000069</v>
      </c>
      <c r="CA129" s="141">
        <f t="shared" si="133"/>
        <v>14507.173633501929</v>
      </c>
      <c r="CB129" s="141"/>
      <c r="CC129" s="141">
        <v>9232.5479369999994</v>
      </c>
      <c r="CD129" s="141">
        <f t="shared" si="108"/>
        <v>1904000</v>
      </c>
      <c r="CE129" s="141">
        <f t="shared" si="109"/>
        <v>1874207.2309440002</v>
      </c>
      <c r="CF129" s="141">
        <f t="shared" si="134"/>
        <v>9379.3103461637638</v>
      </c>
      <c r="CG129" s="141"/>
      <c r="CH129" s="141">
        <v>693.23</v>
      </c>
      <c r="CI129" s="141">
        <f t="shared" si="115"/>
        <v>246401</v>
      </c>
      <c r="CJ129" s="141">
        <f t="shared" si="116"/>
        <v>225992.98000000117</v>
      </c>
      <c r="CK129" s="141">
        <f t="shared" si="135"/>
        <v>755.83128834355432</v>
      </c>
      <c r="CL129" s="141"/>
      <c r="CM129" s="141"/>
      <c r="CN129" s="141">
        <v>1742334</v>
      </c>
      <c r="CO129" s="141">
        <f t="shared" si="112"/>
        <v>1742334</v>
      </c>
      <c r="CP129" s="141">
        <f t="shared" si="117"/>
        <v>435000431</v>
      </c>
      <c r="CQ129" s="141">
        <f t="shared" si="118"/>
        <v>435000431.00000006</v>
      </c>
      <c r="CR129" s="141">
        <f t="shared" si="120"/>
        <v>1742333.9999999998</v>
      </c>
      <c r="CS129" s="141"/>
      <c r="CT129" s="141"/>
      <c r="CU129" s="141"/>
      <c r="CV129" s="141">
        <f t="shared" si="114"/>
        <v>34784286.710540213</v>
      </c>
    </row>
    <row r="130" spans="1:100" s="14" customFormat="1" ht="13.2" x14ac:dyDescent="0.25">
      <c r="A130" s="4" t="s">
        <v>635</v>
      </c>
      <c r="B130" s="4" t="s">
        <v>636</v>
      </c>
      <c r="C130" s="4" t="s">
        <v>348</v>
      </c>
      <c r="D130" s="4" t="s">
        <v>348</v>
      </c>
      <c r="E130" s="4"/>
      <c r="F130" s="141"/>
      <c r="G130" s="141">
        <f>'Control Totals 2016-17'!$I$3</f>
        <v>129600000</v>
      </c>
      <c r="H130" s="141">
        <v>129600000.00000101</v>
      </c>
      <c r="I130" s="141">
        <f t="shared" si="121"/>
        <v>0</v>
      </c>
      <c r="J130" s="141"/>
      <c r="K130" s="141"/>
      <c r="L130" s="141">
        <f t="shared" si="69"/>
        <v>3202979103</v>
      </c>
      <c r="M130" s="141">
        <v>5258012077.9999981</v>
      </c>
      <c r="N130" s="141">
        <f t="shared" si="122"/>
        <v>0</v>
      </c>
      <c r="O130" s="141"/>
      <c r="P130" s="141">
        <v>1961329.938874</v>
      </c>
      <c r="Q130" s="141">
        <v>756991403</v>
      </c>
      <c r="R130" s="141">
        <v>1276518313</v>
      </c>
      <c r="S130" s="141">
        <f t="shared" si="123"/>
        <v>1163093.3039141863</v>
      </c>
      <c r="T130" s="141"/>
      <c r="U130" s="141"/>
      <c r="V130" s="141">
        <f t="shared" si="72"/>
        <v>443204474</v>
      </c>
      <c r="W130" s="141">
        <f t="shared" si="73"/>
        <v>523996799.00000209</v>
      </c>
      <c r="X130" s="141">
        <f t="shared" si="74"/>
        <v>0</v>
      </c>
      <c r="Y130" s="141"/>
      <c r="Z130" s="141">
        <v>80100.692567000006</v>
      </c>
      <c r="AA130" s="141">
        <f t="shared" si="75"/>
        <v>340118003</v>
      </c>
      <c r="AB130" s="141">
        <f t="shared" si="76"/>
        <v>342170317.00001383</v>
      </c>
      <c r="AC130" s="141">
        <f t="shared" si="77"/>
        <v>79620.254128600762</v>
      </c>
      <c r="AD130" s="141"/>
      <c r="AE130" s="141"/>
      <c r="AF130" s="141">
        <f t="shared" si="78"/>
        <v>605544318</v>
      </c>
      <c r="AG130" s="141">
        <f t="shared" si="79"/>
        <v>726591897.00000179</v>
      </c>
      <c r="AH130" s="141">
        <f t="shared" si="124"/>
        <v>0</v>
      </c>
      <c r="AI130" s="141"/>
      <c r="AJ130" s="141"/>
      <c r="AK130" s="141">
        <f t="shared" si="81"/>
        <v>20371175</v>
      </c>
      <c r="AL130" s="141">
        <f t="shared" si="82"/>
        <v>21580834</v>
      </c>
      <c r="AM130" s="141">
        <f t="shared" si="125"/>
        <v>0</v>
      </c>
      <c r="AN130" s="141"/>
      <c r="AO130" s="141">
        <v>44177.702824</v>
      </c>
      <c r="AP130" s="141">
        <f t="shared" si="84"/>
        <v>45205996</v>
      </c>
      <c r="AQ130" s="141">
        <f t="shared" si="85"/>
        <v>45294790.000002876</v>
      </c>
      <c r="AR130" s="141">
        <f t="shared" si="126"/>
        <v>44091.098714682324</v>
      </c>
      <c r="AS130" s="141"/>
      <c r="AT130" s="141"/>
      <c r="AU130" s="141">
        <f t="shared" si="87"/>
        <v>12223411</v>
      </c>
      <c r="AV130" s="141">
        <f t="shared" si="88"/>
        <v>11889881.000002848</v>
      </c>
      <c r="AW130" s="141">
        <f t="shared" si="127"/>
        <v>0</v>
      </c>
      <c r="AX130" s="141"/>
      <c r="AY130" s="141"/>
      <c r="AZ130" s="141">
        <f t="shared" si="90"/>
        <v>859541545</v>
      </c>
      <c r="BA130" s="141">
        <f t="shared" si="91"/>
        <v>834431461.9999969</v>
      </c>
      <c r="BB130" s="141">
        <f t="shared" si="128"/>
        <v>0</v>
      </c>
      <c r="BC130" s="141"/>
      <c r="BD130" s="141"/>
      <c r="BE130" s="141">
        <f t="shared" si="93"/>
        <v>9386434</v>
      </c>
      <c r="BF130" s="141">
        <f t="shared" si="94"/>
        <v>9386434</v>
      </c>
      <c r="BG130" s="141">
        <f t="shared" si="129"/>
        <v>0</v>
      </c>
      <c r="BH130" s="141"/>
      <c r="BI130" s="141"/>
      <c r="BJ130" s="141">
        <f t="shared" si="96"/>
        <v>2191103</v>
      </c>
      <c r="BK130" s="141">
        <f t="shared" si="97"/>
        <v>2191101</v>
      </c>
      <c r="BL130" s="141">
        <f t="shared" si="130"/>
        <v>0</v>
      </c>
      <c r="BM130" s="141"/>
      <c r="BN130" s="141"/>
      <c r="BO130" s="141">
        <f t="shared" si="99"/>
        <v>186600000</v>
      </c>
      <c r="BP130" s="141">
        <f t="shared" si="100"/>
        <v>183638092</v>
      </c>
      <c r="BQ130" s="141">
        <f t="shared" si="131"/>
        <v>0</v>
      </c>
      <c r="BR130" s="141"/>
      <c r="BS130" s="141"/>
      <c r="BT130" s="141">
        <f t="shared" si="102"/>
        <v>121100000</v>
      </c>
      <c r="BU130" s="141">
        <f t="shared" si="103"/>
        <v>119177778</v>
      </c>
      <c r="BV130" s="141">
        <f t="shared" si="132"/>
        <v>0</v>
      </c>
      <c r="BW130" s="141"/>
      <c r="BX130" s="141"/>
      <c r="BY130" s="141">
        <f t="shared" si="105"/>
        <v>10161290</v>
      </c>
      <c r="BZ130" s="141">
        <f t="shared" si="106"/>
        <v>10000069</v>
      </c>
      <c r="CA130" s="141">
        <f t="shared" si="133"/>
        <v>0</v>
      </c>
      <c r="CB130" s="141"/>
      <c r="CC130" s="141"/>
      <c r="CD130" s="141">
        <f t="shared" si="108"/>
        <v>1904000</v>
      </c>
      <c r="CE130" s="141">
        <f t="shared" si="109"/>
        <v>1874207.2309440002</v>
      </c>
      <c r="CF130" s="141">
        <f t="shared" si="134"/>
        <v>0</v>
      </c>
      <c r="CG130" s="141"/>
      <c r="CH130" s="141">
        <v>693.23</v>
      </c>
      <c r="CI130" s="141">
        <f t="shared" si="115"/>
        <v>246401</v>
      </c>
      <c r="CJ130" s="141">
        <f t="shared" si="116"/>
        <v>225992.98000000117</v>
      </c>
      <c r="CK130" s="141">
        <f t="shared" si="135"/>
        <v>755.83128834355432</v>
      </c>
      <c r="CL130" s="141"/>
      <c r="CM130" s="141">
        <v>60974</v>
      </c>
      <c r="CN130" s="141">
        <v>60621</v>
      </c>
      <c r="CO130" s="141">
        <f t="shared" si="112"/>
        <v>121595</v>
      </c>
      <c r="CP130" s="141">
        <f t="shared" si="117"/>
        <v>435000431</v>
      </c>
      <c r="CQ130" s="141">
        <f t="shared" si="118"/>
        <v>435000431.00000006</v>
      </c>
      <c r="CR130" s="141">
        <f t="shared" si="120"/>
        <v>121594.99999999999</v>
      </c>
      <c r="CS130" s="141"/>
      <c r="CT130" s="141"/>
      <c r="CU130" s="141"/>
      <c r="CV130" s="141">
        <f t="shared" si="114"/>
        <v>1409155.4880458128</v>
      </c>
    </row>
    <row r="131" spans="1:100" s="14" customFormat="1" ht="13.2" x14ac:dyDescent="0.25">
      <c r="A131" s="4" t="s">
        <v>812</v>
      </c>
      <c r="B131" s="4" t="s">
        <v>813</v>
      </c>
      <c r="C131" s="4" t="s">
        <v>811</v>
      </c>
      <c r="D131" s="4"/>
      <c r="E131" s="4"/>
      <c r="F131" s="141"/>
      <c r="G131" s="141">
        <f>'Control Totals 2016-17'!$I$3</f>
        <v>129600000</v>
      </c>
      <c r="H131" s="141">
        <v>129600000.00000101</v>
      </c>
      <c r="I131" s="141">
        <f t="shared" si="121"/>
        <v>0</v>
      </c>
      <c r="J131" s="141"/>
      <c r="K131" s="141"/>
      <c r="L131" s="141">
        <f t="shared" si="69"/>
        <v>3202979103</v>
      </c>
      <c r="M131" s="141">
        <v>5258012077.9999981</v>
      </c>
      <c r="N131" s="141">
        <f t="shared" si="122"/>
        <v>0</v>
      </c>
      <c r="O131" s="141"/>
      <c r="P131" s="141"/>
      <c r="Q131" s="141">
        <v>756991403</v>
      </c>
      <c r="R131" s="141">
        <v>1276518313</v>
      </c>
      <c r="S131" s="141">
        <f t="shared" si="123"/>
        <v>0</v>
      </c>
      <c r="T131" s="141"/>
      <c r="U131" s="141">
        <v>119716841.046597</v>
      </c>
      <c r="V131" s="141">
        <f t="shared" si="72"/>
        <v>443204474</v>
      </c>
      <c r="W131" s="141">
        <f t="shared" si="73"/>
        <v>523996799.00000209</v>
      </c>
      <c r="X131" s="141">
        <f t="shared" si="74"/>
        <v>101258327.65821613</v>
      </c>
      <c r="Y131" s="141"/>
      <c r="Z131" s="141">
        <v>2331723.7567001311</v>
      </c>
      <c r="AA131" s="141">
        <f t="shared" si="75"/>
        <v>340118003</v>
      </c>
      <c r="AB131" s="141">
        <f t="shared" si="76"/>
        <v>342170317.00001383</v>
      </c>
      <c r="AC131" s="141">
        <f t="shared" si="77"/>
        <v>2317738.2381665632</v>
      </c>
      <c r="AD131" s="141"/>
      <c r="AE131" s="141"/>
      <c r="AF131" s="141">
        <f t="shared" si="78"/>
        <v>605544318</v>
      </c>
      <c r="AG131" s="141">
        <f t="shared" si="79"/>
        <v>726591897.00000179</v>
      </c>
      <c r="AH131" s="141">
        <f t="shared" si="124"/>
        <v>0</v>
      </c>
      <c r="AI131" s="141"/>
      <c r="AJ131" s="141"/>
      <c r="AK131" s="141">
        <f t="shared" si="81"/>
        <v>20371175</v>
      </c>
      <c r="AL131" s="141">
        <f t="shared" si="82"/>
        <v>21580834</v>
      </c>
      <c r="AM131" s="141">
        <f t="shared" si="125"/>
        <v>0</v>
      </c>
      <c r="AN131" s="141"/>
      <c r="AO131" s="141"/>
      <c r="AP131" s="141">
        <f t="shared" si="84"/>
        <v>45205996</v>
      </c>
      <c r="AQ131" s="141">
        <f t="shared" si="85"/>
        <v>45294790.000002876</v>
      </c>
      <c r="AR131" s="141">
        <f t="shared" si="126"/>
        <v>0</v>
      </c>
      <c r="AS131" s="141"/>
      <c r="AT131" s="141"/>
      <c r="AU131" s="141">
        <f t="shared" si="87"/>
        <v>12223411</v>
      </c>
      <c r="AV131" s="141">
        <f t="shared" si="88"/>
        <v>11889881.000002848</v>
      </c>
      <c r="AW131" s="141">
        <f t="shared" si="127"/>
        <v>0</v>
      </c>
      <c r="AX131" s="141"/>
      <c r="AY131" s="141"/>
      <c r="AZ131" s="141">
        <f t="shared" si="90"/>
        <v>859541545</v>
      </c>
      <c r="BA131" s="141">
        <f t="shared" si="91"/>
        <v>834431461.9999969</v>
      </c>
      <c r="BB131" s="141">
        <f t="shared" si="128"/>
        <v>0</v>
      </c>
      <c r="BC131" s="141"/>
      <c r="BD131" s="141"/>
      <c r="BE131" s="141">
        <f t="shared" si="93"/>
        <v>9386434</v>
      </c>
      <c r="BF131" s="141">
        <f t="shared" si="94"/>
        <v>9386434</v>
      </c>
      <c r="BG131" s="141">
        <f t="shared" si="129"/>
        <v>0</v>
      </c>
      <c r="BH131" s="141"/>
      <c r="BI131" s="141"/>
      <c r="BJ131" s="141">
        <f t="shared" si="96"/>
        <v>2191103</v>
      </c>
      <c r="BK131" s="141">
        <f t="shared" si="97"/>
        <v>2191101</v>
      </c>
      <c r="BL131" s="141">
        <f t="shared" si="130"/>
        <v>0</v>
      </c>
      <c r="BM131" s="141"/>
      <c r="BN131" s="141"/>
      <c r="BO131" s="141">
        <f t="shared" si="99"/>
        <v>186600000</v>
      </c>
      <c r="BP131" s="141">
        <f t="shared" si="100"/>
        <v>183638092</v>
      </c>
      <c r="BQ131" s="141">
        <f t="shared" si="131"/>
        <v>0</v>
      </c>
      <c r="BR131" s="141"/>
      <c r="BS131" s="141"/>
      <c r="BT131" s="141">
        <f t="shared" si="102"/>
        <v>121100000</v>
      </c>
      <c r="BU131" s="141">
        <f t="shared" si="103"/>
        <v>119177778</v>
      </c>
      <c r="BV131" s="141">
        <f t="shared" si="132"/>
        <v>0</v>
      </c>
      <c r="BW131" s="141"/>
      <c r="BX131" s="141"/>
      <c r="BY131" s="141">
        <f t="shared" si="105"/>
        <v>10161290</v>
      </c>
      <c r="BZ131" s="141">
        <f t="shared" si="106"/>
        <v>10000069</v>
      </c>
      <c r="CA131" s="141">
        <f t="shared" si="133"/>
        <v>0</v>
      </c>
      <c r="CB131" s="141"/>
      <c r="CC131" s="141"/>
      <c r="CD131" s="141">
        <f t="shared" si="108"/>
        <v>1904000</v>
      </c>
      <c r="CE131" s="141">
        <f t="shared" si="109"/>
        <v>1874207.2309440002</v>
      </c>
      <c r="CF131" s="141">
        <f t="shared" si="134"/>
        <v>0</v>
      </c>
      <c r="CG131" s="141"/>
      <c r="CH131" s="141"/>
      <c r="CI131" s="141">
        <f t="shared" si="115"/>
        <v>246401</v>
      </c>
      <c r="CJ131" s="141">
        <f t="shared" si="116"/>
        <v>225992.98000000117</v>
      </c>
      <c r="CK131" s="141">
        <f t="shared" si="135"/>
        <v>0</v>
      </c>
      <c r="CL131" s="141"/>
      <c r="CM131" s="141">
        <v>1648817.6739999999</v>
      </c>
      <c r="CN131" s="141"/>
      <c r="CO131" s="141">
        <f t="shared" si="112"/>
        <v>1648817.6739999999</v>
      </c>
      <c r="CP131" s="141">
        <f t="shared" si="117"/>
        <v>435000431</v>
      </c>
      <c r="CQ131" s="141">
        <f t="shared" si="118"/>
        <v>435000431.00000006</v>
      </c>
      <c r="CR131" s="141">
        <f t="shared" si="120"/>
        <v>1648817.6739999996</v>
      </c>
      <c r="CS131" s="141"/>
      <c r="CT131" s="141"/>
      <c r="CU131" s="141"/>
      <c r="CV131" s="141">
        <f t="shared" si="114"/>
        <v>105224883.57038268</v>
      </c>
    </row>
    <row r="132" spans="1:100" s="14" customFormat="1" ht="13.2" x14ac:dyDescent="0.25">
      <c r="A132" s="4" t="s">
        <v>814</v>
      </c>
      <c r="B132" s="4" t="s">
        <v>815</v>
      </c>
      <c r="C132" s="4" t="s">
        <v>811</v>
      </c>
      <c r="D132" s="4" t="s">
        <v>811</v>
      </c>
      <c r="E132" s="4"/>
      <c r="F132" s="141"/>
      <c r="G132" s="141">
        <f>'Control Totals 2016-17'!$I$3</f>
        <v>129600000</v>
      </c>
      <c r="H132" s="141">
        <v>129600000.00000101</v>
      </c>
      <c r="I132" s="141"/>
      <c r="J132" s="141"/>
      <c r="K132" s="141"/>
      <c r="L132" s="141">
        <f t="shared" ref="L132:L195" si="136">$K$391</f>
        <v>3202979103</v>
      </c>
      <c r="M132" s="141">
        <v>5258012077.9999981</v>
      </c>
      <c r="N132" s="141"/>
      <c r="O132" s="141"/>
      <c r="P132" s="141"/>
      <c r="Q132" s="141">
        <v>756991403</v>
      </c>
      <c r="R132" s="141">
        <v>1276518313</v>
      </c>
      <c r="S132" s="141"/>
      <c r="T132" s="141"/>
      <c r="U132" s="141"/>
      <c r="V132" s="141">
        <f t="shared" ref="V132:V195" si="137">$U$391</f>
        <v>443204474</v>
      </c>
      <c r="W132" s="141">
        <f t="shared" ref="W132:W195" si="138">$U$390</f>
        <v>523996799.00000209</v>
      </c>
      <c r="X132" s="141">
        <f t="shared" ref="X132:X195" si="139">(U132/W132)*V132</f>
        <v>0</v>
      </c>
      <c r="Y132" s="141"/>
      <c r="Z132" s="141">
        <v>1617380.6404856401</v>
      </c>
      <c r="AA132" s="141">
        <f t="shared" ref="AA132:AA195" si="140">$Z$391</f>
        <v>340118003</v>
      </c>
      <c r="AB132" s="141">
        <f t="shared" ref="AB132:AB195" si="141">$Z$390</f>
        <v>342170317.00001383</v>
      </c>
      <c r="AC132" s="141">
        <f t="shared" ref="AC132:AC195" si="142">(Z132/AB132)*AA132</f>
        <v>1607679.7027744949</v>
      </c>
      <c r="AD132" s="141"/>
      <c r="AE132" s="141"/>
      <c r="AF132" s="141">
        <f t="shared" ref="AF132:AF195" si="143">$AE$391</f>
        <v>605544318</v>
      </c>
      <c r="AG132" s="141">
        <f t="shared" ref="AG132:AG195" si="144">$AE$390</f>
        <v>726591897.00000179</v>
      </c>
      <c r="AH132" s="141"/>
      <c r="AI132" s="141"/>
      <c r="AJ132" s="141">
        <v>21580834</v>
      </c>
      <c r="AK132" s="141">
        <f t="shared" ref="AK132:AK195" si="145">$AJ$391</f>
        <v>20371175</v>
      </c>
      <c r="AL132" s="141">
        <f t="shared" ref="AL132:AL195" si="146">$AJ$390</f>
        <v>21580834</v>
      </c>
      <c r="AM132" s="141">
        <f t="shared" ref="AM132:AM138" si="147">(AJ132/AL132)*AK132</f>
        <v>20371175</v>
      </c>
      <c r="AN132" s="141"/>
      <c r="AO132" s="141"/>
      <c r="AP132" s="141">
        <f t="shared" ref="AP132:AP195" si="148">$AO$391</f>
        <v>45205996</v>
      </c>
      <c r="AQ132" s="141">
        <f t="shared" ref="AQ132:AQ195" si="149">$AO$390</f>
        <v>45294790.000002876</v>
      </c>
      <c r="AR132" s="141"/>
      <c r="AS132" s="141"/>
      <c r="AT132" s="141"/>
      <c r="AU132" s="141">
        <f t="shared" ref="AU132:AU195" si="150">$AT$391</f>
        <v>12223411</v>
      </c>
      <c r="AV132" s="141">
        <f t="shared" ref="AV132:AV195" si="151">$AT$390</f>
        <v>11889881.000002848</v>
      </c>
      <c r="AW132" s="141"/>
      <c r="AX132" s="141"/>
      <c r="AY132" s="141"/>
      <c r="AZ132" s="141">
        <f t="shared" ref="AZ132:AZ195" si="152">$AY$391</f>
        <v>859541545</v>
      </c>
      <c r="BA132" s="141">
        <f t="shared" ref="BA132:BA195" si="153">$AY$390</f>
        <v>834431461.9999969</v>
      </c>
      <c r="BB132" s="141"/>
      <c r="BC132" s="141"/>
      <c r="BD132" s="141"/>
      <c r="BE132" s="141">
        <f t="shared" ref="BE132:BE195" si="154">$BD$391</f>
        <v>9386434</v>
      </c>
      <c r="BF132" s="141">
        <f t="shared" ref="BF132:BF195" si="155">$BD$390</f>
        <v>9386434</v>
      </c>
      <c r="BG132" s="141"/>
      <c r="BH132" s="141"/>
      <c r="BI132" s="141"/>
      <c r="BJ132" s="141">
        <f t="shared" ref="BJ132:BJ195" si="156">$BI$391</f>
        <v>2191103</v>
      </c>
      <c r="BK132" s="141">
        <f t="shared" ref="BK132:BK195" si="157">$BI$390</f>
        <v>2191101</v>
      </c>
      <c r="BL132" s="141"/>
      <c r="BM132" s="141"/>
      <c r="BN132" s="141"/>
      <c r="BO132" s="141">
        <f t="shared" ref="BO132:BO195" si="158">$BN$391</f>
        <v>186600000</v>
      </c>
      <c r="BP132" s="141">
        <f t="shared" ref="BP132:BP195" si="159">$BN$390</f>
        <v>183638092</v>
      </c>
      <c r="BQ132" s="141"/>
      <c r="BR132" s="141"/>
      <c r="BS132" s="141"/>
      <c r="BT132" s="141">
        <f t="shared" ref="BT132:BT195" si="160">$BS$391</f>
        <v>121100000</v>
      </c>
      <c r="BU132" s="141">
        <f t="shared" ref="BU132:BU195" si="161">$BS$390</f>
        <v>119177778</v>
      </c>
      <c r="BV132" s="141"/>
      <c r="BW132" s="141"/>
      <c r="BX132" s="141"/>
      <c r="BY132" s="141">
        <f t="shared" ref="BY132:BY195" si="162">$BX$391</f>
        <v>10161290</v>
      </c>
      <c r="BZ132" s="141">
        <f t="shared" ref="BZ132:BZ195" si="163">$BX$390</f>
        <v>10000069</v>
      </c>
      <c r="CA132" s="141"/>
      <c r="CB132" s="141"/>
      <c r="CC132" s="141"/>
      <c r="CD132" s="141">
        <f t="shared" ref="CD132:CD195" si="164">$CC$391</f>
        <v>1904000</v>
      </c>
      <c r="CE132" s="141">
        <f t="shared" ref="CE132:CE195" si="165">$CC$390</f>
        <v>1874207.2309440002</v>
      </c>
      <c r="CF132" s="141"/>
      <c r="CG132" s="141"/>
      <c r="CH132" s="141"/>
      <c r="CI132" s="141">
        <f t="shared" si="115"/>
        <v>246401</v>
      </c>
      <c r="CJ132" s="141">
        <f t="shared" si="116"/>
        <v>225992.98000000117</v>
      </c>
      <c r="CK132" s="141"/>
      <c r="CL132" s="141"/>
      <c r="CM132" s="141">
        <v>1143688.56</v>
      </c>
      <c r="CN132" s="141">
        <v>18919103</v>
      </c>
      <c r="CO132" s="141">
        <f t="shared" ref="CO132:CO195" si="166">CN132+CM132</f>
        <v>20062791.559999999</v>
      </c>
      <c r="CP132" s="141">
        <f t="shared" si="117"/>
        <v>435000431</v>
      </c>
      <c r="CQ132" s="141">
        <f t="shared" si="118"/>
        <v>435000431.00000006</v>
      </c>
      <c r="CR132" s="141">
        <f t="shared" si="120"/>
        <v>20062791.559999995</v>
      </c>
      <c r="CS132" s="141"/>
      <c r="CT132" s="141"/>
      <c r="CU132" s="141"/>
      <c r="CV132" s="141">
        <f t="shared" ref="CV132:CV170" si="167">SUM(I132,N132,S132,X132,AC132,AH132,AM132,AR132,AW132,BG132,BL132,BQ132,BV132,CA132,CF132,CK132, BB132, CR132)</f>
        <v>42041646.26277449</v>
      </c>
    </row>
    <row r="133" spans="1:100" s="14" customFormat="1" ht="13.2" x14ac:dyDescent="0.25">
      <c r="A133" s="4" t="s">
        <v>809</v>
      </c>
      <c r="B133" s="4" t="s">
        <v>810</v>
      </c>
      <c r="C133" s="4" t="s">
        <v>811</v>
      </c>
      <c r="D133" s="4"/>
      <c r="E133" s="4"/>
      <c r="F133" s="141"/>
      <c r="G133" s="141">
        <f>'Control Totals 2016-17'!$I$3</f>
        <v>129600000</v>
      </c>
      <c r="H133" s="141">
        <v>129600000.00000101</v>
      </c>
      <c r="I133" s="141">
        <f t="shared" ref="I133:I138" si="168">(F133/H133)*G133</f>
        <v>0</v>
      </c>
      <c r="J133" s="141"/>
      <c r="K133" s="141"/>
      <c r="L133" s="141">
        <f t="shared" si="136"/>
        <v>3202979103</v>
      </c>
      <c r="M133" s="141">
        <v>5258012077.9999981</v>
      </c>
      <c r="N133" s="141">
        <f t="shared" ref="N133:N138" si="169">(K133/M133)*L133</f>
        <v>0</v>
      </c>
      <c r="O133" s="141"/>
      <c r="P133" s="141"/>
      <c r="Q133" s="141">
        <v>756991403</v>
      </c>
      <c r="R133" s="141">
        <v>1276518313</v>
      </c>
      <c r="S133" s="141">
        <f t="shared" ref="S133:S138" si="170">(P133/R133)*Q133</f>
        <v>0</v>
      </c>
      <c r="T133" s="141"/>
      <c r="U133" s="141"/>
      <c r="V133" s="141">
        <f t="shared" si="137"/>
        <v>443204474</v>
      </c>
      <c r="W133" s="141">
        <f t="shared" si="138"/>
        <v>523996799.00000209</v>
      </c>
      <c r="X133" s="141">
        <f t="shared" si="139"/>
        <v>0</v>
      </c>
      <c r="Y133" s="141"/>
      <c r="Z133" s="141">
        <v>9529067.6068612281</v>
      </c>
      <c r="AA133" s="141">
        <f t="shared" si="140"/>
        <v>340118003</v>
      </c>
      <c r="AB133" s="141">
        <f t="shared" si="141"/>
        <v>342170317.00001383</v>
      </c>
      <c r="AC133" s="141">
        <f t="shared" si="142"/>
        <v>9471912.9155130628</v>
      </c>
      <c r="AD133" s="141"/>
      <c r="AE133" s="141"/>
      <c r="AF133" s="141">
        <f t="shared" si="143"/>
        <v>605544318</v>
      </c>
      <c r="AG133" s="141">
        <f t="shared" si="144"/>
        <v>726591897.00000179</v>
      </c>
      <c r="AH133" s="141">
        <f t="shared" ref="AH133:AH138" si="171">(AE133/AG133)*AF133</f>
        <v>0</v>
      </c>
      <c r="AI133" s="141"/>
      <c r="AJ133" s="141"/>
      <c r="AK133" s="141">
        <f t="shared" si="145"/>
        <v>20371175</v>
      </c>
      <c r="AL133" s="141">
        <f t="shared" si="146"/>
        <v>21580834</v>
      </c>
      <c r="AM133" s="141">
        <f t="shared" si="147"/>
        <v>0</v>
      </c>
      <c r="AN133" s="141"/>
      <c r="AO133" s="141"/>
      <c r="AP133" s="141">
        <f t="shared" si="148"/>
        <v>45205996</v>
      </c>
      <c r="AQ133" s="141">
        <f t="shared" si="149"/>
        <v>45294790.000002876</v>
      </c>
      <c r="AR133" s="141">
        <f t="shared" ref="AR133:AR138" si="172">(AO133/AQ133)*AP133</f>
        <v>0</v>
      </c>
      <c r="AS133" s="141"/>
      <c r="AT133" s="141"/>
      <c r="AU133" s="141">
        <f t="shared" si="150"/>
        <v>12223411</v>
      </c>
      <c r="AV133" s="141">
        <f t="shared" si="151"/>
        <v>11889881.000002848</v>
      </c>
      <c r="AW133" s="141">
        <f t="shared" ref="AW133:AW138" si="173">(AT133/AV133)*AU133</f>
        <v>0</v>
      </c>
      <c r="AX133" s="141"/>
      <c r="AY133" s="141"/>
      <c r="AZ133" s="141">
        <f t="shared" si="152"/>
        <v>859541545</v>
      </c>
      <c r="BA133" s="141">
        <f t="shared" si="153"/>
        <v>834431461.9999969</v>
      </c>
      <c r="BB133" s="141">
        <f t="shared" ref="BB133:BB138" si="174">(AY133/BA133)*AZ133</f>
        <v>0</v>
      </c>
      <c r="BC133" s="141"/>
      <c r="BD133" s="141"/>
      <c r="BE133" s="141">
        <f t="shared" si="154"/>
        <v>9386434</v>
      </c>
      <c r="BF133" s="141">
        <f t="shared" si="155"/>
        <v>9386434</v>
      </c>
      <c r="BG133" s="141">
        <f t="shared" ref="BG133:BG138" si="175">(BD133/BF133)*BE133</f>
        <v>0</v>
      </c>
      <c r="BH133" s="141"/>
      <c r="BI133" s="141"/>
      <c r="BJ133" s="141">
        <f t="shared" si="156"/>
        <v>2191103</v>
      </c>
      <c r="BK133" s="141">
        <f t="shared" si="157"/>
        <v>2191101</v>
      </c>
      <c r="BL133" s="141">
        <f t="shared" ref="BL133:BL138" si="176">(BI133/BK133)*BJ133</f>
        <v>0</v>
      </c>
      <c r="BM133" s="141"/>
      <c r="BN133" s="141"/>
      <c r="BO133" s="141">
        <f t="shared" si="158"/>
        <v>186600000</v>
      </c>
      <c r="BP133" s="141">
        <f t="shared" si="159"/>
        <v>183638092</v>
      </c>
      <c r="BQ133" s="141">
        <f t="shared" ref="BQ133:BQ138" si="177">(BN133/BP133)*BO133</f>
        <v>0</v>
      </c>
      <c r="BR133" s="141"/>
      <c r="BS133" s="141"/>
      <c r="BT133" s="141">
        <f t="shared" si="160"/>
        <v>121100000</v>
      </c>
      <c r="BU133" s="141">
        <f t="shared" si="161"/>
        <v>119177778</v>
      </c>
      <c r="BV133" s="141">
        <f t="shared" ref="BV133:BV138" si="178">(BS133/BU133)*BT133</f>
        <v>0</v>
      </c>
      <c r="BW133" s="141"/>
      <c r="BX133" s="141"/>
      <c r="BY133" s="141">
        <f t="shared" si="162"/>
        <v>10161290</v>
      </c>
      <c r="BZ133" s="141">
        <f t="shared" si="163"/>
        <v>10000069</v>
      </c>
      <c r="CA133" s="141">
        <f t="shared" ref="CA133:CA138" si="179">(BX133/BZ133)*BY133</f>
        <v>0</v>
      </c>
      <c r="CB133" s="141"/>
      <c r="CC133" s="141"/>
      <c r="CD133" s="141">
        <f t="shared" si="164"/>
        <v>1904000</v>
      </c>
      <c r="CE133" s="141">
        <f t="shared" si="165"/>
        <v>1874207.2309440002</v>
      </c>
      <c r="CF133" s="141">
        <f t="shared" ref="CF133:CF138" si="180">(CC133/CE133)*CD133</f>
        <v>0</v>
      </c>
      <c r="CG133" s="141"/>
      <c r="CH133" s="141"/>
      <c r="CI133" s="141">
        <f t="shared" ref="CI133:CI164" si="181">$CH$391</f>
        <v>246401</v>
      </c>
      <c r="CJ133" s="141">
        <f t="shared" ref="CJ133:CJ164" si="182">$CH$390</f>
        <v>225992.98000000117</v>
      </c>
      <c r="CK133" s="141">
        <f t="shared" ref="CK133:CK138" si="183">(CH133/CJ133)*CI133</f>
        <v>0</v>
      </c>
      <c r="CL133" s="141"/>
      <c r="CM133" s="141">
        <v>6738231.7659999998</v>
      </c>
      <c r="CN133" s="141"/>
      <c r="CO133" s="141">
        <f t="shared" si="166"/>
        <v>6738231.7659999998</v>
      </c>
      <c r="CP133" s="141">
        <f t="shared" ref="CP133:CP164" si="184">$CO$391</f>
        <v>435000431</v>
      </c>
      <c r="CQ133" s="141">
        <f t="shared" ref="CQ133:CQ164" si="185">$CO$390</f>
        <v>435000431.00000006</v>
      </c>
      <c r="CR133" s="141">
        <f t="shared" si="120"/>
        <v>6738231.7659999989</v>
      </c>
      <c r="CS133" s="141"/>
      <c r="CT133" s="141"/>
      <c r="CU133" s="141"/>
      <c r="CV133" s="141">
        <f t="shared" si="167"/>
        <v>16210144.681513062</v>
      </c>
    </row>
    <row r="134" spans="1:100" s="14" customFormat="1" ht="13.2" x14ac:dyDescent="0.25">
      <c r="A134" s="4" t="s">
        <v>459</v>
      </c>
      <c r="B134" s="4" t="s">
        <v>460</v>
      </c>
      <c r="C134" s="4" t="s">
        <v>348</v>
      </c>
      <c r="D134" s="4" t="s">
        <v>348</v>
      </c>
      <c r="E134" s="4"/>
      <c r="F134" s="141"/>
      <c r="G134" s="141">
        <f>'Control Totals 2016-17'!$I$3</f>
        <v>129600000</v>
      </c>
      <c r="H134" s="141">
        <v>129600000.00000101</v>
      </c>
      <c r="I134" s="141">
        <f t="shared" si="168"/>
        <v>0</v>
      </c>
      <c r="J134" s="141"/>
      <c r="K134" s="141"/>
      <c r="L134" s="141">
        <f t="shared" si="136"/>
        <v>3202979103</v>
      </c>
      <c r="M134" s="141">
        <v>5258012077.9999981</v>
      </c>
      <c r="N134" s="141">
        <f t="shared" si="169"/>
        <v>0</v>
      </c>
      <c r="O134" s="141"/>
      <c r="P134" s="141">
        <v>2273581.6671369998</v>
      </c>
      <c r="Q134" s="141">
        <v>756991403</v>
      </c>
      <c r="R134" s="141">
        <v>1276518313</v>
      </c>
      <c r="S134" s="141">
        <f t="shared" si="170"/>
        <v>1348262.5031804901</v>
      </c>
      <c r="T134" s="141"/>
      <c r="U134" s="141"/>
      <c r="V134" s="141">
        <f t="shared" si="137"/>
        <v>443204474</v>
      </c>
      <c r="W134" s="141">
        <f t="shared" si="138"/>
        <v>523996799.00000209</v>
      </c>
      <c r="X134" s="141">
        <f t="shared" si="139"/>
        <v>0</v>
      </c>
      <c r="Y134" s="141"/>
      <c r="Z134" s="141">
        <v>101810.765015</v>
      </c>
      <c r="AA134" s="141">
        <f t="shared" si="140"/>
        <v>340118003</v>
      </c>
      <c r="AB134" s="141">
        <f t="shared" si="141"/>
        <v>342170317.00001383</v>
      </c>
      <c r="AC134" s="141">
        <f t="shared" si="142"/>
        <v>101200.11105698178</v>
      </c>
      <c r="AD134" s="141"/>
      <c r="AE134" s="141"/>
      <c r="AF134" s="141">
        <f t="shared" si="143"/>
        <v>605544318</v>
      </c>
      <c r="AG134" s="141">
        <f t="shared" si="144"/>
        <v>726591897.00000179</v>
      </c>
      <c r="AH134" s="141">
        <f t="shared" si="171"/>
        <v>0</v>
      </c>
      <c r="AI134" s="141"/>
      <c r="AJ134" s="141"/>
      <c r="AK134" s="141">
        <f t="shared" si="145"/>
        <v>20371175</v>
      </c>
      <c r="AL134" s="141">
        <f t="shared" si="146"/>
        <v>21580834</v>
      </c>
      <c r="AM134" s="141">
        <f t="shared" si="147"/>
        <v>0</v>
      </c>
      <c r="AN134" s="141"/>
      <c r="AO134" s="141">
        <v>213637.95133499999</v>
      </c>
      <c r="AP134" s="141">
        <f t="shared" si="148"/>
        <v>45205996</v>
      </c>
      <c r="AQ134" s="141">
        <f t="shared" si="149"/>
        <v>45294790.000002876</v>
      </c>
      <c r="AR134" s="141">
        <f t="shared" si="172"/>
        <v>213219.1444865423</v>
      </c>
      <c r="AS134" s="141"/>
      <c r="AT134" s="141"/>
      <c r="AU134" s="141">
        <f t="shared" si="150"/>
        <v>12223411</v>
      </c>
      <c r="AV134" s="141">
        <f t="shared" si="151"/>
        <v>11889881.000002848</v>
      </c>
      <c r="AW134" s="141">
        <f t="shared" si="173"/>
        <v>0</v>
      </c>
      <c r="AX134" s="141"/>
      <c r="AY134" s="141"/>
      <c r="AZ134" s="141">
        <f t="shared" si="152"/>
        <v>859541545</v>
      </c>
      <c r="BA134" s="141">
        <f t="shared" si="153"/>
        <v>834431461.9999969</v>
      </c>
      <c r="BB134" s="141">
        <f t="shared" si="174"/>
        <v>0</v>
      </c>
      <c r="BC134" s="141"/>
      <c r="BD134" s="141"/>
      <c r="BE134" s="141">
        <f t="shared" si="154"/>
        <v>9386434</v>
      </c>
      <c r="BF134" s="141">
        <f t="shared" si="155"/>
        <v>9386434</v>
      </c>
      <c r="BG134" s="141">
        <f t="shared" si="175"/>
        <v>0</v>
      </c>
      <c r="BH134" s="141"/>
      <c r="BI134" s="141"/>
      <c r="BJ134" s="141">
        <f t="shared" si="156"/>
        <v>2191103</v>
      </c>
      <c r="BK134" s="141">
        <f t="shared" si="157"/>
        <v>2191101</v>
      </c>
      <c r="BL134" s="141">
        <f t="shared" si="176"/>
        <v>0</v>
      </c>
      <c r="BM134" s="141"/>
      <c r="BN134" s="141"/>
      <c r="BO134" s="141">
        <f t="shared" si="158"/>
        <v>186600000</v>
      </c>
      <c r="BP134" s="141">
        <f t="shared" si="159"/>
        <v>183638092</v>
      </c>
      <c r="BQ134" s="141">
        <f t="shared" si="177"/>
        <v>0</v>
      </c>
      <c r="BR134" s="141"/>
      <c r="BS134" s="141"/>
      <c r="BT134" s="141">
        <f t="shared" si="160"/>
        <v>121100000</v>
      </c>
      <c r="BU134" s="141">
        <f t="shared" si="161"/>
        <v>119177778</v>
      </c>
      <c r="BV134" s="141">
        <f t="shared" si="178"/>
        <v>0</v>
      </c>
      <c r="BW134" s="141"/>
      <c r="BX134" s="141"/>
      <c r="BY134" s="141">
        <f t="shared" si="162"/>
        <v>10161290</v>
      </c>
      <c r="BZ134" s="141">
        <f t="shared" si="163"/>
        <v>10000069</v>
      </c>
      <c r="CA134" s="141">
        <f t="shared" si="179"/>
        <v>0</v>
      </c>
      <c r="CB134" s="141"/>
      <c r="CC134" s="141"/>
      <c r="CD134" s="141">
        <f t="shared" si="164"/>
        <v>1904000</v>
      </c>
      <c r="CE134" s="141">
        <f t="shared" si="165"/>
        <v>1874207.2309440002</v>
      </c>
      <c r="CF134" s="141">
        <f t="shared" si="180"/>
        <v>0</v>
      </c>
      <c r="CG134" s="141"/>
      <c r="CH134" s="141">
        <v>693.23</v>
      </c>
      <c r="CI134" s="141">
        <f t="shared" si="181"/>
        <v>246401</v>
      </c>
      <c r="CJ134" s="141">
        <f t="shared" si="182"/>
        <v>225992.98000000117</v>
      </c>
      <c r="CK134" s="141">
        <f t="shared" si="183"/>
        <v>755.83128834355432</v>
      </c>
      <c r="CL134" s="141"/>
      <c r="CM134" s="141">
        <v>73778</v>
      </c>
      <c r="CN134" s="141">
        <v>145452</v>
      </c>
      <c r="CO134" s="141">
        <f t="shared" si="166"/>
        <v>219230</v>
      </c>
      <c r="CP134" s="141">
        <f t="shared" si="184"/>
        <v>435000431</v>
      </c>
      <c r="CQ134" s="141">
        <f t="shared" si="185"/>
        <v>435000431.00000006</v>
      </c>
      <c r="CR134" s="141">
        <f t="shared" si="120"/>
        <v>219229.99999999994</v>
      </c>
      <c r="CS134" s="141"/>
      <c r="CT134" s="141"/>
      <c r="CU134" s="141"/>
      <c r="CV134" s="141">
        <f t="shared" si="167"/>
        <v>1882667.5900123578</v>
      </c>
    </row>
    <row r="135" spans="1:100" s="14" customFormat="1" ht="13.2" x14ac:dyDescent="0.25">
      <c r="A135" s="4" t="s">
        <v>178</v>
      </c>
      <c r="B135" s="4" t="s">
        <v>179</v>
      </c>
      <c r="C135" s="4"/>
      <c r="D135" s="4" t="s">
        <v>177</v>
      </c>
      <c r="E135" s="4"/>
      <c r="F135" s="141">
        <v>831879.77428999997</v>
      </c>
      <c r="G135" s="141">
        <f>'Control Totals 2016-17'!$I$3</f>
        <v>129600000</v>
      </c>
      <c r="H135" s="141">
        <v>129600000.00000101</v>
      </c>
      <c r="I135" s="141">
        <f t="shared" si="168"/>
        <v>831879.77428999345</v>
      </c>
      <c r="J135" s="141"/>
      <c r="K135" s="141">
        <v>40935481.169448003</v>
      </c>
      <c r="L135" s="141">
        <f t="shared" si="136"/>
        <v>3202979103</v>
      </c>
      <c r="M135" s="141">
        <v>5258012077.9999981</v>
      </c>
      <c r="N135" s="141">
        <f t="shared" si="169"/>
        <v>24936323.616598584</v>
      </c>
      <c r="O135" s="141"/>
      <c r="P135" s="141"/>
      <c r="Q135" s="141">
        <v>756991403</v>
      </c>
      <c r="R135" s="141">
        <v>1276518313</v>
      </c>
      <c r="S135" s="141">
        <f t="shared" si="170"/>
        <v>0</v>
      </c>
      <c r="T135" s="141"/>
      <c r="U135" s="141">
        <v>3534011.0883820001</v>
      </c>
      <c r="V135" s="141">
        <f t="shared" si="137"/>
        <v>443204474</v>
      </c>
      <c r="W135" s="141">
        <f t="shared" si="138"/>
        <v>523996799.00000209</v>
      </c>
      <c r="X135" s="141">
        <f t="shared" si="139"/>
        <v>2989120.4078452885</v>
      </c>
      <c r="Y135" s="141"/>
      <c r="Z135" s="141">
        <v>3516878.3410729999</v>
      </c>
      <c r="AA135" s="141">
        <f t="shared" si="140"/>
        <v>340118003</v>
      </c>
      <c r="AB135" s="141">
        <f t="shared" si="141"/>
        <v>342170317.00001383</v>
      </c>
      <c r="AC135" s="141">
        <f t="shared" si="142"/>
        <v>3495784.3469503908</v>
      </c>
      <c r="AD135" s="141"/>
      <c r="AE135" s="141">
        <v>6639054.7323080003</v>
      </c>
      <c r="AF135" s="141">
        <f t="shared" si="143"/>
        <v>605544318</v>
      </c>
      <c r="AG135" s="141">
        <f t="shared" si="144"/>
        <v>726591897.00000179</v>
      </c>
      <c r="AH135" s="141">
        <f t="shared" si="171"/>
        <v>5533012.25438812</v>
      </c>
      <c r="AI135" s="141"/>
      <c r="AJ135" s="141"/>
      <c r="AK135" s="141">
        <f t="shared" si="145"/>
        <v>20371175</v>
      </c>
      <c r="AL135" s="141">
        <f t="shared" si="146"/>
        <v>21580834</v>
      </c>
      <c r="AM135" s="141">
        <f t="shared" si="147"/>
        <v>0</v>
      </c>
      <c r="AN135" s="141"/>
      <c r="AO135" s="141"/>
      <c r="AP135" s="141">
        <f t="shared" si="148"/>
        <v>45205996</v>
      </c>
      <c r="AQ135" s="141">
        <f t="shared" si="149"/>
        <v>45294790.000002876</v>
      </c>
      <c r="AR135" s="141">
        <f t="shared" si="172"/>
        <v>0</v>
      </c>
      <c r="AS135" s="141"/>
      <c r="AT135" s="141">
        <v>91891.794586000004</v>
      </c>
      <c r="AU135" s="141">
        <f t="shared" si="150"/>
        <v>12223411</v>
      </c>
      <c r="AV135" s="141">
        <f t="shared" si="151"/>
        <v>11889881.000002848</v>
      </c>
      <c r="AW135" s="141">
        <f t="shared" si="173"/>
        <v>94469.505014556824</v>
      </c>
      <c r="AX135" s="141"/>
      <c r="AY135" s="141">
        <v>7051570.2024649996</v>
      </c>
      <c r="AZ135" s="141">
        <f t="shared" si="152"/>
        <v>859541545</v>
      </c>
      <c r="BA135" s="141">
        <f t="shared" si="153"/>
        <v>834431461.9999969</v>
      </c>
      <c r="BB135" s="141">
        <f t="shared" si="174"/>
        <v>7263769.1919899723</v>
      </c>
      <c r="BC135" s="141"/>
      <c r="BD135" s="141"/>
      <c r="BE135" s="141">
        <f t="shared" si="154"/>
        <v>9386434</v>
      </c>
      <c r="BF135" s="141">
        <f t="shared" si="155"/>
        <v>9386434</v>
      </c>
      <c r="BG135" s="141">
        <f t="shared" si="175"/>
        <v>0</v>
      </c>
      <c r="BH135" s="141"/>
      <c r="BI135" s="141"/>
      <c r="BJ135" s="141">
        <f t="shared" si="156"/>
        <v>2191103</v>
      </c>
      <c r="BK135" s="141">
        <f t="shared" si="157"/>
        <v>2191101</v>
      </c>
      <c r="BL135" s="141">
        <f t="shared" si="176"/>
        <v>0</v>
      </c>
      <c r="BM135" s="141"/>
      <c r="BN135" s="141">
        <v>1935840</v>
      </c>
      <c r="BO135" s="141">
        <f t="shared" si="158"/>
        <v>186600000</v>
      </c>
      <c r="BP135" s="141">
        <f t="shared" si="159"/>
        <v>183638092</v>
      </c>
      <c r="BQ135" s="141">
        <f t="shared" si="177"/>
        <v>1967063.2604917285</v>
      </c>
      <c r="BR135" s="141"/>
      <c r="BS135" s="141">
        <v>1529743</v>
      </c>
      <c r="BT135" s="141">
        <f t="shared" si="160"/>
        <v>121100000</v>
      </c>
      <c r="BU135" s="141">
        <f t="shared" si="161"/>
        <v>119177778</v>
      </c>
      <c r="BV135" s="141">
        <f t="shared" si="178"/>
        <v>1554416.2712951403</v>
      </c>
      <c r="BW135" s="141"/>
      <c r="BX135" s="141">
        <v>122447</v>
      </c>
      <c r="BY135" s="141">
        <f t="shared" si="162"/>
        <v>10161290</v>
      </c>
      <c r="BZ135" s="141">
        <f t="shared" si="163"/>
        <v>10000069</v>
      </c>
      <c r="CA135" s="141">
        <f t="shared" si="179"/>
        <v>124421.08915748482</v>
      </c>
      <c r="CB135" s="141"/>
      <c r="CC135" s="141">
        <v>18465.095870000001</v>
      </c>
      <c r="CD135" s="141">
        <f t="shared" si="164"/>
        <v>1904000</v>
      </c>
      <c r="CE135" s="141">
        <f t="shared" si="165"/>
        <v>1874207.2309440002</v>
      </c>
      <c r="CF135" s="141">
        <f t="shared" si="180"/>
        <v>18758.620688263945</v>
      </c>
      <c r="CG135" s="141"/>
      <c r="CH135" s="141"/>
      <c r="CI135" s="141">
        <f t="shared" si="181"/>
        <v>246401</v>
      </c>
      <c r="CJ135" s="141">
        <f t="shared" si="182"/>
        <v>225992.98000000117</v>
      </c>
      <c r="CK135" s="141">
        <f t="shared" si="183"/>
        <v>0</v>
      </c>
      <c r="CL135" s="141"/>
      <c r="CM135" s="141">
        <v>2556219.0000000005</v>
      </c>
      <c r="CN135" s="141">
        <v>4966795</v>
      </c>
      <c r="CO135" s="141">
        <f t="shared" si="166"/>
        <v>7523014</v>
      </c>
      <c r="CP135" s="141">
        <f t="shared" si="184"/>
        <v>435000431</v>
      </c>
      <c r="CQ135" s="141">
        <f t="shared" si="185"/>
        <v>435000431.00000006</v>
      </c>
      <c r="CR135" s="141">
        <f t="shared" si="120"/>
        <v>7523014</v>
      </c>
      <c r="CS135" s="141"/>
      <c r="CT135" s="141"/>
      <c r="CU135" s="141"/>
      <c r="CV135" s="141">
        <f t="shared" si="167"/>
        <v>56332032.338709518</v>
      </c>
    </row>
    <row r="136" spans="1:100" s="14" customFormat="1" ht="13.2" x14ac:dyDescent="0.25">
      <c r="A136" s="4" t="s">
        <v>473</v>
      </c>
      <c r="B136" s="4" t="s">
        <v>474</v>
      </c>
      <c r="C136" s="4" t="s">
        <v>348</v>
      </c>
      <c r="D136" s="4" t="s">
        <v>348</v>
      </c>
      <c r="E136" s="4"/>
      <c r="F136" s="141"/>
      <c r="G136" s="141">
        <f>'Control Totals 2016-17'!$I$3</f>
        <v>129600000</v>
      </c>
      <c r="H136" s="141">
        <v>129600000.00000101</v>
      </c>
      <c r="I136" s="141">
        <f t="shared" si="168"/>
        <v>0</v>
      </c>
      <c r="J136" s="141"/>
      <c r="K136" s="141"/>
      <c r="L136" s="141">
        <f t="shared" si="136"/>
        <v>3202979103</v>
      </c>
      <c r="M136" s="141">
        <v>5258012077.9999981</v>
      </c>
      <c r="N136" s="141">
        <f t="shared" si="169"/>
        <v>0</v>
      </c>
      <c r="O136" s="141"/>
      <c r="P136" s="141">
        <v>1582009.893984</v>
      </c>
      <c r="Q136" s="141">
        <v>756991403</v>
      </c>
      <c r="R136" s="141">
        <v>1276518313</v>
      </c>
      <c r="S136" s="141">
        <f t="shared" si="170"/>
        <v>938151.74996774946</v>
      </c>
      <c r="T136" s="141"/>
      <c r="U136" s="141"/>
      <c r="V136" s="141">
        <f t="shared" si="137"/>
        <v>443204474</v>
      </c>
      <c r="W136" s="141">
        <f t="shared" si="138"/>
        <v>523996799.00000209</v>
      </c>
      <c r="X136" s="141">
        <f t="shared" si="139"/>
        <v>0</v>
      </c>
      <c r="Y136" s="141"/>
      <c r="Z136" s="141">
        <v>80684.864038999993</v>
      </c>
      <c r="AA136" s="141">
        <f t="shared" si="140"/>
        <v>340118003</v>
      </c>
      <c r="AB136" s="141">
        <f t="shared" si="141"/>
        <v>342170317.00001383</v>
      </c>
      <c r="AC136" s="141">
        <f t="shared" si="142"/>
        <v>80200.92178033691</v>
      </c>
      <c r="AD136" s="141"/>
      <c r="AE136" s="141"/>
      <c r="AF136" s="141">
        <f t="shared" si="143"/>
        <v>605544318</v>
      </c>
      <c r="AG136" s="141">
        <f t="shared" si="144"/>
        <v>726591897.00000179</v>
      </c>
      <c r="AH136" s="141">
        <f t="shared" si="171"/>
        <v>0</v>
      </c>
      <c r="AI136" s="141"/>
      <c r="AJ136" s="141"/>
      <c r="AK136" s="141">
        <f t="shared" si="145"/>
        <v>20371175</v>
      </c>
      <c r="AL136" s="141">
        <f t="shared" si="146"/>
        <v>21580834</v>
      </c>
      <c r="AM136" s="141">
        <f t="shared" si="147"/>
        <v>0</v>
      </c>
      <c r="AN136" s="141"/>
      <c r="AO136" s="141">
        <v>48907.044611999998</v>
      </c>
      <c r="AP136" s="141">
        <f t="shared" si="148"/>
        <v>45205996</v>
      </c>
      <c r="AQ136" s="141">
        <f t="shared" si="149"/>
        <v>45294790.000002876</v>
      </c>
      <c r="AR136" s="141">
        <f t="shared" si="172"/>
        <v>48811.169300084031</v>
      </c>
      <c r="AS136" s="141"/>
      <c r="AT136" s="141"/>
      <c r="AU136" s="141">
        <f t="shared" si="150"/>
        <v>12223411</v>
      </c>
      <c r="AV136" s="141">
        <f t="shared" si="151"/>
        <v>11889881.000002848</v>
      </c>
      <c r="AW136" s="141">
        <f t="shared" si="173"/>
        <v>0</v>
      </c>
      <c r="AX136" s="141"/>
      <c r="AY136" s="141"/>
      <c r="AZ136" s="141">
        <f t="shared" si="152"/>
        <v>859541545</v>
      </c>
      <c r="BA136" s="141">
        <f t="shared" si="153"/>
        <v>834431461.9999969</v>
      </c>
      <c r="BB136" s="141">
        <f t="shared" si="174"/>
        <v>0</v>
      </c>
      <c r="BC136" s="141"/>
      <c r="BD136" s="141"/>
      <c r="BE136" s="141">
        <f t="shared" si="154"/>
        <v>9386434</v>
      </c>
      <c r="BF136" s="141">
        <f t="shared" si="155"/>
        <v>9386434</v>
      </c>
      <c r="BG136" s="141">
        <f t="shared" si="175"/>
        <v>0</v>
      </c>
      <c r="BH136" s="141"/>
      <c r="BI136" s="141"/>
      <c r="BJ136" s="141">
        <f t="shared" si="156"/>
        <v>2191103</v>
      </c>
      <c r="BK136" s="141">
        <f t="shared" si="157"/>
        <v>2191101</v>
      </c>
      <c r="BL136" s="141">
        <f t="shared" si="176"/>
        <v>0</v>
      </c>
      <c r="BM136" s="141"/>
      <c r="BN136" s="141"/>
      <c r="BO136" s="141">
        <f t="shared" si="158"/>
        <v>186600000</v>
      </c>
      <c r="BP136" s="141">
        <f t="shared" si="159"/>
        <v>183638092</v>
      </c>
      <c r="BQ136" s="141">
        <f t="shared" si="177"/>
        <v>0</v>
      </c>
      <c r="BR136" s="141"/>
      <c r="BS136" s="141"/>
      <c r="BT136" s="141">
        <f t="shared" si="160"/>
        <v>121100000</v>
      </c>
      <c r="BU136" s="141">
        <f t="shared" si="161"/>
        <v>119177778</v>
      </c>
      <c r="BV136" s="141">
        <f t="shared" si="178"/>
        <v>0</v>
      </c>
      <c r="BW136" s="141"/>
      <c r="BX136" s="141"/>
      <c r="BY136" s="141">
        <f t="shared" si="162"/>
        <v>10161290</v>
      </c>
      <c r="BZ136" s="141">
        <f t="shared" si="163"/>
        <v>10000069</v>
      </c>
      <c r="CA136" s="141">
        <f t="shared" si="179"/>
        <v>0</v>
      </c>
      <c r="CB136" s="141"/>
      <c r="CC136" s="141"/>
      <c r="CD136" s="141">
        <f t="shared" si="164"/>
        <v>1904000</v>
      </c>
      <c r="CE136" s="141">
        <f t="shared" si="165"/>
        <v>1874207.2309440002</v>
      </c>
      <c r="CF136" s="141">
        <f t="shared" si="180"/>
        <v>0</v>
      </c>
      <c r="CG136" s="141"/>
      <c r="CH136" s="141">
        <v>693.23</v>
      </c>
      <c r="CI136" s="141">
        <f t="shared" si="181"/>
        <v>246401</v>
      </c>
      <c r="CJ136" s="141">
        <f t="shared" si="182"/>
        <v>225992.98000000117</v>
      </c>
      <c r="CK136" s="141">
        <f t="shared" si="183"/>
        <v>755.83128834355432</v>
      </c>
      <c r="CL136" s="141"/>
      <c r="CM136" s="141">
        <v>57950</v>
      </c>
      <c r="CN136" s="141">
        <v>113010</v>
      </c>
      <c r="CO136" s="141">
        <f t="shared" si="166"/>
        <v>170960</v>
      </c>
      <c r="CP136" s="141">
        <f t="shared" si="184"/>
        <v>435000431</v>
      </c>
      <c r="CQ136" s="141">
        <f t="shared" si="185"/>
        <v>435000431.00000006</v>
      </c>
      <c r="CR136" s="141">
        <f t="shared" ref="CR136:CR199" si="186">(CO136/CQ136)*CP136</f>
        <v>170959.99999999997</v>
      </c>
      <c r="CS136" s="141"/>
      <c r="CT136" s="141"/>
      <c r="CU136" s="141"/>
      <c r="CV136" s="141">
        <f t="shared" si="167"/>
        <v>1238879.6723365139</v>
      </c>
    </row>
    <row r="137" spans="1:100" s="14" customFormat="1" ht="13.2" x14ac:dyDescent="0.25">
      <c r="A137" s="4" t="s">
        <v>525</v>
      </c>
      <c r="B137" s="4" t="s">
        <v>526</v>
      </c>
      <c r="C137" s="4" t="s">
        <v>348</v>
      </c>
      <c r="D137" s="4" t="s">
        <v>348</v>
      </c>
      <c r="E137" s="4"/>
      <c r="F137" s="141"/>
      <c r="G137" s="141">
        <f>'Control Totals 2016-17'!$I$3</f>
        <v>129600000</v>
      </c>
      <c r="H137" s="141">
        <v>129600000.00000101</v>
      </c>
      <c r="I137" s="141">
        <f t="shared" si="168"/>
        <v>0</v>
      </c>
      <c r="J137" s="141"/>
      <c r="K137" s="141"/>
      <c r="L137" s="141">
        <f t="shared" si="136"/>
        <v>3202979103</v>
      </c>
      <c r="M137" s="141">
        <v>5258012077.9999981</v>
      </c>
      <c r="N137" s="141">
        <f t="shared" si="169"/>
        <v>0</v>
      </c>
      <c r="O137" s="141"/>
      <c r="P137" s="141">
        <v>1879235.9788569999</v>
      </c>
      <c r="Q137" s="141">
        <v>756991403</v>
      </c>
      <c r="R137" s="141">
        <v>1276518313</v>
      </c>
      <c r="S137" s="141">
        <f t="shared" si="170"/>
        <v>1114410.5538602162</v>
      </c>
      <c r="T137" s="141"/>
      <c r="U137" s="141"/>
      <c r="V137" s="141">
        <f t="shared" si="137"/>
        <v>443204474</v>
      </c>
      <c r="W137" s="141">
        <f t="shared" si="138"/>
        <v>523996799.00000209</v>
      </c>
      <c r="X137" s="141">
        <f t="shared" si="139"/>
        <v>0</v>
      </c>
      <c r="Y137" s="141"/>
      <c r="Z137" s="141">
        <v>84432.096242</v>
      </c>
      <c r="AA137" s="141">
        <f t="shared" si="140"/>
        <v>340118003</v>
      </c>
      <c r="AB137" s="141">
        <f t="shared" si="141"/>
        <v>342170317.00001383</v>
      </c>
      <c r="AC137" s="141">
        <f t="shared" si="142"/>
        <v>83925.6783426123</v>
      </c>
      <c r="AD137" s="141"/>
      <c r="AE137" s="141"/>
      <c r="AF137" s="141">
        <f t="shared" si="143"/>
        <v>605544318</v>
      </c>
      <c r="AG137" s="141">
        <f t="shared" si="144"/>
        <v>726591897.00000179</v>
      </c>
      <c r="AH137" s="141">
        <f t="shared" si="171"/>
        <v>0</v>
      </c>
      <c r="AI137" s="141"/>
      <c r="AJ137" s="141"/>
      <c r="AK137" s="141">
        <f t="shared" si="145"/>
        <v>20371175</v>
      </c>
      <c r="AL137" s="141">
        <f t="shared" si="146"/>
        <v>21580834</v>
      </c>
      <c r="AM137" s="141">
        <f t="shared" si="147"/>
        <v>0</v>
      </c>
      <c r="AN137" s="141"/>
      <c r="AO137" s="141">
        <v>56000.774201</v>
      </c>
      <c r="AP137" s="141">
        <f t="shared" si="148"/>
        <v>45205996</v>
      </c>
      <c r="AQ137" s="141">
        <f t="shared" si="149"/>
        <v>45294790.000002876</v>
      </c>
      <c r="AR137" s="141">
        <f t="shared" si="172"/>
        <v>55890.992640150194</v>
      </c>
      <c r="AS137" s="141"/>
      <c r="AT137" s="141"/>
      <c r="AU137" s="141">
        <f t="shared" si="150"/>
        <v>12223411</v>
      </c>
      <c r="AV137" s="141">
        <f t="shared" si="151"/>
        <v>11889881.000002848</v>
      </c>
      <c r="AW137" s="141">
        <f t="shared" si="173"/>
        <v>0</v>
      </c>
      <c r="AX137" s="141"/>
      <c r="AY137" s="141"/>
      <c r="AZ137" s="141">
        <f t="shared" si="152"/>
        <v>859541545</v>
      </c>
      <c r="BA137" s="141">
        <f t="shared" si="153"/>
        <v>834431461.9999969</v>
      </c>
      <c r="BB137" s="141">
        <f t="shared" si="174"/>
        <v>0</v>
      </c>
      <c r="BC137" s="141"/>
      <c r="BD137" s="141"/>
      <c r="BE137" s="141">
        <f t="shared" si="154"/>
        <v>9386434</v>
      </c>
      <c r="BF137" s="141">
        <f t="shared" si="155"/>
        <v>9386434</v>
      </c>
      <c r="BG137" s="141">
        <f t="shared" si="175"/>
        <v>0</v>
      </c>
      <c r="BH137" s="141"/>
      <c r="BI137" s="141"/>
      <c r="BJ137" s="141">
        <f t="shared" si="156"/>
        <v>2191103</v>
      </c>
      <c r="BK137" s="141">
        <f t="shared" si="157"/>
        <v>2191101</v>
      </c>
      <c r="BL137" s="141">
        <f t="shared" si="176"/>
        <v>0</v>
      </c>
      <c r="BM137" s="141"/>
      <c r="BN137" s="141"/>
      <c r="BO137" s="141">
        <f t="shared" si="158"/>
        <v>186600000</v>
      </c>
      <c r="BP137" s="141">
        <f t="shared" si="159"/>
        <v>183638092</v>
      </c>
      <c r="BQ137" s="141">
        <f t="shared" si="177"/>
        <v>0</v>
      </c>
      <c r="BR137" s="141"/>
      <c r="BS137" s="141"/>
      <c r="BT137" s="141">
        <f t="shared" si="160"/>
        <v>121100000</v>
      </c>
      <c r="BU137" s="141">
        <f t="shared" si="161"/>
        <v>119177778</v>
      </c>
      <c r="BV137" s="141">
        <f t="shared" si="178"/>
        <v>0</v>
      </c>
      <c r="BW137" s="141"/>
      <c r="BX137" s="141"/>
      <c r="BY137" s="141">
        <f t="shared" si="162"/>
        <v>10161290</v>
      </c>
      <c r="BZ137" s="141">
        <f t="shared" si="163"/>
        <v>10000069</v>
      </c>
      <c r="CA137" s="141">
        <f t="shared" si="179"/>
        <v>0</v>
      </c>
      <c r="CB137" s="141"/>
      <c r="CC137" s="141"/>
      <c r="CD137" s="141">
        <f t="shared" si="164"/>
        <v>1904000</v>
      </c>
      <c r="CE137" s="141">
        <f t="shared" si="165"/>
        <v>1874207.2309440002</v>
      </c>
      <c r="CF137" s="141">
        <f t="shared" si="180"/>
        <v>0</v>
      </c>
      <c r="CG137" s="141"/>
      <c r="CH137" s="141">
        <v>693.23</v>
      </c>
      <c r="CI137" s="141">
        <f t="shared" si="181"/>
        <v>246401</v>
      </c>
      <c r="CJ137" s="141">
        <f t="shared" si="182"/>
        <v>225992.98000000117</v>
      </c>
      <c r="CK137" s="141">
        <f t="shared" si="183"/>
        <v>755.83128834355432</v>
      </c>
      <c r="CL137" s="141"/>
      <c r="CM137" s="141"/>
      <c r="CN137" s="141"/>
      <c r="CO137" s="141">
        <f t="shared" si="166"/>
        <v>0</v>
      </c>
      <c r="CP137" s="141">
        <f t="shared" si="184"/>
        <v>435000431</v>
      </c>
      <c r="CQ137" s="141">
        <f t="shared" si="185"/>
        <v>435000431.00000006</v>
      </c>
      <c r="CR137" s="141">
        <f t="shared" si="186"/>
        <v>0</v>
      </c>
      <c r="CS137" s="141"/>
      <c r="CT137" s="141"/>
      <c r="CU137" s="141"/>
      <c r="CV137" s="141">
        <f t="shared" si="167"/>
        <v>1254983.0561313222</v>
      </c>
    </row>
    <row r="138" spans="1:100" s="14" customFormat="1" ht="13.2" x14ac:dyDescent="0.25">
      <c r="A138" s="4" t="s">
        <v>597</v>
      </c>
      <c r="B138" s="4" t="s">
        <v>598</v>
      </c>
      <c r="C138" s="4" t="s">
        <v>348</v>
      </c>
      <c r="D138" s="4" t="s">
        <v>348</v>
      </c>
      <c r="E138" s="4"/>
      <c r="F138" s="141"/>
      <c r="G138" s="141">
        <f>'Control Totals 2016-17'!$I$3</f>
        <v>129600000</v>
      </c>
      <c r="H138" s="141">
        <v>129600000.00000101</v>
      </c>
      <c r="I138" s="141">
        <f t="shared" si="168"/>
        <v>0</v>
      </c>
      <c r="J138" s="141"/>
      <c r="K138" s="141"/>
      <c r="L138" s="141">
        <f t="shared" si="136"/>
        <v>3202979103</v>
      </c>
      <c r="M138" s="141">
        <v>5258012077.9999981</v>
      </c>
      <c r="N138" s="141">
        <f t="shared" si="169"/>
        <v>0</v>
      </c>
      <c r="O138" s="141"/>
      <c r="P138" s="141">
        <v>2474000.3557230001</v>
      </c>
      <c r="Q138" s="141">
        <v>756991403</v>
      </c>
      <c r="R138" s="141">
        <v>1276518313</v>
      </c>
      <c r="S138" s="141">
        <f t="shared" si="170"/>
        <v>1467113.3043911553</v>
      </c>
      <c r="T138" s="141"/>
      <c r="U138" s="141"/>
      <c r="V138" s="141">
        <f t="shared" si="137"/>
        <v>443204474</v>
      </c>
      <c r="W138" s="141">
        <f t="shared" si="138"/>
        <v>523996799.00000209</v>
      </c>
      <c r="X138" s="141">
        <f t="shared" si="139"/>
        <v>0</v>
      </c>
      <c r="Y138" s="141"/>
      <c r="Z138" s="141">
        <v>66483.096191000004</v>
      </c>
      <c r="AA138" s="141">
        <f t="shared" si="140"/>
        <v>340118003</v>
      </c>
      <c r="AB138" s="141">
        <f t="shared" si="141"/>
        <v>342170317.00001383</v>
      </c>
      <c r="AC138" s="141">
        <f t="shared" si="142"/>
        <v>66084.335157976064</v>
      </c>
      <c r="AD138" s="141"/>
      <c r="AE138" s="141"/>
      <c r="AF138" s="141">
        <f t="shared" si="143"/>
        <v>605544318</v>
      </c>
      <c r="AG138" s="141">
        <f t="shared" si="144"/>
        <v>726591897.00000179</v>
      </c>
      <c r="AH138" s="141">
        <f t="shared" si="171"/>
        <v>0</v>
      </c>
      <c r="AI138" s="141"/>
      <c r="AJ138" s="141"/>
      <c r="AK138" s="141">
        <f t="shared" si="145"/>
        <v>20371175</v>
      </c>
      <c r="AL138" s="141">
        <f t="shared" si="146"/>
        <v>21580834</v>
      </c>
      <c r="AM138" s="141">
        <f t="shared" si="147"/>
        <v>0</v>
      </c>
      <c r="AN138" s="141"/>
      <c r="AO138" s="141">
        <v>40237.056488000002</v>
      </c>
      <c r="AP138" s="141">
        <f t="shared" si="148"/>
        <v>45205996</v>
      </c>
      <c r="AQ138" s="141">
        <f t="shared" si="149"/>
        <v>45294790.000002876</v>
      </c>
      <c r="AR138" s="141">
        <f t="shared" si="172"/>
        <v>40158.177455910198</v>
      </c>
      <c r="AS138" s="141"/>
      <c r="AT138" s="141"/>
      <c r="AU138" s="141">
        <f t="shared" si="150"/>
        <v>12223411</v>
      </c>
      <c r="AV138" s="141">
        <f t="shared" si="151"/>
        <v>11889881.000002848</v>
      </c>
      <c r="AW138" s="141">
        <f t="shared" si="173"/>
        <v>0</v>
      </c>
      <c r="AX138" s="141"/>
      <c r="AY138" s="141"/>
      <c r="AZ138" s="141">
        <f t="shared" si="152"/>
        <v>859541545</v>
      </c>
      <c r="BA138" s="141">
        <f t="shared" si="153"/>
        <v>834431461.9999969</v>
      </c>
      <c r="BB138" s="141">
        <f t="shared" si="174"/>
        <v>0</v>
      </c>
      <c r="BC138" s="141"/>
      <c r="BD138" s="141">
        <v>1864318</v>
      </c>
      <c r="BE138" s="141">
        <f t="shared" si="154"/>
        <v>9386434</v>
      </c>
      <c r="BF138" s="141">
        <f t="shared" si="155"/>
        <v>9386434</v>
      </c>
      <c r="BG138" s="141">
        <f t="shared" si="175"/>
        <v>1864318</v>
      </c>
      <c r="BH138" s="141"/>
      <c r="BI138" s="141">
        <v>62321</v>
      </c>
      <c r="BJ138" s="141">
        <f t="shared" si="156"/>
        <v>2191103</v>
      </c>
      <c r="BK138" s="141">
        <f t="shared" si="157"/>
        <v>2191101</v>
      </c>
      <c r="BL138" s="141">
        <f t="shared" si="176"/>
        <v>62321.056885556623</v>
      </c>
      <c r="BM138" s="141"/>
      <c r="BN138" s="141"/>
      <c r="BO138" s="141">
        <f t="shared" si="158"/>
        <v>186600000</v>
      </c>
      <c r="BP138" s="141">
        <f t="shared" si="159"/>
        <v>183638092</v>
      </c>
      <c r="BQ138" s="141">
        <f t="shared" si="177"/>
        <v>0</v>
      </c>
      <c r="BR138" s="141"/>
      <c r="BS138" s="141"/>
      <c r="BT138" s="141">
        <f t="shared" si="160"/>
        <v>121100000</v>
      </c>
      <c r="BU138" s="141">
        <f t="shared" si="161"/>
        <v>119177778</v>
      </c>
      <c r="BV138" s="141">
        <f t="shared" si="178"/>
        <v>0</v>
      </c>
      <c r="BW138" s="141"/>
      <c r="BX138" s="141"/>
      <c r="BY138" s="141">
        <f t="shared" si="162"/>
        <v>10161290</v>
      </c>
      <c r="BZ138" s="141">
        <f t="shared" si="163"/>
        <v>10000069</v>
      </c>
      <c r="CA138" s="141">
        <f t="shared" si="179"/>
        <v>0</v>
      </c>
      <c r="CB138" s="141"/>
      <c r="CC138" s="141"/>
      <c r="CD138" s="141">
        <f t="shared" si="164"/>
        <v>1904000</v>
      </c>
      <c r="CE138" s="141">
        <f t="shared" si="165"/>
        <v>1874207.2309440002</v>
      </c>
      <c r="CF138" s="141">
        <f t="shared" si="180"/>
        <v>0</v>
      </c>
      <c r="CG138" s="141"/>
      <c r="CH138" s="141">
        <v>693.23</v>
      </c>
      <c r="CI138" s="141">
        <f t="shared" si="181"/>
        <v>246401</v>
      </c>
      <c r="CJ138" s="141">
        <f t="shared" si="182"/>
        <v>225992.98000000117</v>
      </c>
      <c r="CK138" s="141">
        <f t="shared" si="183"/>
        <v>755.83128834355432</v>
      </c>
      <c r="CL138" s="141"/>
      <c r="CM138" s="141">
        <v>47457</v>
      </c>
      <c r="CN138" s="141">
        <v>93602</v>
      </c>
      <c r="CO138" s="141">
        <f t="shared" si="166"/>
        <v>141059</v>
      </c>
      <c r="CP138" s="141">
        <f t="shared" si="184"/>
        <v>435000431</v>
      </c>
      <c r="CQ138" s="141">
        <f t="shared" si="185"/>
        <v>435000431.00000006</v>
      </c>
      <c r="CR138" s="141">
        <f t="shared" si="186"/>
        <v>141059</v>
      </c>
      <c r="CS138" s="141"/>
      <c r="CT138" s="141"/>
      <c r="CU138" s="141"/>
      <c r="CV138" s="141">
        <f t="shared" si="167"/>
        <v>3641809.7051789421</v>
      </c>
    </row>
    <row r="139" spans="1:100" s="14" customFormat="1" ht="13.2" x14ac:dyDescent="0.25">
      <c r="A139" s="4" t="s">
        <v>749</v>
      </c>
      <c r="B139" s="4" t="s">
        <v>750</v>
      </c>
      <c r="C139" s="4" t="s">
        <v>751</v>
      </c>
      <c r="D139" s="4" t="s">
        <v>751</v>
      </c>
      <c r="E139" s="4"/>
      <c r="F139" s="141"/>
      <c r="G139" s="141">
        <f>'Control Totals 2016-17'!$I$3</f>
        <v>129600000</v>
      </c>
      <c r="H139" s="141">
        <v>129600000.00000101</v>
      </c>
      <c r="I139" s="141"/>
      <c r="J139" s="141"/>
      <c r="K139" s="141"/>
      <c r="L139" s="141">
        <f t="shared" si="136"/>
        <v>3202979103</v>
      </c>
      <c r="M139" s="141">
        <v>5258012077.9999981</v>
      </c>
      <c r="N139" s="141"/>
      <c r="O139" s="141"/>
      <c r="P139" s="141"/>
      <c r="Q139" s="141">
        <v>756991403</v>
      </c>
      <c r="R139" s="141">
        <v>1276518313</v>
      </c>
      <c r="S139" s="141"/>
      <c r="T139" s="141"/>
      <c r="U139" s="141">
        <v>29168639.490802001</v>
      </c>
      <c r="V139" s="141">
        <f t="shared" si="137"/>
        <v>443204474</v>
      </c>
      <c r="W139" s="141">
        <f t="shared" si="138"/>
        <v>523996799.00000209</v>
      </c>
      <c r="X139" s="141">
        <f t="shared" si="139"/>
        <v>24671279.571722113</v>
      </c>
      <c r="Y139" s="141"/>
      <c r="Z139" s="141">
        <v>610049.17206300003</v>
      </c>
      <c r="AA139" s="141">
        <f t="shared" si="140"/>
        <v>340118003</v>
      </c>
      <c r="AB139" s="141">
        <f t="shared" si="141"/>
        <v>342170317.00001383</v>
      </c>
      <c r="AC139" s="141">
        <f t="shared" si="142"/>
        <v>606390.13913606829</v>
      </c>
      <c r="AD139" s="141"/>
      <c r="AE139" s="141"/>
      <c r="AF139" s="141">
        <f t="shared" si="143"/>
        <v>605544318</v>
      </c>
      <c r="AG139" s="141">
        <f t="shared" si="144"/>
        <v>726591897.00000179</v>
      </c>
      <c r="AH139" s="141"/>
      <c r="AI139" s="141"/>
      <c r="AJ139" s="141"/>
      <c r="AK139" s="141">
        <f t="shared" si="145"/>
        <v>20371175</v>
      </c>
      <c r="AL139" s="141">
        <f t="shared" si="146"/>
        <v>21580834</v>
      </c>
      <c r="AM139" s="141"/>
      <c r="AN139" s="141"/>
      <c r="AO139" s="141"/>
      <c r="AP139" s="141">
        <f t="shared" si="148"/>
        <v>45205996</v>
      </c>
      <c r="AQ139" s="141">
        <f t="shared" si="149"/>
        <v>45294790.000002876</v>
      </c>
      <c r="AR139" s="141"/>
      <c r="AS139" s="141"/>
      <c r="AT139" s="141"/>
      <c r="AU139" s="141">
        <f t="shared" si="150"/>
        <v>12223411</v>
      </c>
      <c r="AV139" s="141">
        <f t="shared" si="151"/>
        <v>11889881.000002848</v>
      </c>
      <c r="AW139" s="141"/>
      <c r="AX139" s="141"/>
      <c r="AY139" s="141"/>
      <c r="AZ139" s="141">
        <f t="shared" si="152"/>
        <v>859541545</v>
      </c>
      <c r="BA139" s="141">
        <f t="shared" si="153"/>
        <v>834431461.9999969</v>
      </c>
      <c r="BB139" s="141"/>
      <c r="BC139" s="141"/>
      <c r="BD139" s="141"/>
      <c r="BE139" s="141">
        <f t="shared" si="154"/>
        <v>9386434</v>
      </c>
      <c r="BF139" s="141">
        <f t="shared" si="155"/>
        <v>9386434</v>
      </c>
      <c r="BG139" s="141"/>
      <c r="BH139" s="141"/>
      <c r="BI139" s="141"/>
      <c r="BJ139" s="141">
        <f t="shared" si="156"/>
        <v>2191103</v>
      </c>
      <c r="BK139" s="141">
        <f t="shared" si="157"/>
        <v>2191101</v>
      </c>
      <c r="BL139" s="141"/>
      <c r="BM139" s="141"/>
      <c r="BN139" s="141"/>
      <c r="BO139" s="141">
        <f t="shared" si="158"/>
        <v>186600000</v>
      </c>
      <c r="BP139" s="141">
        <f t="shared" si="159"/>
        <v>183638092</v>
      </c>
      <c r="BQ139" s="141"/>
      <c r="BR139" s="141"/>
      <c r="BS139" s="141"/>
      <c r="BT139" s="141">
        <f t="shared" si="160"/>
        <v>121100000</v>
      </c>
      <c r="BU139" s="141">
        <f t="shared" si="161"/>
        <v>119177778</v>
      </c>
      <c r="BV139" s="141"/>
      <c r="BW139" s="141"/>
      <c r="BX139" s="141"/>
      <c r="BY139" s="141">
        <f t="shared" si="162"/>
        <v>10161290</v>
      </c>
      <c r="BZ139" s="141">
        <f t="shared" si="163"/>
        <v>10000069</v>
      </c>
      <c r="CA139" s="141"/>
      <c r="CB139" s="141"/>
      <c r="CC139" s="141"/>
      <c r="CD139" s="141">
        <f t="shared" si="164"/>
        <v>1904000</v>
      </c>
      <c r="CE139" s="141">
        <f t="shared" si="165"/>
        <v>1874207.2309440002</v>
      </c>
      <c r="CF139" s="141"/>
      <c r="CG139" s="141"/>
      <c r="CH139" s="141"/>
      <c r="CI139" s="141">
        <f t="shared" si="181"/>
        <v>246401</v>
      </c>
      <c r="CJ139" s="141">
        <f t="shared" si="182"/>
        <v>225992.98000000117</v>
      </c>
      <c r="CK139" s="141"/>
      <c r="CL139" s="141"/>
      <c r="CM139" s="141">
        <v>476124</v>
      </c>
      <c r="CN139" s="141">
        <v>470038</v>
      </c>
      <c r="CO139" s="141">
        <f t="shared" si="166"/>
        <v>946162</v>
      </c>
      <c r="CP139" s="141">
        <f t="shared" si="184"/>
        <v>435000431</v>
      </c>
      <c r="CQ139" s="141">
        <f t="shared" si="185"/>
        <v>435000431.00000006</v>
      </c>
      <c r="CR139" s="141">
        <f t="shared" si="186"/>
        <v>946161.99999999988</v>
      </c>
      <c r="CS139" s="141"/>
      <c r="CT139" s="141"/>
      <c r="CU139" s="141"/>
      <c r="CV139" s="141">
        <f t="shared" si="167"/>
        <v>26223831.710858181</v>
      </c>
    </row>
    <row r="140" spans="1:100" s="14" customFormat="1" ht="13.2" x14ac:dyDescent="0.25">
      <c r="A140" s="4" t="s">
        <v>112</v>
      </c>
      <c r="B140" s="4" t="s">
        <v>113</v>
      </c>
      <c r="C140" s="4"/>
      <c r="D140" s="4" t="s">
        <v>109</v>
      </c>
      <c r="E140" s="4"/>
      <c r="F140" s="141">
        <v>983311.414109</v>
      </c>
      <c r="G140" s="141">
        <f>'Control Totals 2016-17'!$I$3</f>
        <v>129600000</v>
      </c>
      <c r="H140" s="141">
        <v>129600000.00000101</v>
      </c>
      <c r="I140" s="141">
        <f t="shared" ref="I140:I171" si="187">(F140/H140)*G140</f>
        <v>983311.41410899232</v>
      </c>
      <c r="J140" s="141"/>
      <c r="K140" s="141">
        <v>43017392.905965</v>
      </c>
      <c r="L140" s="141">
        <f t="shared" si="136"/>
        <v>3202979103</v>
      </c>
      <c r="M140" s="141">
        <v>5258012077.9999981</v>
      </c>
      <c r="N140" s="141">
        <f t="shared" ref="N140:N171" si="188">(K140/M140)*L140</f>
        <v>26204544.321958933</v>
      </c>
      <c r="O140" s="141"/>
      <c r="P140" s="141">
        <v>9613035.1123159993</v>
      </c>
      <c r="Q140" s="141">
        <v>756991403</v>
      </c>
      <c r="R140" s="141">
        <v>1276518313</v>
      </c>
      <c r="S140" s="141">
        <f t="shared" ref="S140:S171" si="189">(P140/R140)*Q140</f>
        <v>5700650.6390483342</v>
      </c>
      <c r="T140" s="141"/>
      <c r="U140" s="141"/>
      <c r="V140" s="141">
        <f t="shared" si="137"/>
        <v>443204474</v>
      </c>
      <c r="W140" s="141">
        <f t="shared" si="138"/>
        <v>523996799.00000209</v>
      </c>
      <c r="X140" s="141">
        <f t="shared" si="139"/>
        <v>0</v>
      </c>
      <c r="Y140" s="141"/>
      <c r="Z140" s="141">
        <v>1125852.9745060001</v>
      </c>
      <c r="AA140" s="141">
        <f t="shared" si="140"/>
        <v>340118003</v>
      </c>
      <c r="AB140" s="141">
        <f t="shared" si="141"/>
        <v>342170317.00001383</v>
      </c>
      <c r="AC140" s="141">
        <f t="shared" si="142"/>
        <v>1119100.1858895177</v>
      </c>
      <c r="AD140" s="141"/>
      <c r="AE140" s="141">
        <v>5375329.3883779999</v>
      </c>
      <c r="AF140" s="141">
        <f t="shared" si="143"/>
        <v>605544318</v>
      </c>
      <c r="AG140" s="141">
        <f t="shared" si="144"/>
        <v>726591897.00000179</v>
      </c>
      <c r="AH140" s="141">
        <f t="shared" ref="AH140:AH171" si="190">(AE140/AG140)*AF140</f>
        <v>4479818.9767187908</v>
      </c>
      <c r="AI140" s="141"/>
      <c r="AJ140" s="141"/>
      <c r="AK140" s="141">
        <f t="shared" si="145"/>
        <v>20371175</v>
      </c>
      <c r="AL140" s="141">
        <f t="shared" si="146"/>
        <v>21580834</v>
      </c>
      <c r="AM140" s="141">
        <f t="shared" ref="AM140:AM171" si="191">(AJ140/AL140)*AK140</f>
        <v>0</v>
      </c>
      <c r="AN140" s="141"/>
      <c r="AO140" s="141">
        <v>226473.92735300001</v>
      </c>
      <c r="AP140" s="141">
        <f t="shared" si="148"/>
        <v>45205996</v>
      </c>
      <c r="AQ140" s="141">
        <f t="shared" si="149"/>
        <v>45294790.000002876</v>
      </c>
      <c r="AR140" s="141">
        <f t="shared" ref="AR140:AR171" si="192">(AO140/AQ140)*AP140</f>
        <v>226029.95739738189</v>
      </c>
      <c r="AS140" s="141"/>
      <c r="AT140" s="141">
        <v>80511.479913999996</v>
      </c>
      <c r="AU140" s="141">
        <f t="shared" si="150"/>
        <v>12223411</v>
      </c>
      <c r="AV140" s="141">
        <f t="shared" si="151"/>
        <v>11889881.000002848</v>
      </c>
      <c r="AW140" s="141">
        <f t="shared" ref="AW140:AW171" si="193">(AT140/AV140)*AU140</f>
        <v>82769.954485400725</v>
      </c>
      <c r="AX140" s="141"/>
      <c r="AY140" s="141">
        <v>3200250.0069010002</v>
      </c>
      <c r="AZ140" s="141">
        <f t="shared" si="152"/>
        <v>859541545</v>
      </c>
      <c r="BA140" s="141">
        <f t="shared" si="153"/>
        <v>834431461.9999969</v>
      </c>
      <c r="BB140" s="141">
        <f t="shared" ref="BB140:BB171" si="194">(AY140/BA140)*AZ140</f>
        <v>3296553.3546935655</v>
      </c>
      <c r="BC140" s="141"/>
      <c r="BD140" s="141"/>
      <c r="BE140" s="141">
        <f t="shared" si="154"/>
        <v>9386434</v>
      </c>
      <c r="BF140" s="141">
        <f t="shared" si="155"/>
        <v>9386434</v>
      </c>
      <c r="BG140" s="141">
        <f t="shared" ref="BG140:BG171" si="195">(BD140/BF140)*BE140</f>
        <v>0</v>
      </c>
      <c r="BH140" s="141"/>
      <c r="BI140" s="141"/>
      <c r="BJ140" s="141">
        <f t="shared" si="156"/>
        <v>2191103</v>
      </c>
      <c r="BK140" s="141">
        <f t="shared" si="157"/>
        <v>2191101</v>
      </c>
      <c r="BL140" s="141">
        <f t="shared" ref="BL140:BL171" si="196">(BI140/BK140)*BJ140</f>
        <v>0</v>
      </c>
      <c r="BM140" s="141"/>
      <c r="BN140" s="141">
        <v>1017871</v>
      </c>
      <c r="BO140" s="141">
        <f t="shared" si="158"/>
        <v>186600000</v>
      </c>
      <c r="BP140" s="141">
        <f t="shared" si="159"/>
        <v>183638092</v>
      </c>
      <c r="BQ140" s="141">
        <f t="shared" ref="BQ140:BQ171" si="197">(BN140/BP140)*BO140</f>
        <v>1034288.2924311804</v>
      </c>
      <c r="BR140" s="141"/>
      <c r="BS140" s="141">
        <v>407330</v>
      </c>
      <c r="BT140" s="141">
        <f t="shared" si="160"/>
        <v>121100000</v>
      </c>
      <c r="BU140" s="141">
        <f t="shared" si="161"/>
        <v>119177778</v>
      </c>
      <c r="BV140" s="141">
        <f t="shared" ref="BV140:BV171" si="198">(BS140/BU140)*BT140</f>
        <v>413899.83793790819</v>
      </c>
      <c r="BW140" s="141"/>
      <c r="BX140" s="141">
        <v>75450</v>
      </c>
      <c r="BY140" s="141">
        <f t="shared" si="162"/>
        <v>10161290</v>
      </c>
      <c r="BZ140" s="141">
        <f t="shared" si="163"/>
        <v>10000069</v>
      </c>
      <c r="CA140" s="141">
        <f t="shared" ref="CA140:CA171" si="199">(BX140/BZ140)*BY140</f>
        <v>76666.404051812046</v>
      </c>
      <c r="CB140" s="141"/>
      <c r="CC140" s="141">
        <v>9232.5479369999994</v>
      </c>
      <c r="CD140" s="141">
        <f t="shared" si="164"/>
        <v>1904000</v>
      </c>
      <c r="CE140" s="141">
        <f t="shared" si="165"/>
        <v>1874207.2309440002</v>
      </c>
      <c r="CF140" s="141">
        <f t="shared" ref="CF140:CF171" si="200">(CC140/CE140)*CD140</f>
        <v>9379.3103461637638</v>
      </c>
      <c r="CG140" s="141"/>
      <c r="CH140" s="141">
        <v>693.23</v>
      </c>
      <c r="CI140" s="141">
        <f t="shared" si="181"/>
        <v>246401</v>
      </c>
      <c r="CJ140" s="141">
        <f t="shared" si="182"/>
        <v>225992.98000000117</v>
      </c>
      <c r="CK140" s="141">
        <f t="shared" ref="CK140:CK172" si="201">(CH140/CJ140)*CI140</f>
        <v>755.83128834355432</v>
      </c>
      <c r="CL140" s="141"/>
      <c r="CM140" s="141">
        <v>848353.99999999441</v>
      </c>
      <c r="CN140" s="141">
        <v>1627068</v>
      </c>
      <c r="CO140" s="141">
        <f t="shared" si="166"/>
        <v>2475421.9999999944</v>
      </c>
      <c r="CP140" s="141">
        <f t="shared" si="184"/>
        <v>435000431</v>
      </c>
      <c r="CQ140" s="141">
        <f t="shared" si="185"/>
        <v>435000431.00000006</v>
      </c>
      <c r="CR140" s="141">
        <f t="shared" si="186"/>
        <v>2475421.9999999944</v>
      </c>
      <c r="CS140" s="141"/>
      <c r="CT140" s="141"/>
      <c r="CU140" s="141"/>
      <c r="CV140" s="141">
        <f t="shared" si="167"/>
        <v>46103190.480356313</v>
      </c>
    </row>
    <row r="141" spans="1:100" s="14" customFormat="1" ht="13.2" x14ac:dyDescent="0.25">
      <c r="A141" s="4" t="s">
        <v>697</v>
      </c>
      <c r="B141" s="4" t="s">
        <v>698</v>
      </c>
      <c r="C141" s="4" t="s">
        <v>348</v>
      </c>
      <c r="D141" s="4" t="s">
        <v>348</v>
      </c>
      <c r="E141" s="4"/>
      <c r="F141" s="141"/>
      <c r="G141" s="141">
        <f>'Control Totals 2016-17'!$I$3</f>
        <v>129600000</v>
      </c>
      <c r="H141" s="141">
        <v>129600000.00000101</v>
      </c>
      <c r="I141" s="141">
        <f t="shared" si="187"/>
        <v>0</v>
      </c>
      <c r="J141" s="141"/>
      <c r="K141" s="141"/>
      <c r="L141" s="141">
        <f t="shared" si="136"/>
        <v>3202979103</v>
      </c>
      <c r="M141" s="141">
        <v>5258012077.9999981</v>
      </c>
      <c r="N141" s="141">
        <f t="shared" si="188"/>
        <v>0</v>
      </c>
      <c r="O141" s="141"/>
      <c r="P141" s="141">
        <v>1761177.991773</v>
      </c>
      <c r="Q141" s="141">
        <v>756991403</v>
      </c>
      <c r="R141" s="141">
        <v>1276518313</v>
      </c>
      <c r="S141" s="141">
        <f t="shared" si="189"/>
        <v>1044400.6837565562</v>
      </c>
      <c r="T141" s="141"/>
      <c r="U141" s="141"/>
      <c r="V141" s="141">
        <f t="shared" si="137"/>
        <v>443204474</v>
      </c>
      <c r="W141" s="141">
        <f t="shared" si="138"/>
        <v>523996799.00000209</v>
      </c>
      <c r="X141" s="141">
        <f t="shared" si="139"/>
        <v>0</v>
      </c>
      <c r="Y141" s="141"/>
      <c r="Z141" s="141">
        <v>118727.517353</v>
      </c>
      <c r="AA141" s="141">
        <f t="shared" si="140"/>
        <v>340118003</v>
      </c>
      <c r="AB141" s="141">
        <f t="shared" si="141"/>
        <v>342170317.00001383</v>
      </c>
      <c r="AC141" s="141">
        <f t="shared" si="142"/>
        <v>118015.39787932152</v>
      </c>
      <c r="AD141" s="141"/>
      <c r="AE141" s="141"/>
      <c r="AF141" s="141">
        <f t="shared" si="143"/>
        <v>605544318</v>
      </c>
      <c r="AG141" s="141">
        <f t="shared" si="144"/>
        <v>726591897.00000179</v>
      </c>
      <c r="AH141" s="141">
        <f t="shared" si="190"/>
        <v>0</v>
      </c>
      <c r="AI141" s="141"/>
      <c r="AJ141" s="141"/>
      <c r="AK141" s="141">
        <f t="shared" si="145"/>
        <v>20371175</v>
      </c>
      <c r="AL141" s="141">
        <f t="shared" si="146"/>
        <v>21580834</v>
      </c>
      <c r="AM141" s="141">
        <f t="shared" si="191"/>
        <v>0</v>
      </c>
      <c r="AN141" s="141"/>
      <c r="AO141" s="141">
        <v>199281.76908</v>
      </c>
      <c r="AP141" s="141">
        <f t="shared" si="148"/>
        <v>45205996</v>
      </c>
      <c r="AQ141" s="141">
        <f t="shared" si="149"/>
        <v>45294790.000002876</v>
      </c>
      <c r="AR141" s="141">
        <f t="shared" si="192"/>
        <v>198891.1054870291</v>
      </c>
      <c r="AS141" s="141"/>
      <c r="AT141" s="141"/>
      <c r="AU141" s="141">
        <f t="shared" si="150"/>
        <v>12223411</v>
      </c>
      <c r="AV141" s="141">
        <f t="shared" si="151"/>
        <v>11889881.000002848</v>
      </c>
      <c r="AW141" s="141">
        <f t="shared" si="193"/>
        <v>0</v>
      </c>
      <c r="AX141" s="141"/>
      <c r="AY141" s="141"/>
      <c r="AZ141" s="141">
        <f t="shared" si="152"/>
        <v>859541545</v>
      </c>
      <c r="BA141" s="141">
        <f t="shared" si="153"/>
        <v>834431461.9999969</v>
      </c>
      <c r="BB141" s="141">
        <f t="shared" si="194"/>
        <v>0</v>
      </c>
      <c r="BC141" s="141"/>
      <c r="BD141" s="141"/>
      <c r="BE141" s="141">
        <f t="shared" si="154"/>
        <v>9386434</v>
      </c>
      <c r="BF141" s="141">
        <f t="shared" si="155"/>
        <v>9386434</v>
      </c>
      <c r="BG141" s="141">
        <f t="shared" si="195"/>
        <v>0</v>
      </c>
      <c r="BH141" s="141"/>
      <c r="BI141" s="141"/>
      <c r="BJ141" s="141">
        <f t="shared" si="156"/>
        <v>2191103</v>
      </c>
      <c r="BK141" s="141">
        <f t="shared" si="157"/>
        <v>2191101</v>
      </c>
      <c r="BL141" s="141">
        <f t="shared" si="196"/>
        <v>0</v>
      </c>
      <c r="BM141" s="141"/>
      <c r="BN141" s="141"/>
      <c r="BO141" s="141">
        <f t="shared" si="158"/>
        <v>186600000</v>
      </c>
      <c r="BP141" s="141">
        <f t="shared" si="159"/>
        <v>183638092</v>
      </c>
      <c r="BQ141" s="141">
        <f t="shared" si="197"/>
        <v>0</v>
      </c>
      <c r="BR141" s="141"/>
      <c r="BS141" s="141"/>
      <c r="BT141" s="141">
        <f t="shared" si="160"/>
        <v>121100000</v>
      </c>
      <c r="BU141" s="141">
        <f t="shared" si="161"/>
        <v>119177778</v>
      </c>
      <c r="BV141" s="141">
        <f t="shared" si="198"/>
        <v>0</v>
      </c>
      <c r="BW141" s="141"/>
      <c r="BX141" s="141"/>
      <c r="BY141" s="141">
        <f t="shared" si="162"/>
        <v>10161290</v>
      </c>
      <c r="BZ141" s="141">
        <f t="shared" si="163"/>
        <v>10000069</v>
      </c>
      <c r="CA141" s="141">
        <f t="shared" si="199"/>
        <v>0</v>
      </c>
      <c r="CB141" s="141"/>
      <c r="CC141" s="141"/>
      <c r="CD141" s="141">
        <f t="shared" si="164"/>
        <v>1904000</v>
      </c>
      <c r="CE141" s="141">
        <f t="shared" si="165"/>
        <v>1874207.2309440002</v>
      </c>
      <c r="CF141" s="141">
        <f t="shared" si="200"/>
        <v>0</v>
      </c>
      <c r="CG141" s="141"/>
      <c r="CH141" s="141">
        <v>693.23</v>
      </c>
      <c r="CI141" s="141">
        <f t="shared" si="181"/>
        <v>246401</v>
      </c>
      <c r="CJ141" s="141">
        <f t="shared" si="182"/>
        <v>225992.98000000117</v>
      </c>
      <c r="CK141" s="141">
        <f t="shared" si="201"/>
        <v>755.83128834355432</v>
      </c>
      <c r="CL141" s="141"/>
      <c r="CM141" s="141"/>
      <c r="CN141" s="141"/>
      <c r="CO141" s="141">
        <f t="shared" si="166"/>
        <v>0</v>
      </c>
      <c r="CP141" s="141">
        <f t="shared" si="184"/>
        <v>435000431</v>
      </c>
      <c r="CQ141" s="141">
        <f t="shared" si="185"/>
        <v>435000431.00000006</v>
      </c>
      <c r="CR141" s="141">
        <f t="shared" si="186"/>
        <v>0</v>
      </c>
      <c r="CS141" s="141"/>
      <c r="CT141" s="141"/>
      <c r="CU141" s="141"/>
      <c r="CV141" s="141">
        <f t="shared" si="167"/>
        <v>1362063.0184112503</v>
      </c>
    </row>
    <row r="142" spans="1:100" s="14" customFormat="1" ht="13.2" x14ac:dyDescent="0.25">
      <c r="A142" s="4" t="s">
        <v>114</v>
      </c>
      <c r="B142" s="4" t="s">
        <v>115</v>
      </c>
      <c r="C142" s="4"/>
      <c r="D142" s="4" t="s">
        <v>109</v>
      </c>
      <c r="E142" s="4"/>
      <c r="F142" s="141">
        <v>1264790.714777</v>
      </c>
      <c r="G142" s="141">
        <f>'Control Totals 2016-17'!$I$3</f>
        <v>129600000</v>
      </c>
      <c r="H142" s="141">
        <v>129600000.00000101</v>
      </c>
      <c r="I142" s="141">
        <f t="shared" si="187"/>
        <v>1264790.71477699</v>
      </c>
      <c r="J142" s="141"/>
      <c r="K142" s="141">
        <v>55539107.308063</v>
      </c>
      <c r="L142" s="141">
        <f t="shared" si="136"/>
        <v>3202979103</v>
      </c>
      <c r="M142" s="141">
        <v>5258012077.9999981</v>
      </c>
      <c r="N142" s="141">
        <f t="shared" si="188"/>
        <v>33832292.027496643</v>
      </c>
      <c r="O142" s="141"/>
      <c r="P142" s="141">
        <v>16591057.598254999</v>
      </c>
      <c r="Q142" s="141">
        <v>756991403</v>
      </c>
      <c r="R142" s="141">
        <v>1276518313</v>
      </c>
      <c r="S142" s="141">
        <f t="shared" si="189"/>
        <v>9838705.6735917442</v>
      </c>
      <c r="T142" s="141"/>
      <c r="U142" s="141"/>
      <c r="V142" s="141">
        <f t="shared" si="137"/>
        <v>443204474</v>
      </c>
      <c r="W142" s="141">
        <f t="shared" si="138"/>
        <v>523996799.00000209</v>
      </c>
      <c r="X142" s="141">
        <f t="shared" si="139"/>
        <v>0</v>
      </c>
      <c r="Y142" s="141"/>
      <c r="Z142" s="141">
        <v>1095315.1657430001</v>
      </c>
      <c r="AA142" s="141">
        <f t="shared" si="140"/>
        <v>340118003</v>
      </c>
      <c r="AB142" s="141">
        <f t="shared" si="141"/>
        <v>342170317.00001383</v>
      </c>
      <c r="AC142" s="141">
        <f t="shared" si="142"/>
        <v>1088745.5408006888</v>
      </c>
      <c r="AD142" s="141"/>
      <c r="AE142" s="141">
        <v>6291840.7354250001</v>
      </c>
      <c r="AF142" s="141">
        <f t="shared" si="143"/>
        <v>605544318</v>
      </c>
      <c r="AG142" s="141">
        <f t="shared" si="144"/>
        <v>726591897.00000179</v>
      </c>
      <c r="AH142" s="141">
        <f t="shared" si="190"/>
        <v>5243642.852099603</v>
      </c>
      <c r="AI142" s="141"/>
      <c r="AJ142" s="141"/>
      <c r="AK142" s="141">
        <f t="shared" si="145"/>
        <v>20371175</v>
      </c>
      <c r="AL142" s="141">
        <f t="shared" si="146"/>
        <v>21580834</v>
      </c>
      <c r="AM142" s="141">
        <f t="shared" si="191"/>
        <v>0</v>
      </c>
      <c r="AN142" s="141"/>
      <c r="AO142" s="141">
        <v>562990.403636</v>
      </c>
      <c r="AP142" s="141">
        <f t="shared" si="148"/>
        <v>45205996</v>
      </c>
      <c r="AQ142" s="141">
        <f t="shared" si="149"/>
        <v>45294790.000002876</v>
      </c>
      <c r="AR142" s="141">
        <f t="shared" si="192"/>
        <v>561886.74094318098</v>
      </c>
      <c r="AS142" s="141"/>
      <c r="AT142" s="141">
        <v>74056.973085999998</v>
      </c>
      <c r="AU142" s="141">
        <f t="shared" si="150"/>
        <v>12223411</v>
      </c>
      <c r="AV142" s="141">
        <f t="shared" si="151"/>
        <v>11889881.000002848</v>
      </c>
      <c r="AW142" s="141">
        <f t="shared" si="193"/>
        <v>76134.3885145612</v>
      </c>
      <c r="AX142" s="141"/>
      <c r="AY142" s="141">
        <v>1156272.0671029999</v>
      </c>
      <c r="AZ142" s="141">
        <f t="shared" si="152"/>
        <v>859541545</v>
      </c>
      <c r="BA142" s="141">
        <f t="shared" si="153"/>
        <v>834431461.9999969</v>
      </c>
      <c r="BB142" s="141">
        <f t="shared" si="194"/>
        <v>1191067.1208584653</v>
      </c>
      <c r="BC142" s="141"/>
      <c r="BD142" s="141"/>
      <c r="BE142" s="141">
        <f t="shared" si="154"/>
        <v>9386434</v>
      </c>
      <c r="BF142" s="141">
        <f t="shared" si="155"/>
        <v>9386434</v>
      </c>
      <c r="BG142" s="141">
        <f t="shared" si="195"/>
        <v>0</v>
      </c>
      <c r="BH142" s="141"/>
      <c r="BI142" s="141"/>
      <c r="BJ142" s="141">
        <f t="shared" si="156"/>
        <v>2191103</v>
      </c>
      <c r="BK142" s="141">
        <f t="shared" si="157"/>
        <v>2191101</v>
      </c>
      <c r="BL142" s="141">
        <f t="shared" si="196"/>
        <v>0</v>
      </c>
      <c r="BM142" s="141"/>
      <c r="BN142" s="141">
        <v>1075050</v>
      </c>
      <c r="BO142" s="141">
        <f t="shared" si="158"/>
        <v>186600000</v>
      </c>
      <c r="BP142" s="141">
        <f t="shared" si="159"/>
        <v>183638092</v>
      </c>
      <c r="BQ142" s="141">
        <f t="shared" si="197"/>
        <v>1092389.5353911649</v>
      </c>
      <c r="BR142" s="141"/>
      <c r="BS142" s="141">
        <v>284636</v>
      </c>
      <c r="BT142" s="141">
        <f t="shared" si="160"/>
        <v>121100000</v>
      </c>
      <c r="BU142" s="141">
        <f t="shared" si="161"/>
        <v>119177778</v>
      </c>
      <c r="BV142" s="141">
        <f t="shared" si="198"/>
        <v>289226.90268650587</v>
      </c>
      <c r="BW142" s="141"/>
      <c r="BX142" s="141">
        <v>48736</v>
      </c>
      <c r="BY142" s="141">
        <f t="shared" si="162"/>
        <v>10161290</v>
      </c>
      <c r="BZ142" s="141">
        <f t="shared" si="163"/>
        <v>10000069</v>
      </c>
      <c r="CA142" s="141">
        <f t="shared" si="199"/>
        <v>49521.721244123415</v>
      </c>
      <c r="CB142" s="141"/>
      <c r="CC142" s="141">
        <v>9232.5479369999994</v>
      </c>
      <c r="CD142" s="141">
        <f t="shared" si="164"/>
        <v>1904000</v>
      </c>
      <c r="CE142" s="141">
        <f t="shared" si="165"/>
        <v>1874207.2309440002</v>
      </c>
      <c r="CF142" s="141">
        <f t="shared" si="200"/>
        <v>9379.3103461637638</v>
      </c>
      <c r="CG142" s="141"/>
      <c r="CH142" s="141">
        <v>693.23</v>
      </c>
      <c r="CI142" s="141">
        <f t="shared" si="181"/>
        <v>246401</v>
      </c>
      <c r="CJ142" s="141">
        <f t="shared" si="182"/>
        <v>225992.98000000117</v>
      </c>
      <c r="CK142" s="141">
        <f t="shared" si="201"/>
        <v>755.83128834355432</v>
      </c>
      <c r="CL142" s="141"/>
      <c r="CM142" s="141">
        <v>867329.00000000012</v>
      </c>
      <c r="CN142" s="141">
        <v>1676807</v>
      </c>
      <c r="CO142" s="141">
        <f t="shared" si="166"/>
        <v>2544136</v>
      </c>
      <c r="CP142" s="141">
        <f t="shared" si="184"/>
        <v>435000431</v>
      </c>
      <c r="CQ142" s="141">
        <f t="shared" si="185"/>
        <v>435000431.00000006</v>
      </c>
      <c r="CR142" s="141">
        <f t="shared" si="186"/>
        <v>2544135.9999999995</v>
      </c>
      <c r="CS142" s="141"/>
      <c r="CT142" s="141"/>
      <c r="CU142" s="141"/>
      <c r="CV142" s="141">
        <f t="shared" si="167"/>
        <v>57082674.360038191</v>
      </c>
    </row>
    <row r="143" spans="1:100" s="14" customFormat="1" ht="13.2" x14ac:dyDescent="0.25">
      <c r="A143" s="4" t="s">
        <v>268</v>
      </c>
      <c r="B143" s="4" t="s">
        <v>269</v>
      </c>
      <c r="C143" s="4"/>
      <c r="D143" s="4" t="s">
        <v>203</v>
      </c>
      <c r="E143" s="4"/>
      <c r="F143" s="141">
        <v>583798.21155999997</v>
      </c>
      <c r="G143" s="141">
        <f>'Control Totals 2016-17'!$I$3</f>
        <v>129600000</v>
      </c>
      <c r="H143" s="141">
        <v>129600000.00000101</v>
      </c>
      <c r="I143" s="141">
        <f t="shared" si="187"/>
        <v>583798.21155999543</v>
      </c>
      <c r="J143" s="141"/>
      <c r="K143" s="141">
        <v>18519107.783603001</v>
      </c>
      <c r="L143" s="141">
        <f t="shared" si="136"/>
        <v>3202979103</v>
      </c>
      <c r="M143" s="141">
        <v>5258012077.9999981</v>
      </c>
      <c r="N143" s="141">
        <f t="shared" si="188"/>
        <v>11281129.513808068</v>
      </c>
      <c r="O143" s="141"/>
      <c r="P143" s="141">
        <v>3036654.716457</v>
      </c>
      <c r="Q143" s="141">
        <v>756991403</v>
      </c>
      <c r="R143" s="141">
        <v>1276518313</v>
      </c>
      <c r="S143" s="141">
        <f t="shared" si="189"/>
        <v>1800774.4117943975</v>
      </c>
      <c r="T143" s="141"/>
      <c r="U143" s="141"/>
      <c r="V143" s="141">
        <f t="shared" si="137"/>
        <v>443204474</v>
      </c>
      <c r="W143" s="141">
        <f t="shared" si="138"/>
        <v>523996799.00000209</v>
      </c>
      <c r="X143" s="141">
        <f t="shared" si="139"/>
        <v>0</v>
      </c>
      <c r="Y143" s="141"/>
      <c r="Z143" s="141">
        <v>626674.70367700001</v>
      </c>
      <c r="AA143" s="141">
        <f t="shared" si="140"/>
        <v>340118003</v>
      </c>
      <c r="AB143" s="141">
        <f t="shared" si="141"/>
        <v>342170317.00001383</v>
      </c>
      <c r="AC143" s="141">
        <f t="shared" si="142"/>
        <v>622915.95195625746</v>
      </c>
      <c r="AD143" s="141"/>
      <c r="AE143" s="141">
        <v>2777644.1670929999</v>
      </c>
      <c r="AF143" s="141">
        <f t="shared" si="143"/>
        <v>605544318</v>
      </c>
      <c r="AG143" s="141">
        <f t="shared" si="144"/>
        <v>726591897.00000179</v>
      </c>
      <c r="AH143" s="141">
        <f t="shared" si="190"/>
        <v>2314898.7068995684</v>
      </c>
      <c r="AI143" s="141"/>
      <c r="AJ143" s="141"/>
      <c r="AK143" s="141">
        <f t="shared" si="145"/>
        <v>20371175</v>
      </c>
      <c r="AL143" s="141">
        <f t="shared" si="146"/>
        <v>21580834</v>
      </c>
      <c r="AM143" s="141">
        <f t="shared" si="191"/>
        <v>0</v>
      </c>
      <c r="AN143" s="141"/>
      <c r="AO143" s="141">
        <v>28309.240919</v>
      </c>
      <c r="AP143" s="141">
        <f t="shared" si="148"/>
        <v>45205996</v>
      </c>
      <c r="AQ143" s="141">
        <f t="shared" si="149"/>
        <v>45294790.000002876</v>
      </c>
      <c r="AR143" s="141">
        <f t="shared" si="192"/>
        <v>28253.744674547979</v>
      </c>
      <c r="AS143" s="141"/>
      <c r="AT143" s="141">
        <v>65450.963981000001</v>
      </c>
      <c r="AU143" s="141">
        <f t="shared" si="150"/>
        <v>12223411</v>
      </c>
      <c r="AV143" s="141">
        <f t="shared" si="151"/>
        <v>11889881.000002848</v>
      </c>
      <c r="AW143" s="141">
        <f t="shared" si="193"/>
        <v>67286.967219080456</v>
      </c>
      <c r="AX143" s="141"/>
      <c r="AY143" s="141">
        <v>2718226.8237439999</v>
      </c>
      <c r="AZ143" s="141">
        <f t="shared" si="152"/>
        <v>859541545</v>
      </c>
      <c r="BA143" s="141">
        <f t="shared" si="153"/>
        <v>834431461.9999969</v>
      </c>
      <c r="BB143" s="141">
        <f t="shared" si="194"/>
        <v>2800024.9153373474</v>
      </c>
      <c r="BC143" s="141"/>
      <c r="BD143" s="141"/>
      <c r="BE143" s="141">
        <f t="shared" si="154"/>
        <v>9386434</v>
      </c>
      <c r="BF143" s="141">
        <f t="shared" si="155"/>
        <v>9386434</v>
      </c>
      <c r="BG143" s="141">
        <f t="shared" si="195"/>
        <v>0</v>
      </c>
      <c r="BH143" s="141"/>
      <c r="BI143" s="141"/>
      <c r="BJ143" s="141">
        <f t="shared" si="156"/>
        <v>2191103</v>
      </c>
      <c r="BK143" s="141">
        <f t="shared" si="157"/>
        <v>2191101</v>
      </c>
      <c r="BL143" s="141">
        <f t="shared" si="196"/>
        <v>0</v>
      </c>
      <c r="BM143" s="141"/>
      <c r="BN143" s="141">
        <v>489037</v>
      </c>
      <c r="BO143" s="141">
        <f t="shared" si="158"/>
        <v>186600000</v>
      </c>
      <c r="BP143" s="141">
        <f t="shared" si="159"/>
        <v>183638092</v>
      </c>
      <c r="BQ143" s="141">
        <f t="shared" si="197"/>
        <v>496924.70231067308</v>
      </c>
      <c r="BR143" s="141"/>
      <c r="BS143" s="141">
        <v>277373</v>
      </c>
      <c r="BT143" s="141">
        <f t="shared" si="160"/>
        <v>121100000</v>
      </c>
      <c r="BU143" s="141">
        <f t="shared" si="161"/>
        <v>119177778</v>
      </c>
      <c r="BV143" s="141">
        <f t="shared" si="198"/>
        <v>281846.75753897673</v>
      </c>
      <c r="BW143" s="141"/>
      <c r="BX143" s="141">
        <v>13346</v>
      </c>
      <c r="BY143" s="141">
        <f t="shared" si="162"/>
        <v>10161290</v>
      </c>
      <c r="BZ143" s="141">
        <f t="shared" si="163"/>
        <v>10000069</v>
      </c>
      <c r="CA143" s="141">
        <f t="shared" si="199"/>
        <v>13561.164061967971</v>
      </c>
      <c r="CB143" s="141"/>
      <c r="CC143" s="141">
        <v>9232.5479369999994</v>
      </c>
      <c r="CD143" s="141">
        <f t="shared" si="164"/>
        <v>1904000</v>
      </c>
      <c r="CE143" s="141">
        <f t="shared" si="165"/>
        <v>1874207.2309440002</v>
      </c>
      <c r="CF143" s="141">
        <f t="shared" si="200"/>
        <v>9379.3103461637638</v>
      </c>
      <c r="CG143" s="141"/>
      <c r="CH143" s="141">
        <v>693.23</v>
      </c>
      <c r="CI143" s="141">
        <f t="shared" si="181"/>
        <v>246401</v>
      </c>
      <c r="CJ143" s="141">
        <f t="shared" si="182"/>
        <v>225992.98000000117</v>
      </c>
      <c r="CK143" s="141">
        <f t="shared" si="201"/>
        <v>755.83128834355432</v>
      </c>
      <c r="CL143" s="141"/>
      <c r="CM143" s="141"/>
      <c r="CN143" s="141"/>
      <c r="CO143" s="141">
        <f t="shared" si="166"/>
        <v>0</v>
      </c>
      <c r="CP143" s="141">
        <f t="shared" si="184"/>
        <v>435000431</v>
      </c>
      <c r="CQ143" s="141">
        <f t="shared" si="185"/>
        <v>435000431.00000006</v>
      </c>
      <c r="CR143" s="141">
        <f t="shared" si="186"/>
        <v>0</v>
      </c>
      <c r="CS143" s="141"/>
      <c r="CT143" s="141"/>
      <c r="CU143" s="141"/>
      <c r="CV143" s="141">
        <f t="shared" si="167"/>
        <v>20301550.188795391</v>
      </c>
    </row>
    <row r="144" spans="1:100" s="14" customFormat="1" ht="13.2" x14ac:dyDescent="0.25">
      <c r="A144" s="4" t="s">
        <v>623</v>
      </c>
      <c r="B144" s="4" t="s">
        <v>624</v>
      </c>
      <c r="C144" s="4" t="s">
        <v>348</v>
      </c>
      <c r="D144" s="4" t="s">
        <v>348</v>
      </c>
      <c r="E144" s="4"/>
      <c r="F144" s="141"/>
      <c r="G144" s="141">
        <f>'Control Totals 2016-17'!$I$3</f>
        <v>129600000</v>
      </c>
      <c r="H144" s="141">
        <v>129600000.00000101</v>
      </c>
      <c r="I144" s="141">
        <f t="shared" si="187"/>
        <v>0</v>
      </c>
      <c r="J144" s="141"/>
      <c r="K144" s="141"/>
      <c r="L144" s="141">
        <f t="shared" si="136"/>
        <v>3202979103</v>
      </c>
      <c r="M144" s="141">
        <v>5258012077.9999981</v>
      </c>
      <c r="N144" s="141">
        <f t="shared" si="188"/>
        <v>0</v>
      </c>
      <c r="O144" s="141"/>
      <c r="P144" s="141">
        <v>1329520.482751</v>
      </c>
      <c r="Q144" s="141">
        <v>756991403</v>
      </c>
      <c r="R144" s="141">
        <v>1276518313</v>
      </c>
      <c r="S144" s="141">
        <f t="shared" si="189"/>
        <v>788422.35579813167</v>
      </c>
      <c r="T144" s="141"/>
      <c r="U144" s="141"/>
      <c r="V144" s="141">
        <f t="shared" si="137"/>
        <v>443204474</v>
      </c>
      <c r="W144" s="141">
        <f t="shared" si="138"/>
        <v>523996799.00000209</v>
      </c>
      <c r="X144" s="141">
        <f t="shared" si="139"/>
        <v>0</v>
      </c>
      <c r="Y144" s="141"/>
      <c r="Z144" s="141">
        <v>46594.162447000002</v>
      </c>
      <c r="AA144" s="141">
        <f t="shared" si="140"/>
        <v>340118003</v>
      </c>
      <c r="AB144" s="141">
        <f t="shared" si="141"/>
        <v>342170317.00001383</v>
      </c>
      <c r="AC144" s="141">
        <f t="shared" si="142"/>
        <v>46314.693869049413</v>
      </c>
      <c r="AD144" s="141"/>
      <c r="AE144" s="141"/>
      <c r="AF144" s="141">
        <f t="shared" si="143"/>
        <v>605544318</v>
      </c>
      <c r="AG144" s="141">
        <f t="shared" si="144"/>
        <v>726591897.00000179</v>
      </c>
      <c r="AH144" s="141">
        <f t="shared" si="190"/>
        <v>0</v>
      </c>
      <c r="AI144" s="141"/>
      <c r="AJ144" s="141"/>
      <c r="AK144" s="141">
        <f t="shared" si="145"/>
        <v>20371175</v>
      </c>
      <c r="AL144" s="141">
        <f t="shared" si="146"/>
        <v>21580834</v>
      </c>
      <c r="AM144" s="141">
        <f t="shared" si="191"/>
        <v>0</v>
      </c>
      <c r="AN144" s="141"/>
      <c r="AO144" s="141">
        <v>40237.056488000002</v>
      </c>
      <c r="AP144" s="141">
        <f t="shared" si="148"/>
        <v>45205996</v>
      </c>
      <c r="AQ144" s="141">
        <f t="shared" si="149"/>
        <v>45294790.000002876</v>
      </c>
      <c r="AR144" s="141">
        <f t="shared" si="192"/>
        <v>40158.177455910198</v>
      </c>
      <c r="AS144" s="141"/>
      <c r="AT144" s="141"/>
      <c r="AU144" s="141">
        <f t="shared" si="150"/>
        <v>12223411</v>
      </c>
      <c r="AV144" s="141">
        <f t="shared" si="151"/>
        <v>11889881.000002848</v>
      </c>
      <c r="AW144" s="141">
        <f t="shared" si="193"/>
        <v>0</v>
      </c>
      <c r="AX144" s="141"/>
      <c r="AY144" s="141"/>
      <c r="AZ144" s="141">
        <f t="shared" si="152"/>
        <v>859541545</v>
      </c>
      <c r="BA144" s="141">
        <f t="shared" si="153"/>
        <v>834431461.9999969</v>
      </c>
      <c r="BB144" s="141">
        <f t="shared" si="194"/>
        <v>0</v>
      </c>
      <c r="BC144" s="141"/>
      <c r="BD144" s="141"/>
      <c r="BE144" s="141">
        <f t="shared" si="154"/>
        <v>9386434</v>
      </c>
      <c r="BF144" s="141">
        <f t="shared" si="155"/>
        <v>9386434</v>
      </c>
      <c r="BG144" s="141">
        <f t="shared" si="195"/>
        <v>0</v>
      </c>
      <c r="BH144" s="141"/>
      <c r="BI144" s="141"/>
      <c r="BJ144" s="141">
        <f t="shared" si="156"/>
        <v>2191103</v>
      </c>
      <c r="BK144" s="141">
        <f t="shared" si="157"/>
        <v>2191101</v>
      </c>
      <c r="BL144" s="141">
        <f t="shared" si="196"/>
        <v>0</v>
      </c>
      <c r="BM144" s="141"/>
      <c r="BN144" s="141"/>
      <c r="BO144" s="141">
        <f t="shared" si="158"/>
        <v>186600000</v>
      </c>
      <c r="BP144" s="141">
        <f t="shared" si="159"/>
        <v>183638092</v>
      </c>
      <c r="BQ144" s="141">
        <f t="shared" si="197"/>
        <v>0</v>
      </c>
      <c r="BR144" s="141"/>
      <c r="BS144" s="141"/>
      <c r="BT144" s="141">
        <f t="shared" si="160"/>
        <v>121100000</v>
      </c>
      <c r="BU144" s="141">
        <f t="shared" si="161"/>
        <v>119177778</v>
      </c>
      <c r="BV144" s="141">
        <f t="shared" si="198"/>
        <v>0</v>
      </c>
      <c r="BW144" s="141"/>
      <c r="BX144" s="141"/>
      <c r="BY144" s="141">
        <f t="shared" si="162"/>
        <v>10161290</v>
      </c>
      <c r="BZ144" s="141">
        <f t="shared" si="163"/>
        <v>10000069</v>
      </c>
      <c r="CA144" s="141">
        <f t="shared" si="199"/>
        <v>0</v>
      </c>
      <c r="CB144" s="141"/>
      <c r="CC144" s="141"/>
      <c r="CD144" s="141">
        <f t="shared" si="164"/>
        <v>1904000</v>
      </c>
      <c r="CE144" s="141">
        <f t="shared" si="165"/>
        <v>1874207.2309440002</v>
      </c>
      <c r="CF144" s="141">
        <f t="shared" si="200"/>
        <v>0</v>
      </c>
      <c r="CG144" s="141"/>
      <c r="CH144" s="141">
        <v>693.23</v>
      </c>
      <c r="CI144" s="141">
        <f t="shared" si="181"/>
        <v>246401</v>
      </c>
      <c r="CJ144" s="141">
        <f t="shared" si="182"/>
        <v>225992.98000000117</v>
      </c>
      <c r="CK144" s="141">
        <f t="shared" si="201"/>
        <v>755.83128834355432</v>
      </c>
      <c r="CL144" s="141"/>
      <c r="CM144" s="141">
        <v>33358</v>
      </c>
      <c r="CN144" s="141">
        <v>65586</v>
      </c>
      <c r="CO144" s="141">
        <f t="shared" si="166"/>
        <v>98944</v>
      </c>
      <c r="CP144" s="141">
        <f t="shared" si="184"/>
        <v>435000431</v>
      </c>
      <c r="CQ144" s="141">
        <f t="shared" si="185"/>
        <v>435000431.00000006</v>
      </c>
      <c r="CR144" s="141">
        <f t="shared" si="186"/>
        <v>98943.999999999985</v>
      </c>
      <c r="CS144" s="141"/>
      <c r="CT144" s="141"/>
      <c r="CU144" s="141"/>
      <c r="CV144" s="141">
        <f t="shared" si="167"/>
        <v>974595.05841143487</v>
      </c>
    </row>
    <row r="145" spans="1:100" s="14" customFormat="1" ht="13.2" x14ac:dyDescent="0.25">
      <c r="A145" s="4" t="s">
        <v>116</v>
      </c>
      <c r="B145" s="4" t="s">
        <v>117</v>
      </c>
      <c r="C145" s="4"/>
      <c r="D145" s="4" t="s">
        <v>109</v>
      </c>
      <c r="E145" s="4"/>
      <c r="F145" s="141">
        <v>528994.65966600005</v>
      </c>
      <c r="G145" s="141">
        <f>'Control Totals 2016-17'!$I$3</f>
        <v>129600000</v>
      </c>
      <c r="H145" s="141">
        <v>129600000.00000101</v>
      </c>
      <c r="I145" s="141">
        <f t="shared" si="187"/>
        <v>528994.65966599598</v>
      </c>
      <c r="J145" s="141"/>
      <c r="K145" s="141">
        <v>25846530.837614998</v>
      </c>
      <c r="L145" s="141">
        <f t="shared" si="136"/>
        <v>3202979103</v>
      </c>
      <c r="M145" s="141">
        <v>5258012077.9999981</v>
      </c>
      <c r="N145" s="141">
        <f t="shared" si="188"/>
        <v>15744714.338772569</v>
      </c>
      <c r="O145" s="141"/>
      <c r="P145" s="141">
        <v>12852785.158469999</v>
      </c>
      <c r="Q145" s="141">
        <v>756991403</v>
      </c>
      <c r="R145" s="141">
        <v>1276518313</v>
      </c>
      <c r="S145" s="141">
        <f t="shared" si="189"/>
        <v>7621863.1338724727</v>
      </c>
      <c r="T145" s="141"/>
      <c r="U145" s="141"/>
      <c r="V145" s="141">
        <f t="shared" si="137"/>
        <v>443204474</v>
      </c>
      <c r="W145" s="141">
        <f t="shared" si="138"/>
        <v>523996799.00000209</v>
      </c>
      <c r="X145" s="141">
        <f t="shared" si="139"/>
        <v>0</v>
      </c>
      <c r="Y145" s="141"/>
      <c r="Z145" s="141">
        <v>933912.56720799999</v>
      </c>
      <c r="AA145" s="141">
        <f t="shared" si="140"/>
        <v>340118003</v>
      </c>
      <c r="AB145" s="141">
        <f t="shared" si="141"/>
        <v>342170317.00001383</v>
      </c>
      <c r="AC145" s="141">
        <f t="shared" si="142"/>
        <v>928311.0239377527</v>
      </c>
      <c r="AD145" s="141"/>
      <c r="AE145" s="141">
        <v>3005848.1096339999</v>
      </c>
      <c r="AF145" s="141">
        <f t="shared" si="143"/>
        <v>605544318</v>
      </c>
      <c r="AG145" s="141">
        <f t="shared" si="144"/>
        <v>726591897.00000179</v>
      </c>
      <c r="AH145" s="141">
        <f t="shared" si="190"/>
        <v>2505084.6989557124</v>
      </c>
      <c r="AI145" s="141"/>
      <c r="AJ145" s="141"/>
      <c r="AK145" s="141">
        <f t="shared" si="145"/>
        <v>20371175</v>
      </c>
      <c r="AL145" s="141">
        <f t="shared" si="146"/>
        <v>21580834</v>
      </c>
      <c r="AM145" s="141">
        <f t="shared" si="191"/>
        <v>0</v>
      </c>
      <c r="AN145" s="141"/>
      <c r="AO145" s="141">
        <v>900784.19287000003</v>
      </c>
      <c r="AP145" s="141">
        <f t="shared" si="148"/>
        <v>45205996</v>
      </c>
      <c r="AQ145" s="141">
        <f t="shared" si="149"/>
        <v>45294790.000002876</v>
      </c>
      <c r="AR145" s="141">
        <f t="shared" si="192"/>
        <v>899018.33344942913</v>
      </c>
      <c r="AS145" s="141"/>
      <c r="AT145" s="141">
        <v>90080.003194999998</v>
      </c>
      <c r="AU145" s="141">
        <f t="shared" si="150"/>
        <v>12223411</v>
      </c>
      <c r="AV145" s="141">
        <f t="shared" si="151"/>
        <v>11889881.000002848</v>
      </c>
      <c r="AW145" s="141">
        <f t="shared" si="193"/>
        <v>92606.890004494955</v>
      </c>
      <c r="AX145" s="141"/>
      <c r="AY145" s="141">
        <v>2465469.0641890001</v>
      </c>
      <c r="AZ145" s="141">
        <f t="shared" si="152"/>
        <v>859541545</v>
      </c>
      <c r="BA145" s="141">
        <f t="shared" si="153"/>
        <v>834431461.9999969</v>
      </c>
      <c r="BB145" s="141">
        <f t="shared" si="194"/>
        <v>2539661.0567672066</v>
      </c>
      <c r="BC145" s="141"/>
      <c r="BD145" s="141"/>
      <c r="BE145" s="141">
        <f t="shared" si="154"/>
        <v>9386434</v>
      </c>
      <c r="BF145" s="141">
        <f t="shared" si="155"/>
        <v>9386434</v>
      </c>
      <c r="BG145" s="141">
        <f t="shared" si="195"/>
        <v>0</v>
      </c>
      <c r="BH145" s="141"/>
      <c r="BI145" s="141"/>
      <c r="BJ145" s="141">
        <f t="shared" si="156"/>
        <v>2191103</v>
      </c>
      <c r="BK145" s="141">
        <f t="shared" si="157"/>
        <v>2191101</v>
      </c>
      <c r="BL145" s="141">
        <f t="shared" si="196"/>
        <v>0</v>
      </c>
      <c r="BM145" s="141"/>
      <c r="BN145" s="141">
        <v>702709</v>
      </c>
      <c r="BO145" s="141">
        <f t="shared" si="158"/>
        <v>186600000</v>
      </c>
      <c r="BP145" s="141">
        <f t="shared" si="159"/>
        <v>183638092</v>
      </c>
      <c r="BQ145" s="141">
        <f t="shared" si="197"/>
        <v>714043.0287197713</v>
      </c>
      <c r="BR145" s="141"/>
      <c r="BS145" s="141">
        <v>258098</v>
      </c>
      <c r="BT145" s="141">
        <f t="shared" si="160"/>
        <v>121100000</v>
      </c>
      <c r="BU145" s="141">
        <f t="shared" si="161"/>
        <v>119177778</v>
      </c>
      <c r="BV145" s="141">
        <f t="shared" si="198"/>
        <v>262260.87047872297</v>
      </c>
      <c r="BW145" s="141"/>
      <c r="BX145" s="141">
        <v>114833</v>
      </c>
      <c r="BY145" s="141">
        <f t="shared" si="162"/>
        <v>10161290</v>
      </c>
      <c r="BZ145" s="141">
        <f t="shared" si="163"/>
        <v>10000069</v>
      </c>
      <c r="CA145" s="141">
        <f t="shared" si="199"/>
        <v>116684.33633507929</v>
      </c>
      <c r="CB145" s="141"/>
      <c r="CC145" s="141">
        <v>9232.5479369999994</v>
      </c>
      <c r="CD145" s="141">
        <f t="shared" si="164"/>
        <v>1904000</v>
      </c>
      <c r="CE145" s="141">
        <f t="shared" si="165"/>
        <v>1874207.2309440002</v>
      </c>
      <c r="CF145" s="141">
        <f t="shared" si="200"/>
        <v>9379.3103461637638</v>
      </c>
      <c r="CG145" s="141"/>
      <c r="CH145" s="141">
        <v>693.23</v>
      </c>
      <c r="CI145" s="141">
        <f t="shared" si="181"/>
        <v>246401</v>
      </c>
      <c r="CJ145" s="141">
        <f t="shared" si="182"/>
        <v>225992.98000000117</v>
      </c>
      <c r="CK145" s="141">
        <f t="shared" si="201"/>
        <v>755.83128834355432</v>
      </c>
      <c r="CL145" s="141"/>
      <c r="CM145" s="141">
        <v>621435</v>
      </c>
      <c r="CN145" s="141">
        <v>1256459</v>
      </c>
      <c r="CO145" s="141">
        <f t="shared" si="166"/>
        <v>1877894</v>
      </c>
      <c r="CP145" s="141">
        <f t="shared" si="184"/>
        <v>435000431</v>
      </c>
      <c r="CQ145" s="141">
        <f t="shared" si="185"/>
        <v>435000431.00000006</v>
      </c>
      <c r="CR145" s="141">
        <f t="shared" si="186"/>
        <v>1877893.9999999998</v>
      </c>
      <c r="CS145" s="141"/>
      <c r="CT145" s="141"/>
      <c r="CU145" s="141"/>
      <c r="CV145" s="141">
        <f t="shared" si="167"/>
        <v>33841271.512593716</v>
      </c>
    </row>
    <row r="146" spans="1:100" s="14" customFormat="1" ht="13.2" x14ac:dyDescent="0.25">
      <c r="A146" s="4" t="s">
        <v>323</v>
      </c>
      <c r="B146" s="4" t="s">
        <v>324</v>
      </c>
      <c r="C146" s="4" t="s">
        <v>312</v>
      </c>
      <c r="D146" s="4" t="s">
        <v>312</v>
      </c>
      <c r="E146" s="4"/>
      <c r="F146" s="141">
        <v>1184415.384503</v>
      </c>
      <c r="G146" s="141">
        <f>'Control Totals 2016-17'!$I$3</f>
        <v>129600000</v>
      </c>
      <c r="H146" s="141">
        <v>129600000.00000101</v>
      </c>
      <c r="I146" s="141">
        <f t="shared" si="187"/>
        <v>1184415.3845029909</v>
      </c>
      <c r="J146" s="141"/>
      <c r="K146" s="141">
        <v>57838495.008738004</v>
      </c>
      <c r="L146" s="141">
        <f t="shared" si="136"/>
        <v>3202979103</v>
      </c>
      <c r="M146" s="141">
        <v>5258012077.9999981</v>
      </c>
      <c r="N146" s="141">
        <f t="shared" si="188"/>
        <v>35232990.741326652</v>
      </c>
      <c r="O146" s="141"/>
      <c r="P146" s="141"/>
      <c r="Q146" s="141">
        <v>756991403</v>
      </c>
      <c r="R146" s="141">
        <v>1276518313</v>
      </c>
      <c r="S146" s="141">
        <f t="shared" si="189"/>
        <v>0</v>
      </c>
      <c r="T146" s="141"/>
      <c r="U146" s="141"/>
      <c r="V146" s="141">
        <f t="shared" si="137"/>
        <v>443204474</v>
      </c>
      <c r="W146" s="141">
        <f t="shared" si="138"/>
        <v>523996799.00000209</v>
      </c>
      <c r="X146" s="141">
        <f t="shared" si="139"/>
        <v>0</v>
      </c>
      <c r="Y146" s="141"/>
      <c r="Z146" s="141">
        <v>7589428.8900039997</v>
      </c>
      <c r="AA146" s="141">
        <f t="shared" si="140"/>
        <v>340118003</v>
      </c>
      <c r="AB146" s="141">
        <f t="shared" si="141"/>
        <v>342170317.00001383</v>
      </c>
      <c r="AC146" s="141">
        <f t="shared" si="142"/>
        <v>7543908.0181188332</v>
      </c>
      <c r="AD146" s="141"/>
      <c r="AE146" s="141">
        <v>13208459.352262</v>
      </c>
      <c r="AF146" s="141">
        <f t="shared" si="143"/>
        <v>605544318</v>
      </c>
      <c r="AG146" s="141">
        <f t="shared" si="144"/>
        <v>726591897.00000179</v>
      </c>
      <c r="AH146" s="141">
        <f t="shared" si="190"/>
        <v>11007977.852932477</v>
      </c>
      <c r="AI146" s="141"/>
      <c r="AJ146" s="141"/>
      <c r="AK146" s="141">
        <f t="shared" si="145"/>
        <v>20371175</v>
      </c>
      <c r="AL146" s="141">
        <f t="shared" si="146"/>
        <v>21580834</v>
      </c>
      <c r="AM146" s="141">
        <f t="shared" si="191"/>
        <v>0</v>
      </c>
      <c r="AN146" s="141"/>
      <c r="AO146" s="141"/>
      <c r="AP146" s="141">
        <f t="shared" si="148"/>
        <v>45205996</v>
      </c>
      <c r="AQ146" s="141">
        <f t="shared" si="149"/>
        <v>45294790.000002876</v>
      </c>
      <c r="AR146" s="141">
        <f t="shared" si="192"/>
        <v>0</v>
      </c>
      <c r="AS146" s="141"/>
      <c r="AT146" s="141">
        <v>117879.677343</v>
      </c>
      <c r="AU146" s="141">
        <f t="shared" si="150"/>
        <v>12223411</v>
      </c>
      <c r="AV146" s="141">
        <f t="shared" si="151"/>
        <v>11889881.000002848</v>
      </c>
      <c r="AW146" s="141">
        <f t="shared" si="193"/>
        <v>121186.38905726071</v>
      </c>
      <c r="AX146" s="141"/>
      <c r="AY146" s="141">
        <v>25996229.839651</v>
      </c>
      <c r="AZ146" s="141">
        <f t="shared" si="152"/>
        <v>859541545</v>
      </c>
      <c r="BA146" s="141">
        <f t="shared" si="153"/>
        <v>834431461.9999969</v>
      </c>
      <c r="BB146" s="141">
        <f t="shared" si="194"/>
        <v>26778519.960155584</v>
      </c>
      <c r="BC146" s="141"/>
      <c r="BD146" s="141"/>
      <c r="BE146" s="141">
        <f t="shared" si="154"/>
        <v>9386434</v>
      </c>
      <c r="BF146" s="141">
        <f t="shared" si="155"/>
        <v>9386434</v>
      </c>
      <c r="BG146" s="141">
        <f t="shared" si="195"/>
        <v>0</v>
      </c>
      <c r="BH146" s="141"/>
      <c r="BI146" s="141"/>
      <c r="BJ146" s="141">
        <f t="shared" si="156"/>
        <v>2191103</v>
      </c>
      <c r="BK146" s="141">
        <f t="shared" si="157"/>
        <v>2191101</v>
      </c>
      <c r="BL146" s="141">
        <f t="shared" si="196"/>
        <v>0</v>
      </c>
      <c r="BM146" s="141"/>
      <c r="BN146" s="141">
        <v>3637943</v>
      </c>
      <c r="BO146" s="141">
        <f t="shared" si="158"/>
        <v>186600000</v>
      </c>
      <c r="BP146" s="141">
        <f t="shared" si="159"/>
        <v>183638092</v>
      </c>
      <c r="BQ146" s="141">
        <f t="shared" si="197"/>
        <v>3696619.5651825876</v>
      </c>
      <c r="BR146" s="141"/>
      <c r="BS146" s="141">
        <v>2929722</v>
      </c>
      <c r="BT146" s="141">
        <f t="shared" si="160"/>
        <v>121100000</v>
      </c>
      <c r="BU146" s="141">
        <f t="shared" si="161"/>
        <v>119177778</v>
      </c>
      <c r="BV146" s="141">
        <f t="shared" si="198"/>
        <v>2976975.5750942091</v>
      </c>
      <c r="BW146" s="141"/>
      <c r="BX146" s="141">
        <v>229593</v>
      </c>
      <c r="BY146" s="141">
        <f t="shared" si="162"/>
        <v>10161290</v>
      </c>
      <c r="BZ146" s="141">
        <f t="shared" si="163"/>
        <v>10000069</v>
      </c>
      <c r="CA146" s="141">
        <f t="shared" si="199"/>
        <v>233294.49576497922</v>
      </c>
      <c r="CB146" s="141"/>
      <c r="CC146" s="141">
        <v>18465.095870000001</v>
      </c>
      <c r="CD146" s="141">
        <f t="shared" si="164"/>
        <v>1904000</v>
      </c>
      <c r="CE146" s="141">
        <f t="shared" si="165"/>
        <v>1874207.2309440002</v>
      </c>
      <c r="CF146" s="141">
        <f t="shared" si="200"/>
        <v>18758.620688263945</v>
      </c>
      <c r="CG146" s="141"/>
      <c r="CH146" s="141"/>
      <c r="CI146" s="141">
        <f t="shared" si="181"/>
        <v>246401</v>
      </c>
      <c r="CJ146" s="141">
        <f t="shared" si="182"/>
        <v>225992.98000000117</v>
      </c>
      <c r="CK146" s="141">
        <f t="shared" si="201"/>
        <v>0</v>
      </c>
      <c r="CL146" s="141"/>
      <c r="CM146" s="141">
        <v>5466517</v>
      </c>
      <c r="CN146" s="141">
        <v>10785784</v>
      </c>
      <c r="CO146" s="141">
        <f t="shared" si="166"/>
        <v>16252301</v>
      </c>
      <c r="CP146" s="141">
        <f t="shared" si="184"/>
        <v>435000431</v>
      </c>
      <c r="CQ146" s="141">
        <f t="shared" si="185"/>
        <v>435000431.00000006</v>
      </c>
      <c r="CR146" s="141">
        <f t="shared" si="186"/>
        <v>16252301</v>
      </c>
      <c r="CS146" s="141"/>
      <c r="CT146" s="141"/>
      <c r="CU146" s="141"/>
      <c r="CV146" s="141">
        <f t="shared" si="167"/>
        <v>105046947.60282385</v>
      </c>
    </row>
    <row r="147" spans="1:100" s="14" customFormat="1" ht="13.2" x14ac:dyDescent="0.25">
      <c r="A147" s="4" t="s">
        <v>785</v>
      </c>
      <c r="B147" s="4" t="s">
        <v>786</v>
      </c>
      <c r="C147" s="4" t="s">
        <v>764</v>
      </c>
      <c r="D147" s="4" t="s">
        <v>764</v>
      </c>
      <c r="E147" s="4"/>
      <c r="F147" s="141"/>
      <c r="G147" s="141">
        <f>'Control Totals 2016-17'!$I$3</f>
        <v>129600000</v>
      </c>
      <c r="H147" s="141">
        <v>129600000.00000101</v>
      </c>
      <c r="I147" s="141">
        <f t="shared" si="187"/>
        <v>0</v>
      </c>
      <c r="J147" s="141"/>
      <c r="K147" s="141"/>
      <c r="L147" s="141">
        <f t="shared" si="136"/>
        <v>3202979103</v>
      </c>
      <c r="M147" s="141">
        <v>5258012077.9999981</v>
      </c>
      <c r="N147" s="141">
        <f t="shared" si="188"/>
        <v>0</v>
      </c>
      <c r="O147" s="141"/>
      <c r="P147" s="141"/>
      <c r="Q147" s="141">
        <v>756991403</v>
      </c>
      <c r="R147" s="141">
        <v>1276518313</v>
      </c>
      <c r="S147" s="141">
        <f t="shared" si="189"/>
        <v>0</v>
      </c>
      <c r="T147" s="141"/>
      <c r="U147" s="141">
        <v>13039323.346768999</v>
      </c>
      <c r="V147" s="141">
        <f t="shared" si="137"/>
        <v>443204474</v>
      </c>
      <c r="W147" s="141">
        <f t="shared" si="138"/>
        <v>523996799.00000209</v>
      </c>
      <c r="X147" s="141">
        <f t="shared" si="139"/>
        <v>11028858.298847454</v>
      </c>
      <c r="Y147" s="141"/>
      <c r="Z147" s="141">
        <v>560829.98637900001</v>
      </c>
      <c r="AA147" s="141">
        <f t="shared" si="140"/>
        <v>340118003</v>
      </c>
      <c r="AB147" s="141">
        <f t="shared" si="141"/>
        <v>342170317.00001383</v>
      </c>
      <c r="AC147" s="141">
        <f t="shared" si="142"/>
        <v>557466.166738639</v>
      </c>
      <c r="AD147" s="141"/>
      <c r="AE147" s="141"/>
      <c r="AF147" s="141">
        <f t="shared" si="143"/>
        <v>605544318</v>
      </c>
      <c r="AG147" s="141">
        <f t="shared" si="144"/>
        <v>726591897.00000179</v>
      </c>
      <c r="AH147" s="141">
        <f t="shared" si="190"/>
        <v>0</v>
      </c>
      <c r="AI147" s="141"/>
      <c r="AJ147" s="141"/>
      <c r="AK147" s="141">
        <f t="shared" si="145"/>
        <v>20371175</v>
      </c>
      <c r="AL147" s="141">
        <f t="shared" si="146"/>
        <v>21580834</v>
      </c>
      <c r="AM147" s="141">
        <f t="shared" si="191"/>
        <v>0</v>
      </c>
      <c r="AN147" s="141"/>
      <c r="AO147" s="141"/>
      <c r="AP147" s="141">
        <f t="shared" si="148"/>
        <v>45205996</v>
      </c>
      <c r="AQ147" s="141">
        <f t="shared" si="149"/>
        <v>45294790.000002876</v>
      </c>
      <c r="AR147" s="141">
        <f t="shared" si="192"/>
        <v>0</v>
      </c>
      <c r="AS147" s="141"/>
      <c r="AT147" s="141"/>
      <c r="AU147" s="141">
        <f t="shared" si="150"/>
        <v>12223411</v>
      </c>
      <c r="AV147" s="141">
        <f t="shared" si="151"/>
        <v>11889881.000002848</v>
      </c>
      <c r="AW147" s="141">
        <f t="shared" si="193"/>
        <v>0</v>
      </c>
      <c r="AX147" s="141"/>
      <c r="AY147" s="141"/>
      <c r="AZ147" s="141">
        <f t="shared" si="152"/>
        <v>859541545</v>
      </c>
      <c r="BA147" s="141">
        <f t="shared" si="153"/>
        <v>834431461.9999969</v>
      </c>
      <c r="BB147" s="141">
        <f t="shared" si="194"/>
        <v>0</v>
      </c>
      <c r="BC147" s="141"/>
      <c r="BD147" s="141"/>
      <c r="BE147" s="141">
        <f t="shared" si="154"/>
        <v>9386434</v>
      </c>
      <c r="BF147" s="141">
        <f t="shared" si="155"/>
        <v>9386434</v>
      </c>
      <c r="BG147" s="141">
        <f t="shared" si="195"/>
        <v>0</v>
      </c>
      <c r="BH147" s="141"/>
      <c r="BI147" s="141"/>
      <c r="BJ147" s="141">
        <f t="shared" si="156"/>
        <v>2191103</v>
      </c>
      <c r="BK147" s="141">
        <f t="shared" si="157"/>
        <v>2191101</v>
      </c>
      <c r="BL147" s="141">
        <f t="shared" si="196"/>
        <v>0</v>
      </c>
      <c r="BM147" s="141"/>
      <c r="BN147" s="141"/>
      <c r="BO147" s="141">
        <f t="shared" si="158"/>
        <v>186600000</v>
      </c>
      <c r="BP147" s="141">
        <f t="shared" si="159"/>
        <v>183638092</v>
      </c>
      <c r="BQ147" s="141">
        <f t="shared" si="197"/>
        <v>0</v>
      </c>
      <c r="BR147" s="141"/>
      <c r="BS147" s="141"/>
      <c r="BT147" s="141">
        <f t="shared" si="160"/>
        <v>121100000</v>
      </c>
      <c r="BU147" s="141">
        <f t="shared" si="161"/>
        <v>119177778</v>
      </c>
      <c r="BV147" s="141">
        <f t="shared" si="198"/>
        <v>0</v>
      </c>
      <c r="BW147" s="141"/>
      <c r="BX147" s="141"/>
      <c r="BY147" s="141">
        <f t="shared" si="162"/>
        <v>10161290</v>
      </c>
      <c r="BZ147" s="141">
        <f t="shared" si="163"/>
        <v>10000069</v>
      </c>
      <c r="CA147" s="141">
        <f t="shared" si="199"/>
        <v>0</v>
      </c>
      <c r="CB147" s="141"/>
      <c r="CC147" s="141"/>
      <c r="CD147" s="141">
        <f t="shared" si="164"/>
        <v>1904000</v>
      </c>
      <c r="CE147" s="141">
        <f t="shared" si="165"/>
        <v>1874207.2309440002</v>
      </c>
      <c r="CF147" s="141">
        <f t="shared" si="200"/>
        <v>0</v>
      </c>
      <c r="CG147" s="141"/>
      <c r="CH147" s="141"/>
      <c r="CI147" s="141">
        <f t="shared" si="181"/>
        <v>246401</v>
      </c>
      <c r="CJ147" s="141">
        <f t="shared" si="182"/>
        <v>225992.98000000117</v>
      </c>
      <c r="CK147" s="141">
        <f t="shared" si="201"/>
        <v>0</v>
      </c>
      <c r="CL147" s="141"/>
      <c r="CM147" s="141">
        <v>403782</v>
      </c>
      <c r="CN147" s="141">
        <v>794969</v>
      </c>
      <c r="CO147" s="141">
        <f t="shared" si="166"/>
        <v>1198751</v>
      </c>
      <c r="CP147" s="141">
        <f t="shared" si="184"/>
        <v>435000431</v>
      </c>
      <c r="CQ147" s="141">
        <f t="shared" si="185"/>
        <v>435000431.00000006</v>
      </c>
      <c r="CR147" s="141">
        <f t="shared" si="186"/>
        <v>1198750.9999999998</v>
      </c>
      <c r="CS147" s="141"/>
      <c r="CT147" s="141"/>
      <c r="CU147" s="141"/>
      <c r="CV147" s="141">
        <f t="shared" si="167"/>
        <v>12785075.465586092</v>
      </c>
    </row>
    <row r="148" spans="1:100" s="14" customFormat="1" ht="13.2" x14ac:dyDescent="0.25">
      <c r="A148" s="4" t="s">
        <v>569</v>
      </c>
      <c r="B148" s="4" t="s">
        <v>570</v>
      </c>
      <c r="C148" s="4" t="s">
        <v>348</v>
      </c>
      <c r="D148" s="4" t="s">
        <v>348</v>
      </c>
      <c r="E148" s="4"/>
      <c r="F148" s="141"/>
      <c r="G148" s="141">
        <f>'Control Totals 2016-17'!$I$3</f>
        <v>129600000</v>
      </c>
      <c r="H148" s="141">
        <v>129600000.00000101</v>
      </c>
      <c r="I148" s="141">
        <f t="shared" si="187"/>
        <v>0</v>
      </c>
      <c r="J148" s="141"/>
      <c r="K148" s="141"/>
      <c r="L148" s="141">
        <f t="shared" si="136"/>
        <v>3202979103</v>
      </c>
      <c r="M148" s="141">
        <v>5258012077.9999981</v>
      </c>
      <c r="N148" s="141">
        <f t="shared" si="188"/>
        <v>0</v>
      </c>
      <c r="O148" s="141"/>
      <c r="P148" s="141">
        <v>1096652.6905980001</v>
      </c>
      <c r="Q148" s="141">
        <v>756991403</v>
      </c>
      <c r="R148" s="141">
        <v>1276518313</v>
      </c>
      <c r="S148" s="141">
        <f t="shared" si="189"/>
        <v>650328.82834913547</v>
      </c>
      <c r="T148" s="141"/>
      <c r="U148" s="141"/>
      <c r="V148" s="141">
        <f t="shared" si="137"/>
        <v>443204474</v>
      </c>
      <c r="W148" s="141">
        <f t="shared" si="138"/>
        <v>523996799.00000209</v>
      </c>
      <c r="X148" s="141">
        <f t="shared" si="139"/>
        <v>0</v>
      </c>
      <c r="Y148" s="141"/>
      <c r="Z148" s="141">
        <v>80502.634833000004</v>
      </c>
      <c r="AA148" s="141">
        <f t="shared" si="140"/>
        <v>340118003</v>
      </c>
      <c r="AB148" s="141">
        <f t="shared" si="141"/>
        <v>342170317.00001383</v>
      </c>
      <c r="AC148" s="141">
        <f t="shared" si="142"/>
        <v>80019.785572566456</v>
      </c>
      <c r="AD148" s="141"/>
      <c r="AE148" s="141"/>
      <c r="AF148" s="141">
        <f t="shared" si="143"/>
        <v>605544318</v>
      </c>
      <c r="AG148" s="141">
        <f t="shared" si="144"/>
        <v>726591897.00000179</v>
      </c>
      <c r="AH148" s="141">
        <f t="shared" si="190"/>
        <v>0</v>
      </c>
      <c r="AI148" s="141"/>
      <c r="AJ148" s="141"/>
      <c r="AK148" s="141">
        <f t="shared" si="145"/>
        <v>20371175</v>
      </c>
      <c r="AL148" s="141">
        <f t="shared" si="146"/>
        <v>21580834</v>
      </c>
      <c r="AM148" s="141">
        <f t="shared" si="191"/>
        <v>0</v>
      </c>
      <c r="AN148" s="141"/>
      <c r="AO148" s="141">
        <v>52059.561680999999</v>
      </c>
      <c r="AP148" s="141">
        <f t="shared" si="148"/>
        <v>45205996</v>
      </c>
      <c r="AQ148" s="141">
        <f t="shared" si="149"/>
        <v>45294790.000002876</v>
      </c>
      <c r="AR148" s="141">
        <f t="shared" si="192"/>
        <v>51957.506307301344</v>
      </c>
      <c r="AS148" s="141"/>
      <c r="AT148" s="141"/>
      <c r="AU148" s="141">
        <f t="shared" si="150"/>
        <v>12223411</v>
      </c>
      <c r="AV148" s="141">
        <f t="shared" si="151"/>
        <v>11889881.000002848</v>
      </c>
      <c r="AW148" s="141">
        <f t="shared" si="193"/>
        <v>0</v>
      </c>
      <c r="AX148" s="141"/>
      <c r="AY148" s="141"/>
      <c r="AZ148" s="141">
        <f t="shared" si="152"/>
        <v>859541545</v>
      </c>
      <c r="BA148" s="141">
        <f t="shared" si="153"/>
        <v>834431461.9999969</v>
      </c>
      <c r="BB148" s="141">
        <f t="shared" si="194"/>
        <v>0</v>
      </c>
      <c r="BC148" s="141"/>
      <c r="BD148" s="141"/>
      <c r="BE148" s="141">
        <f t="shared" si="154"/>
        <v>9386434</v>
      </c>
      <c r="BF148" s="141">
        <f t="shared" si="155"/>
        <v>9386434</v>
      </c>
      <c r="BG148" s="141">
        <f t="shared" si="195"/>
        <v>0</v>
      </c>
      <c r="BH148" s="141"/>
      <c r="BI148" s="141"/>
      <c r="BJ148" s="141">
        <f t="shared" si="156"/>
        <v>2191103</v>
      </c>
      <c r="BK148" s="141">
        <f t="shared" si="157"/>
        <v>2191101</v>
      </c>
      <c r="BL148" s="141">
        <f t="shared" si="196"/>
        <v>0</v>
      </c>
      <c r="BM148" s="141"/>
      <c r="BN148" s="141"/>
      <c r="BO148" s="141">
        <f t="shared" si="158"/>
        <v>186600000</v>
      </c>
      <c r="BP148" s="141">
        <f t="shared" si="159"/>
        <v>183638092</v>
      </c>
      <c r="BQ148" s="141">
        <f t="shared" si="197"/>
        <v>0</v>
      </c>
      <c r="BR148" s="141"/>
      <c r="BS148" s="141"/>
      <c r="BT148" s="141">
        <f t="shared" si="160"/>
        <v>121100000</v>
      </c>
      <c r="BU148" s="141">
        <f t="shared" si="161"/>
        <v>119177778</v>
      </c>
      <c r="BV148" s="141">
        <f t="shared" si="198"/>
        <v>0</v>
      </c>
      <c r="BW148" s="141"/>
      <c r="BX148" s="141"/>
      <c r="BY148" s="141">
        <f t="shared" si="162"/>
        <v>10161290</v>
      </c>
      <c r="BZ148" s="141">
        <f t="shared" si="163"/>
        <v>10000069</v>
      </c>
      <c r="CA148" s="141">
        <f t="shared" si="199"/>
        <v>0</v>
      </c>
      <c r="CB148" s="141"/>
      <c r="CC148" s="141"/>
      <c r="CD148" s="141">
        <f t="shared" si="164"/>
        <v>1904000</v>
      </c>
      <c r="CE148" s="141">
        <f t="shared" si="165"/>
        <v>1874207.2309440002</v>
      </c>
      <c r="CF148" s="141">
        <f t="shared" si="200"/>
        <v>0</v>
      </c>
      <c r="CG148" s="141"/>
      <c r="CH148" s="141">
        <v>693.23</v>
      </c>
      <c r="CI148" s="141">
        <f t="shared" si="181"/>
        <v>246401</v>
      </c>
      <c r="CJ148" s="141">
        <f t="shared" si="182"/>
        <v>225992.98000000117</v>
      </c>
      <c r="CK148" s="141">
        <f t="shared" si="201"/>
        <v>755.83128834355432</v>
      </c>
      <c r="CL148" s="141"/>
      <c r="CM148" s="141">
        <v>57214</v>
      </c>
      <c r="CN148" s="141">
        <v>112505</v>
      </c>
      <c r="CO148" s="141">
        <f t="shared" si="166"/>
        <v>169719</v>
      </c>
      <c r="CP148" s="141">
        <f t="shared" si="184"/>
        <v>435000431</v>
      </c>
      <c r="CQ148" s="141">
        <f t="shared" si="185"/>
        <v>435000431.00000006</v>
      </c>
      <c r="CR148" s="141">
        <f t="shared" si="186"/>
        <v>169718.99999999997</v>
      </c>
      <c r="CS148" s="141"/>
      <c r="CT148" s="141"/>
      <c r="CU148" s="141"/>
      <c r="CV148" s="141">
        <f t="shared" si="167"/>
        <v>952780.95151734678</v>
      </c>
    </row>
    <row r="149" spans="1:100" s="14" customFormat="1" ht="13.2" x14ac:dyDescent="0.25">
      <c r="A149" s="4" t="s">
        <v>151</v>
      </c>
      <c r="B149" s="4" t="s">
        <v>152</v>
      </c>
      <c r="C149" s="4"/>
      <c r="D149" s="4" t="s">
        <v>136</v>
      </c>
      <c r="E149" s="4"/>
      <c r="F149" s="141">
        <v>1005321.8312510001</v>
      </c>
      <c r="G149" s="141">
        <f>'Control Totals 2016-17'!$I$3</f>
        <v>129600000</v>
      </c>
      <c r="H149" s="141">
        <v>129600000.00000101</v>
      </c>
      <c r="I149" s="141">
        <f t="shared" si="187"/>
        <v>1005321.8312509921</v>
      </c>
      <c r="J149" s="141"/>
      <c r="K149" s="141">
        <v>40583675.821030997</v>
      </c>
      <c r="L149" s="141">
        <f t="shared" si="136"/>
        <v>3202979103</v>
      </c>
      <c r="M149" s="141">
        <v>5258012077.9999981</v>
      </c>
      <c r="N149" s="141">
        <f t="shared" si="188"/>
        <v>24722017.30413916</v>
      </c>
      <c r="O149" s="141"/>
      <c r="P149" s="141">
        <v>11302532.415681001</v>
      </c>
      <c r="Q149" s="141">
        <v>756991403</v>
      </c>
      <c r="R149" s="141">
        <v>1276518313</v>
      </c>
      <c r="S149" s="141">
        <f t="shared" si="189"/>
        <v>6702543.7736899434</v>
      </c>
      <c r="T149" s="141"/>
      <c r="U149" s="141"/>
      <c r="V149" s="141">
        <f t="shared" si="137"/>
        <v>443204474</v>
      </c>
      <c r="W149" s="141">
        <f t="shared" si="138"/>
        <v>523996799.00000209</v>
      </c>
      <c r="X149" s="141">
        <f t="shared" si="139"/>
        <v>0</v>
      </c>
      <c r="Y149" s="141"/>
      <c r="Z149" s="141">
        <v>1477726.0365269999</v>
      </c>
      <c r="AA149" s="141">
        <f t="shared" si="140"/>
        <v>340118003</v>
      </c>
      <c r="AB149" s="141">
        <f t="shared" si="141"/>
        <v>342170317.00001383</v>
      </c>
      <c r="AC149" s="141">
        <f t="shared" si="142"/>
        <v>1468862.7375139848</v>
      </c>
      <c r="AD149" s="141"/>
      <c r="AE149" s="141">
        <v>4938374.3842759999</v>
      </c>
      <c r="AF149" s="141">
        <f t="shared" si="143"/>
        <v>605544318</v>
      </c>
      <c r="AG149" s="141">
        <f t="shared" si="144"/>
        <v>726591897.00000179</v>
      </c>
      <c r="AH149" s="141">
        <f t="shared" si="190"/>
        <v>4115659.0940554803</v>
      </c>
      <c r="AI149" s="141"/>
      <c r="AJ149" s="141"/>
      <c r="AK149" s="141">
        <f t="shared" si="145"/>
        <v>20371175</v>
      </c>
      <c r="AL149" s="141">
        <f t="shared" si="146"/>
        <v>21580834</v>
      </c>
      <c r="AM149" s="141">
        <f t="shared" si="191"/>
        <v>0</v>
      </c>
      <c r="AN149" s="141"/>
      <c r="AO149" s="141">
        <v>422242.51963499998</v>
      </c>
      <c r="AP149" s="141">
        <f t="shared" si="148"/>
        <v>45205996</v>
      </c>
      <c r="AQ149" s="141">
        <f t="shared" si="149"/>
        <v>45294790.000002876</v>
      </c>
      <c r="AR149" s="141">
        <f t="shared" si="192"/>
        <v>421414.77317034738</v>
      </c>
      <c r="AS149" s="141"/>
      <c r="AT149" s="141">
        <v>74396.683971000006</v>
      </c>
      <c r="AU149" s="141">
        <f t="shared" si="150"/>
        <v>12223411</v>
      </c>
      <c r="AV149" s="141">
        <f t="shared" si="151"/>
        <v>11889881.000002848</v>
      </c>
      <c r="AW149" s="141">
        <f t="shared" si="193"/>
        <v>76483.628828112531</v>
      </c>
      <c r="AX149" s="141"/>
      <c r="AY149" s="141">
        <v>2214241.7057210002</v>
      </c>
      <c r="AZ149" s="141">
        <f t="shared" si="152"/>
        <v>859541545</v>
      </c>
      <c r="BA149" s="141">
        <f t="shared" si="153"/>
        <v>834431461.9999969</v>
      </c>
      <c r="BB149" s="141">
        <f t="shared" si="194"/>
        <v>2280873.652794831</v>
      </c>
      <c r="BC149" s="141"/>
      <c r="BD149" s="141"/>
      <c r="BE149" s="141">
        <f t="shared" si="154"/>
        <v>9386434</v>
      </c>
      <c r="BF149" s="141">
        <f t="shared" si="155"/>
        <v>9386434</v>
      </c>
      <c r="BG149" s="141">
        <f t="shared" si="195"/>
        <v>0</v>
      </c>
      <c r="BH149" s="141"/>
      <c r="BI149" s="141"/>
      <c r="BJ149" s="141">
        <f t="shared" si="156"/>
        <v>2191103</v>
      </c>
      <c r="BK149" s="141">
        <f t="shared" si="157"/>
        <v>2191101</v>
      </c>
      <c r="BL149" s="141">
        <f t="shared" si="196"/>
        <v>0</v>
      </c>
      <c r="BM149" s="141"/>
      <c r="BN149" s="141">
        <v>878558</v>
      </c>
      <c r="BO149" s="141">
        <f t="shared" si="158"/>
        <v>186600000</v>
      </c>
      <c r="BP149" s="141">
        <f t="shared" si="159"/>
        <v>183638092</v>
      </c>
      <c r="BQ149" s="141">
        <f t="shared" si="197"/>
        <v>892728.30606408184</v>
      </c>
      <c r="BR149" s="141"/>
      <c r="BS149" s="141">
        <v>344544</v>
      </c>
      <c r="BT149" s="141">
        <f t="shared" si="160"/>
        <v>121100000</v>
      </c>
      <c r="BU149" s="141">
        <f t="shared" si="161"/>
        <v>119177778</v>
      </c>
      <c r="BV149" s="141">
        <f t="shared" si="198"/>
        <v>350101.16063751414</v>
      </c>
      <c r="BW149" s="141"/>
      <c r="BX149" s="141">
        <v>50165</v>
      </c>
      <c r="BY149" s="141">
        <f t="shared" si="162"/>
        <v>10161290</v>
      </c>
      <c r="BZ149" s="141">
        <f t="shared" si="163"/>
        <v>10000069</v>
      </c>
      <c r="CA149" s="141">
        <f t="shared" si="199"/>
        <v>50973.759566058994</v>
      </c>
      <c r="CB149" s="141"/>
      <c r="CC149" s="141">
        <v>9232.5479369999994</v>
      </c>
      <c r="CD149" s="141">
        <f t="shared" si="164"/>
        <v>1904000</v>
      </c>
      <c r="CE149" s="141">
        <f t="shared" si="165"/>
        <v>1874207.2309440002</v>
      </c>
      <c r="CF149" s="141">
        <f t="shared" si="200"/>
        <v>9379.3103461637638</v>
      </c>
      <c r="CG149" s="141"/>
      <c r="CH149" s="141">
        <v>693.23</v>
      </c>
      <c r="CI149" s="141">
        <f t="shared" si="181"/>
        <v>246401</v>
      </c>
      <c r="CJ149" s="141">
        <f t="shared" si="182"/>
        <v>225992.98000000117</v>
      </c>
      <c r="CK149" s="141">
        <f t="shared" si="201"/>
        <v>755.83128834355432</v>
      </c>
      <c r="CL149" s="141"/>
      <c r="CM149" s="141">
        <v>1049382</v>
      </c>
      <c r="CN149" s="141">
        <v>2042299</v>
      </c>
      <c r="CO149" s="141">
        <f t="shared" si="166"/>
        <v>3091681</v>
      </c>
      <c r="CP149" s="141">
        <f t="shared" si="184"/>
        <v>435000431</v>
      </c>
      <c r="CQ149" s="141">
        <f t="shared" si="185"/>
        <v>435000431.00000006</v>
      </c>
      <c r="CR149" s="141">
        <f t="shared" si="186"/>
        <v>3091680.9999999995</v>
      </c>
      <c r="CS149" s="141"/>
      <c r="CT149" s="141"/>
      <c r="CU149" s="141"/>
      <c r="CV149" s="141">
        <f t="shared" si="167"/>
        <v>45188796.163345017</v>
      </c>
    </row>
    <row r="150" spans="1:100" s="14" customFormat="1" ht="13.2" x14ac:dyDescent="0.25">
      <c r="A150" s="4" t="s">
        <v>443</v>
      </c>
      <c r="B150" s="4" t="s">
        <v>444</v>
      </c>
      <c r="C150" s="4" t="s">
        <v>348</v>
      </c>
      <c r="D150" s="4" t="s">
        <v>348</v>
      </c>
      <c r="E150" s="4"/>
      <c r="F150" s="141"/>
      <c r="G150" s="141">
        <f>'Control Totals 2016-17'!$I$3</f>
        <v>129600000</v>
      </c>
      <c r="H150" s="141">
        <v>129600000.00000101</v>
      </c>
      <c r="I150" s="141">
        <f t="shared" si="187"/>
        <v>0</v>
      </c>
      <c r="J150" s="141"/>
      <c r="K150" s="141"/>
      <c r="L150" s="141">
        <f t="shared" si="136"/>
        <v>3202979103</v>
      </c>
      <c r="M150" s="141">
        <v>5258012077.9999981</v>
      </c>
      <c r="N150" s="141">
        <f t="shared" si="188"/>
        <v>0</v>
      </c>
      <c r="O150" s="141"/>
      <c r="P150" s="141">
        <v>1949122.033999</v>
      </c>
      <c r="Q150" s="141">
        <v>756991403</v>
      </c>
      <c r="R150" s="141">
        <v>1276518313</v>
      </c>
      <c r="S150" s="141">
        <f t="shared" si="189"/>
        <v>1155853.862893322</v>
      </c>
      <c r="T150" s="141"/>
      <c r="U150" s="141"/>
      <c r="V150" s="141">
        <f t="shared" si="137"/>
        <v>443204474</v>
      </c>
      <c r="W150" s="141">
        <f t="shared" si="138"/>
        <v>523996799.00000209</v>
      </c>
      <c r="X150" s="141">
        <f t="shared" si="139"/>
        <v>0</v>
      </c>
      <c r="Y150" s="141"/>
      <c r="Z150" s="141">
        <v>103924.27779199999</v>
      </c>
      <c r="AA150" s="141">
        <f t="shared" si="140"/>
        <v>340118003</v>
      </c>
      <c r="AB150" s="141">
        <f t="shared" si="141"/>
        <v>342170317.00001383</v>
      </c>
      <c r="AC150" s="141">
        <f t="shared" si="142"/>
        <v>103300.94712987878</v>
      </c>
      <c r="AD150" s="141"/>
      <c r="AE150" s="141"/>
      <c r="AF150" s="141">
        <f t="shared" si="143"/>
        <v>605544318</v>
      </c>
      <c r="AG150" s="141">
        <f t="shared" si="144"/>
        <v>726591897.00000179</v>
      </c>
      <c r="AH150" s="141">
        <f t="shared" si="190"/>
        <v>0</v>
      </c>
      <c r="AI150" s="141"/>
      <c r="AJ150" s="141"/>
      <c r="AK150" s="141">
        <f t="shared" si="145"/>
        <v>20371175</v>
      </c>
      <c r="AL150" s="141">
        <f t="shared" si="146"/>
        <v>21580834</v>
      </c>
      <c r="AM150" s="141">
        <f t="shared" si="191"/>
        <v>0</v>
      </c>
      <c r="AN150" s="141"/>
      <c r="AO150" s="141">
        <v>95410.068484999996</v>
      </c>
      <c r="AP150" s="141">
        <f t="shared" si="148"/>
        <v>45205996</v>
      </c>
      <c r="AQ150" s="141">
        <f t="shared" si="149"/>
        <v>45294790.000002876</v>
      </c>
      <c r="AR150" s="141">
        <f t="shared" si="192"/>
        <v>95223.030602247236</v>
      </c>
      <c r="AS150" s="141"/>
      <c r="AT150" s="141"/>
      <c r="AU150" s="141">
        <f t="shared" si="150"/>
        <v>12223411</v>
      </c>
      <c r="AV150" s="141">
        <f t="shared" si="151"/>
        <v>11889881.000002848</v>
      </c>
      <c r="AW150" s="141">
        <f t="shared" si="193"/>
        <v>0</v>
      </c>
      <c r="AX150" s="141"/>
      <c r="AY150" s="141"/>
      <c r="AZ150" s="141">
        <f t="shared" si="152"/>
        <v>859541545</v>
      </c>
      <c r="BA150" s="141">
        <f t="shared" si="153"/>
        <v>834431461.9999969</v>
      </c>
      <c r="BB150" s="141">
        <f t="shared" si="194"/>
        <v>0</v>
      </c>
      <c r="BC150" s="141"/>
      <c r="BD150" s="141"/>
      <c r="BE150" s="141">
        <f t="shared" si="154"/>
        <v>9386434</v>
      </c>
      <c r="BF150" s="141">
        <f t="shared" si="155"/>
        <v>9386434</v>
      </c>
      <c r="BG150" s="141">
        <f t="shared" si="195"/>
        <v>0</v>
      </c>
      <c r="BH150" s="141"/>
      <c r="BI150" s="141"/>
      <c r="BJ150" s="141">
        <f t="shared" si="156"/>
        <v>2191103</v>
      </c>
      <c r="BK150" s="141">
        <f t="shared" si="157"/>
        <v>2191101</v>
      </c>
      <c r="BL150" s="141">
        <f t="shared" si="196"/>
        <v>0</v>
      </c>
      <c r="BM150" s="141"/>
      <c r="BN150" s="141"/>
      <c r="BO150" s="141">
        <f t="shared" si="158"/>
        <v>186600000</v>
      </c>
      <c r="BP150" s="141">
        <f t="shared" si="159"/>
        <v>183638092</v>
      </c>
      <c r="BQ150" s="141">
        <f t="shared" si="197"/>
        <v>0</v>
      </c>
      <c r="BR150" s="141"/>
      <c r="BS150" s="141"/>
      <c r="BT150" s="141">
        <f t="shared" si="160"/>
        <v>121100000</v>
      </c>
      <c r="BU150" s="141">
        <f t="shared" si="161"/>
        <v>119177778</v>
      </c>
      <c r="BV150" s="141">
        <f t="shared" si="198"/>
        <v>0</v>
      </c>
      <c r="BW150" s="141"/>
      <c r="BX150" s="141"/>
      <c r="BY150" s="141">
        <f t="shared" si="162"/>
        <v>10161290</v>
      </c>
      <c r="BZ150" s="141">
        <f t="shared" si="163"/>
        <v>10000069</v>
      </c>
      <c r="CA150" s="141">
        <f t="shared" si="199"/>
        <v>0</v>
      </c>
      <c r="CB150" s="141"/>
      <c r="CC150" s="141"/>
      <c r="CD150" s="141">
        <f t="shared" si="164"/>
        <v>1904000</v>
      </c>
      <c r="CE150" s="141">
        <f t="shared" si="165"/>
        <v>1874207.2309440002</v>
      </c>
      <c r="CF150" s="141">
        <f t="shared" si="200"/>
        <v>0</v>
      </c>
      <c r="CG150" s="141"/>
      <c r="CH150" s="141">
        <v>693.23</v>
      </c>
      <c r="CI150" s="141">
        <f t="shared" si="181"/>
        <v>246401</v>
      </c>
      <c r="CJ150" s="141">
        <f t="shared" si="182"/>
        <v>225992.98000000117</v>
      </c>
      <c r="CK150" s="141">
        <f t="shared" si="201"/>
        <v>755.83128834355432</v>
      </c>
      <c r="CL150" s="141"/>
      <c r="CM150" s="141"/>
      <c r="CN150" s="141"/>
      <c r="CO150" s="141">
        <f t="shared" si="166"/>
        <v>0</v>
      </c>
      <c r="CP150" s="141">
        <f t="shared" si="184"/>
        <v>435000431</v>
      </c>
      <c r="CQ150" s="141">
        <f t="shared" si="185"/>
        <v>435000431.00000006</v>
      </c>
      <c r="CR150" s="141">
        <f t="shared" si="186"/>
        <v>0</v>
      </c>
      <c r="CS150" s="141"/>
      <c r="CT150" s="141"/>
      <c r="CU150" s="141"/>
      <c r="CV150" s="141">
        <f t="shared" si="167"/>
        <v>1355133.6719137914</v>
      </c>
    </row>
    <row r="151" spans="1:100" s="14" customFormat="1" ht="13.2" x14ac:dyDescent="0.25">
      <c r="A151" s="4" t="s">
        <v>739</v>
      </c>
      <c r="B151" s="4" t="s">
        <v>740</v>
      </c>
      <c r="C151" s="4" t="s">
        <v>348</v>
      </c>
      <c r="D151" s="4" t="s">
        <v>348</v>
      </c>
      <c r="E151" s="4"/>
      <c r="F151" s="141"/>
      <c r="G151" s="141">
        <f>'Control Totals 2016-17'!$I$3</f>
        <v>129600000</v>
      </c>
      <c r="H151" s="141">
        <v>129600000.00000101</v>
      </c>
      <c r="I151" s="141">
        <f t="shared" si="187"/>
        <v>0</v>
      </c>
      <c r="J151" s="141"/>
      <c r="K151" s="141"/>
      <c r="L151" s="141">
        <f t="shared" si="136"/>
        <v>3202979103</v>
      </c>
      <c r="M151" s="141">
        <v>5258012077.9999981</v>
      </c>
      <c r="N151" s="141">
        <f t="shared" si="188"/>
        <v>0</v>
      </c>
      <c r="O151" s="141"/>
      <c r="P151" s="141">
        <v>2338190.0758520002</v>
      </c>
      <c r="Q151" s="141">
        <v>756991403</v>
      </c>
      <c r="R151" s="141">
        <v>1276518313</v>
      </c>
      <c r="S151" s="141">
        <f t="shared" si="189"/>
        <v>1386576.101552475</v>
      </c>
      <c r="T151" s="141"/>
      <c r="U151" s="141"/>
      <c r="V151" s="141">
        <f t="shared" si="137"/>
        <v>443204474</v>
      </c>
      <c r="W151" s="141">
        <f t="shared" si="138"/>
        <v>523996799.00000209</v>
      </c>
      <c r="X151" s="141">
        <f t="shared" si="139"/>
        <v>0</v>
      </c>
      <c r="Y151" s="141"/>
      <c r="Z151" s="141">
        <v>196955.74716699999</v>
      </c>
      <c r="AA151" s="141">
        <f t="shared" si="140"/>
        <v>340118003</v>
      </c>
      <c r="AB151" s="141">
        <f t="shared" si="141"/>
        <v>342170317.00001383</v>
      </c>
      <c r="AC151" s="141">
        <f t="shared" si="142"/>
        <v>195774.42015757971</v>
      </c>
      <c r="AD151" s="141"/>
      <c r="AE151" s="141"/>
      <c r="AF151" s="141">
        <f t="shared" si="143"/>
        <v>605544318</v>
      </c>
      <c r="AG151" s="141">
        <f t="shared" si="144"/>
        <v>726591897.00000179</v>
      </c>
      <c r="AH151" s="141">
        <f t="shared" si="190"/>
        <v>0</v>
      </c>
      <c r="AI151" s="141"/>
      <c r="AJ151" s="141"/>
      <c r="AK151" s="141">
        <f t="shared" si="145"/>
        <v>20371175</v>
      </c>
      <c r="AL151" s="141">
        <f t="shared" si="146"/>
        <v>21580834</v>
      </c>
      <c r="AM151" s="141">
        <f t="shared" si="191"/>
        <v>0</v>
      </c>
      <c r="AN151" s="141"/>
      <c r="AO151" s="141">
        <v>45883.617681999996</v>
      </c>
      <c r="AP151" s="141">
        <f t="shared" si="148"/>
        <v>45205996</v>
      </c>
      <c r="AQ151" s="141">
        <f t="shared" si="149"/>
        <v>45294790.000002876</v>
      </c>
      <c r="AR151" s="141">
        <f t="shared" si="192"/>
        <v>45793.669368991206</v>
      </c>
      <c r="AS151" s="141"/>
      <c r="AT151" s="141"/>
      <c r="AU151" s="141">
        <f t="shared" si="150"/>
        <v>12223411</v>
      </c>
      <c r="AV151" s="141">
        <f t="shared" si="151"/>
        <v>11889881.000002848</v>
      </c>
      <c r="AW151" s="141">
        <f t="shared" si="193"/>
        <v>0</v>
      </c>
      <c r="AX151" s="141"/>
      <c r="AY151" s="141"/>
      <c r="AZ151" s="141">
        <f t="shared" si="152"/>
        <v>859541545</v>
      </c>
      <c r="BA151" s="141">
        <f t="shared" si="153"/>
        <v>834431461.9999969</v>
      </c>
      <c r="BB151" s="141">
        <f t="shared" si="194"/>
        <v>0</v>
      </c>
      <c r="BC151" s="141"/>
      <c r="BD151" s="141"/>
      <c r="BE151" s="141">
        <f t="shared" si="154"/>
        <v>9386434</v>
      </c>
      <c r="BF151" s="141">
        <f t="shared" si="155"/>
        <v>9386434</v>
      </c>
      <c r="BG151" s="141">
        <f t="shared" si="195"/>
        <v>0</v>
      </c>
      <c r="BH151" s="141"/>
      <c r="BI151" s="141"/>
      <c r="BJ151" s="141">
        <f t="shared" si="156"/>
        <v>2191103</v>
      </c>
      <c r="BK151" s="141">
        <f t="shared" si="157"/>
        <v>2191101</v>
      </c>
      <c r="BL151" s="141">
        <f t="shared" si="196"/>
        <v>0</v>
      </c>
      <c r="BM151" s="141"/>
      <c r="BN151" s="141"/>
      <c r="BO151" s="141">
        <f t="shared" si="158"/>
        <v>186600000</v>
      </c>
      <c r="BP151" s="141">
        <f t="shared" si="159"/>
        <v>183638092</v>
      </c>
      <c r="BQ151" s="141">
        <f t="shared" si="197"/>
        <v>0</v>
      </c>
      <c r="BR151" s="141"/>
      <c r="BS151" s="141"/>
      <c r="BT151" s="141">
        <f t="shared" si="160"/>
        <v>121100000</v>
      </c>
      <c r="BU151" s="141">
        <f t="shared" si="161"/>
        <v>119177778</v>
      </c>
      <c r="BV151" s="141">
        <f t="shared" si="198"/>
        <v>0</v>
      </c>
      <c r="BW151" s="141"/>
      <c r="BX151" s="141"/>
      <c r="BY151" s="141">
        <f t="shared" si="162"/>
        <v>10161290</v>
      </c>
      <c r="BZ151" s="141">
        <f t="shared" si="163"/>
        <v>10000069</v>
      </c>
      <c r="CA151" s="141">
        <f t="shared" si="199"/>
        <v>0</v>
      </c>
      <c r="CB151" s="141"/>
      <c r="CC151" s="141"/>
      <c r="CD151" s="141">
        <f t="shared" si="164"/>
        <v>1904000</v>
      </c>
      <c r="CE151" s="141">
        <f t="shared" si="165"/>
        <v>1874207.2309440002</v>
      </c>
      <c r="CF151" s="141">
        <f t="shared" si="200"/>
        <v>0</v>
      </c>
      <c r="CG151" s="141"/>
      <c r="CH151" s="141">
        <v>693.23</v>
      </c>
      <c r="CI151" s="141">
        <f t="shared" si="181"/>
        <v>246401</v>
      </c>
      <c r="CJ151" s="141">
        <f t="shared" si="182"/>
        <v>225992.98000000117</v>
      </c>
      <c r="CK151" s="141">
        <f t="shared" si="201"/>
        <v>755.83128834355432</v>
      </c>
      <c r="CL151" s="141"/>
      <c r="CM151" s="141">
        <v>139980</v>
      </c>
      <c r="CN151" s="141">
        <v>277646</v>
      </c>
      <c r="CO151" s="141">
        <f t="shared" si="166"/>
        <v>417626</v>
      </c>
      <c r="CP151" s="141">
        <f t="shared" si="184"/>
        <v>435000431</v>
      </c>
      <c r="CQ151" s="141">
        <f t="shared" si="185"/>
        <v>435000431.00000006</v>
      </c>
      <c r="CR151" s="141">
        <f t="shared" si="186"/>
        <v>417625.99999999994</v>
      </c>
      <c r="CS151" s="141"/>
      <c r="CT151" s="141"/>
      <c r="CU151" s="141"/>
      <c r="CV151" s="141">
        <f t="shared" si="167"/>
        <v>2046526.0223673894</v>
      </c>
    </row>
    <row r="152" spans="1:100" s="14" customFormat="1" ht="13.2" x14ac:dyDescent="0.25">
      <c r="A152" s="4" t="s">
        <v>153</v>
      </c>
      <c r="B152" s="4" t="s">
        <v>154</v>
      </c>
      <c r="C152" s="4"/>
      <c r="D152" s="4" t="s">
        <v>136</v>
      </c>
      <c r="E152" s="4"/>
      <c r="F152" s="141">
        <v>363977.894937</v>
      </c>
      <c r="G152" s="141">
        <f>'Control Totals 2016-17'!$I$3</f>
        <v>129600000</v>
      </c>
      <c r="H152" s="141">
        <v>129600000.00000101</v>
      </c>
      <c r="I152" s="141">
        <f t="shared" si="187"/>
        <v>363977.89493699715</v>
      </c>
      <c r="J152" s="141"/>
      <c r="K152" s="141">
        <v>17706811.150814001</v>
      </c>
      <c r="L152" s="141">
        <f t="shared" si="136"/>
        <v>3202979103</v>
      </c>
      <c r="M152" s="141">
        <v>5258012077.9999981</v>
      </c>
      <c r="N152" s="141">
        <f t="shared" si="188"/>
        <v>10786309.589155084</v>
      </c>
      <c r="O152" s="141"/>
      <c r="P152" s="141">
        <v>5812925.8870569998</v>
      </c>
      <c r="Q152" s="141">
        <v>756991403</v>
      </c>
      <c r="R152" s="141">
        <v>1276518313</v>
      </c>
      <c r="S152" s="141">
        <f t="shared" si="189"/>
        <v>3447138.1083729882</v>
      </c>
      <c r="T152" s="141"/>
      <c r="U152" s="141"/>
      <c r="V152" s="141">
        <f t="shared" si="137"/>
        <v>443204474</v>
      </c>
      <c r="W152" s="141">
        <f t="shared" si="138"/>
        <v>523996799.00000209</v>
      </c>
      <c r="X152" s="141">
        <f t="shared" si="139"/>
        <v>0</v>
      </c>
      <c r="Y152" s="141"/>
      <c r="Z152" s="141">
        <v>1490782.5284200001</v>
      </c>
      <c r="AA152" s="141">
        <f t="shared" si="140"/>
        <v>340118003</v>
      </c>
      <c r="AB152" s="141">
        <f t="shared" si="141"/>
        <v>342170317.00001383</v>
      </c>
      <c r="AC152" s="141">
        <f t="shared" si="142"/>
        <v>1481840.9174676619</v>
      </c>
      <c r="AD152" s="141"/>
      <c r="AE152" s="141">
        <v>2679974.6596619999</v>
      </c>
      <c r="AF152" s="141">
        <f t="shared" si="143"/>
        <v>605544318</v>
      </c>
      <c r="AG152" s="141">
        <f t="shared" si="144"/>
        <v>726591897.00000179</v>
      </c>
      <c r="AH152" s="141">
        <f t="shared" si="190"/>
        <v>2233500.5857384391</v>
      </c>
      <c r="AI152" s="141"/>
      <c r="AJ152" s="141"/>
      <c r="AK152" s="141">
        <f t="shared" si="145"/>
        <v>20371175</v>
      </c>
      <c r="AL152" s="141">
        <f t="shared" si="146"/>
        <v>21580834</v>
      </c>
      <c r="AM152" s="141">
        <f t="shared" si="191"/>
        <v>0</v>
      </c>
      <c r="AN152" s="141"/>
      <c r="AO152" s="141">
        <v>281495.201818</v>
      </c>
      <c r="AP152" s="141">
        <f t="shared" si="148"/>
        <v>45205996</v>
      </c>
      <c r="AQ152" s="141">
        <f t="shared" si="149"/>
        <v>45294790.000002876</v>
      </c>
      <c r="AR152" s="141">
        <f t="shared" si="192"/>
        <v>280943.37047159049</v>
      </c>
      <c r="AS152" s="141"/>
      <c r="AT152" s="141">
        <v>70433.390304999994</v>
      </c>
      <c r="AU152" s="141">
        <f t="shared" si="150"/>
        <v>12223411</v>
      </c>
      <c r="AV152" s="141">
        <f t="shared" si="151"/>
        <v>11889881.000002848</v>
      </c>
      <c r="AW152" s="141">
        <f t="shared" si="193"/>
        <v>72409.158495465526</v>
      </c>
      <c r="AX152" s="141"/>
      <c r="AY152" s="141">
        <v>2672024.1862010001</v>
      </c>
      <c r="AZ152" s="141">
        <f t="shared" si="152"/>
        <v>859541545</v>
      </c>
      <c r="BA152" s="141">
        <f t="shared" si="153"/>
        <v>834431461.9999969</v>
      </c>
      <c r="BB152" s="141">
        <f t="shared" si="194"/>
        <v>2752431.927458392</v>
      </c>
      <c r="BC152" s="141"/>
      <c r="BD152" s="141"/>
      <c r="BE152" s="141">
        <f t="shared" si="154"/>
        <v>9386434</v>
      </c>
      <c r="BF152" s="141">
        <f t="shared" si="155"/>
        <v>9386434</v>
      </c>
      <c r="BG152" s="141">
        <f t="shared" si="195"/>
        <v>0</v>
      </c>
      <c r="BH152" s="141"/>
      <c r="BI152" s="141"/>
      <c r="BJ152" s="141">
        <f t="shared" si="156"/>
        <v>2191103</v>
      </c>
      <c r="BK152" s="141">
        <f t="shared" si="157"/>
        <v>2191101</v>
      </c>
      <c r="BL152" s="141">
        <f t="shared" si="196"/>
        <v>0</v>
      </c>
      <c r="BM152" s="141"/>
      <c r="BN152" s="141">
        <v>742073</v>
      </c>
      <c r="BO152" s="141">
        <f t="shared" si="158"/>
        <v>186600000</v>
      </c>
      <c r="BP152" s="141">
        <f t="shared" si="159"/>
        <v>183638092</v>
      </c>
      <c r="BQ152" s="141">
        <f t="shared" si="197"/>
        <v>754041.93265087937</v>
      </c>
      <c r="BR152" s="141"/>
      <c r="BS152" s="141">
        <v>508431</v>
      </c>
      <c r="BT152" s="141">
        <f t="shared" si="160"/>
        <v>121100000</v>
      </c>
      <c r="BU152" s="141">
        <f t="shared" si="161"/>
        <v>119177778</v>
      </c>
      <c r="BV152" s="141">
        <f t="shared" si="198"/>
        <v>516631.4990366745</v>
      </c>
      <c r="BW152" s="141"/>
      <c r="BX152" s="141">
        <v>33951</v>
      </c>
      <c r="BY152" s="141">
        <f t="shared" si="162"/>
        <v>10161290</v>
      </c>
      <c r="BZ152" s="141">
        <f t="shared" si="163"/>
        <v>10000069</v>
      </c>
      <c r="CA152" s="141">
        <f t="shared" si="199"/>
        <v>34498.35764033228</v>
      </c>
      <c r="CB152" s="141"/>
      <c r="CC152" s="141">
        <v>9232.5479369999994</v>
      </c>
      <c r="CD152" s="141">
        <f t="shared" si="164"/>
        <v>1904000</v>
      </c>
      <c r="CE152" s="141">
        <f t="shared" si="165"/>
        <v>1874207.2309440002</v>
      </c>
      <c r="CF152" s="141">
        <f t="shared" si="200"/>
        <v>9379.3103461637638</v>
      </c>
      <c r="CG152" s="141"/>
      <c r="CH152" s="141">
        <v>693.23</v>
      </c>
      <c r="CI152" s="141">
        <f t="shared" si="181"/>
        <v>246401</v>
      </c>
      <c r="CJ152" s="141">
        <f t="shared" si="182"/>
        <v>225992.98000000117</v>
      </c>
      <c r="CK152" s="141">
        <f t="shared" si="201"/>
        <v>755.83128834355432</v>
      </c>
      <c r="CL152" s="141"/>
      <c r="CM152" s="141"/>
      <c r="CN152" s="141">
        <v>1049890</v>
      </c>
      <c r="CO152" s="141">
        <f t="shared" si="166"/>
        <v>1049890</v>
      </c>
      <c r="CP152" s="141">
        <f t="shared" si="184"/>
        <v>435000431</v>
      </c>
      <c r="CQ152" s="141">
        <f t="shared" si="185"/>
        <v>435000431.00000006</v>
      </c>
      <c r="CR152" s="141">
        <f t="shared" si="186"/>
        <v>1049889.9999999998</v>
      </c>
      <c r="CS152" s="141"/>
      <c r="CT152" s="141"/>
      <c r="CU152" s="141"/>
      <c r="CV152" s="141">
        <f t="shared" si="167"/>
        <v>23783748.483059011</v>
      </c>
    </row>
    <row r="153" spans="1:100" s="14" customFormat="1" ht="13.2" x14ac:dyDescent="0.25">
      <c r="A153" s="4" t="s">
        <v>475</v>
      </c>
      <c r="B153" s="4" t="s">
        <v>476</v>
      </c>
      <c r="C153" s="4" t="s">
        <v>348</v>
      </c>
      <c r="D153" s="4" t="s">
        <v>348</v>
      </c>
      <c r="E153" s="4"/>
      <c r="F153" s="141"/>
      <c r="G153" s="141">
        <f>'Control Totals 2016-17'!$I$3</f>
        <v>129600000</v>
      </c>
      <c r="H153" s="141">
        <v>129600000.00000101</v>
      </c>
      <c r="I153" s="141">
        <f t="shared" si="187"/>
        <v>0</v>
      </c>
      <c r="J153" s="141"/>
      <c r="K153" s="141"/>
      <c r="L153" s="141">
        <f t="shared" si="136"/>
        <v>3202979103</v>
      </c>
      <c r="M153" s="141">
        <v>5258012077.9999981</v>
      </c>
      <c r="N153" s="141">
        <f t="shared" si="188"/>
        <v>0</v>
      </c>
      <c r="O153" s="141"/>
      <c r="P153" s="141">
        <v>813338.90361499996</v>
      </c>
      <c r="Q153" s="141">
        <v>756991403</v>
      </c>
      <c r="R153" s="141">
        <v>1276518313</v>
      </c>
      <c r="S153" s="141">
        <f t="shared" si="189"/>
        <v>482320.19195638486</v>
      </c>
      <c r="T153" s="141"/>
      <c r="U153" s="141"/>
      <c r="V153" s="141">
        <f t="shared" si="137"/>
        <v>443204474</v>
      </c>
      <c r="W153" s="141">
        <f t="shared" si="138"/>
        <v>523996799.00000209</v>
      </c>
      <c r="X153" s="141">
        <f t="shared" si="139"/>
        <v>0</v>
      </c>
      <c r="Y153" s="141"/>
      <c r="Z153" s="141">
        <v>83112.087853000005</v>
      </c>
      <c r="AA153" s="141">
        <f t="shared" si="140"/>
        <v>340118003</v>
      </c>
      <c r="AB153" s="141">
        <f t="shared" si="141"/>
        <v>342170317.00001383</v>
      </c>
      <c r="AC153" s="141">
        <f t="shared" si="142"/>
        <v>82613.58727303565</v>
      </c>
      <c r="AD153" s="141"/>
      <c r="AE153" s="141"/>
      <c r="AF153" s="141">
        <f t="shared" si="143"/>
        <v>605544318</v>
      </c>
      <c r="AG153" s="141">
        <f t="shared" si="144"/>
        <v>726591897.00000179</v>
      </c>
      <c r="AH153" s="141">
        <f t="shared" si="190"/>
        <v>0</v>
      </c>
      <c r="AI153" s="141"/>
      <c r="AJ153" s="141"/>
      <c r="AK153" s="141">
        <f t="shared" si="145"/>
        <v>20371175</v>
      </c>
      <c r="AL153" s="141">
        <f t="shared" si="146"/>
        <v>21580834</v>
      </c>
      <c r="AM153" s="141">
        <f t="shared" si="191"/>
        <v>0</v>
      </c>
      <c r="AN153" s="141"/>
      <c r="AO153" s="141">
        <v>100927.53954</v>
      </c>
      <c r="AP153" s="141">
        <f t="shared" si="148"/>
        <v>45205996</v>
      </c>
      <c r="AQ153" s="141">
        <f t="shared" si="149"/>
        <v>45294790.000002876</v>
      </c>
      <c r="AR153" s="141">
        <f t="shared" si="192"/>
        <v>100729.68543920376</v>
      </c>
      <c r="AS153" s="141"/>
      <c r="AT153" s="141"/>
      <c r="AU153" s="141">
        <f t="shared" si="150"/>
        <v>12223411</v>
      </c>
      <c r="AV153" s="141">
        <f t="shared" si="151"/>
        <v>11889881.000002848</v>
      </c>
      <c r="AW153" s="141">
        <f t="shared" si="193"/>
        <v>0</v>
      </c>
      <c r="AX153" s="141"/>
      <c r="AY153" s="141"/>
      <c r="AZ153" s="141">
        <f t="shared" si="152"/>
        <v>859541545</v>
      </c>
      <c r="BA153" s="141">
        <f t="shared" si="153"/>
        <v>834431461.9999969</v>
      </c>
      <c r="BB153" s="141">
        <f t="shared" si="194"/>
        <v>0</v>
      </c>
      <c r="BC153" s="141"/>
      <c r="BD153" s="141"/>
      <c r="BE153" s="141">
        <f t="shared" si="154"/>
        <v>9386434</v>
      </c>
      <c r="BF153" s="141">
        <f t="shared" si="155"/>
        <v>9386434</v>
      </c>
      <c r="BG153" s="141">
        <f t="shared" si="195"/>
        <v>0</v>
      </c>
      <c r="BH153" s="141"/>
      <c r="BI153" s="141"/>
      <c r="BJ153" s="141">
        <f t="shared" si="156"/>
        <v>2191103</v>
      </c>
      <c r="BK153" s="141">
        <f t="shared" si="157"/>
        <v>2191101</v>
      </c>
      <c r="BL153" s="141">
        <f t="shared" si="196"/>
        <v>0</v>
      </c>
      <c r="BM153" s="141"/>
      <c r="BN153" s="141"/>
      <c r="BO153" s="141">
        <f t="shared" si="158"/>
        <v>186600000</v>
      </c>
      <c r="BP153" s="141">
        <f t="shared" si="159"/>
        <v>183638092</v>
      </c>
      <c r="BQ153" s="141">
        <f t="shared" si="197"/>
        <v>0</v>
      </c>
      <c r="BR153" s="141"/>
      <c r="BS153" s="141"/>
      <c r="BT153" s="141">
        <f t="shared" si="160"/>
        <v>121100000</v>
      </c>
      <c r="BU153" s="141">
        <f t="shared" si="161"/>
        <v>119177778</v>
      </c>
      <c r="BV153" s="141">
        <f t="shared" si="198"/>
        <v>0</v>
      </c>
      <c r="BW153" s="141"/>
      <c r="BX153" s="141"/>
      <c r="BY153" s="141">
        <f t="shared" si="162"/>
        <v>10161290</v>
      </c>
      <c r="BZ153" s="141">
        <f t="shared" si="163"/>
        <v>10000069</v>
      </c>
      <c r="CA153" s="141">
        <f t="shared" si="199"/>
        <v>0</v>
      </c>
      <c r="CB153" s="141"/>
      <c r="CC153" s="141"/>
      <c r="CD153" s="141">
        <f t="shared" si="164"/>
        <v>1904000</v>
      </c>
      <c r="CE153" s="141">
        <f t="shared" si="165"/>
        <v>1874207.2309440002</v>
      </c>
      <c r="CF153" s="141">
        <f t="shared" si="200"/>
        <v>0</v>
      </c>
      <c r="CG153" s="141"/>
      <c r="CH153" s="141">
        <v>693.23</v>
      </c>
      <c r="CI153" s="141">
        <f t="shared" si="181"/>
        <v>246401</v>
      </c>
      <c r="CJ153" s="141">
        <f t="shared" si="182"/>
        <v>225992.98000000117</v>
      </c>
      <c r="CK153" s="141">
        <f t="shared" si="201"/>
        <v>755.83128834355432</v>
      </c>
      <c r="CL153" s="141"/>
      <c r="CM153" s="141">
        <v>59333</v>
      </c>
      <c r="CN153" s="141">
        <v>117866</v>
      </c>
      <c r="CO153" s="141">
        <f t="shared" si="166"/>
        <v>177199</v>
      </c>
      <c r="CP153" s="141">
        <f t="shared" si="184"/>
        <v>435000431</v>
      </c>
      <c r="CQ153" s="141">
        <f t="shared" si="185"/>
        <v>435000431.00000006</v>
      </c>
      <c r="CR153" s="141">
        <f t="shared" si="186"/>
        <v>177198.99999999997</v>
      </c>
      <c r="CS153" s="141"/>
      <c r="CT153" s="141"/>
      <c r="CU153" s="141"/>
      <c r="CV153" s="141">
        <f t="shared" si="167"/>
        <v>843618.29595696775</v>
      </c>
    </row>
    <row r="154" spans="1:100" s="14" customFormat="1" ht="13.2" x14ac:dyDescent="0.25">
      <c r="A154" s="4" t="s">
        <v>210</v>
      </c>
      <c r="B154" s="4" t="s">
        <v>211</v>
      </c>
      <c r="C154" s="4"/>
      <c r="D154" s="4" t="s">
        <v>203</v>
      </c>
      <c r="E154" s="4"/>
      <c r="F154" s="141">
        <v>478384.17769600003</v>
      </c>
      <c r="G154" s="141">
        <f>'Control Totals 2016-17'!$I$3</f>
        <v>129600000</v>
      </c>
      <c r="H154" s="141">
        <v>129600000.00000101</v>
      </c>
      <c r="I154" s="141">
        <f t="shared" si="187"/>
        <v>478384.17769599624</v>
      </c>
      <c r="J154" s="141"/>
      <c r="K154" s="141">
        <v>14517685.741183</v>
      </c>
      <c r="L154" s="141">
        <f t="shared" si="136"/>
        <v>3202979103</v>
      </c>
      <c r="M154" s="141">
        <v>5258012077.9999981</v>
      </c>
      <c r="N154" s="141">
        <f t="shared" si="188"/>
        <v>8843616.8200316243</v>
      </c>
      <c r="O154" s="141"/>
      <c r="P154" s="141">
        <v>2892227.198198</v>
      </c>
      <c r="Q154" s="141">
        <v>756991403</v>
      </c>
      <c r="R154" s="141">
        <v>1276518313</v>
      </c>
      <c r="S154" s="141">
        <f t="shared" si="189"/>
        <v>1715127.0782894464</v>
      </c>
      <c r="T154" s="141"/>
      <c r="U154" s="141"/>
      <c r="V154" s="141">
        <f t="shared" si="137"/>
        <v>443204474</v>
      </c>
      <c r="W154" s="141">
        <f t="shared" si="138"/>
        <v>523996799.00000209</v>
      </c>
      <c r="X154" s="141">
        <f t="shared" si="139"/>
        <v>0</v>
      </c>
      <c r="Y154" s="141"/>
      <c r="Z154" s="141">
        <v>571902.71730300004</v>
      </c>
      <c r="AA154" s="141">
        <f t="shared" si="140"/>
        <v>340118003</v>
      </c>
      <c r="AB154" s="141">
        <f t="shared" si="141"/>
        <v>342170317.00001383</v>
      </c>
      <c r="AC154" s="141">
        <f t="shared" si="142"/>
        <v>568472.48418500915</v>
      </c>
      <c r="AD154" s="141"/>
      <c r="AE154" s="141">
        <v>2174869.3416499998</v>
      </c>
      <c r="AF154" s="141">
        <f t="shared" si="143"/>
        <v>605544318</v>
      </c>
      <c r="AG154" s="141">
        <f t="shared" si="144"/>
        <v>726591897.00000179</v>
      </c>
      <c r="AH154" s="141">
        <f t="shared" si="190"/>
        <v>1812543.9846854704</v>
      </c>
      <c r="AI154" s="141"/>
      <c r="AJ154" s="141"/>
      <c r="AK154" s="141">
        <f t="shared" si="145"/>
        <v>20371175</v>
      </c>
      <c r="AL154" s="141">
        <f t="shared" si="146"/>
        <v>21580834</v>
      </c>
      <c r="AM154" s="141">
        <f t="shared" si="191"/>
        <v>0</v>
      </c>
      <c r="AN154" s="141"/>
      <c r="AO154" s="141">
        <v>41813.315022000003</v>
      </c>
      <c r="AP154" s="141">
        <f t="shared" si="148"/>
        <v>45205996</v>
      </c>
      <c r="AQ154" s="141">
        <f t="shared" si="149"/>
        <v>45294790.000002876</v>
      </c>
      <c r="AR154" s="141">
        <f t="shared" si="192"/>
        <v>41731.345959019833</v>
      </c>
      <c r="AS154" s="141"/>
      <c r="AT154" s="141">
        <v>65224.490057000003</v>
      </c>
      <c r="AU154" s="141">
        <f t="shared" si="150"/>
        <v>12223411</v>
      </c>
      <c r="AV154" s="141">
        <f t="shared" si="151"/>
        <v>11889881.000002848</v>
      </c>
      <c r="AW154" s="141">
        <f t="shared" si="193"/>
        <v>67054.140342694212</v>
      </c>
      <c r="AX154" s="141"/>
      <c r="AY154" s="141">
        <v>1220418.376835</v>
      </c>
      <c r="AZ154" s="141">
        <f t="shared" si="152"/>
        <v>859541545</v>
      </c>
      <c r="BA154" s="141">
        <f t="shared" si="153"/>
        <v>834431461.9999969</v>
      </c>
      <c r="BB154" s="141">
        <f t="shared" si="194"/>
        <v>1257143.7498975224</v>
      </c>
      <c r="BC154" s="141"/>
      <c r="BD154" s="141"/>
      <c r="BE154" s="141">
        <f t="shared" si="154"/>
        <v>9386434</v>
      </c>
      <c r="BF154" s="141">
        <f t="shared" si="155"/>
        <v>9386434</v>
      </c>
      <c r="BG154" s="141">
        <f t="shared" si="195"/>
        <v>0</v>
      </c>
      <c r="BH154" s="141"/>
      <c r="BI154" s="141"/>
      <c r="BJ154" s="141">
        <f t="shared" si="156"/>
        <v>2191103</v>
      </c>
      <c r="BK154" s="141">
        <f t="shared" si="157"/>
        <v>2191101</v>
      </c>
      <c r="BL154" s="141">
        <f t="shared" si="196"/>
        <v>0</v>
      </c>
      <c r="BM154" s="141"/>
      <c r="BN154" s="141">
        <v>383440</v>
      </c>
      <c r="BO154" s="141">
        <f t="shared" si="158"/>
        <v>186600000</v>
      </c>
      <c r="BP154" s="141">
        <f t="shared" si="159"/>
        <v>183638092</v>
      </c>
      <c r="BQ154" s="141">
        <f t="shared" si="197"/>
        <v>389624.52299929148</v>
      </c>
      <c r="BR154" s="141"/>
      <c r="BS154" s="141">
        <v>221261</v>
      </c>
      <c r="BT154" s="141">
        <f t="shared" si="160"/>
        <v>121100000</v>
      </c>
      <c r="BU154" s="141">
        <f t="shared" si="161"/>
        <v>119177778</v>
      </c>
      <c r="BV154" s="141">
        <f t="shared" si="198"/>
        <v>224829.72538722781</v>
      </c>
      <c r="BW154" s="141"/>
      <c r="BX154" s="141">
        <v>12191</v>
      </c>
      <c r="BY154" s="141">
        <f t="shared" si="162"/>
        <v>10161290</v>
      </c>
      <c r="BZ154" s="141">
        <f t="shared" si="163"/>
        <v>10000069</v>
      </c>
      <c r="CA154" s="141">
        <f t="shared" si="199"/>
        <v>12387.543164952162</v>
      </c>
      <c r="CB154" s="141"/>
      <c r="CC154" s="141">
        <v>9232.5479369999994</v>
      </c>
      <c r="CD154" s="141">
        <f t="shared" si="164"/>
        <v>1904000</v>
      </c>
      <c r="CE154" s="141">
        <f t="shared" si="165"/>
        <v>1874207.2309440002</v>
      </c>
      <c r="CF154" s="141">
        <f t="shared" si="200"/>
        <v>9379.3103461637638</v>
      </c>
      <c r="CG154" s="141"/>
      <c r="CH154" s="141">
        <v>693.23</v>
      </c>
      <c r="CI154" s="141">
        <f t="shared" si="181"/>
        <v>246401</v>
      </c>
      <c r="CJ154" s="141">
        <f t="shared" si="182"/>
        <v>225992.98000000117</v>
      </c>
      <c r="CK154" s="141">
        <f t="shared" si="201"/>
        <v>755.83128834355432</v>
      </c>
      <c r="CL154" s="141"/>
      <c r="CM154" s="141">
        <v>409334.00000000873</v>
      </c>
      <c r="CN154" s="141">
        <v>815934</v>
      </c>
      <c r="CO154" s="141">
        <f t="shared" si="166"/>
        <v>1225268.0000000088</v>
      </c>
      <c r="CP154" s="141">
        <f t="shared" si="184"/>
        <v>435000431</v>
      </c>
      <c r="CQ154" s="141">
        <f t="shared" si="185"/>
        <v>435000431.00000006</v>
      </c>
      <c r="CR154" s="141">
        <f t="shared" si="186"/>
        <v>1225268.0000000086</v>
      </c>
      <c r="CS154" s="141"/>
      <c r="CT154" s="141"/>
      <c r="CU154" s="141"/>
      <c r="CV154" s="141">
        <f t="shared" si="167"/>
        <v>16646318.714272771</v>
      </c>
    </row>
    <row r="155" spans="1:100" s="14" customFormat="1" ht="13.2" x14ac:dyDescent="0.25">
      <c r="A155" s="4" t="s">
        <v>421</v>
      </c>
      <c r="B155" s="4" t="s">
        <v>422</v>
      </c>
      <c r="C155" s="4" t="s">
        <v>348</v>
      </c>
      <c r="D155" s="4" t="s">
        <v>348</v>
      </c>
      <c r="E155" s="4"/>
      <c r="F155" s="141"/>
      <c r="G155" s="141">
        <f>'Control Totals 2016-17'!$I$3</f>
        <v>129600000</v>
      </c>
      <c r="H155" s="141">
        <v>129600000.00000101</v>
      </c>
      <c r="I155" s="141">
        <f t="shared" si="187"/>
        <v>0</v>
      </c>
      <c r="J155" s="141"/>
      <c r="K155" s="141"/>
      <c r="L155" s="141">
        <f t="shared" si="136"/>
        <v>3202979103</v>
      </c>
      <c r="M155" s="141">
        <v>5258012077.9999981</v>
      </c>
      <c r="N155" s="141">
        <f t="shared" si="188"/>
        <v>0</v>
      </c>
      <c r="O155" s="141"/>
      <c r="P155" s="141">
        <v>2408157.9336899999</v>
      </c>
      <c r="Q155" s="141">
        <v>756991403</v>
      </c>
      <c r="R155" s="141">
        <v>1276518313</v>
      </c>
      <c r="S155" s="141">
        <f t="shared" si="189"/>
        <v>1428067.9206124118</v>
      </c>
      <c r="T155" s="141"/>
      <c r="U155" s="141"/>
      <c r="V155" s="141">
        <f t="shared" si="137"/>
        <v>443204474</v>
      </c>
      <c r="W155" s="141">
        <f t="shared" si="138"/>
        <v>523996799.00000209</v>
      </c>
      <c r="X155" s="141">
        <f t="shared" si="139"/>
        <v>0</v>
      </c>
      <c r="Y155" s="141"/>
      <c r="Z155" s="141">
        <v>100173.58554</v>
      </c>
      <c r="AA155" s="141">
        <f t="shared" si="140"/>
        <v>340118003</v>
      </c>
      <c r="AB155" s="141">
        <f t="shared" si="141"/>
        <v>342170317.00001383</v>
      </c>
      <c r="AC155" s="141">
        <f t="shared" si="142"/>
        <v>99572.751271739049</v>
      </c>
      <c r="AD155" s="141"/>
      <c r="AE155" s="141"/>
      <c r="AF155" s="141">
        <f t="shared" si="143"/>
        <v>605544318</v>
      </c>
      <c r="AG155" s="141">
        <f t="shared" si="144"/>
        <v>726591897.00000179</v>
      </c>
      <c r="AH155" s="141">
        <f t="shared" si="190"/>
        <v>0</v>
      </c>
      <c r="AI155" s="141"/>
      <c r="AJ155" s="141"/>
      <c r="AK155" s="141">
        <f t="shared" si="145"/>
        <v>20371175</v>
      </c>
      <c r="AL155" s="141">
        <f t="shared" si="146"/>
        <v>21580834</v>
      </c>
      <c r="AM155" s="141">
        <f t="shared" si="191"/>
        <v>0</v>
      </c>
      <c r="AN155" s="141"/>
      <c r="AO155" s="141">
        <v>104699.46279999999</v>
      </c>
      <c r="AP155" s="141">
        <f t="shared" si="148"/>
        <v>45205996</v>
      </c>
      <c r="AQ155" s="141">
        <f t="shared" si="149"/>
        <v>45294790.000002876</v>
      </c>
      <c r="AR155" s="141">
        <f t="shared" si="192"/>
        <v>104494.21437959306</v>
      </c>
      <c r="AS155" s="141"/>
      <c r="AT155" s="141"/>
      <c r="AU155" s="141">
        <f t="shared" si="150"/>
        <v>12223411</v>
      </c>
      <c r="AV155" s="141">
        <f t="shared" si="151"/>
        <v>11889881.000002848</v>
      </c>
      <c r="AW155" s="141">
        <f t="shared" si="193"/>
        <v>0</v>
      </c>
      <c r="AX155" s="141"/>
      <c r="AY155" s="141"/>
      <c r="AZ155" s="141">
        <f t="shared" si="152"/>
        <v>859541545</v>
      </c>
      <c r="BA155" s="141">
        <f t="shared" si="153"/>
        <v>834431461.9999969</v>
      </c>
      <c r="BB155" s="141">
        <f t="shared" si="194"/>
        <v>0</v>
      </c>
      <c r="BC155" s="141"/>
      <c r="BD155" s="141">
        <v>974522</v>
      </c>
      <c r="BE155" s="141">
        <f t="shared" si="154"/>
        <v>9386434</v>
      </c>
      <c r="BF155" s="141">
        <f t="shared" si="155"/>
        <v>9386434</v>
      </c>
      <c r="BG155" s="141">
        <f t="shared" si="195"/>
        <v>974522</v>
      </c>
      <c r="BH155" s="141"/>
      <c r="BI155" s="141">
        <v>102472</v>
      </c>
      <c r="BJ155" s="141">
        <f t="shared" si="156"/>
        <v>2191103</v>
      </c>
      <c r="BK155" s="141">
        <f t="shared" si="157"/>
        <v>2191101</v>
      </c>
      <c r="BL155" s="141">
        <f t="shared" si="196"/>
        <v>102472.09353471154</v>
      </c>
      <c r="BM155" s="141"/>
      <c r="BN155" s="141"/>
      <c r="BO155" s="141">
        <f t="shared" si="158"/>
        <v>186600000</v>
      </c>
      <c r="BP155" s="141">
        <f t="shared" si="159"/>
        <v>183638092</v>
      </c>
      <c r="BQ155" s="141">
        <f t="shared" si="197"/>
        <v>0</v>
      </c>
      <c r="BR155" s="141"/>
      <c r="BS155" s="141"/>
      <c r="BT155" s="141">
        <f t="shared" si="160"/>
        <v>121100000</v>
      </c>
      <c r="BU155" s="141">
        <f t="shared" si="161"/>
        <v>119177778</v>
      </c>
      <c r="BV155" s="141">
        <f t="shared" si="198"/>
        <v>0</v>
      </c>
      <c r="BW155" s="141"/>
      <c r="BX155" s="141"/>
      <c r="BY155" s="141">
        <f t="shared" si="162"/>
        <v>10161290</v>
      </c>
      <c r="BZ155" s="141">
        <f t="shared" si="163"/>
        <v>10000069</v>
      </c>
      <c r="CA155" s="141">
        <f t="shared" si="199"/>
        <v>0</v>
      </c>
      <c r="CB155" s="141"/>
      <c r="CC155" s="141"/>
      <c r="CD155" s="141">
        <f t="shared" si="164"/>
        <v>1904000</v>
      </c>
      <c r="CE155" s="141">
        <f t="shared" si="165"/>
        <v>1874207.2309440002</v>
      </c>
      <c r="CF155" s="141">
        <f t="shared" si="200"/>
        <v>0</v>
      </c>
      <c r="CG155" s="141"/>
      <c r="CH155" s="141">
        <v>693.23</v>
      </c>
      <c r="CI155" s="141">
        <f t="shared" si="181"/>
        <v>246401</v>
      </c>
      <c r="CJ155" s="141">
        <f t="shared" si="182"/>
        <v>225992.98000000117</v>
      </c>
      <c r="CK155" s="141">
        <f t="shared" si="201"/>
        <v>755.83128834355432</v>
      </c>
      <c r="CL155" s="141"/>
      <c r="CM155" s="141"/>
      <c r="CN155" s="141">
        <v>139681</v>
      </c>
      <c r="CO155" s="141">
        <f t="shared" si="166"/>
        <v>139681</v>
      </c>
      <c r="CP155" s="141">
        <f t="shared" si="184"/>
        <v>435000431</v>
      </c>
      <c r="CQ155" s="141">
        <f t="shared" si="185"/>
        <v>435000431.00000006</v>
      </c>
      <c r="CR155" s="141">
        <f t="shared" si="186"/>
        <v>139680.99999999997</v>
      </c>
      <c r="CS155" s="141"/>
      <c r="CT155" s="141"/>
      <c r="CU155" s="141"/>
      <c r="CV155" s="141">
        <f t="shared" si="167"/>
        <v>2849565.8110867995</v>
      </c>
    </row>
    <row r="156" spans="1:100" s="14" customFormat="1" ht="13.2" x14ac:dyDescent="0.25">
      <c r="A156" s="4" t="s">
        <v>477</v>
      </c>
      <c r="B156" s="4" t="s">
        <v>478</v>
      </c>
      <c r="C156" s="4" t="s">
        <v>348</v>
      </c>
      <c r="D156" s="4" t="s">
        <v>348</v>
      </c>
      <c r="E156" s="4"/>
      <c r="F156" s="141"/>
      <c r="G156" s="141">
        <f>'Control Totals 2016-17'!$I$3</f>
        <v>129600000</v>
      </c>
      <c r="H156" s="141">
        <v>129600000.00000101</v>
      </c>
      <c r="I156" s="141">
        <f t="shared" si="187"/>
        <v>0</v>
      </c>
      <c r="J156" s="141"/>
      <c r="K156" s="141"/>
      <c r="L156" s="141">
        <f t="shared" si="136"/>
        <v>3202979103</v>
      </c>
      <c r="M156" s="141">
        <v>5258012077.9999981</v>
      </c>
      <c r="N156" s="141">
        <f t="shared" si="188"/>
        <v>0</v>
      </c>
      <c r="O156" s="141"/>
      <c r="P156" s="141">
        <v>2112919.8186730002</v>
      </c>
      <c r="Q156" s="141">
        <v>756991403</v>
      </c>
      <c r="R156" s="141">
        <v>1276518313</v>
      </c>
      <c r="S156" s="141">
        <f t="shared" si="189"/>
        <v>1252988.0078295281</v>
      </c>
      <c r="T156" s="141"/>
      <c r="U156" s="141"/>
      <c r="V156" s="141">
        <f t="shared" si="137"/>
        <v>443204474</v>
      </c>
      <c r="W156" s="141">
        <f t="shared" si="138"/>
        <v>523996799.00000209</v>
      </c>
      <c r="X156" s="141">
        <f t="shared" si="139"/>
        <v>0</v>
      </c>
      <c r="Y156" s="141"/>
      <c r="Z156" s="141">
        <v>119300.732005</v>
      </c>
      <c r="AA156" s="141">
        <f t="shared" si="140"/>
        <v>340118003</v>
      </c>
      <c r="AB156" s="141">
        <f t="shared" si="141"/>
        <v>342170317.00001383</v>
      </c>
      <c r="AC156" s="141">
        <f t="shared" si="142"/>
        <v>118585.17442930955</v>
      </c>
      <c r="AD156" s="141"/>
      <c r="AE156" s="141"/>
      <c r="AF156" s="141">
        <f t="shared" si="143"/>
        <v>605544318</v>
      </c>
      <c r="AG156" s="141">
        <f t="shared" si="144"/>
        <v>726591897.00000179</v>
      </c>
      <c r="AH156" s="141">
        <f t="shared" si="190"/>
        <v>0</v>
      </c>
      <c r="AI156" s="141"/>
      <c r="AJ156" s="141"/>
      <c r="AK156" s="141">
        <f t="shared" si="145"/>
        <v>20371175</v>
      </c>
      <c r="AL156" s="141">
        <f t="shared" si="146"/>
        <v>21580834</v>
      </c>
      <c r="AM156" s="141">
        <f t="shared" si="191"/>
        <v>0</v>
      </c>
      <c r="AN156" s="141"/>
      <c r="AO156" s="141">
        <v>56788.903467999997</v>
      </c>
      <c r="AP156" s="141">
        <f t="shared" si="148"/>
        <v>45205996</v>
      </c>
      <c r="AQ156" s="141">
        <f t="shared" si="149"/>
        <v>45294790.000002876</v>
      </c>
      <c r="AR156" s="141">
        <f t="shared" si="192"/>
        <v>56677.576891705001</v>
      </c>
      <c r="AS156" s="141"/>
      <c r="AT156" s="141"/>
      <c r="AU156" s="141">
        <f t="shared" si="150"/>
        <v>12223411</v>
      </c>
      <c r="AV156" s="141">
        <f t="shared" si="151"/>
        <v>11889881.000002848</v>
      </c>
      <c r="AW156" s="141">
        <f t="shared" si="193"/>
        <v>0</v>
      </c>
      <c r="AX156" s="141"/>
      <c r="AY156" s="141"/>
      <c r="AZ156" s="141">
        <f t="shared" si="152"/>
        <v>859541545</v>
      </c>
      <c r="BA156" s="141">
        <f t="shared" si="153"/>
        <v>834431461.9999969</v>
      </c>
      <c r="BB156" s="141">
        <f t="shared" si="194"/>
        <v>0</v>
      </c>
      <c r="BC156" s="141"/>
      <c r="BD156" s="141"/>
      <c r="BE156" s="141">
        <f t="shared" si="154"/>
        <v>9386434</v>
      </c>
      <c r="BF156" s="141">
        <f t="shared" si="155"/>
        <v>9386434</v>
      </c>
      <c r="BG156" s="141">
        <f t="shared" si="195"/>
        <v>0</v>
      </c>
      <c r="BH156" s="141"/>
      <c r="BI156" s="141"/>
      <c r="BJ156" s="141">
        <f t="shared" si="156"/>
        <v>2191103</v>
      </c>
      <c r="BK156" s="141">
        <f t="shared" si="157"/>
        <v>2191101</v>
      </c>
      <c r="BL156" s="141">
        <f t="shared" si="196"/>
        <v>0</v>
      </c>
      <c r="BM156" s="141"/>
      <c r="BN156" s="141"/>
      <c r="BO156" s="141">
        <f t="shared" si="158"/>
        <v>186600000</v>
      </c>
      <c r="BP156" s="141">
        <f t="shared" si="159"/>
        <v>183638092</v>
      </c>
      <c r="BQ156" s="141">
        <f t="shared" si="197"/>
        <v>0</v>
      </c>
      <c r="BR156" s="141"/>
      <c r="BS156" s="141"/>
      <c r="BT156" s="141">
        <f t="shared" si="160"/>
        <v>121100000</v>
      </c>
      <c r="BU156" s="141">
        <f t="shared" si="161"/>
        <v>119177778</v>
      </c>
      <c r="BV156" s="141">
        <f t="shared" si="198"/>
        <v>0</v>
      </c>
      <c r="BW156" s="141"/>
      <c r="BX156" s="141"/>
      <c r="BY156" s="141">
        <f t="shared" si="162"/>
        <v>10161290</v>
      </c>
      <c r="BZ156" s="141">
        <f t="shared" si="163"/>
        <v>10000069</v>
      </c>
      <c r="CA156" s="141">
        <f t="shared" si="199"/>
        <v>0</v>
      </c>
      <c r="CB156" s="141"/>
      <c r="CC156" s="141"/>
      <c r="CD156" s="141">
        <f t="shared" si="164"/>
        <v>1904000</v>
      </c>
      <c r="CE156" s="141">
        <f t="shared" si="165"/>
        <v>1874207.2309440002</v>
      </c>
      <c r="CF156" s="141">
        <f t="shared" si="200"/>
        <v>0</v>
      </c>
      <c r="CG156" s="141"/>
      <c r="CH156" s="141">
        <v>693.23</v>
      </c>
      <c r="CI156" s="141">
        <f t="shared" si="181"/>
        <v>246401</v>
      </c>
      <c r="CJ156" s="141">
        <f t="shared" si="182"/>
        <v>225992.98000000117</v>
      </c>
      <c r="CK156" s="141">
        <f t="shared" si="201"/>
        <v>755.83128834355432</v>
      </c>
      <c r="CL156" s="141"/>
      <c r="CM156" s="141">
        <v>85802</v>
      </c>
      <c r="CN156" s="141">
        <v>167961</v>
      </c>
      <c r="CO156" s="141">
        <f t="shared" si="166"/>
        <v>253763</v>
      </c>
      <c r="CP156" s="141">
        <f t="shared" si="184"/>
        <v>435000431</v>
      </c>
      <c r="CQ156" s="141">
        <f t="shared" si="185"/>
        <v>435000431.00000006</v>
      </c>
      <c r="CR156" s="141">
        <f t="shared" si="186"/>
        <v>253762.99999999994</v>
      </c>
      <c r="CS156" s="141"/>
      <c r="CT156" s="141"/>
      <c r="CU156" s="141"/>
      <c r="CV156" s="141">
        <f t="shared" si="167"/>
        <v>1682769.5904388861</v>
      </c>
    </row>
    <row r="157" spans="1:100" s="14" customFormat="1" ht="13.2" x14ac:dyDescent="0.25">
      <c r="A157" s="4" t="s">
        <v>155</v>
      </c>
      <c r="B157" s="4" t="s">
        <v>156</v>
      </c>
      <c r="C157" s="4"/>
      <c r="D157" s="4" t="s">
        <v>136</v>
      </c>
      <c r="E157" s="4"/>
      <c r="F157" s="141">
        <v>543012.71961000003</v>
      </c>
      <c r="G157" s="141">
        <f>'Control Totals 2016-17'!$I$3</f>
        <v>129600000</v>
      </c>
      <c r="H157" s="141">
        <v>129600000.00000101</v>
      </c>
      <c r="I157" s="141">
        <f t="shared" si="187"/>
        <v>543012.71960999572</v>
      </c>
      <c r="J157" s="141"/>
      <c r="K157" s="141">
        <v>14545784.771165</v>
      </c>
      <c r="L157" s="141">
        <f t="shared" si="136"/>
        <v>3202979103</v>
      </c>
      <c r="M157" s="141">
        <v>5258012077.9999981</v>
      </c>
      <c r="N157" s="141">
        <f t="shared" si="188"/>
        <v>8860733.6703757849</v>
      </c>
      <c r="O157" s="141"/>
      <c r="P157" s="141">
        <v>3999144.3944179998</v>
      </c>
      <c r="Q157" s="141">
        <v>756991403</v>
      </c>
      <c r="R157" s="141">
        <v>1276518313</v>
      </c>
      <c r="S157" s="141">
        <f t="shared" si="189"/>
        <v>2371542.8874776093</v>
      </c>
      <c r="T157" s="141"/>
      <c r="U157" s="141"/>
      <c r="V157" s="141">
        <f t="shared" si="137"/>
        <v>443204474</v>
      </c>
      <c r="W157" s="141">
        <f t="shared" si="138"/>
        <v>523996799.00000209</v>
      </c>
      <c r="X157" s="141">
        <f t="shared" si="139"/>
        <v>0</v>
      </c>
      <c r="Y157" s="141"/>
      <c r="Z157" s="141">
        <v>1545598.342071</v>
      </c>
      <c r="AA157" s="141">
        <f t="shared" si="140"/>
        <v>340118003</v>
      </c>
      <c r="AB157" s="141">
        <f t="shared" si="141"/>
        <v>342170317.00001383</v>
      </c>
      <c r="AC157" s="141">
        <f t="shared" si="142"/>
        <v>1536327.9496429206</v>
      </c>
      <c r="AD157" s="141"/>
      <c r="AE157" s="141">
        <v>2825765.8405670002</v>
      </c>
      <c r="AF157" s="141">
        <f t="shared" si="143"/>
        <v>605544318</v>
      </c>
      <c r="AG157" s="141">
        <f t="shared" si="144"/>
        <v>726591897.00000179</v>
      </c>
      <c r="AH157" s="141">
        <f t="shared" si="190"/>
        <v>2355003.4838247537</v>
      </c>
      <c r="AI157" s="141"/>
      <c r="AJ157" s="141"/>
      <c r="AK157" s="141">
        <f t="shared" si="145"/>
        <v>20371175</v>
      </c>
      <c r="AL157" s="141">
        <f t="shared" si="146"/>
        <v>21580834</v>
      </c>
      <c r="AM157" s="141">
        <f t="shared" si="191"/>
        <v>0</v>
      </c>
      <c r="AN157" s="141"/>
      <c r="AO157" s="141">
        <v>226473.92735300001</v>
      </c>
      <c r="AP157" s="141">
        <f t="shared" si="148"/>
        <v>45205996</v>
      </c>
      <c r="AQ157" s="141">
        <f t="shared" si="149"/>
        <v>45294790.000002876</v>
      </c>
      <c r="AR157" s="141">
        <f t="shared" si="192"/>
        <v>226029.95739738189</v>
      </c>
      <c r="AS157" s="141"/>
      <c r="AT157" s="141">
        <v>74736.394857000007</v>
      </c>
      <c r="AU157" s="141">
        <f t="shared" si="150"/>
        <v>12223411</v>
      </c>
      <c r="AV157" s="141">
        <f t="shared" si="151"/>
        <v>11889881.000002848</v>
      </c>
      <c r="AW157" s="141">
        <f t="shared" si="193"/>
        <v>76832.869142691881</v>
      </c>
      <c r="AX157" s="141"/>
      <c r="AY157" s="141">
        <v>4619944.7976799998</v>
      </c>
      <c r="AZ157" s="141">
        <f t="shared" si="152"/>
        <v>859541545</v>
      </c>
      <c r="BA157" s="141">
        <f t="shared" si="153"/>
        <v>834431461.9999969</v>
      </c>
      <c r="BB157" s="141">
        <f t="shared" si="194"/>
        <v>4758970.2330909884</v>
      </c>
      <c r="BC157" s="141"/>
      <c r="BD157" s="141"/>
      <c r="BE157" s="141">
        <f t="shared" si="154"/>
        <v>9386434</v>
      </c>
      <c r="BF157" s="141">
        <f t="shared" si="155"/>
        <v>9386434</v>
      </c>
      <c r="BG157" s="141">
        <f t="shared" si="195"/>
        <v>0</v>
      </c>
      <c r="BH157" s="141"/>
      <c r="BI157" s="141"/>
      <c r="BJ157" s="141">
        <f t="shared" si="156"/>
        <v>2191103</v>
      </c>
      <c r="BK157" s="141">
        <f t="shared" si="157"/>
        <v>2191101</v>
      </c>
      <c r="BL157" s="141">
        <f t="shared" si="196"/>
        <v>0</v>
      </c>
      <c r="BM157" s="141"/>
      <c r="BN157" s="141">
        <v>769506</v>
      </c>
      <c r="BO157" s="141">
        <f t="shared" si="158"/>
        <v>186600000</v>
      </c>
      <c r="BP157" s="141">
        <f t="shared" si="159"/>
        <v>183638092</v>
      </c>
      <c r="BQ157" s="141">
        <f t="shared" si="197"/>
        <v>781917.40088434378</v>
      </c>
      <c r="BR157" s="141"/>
      <c r="BS157" s="141">
        <v>688970</v>
      </c>
      <c r="BT157" s="141">
        <f t="shared" si="160"/>
        <v>121100000</v>
      </c>
      <c r="BU157" s="141">
        <f t="shared" si="161"/>
        <v>119177778</v>
      </c>
      <c r="BV157" s="141">
        <f t="shared" si="198"/>
        <v>700082.41804944538</v>
      </c>
      <c r="BW157" s="141"/>
      <c r="BX157" s="141">
        <v>51685</v>
      </c>
      <c r="BY157" s="141">
        <f t="shared" si="162"/>
        <v>10161290</v>
      </c>
      <c r="BZ157" s="141">
        <f t="shared" si="163"/>
        <v>10000069</v>
      </c>
      <c r="CA157" s="141">
        <f t="shared" si="199"/>
        <v>52518.264988971576</v>
      </c>
      <c r="CB157" s="141"/>
      <c r="CC157" s="141">
        <v>9232.5479369999994</v>
      </c>
      <c r="CD157" s="141">
        <f t="shared" si="164"/>
        <v>1904000</v>
      </c>
      <c r="CE157" s="141">
        <f t="shared" si="165"/>
        <v>1874207.2309440002</v>
      </c>
      <c r="CF157" s="141">
        <f t="shared" si="200"/>
        <v>9379.3103461637638</v>
      </c>
      <c r="CG157" s="141"/>
      <c r="CH157" s="141">
        <v>693.23</v>
      </c>
      <c r="CI157" s="141">
        <f t="shared" si="181"/>
        <v>246401</v>
      </c>
      <c r="CJ157" s="141">
        <f t="shared" si="182"/>
        <v>225992.98000000117</v>
      </c>
      <c r="CK157" s="141">
        <f t="shared" si="201"/>
        <v>755.83128834355432</v>
      </c>
      <c r="CL157" s="141"/>
      <c r="CM157" s="141"/>
      <c r="CN157" s="141">
        <v>2180682</v>
      </c>
      <c r="CO157" s="141">
        <f t="shared" si="166"/>
        <v>2180682</v>
      </c>
      <c r="CP157" s="141">
        <f t="shared" si="184"/>
        <v>435000431</v>
      </c>
      <c r="CQ157" s="141">
        <f t="shared" si="185"/>
        <v>435000431.00000006</v>
      </c>
      <c r="CR157" s="141">
        <f t="shared" si="186"/>
        <v>2180681.9999999995</v>
      </c>
      <c r="CS157" s="141"/>
      <c r="CT157" s="141"/>
      <c r="CU157" s="141"/>
      <c r="CV157" s="141">
        <f t="shared" si="167"/>
        <v>24453788.996119399</v>
      </c>
    </row>
    <row r="158" spans="1:100" s="14" customFormat="1" ht="13.2" x14ac:dyDescent="0.25">
      <c r="A158" s="4" t="s">
        <v>799</v>
      </c>
      <c r="B158" s="4" t="s">
        <v>800</v>
      </c>
      <c r="C158" s="4" t="s">
        <v>764</v>
      </c>
      <c r="D158" s="4" t="s">
        <v>764</v>
      </c>
      <c r="E158" s="4"/>
      <c r="F158" s="141"/>
      <c r="G158" s="141">
        <f>'Control Totals 2016-17'!$I$3</f>
        <v>129600000</v>
      </c>
      <c r="H158" s="141">
        <v>129600000.00000101</v>
      </c>
      <c r="I158" s="141">
        <f t="shared" si="187"/>
        <v>0</v>
      </c>
      <c r="J158" s="141"/>
      <c r="K158" s="141"/>
      <c r="L158" s="141">
        <f t="shared" si="136"/>
        <v>3202979103</v>
      </c>
      <c r="M158" s="141">
        <v>5258012077.9999981</v>
      </c>
      <c r="N158" s="141">
        <f t="shared" si="188"/>
        <v>0</v>
      </c>
      <c r="O158" s="141"/>
      <c r="P158" s="141"/>
      <c r="Q158" s="141">
        <v>756991403</v>
      </c>
      <c r="R158" s="141">
        <v>1276518313</v>
      </c>
      <c r="S158" s="141">
        <f t="shared" si="189"/>
        <v>0</v>
      </c>
      <c r="T158" s="141"/>
      <c r="U158" s="141">
        <v>5025649.8833330004</v>
      </c>
      <c r="V158" s="141">
        <f t="shared" si="137"/>
        <v>443204474</v>
      </c>
      <c r="W158" s="141">
        <f t="shared" si="138"/>
        <v>523996799.00000209</v>
      </c>
      <c r="X158" s="141">
        <f t="shared" si="139"/>
        <v>4250771.2209340325</v>
      </c>
      <c r="Y158" s="141"/>
      <c r="Z158" s="141">
        <v>299239.96211099997</v>
      </c>
      <c r="AA158" s="141">
        <f t="shared" si="140"/>
        <v>340118003</v>
      </c>
      <c r="AB158" s="141">
        <f t="shared" si="141"/>
        <v>342170317.00001383</v>
      </c>
      <c r="AC158" s="141">
        <f t="shared" si="142"/>
        <v>297445.14142348839</v>
      </c>
      <c r="AD158" s="141"/>
      <c r="AE158" s="141"/>
      <c r="AF158" s="141">
        <f t="shared" si="143"/>
        <v>605544318</v>
      </c>
      <c r="AG158" s="141">
        <f t="shared" si="144"/>
        <v>726591897.00000179</v>
      </c>
      <c r="AH158" s="141">
        <f t="shared" si="190"/>
        <v>0</v>
      </c>
      <c r="AI158" s="141"/>
      <c r="AJ158" s="141"/>
      <c r="AK158" s="141">
        <f t="shared" si="145"/>
        <v>20371175</v>
      </c>
      <c r="AL158" s="141">
        <f t="shared" si="146"/>
        <v>21580834</v>
      </c>
      <c r="AM158" s="141">
        <f t="shared" si="191"/>
        <v>0</v>
      </c>
      <c r="AN158" s="141"/>
      <c r="AO158" s="141"/>
      <c r="AP158" s="141">
        <f t="shared" si="148"/>
        <v>45205996</v>
      </c>
      <c r="AQ158" s="141">
        <f t="shared" si="149"/>
        <v>45294790.000002876</v>
      </c>
      <c r="AR158" s="141">
        <f t="shared" si="192"/>
        <v>0</v>
      </c>
      <c r="AS158" s="141"/>
      <c r="AT158" s="141"/>
      <c r="AU158" s="141">
        <f t="shared" si="150"/>
        <v>12223411</v>
      </c>
      <c r="AV158" s="141">
        <f t="shared" si="151"/>
        <v>11889881.000002848</v>
      </c>
      <c r="AW158" s="141">
        <f t="shared" si="193"/>
        <v>0</v>
      </c>
      <c r="AX158" s="141"/>
      <c r="AY158" s="141"/>
      <c r="AZ158" s="141">
        <f t="shared" si="152"/>
        <v>859541545</v>
      </c>
      <c r="BA158" s="141">
        <f t="shared" si="153"/>
        <v>834431461.9999969</v>
      </c>
      <c r="BB158" s="141">
        <f t="shared" si="194"/>
        <v>0</v>
      </c>
      <c r="BC158" s="141"/>
      <c r="BD158" s="141"/>
      <c r="BE158" s="141">
        <f t="shared" si="154"/>
        <v>9386434</v>
      </c>
      <c r="BF158" s="141">
        <f t="shared" si="155"/>
        <v>9386434</v>
      </c>
      <c r="BG158" s="141">
        <f t="shared" si="195"/>
        <v>0</v>
      </c>
      <c r="BH158" s="141"/>
      <c r="BI158" s="141"/>
      <c r="BJ158" s="141">
        <f t="shared" si="156"/>
        <v>2191103</v>
      </c>
      <c r="BK158" s="141">
        <f t="shared" si="157"/>
        <v>2191101</v>
      </c>
      <c r="BL158" s="141">
        <f t="shared" si="196"/>
        <v>0</v>
      </c>
      <c r="BM158" s="141"/>
      <c r="BN158" s="141"/>
      <c r="BO158" s="141">
        <f t="shared" si="158"/>
        <v>186600000</v>
      </c>
      <c r="BP158" s="141">
        <f t="shared" si="159"/>
        <v>183638092</v>
      </c>
      <c r="BQ158" s="141">
        <f t="shared" si="197"/>
        <v>0</v>
      </c>
      <c r="BR158" s="141"/>
      <c r="BS158" s="141"/>
      <c r="BT158" s="141">
        <f t="shared" si="160"/>
        <v>121100000</v>
      </c>
      <c r="BU158" s="141">
        <f t="shared" si="161"/>
        <v>119177778</v>
      </c>
      <c r="BV158" s="141">
        <f t="shared" si="198"/>
        <v>0</v>
      </c>
      <c r="BW158" s="141"/>
      <c r="BX158" s="141"/>
      <c r="BY158" s="141">
        <f t="shared" si="162"/>
        <v>10161290</v>
      </c>
      <c r="BZ158" s="141">
        <f t="shared" si="163"/>
        <v>10000069</v>
      </c>
      <c r="CA158" s="141">
        <f t="shared" si="199"/>
        <v>0</v>
      </c>
      <c r="CB158" s="141"/>
      <c r="CC158" s="141"/>
      <c r="CD158" s="141">
        <f t="shared" si="164"/>
        <v>1904000</v>
      </c>
      <c r="CE158" s="141">
        <f t="shared" si="165"/>
        <v>1874207.2309440002</v>
      </c>
      <c r="CF158" s="141">
        <f t="shared" si="200"/>
        <v>0</v>
      </c>
      <c r="CG158" s="141"/>
      <c r="CH158" s="141"/>
      <c r="CI158" s="141">
        <f t="shared" si="181"/>
        <v>246401</v>
      </c>
      <c r="CJ158" s="141">
        <f t="shared" si="182"/>
        <v>225992.98000000117</v>
      </c>
      <c r="CK158" s="141">
        <f t="shared" si="201"/>
        <v>0</v>
      </c>
      <c r="CL158" s="141"/>
      <c r="CM158" s="141"/>
      <c r="CN158" s="141">
        <v>209645</v>
      </c>
      <c r="CO158" s="141">
        <f t="shared" si="166"/>
        <v>209645</v>
      </c>
      <c r="CP158" s="141">
        <f t="shared" si="184"/>
        <v>435000431</v>
      </c>
      <c r="CQ158" s="141">
        <f t="shared" si="185"/>
        <v>435000431.00000006</v>
      </c>
      <c r="CR158" s="141">
        <f t="shared" si="186"/>
        <v>209644.99999999997</v>
      </c>
      <c r="CS158" s="141"/>
      <c r="CT158" s="141"/>
      <c r="CU158" s="141"/>
      <c r="CV158" s="141">
        <f t="shared" si="167"/>
        <v>4757861.3623575205</v>
      </c>
    </row>
    <row r="159" spans="1:100" s="14" customFormat="1" ht="13.2" x14ac:dyDescent="0.25">
      <c r="A159" s="4" t="s">
        <v>280</v>
      </c>
      <c r="B159" s="4" t="s">
        <v>281</v>
      </c>
      <c r="C159" s="4"/>
      <c r="D159" s="4" t="s">
        <v>203</v>
      </c>
      <c r="E159" s="4"/>
      <c r="F159" s="141">
        <v>275270.63581200002</v>
      </c>
      <c r="G159" s="141">
        <f>'Control Totals 2016-17'!$I$3</f>
        <v>129600000</v>
      </c>
      <c r="H159" s="141">
        <v>129600000.00000101</v>
      </c>
      <c r="I159" s="141">
        <f t="shared" si="187"/>
        <v>275270.63581199787</v>
      </c>
      <c r="J159" s="141"/>
      <c r="K159" s="141">
        <v>15790279.62834</v>
      </c>
      <c r="L159" s="141">
        <f t="shared" si="136"/>
        <v>3202979103</v>
      </c>
      <c r="M159" s="141">
        <v>5258012077.9999981</v>
      </c>
      <c r="N159" s="141">
        <f t="shared" si="188"/>
        <v>9618832.1612485368</v>
      </c>
      <c r="O159" s="141"/>
      <c r="P159" s="141">
        <v>3697381.755235</v>
      </c>
      <c r="Q159" s="141">
        <v>756991403</v>
      </c>
      <c r="R159" s="141">
        <v>1276518313</v>
      </c>
      <c r="S159" s="141">
        <f t="shared" si="189"/>
        <v>2192593.849863512</v>
      </c>
      <c r="T159" s="141"/>
      <c r="U159" s="141"/>
      <c r="V159" s="141">
        <f t="shared" si="137"/>
        <v>443204474</v>
      </c>
      <c r="W159" s="141">
        <f t="shared" si="138"/>
        <v>523996799.00000209</v>
      </c>
      <c r="X159" s="141">
        <f t="shared" si="139"/>
        <v>0</v>
      </c>
      <c r="Y159" s="141"/>
      <c r="Z159" s="141">
        <v>1241619.8439460001</v>
      </c>
      <c r="AA159" s="141">
        <f t="shared" si="140"/>
        <v>340118003</v>
      </c>
      <c r="AB159" s="141">
        <f t="shared" si="141"/>
        <v>342170317.00001383</v>
      </c>
      <c r="AC159" s="141">
        <f t="shared" si="142"/>
        <v>1234172.6936181553</v>
      </c>
      <c r="AD159" s="141"/>
      <c r="AE159" s="141">
        <v>2241224.1225749999</v>
      </c>
      <c r="AF159" s="141">
        <f t="shared" si="143"/>
        <v>605544318</v>
      </c>
      <c r="AG159" s="141">
        <f t="shared" si="144"/>
        <v>726591897.00000179</v>
      </c>
      <c r="AH159" s="141">
        <f t="shared" si="190"/>
        <v>1867844.2993836792</v>
      </c>
      <c r="AI159" s="141"/>
      <c r="AJ159" s="141"/>
      <c r="AK159" s="141">
        <f t="shared" si="145"/>
        <v>20371175</v>
      </c>
      <c r="AL159" s="141">
        <f t="shared" si="146"/>
        <v>21580834</v>
      </c>
      <c r="AM159" s="141">
        <f t="shared" si="191"/>
        <v>0</v>
      </c>
      <c r="AN159" s="141"/>
      <c r="AO159" s="141">
        <v>116521.967993</v>
      </c>
      <c r="AP159" s="141">
        <f t="shared" si="148"/>
        <v>45205996</v>
      </c>
      <c r="AQ159" s="141">
        <f t="shared" si="149"/>
        <v>45294790.000002876</v>
      </c>
      <c r="AR159" s="141">
        <f t="shared" si="192"/>
        <v>116293.54323098421</v>
      </c>
      <c r="AS159" s="141"/>
      <c r="AT159" s="141">
        <v>73490.788276000007</v>
      </c>
      <c r="AU159" s="141">
        <f t="shared" si="150"/>
        <v>12223411</v>
      </c>
      <c r="AV159" s="141">
        <f t="shared" si="151"/>
        <v>11889881.000002848</v>
      </c>
      <c r="AW159" s="141">
        <f t="shared" si="193"/>
        <v>75552.321323595606</v>
      </c>
      <c r="AX159" s="141"/>
      <c r="AY159" s="141">
        <v>2269416.4746889998</v>
      </c>
      <c r="AZ159" s="141">
        <f t="shared" si="152"/>
        <v>859541545</v>
      </c>
      <c r="BA159" s="141">
        <f t="shared" si="153"/>
        <v>834431461.9999969</v>
      </c>
      <c r="BB159" s="141">
        <f t="shared" si="194"/>
        <v>2337708.7654715534</v>
      </c>
      <c r="BC159" s="141"/>
      <c r="BD159" s="141"/>
      <c r="BE159" s="141">
        <f t="shared" si="154"/>
        <v>9386434</v>
      </c>
      <c r="BF159" s="141">
        <f t="shared" si="155"/>
        <v>9386434</v>
      </c>
      <c r="BG159" s="141">
        <f t="shared" si="195"/>
        <v>0</v>
      </c>
      <c r="BH159" s="141"/>
      <c r="BI159" s="141"/>
      <c r="BJ159" s="141">
        <f t="shared" si="156"/>
        <v>2191103</v>
      </c>
      <c r="BK159" s="141">
        <f t="shared" si="157"/>
        <v>2191101</v>
      </c>
      <c r="BL159" s="141">
        <f t="shared" si="196"/>
        <v>0</v>
      </c>
      <c r="BM159" s="141"/>
      <c r="BN159" s="141">
        <v>673810</v>
      </c>
      <c r="BO159" s="141">
        <f t="shared" si="158"/>
        <v>186600000</v>
      </c>
      <c r="BP159" s="141">
        <f t="shared" si="159"/>
        <v>183638092</v>
      </c>
      <c r="BQ159" s="141">
        <f t="shared" si="197"/>
        <v>684677.91529874969</v>
      </c>
      <c r="BR159" s="141"/>
      <c r="BS159" s="141">
        <v>487256</v>
      </c>
      <c r="BT159" s="141">
        <f t="shared" si="160"/>
        <v>121100000</v>
      </c>
      <c r="BU159" s="141">
        <f t="shared" si="161"/>
        <v>119177778</v>
      </c>
      <c r="BV159" s="141">
        <f t="shared" si="198"/>
        <v>495114.96681873023</v>
      </c>
      <c r="BW159" s="141"/>
      <c r="BX159" s="141">
        <v>46491</v>
      </c>
      <c r="BY159" s="141">
        <f t="shared" si="162"/>
        <v>10161290</v>
      </c>
      <c r="BZ159" s="141">
        <f t="shared" si="163"/>
        <v>10000069</v>
      </c>
      <c r="CA159" s="141">
        <f t="shared" si="199"/>
        <v>47240.527379361083</v>
      </c>
      <c r="CB159" s="141"/>
      <c r="CC159" s="141">
        <v>13848.821900000001</v>
      </c>
      <c r="CD159" s="141">
        <f t="shared" si="164"/>
        <v>1904000</v>
      </c>
      <c r="CE159" s="141">
        <f t="shared" si="165"/>
        <v>1874207.2309440002</v>
      </c>
      <c r="CF159" s="141">
        <f t="shared" si="200"/>
        <v>14068.965513658219</v>
      </c>
      <c r="CG159" s="141"/>
      <c r="CH159" s="141">
        <v>693.23</v>
      </c>
      <c r="CI159" s="141">
        <f t="shared" si="181"/>
        <v>246401</v>
      </c>
      <c r="CJ159" s="141">
        <f t="shared" si="182"/>
        <v>225992.98000000117</v>
      </c>
      <c r="CK159" s="141">
        <f t="shared" si="201"/>
        <v>755.83128834355432</v>
      </c>
      <c r="CL159" s="141"/>
      <c r="CM159" s="141"/>
      <c r="CN159" s="141"/>
      <c r="CO159" s="141">
        <f t="shared" si="166"/>
        <v>0</v>
      </c>
      <c r="CP159" s="141">
        <f t="shared" si="184"/>
        <v>435000431</v>
      </c>
      <c r="CQ159" s="141">
        <f t="shared" si="185"/>
        <v>435000431.00000006</v>
      </c>
      <c r="CR159" s="141">
        <f t="shared" si="186"/>
        <v>0</v>
      </c>
      <c r="CS159" s="141"/>
      <c r="CT159" s="141"/>
      <c r="CU159" s="141"/>
      <c r="CV159" s="141">
        <f t="shared" si="167"/>
        <v>18960126.476250857</v>
      </c>
    </row>
    <row r="160" spans="1:100" s="14" customFormat="1" ht="13.2" x14ac:dyDescent="0.25">
      <c r="A160" s="4" t="s">
        <v>180</v>
      </c>
      <c r="B160" s="4" t="s">
        <v>181</v>
      </c>
      <c r="C160" s="4"/>
      <c r="D160" s="4" t="s">
        <v>177</v>
      </c>
      <c r="E160" s="4"/>
      <c r="F160" s="141">
        <v>1586565.3496439999</v>
      </c>
      <c r="G160" s="141">
        <f>'Control Totals 2016-17'!$I$3</f>
        <v>129600000</v>
      </c>
      <c r="H160" s="141">
        <v>129600000.00000101</v>
      </c>
      <c r="I160" s="141">
        <f t="shared" si="187"/>
        <v>1586565.3496439876</v>
      </c>
      <c r="J160" s="141"/>
      <c r="K160" s="141">
        <v>56608274.147753</v>
      </c>
      <c r="L160" s="141">
        <f t="shared" si="136"/>
        <v>3202979103</v>
      </c>
      <c r="M160" s="141">
        <v>5258012077.9999981</v>
      </c>
      <c r="N160" s="141">
        <f t="shared" si="188"/>
        <v>34483587.420954578</v>
      </c>
      <c r="O160" s="141"/>
      <c r="P160" s="141"/>
      <c r="Q160" s="141">
        <v>756991403</v>
      </c>
      <c r="R160" s="141">
        <v>1276518313</v>
      </c>
      <c r="S160" s="141">
        <f t="shared" si="189"/>
        <v>0</v>
      </c>
      <c r="T160" s="141"/>
      <c r="U160" s="141">
        <v>8332745.2910289997</v>
      </c>
      <c r="V160" s="141">
        <f t="shared" si="137"/>
        <v>443204474</v>
      </c>
      <c r="W160" s="141">
        <f t="shared" si="138"/>
        <v>523996799.00000209</v>
      </c>
      <c r="X160" s="141">
        <f t="shared" si="139"/>
        <v>7047962.8897245806</v>
      </c>
      <c r="Y160" s="141"/>
      <c r="Z160" s="141">
        <v>7246822.9904190004</v>
      </c>
      <c r="AA160" s="141">
        <f t="shared" si="140"/>
        <v>340118003</v>
      </c>
      <c r="AB160" s="141">
        <f t="shared" si="141"/>
        <v>342170317.00001383</v>
      </c>
      <c r="AC160" s="141">
        <f t="shared" si="142"/>
        <v>7203357.0451281983</v>
      </c>
      <c r="AD160" s="141"/>
      <c r="AE160" s="141">
        <v>11596694.415289</v>
      </c>
      <c r="AF160" s="141">
        <f t="shared" si="143"/>
        <v>605544318</v>
      </c>
      <c r="AG160" s="141">
        <f t="shared" si="144"/>
        <v>726591897.00000179</v>
      </c>
      <c r="AH160" s="141">
        <f t="shared" si="190"/>
        <v>9664727.1181453429</v>
      </c>
      <c r="AI160" s="141"/>
      <c r="AJ160" s="141"/>
      <c r="AK160" s="141">
        <f t="shared" si="145"/>
        <v>20371175</v>
      </c>
      <c r="AL160" s="141">
        <f t="shared" si="146"/>
        <v>21580834</v>
      </c>
      <c r="AM160" s="141">
        <f t="shared" si="191"/>
        <v>0</v>
      </c>
      <c r="AN160" s="141"/>
      <c r="AO160" s="141"/>
      <c r="AP160" s="141">
        <f t="shared" si="148"/>
        <v>45205996</v>
      </c>
      <c r="AQ160" s="141">
        <f t="shared" si="149"/>
        <v>45294790.000002876</v>
      </c>
      <c r="AR160" s="141">
        <f t="shared" si="192"/>
        <v>0</v>
      </c>
      <c r="AS160" s="141"/>
      <c r="AT160" s="141">
        <v>117313.492533</v>
      </c>
      <c r="AU160" s="141">
        <f t="shared" si="150"/>
        <v>12223411</v>
      </c>
      <c r="AV160" s="141">
        <f t="shared" si="151"/>
        <v>11889881.000002848</v>
      </c>
      <c r="AW160" s="141">
        <f t="shared" si="193"/>
        <v>120604.3218662951</v>
      </c>
      <c r="AX160" s="141"/>
      <c r="AY160" s="141">
        <v>23296105.575741999</v>
      </c>
      <c r="AZ160" s="141">
        <f t="shared" si="152"/>
        <v>859541545</v>
      </c>
      <c r="BA160" s="141">
        <f t="shared" si="153"/>
        <v>834431461.9999969</v>
      </c>
      <c r="BB160" s="141">
        <f t="shared" si="194"/>
        <v>23997142.354942109</v>
      </c>
      <c r="BC160" s="141"/>
      <c r="BD160" s="141"/>
      <c r="BE160" s="141">
        <f t="shared" si="154"/>
        <v>9386434</v>
      </c>
      <c r="BF160" s="141">
        <f t="shared" si="155"/>
        <v>9386434</v>
      </c>
      <c r="BG160" s="141">
        <f t="shared" si="195"/>
        <v>0</v>
      </c>
      <c r="BH160" s="141"/>
      <c r="BI160" s="141"/>
      <c r="BJ160" s="141">
        <f t="shared" si="156"/>
        <v>2191103</v>
      </c>
      <c r="BK160" s="141">
        <f t="shared" si="157"/>
        <v>2191101</v>
      </c>
      <c r="BL160" s="141">
        <f t="shared" si="196"/>
        <v>0</v>
      </c>
      <c r="BM160" s="141"/>
      <c r="BN160" s="141">
        <v>3163482</v>
      </c>
      <c r="BO160" s="141">
        <f t="shared" si="158"/>
        <v>186600000</v>
      </c>
      <c r="BP160" s="141">
        <f t="shared" si="159"/>
        <v>183638092</v>
      </c>
      <c r="BQ160" s="141">
        <f t="shared" si="197"/>
        <v>3214505.9599072724</v>
      </c>
      <c r="BR160" s="141"/>
      <c r="BS160" s="141">
        <v>2349992</v>
      </c>
      <c r="BT160" s="141">
        <f t="shared" si="160"/>
        <v>121100000</v>
      </c>
      <c r="BU160" s="141">
        <f t="shared" si="161"/>
        <v>119177778</v>
      </c>
      <c r="BV160" s="141">
        <f t="shared" si="198"/>
        <v>2387895.0923216576</v>
      </c>
      <c r="BW160" s="141"/>
      <c r="BX160" s="141">
        <v>227277</v>
      </c>
      <c r="BY160" s="141">
        <f t="shared" si="162"/>
        <v>10161290</v>
      </c>
      <c r="BZ160" s="141">
        <f t="shared" si="163"/>
        <v>10000069</v>
      </c>
      <c r="CA160" s="141">
        <f t="shared" si="199"/>
        <v>230941.15723901507</v>
      </c>
      <c r="CB160" s="141"/>
      <c r="CC160" s="141">
        <v>18465.095870000001</v>
      </c>
      <c r="CD160" s="141">
        <f t="shared" si="164"/>
        <v>1904000</v>
      </c>
      <c r="CE160" s="141">
        <f t="shared" si="165"/>
        <v>1874207.2309440002</v>
      </c>
      <c r="CF160" s="141">
        <f t="shared" si="200"/>
        <v>18758.620688263945</v>
      </c>
      <c r="CG160" s="141"/>
      <c r="CH160" s="141"/>
      <c r="CI160" s="141">
        <f t="shared" si="181"/>
        <v>246401</v>
      </c>
      <c r="CJ160" s="141">
        <f t="shared" si="182"/>
        <v>225992.98000000117</v>
      </c>
      <c r="CK160" s="141">
        <f t="shared" si="201"/>
        <v>0</v>
      </c>
      <c r="CL160" s="141"/>
      <c r="CM160" s="141"/>
      <c r="CN160" s="141">
        <v>10184972</v>
      </c>
      <c r="CO160" s="141">
        <f t="shared" si="166"/>
        <v>10184972</v>
      </c>
      <c r="CP160" s="141">
        <f t="shared" si="184"/>
        <v>435000431</v>
      </c>
      <c r="CQ160" s="141">
        <f t="shared" si="185"/>
        <v>435000431.00000006</v>
      </c>
      <c r="CR160" s="141">
        <f t="shared" si="186"/>
        <v>10184971.999999998</v>
      </c>
      <c r="CS160" s="141"/>
      <c r="CT160" s="141"/>
      <c r="CU160" s="141"/>
      <c r="CV160" s="141">
        <f t="shared" si="167"/>
        <v>100141019.3305613</v>
      </c>
    </row>
    <row r="161" spans="1:100" s="14" customFormat="1" ht="13.2" x14ac:dyDescent="0.25">
      <c r="A161" s="4" t="s">
        <v>503</v>
      </c>
      <c r="B161" s="4" t="s">
        <v>504</v>
      </c>
      <c r="C161" s="4" t="s">
        <v>348</v>
      </c>
      <c r="D161" s="4" t="s">
        <v>348</v>
      </c>
      <c r="E161" s="4"/>
      <c r="F161" s="141"/>
      <c r="G161" s="141">
        <f>'Control Totals 2016-17'!$I$3</f>
        <v>129600000</v>
      </c>
      <c r="H161" s="141">
        <v>129600000.00000101</v>
      </c>
      <c r="I161" s="141">
        <f t="shared" si="187"/>
        <v>0</v>
      </c>
      <c r="J161" s="141"/>
      <c r="K161" s="141"/>
      <c r="L161" s="141">
        <f t="shared" si="136"/>
        <v>3202979103</v>
      </c>
      <c r="M161" s="141">
        <v>5258012077.9999981</v>
      </c>
      <c r="N161" s="141">
        <f t="shared" si="188"/>
        <v>0</v>
      </c>
      <c r="O161" s="141"/>
      <c r="P161" s="141">
        <v>1722679.3945289999</v>
      </c>
      <c r="Q161" s="141">
        <v>756991403</v>
      </c>
      <c r="R161" s="141">
        <v>1276518313</v>
      </c>
      <c r="S161" s="141">
        <f t="shared" si="189"/>
        <v>1021570.5317372115</v>
      </c>
      <c r="T161" s="141"/>
      <c r="U161" s="141"/>
      <c r="V161" s="141">
        <f t="shared" si="137"/>
        <v>443204474</v>
      </c>
      <c r="W161" s="141">
        <f t="shared" si="138"/>
        <v>523996799.00000209</v>
      </c>
      <c r="X161" s="141">
        <f t="shared" si="139"/>
        <v>0</v>
      </c>
      <c r="Y161" s="141"/>
      <c r="Z161" s="141">
        <v>94946.029381</v>
      </c>
      <c r="AA161" s="141">
        <f t="shared" si="140"/>
        <v>340118003</v>
      </c>
      <c r="AB161" s="141">
        <f t="shared" si="141"/>
        <v>342170317.00001383</v>
      </c>
      <c r="AC161" s="141">
        <f t="shared" si="142"/>
        <v>94376.549634618787</v>
      </c>
      <c r="AD161" s="141"/>
      <c r="AE161" s="141"/>
      <c r="AF161" s="141">
        <f t="shared" si="143"/>
        <v>605544318</v>
      </c>
      <c r="AG161" s="141">
        <f t="shared" si="144"/>
        <v>726591897.00000179</v>
      </c>
      <c r="AH161" s="141">
        <f t="shared" si="190"/>
        <v>0</v>
      </c>
      <c r="AI161" s="141"/>
      <c r="AJ161" s="141"/>
      <c r="AK161" s="141">
        <f t="shared" si="145"/>
        <v>20371175</v>
      </c>
      <c r="AL161" s="141">
        <f t="shared" si="146"/>
        <v>21580834</v>
      </c>
      <c r="AM161" s="141">
        <f t="shared" si="191"/>
        <v>0</v>
      </c>
      <c r="AN161" s="141"/>
      <c r="AO161" s="141">
        <v>40237.056488000002</v>
      </c>
      <c r="AP161" s="141">
        <f t="shared" si="148"/>
        <v>45205996</v>
      </c>
      <c r="AQ161" s="141">
        <f t="shared" si="149"/>
        <v>45294790.000002876</v>
      </c>
      <c r="AR161" s="141">
        <f t="shared" si="192"/>
        <v>40158.177455910198</v>
      </c>
      <c r="AS161" s="141"/>
      <c r="AT161" s="141"/>
      <c r="AU161" s="141">
        <f t="shared" si="150"/>
        <v>12223411</v>
      </c>
      <c r="AV161" s="141">
        <f t="shared" si="151"/>
        <v>11889881.000002848</v>
      </c>
      <c r="AW161" s="141">
        <f t="shared" si="193"/>
        <v>0</v>
      </c>
      <c r="AX161" s="141"/>
      <c r="AY161" s="141"/>
      <c r="AZ161" s="141">
        <f t="shared" si="152"/>
        <v>859541545</v>
      </c>
      <c r="BA161" s="141">
        <f t="shared" si="153"/>
        <v>834431461.9999969</v>
      </c>
      <c r="BB161" s="141">
        <f t="shared" si="194"/>
        <v>0</v>
      </c>
      <c r="BC161" s="141"/>
      <c r="BD161" s="141"/>
      <c r="BE161" s="141">
        <f t="shared" si="154"/>
        <v>9386434</v>
      </c>
      <c r="BF161" s="141">
        <f t="shared" si="155"/>
        <v>9386434</v>
      </c>
      <c r="BG161" s="141">
        <f t="shared" si="195"/>
        <v>0</v>
      </c>
      <c r="BH161" s="141"/>
      <c r="BI161" s="141"/>
      <c r="BJ161" s="141">
        <f t="shared" si="156"/>
        <v>2191103</v>
      </c>
      <c r="BK161" s="141">
        <f t="shared" si="157"/>
        <v>2191101</v>
      </c>
      <c r="BL161" s="141">
        <f t="shared" si="196"/>
        <v>0</v>
      </c>
      <c r="BM161" s="141"/>
      <c r="BN161" s="141"/>
      <c r="BO161" s="141">
        <f t="shared" si="158"/>
        <v>186600000</v>
      </c>
      <c r="BP161" s="141">
        <f t="shared" si="159"/>
        <v>183638092</v>
      </c>
      <c r="BQ161" s="141">
        <f t="shared" si="197"/>
        <v>0</v>
      </c>
      <c r="BR161" s="141"/>
      <c r="BS161" s="141"/>
      <c r="BT161" s="141">
        <f t="shared" si="160"/>
        <v>121100000</v>
      </c>
      <c r="BU161" s="141">
        <f t="shared" si="161"/>
        <v>119177778</v>
      </c>
      <c r="BV161" s="141">
        <f t="shared" si="198"/>
        <v>0</v>
      </c>
      <c r="BW161" s="141"/>
      <c r="BX161" s="141"/>
      <c r="BY161" s="141">
        <f t="shared" si="162"/>
        <v>10161290</v>
      </c>
      <c r="BZ161" s="141">
        <f t="shared" si="163"/>
        <v>10000069</v>
      </c>
      <c r="CA161" s="141">
        <f t="shared" si="199"/>
        <v>0</v>
      </c>
      <c r="CB161" s="141"/>
      <c r="CC161" s="141"/>
      <c r="CD161" s="141">
        <f t="shared" si="164"/>
        <v>1904000</v>
      </c>
      <c r="CE161" s="141">
        <f t="shared" si="165"/>
        <v>1874207.2309440002</v>
      </c>
      <c r="CF161" s="141">
        <f t="shared" si="200"/>
        <v>0</v>
      </c>
      <c r="CG161" s="141"/>
      <c r="CH161" s="141">
        <v>693.23</v>
      </c>
      <c r="CI161" s="141">
        <f t="shared" si="181"/>
        <v>246401</v>
      </c>
      <c r="CJ161" s="141">
        <f t="shared" si="182"/>
        <v>225992.98000000117</v>
      </c>
      <c r="CK161" s="141">
        <f t="shared" si="201"/>
        <v>755.83128834355432</v>
      </c>
      <c r="CL161" s="141"/>
      <c r="CM161" s="141">
        <v>67894</v>
      </c>
      <c r="CN161" s="141">
        <v>131853</v>
      </c>
      <c r="CO161" s="141">
        <f t="shared" si="166"/>
        <v>199747</v>
      </c>
      <c r="CP161" s="141">
        <f t="shared" si="184"/>
        <v>435000431</v>
      </c>
      <c r="CQ161" s="141">
        <f t="shared" si="185"/>
        <v>435000431.00000006</v>
      </c>
      <c r="CR161" s="141">
        <f t="shared" si="186"/>
        <v>199746.99999999997</v>
      </c>
      <c r="CS161" s="141"/>
      <c r="CT161" s="141"/>
      <c r="CU161" s="141"/>
      <c r="CV161" s="141">
        <f t="shared" si="167"/>
        <v>1356608.0901160841</v>
      </c>
    </row>
    <row r="162" spans="1:100" s="14" customFormat="1" ht="13.2" x14ac:dyDescent="0.25">
      <c r="A162" s="4" t="s">
        <v>383</v>
      </c>
      <c r="B162" s="4" t="s">
        <v>384</v>
      </c>
      <c r="C162" s="4" t="s">
        <v>348</v>
      </c>
      <c r="D162" s="4" t="s">
        <v>348</v>
      </c>
      <c r="E162" s="4"/>
      <c r="F162" s="141"/>
      <c r="G162" s="141">
        <f>'Control Totals 2016-17'!$I$3</f>
        <v>129600000</v>
      </c>
      <c r="H162" s="141">
        <v>129600000.00000101</v>
      </c>
      <c r="I162" s="141">
        <f t="shared" si="187"/>
        <v>0</v>
      </c>
      <c r="J162" s="141"/>
      <c r="K162" s="141"/>
      <c r="L162" s="141">
        <f t="shared" si="136"/>
        <v>3202979103</v>
      </c>
      <c r="M162" s="141">
        <v>5258012077.9999981</v>
      </c>
      <c r="N162" s="141">
        <f t="shared" si="188"/>
        <v>0</v>
      </c>
      <c r="O162" s="141"/>
      <c r="P162" s="141">
        <v>1478819.289538</v>
      </c>
      <c r="Q162" s="141">
        <v>756991403</v>
      </c>
      <c r="R162" s="141">
        <v>1276518313</v>
      </c>
      <c r="S162" s="141">
        <f t="shared" si="189"/>
        <v>876958.42462295631</v>
      </c>
      <c r="T162" s="141"/>
      <c r="U162" s="141"/>
      <c r="V162" s="141">
        <f t="shared" si="137"/>
        <v>443204474</v>
      </c>
      <c r="W162" s="141">
        <f t="shared" si="138"/>
        <v>523996799.00000209</v>
      </c>
      <c r="X162" s="141">
        <f t="shared" si="139"/>
        <v>0</v>
      </c>
      <c r="Y162" s="141"/>
      <c r="Z162" s="141">
        <v>80464.574303000001</v>
      </c>
      <c r="AA162" s="141">
        <f t="shared" si="140"/>
        <v>340118003</v>
      </c>
      <c r="AB162" s="141">
        <f t="shared" si="141"/>
        <v>342170317.00001383</v>
      </c>
      <c r="AC162" s="141">
        <f t="shared" si="142"/>
        <v>79981.953327004609</v>
      </c>
      <c r="AD162" s="141"/>
      <c r="AE162" s="141"/>
      <c r="AF162" s="141">
        <f t="shared" si="143"/>
        <v>605544318</v>
      </c>
      <c r="AG162" s="141">
        <f t="shared" si="144"/>
        <v>726591897.00000179</v>
      </c>
      <c r="AH162" s="141">
        <f t="shared" si="190"/>
        <v>0</v>
      </c>
      <c r="AI162" s="141"/>
      <c r="AJ162" s="141"/>
      <c r="AK162" s="141">
        <f t="shared" si="145"/>
        <v>20371175</v>
      </c>
      <c r="AL162" s="141">
        <f t="shared" si="146"/>
        <v>21580834</v>
      </c>
      <c r="AM162" s="141">
        <f t="shared" si="191"/>
        <v>0</v>
      </c>
      <c r="AN162" s="141"/>
      <c r="AO162" s="141">
        <v>73172.027373000004</v>
      </c>
      <c r="AP162" s="141">
        <f t="shared" si="148"/>
        <v>45205996</v>
      </c>
      <c r="AQ162" s="141">
        <f t="shared" si="149"/>
        <v>45294790.000002876</v>
      </c>
      <c r="AR162" s="141">
        <f t="shared" si="192"/>
        <v>73028.584010115039</v>
      </c>
      <c r="AS162" s="141"/>
      <c r="AT162" s="141"/>
      <c r="AU162" s="141">
        <f t="shared" si="150"/>
        <v>12223411</v>
      </c>
      <c r="AV162" s="141">
        <f t="shared" si="151"/>
        <v>11889881.000002848</v>
      </c>
      <c r="AW162" s="141">
        <f t="shared" si="193"/>
        <v>0</v>
      </c>
      <c r="AX162" s="141"/>
      <c r="AY162" s="141"/>
      <c r="AZ162" s="141">
        <f t="shared" si="152"/>
        <v>859541545</v>
      </c>
      <c r="BA162" s="141">
        <f t="shared" si="153"/>
        <v>834431461.9999969</v>
      </c>
      <c r="BB162" s="141">
        <f t="shared" si="194"/>
        <v>0</v>
      </c>
      <c r="BC162" s="141"/>
      <c r="BD162" s="141"/>
      <c r="BE162" s="141">
        <f t="shared" si="154"/>
        <v>9386434</v>
      </c>
      <c r="BF162" s="141">
        <f t="shared" si="155"/>
        <v>9386434</v>
      </c>
      <c r="BG162" s="141">
        <f t="shared" si="195"/>
        <v>0</v>
      </c>
      <c r="BH162" s="141"/>
      <c r="BI162" s="141"/>
      <c r="BJ162" s="141">
        <f t="shared" si="156"/>
        <v>2191103</v>
      </c>
      <c r="BK162" s="141">
        <f t="shared" si="157"/>
        <v>2191101</v>
      </c>
      <c r="BL162" s="141">
        <f t="shared" si="196"/>
        <v>0</v>
      </c>
      <c r="BM162" s="141"/>
      <c r="BN162" s="141"/>
      <c r="BO162" s="141">
        <f t="shared" si="158"/>
        <v>186600000</v>
      </c>
      <c r="BP162" s="141">
        <f t="shared" si="159"/>
        <v>183638092</v>
      </c>
      <c r="BQ162" s="141">
        <f t="shared" si="197"/>
        <v>0</v>
      </c>
      <c r="BR162" s="141"/>
      <c r="BS162" s="141"/>
      <c r="BT162" s="141">
        <f t="shared" si="160"/>
        <v>121100000</v>
      </c>
      <c r="BU162" s="141">
        <f t="shared" si="161"/>
        <v>119177778</v>
      </c>
      <c r="BV162" s="141">
        <f t="shared" si="198"/>
        <v>0</v>
      </c>
      <c r="BW162" s="141"/>
      <c r="BX162" s="141"/>
      <c r="BY162" s="141">
        <f t="shared" si="162"/>
        <v>10161290</v>
      </c>
      <c r="BZ162" s="141">
        <f t="shared" si="163"/>
        <v>10000069</v>
      </c>
      <c r="CA162" s="141">
        <f t="shared" si="199"/>
        <v>0</v>
      </c>
      <c r="CB162" s="141"/>
      <c r="CC162" s="141"/>
      <c r="CD162" s="141">
        <f t="shared" si="164"/>
        <v>1904000</v>
      </c>
      <c r="CE162" s="141">
        <f t="shared" si="165"/>
        <v>1874207.2309440002</v>
      </c>
      <c r="CF162" s="141">
        <f t="shared" si="200"/>
        <v>0</v>
      </c>
      <c r="CG162" s="141"/>
      <c r="CH162" s="141">
        <v>693.23</v>
      </c>
      <c r="CI162" s="141">
        <f t="shared" si="181"/>
        <v>246401</v>
      </c>
      <c r="CJ162" s="141">
        <f t="shared" si="182"/>
        <v>225992.98000000117</v>
      </c>
      <c r="CK162" s="141">
        <f t="shared" si="201"/>
        <v>755.83128834355432</v>
      </c>
      <c r="CL162" s="141"/>
      <c r="CM162" s="141">
        <v>59089</v>
      </c>
      <c r="CN162" s="141">
        <v>115795</v>
      </c>
      <c r="CO162" s="141">
        <f t="shared" si="166"/>
        <v>174884</v>
      </c>
      <c r="CP162" s="141">
        <f t="shared" si="184"/>
        <v>435000431</v>
      </c>
      <c r="CQ162" s="141">
        <f t="shared" si="185"/>
        <v>435000431.00000006</v>
      </c>
      <c r="CR162" s="141">
        <f t="shared" si="186"/>
        <v>174883.99999999997</v>
      </c>
      <c r="CS162" s="141"/>
      <c r="CT162" s="141"/>
      <c r="CU162" s="141"/>
      <c r="CV162" s="141">
        <f t="shared" si="167"/>
        <v>1205608.7932484194</v>
      </c>
    </row>
    <row r="163" spans="1:100" s="14" customFormat="1" ht="13.2" x14ac:dyDescent="0.25">
      <c r="A163" s="4" t="s">
        <v>157</v>
      </c>
      <c r="B163" s="4" t="s">
        <v>158</v>
      </c>
      <c r="C163" s="4"/>
      <c r="D163" s="4" t="s">
        <v>136</v>
      </c>
      <c r="E163" s="4"/>
      <c r="F163" s="141">
        <v>637429.45067399996</v>
      </c>
      <c r="G163" s="141">
        <f>'Control Totals 2016-17'!$I$3</f>
        <v>129600000</v>
      </c>
      <c r="H163" s="141">
        <v>129600000.00000101</v>
      </c>
      <c r="I163" s="141">
        <f t="shared" si="187"/>
        <v>637429.45067399507</v>
      </c>
      <c r="J163" s="141"/>
      <c r="K163" s="141">
        <v>21068871.400892001</v>
      </c>
      <c r="L163" s="141">
        <f t="shared" si="136"/>
        <v>3202979103</v>
      </c>
      <c r="M163" s="141">
        <v>5258012077.9999981</v>
      </c>
      <c r="N163" s="141">
        <f t="shared" si="188"/>
        <v>12834347.624115793</v>
      </c>
      <c r="O163" s="141"/>
      <c r="P163" s="141">
        <v>6269201.5076749995</v>
      </c>
      <c r="Q163" s="141">
        <v>756991403</v>
      </c>
      <c r="R163" s="141">
        <v>1276518313</v>
      </c>
      <c r="S163" s="141">
        <f t="shared" si="189"/>
        <v>3717715.2859103666</v>
      </c>
      <c r="T163" s="141"/>
      <c r="U163" s="141"/>
      <c r="V163" s="141">
        <f t="shared" si="137"/>
        <v>443204474</v>
      </c>
      <c r="W163" s="141">
        <f t="shared" si="138"/>
        <v>523996799.00000209</v>
      </c>
      <c r="X163" s="141">
        <f t="shared" si="139"/>
        <v>0</v>
      </c>
      <c r="Y163" s="141"/>
      <c r="Z163" s="141">
        <v>1590346.568801</v>
      </c>
      <c r="AA163" s="141">
        <f t="shared" si="140"/>
        <v>340118003</v>
      </c>
      <c r="AB163" s="141">
        <f t="shared" si="141"/>
        <v>342170317.00001383</v>
      </c>
      <c r="AC163" s="141">
        <f t="shared" si="142"/>
        <v>1580807.7795902919</v>
      </c>
      <c r="AD163" s="141"/>
      <c r="AE163" s="141">
        <v>3759106.1919809999</v>
      </c>
      <c r="AF163" s="141">
        <f t="shared" si="143"/>
        <v>605544318</v>
      </c>
      <c r="AG163" s="141">
        <f t="shared" si="144"/>
        <v>726591897.00000179</v>
      </c>
      <c r="AH163" s="141">
        <f t="shared" si="190"/>
        <v>3132852.7123840279</v>
      </c>
      <c r="AI163" s="141"/>
      <c r="AJ163" s="141"/>
      <c r="AK163" s="141">
        <f t="shared" si="145"/>
        <v>20371175</v>
      </c>
      <c r="AL163" s="141">
        <f t="shared" si="146"/>
        <v>21580834</v>
      </c>
      <c r="AM163" s="141">
        <f t="shared" si="191"/>
        <v>0</v>
      </c>
      <c r="AN163" s="141"/>
      <c r="AO163" s="141">
        <v>259819.948416</v>
      </c>
      <c r="AP163" s="141">
        <f t="shared" si="148"/>
        <v>45205996</v>
      </c>
      <c r="AQ163" s="141">
        <f t="shared" si="149"/>
        <v>45294790.000002876</v>
      </c>
      <c r="AR163" s="141">
        <f t="shared" si="192"/>
        <v>259310.60832411755</v>
      </c>
      <c r="AS163" s="141"/>
      <c r="AT163" s="141">
        <v>71622.378404999996</v>
      </c>
      <c r="AU163" s="141">
        <f t="shared" si="150"/>
        <v>12223411</v>
      </c>
      <c r="AV163" s="141">
        <f t="shared" si="151"/>
        <v>11889881.000002848</v>
      </c>
      <c r="AW163" s="141">
        <f t="shared" si="193"/>
        <v>73631.499595465226</v>
      </c>
      <c r="AX163" s="141"/>
      <c r="AY163" s="141">
        <v>3594687.1131469999</v>
      </c>
      <c r="AZ163" s="141">
        <f t="shared" si="152"/>
        <v>859541545</v>
      </c>
      <c r="BA163" s="141">
        <f t="shared" si="153"/>
        <v>834431461.9999969</v>
      </c>
      <c r="BB163" s="141">
        <f t="shared" si="194"/>
        <v>3702860.0379236108</v>
      </c>
      <c r="BC163" s="141"/>
      <c r="BD163" s="141"/>
      <c r="BE163" s="141">
        <f t="shared" si="154"/>
        <v>9386434</v>
      </c>
      <c r="BF163" s="141">
        <f t="shared" si="155"/>
        <v>9386434</v>
      </c>
      <c r="BG163" s="141">
        <f t="shared" si="195"/>
        <v>0</v>
      </c>
      <c r="BH163" s="141"/>
      <c r="BI163" s="141"/>
      <c r="BJ163" s="141">
        <f t="shared" si="156"/>
        <v>2191103</v>
      </c>
      <c r="BK163" s="141">
        <f t="shared" si="157"/>
        <v>2191101</v>
      </c>
      <c r="BL163" s="141">
        <f t="shared" si="196"/>
        <v>0</v>
      </c>
      <c r="BM163" s="141"/>
      <c r="BN163" s="141">
        <v>796612</v>
      </c>
      <c r="BO163" s="141">
        <f t="shared" si="158"/>
        <v>186600000</v>
      </c>
      <c r="BP163" s="141">
        <f t="shared" si="159"/>
        <v>183638092</v>
      </c>
      <c r="BQ163" s="141">
        <f t="shared" si="197"/>
        <v>809460.59491840063</v>
      </c>
      <c r="BR163" s="141"/>
      <c r="BS163" s="141">
        <v>555102</v>
      </c>
      <c r="BT163" s="141">
        <f t="shared" si="160"/>
        <v>121100000</v>
      </c>
      <c r="BU163" s="141">
        <f t="shared" si="161"/>
        <v>119177778</v>
      </c>
      <c r="BV163" s="141">
        <f t="shared" si="198"/>
        <v>564055.25701276294</v>
      </c>
      <c r="BW163" s="141"/>
      <c r="BX163" s="141">
        <v>38611</v>
      </c>
      <c r="BY163" s="141">
        <f t="shared" si="162"/>
        <v>10161290</v>
      </c>
      <c r="BZ163" s="141">
        <f t="shared" si="163"/>
        <v>10000069</v>
      </c>
      <c r="CA163" s="141">
        <f t="shared" si="199"/>
        <v>39233.486107945857</v>
      </c>
      <c r="CB163" s="141"/>
      <c r="CC163" s="141">
        <v>13848.821900000001</v>
      </c>
      <c r="CD163" s="141">
        <f t="shared" si="164"/>
        <v>1904000</v>
      </c>
      <c r="CE163" s="141">
        <f t="shared" si="165"/>
        <v>1874207.2309440002</v>
      </c>
      <c r="CF163" s="141">
        <f t="shared" si="200"/>
        <v>14068.965513658219</v>
      </c>
      <c r="CG163" s="141"/>
      <c r="CH163" s="141">
        <v>693.23</v>
      </c>
      <c r="CI163" s="141">
        <f t="shared" si="181"/>
        <v>246401</v>
      </c>
      <c r="CJ163" s="141">
        <f t="shared" si="182"/>
        <v>225992.98000000117</v>
      </c>
      <c r="CK163" s="141">
        <f t="shared" si="201"/>
        <v>755.83128834355432</v>
      </c>
      <c r="CL163" s="141"/>
      <c r="CM163" s="141">
        <v>1149301</v>
      </c>
      <c r="CN163" s="141">
        <v>2256682</v>
      </c>
      <c r="CO163" s="141">
        <f t="shared" si="166"/>
        <v>3405983</v>
      </c>
      <c r="CP163" s="141">
        <f t="shared" si="184"/>
        <v>435000431</v>
      </c>
      <c r="CQ163" s="141">
        <f t="shared" si="185"/>
        <v>435000431.00000006</v>
      </c>
      <c r="CR163" s="141">
        <f t="shared" si="186"/>
        <v>3405983</v>
      </c>
      <c r="CS163" s="141"/>
      <c r="CT163" s="141"/>
      <c r="CU163" s="141"/>
      <c r="CV163" s="141">
        <f t="shared" si="167"/>
        <v>30772512.13335878</v>
      </c>
    </row>
    <row r="164" spans="1:100" s="14" customFormat="1" ht="13.2" x14ac:dyDescent="0.25">
      <c r="A164" s="4" t="s">
        <v>571</v>
      </c>
      <c r="B164" s="4" t="s">
        <v>572</v>
      </c>
      <c r="C164" s="4" t="s">
        <v>348</v>
      </c>
      <c r="D164" s="4" t="s">
        <v>348</v>
      </c>
      <c r="E164" s="4"/>
      <c r="F164" s="141"/>
      <c r="G164" s="141">
        <f>'Control Totals 2016-17'!$I$3</f>
        <v>129600000</v>
      </c>
      <c r="H164" s="141">
        <v>129600000.00000101</v>
      </c>
      <c r="I164" s="141">
        <f t="shared" si="187"/>
        <v>0</v>
      </c>
      <c r="J164" s="141"/>
      <c r="K164" s="141"/>
      <c r="L164" s="141">
        <f t="shared" si="136"/>
        <v>3202979103</v>
      </c>
      <c r="M164" s="141">
        <v>5258012077.9999981</v>
      </c>
      <c r="N164" s="141">
        <f t="shared" si="188"/>
        <v>0</v>
      </c>
      <c r="O164" s="141"/>
      <c r="P164" s="141">
        <v>1665338.3395539999</v>
      </c>
      <c r="Q164" s="141">
        <v>756991403</v>
      </c>
      <c r="R164" s="141">
        <v>1276518313</v>
      </c>
      <c r="S164" s="141">
        <f t="shared" si="189"/>
        <v>987566.56546976836</v>
      </c>
      <c r="T164" s="141"/>
      <c r="U164" s="141"/>
      <c r="V164" s="141">
        <f t="shared" si="137"/>
        <v>443204474</v>
      </c>
      <c r="W164" s="141">
        <f t="shared" si="138"/>
        <v>523996799.00000209</v>
      </c>
      <c r="X164" s="141">
        <f t="shared" si="139"/>
        <v>0</v>
      </c>
      <c r="Y164" s="141"/>
      <c r="Z164" s="141">
        <v>60501.249522999999</v>
      </c>
      <c r="AA164" s="141">
        <f t="shared" si="140"/>
        <v>340118003</v>
      </c>
      <c r="AB164" s="141">
        <f t="shared" si="141"/>
        <v>342170317.00001383</v>
      </c>
      <c r="AC164" s="141">
        <f t="shared" si="142"/>
        <v>60138.36719438943</v>
      </c>
      <c r="AD164" s="141"/>
      <c r="AE164" s="141"/>
      <c r="AF164" s="141">
        <f t="shared" si="143"/>
        <v>605544318</v>
      </c>
      <c r="AG164" s="141">
        <f t="shared" si="144"/>
        <v>726591897.00000179</v>
      </c>
      <c r="AH164" s="141">
        <f t="shared" si="190"/>
        <v>0</v>
      </c>
      <c r="AI164" s="141"/>
      <c r="AJ164" s="141"/>
      <c r="AK164" s="141">
        <f t="shared" si="145"/>
        <v>20371175</v>
      </c>
      <c r="AL164" s="141">
        <f t="shared" si="146"/>
        <v>21580834</v>
      </c>
      <c r="AM164" s="141">
        <f t="shared" si="191"/>
        <v>0</v>
      </c>
      <c r="AN164" s="141"/>
      <c r="AO164" s="141">
        <v>28309.240919</v>
      </c>
      <c r="AP164" s="141">
        <f t="shared" si="148"/>
        <v>45205996</v>
      </c>
      <c r="AQ164" s="141">
        <f t="shared" si="149"/>
        <v>45294790.000002876</v>
      </c>
      <c r="AR164" s="141">
        <f t="shared" si="192"/>
        <v>28253.744674547979</v>
      </c>
      <c r="AS164" s="141"/>
      <c r="AT164" s="141"/>
      <c r="AU164" s="141">
        <f t="shared" si="150"/>
        <v>12223411</v>
      </c>
      <c r="AV164" s="141">
        <f t="shared" si="151"/>
        <v>11889881.000002848</v>
      </c>
      <c r="AW164" s="141">
        <f t="shared" si="193"/>
        <v>0</v>
      </c>
      <c r="AX164" s="141"/>
      <c r="AY164" s="141"/>
      <c r="AZ164" s="141">
        <f t="shared" si="152"/>
        <v>859541545</v>
      </c>
      <c r="BA164" s="141">
        <f t="shared" si="153"/>
        <v>834431461.9999969</v>
      </c>
      <c r="BB164" s="141">
        <f t="shared" si="194"/>
        <v>0</v>
      </c>
      <c r="BC164" s="141"/>
      <c r="BD164" s="141"/>
      <c r="BE164" s="141">
        <f t="shared" si="154"/>
        <v>9386434</v>
      </c>
      <c r="BF164" s="141">
        <f t="shared" si="155"/>
        <v>9386434</v>
      </c>
      <c r="BG164" s="141">
        <f t="shared" si="195"/>
        <v>0</v>
      </c>
      <c r="BH164" s="141"/>
      <c r="BI164" s="141"/>
      <c r="BJ164" s="141">
        <f t="shared" si="156"/>
        <v>2191103</v>
      </c>
      <c r="BK164" s="141">
        <f t="shared" si="157"/>
        <v>2191101</v>
      </c>
      <c r="BL164" s="141">
        <f t="shared" si="196"/>
        <v>0</v>
      </c>
      <c r="BM164" s="141"/>
      <c r="BN164" s="141"/>
      <c r="BO164" s="141">
        <f t="shared" si="158"/>
        <v>186600000</v>
      </c>
      <c r="BP164" s="141">
        <f t="shared" si="159"/>
        <v>183638092</v>
      </c>
      <c r="BQ164" s="141">
        <f t="shared" si="197"/>
        <v>0</v>
      </c>
      <c r="BR164" s="141"/>
      <c r="BS164" s="141"/>
      <c r="BT164" s="141">
        <f t="shared" si="160"/>
        <v>121100000</v>
      </c>
      <c r="BU164" s="141">
        <f t="shared" si="161"/>
        <v>119177778</v>
      </c>
      <c r="BV164" s="141">
        <f t="shared" si="198"/>
        <v>0</v>
      </c>
      <c r="BW164" s="141"/>
      <c r="BX164" s="141"/>
      <c r="BY164" s="141">
        <f t="shared" si="162"/>
        <v>10161290</v>
      </c>
      <c r="BZ164" s="141">
        <f t="shared" si="163"/>
        <v>10000069</v>
      </c>
      <c r="CA164" s="141">
        <f t="shared" si="199"/>
        <v>0</v>
      </c>
      <c r="CB164" s="141"/>
      <c r="CC164" s="141"/>
      <c r="CD164" s="141">
        <f t="shared" si="164"/>
        <v>1904000</v>
      </c>
      <c r="CE164" s="141">
        <f t="shared" si="165"/>
        <v>1874207.2309440002</v>
      </c>
      <c r="CF164" s="141">
        <f t="shared" si="200"/>
        <v>0</v>
      </c>
      <c r="CG164" s="141"/>
      <c r="CH164" s="141">
        <v>693.23</v>
      </c>
      <c r="CI164" s="141">
        <f t="shared" si="181"/>
        <v>246401</v>
      </c>
      <c r="CJ164" s="141">
        <f t="shared" si="182"/>
        <v>225992.98000000117</v>
      </c>
      <c r="CK164" s="141">
        <f t="shared" si="201"/>
        <v>755.83128834355432</v>
      </c>
      <c r="CL164" s="141"/>
      <c r="CM164" s="141">
        <v>43439</v>
      </c>
      <c r="CN164" s="141">
        <v>84399</v>
      </c>
      <c r="CO164" s="141">
        <f t="shared" si="166"/>
        <v>127838</v>
      </c>
      <c r="CP164" s="141">
        <f t="shared" si="184"/>
        <v>435000431</v>
      </c>
      <c r="CQ164" s="141">
        <f t="shared" si="185"/>
        <v>435000431.00000006</v>
      </c>
      <c r="CR164" s="141">
        <f t="shared" si="186"/>
        <v>127837.99999999999</v>
      </c>
      <c r="CS164" s="141"/>
      <c r="CT164" s="141"/>
      <c r="CU164" s="141"/>
      <c r="CV164" s="141">
        <f t="shared" si="167"/>
        <v>1204552.5086270494</v>
      </c>
    </row>
    <row r="165" spans="1:100" s="14" customFormat="1" ht="13.2" x14ac:dyDescent="0.25">
      <c r="A165" s="4" t="s">
        <v>733</v>
      </c>
      <c r="B165" s="4" t="s">
        <v>734</v>
      </c>
      <c r="C165" s="4" t="s">
        <v>348</v>
      </c>
      <c r="D165" s="4" t="s">
        <v>348</v>
      </c>
      <c r="E165" s="4"/>
      <c r="F165" s="141"/>
      <c r="G165" s="141">
        <f>'Control Totals 2016-17'!$I$3</f>
        <v>129600000</v>
      </c>
      <c r="H165" s="141">
        <v>129600000.00000101</v>
      </c>
      <c r="I165" s="141">
        <f t="shared" si="187"/>
        <v>0</v>
      </c>
      <c r="J165" s="141"/>
      <c r="K165" s="141"/>
      <c r="L165" s="141">
        <f t="shared" si="136"/>
        <v>3202979103</v>
      </c>
      <c r="M165" s="141">
        <v>5258012077.9999981</v>
      </c>
      <c r="N165" s="141">
        <f t="shared" si="188"/>
        <v>0</v>
      </c>
      <c r="O165" s="141"/>
      <c r="P165" s="141">
        <v>1258790.2748130001</v>
      </c>
      <c r="Q165" s="141">
        <v>756991403</v>
      </c>
      <c r="R165" s="141">
        <v>1276518313</v>
      </c>
      <c r="S165" s="141">
        <f t="shared" si="189"/>
        <v>746478.45354761346</v>
      </c>
      <c r="T165" s="141"/>
      <c r="U165" s="141"/>
      <c r="V165" s="141">
        <f t="shared" si="137"/>
        <v>443204474</v>
      </c>
      <c r="W165" s="141">
        <f t="shared" si="138"/>
        <v>523996799.00000209</v>
      </c>
      <c r="X165" s="141">
        <f t="shared" si="139"/>
        <v>0</v>
      </c>
      <c r="Y165" s="141"/>
      <c r="Z165" s="141">
        <v>117166.458938</v>
      </c>
      <c r="AA165" s="141">
        <f t="shared" si="140"/>
        <v>340118003</v>
      </c>
      <c r="AB165" s="141">
        <f t="shared" si="141"/>
        <v>342170317.00001383</v>
      </c>
      <c r="AC165" s="141">
        <f t="shared" si="142"/>
        <v>116463.70258520248</v>
      </c>
      <c r="AD165" s="141"/>
      <c r="AE165" s="141"/>
      <c r="AF165" s="141">
        <f t="shared" si="143"/>
        <v>605544318</v>
      </c>
      <c r="AG165" s="141">
        <f t="shared" si="144"/>
        <v>726591897.00000179</v>
      </c>
      <c r="AH165" s="141">
        <f t="shared" si="190"/>
        <v>0</v>
      </c>
      <c r="AI165" s="141"/>
      <c r="AJ165" s="141"/>
      <c r="AK165" s="141">
        <f t="shared" si="145"/>
        <v>20371175</v>
      </c>
      <c r="AL165" s="141">
        <f t="shared" si="146"/>
        <v>21580834</v>
      </c>
      <c r="AM165" s="141">
        <f t="shared" si="191"/>
        <v>0</v>
      </c>
      <c r="AN165" s="141"/>
      <c r="AO165" s="141">
        <v>59941.420536999998</v>
      </c>
      <c r="AP165" s="141">
        <f t="shared" si="148"/>
        <v>45205996</v>
      </c>
      <c r="AQ165" s="141">
        <f t="shared" si="149"/>
        <v>45294790.000002876</v>
      </c>
      <c r="AR165" s="141">
        <f t="shared" si="192"/>
        <v>59823.913898922321</v>
      </c>
      <c r="AS165" s="141"/>
      <c r="AT165" s="141"/>
      <c r="AU165" s="141">
        <f t="shared" si="150"/>
        <v>12223411</v>
      </c>
      <c r="AV165" s="141">
        <f t="shared" si="151"/>
        <v>11889881.000002848</v>
      </c>
      <c r="AW165" s="141">
        <f t="shared" si="193"/>
        <v>0</v>
      </c>
      <c r="AX165" s="141"/>
      <c r="AY165" s="141"/>
      <c r="AZ165" s="141">
        <f t="shared" si="152"/>
        <v>859541545</v>
      </c>
      <c r="BA165" s="141">
        <f t="shared" si="153"/>
        <v>834431461.9999969</v>
      </c>
      <c r="BB165" s="141">
        <f t="shared" si="194"/>
        <v>0</v>
      </c>
      <c r="BC165" s="141"/>
      <c r="BD165" s="141"/>
      <c r="BE165" s="141">
        <f t="shared" si="154"/>
        <v>9386434</v>
      </c>
      <c r="BF165" s="141">
        <f t="shared" si="155"/>
        <v>9386434</v>
      </c>
      <c r="BG165" s="141">
        <f t="shared" si="195"/>
        <v>0</v>
      </c>
      <c r="BH165" s="141"/>
      <c r="BI165" s="141"/>
      <c r="BJ165" s="141">
        <f t="shared" si="156"/>
        <v>2191103</v>
      </c>
      <c r="BK165" s="141">
        <f t="shared" si="157"/>
        <v>2191101</v>
      </c>
      <c r="BL165" s="141">
        <f t="shared" si="196"/>
        <v>0</v>
      </c>
      <c r="BM165" s="141"/>
      <c r="BN165" s="141"/>
      <c r="BO165" s="141">
        <f t="shared" si="158"/>
        <v>186600000</v>
      </c>
      <c r="BP165" s="141">
        <f t="shared" si="159"/>
        <v>183638092</v>
      </c>
      <c r="BQ165" s="141">
        <f t="shared" si="197"/>
        <v>0</v>
      </c>
      <c r="BR165" s="141"/>
      <c r="BS165" s="141"/>
      <c r="BT165" s="141">
        <f t="shared" si="160"/>
        <v>121100000</v>
      </c>
      <c r="BU165" s="141">
        <f t="shared" si="161"/>
        <v>119177778</v>
      </c>
      <c r="BV165" s="141">
        <f t="shared" si="198"/>
        <v>0</v>
      </c>
      <c r="BW165" s="141"/>
      <c r="BX165" s="141"/>
      <c r="BY165" s="141">
        <f t="shared" si="162"/>
        <v>10161290</v>
      </c>
      <c r="BZ165" s="141">
        <f t="shared" si="163"/>
        <v>10000069</v>
      </c>
      <c r="CA165" s="141">
        <f t="shared" si="199"/>
        <v>0</v>
      </c>
      <c r="CB165" s="141"/>
      <c r="CC165" s="141"/>
      <c r="CD165" s="141">
        <f t="shared" si="164"/>
        <v>1904000</v>
      </c>
      <c r="CE165" s="141">
        <f t="shared" si="165"/>
        <v>1874207.2309440002</v>
      </c>
      <c r="CF165" s="141">
        <f t="shared" si="200"/>
        <v>0</v>
      </c>
      <c r="CG165" s="141"/>
      <c r="CH165" s="141">
        <v>693.23</v>
      </c>
      <c r="CI165" s="141">
        <f t="shared" ref="CI165:CI170" si="202">$CH$391</f>
        <v>246401</v>
      </c>
      <c r="CJ165" s="141">
        <f t="shared" ref="CJ165:CJ170" si="203">$CH$390</f>
        <v>225992.98000000117</v>
      </c>
      <c r="CK165" s="141">
        <f t="shared" si="201"/>
        <v>755.83128834355432</v>
      </c>
      <c r="CL165" s="141"/>
      <c r="CM165" s="141">
        <v>85463</v>
      </c>
      <c r="CN165" s="141">
        <v>164829</v>
      </c>
      <c r="CO165" s="141">
        <f t="shared" si="166"/>
        <v>250292</v>
      </c>
      <c r="CP165" s="141">
        <f t="shared" ref="CP165:CP170" si="204">$CO$391</f>
        <v>435000431</v>
      </c>
      <c r="CQ165" s="141">
        <f t="shared" ref="CQ165:CQ170" si="205">$CO$390</f>
        <v>435000431.00000006</v>
      </c>
      <c r="CR165" s="141">
        <f t="shared" si="186"/>
        <v>250291.99999999997</v>
      </c>
      <c r="CS165" s="141"/>
      <c r="CT165" s="141"/>
      <c r="CU165" s="141"/>
      <c r="CV165" s="141">
        <f t="shared" si="167"/>
        <v>1173813.9013200817</v>
      </c>
    </row>
    <row r="166" spans="1:100" s="14" customFormat="1" ht="13.2" x14ac:dyDescent="0.25">
      <c r="A166" s="4" t="s">
        <v>159</v>
      </c>
      <c r="B166" s="4" t="s">
        <v>160</v>
      </c>
      <c r="C166" s="4"/>
      <c r="D166" s="4" t="s">
        <v>136</v>
      </c>
      <c r="E166" s="4"/>
      <c r="F166" s="141">
        <v>538383.70293100004</v>
      </c>
      <c r="G166" s="141">
        <f>'Control Totals 2016-17'!$I$3</f>
        <v>129600000</v>
      </c>
      <c r="H166" s="141">
        <v>129600000.00000101</v>
      </c>
      <c r="I166" s="141">
        <f t="shared" si="187"/>
        <v>538383.70293099585</v>
      </c>
      <c r="J166" s="141"/>
      <c r="K166" s="141">
        <v>21599366.721400999</v>
      </c>
      <c r="L166" s="141">
        <f t="shared" si="136"/>
        <v>3202979103</v>
      </c>
      <c r="M166" s="141">
        <v>5258012077.9999981</v>
      </c>
      <c r="N166" s="141">
        <f t="shared" si="188"/>
        <v>13157505.007671274</v>
      </c>
      <c r="O166" s="141"/>
      <c r="P166" s="141">
        <v>7154072.1763019999</v>
      </c>
      <c r="Q166" s="141">
        <v>756991403</v>
      </c>
      <c r="R166" s="141">
        <v>1276518313</v>
      </c>
      <c r="S166" s="141">
        <f t="shared" si="189"/>
        <v>4242454.7135361889</v>
      </c>
      <c r="T166" s="141"/>
      <c r="U166" s="141"/>
      <c r="V166" s="141">
        <f t="shared" si="137"/>
        <v>443204474</v>
      </c>
      <c r="W166" s="141">
        <f t="shared" si="138"/>
        <v>523996799.00000209</v>
      </c>
      <c r="X166" s="141">
        <f t="shared" si="139"/>
        <v>0</v>
      </c>
      <c r="Y166" s="141"/>
      <c r="Z166" s="141">
        <v>1365418.0619399999</v>
      </c>
      <c r="AA166" s="141">
        <f t="shared" si="140"/>
        <v>340118003</v>
      </c>
      <c r="AB166" s="141">
        <f t="shared" si="141"/>
        <v>342170317.00001383</v>
      </c>
      <c r="AC166" s="141">
        <f t="shared" si="142"/>
        <v>1357228.3784251933</v>
      </c>
      <c r="AD166" s="141"/>
      <c r="AE166" s="141">
        <v>3985674.385884</v>
      </c>
      <c r="AF166" s="141">
        <f t="shared" si="143"/>
        <v>605544318</v>
      </c>
      <c r="AG166" s="141">
        <f t="shared" si="144"/>
        <v>726591897.00000179</v>
      </c>
      <c r="AH166" s="141">
        <f t="shared" si="190"/>
        <v>3321675.4656021022</v>
      </c>
      <c r="AI166" s="141"/>
      <c r="AJ166" s="141"/>
      <c r="AK166" s="141">
        <f t="shared" si="145"/>
        <v>20371175</v>
      </c>
      <c r="AL166" s="141">
        <f t="shared" si="146"/>
        <v>21580834</v>
      </c>
      <c r="AM166" s="141">
        <f t="shared" si="191"/>
        <v>0</v>
      </c>
      <c r="AN166" s="141"/>
      <c r="AO166" s="141">
        <v>293599.66704999999</v>
      </c>
      <c r="AP166" s="141">
        <f t="shared" si="148"/>
        <v>45205996</v>
      </c>
      <c r="AQ166" s="141">
        <f t="shared" si="149"/>
        <v>45294790.000002876</v>
      </c>
      <c r="AR166" s="141">
        <f t="shared" si="192"/>
        <v>293024.10661938798</v>
      </c>
      <c r="AS166" s="141"/>
      <c r="AT166" s="141">
        <v>73887.117643000005</v>
      </c>
      <c r="AU166" s="141">
        <f t="shared" si="150"/>
        <v>12223411</v>
      </c>
      <c r="AV166" s="141">
        <f t="shared" si="151"/>
        <v>11889881.000002848</v>
      </c>
      <c r="AW166" s="141">
        <f t="shared" si="193"/>
        <v>75959.768357271532</v>
      </c>
      <c r="AX166" s="141"/>
      <c r="AY166" s="141">
        <v>3670832.6888350002</v>
      </c>
      <c r="AZ166" s="141">
        <f t="shared" si="152"/>
        <v>859541545</v>
      </c>
      <c r="BA166" s="141">
        <f t="shared" si="153"/>
        <v>834431461.9999969</v>
      </c>
      <c r="BB166" s="141">
        <f t="shared" si="194"/>
        <v>3781297.0201712647</v>
      </c>
      <c r="BC166" s="141"/>
      <c r="BD166" s="141"/>
      <c r="BE166" s="141">
        <f t="shared" si="154"/>
        <v>9386434</v>
      </c>
      <c r="BF166" s="141">
        <f t="shared" si="155"/>
        <v>9386434</v>
      </c>
      <c r="BG166" s="141">
        <f t="shared" si="195"/>
        <v>0</v>
      </c>
      <c r="BH166" s="141"/>
      <c r="BI166" s="141"/>
      <c r="BJ166" s="141">
        <f t="shared" si="156"/>
        <v>2191103</v>
      </c>
      <c r="BK166" s="141">
        <f t="shared" si="157"/>
        <v>2191101</v>
      </c>
      <c r="BL166" s="141">
        <f t="shared" si="196"/>
        <v>0</v>
      </c>
      <c r="BM166" s="141"/>
      <c r="BN166" s="141">
        <v>764656</v>
      </c>
      <c r="BO166" s="141">
        <f t="shared" si="158"/>
        <v>186600000</v>
      </c>
      <c r="BP166" s="141">
        <f t="shared" si="159"/>
        <v>183638092</v>
      </c>
      <c r="BQ166" s="141">
        <f t="shared" si="197"/>
        <v>776989.17499099253</v>
      </c>
      <c r="BR166" s="141"/>
      <c r="BS166" s="141">
        <v>392743</v>
      </c>
      <c r="BT166" s="141">
        <f t="shared" si="160"/>
        <v>121100000</v>
      </c>
      <c r="BU166" s="141">
        <f t="shared" si="161"/>
        <v>119177778</v>
      </c>
      <c r="BV166" s="141">
        <f t="shared" si="198"/>
        <v>399077.56377199787</v>
      </c>
      <c r="BW166" s="141"/>
      <c r="BX166" s="141">
        <v>48193</v>
      </c>
      <c r="BY166" s="141">
        <f t="shared" si="162"/>
        <v>10161290</v>
      </c>
      <c r="BZ166" s="141">
        <f t="shared" si="163"/>
        <v>10000069</v>
      </c>
      <c r="CA166" s="141">
        <f t="shared" si="199"/>
        <v>48969.96700422767</v>
      </c>
      <c r="CB166" s="141"/>
      <c r="CC166" s="141">
        <v>13848.821900000001</v>
      </c>
      <c r="CD166" s="141">
        <f t="shared" si="164"/>
        <v>1904000</v>
      </c>
      <c r="CE166" s="141">
        <f t="shared" si="165"/>
        <v>1874207.2309440002</v>
      </c>
      <c r="CF166" s="141">
        <f t="shared" si="200"/>
        <v>14068.965513658219</v>
      </c>
      <c r="CG166" s="141"/>
      <c r="CH166" s="141">
        <v>693.23</v>
      </c>
      <c r="CI166" s="141">
        <f t="shared" si="202"/>
        <v>246401</v>
      </c>
      <c r="CJ166" s="141">
        <f t="shared" si="203"/>
        <v>225992.98000000117</v>
      </c>
      <c r="CK166" s="141">
        <f t="shared" si="201"/>
        <v>755.83128834355432</v>
      </c>
      <c r="CL166" s="141"/>
      <c r="CM166" s="141">
        <v>997148</v>
      </c>
      <c r="CN166" s="141">
        <v>1955657</v>
      </c>
      <c r="CO166" s="141">
        <f t="shared" si="166"/>
        <v>2952805</v>
      </c>
      <c r="CP166" s="141">
        <f t="shared" si="204"/>
        <v>435000431</v>
      </c>
      <c r="CQ166" s="141">
        <f t="shared" si="205"/>
        <v>435000431.00000006</v>
      </c>
      <c r="CR166" s="141">
        <f t="shared" si="186"/>
        <v>2952804.9999999995</v>
      </c>
      <c r="CS166" s="141"/>
      <c r="CT166" s="141"/>
      <c r="CU166" s="141"/>
      <c r="CV166" s="141">
        <f t="shared" si="167"/>
        <v>30960194.665882904</v>
      </c>
    </row>
    <row r="167" spans="1:100" s="14" customFormat="1" ht="13.2" x14ac:dyDescent="0.25">
      <c r="A167" s="4" t="s">
        <v>771</v>
      </c>
      <c r="B167" s="4" t="s">
        <v>772</v>
      </c>
      <c r="C167" s="4" t="s">
        <v>764</v>
      </c>
      <c r="D167" s="4" t="s">
        <v>764</v>
      </c>
      <c r="E167" s="4"/>
      <c r="F167" s="141"/>
      <c r="G167" s="141">
        <f>'Control Totals 2016-17'!$I$3</f>
        <v>129600000</v>
      </c>
      <c r="H167" s="141">
        <v>129600000.00000101</v>
      </c>
      <c r="I167" s="141">
        <f t="shared" si="187"/>
        <v>0</v>
      </c>
      <c r="J167" s="141"/>
      <c r="K167" s="141"/>
      <c r="L167" s="141">
        <f t="shared" si="136"/>
        <v>3202979103</v>
      </c>
      <c r="M167" s="141">
        <v>5258012077.9999981</v>
      </c>
      <c r="N167" s="141">
        <f t="shared" si="188"/>
        <v>0</v>
      </c>
      <c r="O167" s="141"/>
      <c r="P167" s="141"/>
      <c r="Q167" s="141">
        <v>756991403</v>
      </c>
      <c r="R167" s="141">
        <v>1276518313</v>
      </c>
      <c r="S167" s="141">
        <f t="shared" si="189"/>
        <v>0</v>
      </c>
      <c r="T167" s="141"/>
      <c r="U167" s="141">
        <v>11574899.057432</v>
      </c>
      <c r="V167" s="141">
        <f t="shared" si="137"/>
        <v>443204474</v>
      </c>
      <c r="W167" s="141">
        <f t="shared" si="138"/>
        <v>523996799.00000209</v>
      </c>
      <c r="X167" s="141">
        <f t="shared" si="139"/>
        <v>9790225.9291324876</v>
      </c>
      <c r="Y167" s="141"/>
      <c r="Z167" s="141">
        <v>323761.32372400002</v>
      </c>
      <c r="AA167" s="141">
        <f t="shared" si="140"/>
        <v>340118003</v>
      </c>
      <c r="AB167" s="141">
        <f t="shared" si="141"/>
        <v>342170317.00001383</v>
      </c>
      <c r="AC167" s="141">
        <f t="shared" si="142"/>
        <v>321819.42559803912</v>
      </c>
      <c r="AD167" s="141"/>
      <c r="AE167" s="141"/>
      <c r="AF167" s="141">
        <f t="shared" si="143"/>
        <v>605544318</v>
      </c>
      <c r="AG167" s="141">
        <f t="shared" si="144"/>
        <v>726591897.00000179</v>
      </c>
      <c r="AH167" s="141">
        <f t="shared" si="190"/>
        <v>0</v>
      </c>
      <c r="AI167" s="141"/>
      <c r="AJ167" s="141"/>
      <c r="AK167" s="141">
        <f t="shared" si="145"/>
        <v>20371175</v>
      </c>
      <c r="AL167" s="141">
        <f t="shared" si="146"/>
        <v>21580834</v>
      </c>
      <c r="AM167" s="141">
        <f t="shared" si="191"/>
        <v>0</v>
      </c>
      <c r="AN167" s="141"/>
      <c r="AO167" s="141"/>
      <c r="AP167" s="141">
        <f t="shared" si="148"/>
        <v>45205996</v>
      </c>
      <c r="AQ167" s="141">
        <f t="shared" si="149"/>
        <v>45294790.000002876</v>
      </c>
      <c r="AR167" s="141">
        <f t="shared" si="192"/>
        <v>0</v>
      </c>
      <c r="AS167" s="141"/>
      <c r="AT167" s="141"/>
      <c r="AU167" s="141">
        <f t="shared" si="150"/>
        <v>12223411</v>
      </c>
      <c r="AV167" s="141">
        <f t="shared" si="151"/>
        <v>11889881.000002848</v>
      </c>
      <c r="AW167" s="141">
        <f t="shared" si="193"/>
        <v>0</v>
      </c>
      <c r="AX167" s="141"/>
      <c r="AY167" s="141"/>
      <c r="AZ167" s="141">
        <f t="shared" si="152"/>
        <v>859541545</v>
      </c>
      <c r="BA167" s="141">
        <f t="shared" si="153"/>
        <v>834431461.9999969</v>
      </c>
      <c r="BB167" s="141">
        <f t="shared" si="194"/>
        <v>0</v>
      </c>
      <c r="BC167" s="141"/>
      <c r="BD167" s="141"/>
      <c r="BE167" s="141">
        <f t="shared" si="154"/>
        <v>9386434</v>
      </c>
      <c r="BF167" s="141">
        <f t="shared" si="155"/>
        <v>9386434</v>
      </c>
      <c r="BG167" s="141">
        <f t="shared" si="195"/>
        <v>0</v>
      </c>
      <c r="BH167" s="141"/>
      <c r="BI167" s="141"/>
      <c r="BJ167" s="141">
        <f t="shared" si="156"/>
        <v>2191103</v>
      </c>
      <c r="BK167" s="141">
        <f t="shared" si="157"/>
        <v>2191101</v>
      </c>
      <c r="BL167" s="141">
        <f t="shared" si="196"/>
        <v>0</v>
      </c>
      <c r="BM167" s="141"/>
      <c r="BN167" s="141"/>
      <c r="BO167" s="141">
        <f t="shared" si="158"/>
        <v>186600000</v>
      </c>
      <c r="BP167" s="141">
        <f t="shared" si="159"/>
        <v>183638092</v>
      </c>
      <c r="BQ167" s="141">
        <f t="shared" si="197"/>
        <v>0</v>
      </c>
      <c r="BR167" s="141"/>
      <c r="BS167" s="141"/>
      <c r="BT167" s="141">
        <f t="shared" si="160"/>
        <v>121100000</v>
      </c>
      <c r="BU167" s="141">
        <f t="shared" si="161"/>
        <v>119177778</v>
      </c>
      <c r="BV167" s="141">
        <f t="shared" si="198"/>
        <v>0</v>
      </c>
      <c r="BW167" s="141"/>
      <c r="BX167" s="141"/>
      <c r="BY167" s="141">
        <f t="shared" si="162"/>
        <v>10161290</v>
      </c>
      <c r="BZ167" s="141">
        <f t="shared" si="163"/>
        <v>10000069</v>
      </c>
      <c r="CA167" s="141">
        <f t="shared" si="199"/>
        <v>0</v>
      </c>
      <c r="CB167" s="141"/>
      <c r="CC167" s="141"/>
      <c r="CD167" s="141">
        <f t="shared" si="164"/>
        <v>1904000</v>
      </c>
      <c r="CE167" s="141">
        <f t="shared" si="165"/>
        <v>1874207.2309440002</v>
      </c>
      <c r="CF167" s="141">
        <f t="shared" si="200"/>
        <v>0</v>
      </c>
      <c r="CG167" s="141"/>
      <c r="CH167" s="141"/>
      <c r="CI167" s="141">
        <f t="shared" si="202"/>
        <v>246401</v>
      </c>
      <c r="CJ167" s="141">
        <f t="shared" si="203"/>
        <v>225992.98000000117</v>
      </c>
      <c r="CK167" s="141">
        <f t="shared" si="201"/>
        <v>0</v>
      </c>
      <c r="CL167" s="141"/>
      <c r="CM167" s="141">
        <v>227614</v>
      </c>
      <c r="CN167" s="141">
        <v>446896</v>
      </c>
      <c r="CO167" s="141">
        <f t="shared" si="166"/>
        <v>674510</v>
      </c>
      <c r="CP167" s="141">
        <f t="shared" si="204"/>
        <v>435000431</v>
      </c>
      <c r="CQ167" s="141">
        <f t="shared" si="205"/>
        <v>435000431.00000006</v>
      </c>
      <c r="CR167" s="141">
        <f t="shared" si="186"/>
        <v>674509.99999999988</v>
      </c>
      <c r="CS167" s="141"/>
      <c r="CT167" s="141"/>
      <c r="CU167" s="141"/>
      <c r="CV167" s="141">
        <f t="shared" si="167"/>
        <v>10786555.354730526</v>
      </c>
    </row>
    <row r="168" spans="1:100" s="14" customFormat="1" ht="13.2" x14ac:dyDescent="0.25">
      <c r="A168" s="4" t="s">
        <v>745</v>
      </c>
      <c r="B168" s="4" t="s">
        <v>746</v>
      </c>
      <c r="C168" s="4" t="s">
        <v>348</v>
      </c>
      <c r="D168" s="4" t="s">
        <v>348</v>
      </c>
      <c r="E168" s="4"/>
      <c r="F168" s="141"/>
      <c r="G168" s="141">
        <f>'Control Totals 2016-17'!$I$3</f>
        <v>129600000</v>
      </c>
      <c r="H168" s="141">
        <v>129600000.00000101</v>
      </c>
      <c r="I168" s="141">
        <f t="shared" si="187"/>
        <v>0</v>
      </c>
      <c r="J168" s="141"/>
      <c r="K168" s="141"/>
      <c r="L168" s="141">
        <f t="shared" si="136"/>
        <v>3202979103</v>
      </c>
      <c r="M168" s="141">
        <v>5258012077.9999981</v>
      </c>
      <c r="N168" s="141">
        <f t="shared" si="188"/>
        <v>0</v>
      </c>
      <c r="O168" s="141"/>
      <c r="P168" s="141">
        <v>2938336.6622580001</v>
      </c>
      <c r="Q168" s="141">
        <v>756991403</v>
      </c>
      <c r="R168" s="141">
        <v>1276518313</v>
      </c>
      <c r="S168" s="141">
        <f t="shared" si="189"/>
        <v>1742470.5699847022</v>
      </c>
      <c r="T168" s="141"/>
      <c r="U168" s="141"/>
      <c r="V168" s="141">
        <f t="shared" si="137"/>
        <v>443204474</v>
      </c>
      <c r="W168" s="141">
        <f t="shared" si="138"/>
        <v>523996799.00000209</v>
      </c>
      <c r="X168" s="141">
        <f t="shared" si="139"/>
        <v>0</v>
      </c>
      <c r="Y168" s="141"/>
      <c r="Z168" s="141">
        <v>106442.039534</v>
      </c>
      <c r="AA168" s="141">
        <f t="shared" si="140"/>
        <v>340118003</v>
      </c>
      <c r="AB168" s="141">
        <f t="shared" si="141"/>
        <v>342170317.00001383</v>
      </c>
      <c r="AC168" s="141">
        <f t="shared" si="142"/>
        <v>105803.60751031968</v>
      </c>
      <c r="AD168" s="141"/>
      <c r="AE168" s="141"/>
      <c r="AF168" s="141">
        <f t="shared" si="143"/>
        <v>605544318</v>
      </c>
      <c r="AG168" s="141">
        <f t="shared" si="144"/>
        <v>726591897.00000179</v>
      </c>
      <c r="AH168" s="141">
        <f t="shared" si="190"/>
        <v>0</v>
      </c>
      <c r="AI168" s="141"/>
      <c r="AJ168" s="141"/>
      <c r="AK168" s="141">
        <f t="shared" si="145"/>
        <v>20371175</v>
      </c>
      <c r="AL168" s="141">
        <f t="shared" si="146"/>
        <v>21580834</v>
      </c>
      <c r="AM168" s="141">
        <f t="shared" si="191"/>
        <v>0</v>
      </c>
      <c r="AN168" s="141"/>
      <c r="AO168" s="141">
        <v>48118.915345000001</v>
      </c>
      <c r="AP168" s="141">
        <f t="shared" si="148"/>
        <v>45205996</v>
      </c>
      <c r="AQ168" s="141">
        <f t="shared" si="149"/>
        <v>45294790.000002876</v>
      </c>
      <c r="AR168" s="141">
        <f t="shared" si="192"/>
        <v>48024.58504852921</v>
      </c>
      <c r="AS168" s="141"/>
      <c r="AT168" s="141"/>
      <c r="AU168" s="141">
        <f t="shared" si="150"/>
        <v>12223411</v>
      </c>
      <c r="AV168" s="141">
        <f t="shared" si="151"/>
        <v>11889881.000002848</v>
      </c>
      <c r="AW168" s="141">
        <f t="shared" si="193"/>
        <v>0</v>
      </c>
      <c r="AX168" s="141"/>
      <c r="AY168" s="141"/>
      <c r="AZ168" s="141">
        <f t="shared" si="152"/>
        <v>859541545</v>
      </c>
      <c r="BA168" s="141">
        <f t="shared" si="153"/>
        <v>834431461.9999969</v>
      </c>
      <c r="BB168" s="141">
        <f t="shared" si="194"/>
        <v>0</v>
      </c>
      <c r="BC168" s="141"/>
      <c r="BD168" s="141"/>
      <c r="BE168" s="141">
        <f t="shared" si="154"/>
        <v>9386434</v>
      </c>
      <c r="BF168" s="141">
        <f t="shared" si="155"/>
        <v>9386434</v>
      </c>
      <c r="BG168" s="141">
        <f t="shared" si="195"/>
        <v>0</v>
      </c>
      <c r="BH168" s="141"/>
      <c r="BI168" s="141"/>
      <c r="BJ168" s="141">
        <f t="shared" si="156"/>
        <v>2191103</v>
      </c>
      <c r="BK168" s="141">
        <f t="shared" si="157"/>
        <v>2191101</v>
      </c>
      <c r="BL168" s="141">
        <f t="shared" si="196"/>
        <v>0</v>
      </c>
      <c r="BM168" s="141"/>
      <c r="BN168" s="141"/>
      <c r="BO168" s="141">
        <f t="shared" si="158"/>
        <v>186600000</v>
      </c>
      <c r="BP168" s="141">
        <f t="shared" si="159"/>
        <v>183638092</v>
      </c>
      <c r="BQ168" s="141">
        <f t="shared" si="197"/>
        <v>0</v>
      </c>
      <c r="BR168" s="141"/>
      <c r="BS168" s="141"/>
      <c r="BT168" s="141">
        <f t="shared" si="160"/>
        <v>121100000</v>
      </c>
      <c r="BU168" s="141">
        <f t="shared" si="161"/>
        <v>119177778</v>
      </c>
      <c r="BV168" s="141">
        <f t="shared" si="198"/>
        <v>0</v>
      </c>
      <c r="BW168" s="141"/>
      <c r="BX168" s="141"/>
      <c r="BY168" s="141">
        <f t="shared" si="162"/>
        <v>10161290</v>
      </c>
      <c r="BZ168" s="141">
        <f t="shared" si="163"/>
        <v>10000069</v>
      </c>
      <c r="CA168" s="141">
        <f t="shared" si="199"/>
        <v>0</v>
      </c>
      <c r="CB168" s="141"/>
      <c r="CC168" s="141"/>
      <c r="CD168" s="141">
        <f t="shared" si="164"/>
        <v>1904000</v>
      </c>
      <c r="CE168" s="141">
        <f t="shared" si="165"/>
        <v>1874207.2309440002</v>
      </c>
      <c r="CF168" s="141">
        <f t="shared" si="200"/>
        <v>0</v>
      </c>
      <c r="CG168" s="141"/>
      <c r="CH168" s="141">
        <v>693.23</v>
      </c>
      <c r="CI168" s="141">
        <f t="shared" si="202"/>
        <v>246401</v>
      </c>
      <c r="CJ168" s="141">
        <f t="shared" si="203"/>
        <v>225992.98000000117</v>
      </c>
      <c r="CK168" s="141">
        <f t="shared" si="201"/>
        <v>755.83128834355432</v>
      </c>
      <c r="CL168" s="141"/>
      <c r="CM168" s="141">
        <v>83094</v>
      </c>
      <c r="CN168" s="141">
        <v>82291</v>
      </c>
      <c r="CO168" s="141">
        <f t="shared" si="166"/>
        <v>165385</v>
      </c>
      <c r="CP168" s="141">
        <f t="shared" si="204"/>
        <v>435000431</v>
      </c>
      <c r="CQ168" s="141">
        <f t="shared" si="205"/>
        <v>435000431.00000006</v>
      </c>
      <c r="CR168" s="141">
        <f t="shared" si="186"/>
        <v>165384.99999999997</v>
      </c>
      <c r="CS168" s="141"/>
      <c r="CT168" s="141"/>
      <c r="CU168" s="141"/>
      <c r="CV168" s="141">
        <f t="shared" si="167"/>
        <v>2062439.5938318947</v>
      </c>
    </row>
    <row r="169" spans="1:100" s="14" customFormat="1" ht="13.2" x14ac:dyDescent="0.25">
      <c r="A169" s="4" t="s">
        <v>547</v>
      </c>
      <c r="B169" s="4" t="s">
        <v>548</v>
      </c>
      <c r="C169" s="4" t="s">
        <v>348</v>
      </c>
      <c r="D169" s="4" t="s">
        <v>348</v>
      </c>
      <c r="E169" s="4"/>
      <c r="F169" s="141"/>
      <c r="G169" s="141">
        <f>'Control Totals 2016-17'!$I$3</f>
        <v>129600000</v>
      </c>
      <c r="H169" s="141">
        <v>129600000.00000101</v>
      </c>
      <c r="I169" s="141">
        <f t="shared" si="187"/>
        <v>0</v>
      </c>
      <c r="J169" s="141"/>
      <c r="K169" s="141"/>
      <c r="L169" s="141">
        <f t="shared" si="136"/>
        <v>3202979103</v>
      </c>
      <c r="M169" s="141">
        <v>5258012077.9999981</v>
      </c>
      <c r="N169" s="141">
        <f t="shared" si="188"/>
        <v>0</v>
      </c>
      <c r="O169" s="141"/>
      <c r="P169" s="141">
        <v>2312430.1719030002</v>
      </c>
      <c r="Q169" s="141">
        <v>756991403</v>
      </c>
      <c r="R169" s="141">
        <v>1276518313</v>
      </c>
      <c r="S169" s="141">
        <f t="shared" si="189"/>
        <v>1371300.1547580487</v>
      </c>
      <c r="T169" s="141"/>
      <c r="U169" s="141"/>
      <c r="V169" s="141">
        <f t="shared" si="137"/>
        <v>443204474</v>
      </c>
      <c r="W169" s="141">
        <f t="shared" si="138"/>
        <v>523996799.00000209</v>
      </c>
      <c r="X169" s="141">
        <f t="shared" si="139"/>
        <v>0</v>
      </c>
      <c r="Y169" s="141"/>
      <c r="Z169" s="141">
        <v>78145.765333000003</v>
      </c>
      <c r="AA169" s="141">
        <f t="shared" si="140"/>
        <v>340118003</v>
      </c>
      <c r="AB169" s="141">
        <f t="shared" si="141"/>
        <v>342170317.00001383</v>
      </c>
      <c r="AC169" s="141">
        <f t="shared" si="142"/>
        <v>77677.052413536847</v>
      </c>
      <c r="AD169" s="141"/>
      <c r="AE169" s="141"/>
      <c r="AF169" s="141">
        <f t="shared" si="143"/>
        <v>605544318</v>
      </c>
      <c r="AG169" s="141">
        <f t="shared" si="144"/>
        <v>726591897.00000179</v>
      </c>
      <c r="AH169" s="141">
        <f t="shared" si="190"/>
        <v>0</v>
      </c>
      <c r="AI169" s="141"/>
      <c r="AJ169" s="141"/>
      <c r="AK169" s="141">
        <f t="shared" si="145"/>
        <v>20371175</v>
      </c>
      <c r="AL169" s="141">
        <f t="shared" si="146"/>
        <v>21580834</v>
      </c>
      <c r="AM169" s="141">
        <f t="shared" si="191"/>
        <v>0</v>
      </c>
      <c r="AN169" s="141"/>
      <c r="AO169" s="141">
        <v>35338.991624000002</v>
      </c>
      <c r="AP169" s="141">
        <f t="shared" si="148"/>
        <v>45205996</v>
      </c>
      <c r="AQ169" s="141">
        <f t="shared" si="149"/>
        <v>45294790.000002876</v>
      </c>
      <c r="AR169" s="141">
        <f t="shared" si="192"/>
        <v>35269.714552125668</v>
      </c>
      <c r="AS169" s="141"/>
      <c r="AT169" s="141"/>
      <c r="AU169" s="141">
        <f t="shared" si="150"/>
        <v>12223411</v>
      </c>
      <c r="AV169" s="141">
        <f t="shared" si="151"/>
        <v>11889881.000002848</v>
      </c>
      <c r="AW169" s="141">
        <f t="shared" si="193"/>
        <v>0</v>
      </c>
      <c r="AX169" s="141"/>
      <c r="AY169" s="141"/>
      <c r="AZ169" s="141">
        <f t="shared" si="152"/>
        <v>859541545</v>
      </c>
      <c r="BA169" s="141">
        <f t="shared" si="153"/>
        <v>834431461.9999969</v>
      </c>
      <c r="BB169" s="141">
        <f t="shared" si="194"/>
        <v>0</v>
      </c>
      <c r="BC169" s="141"/>
      <c r="BD169" s="141">
        <v>1272186</v>
      </c>
      <c r="BE169" s="141">
        <f t="shared" si="154"/>
        <v>9386434</v>
      </c>
      <c r="BF169" s="141">
        <f t="shared" si="155"/>
        <v>9386434</v>
      </c>
      <c r="BG169" s="141">
        <f t="shared" si="195"/>
        <v>1272186</v>
      </c>
      <c r="BH169" s="141"/>
      <c r="BI169" s="141">
        <v>223435</v>
      </c>
      <c r="BJ169" s="141">
        <f t="shared" si="156"/>
        <v>2191103</v>
      </c>
      <c r="BK169" s="141">
        <f t="shared" si="157"/>
        <v>2191101</v>
      </c>
      <c r="BL169" s="141">
        <f t="shared" si="196"/>
        <v>223435.2039476957</v>
      </c>
      <c r="BM169" s="141"/>
      <c r="BN169" s="141"/>
      <c r="BO169" s="141">
        <f t="shared" si="158"/>
        <v>186600000</v>
      </c>
      <c r="BP169" s="141">
        <f t="shared" si="159"/>
        <v>183638092</v>
      </c>
      <c r="BQ169" s="141">
        <f t="shared" si="197"/>
        <v>0</v>
      </c>
      <c r="BR169" s="141"/>
      <c r="BS169" s="141"/>
      <c r="BT169" s="141">
        <f t="shared" si="160"/>
        <v>121100000</v>
      </c>
      <c r="BU169" s="141">
        <f t="shared" si="161"/>
        <v>119177778</v>
      </c>
      <c r="BV169" s="141">
        <f t="shared" si="198"/>
        <v>0</v>
      </c>
      <c r="BW169" s="141"/>
      <c r="BX169" s="141"/>
      <c r="BY169" s="141">
        <f t="shared" si="162"/>
        <v>10161290</v>
      </c>
      <c r="BZ169" s="141">
        <f t="shared" si="163"/>
        <v>10000069</v>
      </c>
      <c r="CA169" s="141">
        <f t="shared" si="199"/>
        <v>0</v>
      </c>
      <c r="CB169" s="141"/>
      <c r="CC169" s="141"/>
      <c r="CD169" s="141">
        <f t="shared" si="164"/>
        <v>1904000</v>
      </c>
      <c r="CE169" s="141">
        <f t="shared" si="165"/>
        <v>1874207.2309440002</v>
      </c>
      <c r="CF169" s="141">
        <f t="shared" si="200"/>
        <v>0</v>
      </c>
      <c r="CG169" s="141"/>
      <c r="CH169" s="141">
        <v>693.23</v>
      </c>
      <c r="CI169" s="141">
        <f t="shared" si="202"/>
        <v>246401</v>
      </c>
      <c r="CJ169" s="141">
        <f t="shared" si="203"/>
        <v>225992.98000000117</v>
      </c>
      <c r="CK169" s="141">
        <f t="shared" si="201"/>
        <v>755.83128834355432</v>
      </c>
      <c r="CL169" s="141"/>
      <c r="CM169" s="141">
        <v>53270</v>
      </c>
      <c r="CN169" s="141">
        <v>106814</v>
      </c>
      <c r="CO169" s="141">
        <f t="shared" si="166"/>
        <v>160084</v>
      </c>
      <c r="CP169" s="141">
        <f t="shared" si="204"/>
        <v>435000431</v>
      </c>
      <c r="CQ169" s="141">
        <f t="shared" si="205"/>
        <v>435000431.00000006</v>
      </c>
      <c r="CR169" s="141">
        <f t="shared" si="186"/>
        <v>160083.99999999997</v>
      </c>
      <c r="CS169" s="141"/>
      <c r="CT169" s="141"/>
      <c r="CU169" s="141"/>
      <c r="CV169" s="141">
        <f t="shared" si="167"/>
        <v>3140707.956959751</v>
      </c>
    </row>
    <row r="170" spans="1:100" s="14" customFormat="1" ht="13.2" x14ac:dyDescent="0.25">
      <c r="A170" s="4" t="s">
        <v>683</v>
      </c>
      <c r="B170" s="4" t="s">
        <v>684</v>
      </c>
      <c r="C170" s="4" t="s">
        <v>348</v>
      </c>
      <c r="D170" s="4" t="s">
        <v>348</v>
      </c>
      <c r="E170" s="4"/>
      <c r="F170" s="141"/>
      <c r="G170" s="141">
        <f>'Control Totals 2016-17'!$I$3</f>
        <v>129600000</v>
      </c>
      <c r="H170" s="141">
        <v>129600000.00000101</v>
      </c>
      <c r="I170" s="141">
        <f t="shared" si="187"/>
        <v>0</v>
      </c>
      <c r="J170" s="141"/>
      <c r="K170" s="141"/>
      <c r="L170" s="141">
        <f t="shared" si="136"/>
        <v>3202979103</v>
      </c>
      <c r="M170" s="141">
        <v>5258012077.9999981</v>
      </c>
      <c r="N170" s="141">
        <f t="shared" si="188"/>
        <v>0</v>
      </c>
      <c r="O170" s="141"/>
      <c r="P170" s="141">
        <v>2734748.1580610001</v>
      </c>
      <c r="Q170" s="141">
        <v>756991403</v>
      </c>
      <c r="R170" s="141">
        <v>1276518313</v>
      </c>
      <c r="S170" s="141">
        <f t="shared" si="189"/>
        <v>1621740.0282782016</v>
      </c>
      <c r="T170" s="141"/>
      <c r="U170" s="141"/>
      <c r="V170" s="141">
        <f t="shared" si="137"/>
        <v>443204474</v>
      </c>
      <c r="W170" s="141">
        <f t="shared" si="138"/>
        <v>523996799.00000209</v>
      </c>
      <c r="X170" s="141">
        <f t="shared" si="139"/>
        <v>0</v>
      </c>
      <c r="Y170" s="141"/>
      <c r="Z170" s="141">
        <v>186630.96333</v>
      </c>
      <c r="AA170" s="141">
        <f t="shared" si="140"/>
        <v>340118003</v>
      </c>
      <c r="AB170" s="141">
        <f t="shared" si="141"/>
        <v>342170317.00001383</v>
      </c>
      <c r="AC170" s="141">
        <f t="shared" si="142"/>
        <v>185511.56366308438</v>
      </c>
      <c r="AD170" s="141"/>
      <c r="AE170" s="141"/>
      <c r="AF170" s="141">
        <f t="shared" si="143"/>
        <v>605544318</v>
      </c>
      <c r="AG170" s="141">
        <f t="shared" si="144"/>
        <v>726591897.00000179</v>
      </c>
      <c r="AH170" s="141">
        <f t="shared" si="190"/>
        <v>0</v>
      </c>
      <c r="AI170" s="141"/>
      <c r="AJ170" s="141"/>
      <c r="AK170" s="141">
        <f t="shared" si="145"/>
        <v>20371175</v>
      </c>
      <c r="AL170" s="141">
        <f t="shared" si="146"/>
        <v>21580834</v>
      </c>
      <c r="AM170" s="141">
        <f t="shared" si="191"/>
        <v>0</v>
      </c>
      <c r="AN170" s="141"/>
      <c r="AO170" s="141">
        <v>71764.491915000006</v>
      </c>
      <c r="AP170" s="141">
        <f t="shared" si="148"/>
        <v>45205996</v>
      </c>
      <c r="AQ170" s="141">
        <f t="shared" si="149"/>
        <v>45294790.000002876</v>
      </c>
      <c r="AR170" s="141">
        <f t="shared" si="192"/>
        <v>71623.807825388227</v>
      </c>
      <c r="AS170" s="141"/>
      <c r="AT170" s="141"/>
      <c r="AU170" s="141">
        <f t="shared" si="150"/>
        <v>12223411</v>
      </c>
      <c r="AV170" s="141">
        <f t="shared" si="151"/>
        <v>11889881.000002848</v>
      </c>
      <c r="AW170" s="141">
        <f t="shared" si="193"/>
        <v>0</v>
      </c>
      <c r="AX170" s="141"/>
      <c r="AY170" s="141"/>
      <c r="AZ170" s="141">
        <f t="shared" si="152"/>
        <v>859541545</v>
      </c>
      <c r="BA170" s="141">
        <f t="shared" si="153"/>
        <v>834431461.9999969</v>
      </c>
      <c r="BB170" s="141">
        <f t="shared" si="194"/>
        <v>0</v>
      </c>
      <c r="BC170" s="141"/>
      <c r="BD170" s="141"/>
      <c r="BE170" s="141">
        <f t="shared" si="154"/>
        <v>9386434</v>
      </c>
      <c r="BF170" s="141">
        <f t="shared" si="155"/>
        <v>9386434</v>
      </c>
      <c r="BG170" s="141">
        <f t="shared" si="195"/>
        <v>0</v>
      </c>
      <c r="BH170" s="141"/>
      <c r="BI170" s="141"/>
      <c r="BJ170" s="141">
        <f t="shared" si="156"/>
        <v>2191103</v>
      </c>
      <c r="BK170" s="141">
        <f t="shared" si="157"/>
        <v>2191101</v>
      </c>
      <c r="BL170" s="141">
        <f t="shared" si="196"/>
        <v>0</v>
      </c>
      <c r="BM170" s="141"/>
      <c r="BN170" s="141"/>
      <c r="BO170" s="141">
        <f t="shared" si="158"/>
        <v>186600000</v>
      </c>
      <c r="BP170" s="141">
        <f t="shared" si="159"/>
        <v>183638092</v>
      </c>
      <c r="BQ170" s="141">
        <f t="shared" si="197"/>
        <v>0</v>
      </c>
      <c r="BR170" s="141"/>
      <c r="BS170" s="141"/>
      <c r="BT170" s="141">
        <f t="shared" si="160"/>
        <v>121100000</v>
      </c>
      <c r="BU170" s="141">
        <f t="shared" si="161"/>
        <v>119177778</v>
      </c>
      <c r="BV170" s="141">
        <f t="shared" si="198"/>
        <v>0</v>
      </c>
      <c r="BW170" s="141"/>
      <c r="BX170" s="141"/>
      <c r="BY170" s="141">
        <f t="shared" si="162"/>
        <v>10161290</v>
      </c>
      <c r="BZ170" s="141">
        <f t="shared" si="163"/>
        <v>10000069</v>
      </c>
      <c r="CA170" s="141">
        <f t="shared" si="199"/>
        <v>0</v>
      </c>
      <c r="CB170" s="141"/>
      <c r="CC170" s="141"/>
      <c r="CD170" s="141">
        <f t="shared" si="164"/>
        <v>1904000</v>
      </c>
      <c r="CE170" s="141">
        <f t="shared" si="165"/>
        <v>1874207.2309440002</v>
      </c>
      <c r="CF170" s="141">
        <f t="shared" si="200"/>
        <v>0</v>
      </c>
      <c r="CG170" s="141"/>
      <c r="CH170" s="141">
        <v>693.23</v>
      </c>
      <c r="CI170" s="141">
        <f t="shared" si="202"/>
        <v>246401</v>
      </c>
      <c r="CJ170" s="141">
        <f t="shared" si="203"/>
        <v>225992.98000000117</v>
      </c>
      <c r="CK170" s="141">
        <f t="shared" si="201"/>
        <v>755.83128834355432</v>
      </c>
      <c r="CL170" s="141"/>
      <c r="CM170" s="141"/>
      <c r="CN170" s="141"/>
      <c r="CO170" s="141">
        <f t="shared" si="166"/>
        <v>0</v>
      </c>
      <c r="CP170" s="141">
        <f t="shared" si="204"/>
        <v>435000431</v>
      </c>
      <c r="CQ170" s="141">
        <f t="shared" si="205"/>
        <v>435000431.00000006</v>
      </c>
      <c r="CR170" s="141">
        <f t="shared" si="186"/>
        <v>0</v>
      </c>
      <c r="CS170" s="141"/>
      <c r="CT170" s="141"/>
      <c r="CU170" s="141"/>
      <c r="CV170" s="141">
        <f t="shared" si="167"/>
        <v>1879631.2310550176</v>
      </c>
    </row>
    <row r="171" spans="1:100" s="14" customFormat="1" ht="13.2" x14ac:dyDescent="0.25">
      <c r="A171" s="4" t="s">
        <v>343</v>
      </c>
      <c r="B171" s="4" t="s">
        <v>344</v>
      </c>
      <c r="C171" s="4" t="s">
        <v>345</v>
      </c>
      <c r="D171" s="4" t="s">
        <v>345</v>
      </c>
      <c r="E171" s="4"/>
      <c r="F171" s="141"/>
      <c r="G171" s="141">
        <f>'Control Totals 2016-17'!$I$3</f>
        <v>129600000</v>
      </c>
      <c r="H171" s="141">
        <v>129600000.00000101</v>
      </c>
      <c r="I171" s="141">
        <f t="shared" si="187"/>
        <v>0</v>
      </c>
      <c r="J171" s="141"/>
      <c r="K171" s="141"/>
      <c r="L171" s="141">
        <f t="shared" si="136"/>
        <v>3202979103</v>
      </c>
      <c r="M171" s="141">
        <v>5258012077.9999981</v>
      </c>
      <c r="N171" s="141">
        <f t="shared" si="188"/>
        <v>0</v>
      </c>
      <c r="O171" s="141"/>
      <c r="P171" s="141"/>
      <c r="Q171" s="141">
        <v>756991403</v>
      </c>
      <c r="R171" s="141">
        <v>1276518313</v>
      </c>
      <c r="S171" s="141">
        <f t="shared" si="189"/>
        <v>0</v>
      </c>
      <c r="T171" s="141"/>
      <c r="U171" s="141"/>
      <c r="V171" s="141">
        <f t="shared" si="137"/>
        <v>443204474</v>
      </c>
      <c r="W171" s="141">
        <f t="shared" si="138"/>
        <v>523996799.00000209</v>
      </c>
      <c r="X171" s="141">
        <f t="shared" si="139"/>
        <v>0</v>
      </c>
      <c r="Y171" s="141"/>
      <c r="Z171" s="141">
        <v>17638.749062999999</v>
      </c>
      <c r="AA171" s="141">
        <f t="shared" si="140"/>
        <v>340118003</v>
      </c>
      <c r="AB171" s="141">
        <f t="shared" si="141"/>
        <v>342170317.00001383</v>
      </c>
      <c r="AC171" s="141">
        <f t="shared" si="142"/>
        <v>17532.95306069883</v>
      </c>
      <c r="AD171" s="141"/>
      <c r="AE171" s="142">
        <v>201342.12665529133</v>
      </c>
      <c r="AF171" s="141">
        <f t="shared" si="143"/>
        <v>605544318</v>
      </c>
      <c r="AG171" s="141">
        <f t="shared" si="144"/>
        <v>726591897.00000179</v>
      </c>
      <c r="AH171" s="141">
        <f t="shared" si="190"/>
        <v>167799.257428476</v>
      </c>
      <c r="AI171" s="141"/>
      <c r="AJ171" s="141"/>
      <c r="AK171" s="141">
        <f t="shared" si="145"/>
        <v>20371175</v>
      </c>
      <c r="AL171" s="141">
        <f t="shared" si="146"/>
        <v>21580834</v>
      </c>
      <c r="AM171" s="141">
        <f t="shared" si="191"/>
        <v>0</v>
      </c>
      <c r="AN171" s="141"/>
      <c r="AO171" s="143">
        <v>28309.240918876858</v>
      </c>
      <c r="AP171" s="141">
        <f t="shared" si="148"/>
        <v>45205996</v>
      </c>
      <c r="AQ171" s="141">
        <f t="shared" si="149"/>
        <v>45294790.000002876</v>
      </c>
      <c r="AR171" s="141">
        <f t="shared" si="192"/>
        <v>28253.744674425081</v>
      </c>
      <c r="AS171" s="141"/>
      <c r="AT171" s="143">
        <v>63072.987780848671</v>
      </c>
      <c r="AU171" s="141">
        <f t="shared" si="150"/>
        <v>12223411</v>
      </c>
      <c r="AV171" s="141">
        <f t="shared" si="151"/>
        <v>11889881.000002848</v>
      </c>
      <c r="AW171" s="141">
        <f t="shared" si="193"/>
        <v>64842.285018925468</v>
      </c>
      <c r="AX171" s="141"/>
      <c r="AY171" s="143">
        <v>7362.5818438563219</v>
      </c>
      <c r="AZ171" s="141">
        <f t="shared" si="152"/>
        <v>859541545</v>
      </c>
      <c r="BA171" s="141">
        <f t="shared" si="153"/>
        <v>834431461.9999969</v>
      </c>
      <c r="BB171" s="141">
        <f t="shared" si="194"/>
        <v>7584.1399341402539</v>
      </c>
      <c r="BC171" s="141"/>
      <c r="BD171" s="141"/>
      <c r="BE171" s="141">
        <f t="shared" si="154"/>
        <v>9386434</v>
      </c>
      <c r="BF171" s="141">
        <f t="shared" si="155"/>
        <v>9386434</v>
      </c>
      <c r="BG171" s="141">
        <f t="shared" si="195"/>
        <v>0</v>
      </c>
      <c r="BH171" s="141"/>
      <c r="BI171" s="141"/>
      <c r="BJ171" s="141">
        <f t="shared" si="156"/>
        <v>2191103</v>
      </c>
      <c r="BK171" s="141">
        <f t="shared" si="157"/>
        <v>2191101</v>
      </c>
      <c r="BL171" s="141">
        <f t="shared" si="196"/>
        <v>0</v>
      </c>
      <c r="BM171" s="141"/>
      <c r="BN171" s="141">
        <v>9688</v>
      </c>
      <c r="BO171" s="141">
        <f t="shared" si="158"/>
        <v>186600000</v>
      </c>
      <c r="BP171" s="141">
        <f t="shared" si="159"/>
        <v>183638092</v>
      </c>
      <c r="BQ171" s="141">
        <f t="shared" si="197"/>
        <v>9844.2582381001866</v>
      </c>
      <c r="BR171" s="141"/>
      <c r="BS171" s="141">
        <v>6575</v>
      </c>
      <c r="BT171" s="141">
        <f t="shared" si="160"/>
        <v>121100000</v>
      </c>
      <c r="BU171" s="141">
        <f t="shared" si="161"/>
        <v>119177778</v>
      </c>
      <c r="BV171" s="141">
        <f t="shared" si="198"/>
        <v>6681.0483746391037</v>
      </c>
      <c r="BW171" s="141"/>
      <c r="BX171" s="141">
        <v>3361</v>
      </c>
      <c r="BY171" s="141">
        <f t="shared" si="162"/>
        <v>10161290</v>
      </c>
      <c r="BZ171" s="141">
        <f t="shared" si="163"/>
        <v>10000069</v>
      </c>
      <c r="CA171" s="141">
        <f t="shared" si="199"/>
        <v>3415.1860042165708</v>
      </c>
      <c r="CB171" s="141"/>
      <c r="CC171" s="141">
        <v>9232.5479369999994</v>
      </c>
      <c r="CD171" s="141">
        <f t="shared" si="164"/>
        <v>1904000</v>
      </c>
      <c r="CE171" s="141">
        <f t="shared" si="165"/>
        <v>1874207.2309440002</v>
      </c>
      <c r="CF171" s="141">
        <f t="shared" si="200"/>
        <v>9379.3103461637638</v>
      </c>
      <c r="CG171" s="141"/>
      <c r="CH171" s="141">
        <v>693.23</v>
      </c>
      <c r="CI171" s="141">
        <f t="shared" ref="CI171" si="206">$CH$391</f>
        <v>246401</v>
      </c>
      <c r="CJ171" s="141">
        <f t="shared" ref="CJ171" si="207">$CH$390</f>
        <v>225992.98000000117</v>
      </c>
      <c r="CK171" s="141">
        <f>(CH171/CJ171)*CI171</f>
        <v>755.83128834355432</v>
      </c>
      <c r="CL171" s="141"/>
      <c r="CM171" s="141"/>
      <c r="CN171" s="141">
        <v>13914</v>
      </c>
      <c r="CO171" s="141">
        <f t="shared" si="166"/>
        <v>13914</v>
      </c>
      <c r="CP171" s="141">
        <f t="shared" ref="CP171" si="208">$CO$391</f>
        <v>435000431</v>
      </c>
      <c r="CQ171" s="141">
        <f t="shared" ref="CQ171" si="209">$CO$390</f>
        <v>435000431.00000006</v>
      </c>
      <c r="CR171" s="141">
        <f>(CO171/CQ171)*CP171</f>
        <v>13913.999999999996</v>
      </c>
      <c r="CS171" s="141"/>
      <c r="CT171" s="141">
        <v>1889886.64</v>
      </c>
      <c r="CU171" s="141"/>
      <c r="CV171" s="141">
        <f>CT171</f>
        <v>1889886.64</v>
      </c>
    </row>
    <row r="172" spans="1:100" s="14" customFormat="1" ht="13.2" x14ac:dyDescent="0.25">
      <c r="A172" s="4" t="s">
        <v>198</v>
      </c>
      <c r="B172" s="4" t="s">
        <v>199</v>
      </c>
      <c r="C172" s="4"/>
      <c r="D172" s="4" t="s">
        <v>200</v>
      </c>
      <c r="E172" s="4"/>
      <c r="F172" s="141">
        <v>309417.53959300002</v>
      </c>
      <c r="G172" s="141">
        <f>'Control Totals 2016-17'!$I$3</f>
        <v>129600000</v>
      </c>
      <c r="H172" s="141">
        <v>129600000.00000101</v>
      </c>
      <c r="I172" s="141">
        <f t="shared" ref="I172:I203" si="210">(F172/H172)*G172</f>
        <v>309417.53959299764</v>
      </c>
      <c r="J172" s="141"/>
      <c r="K172" s="141">
        <v>16986123.497497</v>
      </c>
      <c r="L172" s="141">
        <f t="shared" si="136"/>
        <v>3202979103</v>
      </c>
      <c r="M172" s="141">
        <v>5258012077.9999981</v>
      </c>
      <c r="N172" s="141">
        <f t="shared" ref="N172:N203" si="211">(K172/M172)*L172</f>
        <v>10347294.337930614</v>
      </c>
      <c r="O172" s="141"/>
      <c r="P172" s="141">
        <v>2736697.6670019999</v>
      </c>
      <c r="Q172" s="141">
        <v>756991403</v>
      </c>
      <c r="R172" s="141">
        <v>1276518313</v>
      </c>
      <c r="S172" s="141">
        <f t="shared" ref="S172:S203" si="212">(P172/R172)*Q172</f>
        <v>1622896.1115818091</v>
      </c>
      <c r="T172" s="141"/>
      <c r="U172" s="141">
        <v>1659906.1276829999</v>
      </c>
      <c r="V172" s="141">
        <f t="shared" si="137"/>
        <v>443204474</v>
      </c>
      <c r="W172" s="141">
        <f t="shared" si="138"/>
        <v>523996799.00000209</v>
      </c>
      <c r="X172" s="141">
        <f t="shared" si="139"/>
        <v>1403973.8861250523</v>
      </c>
      <c r="Y172" s="141"/>
      <c r="Z172" s="141">
        <v>1030955.9624740001</v>
      </c>
      <c r="AA172" s="141">
        <f t="shared" si="140"/>
        <v>340118003</v>
      </c>
      <c r="AB172" s="141">
        <f t="shared" si="141"/>
        <v>342170317.00001383</v>
      </c>
      <c r="AC172" s="141">
        <f t="shared" si="142"/>
        <v>1024772.3596012148</v>
      </c>
      <c r="AD172" s="141"/>
      <c r="AE172" s="141">
        <v>1657764.978164</v>
      </c>
      <c r="AF172" s="141">
        <f t="shared" si="143"/>
        <v>605544318</v>
      </c>
      <c r="AG172" s="141">
        <f t="shared" si="144"/>
        <v>726591897.00000179</v>
      </c>
      <c r="AH172" s="141">
        <f t="shared" ref="AH172:AH203" si="213">(AE172/AG172)*AF172</f>
        <v>1381587.3356850853</v>
      </c>
      <c r="AI172" s="141"/>
      <c r="AJ172" s="141"/>
      <c r="AK172" s="141">
        <f t="shared" si="145"/>
        <v>20371175</v>
      </c>
      <c r="AL172" s="141">
        <f t="shared" si="146"/>
        <v>21580834</v>
      </c>
      <c r="AM172" s="141">
        <f t="shared" ref="AM172:AM203" si="214">(AJ172/AL172)*AK172</f>
        <v>0</v>
      </c>
      <c r="AN172" s="141"/>
      <c r="AO172" s="141">
        <v>69230.814851999996</v>
      </c>
      <c r="AP172" s="141">
        <f t="shared" si="148"/>
        <v>45205996</v>
      </c>
      <c r="AQ172" s="141">
        <f t="shared" si="149"/>
        <v>45294790.000002876</v>
      </c>
      <c r="AR172" s="141">
        <f t="shared" ref="AR172:AR203" si="215">(AO172/AQ172)*AP172</f>
        <v>69095.097676268153</v>
      </c>
      <c r="AS172" s="141"/>
      <c r="AT172" s="141">
        <v>67942.177142999994</v>
      </c>
      <c r="AU172" s="141">
        <f t="shared" si="150"/>
        <v>12223411</v>
      </c>
      <c r="AV172" s="141">
        <f t="shared" si="151"/>
        <v>11889881.000002848</v>
      </c>
      <c r="AW172" s="141">
        <f t="shared" ref="AW172:AW203" si="216">(AT172/AV172)*AU172</f>
        <v>69848.062857272991</v>
      </c>
      <c r="AX172" s="141"/>
      <c r="AY172" s="141">
        <v>932459.02962299995</v>
      </c>
      <c r="AZ172" s="141">
        <f t="shared" si="152"/>
        <v>859541545</v>
      </c>
      <c r="BA172" s="141">
        <f t="shared" si="153"/>
        <v>834431461.9999969</v>
      </c>
      <c r="BB172" s="141">
        <f t="shared" ref="BB172:BB203" si="217">(AY172/BA172)*AZ172</f>
        <v>960519.00182469049</v>
      </c>
      <c r="BC172" s="141"/>
      <c r="BD172" s="141"/>
      <c r="BE172" s="141">
        <f t="shared" si="154"/>
        <v>9386434</v>
      </c>
      <c r="BF172" s="141">
        <f t="shared" si="155"/>
        <v>9386434</v>
      </c>
      <c r="BG172" s="141">
        <f t="shared" ref="BG172:BG203" si="218">(BD172/BF172)*BE172</f>
        <v>0</v>
      </c>
      <c r="BH172" s="141"/>
      <c r="BI172" s="141"/>
      <c r="BJ172" s="141">
        <f t="shared" si="156"/>
        <v>2191103</v>
      </c>
      <c r="BK172" s="141">
        <f t="shared" si="157"/>
        <v>2191101</v>
      </c>
      <c r="BL172" s="141">
        <f t="shared" ref="BL172:BL203" si="219">(BI172/BK172)*BJ172</f>
        <v>0</v>
      </c>
      <c r="BM172" s="141"/>
      <c r="BN172" s="141">
        <v>586431</v>
      </c>
      <c r="BO172" s="141">
        <f t="shared" si="158"/>
        <v>186600000</v>
      </c>
      <c r="BP172" s="141">
        <f t="shared" si="159"/>
        <v>183638092</v>
      </c>
      <c r="BQ172" s="141">
        <f t="shared" ref="BQ172:BQ203" si="220">(BN172/BP172)*BO172</f>
        <v>595889.57502346521</v>
      </c>
      <c r="BR172" s="141"/>
      <c r="BS172" s="141">
        <v>485219</v>
      </c>
      <c r="BT172" s="141">
        <f t="shared" si="160"/>
        <v>121100000</v>
      </c>
      <c r="BU172" s="141">
        <f t="shared" si="161"/>
        <v>119177778</v>
      </c>
      <c r="BV172" s="141">
        <f t="shared" ref="BV172:BV203" si="221">(BS172/BU172)*BT172</f>
        <v>493045.11198388011</v>
      </c>
      <c r="BW172" s="141"/>
      <c r="BX172" s="141">
        <v>23610</v>
      </c>
      <c r="BY172" s="141">
        <f t="shared" si="162"/>
        <v>10161290</v>
      </c>
      <c r="BZ172" s="141">
        <f t="shared" si="163"/>
        <v>10000069</v>
      </c>
      <c r="CA172" s="141">
        <f t="shared" ref="CA172:CA203" si="222">(BX172/BZ172)*BY172</f>
        <v>23990.640154582932</v>
      </c>
      <c r="CB172" s="141"/>
      <c r="CC172" s="141">
        <v>9232.5479369999994</v>
      </c>
      <c r="CD172" s="141">
        <f t="shared" si="164"/>
        <v>1904000</v>
      </c>
      <c r="CE172" s="141">
        <f t="shared" si="165"/>
        <v>1874207.2309440002</v>
      </c>
      <c r="CF172" s="141">
        <f t="shared" ref="CF172:CF203" si="223">(CC172/CE172)*CD172</f>
        <v>9379.3103461637638</v>
      </c>
      <c r="CG172" s="141"/>
      <c r="CH172" s="141">
        <v>693.23</v>
      </c>
      <c r="CI172" s="141">
        <f t="shared" ref="CI172:CI196" si="224">$CH$391</f>
        <v>246401</v>
      </c>
      <c r="CJ172" s="141">
        <f t="shared" ref="CJ172:CJ196" si="225">$CH$390</f>
        <v>225992.98000000117</v>
      </c>
      <c r="CK172" s="141">
        <f t="shared" si="201"/>
        <v>755.83128834355432</v>
      </c>
      <c r="CL172" s="141"/>
      <c r="CM172" s="141"/>
      <c r="CN172" s="141">
        <v>724777</v>
      </c>
      <c r="CO172" s="141">
        <f t="shared" si="166"/>
        <v>724777</v>
      </c>
      <c r="CP172" s="141">
        <f t="shared" ref="CP172:CP196" si="226">$CO$391</f>
        <v>435000431</v>
      </c>
      <c r="CQ172" s="141">
        <f t="shared" ref="CQ172:CQ196" si="227">$CO$390</f>
        <v>435000431.00000006</v>
      </c>
      <c r="CR172" s="141">
        <f t="shared" si="186"/>
        <v>724776.99999999988</v>
      </c>
      <c r="CS172" s="141"/>
      <c r="CT172" s="141"/>
      <c r="CU172" s="141"/>
      <c r="CV172" s="141">
        <f t="shared" ref="CV172:CV195" si="228">SUM(I172,N172,S172,X172,AC172,AH172,AM172,AR172,AW172,BG172,BL172,BQ172,BV172,CA172,CF172,CK172, BB172, CR172)</f>
        <v>19037241.201671444</v>
      </c>
    </row>
    <row r="173" spans="1:100" s="14" customFormat="1" ht="13.2" x14ac:dyDescent="0.25">
      <c r="A173" s="4" t="s">
        <v>118</v>
      </c>
      <c r="B173" s="4" t="s">
        <v>119</v>
      </c>
      <c r="C173" s="4"/>
      <c r="D173" s="4" t="s">
        <v>109</v>
      </c>
      <c r="E173" s="4"/>
      <c r="F173" s="141">
        <v>1087154.0820319999</v>
      </c>
      <c r="G173" s="141">
        <f>'Control Totals 2016-17'!$I$3</f>
        <v>129600000</v>
      </c>
      <c r="H173" s="141">
        <v>129600000.00000101</v>
      </c>
      <c r="I173" s="141">
        <f t="shared" si="210"/>
        <v>1087154.0820319913</v>
      </c>
      <c r="J173" s="141"/>
      <c r="K173" s="141">
        <v>39502124.251696996</v>
      </c>
      <c r="L173" s="141">
        <f t="shared" si="136"/>
        <v>3202979103</v>
      </c>
      <c r="M173" s="141">
        <v>5258012077.9999981</v>
      </c>
      <c r="N173" s="141">
        <f t="shared" si="211"/>
        <v>24063177.608831473</v>
      </c>
      <c r="O173" s="141"/>
      <c r="P173" s="141">
        <v>13822117.207139</v>
      </c>
      <c r="Q173" s="141">
        <v>756991403</v>
      </c>
      <c r="R173" s="141">
        <v>1276518313</v>
      </c>
      <c r="S173" s="141">
        <f t="shared" si="212"/>
        <v>8196689.2213810282</v>
      </c>
      <c r="T173" s="141"/>
      <c r="U173" s="141"/>
      <c r="V173" s="141">
        <f t="shared" si="137"/>
        <v>443204474</v>
      </c>
      <c r="W173" s="141">
        <f t="shared" si="138"/>
        <v>523996799.00000209</v>
      </c>
      <c r="X173" s="141">
        <f t="shared" si="139"/>
        <v>0</v>
      </c>
      <c r="Y173" s="141"/>
      <c r="Z173" s="141">
        <v>1219868.25092</v>
      </c>
      <c r="AA173" s="141">
        <f t="shared" si="140"/>
        <v>340118003</v>
      </c>
      <c r="AB173" s="141">
        <f t="shared" si="141"/>
        <v>342170317.00001383</v>
      </c>
      <c r="AC173" s="141">
        <f t="shared" si="142"/>
        <v>1212551.5651493422</v>
      </c>
      <c r="AD173" s="141"/>
      <c r="AE173" s="141">
        <v>4384170.3631109996</v>
      </c>
      <c r="AF173" s="141">
        <f t="shared" si="143"/>
        <v>605544318</v>
      </c>
      <c r="AG173" s="141">
        <f t="shared" si="144"/>
        <v>726591897.00000179</v>
      </c>
      <c r="AH173" s="141">
        <f t="shared" si="213"/>
        <v>3653783.4560049544</v>
      </c>
      <c r="AI173" s="141"/>
      <c r="AJ173" s="141"/>
      <c r="AK173" s="141">
        <f t="shared" si="145"/>
        <v>20371175</v>
      </c>
      <c r="AL173" s="141">
        <f t="shared" si="146"/>
        <v>21580834</v>
      </c>
      <c r="AM173" s="141">
        <f t="shared" si="214"/>
        <v>0</v>
      </c>
      <c r="AN173" s="141"/>
      <c r="AO173" s="141">
        <v>492616.46163500001</v>
      </c>
      <c r="AP173" s="141">
        <f t="shared" si="148"/>
        <v>45205996</v>
      </c>
      <c r="AQ173" s="141">
        <f t="shared" si="149"/>
        <v>45294790.000002876</v>
      </c>
      <c r="AR173" s="141">
        <f t="shared" si="215"/>
        <v>491650.7570562652</v>
      </c>
      <c r="AS173" s="141"/>
      <c r="AT173" s="141">
        <v>75755.527514000001</v>
      </c>
      <c r="AU173" s="141">
        <f t="shared" si="150"/>
        <v>12223411</v>
      </c>
      <c r="AV173" s="141">
        <f t="shared" si="151"/>
        <v>11889881.000002848</v>
      </c>
      <c r="AW173" s="141">
        <f t="shared" si="216"/>
        <v>77880.590085401898</v>
      </c>
      <c r="AX173" s="141"/>
      <c r="AY173" s="141">
        <v>4195920.9215080002</v>
      </c>
      <c r="AZ173" s="141">
        <f t="shared" si="152"/>
        <v>859541545</v>
      </c>
      <c r="BA173" s="141">
        <f t="shared" si="153"/>
        <v>834431461.9999969</v>
      </c>
      <c r="BB173" s="141">
        <f t="shared" si="217"/>
        <v>4322186.4416838391</v>
      </c>
      <c r="BC173" s="141"/>
      <c r="BD173" s="141"/>
      <c r="BE173" s="141">
        <f t="shared" si="154"/>
        <v>9386434</v>
      </c>
      <c r="BF173" s="141">
        <f t="shared" si="155"/>
        <v>9386434</v>
      </c>
      <c r="BG173" s="141">
        <f t="shared" si="218"/>
        <v>0</v>
      </c>
      <c r="BH173" s="141"/>
      <c r="BI173" s="141"/>
      <c r="BJ173" s="141">
        <f t="shared" si="156"/>
        <v>2191103</v>
      </c>
      <c r="BK173" s="141">
        <f t="shared" si="157"/>
        <v>2191101</v>
      </c>
      <c r="BL173" s="141">
        <f t="shared" si="219"/>
        <v>0</v>
      </c>
      <c r="BM173" s="141"/>
      <c r="BN173" s="141">
        <v>983910</v>
      </c>
      <c r="BO173" s="141">
        <f t="shared" si="158"/>
        <v>186600000</v>
      </c>
      <c r="BP173" s="141">
        <f t="shared" si="159"/>
        <v>183638092</v>
      </c>
      <c r="BQ173" s="141">
        <f t="shared" si="220"/>
        <v>999779.53375817044</v>
      </c>
      <c r="BR173" s="141"/>
      <c r="BS173" s="141">
        <v>291703</v>
      </c>
      <c r="BT173" s="141">
        <f t="shared" si="160"/>
        <v>121100000</v>
      </c>
      <c r="BU173" s="141">
        <f t="shared" si="161"/>
        <v>119177778</v>
      </c>
      <c r="BV173" s="141">
        <f t="shared" si="221"/>
        <v>296407.88654408377</v>
      </c>
      <c r="BW173" s="141"/>
      <c r="BX173" s="141">
        <v>55798</v>
      </c>
      <c r="BY173" s="141">
        <f t="shared" si="162"/>
        <v>10161290</v>
      </c>
      <c r="BZ173" s="141">
        <f t="shared" si="163"/>
        <v>10000069</v>
      </c>
      <c r="CA173" s="141">
        <f t="shared" si="222"/>
        <v>56697.574728734369</v>
      </c>
      <c r="CB173" s="141"/>
      <c r="CC173" s="141">
        <v>9232.5479369999994</v>
      </c>
      <c r="CD173" s="141">
        <f t="shared" si="164"/>
        <v>1904000</v>
      </c>
      <c r="CE173" s="141">
        <f t="shared" si="165"/>
        <v>1874207.2309440002</v>
      </c>
      <c r="CF173" s="141">
        <f t="shared" si="223"/>
        <v>9379.3103461637638</v>
      </c>
      <c r="CG173" s="141"/>
      <c r="CH173" s="141">
        <v>693.23</v>
      </c>
      <c r="CI173" s="141">
        <f t="shared" si="224"/>
        <v>246401</v>
      </c>
      <c r="CJ173" s="141">
        <f t="shared" si="225"/>
        <v>225992.98000000117</v>
      </c>
      <c r="CK173" s="141">
        <f t="shared" ref="CK173:CK203" si="229">(CH173/CJ173)*CI173</f>
        <v>755.83128834355432</v>
      </c>
      <c r="CL173" s="141"/>
      <c r="CM173" s="141"/>
      <c r="CN173" s="141">
        <v>1726389</v>
      </c>
      <c r="CO173" s="141">
        <f t="shared" si="166"/>
        <v>1726389</v>
      </c>
      <c r="CP173" s="141">
        <f t="shared" si="226"/>
        <v>435000431</v>
      </c>
      <c r="CQ173" s="141">
        <f t="shared" si="227"/>
        <v>435000431.00000006</v>
      </c>
      <c r="CR173" s="141">
        <f t="shared" si="186"/>
        <v>1726388.9999999998</v>
      </c>
      <c r="CS173" s="141"/>
      <c r="CT173" s="141"/>
      <c r="CU173" s="141"/>
      <c r="CV173" s="141">
        <f t="shared" si="228"/>
        <v>46194482.858889796</v>
      </c>
    </row>
    <row r="174" spans="1:100" s="14" customFormat="1" ht="13.2" x14ac:dyDescent="0.25">
      <c r="A174" s="4" t="s">
        <v>120</v>
      </c>
      <c r="B174" s="4" t="s">
        <v>121</v>
      </c>
      <c r="C174" s="4"/>
      <c r="D174" s="4" t="s">
        <v>109</v>
      </c>
      <c r="E174" s="4"/>
      <c r="F174" s="141">
        <v>374786.96511400002</v>
      </c>
      <c r="G174" s="141">
        <f>'Control Totals 2016-17'!$I$3</f>
        <v>129600000</v>
      </c>
      <c r="H174" s="141">
        <v>129600000.00000101</v>
      </c>
      <c r="I174" s="141">
        <f t="shared" si="210"/>
        <v>374786.96511399711</v>
      </c>
      <c r="J174" s="141"/>
      <c r="K174" s="141">
        <v>17776557.735236999</v>
      </c>
      <c r="L174" s="141">
        <f t="shared" si="136"/>
        <v>3202979103</v>
      </c>
      <c r="M174" s="141">
        <v>5258012077.9999981</v>
      </c>
      <c r="N174" s="141">
        <f t="shared" si="211"/>
        <v>10828796.5308164</v>
      </c>
      <c r="O174" s="141"/>
      <c r="P174" s="141">
        <v>14490803.322791001</v>
      </c>
      <c r="Q174" s="141">
        <v>756991403</v>
      </c>
      <c r="R174" s="141">
        <v>1276518313</v>
      </c>
      <c r="S174" s="141">
        <f t="shared" si="212"/>
        <v>8593228.4920667801</v>
      </c>
      <c r="T174" s="141"/>
      <c r="U174" s="141"/>
      <c r="V174" s="141">
        <f t="shared" si="137"/>
        <v>443204474</v>
      </c>
      <c r="W174" s="141">
        <f t="shared" si="138"/>
        <v>523996799.00000209</v>
      </c>
      <c r="X174" s="141">
        <f t="shared" si="139"/>
        <v>0</v>
      </c>
      <c r="Y174" s="141"/>
      <c r="Z174" s="141">
        <v>1122930.3871239999</v>
      </c>
      <c r="AA174" s="141">
        <f t="shared" si="140"/>
        <v>340118003</v>
      </c>
      <c r="AB174" s="141">
        <f t="shared" si="141"/>
        <v>342170317.00001383</v>
      </c>
      <c r="AC174" s="141">
        <f t="shared" si="142"/>
        <v>1116195.1279853897</v>
      </c>
      <c r="AD174" s="141"/>
      <c r="AE174" s="141">
        <v>2309862.699085</v>
      </c>
      <c r="AF174" s="141">
        <f t="shared" si="143"/>
        <v>605544318</v>
      </c>
      <c r="AG174" s="141">
        <f t="shared" si="144"/>
        <v>726591897.00000179</v>
      </c>
      <c r="AH174" s="141">
        <f t="shared" si="213"/>
        <v>1925047.9375922109</v>
      </c>
      <c r="AI174" s="141"/>
      <c r="AJ174" s="141"/>
      <c r="AK174" s="141">
        <f t="shared" si="145"/>
        <v>20371175</v>
      </c>
      <c r="AL174" s="141">
        <f t="shared" si="146"/>
        <v>21580834</v>
      </c>
      <c r="AM174" s="141">
        <f t="shared" si="214"/>
        <v>0</v>
      </c>
      <c r="AN174" s="141"/>
      <c r="AO174" s="141">
        <v>1238578.5482890001</v>
      </c>
      <c r="AP174" s="141">
        <f t="shared" si="148"/>
        <v>45205996</v>
      </c>
      <c r="AQ174" s="141">
        <f t="shared" si="149"/>
        <v>45294790.000002876</v>
      </c>
      <c r="AR174" s="141">
        <f t="shared" si="215"/>
        <v>1236150.4910307517</v>
      </c>
      <c r="AS174" s="141"/>
      <c r="AT174" s="141">
        <v>74453.302452000004</v>
      </c>
      <c r="AU174" s="141">
        <f t="shared" si="150"/>
        <v>12223411</v>
      </c>
      <c r="AV174" s="141">
        <f t="shared" si="151"/>
        <v>11889881.000002848</v>
      </c>
      <c r="AW174" s="141">
        <f t="shared" si="216"/>
        <v>76541.835547209077</v>
      </c>
      <c r="AX174" s="141"/>
      <c r="AY174" s="141">
        <v>2266358.0351550002</v>
      </c>
      <c r="AZ174" s="141">
        <f t="shared" si="152"/>
        <v>859541545</v>
      </c>
      <c r="BA174" s="141">
        <f t="shared" si="153"/>
        <v>834431461.9999969</v>
      </c>
      <c r="BB174" s="141">
        <f t="shared" si="217"/>
        <v>2334558.2900136388</v>
      </c>
      <c r="BC174" s="141"/>
      <c r="BD174" s="141"/>
      <c r="BE174" s="141">
        <f t="shared" si="154"/>
        <v>9386434</v>
      </c>
      <c r="BF174" s="141">
        <f t="shared" si="155"/>
        <v>9386434</v>
      </c>
      <c r="BG174" s="141">
        <f t="shared" si="218"/>
        <v>0</v>
      </c>
      <c r="BH174" s="141"/>
      <c r="BI174" s="141"/>
      <c r="BJ174" s="141">
        <f t="shared" si="156"/>
        <v>2191103</v>
      </c>
      <c r="BK174" s="141">
        <f t="shared" si="157"/>
        <v>2191101</v>
      </c>
      <c r="BL174" s="141">
        <f t="shared" si="219"/>
        <v>0</v>
      </c>
      <c r="BM174" s="141"/>
      <c r="BN174" s="141">
        <v>663245</v>
      </c>
      <c r="BO174" s="141">
        <f t="shared" si="158"/>
        <v>186600000</v>
      </c>
      <c r="BP174" s="141">
        <f t="shared" si="159"/>
        <v>183638092</v>
      </c>
      <c r="BQ174" s="141">
        <f t="shared" si="220"/>
        <v>673942.51188364555</v>
      </c>
      <c r="BR174" s="141"/>
      <c r="BS174" s="141">
        <v>293039</v>
      </c>
      <c r="BT174" s="141">
        <f t="shared" si="160"/>
        <v>121100000</v>
      </c>
      <c r="BU174" s="141">
        <f t="shared" si="161"/>
        <v>119177778</v>
      </c>
      <c r="BV174" s="141">
        <f t="shared" si="221"/>
        <v>297765.43492864922</v>
      </c>
      <c r="BW174" s="141"/>
      <c r="BX174" s="141">
        <v>50341</v>
      </c>
      <c r="BY174" s="141">
        <f t="shared" si="162"/>
        <v>10161290</v>
      </c>
      <c r="BZ174" s="141">
        <f t="shared" si="163"/>
        <v>10000069</v>
      </c>
      <c r="CA174" s="141">
        <f t="shared" si="222"/>
        <v>51152.597036080449</v>
      </c>
      <c r="CB174" s="141"/>
      <c r="CC174" s="141">
        <v>9232.5479369999994</v>
      </c>
      <c r="CD174" s="141">
        <f t="shared" si="164"/>
        <v>1904000</v>
      </c>
      <c r="CE174" s="141">
        <f t="shared" si="165"/>
        <v>1874207.2309440002</v>
      </c>
      <c r="CF174" s="141">
        <f t="shared" si="223"/>
        <v>9379.3103461637638</v>
      </c>
      <c r="CG174" s="141"/>
      <c r="CH174" s="141">
        <v>693.23</v>
      </c>
      <c r="CI174" s="141">
        <f t="shared" si="224"/>
        <v>246401</v>
      </c>
      <c r="CJ174" s="141">
        <f t="shared" si="225"/>
        <v>225992.98000000117</v>
      </c>
      <c r="CK174" s="141">
        <f t="shared" si="229"/>
        <v>755.83128834355432</v>
      </c>
      <c r="CL174" s="141"/>
      <c r="CM174" s="141">
        <v>810721</v>
      </c>
      <c r="CN174" s="141">
        <v>1608861</v>
      </c>
      <c r="CO174" s="141">
        <f t="shared" si="166"/>
        <v>2419582</v>
      </c>
      <c r="CP174" s="141">
        <f t="shared" si="226"/>
        <v>435000431</v>
      </c>
      <c r="CQ174" s="141">
        <f t="shared" si="227"/>
        <v>435000431.00000006</v>
      </c>
      <c r="CR174" s="141">
        <f t="shared" si="186"/>
        <v>2419581.9999999995</v>
      </c>
      <c r="CS174" s="141"/>
      <c r="CT174" s="141"/>
      <c r="CU174" s="141"/>
      <c r="CV174" s="141">
        <f t="shared" si="228"/>
        <v>29937883.355649263</v>
      </c>
    </row>
    <row r="175" spans="1:100" s="14" customFormat="1" ht="13.2" x14ac:dyDescent="0.25">
      <c r="A175" s="4" t="s">
        <v>335</v>
      </c>
      <c r="B175" s="4" t="s">
        <v>336</v>
      </c>
      <c r="C175" s="4" t="s">
        <v>312</v>
      </c>
      <c r="D175" s="4" t="s">
        <v>312</v>
      </c>
      <c r="E175" s="4"/>
      <c r="F175" s="141">
        <v>2573874.8246780001</v>
      </c>
      <c r="G175" s="141">
        <f>'Control Totals 2016-17'!$I$3</f>
        <v>129600000</v>
      </c>
      <c r="H175" s="141">
        <v>129600000.00000101</v>
      </c>
      <c r="I175" s="141">
        <f t="shared" si="210"/>
        <v>2573874.82467798</v>
      </c>
      <c r="J175" s="141"/>
      <c r="K175" s="141">
        <v>105284623.036158</v>
      </c>
      <c r="L175" s="141">
        <f t="shared" si="136"/>
        <v>3202979103</v>
      </c>
      <c r="M175" s="141">
        <v>5258012077.9999981</v>
      </c>
      <c r="N175" s="141">
        <f t="shared" si="211"/>
        <v>64135350.480274528</v>
      </c>
      <c r="O175" s="141"/>
      <c r="P175" s="141"/>
      <c r="Q175" s="141">
        <v>756991403</v>
      </c>
      <c r="R175" s="141">
        <v>1276518313</v>
      </c>
      <c r="S175" s="141">
        <f t="shared" si="212"/>
        <v>0</v>
      </c>
      <c r="T175" s="141"/>
      <c r="U175" s="141"/>
      <c r="V175" s="141">
        <f t="shared" si="137"/>
        <v>443204474</v>
      </c>
      <c r="W175" s="141">
        <f t="shared" si="138"/>
        <v>523996799.00000209</v>
      </c>
      <c r="X175" s="141">
        <f t="shared" si="139"/>
        <v>0</v>
      </c>
      <c r="Y175" s="141"/>
      <c r="Z175" s="141">
        <v>8270796.5756209996</v>
      </c>
      <c r="AA175" s="141">
        <f t="shared" si="140"/>
        <v>340118003</v>
      </c>
      <c r="AB175" s="141">
        <f t="shared" si="141"/>
        <v>342170317.00001383</v>
      </c>
      <c r="AC175" s="141">
        <f t="shared" si="142"/>
        <v>8221188.9072754933</v>
      </c>
      <c r="AD175" s="141"/>
      <c r="AE175" s="141">
        <v>17335369.489470001</v>
      </c>
      <c r="AF175" s="141">
        <f t="shared" si="143"/>
        <v>605544318</v>
      </c>
      <c r="AG175" s="141">
        <f t="shared" si="144"/>
        <v>726591897.00000179</v>
      </c>
      <c r="AH175" s="141">
        <f t="shared" si="213"/>
        <v>14447359.705112558</v>
      </c>
      <c r="AI175" s="141"/>
      <c r="AJ175" s="141"/>
      <c r="AK175" s="141">
        <f t="shared" si="145"/>
        <v>20371175</v>
      </c>
      <c r="AL175" s="141">
        <f t="shared" si="146"/>
        <v>21580834</v>
      </c>
      <c r="AM175" s="141">
        <f t="shared" si="214"/>
        <v>0</v>
      </c>
      <c r="AN175" s="141"/>
      <c r="AO175" s="141"/>
      <c r="AP175" s="141">
        <f t="shared" si="148"/>
        <v>45205996</v>
      </c>
      <c r="AQ175" s="141">
        <f t="shared" si="149"/>
        <v>45294790.000002876</v>
      </c>
      <c r="AR175" s="141">
        <f t="shared" si="215"/>
        <v>0</v>
      </c>
      <c r="AS175" s="141"/>
      <c r="AT175" s="141">
        <v>147264.66895699999</v>
      </c>
      <c r="AU175" s="141">
        <f t="shared" si="150"/>
        <v>12223411</v>
      </c>
      <c r="AV175" s="141">
        <f t="shared" si="151"/>
        <v>11889881.000002848</v>
      </c>
      <c r="AW175" s="141">
        <f t="shared" si="216"/>
        <v>151395.676242674</v>
      </c>
      <c r="AX175" s="141"/>
      <c r="AY175" s="141">
        <v>21617255.582651999</v>
      </c>
      <c r="AZ175" s="141">
        <f t="shared" si="152"/>
        <v>859541545</v>
      </c>
      <c r="BA175" s="141">
        <f t="shared" si="153"/>
        <v>834431461.9999969</v>
      </c>
      <c r="BB175" s="141">
        <f t="shared" si="217"/>
        <v>22267771.660523321</v>
      </c>
      <c r="BC175" s="141"/>
      <c r="BD175" s="141"/>
      <c r="BE175" s="141">
        <f t="shared" si="154"/>
        <v>9386434</v>
      </c>
      <c r="BF175" s="141">
        <f t="shared" si="155"/>
        <v>9386434</v>
      </c>
      <c r="BG175" s="141">
        <f t="shared" si="218"/>
        <v>0</v>
      </c>
      <c r="BH175" s="141"/>
      <c r="BI175" s="141"/>
      <c r="BJ175" s="141">
        <f t="shared" si="156"/>
        <v>2191103</v>
      </c>
      <c r="BK175" s="141">
        <f t="shared" si="157"/>
        <v>2191101</v>
      </c>
      <c r="BL175" s="141">
        <f t="shared" si="219"/>
        <v>0</v>
      </c>
      <c r="BM175" s="141"/>
      <c r="BN175" s="141">
        <v>4716769</v>
      </c>
      <c r="BO175" s="141">
        <f t="shared" si="158"/>
        <v>186600000</v>
      </c>
      <c r="BP175" s="141">
        <f t="shared" si="159"/>
        <v>183638092</v>
      </c>
      <c r="BQ175" s="141">
        <f t="shared" si="220"/>
        <v>4792846.0038672155</v>
      </c>
      <c r="BR175" s="141"/>
      <c r="BS175" s="141">
        <v>3408417</v>
      </c>
      <c r="BT175" s="141">
        <f t="shared" si="160"/>
        <v>121100000</v>
      </c>
      <c r="BU175" s="141">
        <f t="shared" si="161"/>
        <v>119177778</v>
      </c>
      <c r="BV175" s="141">
        <f t="shared" si="221"/>
        <v>3463391.4612839986</v>
      </c>
      <c r="BW175" s="141"/>
      <c r="BX175" s="141">
        <v>326667</v>
      </c>
      <c r="BY175" s="141">
        <f t="shared" si="162"/>
        <v>10161290</v>
      </c>
      <c r="BZ175" s="141">
        <f t="shared" si="163"/>
        <v>10000069</v>
      </c>
      <c r="CA175" s="141">
        <f t="shared" si="222"/>
        <v>331933.52170170023</v>
      </c>
      <c r="CB175" s="141"/>
      <c r="CC175" s="141">
        <v>18465.095870000001</v>
      </c>
      <c r="CD175" s="141">
        <f t="shared" si="164"/>
        <v>1904000</v>
      </c>
      <c r="CE175" s="141">
        <f t="shared" si="165"/>
        <v>1874207.2309440002</v>
      </c>
      <c r="CF175" s="141">
        <f t="shared" si="223"/>
        <v>18758.620688263945</v>
      </c>
      <c r="CG175" s="141"/>
      <c r="CH175" s="141"/>
      <c r="CI175" s="141">
        <f t="shared" si="224"/>
        <v>246401</v>
      </c>
      <c r="CJ175" s="141">
        <f t="shared" si="225"/>
        <v>225992.98000000117</v>
      </c>
      <c r="CK175" s="141">
        <f t="shared" si="229"/>
        <v>0</v>
      </c>
      <c r="CL175" s="141"/>
      <c r="CM175" s="141"/>
      <c r="CN175" s="141">
        <v>5775872</v>
      </c>
      <c r="CO175" s="141">
        <f t="shared" si="166"/>
        <v>5775872</v>
      </c>
      <c r="CP175" s="141">
        <f t="shared" si="226"/>
        <v>435000431</v>
      </c>
      <c r="CQ175" s="141">
        <f t="shared" si="227"/>
        <v>435000431.00000006</v>
      </c>
      <c r="CR175" s="141">
        <f t="shared" si="186"/>
        <v>5775871.9999999991</v>
      </c>
      <c r="CS175" s="141"/>
      <c r="CT175" s="141"/>
      <c r="CU175" s="141"/>
      <c r="CV175" s="141">
        <f t="shared" si="228"/>
        <v>126179742.86164773</v>
      </c>
    </row>
    <row r="176" spans="1:100" s="14" customFormat="1" ht="13.2" x14ac:dyDescent="0.25">
      <c r="A176" s="4" t="s">
        <v>801</v>
      </c>
      <c r="B176" s="4" t="s">
        <v>802</v>
      </c>
      <c r="C176" s="4" t="s">
        <v>764</v>
      </c>
      <c r="D176" s="4" t="s">
        <v>764</v>
      </c>
      <c r="E176" s="4"/>
      <c r="F176" s="141"/>
      <c r="G176" s="141">
        <f>'Control Totals 2016-17'!$I$3</f>
        <v>129600000</v>
      </c>
      <c r="H176" s="141">
        <v>129600000.00000101</v>
      </c>
      <c r="I176" s="141">
        <f t="shared" si="210"/>
        <v>0</v>
      </c>
      <c r="J176" s="141"/>
      <c r="K176" s="141"/>
      <c r="L176" s="141">
        <f t="shared" si="136"/>
        <v>3202979103</v>
      </c>
      <c r="M176" s="141">
        <v>5258012077.9999981</v>
      </c>
      <c r="N176" s="141">
        <f t="shared" si="211"/>
        <v>0</v>
      </c>
      <c r="O176" s="141"/>
      <c r="P176" s="141"/>
      <c r="Q176" s="141">
        <v>756991403</v>
      </c>
      <c r="R176" s="141">
        <v>1276518313</v>
      </c>
      <c r="S176" s="141">
        <f t="shared" si="212"/>
        <v>0</v>
      </c>
      <c r="T176" s="141"/>
      <c r="U176" s="141">
        <v>13304269.658492999</v>
      </c>
      <c r="V176" s="141">
        <f t="shared" si="137"/>
        <v>443204474</v>
      </c>
      <c r="W176" s="141">
        <f t="shared" si="138"/>
        <v>523996799.00000209</v>
      </c>
      <c r="X176" s="141">
        <f t="shared" si="139"/>
        <v>11252953.924908472</v>
      </c>
      <c r="Y176" s="141"/>
      <c r="Z176" s="141">
        <v>622612.60708700004</v>
      </c>
      <c r="AA176" s="141">
        <f t="shared" si="140"/>
        <v>340118003</v>
      </c>
      <c r="AB176" s="141">
        <f t="shared" si="141"/>
        <v>342170317.00001383</v>
      </c>
      <c r="AC176" s="141">
        <f t="shared" si="142"/>
        <v>618878.21954189427</v>
      </c>
      <c r="AD176" s="141"/>
      <c r="AE176" s="141"/>
      <c r="AF176" s="141">
        <f t="shared" si="143"/>
        <v>605544318</v>
      </c>
      <c r="AG176" s="141">
        <f t="shared" si="144"/>
        <v>726591897.00000179</v>
      </c>
      <c r="AH176" s="141">
        <f t="shared" si="213"/>
        <v>0</v>
      </c>
      <c r="AI176" s="141"/>
      <c r="AJ176" s="141"/>
      <c r="AK176" s="141">
        <f t="shared" si="145"/>
        <v>20371175</v>
      </c>
      <c r="AL176" s="141">
        <f t="shared" si="146"/>
        <v>21580834</v>
      </c>
      <c r="AM176" s="141">
        <f t="shared" si="214"/>
        <v>0</v>
      </c>
      <c r="AN176" s="141"/>
      <c r="AO176" s="141"/>
      <c r="AP176" s="141">
        <f t="shared" si="148"/>
        <v>45205996</v>
      </c>
      <c r="AQ176" s="141">
        <f t="shared" si="149"/>
        <v>45294790.000002876</v>
      </c>
      <c r="AR176" s="141">
        <f t="shared" si="215"/>
        <v>0</v>
      </c>
      <c r="AS176" s="141"/>
      <c r="AT176" s="141"/>
      <c r="AU176" s="141">
        <f t="shared" si="150"/>
        <v>12223411</v>
      </c>
      <c r="AV176" s="141">
        <f t="shared" si="151"/>
        <v>11889881.000002848</v>
      </c>
      <c r="AW176" s="141">
        <f t="shared" si="216"/>
        <v>0</v>
      </c>
      <c r="AX176" s="141"/>
      <c r="AY176" s="141"/>
      <c r="AZ176" s="141">
        <f t="shared" si="152"/>
        <v>859541545</v>
      </c>
      <c r="BA176" s="141">
        <f t="shared" si="153"/>
        <v>834431461.9999969</v>
      </c>
      <c r="BB176" s="141">
        <f t="shared" si="217"/>
        <v>0</v>
      </c>
      <c r="BC176" s="141"/>
      <c r="BD176" s="141"/>
      <c r="BE176" s="141">
        <f t="shared" si="154"/>
        <v>9386434</v>
      </c>
      <c r="BF176" s="141">
        <f t="shared" si="155"/>
        <v>9386434</v>
      </c>
      <c r="BG176" s="141">
        <f t="shared" si="218"/>
        <v>0</v>
      </c>
      <c r="BH176" s="141"/>
      <c r="BI176" s="141"/>
      <c r="BJ176" s="141">
        <f t="shared" si="156"/>
        <v>2191103</v>
      </c>
      <c r="BK176" s="141">
        <f t="shared" si="157"/>
        <v>2191101</v>
      </c>
      <c r="BL176" s="141">
        <f t="shared" si="219"/>
        <v>0</v>
      </c>
      <c r="BM176" s="141"/>
      <c r="BN176" s="141"/>
      <c r="BO176" s="141">
        <f t="shared" si="158"/>
        <v>186600000</v>
      </c>
      <c r="BP176" s="141">
        <f t="shared" si="159"/>
        <v>183638092</v>
      </c>
      <c r="BQ176" s="141">
        <f t="shared" si="220"/>
        <v>0</v>
      </c>
      <c r="BR176" s="141"/>
      <c r="BS176" s="141"/>
      <c r="BT176" s="141">
        <f t="shared" si="160"/>
        <v>121100000</v>
      </c>
      <c r="BU176" s="141">
        <f t="shared" si="161"/>
        <v>119177778</v>
      </c>
      <c r="BV176" s="141">
        <f t="shared" si="221"/>
        <v>0</v>
      </c>
      <c r="BW176" s="141"/>
      <c r="BX176" s="141"/>
      <c r="BY176" s="141">
        <f t="shared" si="162"/>
        <v>10161290</v>
      </c>
      <c r="BZ176" s="141">
        <f t="shared" si="163"/>
        <v>10000069</v>
      </c>
      <c r="CA176" s="141">
        <f t="shared" si="222"/>
        <v>0</v>
      </c>
      <c r="CB176" s="141"/>
      <c r="CC176" s="141"/>
      <c r="CD176" s="141">
        <f t="shared" si="164"/>
        <v>1904000</v>
      </c>
      <c r="CE176" s="141">
        <f t="shared" si="165"/>
        <v>1874207.2309440002</v>
      </c>
      <c r="CF176" s="141">
        <f t="shared" si="223"/>
        <v>0</v>
      </c>
      <c r="CG176" s="141"/>
      <c r="CH176" s="141"/>
      <c r="CI176" s="141">
        <f t="shared" si="224"/>
        <v>246401</v>
      </c>
      <c r="CJ176" s="141">
        <f t="shared" si="225"/>
        <v>225992.98000000117</v>
      </c>
      <c r="CK176" s="141">
        <f t="shared" si="229"/>
        <v>0</v>
      </c>
      <c r="CL176" s="141"/>
      <c r="CM176" s="141"/>
      <c r="CN176" s="141">
        <v>434433</v>
      </c>
      <c r="CO176" s="141">
        <f t="shared" si="166"/>
        <v>434433</v>
      </c>
      <c r="CP176" s="141">
        <f t="shared" si="226"/>
        <v>435000431</v>
      </c>
      <c r="CQ176" s="141">
        <f t="shared" si="227"/>
        <v>435000431.00000006</v>
      </c>
      <c r="CR176" s="141">
        <f t="shared" si="186"/>
        <v>434432.99999999994</v>
      </c>
      <c r="CS176" s="141"/>
      <c r="CT176" s="141"/>
      <c r="CU176" s="141"/>
      <c r="CV176" s="141">
        <f t="shared" si="228"/>
        <v>12306265.144450366</v>
      </c>
    </row>
    <row r="177" spans="1:100" s="14" customFormat="1" ht="13.2" x14ac:dyDescent="0.25">
      <c r="A177" s="4" t="s">
        <v>613</v>
      </c>
      <c r="B177" s="4" t="s">
        <v>614</v>
      </c>
      <c r="C177" s="4" t="s">
        <v>348</v>
      </c>
      <c r="D177" s="4" t="s">
        <v>348</v>
      </c>
      <c r="E177" s="4"/>
      <c r="F177" s="141"/>
      <c r="G177" s="141">
        <f>'Control Totals 2016-17'!$I$3</f>
        <v>129600000</v>
      </c>
      <c r="H177" s="141">
        <v>129600000.00000101</v>
      </c>
      <c r="I177" s="141">
        <f t="shared" si="210"/>
        <v>0</v>
      </c>
      <c r="J177" s="141"/>
      <c r="K177" s="141"/>
      <c r="L177" s="141">
        <f t="shared" si="136"/>
        <v>3202979103</v>
      </c>
      <c r="M177" s="141">
        <v>5258012077.9999981</v>
      </c>
      <c r="N177" s="141">
        <f t="shared" si="211"/>
        <v>0</v>
      </c>
      <c r="O177" s="141"/>
      <c r="P177" s="141">
        <v>1580861.526541</v>
      </c>
      <c r="Q177" s="141">
        <v>756991403</v>
      </c>
      <c r="R177" s="141">
        <v>1276518313</v>
      </c>
      <c r="S177" s="141">
        <f t="shared" si="212"/>
        <v>937470.75364127068</v>
      </c>
      <c r="T177" s="141"/>
      <c r="U177" s="141"/>
      <c r="V177" s="141">
        <f t="shared" si="137"/>
        <v>443204474</v>
      </c>
      <c r="W177" s="141">
        <f t="shared" si="138"/>
        <v>523996799.00000209</v>
      </c>
      <c r="X177" s="141">
        <f t="shared" si="139"/>
        <v>0</v>
      </c>
      <c r="Y177" s="141"/>
      <c r="Z177" s="141">
        <v>92104.176456999994</v>
      </c>
      <c r="AA177" s="141">
        <f t="shared" si="140"/>
        <v>340118003</v>
      </c>
      <c r="AB177" s="141">
        <f t="shared" si="141"/>
        <v>342170317.00001383</v>
      </c>
      <c r="AC177" s="141">
        <f t="shared" si="142"/>
        <v>91551.741948771043</v>
      </c>
      <c r="AD177" s="141"/>
      <c r="AE177" s="141"/>
      <c r="AF177" s="141">
        <f t="shared" si="143"/>
        <v>605544318</v>
      </c>
      <c r="AG177" s="141">
        <f t="shared" si="144"/>
        <v>726591897.00000179</v>
      </c>
      <c r="AH177" s="141">
        <f t="shared" si="213"/>
        <v>0</v>
      </c>
      <c r="AI177" s="141"/>
      <c r="AJ177" s="141"/>
      <c r="AK177" s="141">
        <f t="shared" si="145"/>
        <v>20371175</v>
      </c>
      <c r="AL177" s="141">
        <f t="shared" si="146"/>
        <v>21580834</v>
      </c>
      <c r="AM177" s="141">
        <f t="shared" si="214"/>
        <v>0</v>
      </c>
      <c r="AN177" s="141"/>
      <c r="AO177" s="141">
        <v>63882.633057999999</v>
      </c>
      <c r="AP177" s="141">
        <f t="shared" si="148"/>
        <v>45205996</v>
      </c>
      <c r="AQ177" s="141">
        <f t="shared" si="149"/>
        <v>45294790.000002876</v>
      </c>
      <c r="AR177" s="141">
        <f t="shared" si="215"/>
        <v>63757.400232769207</v>
      </c>
      <c r="AS177" s="141"/>
      <c r="AT177" s="141"/>
      <c r="AU177" s="141">
        <f t="shared" si="150"/>
        <v>12223411</v>
      </c>
      <c r="AV177" s="141">
        <f t="shared" si="151"/>
        <v>11889881.000002848</v>
      </c>
      <c r="AW177" s="141">
        <f t="shared" si="216"/>
        <v>0</v>
      </c>
      <c r="AX177" s="141"/>
      <c r="AY177" s="141"/>
      <c r="AZ177" s="141">
        <f t="shared" si="152"/>
        <v>859541545</v>
      </c>
      <c r="BA177" s="141">
        <f t="shared" si="153"/>
        <v>834431461.9999969</v>
      </c>
      <c r="BB177" s="141">
        <f t="shared" si="217"/>
        <v>0</v>
      </c>
      <c r="BC177" s="141"/>
      <c r="BD177" s="141"/>
      <c r="BE177" s="141">
        <f t="shared" si="154"/>
        <v>9386434</v>
      </c>
      <c r="BF177" s="141">
        <f t="shared" si="155"/>
        <v>9386434</v>
      </c>
      <c r="BG177" s="141">
        <f t="shared" si="218"/>
        <v>0</v>
      </c>
      <c r="BH177" s="141"/>
      <c r="BI177" s="141"/>
      <c r="BJ177" s="141">
        <f t="shared" si="156"/>
        <v>2191103</v>
      </c>
      <c r="BK177" s="141">
        <f t="shared" si="157"/>
        <v>2191101</v>
      </c>
      <c r="BL177" s="141">
        <f t="shared" si="219"/>
        <v>0</v>
      </c>
      <c r="BM177" s="141"/>
      <c r="BN177" s="141"/>
      <c r="BO177" s="141">
        <f t="shared" si="158"/>
        <v>186600000</v>
      </c>
      <c r="BP177" s="141">
        <f t="shared" si="159"/>
        <v>183638092</v>
      </c>
      <c r="BQ177" s="141">
        <f t="shared" si="220"/>
        <v>0</v>
      </c>
      <c r="BR177" s="141"/>
      <c r="BS177" s="141"/>
      <c r="BT177" s="141">
        <f t="shared" si="160"/>
        <v>121100000</v>
      </c>
      <c r="BU177" s="141">
        <f t="shared" si="161"/>
        <v>119177778</v>
      </c>
      <c r="BV177" s="141">
        <f t="shared" si="221"/>
        <v>0</v>
      </c>
      <c r="BW177" s="141"/>
      <c r="BX177" s="141"/>
      <c r="BY177" s="141">
        <f t="shared" si="162"/>
        <v>10161290</v>
      </c>
      <c r="BZ177" s="141">
        <f t="shared" si="163"/>
        <v>10000069</v>
      </c>
      <c r="CA177" s="141">
        <f t="shared" si="222"/>
        <v>0</v>
      </c>
      <c r="CB177" s="141"/>
      <c r="CC177" s="141"/>
      <c r="CD177" s="141">
        <f t="shared" si="164"/>
        <v>1904000</v>
      </c>
      <c r="CE177" s="141">
        <f t="shared" si="165"/>
        <v>1874207.2309440002</v>
      </c>
      <c r="CF177" s="141">
        <f t="shared" si="223"/>
        <v>0</v>
      </c>
      <c r="CG177" s="141"/>
      <c r="CH177" s="141">
        <v>693.23</v>
      </c>
      <c r="CI177" s="141">
        <f t="shared" si="224"/>
        <v>246401</v>
      </c>
      <c r="CJ177" s="141">
        <f t="shared" si="225"/>
        <v>225992.98000000117</v>
      </c>
      <c r="CK177" s="141">
        <f t="shared" si="229"/>
        <v>755.83128834355432</v>
      </c>
      <c r="CL177" s="141"/>
      <c r="CM177" s="141">
        <v>66903</v>
      </c>
      <c r="CN177" s="141">
        <v>130106</v>
      </c>
      <c r="CO177" s="141">
        <f t="shared" si="166"/>
        <v>197009</v>
      </c>
      <c r="CP177" s="141">
        <f t="shared" si="226"/>
        <v>435000431</v>
      </c>
      <c r="CQ177" s="141">
        <f t="shared" si="227"/>
        <v>435000431.00000006</v>
      </c>
      <c r="CR177" s="141">
        <f t="shared" si="186"/>
        <v>197008.99999999997</v>
      </c>
      <c r="CS177" s="141"/>
      <c r="CT177" s="141"/>
      <c r="CU177" s="141"/>
      <c r="CV177" s="141">
        <f t="shared" si="228"/>
        <v>1290544.7271111545</v>
      </c>
    </row>
    <row r="178" spans="1:100" s="14" customFormat="1" ht="13.2" x14ac:dyDescent="0.25">
      <c r="A178" s="4" t="s">
        <v>605</v>
      </c>
      <c r="B178" s="4" t="s">
        <v>606</v>
      </c>
      <c r="C178" s="4" t="s">
        <v>348</v>
      </c>
      <c r="D178" s="4" t="s">
        <v>348</v>
      </c>
      <c r="E178" s="4"/>
      <c r="F178" s="141"/>
      <c r="G178" s="141">
        <f>'Control Totals 2016-17'!$I$3</f>
        <v>129600000</v>
      </c>
      <c r="H178" s="141">
        <v>129600000.00000101</v>
      </c>
      <c r="I178" s="141">
        <f t="shared" si="210"/>
        <v>0</v>
      </c>
      <c r="J178" s="141"/>
      <c r="K178" s="141"/>
      <c r="L178" s="141">
        <f t="shared" si="136"/>
        <v>3202979103</v>
      </c>
      <c r="M178" s="141">
        <v>5258012077.9999981</v>
      </c>
      <c r="N178" s="141">
        <f t="shared" si="211"/>
        <v>0</v>
      </c>
      <c r="O178" s="141"/>
      <c r="P178" s="141">
        <v>3531862.4582739999</v>
      </c>
      <c r="Q178" s="141">
        <v>756991403</v>
      </c>
      <c r="R178" s="141">
        <v>1276518313</v>
      </c>
      <c r="S178" s="141">
        <f t="shared" si="212"/>
        <v>2094438.8265050014</v>
      </c>
      <c r="T178" s="141"/>
      <c r="U178" s="141"/>
      <c r="V178" s="141">
        <f t="shared" si="137"/>
        <v>443204474</v>
      </c>
      <c r="W178" s="141">
        <f t="shared" si="138"/>
        <v>523996799.00000209</v>
      </c>
      <c r="X178" s="141">
        <f t="shared" si="139"/>
        <v>0</v>
      </c>
      <c r="Y178" s="141"/>
      <c r="Z178" s="141">
        <v>90791.088164000001</v>
      </c>
      <c r="AA178" s="141">
        <f t="shared" si="140"/>
        <v>340118003</v>
      </c>
      <c r="AB178" s="141">
        <f t="shared" si="141"/>
        <v>342170317.00001383</v>
      </c>
      <c r="AC178" s="141">
        <f t="shared" si="142"/>
        <v>90246.529468935099</v>
      </c>
      <c r="AD178" s="141"/>
      <c r="AE178" s="141"/>
      <c r="AF178" s="141">
        <f t="shared" si="143"/>
        <v>605544318</v>
      </c>
      <c r="AG178" s="141">
        <f t="shared" si="144"/>
        <v>726591897.00000179</v>
      </c>
      <c r="AH178" s="141">
        <f t="shared" si="213"/>
        <v>0</v>
      </c>
      <c r="AI178" s="141"/>
      <c r="AJ178" s="141"/>
      <c r="AK178" s="141">
        <f t="shared" si="145"/>
        <v>20371175</v>
      </c>
      <c r="AL178" s="141">
        <f t="shared" si="146"/>
        <v>21580834</v>
      </c>
      <c r="AM178" s="141">
        <f t="shared" si="214"/>
        <v>0</v>
      </c>
      <c r="AN178" s="141"/>
      <c r="AO178" s="141">
        <v>71764.491915000006</v>
      </c>
      <c r="AP178" s="141">
        <f t="shared" si="148"/>
        <v>45205996</v>
      </c>
      <c r="AQ178" s="141">
        <f t="shared" si="149"/>
        <v>45294790.000002876</v>
      </c>
      <c r="AR178" s="141">
        <f t="shared" si="215"/>
        <v>71623.807825388227</v>
      </c>
      <c r="AS178" s="141"/>
      <c r="AT178" s="141"/>
      <c r="AU178" s="141">
        <f t="shared" si="150"/>
        <v>12223411</v>
      </c>
      <c r="AV178" s="141">
        <f t="shared" si="151"/>
        <v>11889881.000002848</v>
      </c>
      <c r="AW178" s="141">
        <f t="shared" si="216"/>
        <v>0</v>
      </c>
      <c r="AX178" s="141"/>
      <c r="AY178" s="141"/>
      <c r="AZ178" s="141">
        <f t="shared" si="152"/>
        <v>859541545</v>
      </c>
      <c r="BA178" s="141">
        <f t="shared" si="153"/>
        <v>834431461.9999969</v>
      </c>
      <c r="BB178" s="141">
        <f t="shared" si="217"/>
        <v>0</v>
      </c>
      <c r="BC178" s="141"/>
      <c r="BD178" s="141"/>
      <c r="BE178" s="141">
        <f t="shared" si="154"/>
        <v>9386434</v>
      </c>
      <c r="BF178" s="141">
        <f t="shared" si="155"/>
        <v>9386434</v>
      </c>
      <c r="BG178" s="141">
        <f t="shared" si="218"/>
        <v>0</v>
      </c>
      <c r="BH178" s="141"/>
      <c r="BI178" s="141"/>
      <c r="BJ178" s="141">
        <f t="shared" si="156"/>
        <v>2191103</v>
      </c>
      <c r="BK178" s="141">
        <f t="shared" si="157"/>
        <v>2191101</v>
      </c>
      <c r="BL178" s="141">
        <f t="shared" si="219"/>
        <v>0</v>
      </c>
      <c r="BM178" s="141"/>
      <c r="BN178" s="141"/>
      <c r="BO178" s="141">
        <f t="shared" si="158"/>
        <v>186600000</v>
      </c>
      <c r="BP178" s="141">
        <f t="shared" si="159"/>
        <v>183638092</v>
      </c>
      <c r="BQ178" s="141">
        <f t="shared" si="220"/>
        <v>0</v>
      </c>
      <c r="BR178" s="141"/>
      <c r="BS178" s="141"/>
      <c r="BT178" s="141">
        <f t="shared" si="160"/>
        <v>121100000</v>
      </c>
      <c r="BU178" s="141">
        <f t="shared" si="161"/>
        <v>119177778</v>
      </c>
      <c r="BV178" s="141">
        <f t="shared" si="221"/>
        <v>0</v>
      </c>
      <c r="BW178" s="141"/>
      <c r="BX178" s="141"/>
      <c r="BY178" s="141">
        <f t="shared" si="162"/>
        <v>10161290</v>
      </c>
      <c r="BZ178" s="141">
        <f t="shared" si="163"/>
        <v>10000069</v>
      </c>
      <c r="CA178" s="141">
        <f t="shared" si="222"/>
        <v>0</v>
      </c>
      <c r="CB178" s="141"/>
      <c r="CC178" s="141"/>
      <c r="CD178" s="141">
        <f t="shared" si="164"/>
        <v>1904000</v>
      </c>
      <c r="CE178" s="141">
        <f t="shared" si="165"/>
        <v>1874207.2309440002</v>
      </c>
      <c r="CF178" s="141">
        <f t="shared" si="223"/>
        <v>0</v>
      </c>
      <c r="CG178" s="141"/>
      <c r="CH178" s="141">
        <v>693.23</v>
      </c>
      <c r="CI178" s="141">
        <f t="shared" si="224"/>
        <v>246401</v>
      </c>
      <c r="CJ178" s="141">
        <f t="shared" si="225"/>
        <v>225992.98000000117</v>
      </c>
      <c r="CK178" s="141">
        <f t="shared" si="229"/>
        <v>755.83128834355432</v>
      </c>
      <c r="CL178" s="141"/>
      <c r="CM178" s="141">
        <v>65500</v>
      </c>
      <c r="CN178" s="141">
        <v>130094</v>
      </c>
      <c r="CO178" s="141">
        <f t="shared" si="166"/>
        <v>195594</v>
      </c>
      <c r="CP178" s="141">
        <f t="shared" si="226"/>
        <v>435000431</v>
      </c>
      <c r="CQ178" s="141">
        <f t="shared" si="227"/>
        <v>435000431.00000006</v>
      </c>
      <c r="CR178" s="141">
        <f t="shared" si="186"/>
        <v>195593.99999999997</v>
      </c>
      <c r="CS178" s="141"/>
      <c r="CT178" s="141"/>
      <c r="CU178" s="141"/>
      <c r="CV178" s="141">
        <f t="shared" si="228"/>
        <v>2452658.9950876688</v>
      </c>
    </row>
    <row r="179" spans="1:100" s="14" customFormat="1" ht="13.2" x14ac:dyDescent="0.25">
      <c r="A179" s="4" t="s">
        <v>220</v>
      </c>
      <c r="B179" s="4" t="s">
        <v>221</v>
      </c>
      <c r="C179" s="4"/>
      <c r="D179" s="4" t="s">
        <v>203</v>
      </c>
      <c r="E179" s="4"/>
      <c r="F179" s="141">
        <v>1331516.92105</v>
      </c>
      <c r="G179" s="141">
        <f>'Control Totals 2016-17'!$I$3</f>
        <v>129600000</v>
      </c>
      <c r="H179" s="141">
        <v>129600000.00000101</v>
      </c>
      <c r="I179" s="141">
        <f t="shared" si="210"/>
        <v>1331516.9210499898</v>
      </c>
      <c r="J179" s="141"/>
      <c r="K179" s="141">
        <v>43066152.399573997</v>
      </c>
      <c r="L179" s="141">
        <f t="shared" si="136"/>
        <v>3202979103</v>
      </c>
      <c r="M179" s="141">
        <v>5258012077.9999981</v>
      </c>
      <c r="N179" s="141">
        <f t="shared" si="211"/>
        <v>26234246.733590111</v>
      </c>
      <c r="O179" s="141"/>
      <c r="P179" s="141">
        <v>8022765.6613180004</v>
      </c>
      <c r="Q179" s="141">
        <v>756991403</v>
      </c>
      <c r="R179" s="141">
        <v>1276518313</v>
      </c>
      <c r="S179" s="141">
        <f t="shared" si="212"/>
        <v>4757600.8679644661</v>
      </c>
      <c r="T179" s="141"/>
      <c r="U179" s="141"/>
      <c r="V179" s="141">
        <f t="shared" si="137"/>
        <v>443204474</v>
      </c>
      <c r="W179" s="141">
        <f t="shared" si="138"/>
        <v>523996799.00000209</v>
      </c>
      <c r="X179" s="141">
        <f t="shared" si="139"/>
        <v>0</v>
      </c>
      <c r="Y179" s="141"/>
      <c r="Z179" s="141">
        <v>1112120.619864</v>
      </c>
      <c r="AA179" s="141">
        <f t="shared" si="140"/>
        <v>340118003</v>
      </c>
      <c r="AB179" s="141">
        <f t="shared" si="141"/>
        <v>342170317.00001383</v>
      </c>
      <c r="AC179" s="141">
        <f t="shared" si="142"/>
        <v>1105450.1969650702</v>
      </c>
      <c r="AD179" s="141"/>
      <c r="AE179" s="141">
        <v>4532418.6624980001</v>
      </c>
      <c r="AF179" s="141">
        <f t="shared" si="143"/>
        <v>605544318</v>
      </c>
      <c r="AG179" s="141">
        <f t="shared" si="144"/>
        <v>726591897.00000179</v>
      </c>
      <c r="AH179" s="141">
        <f t="shared" si="213"/>
        <v>3777334.1255315663</v>
      </c>
      <c r="AI179" s="141"/>
      <c r="AJ179" s="141"/>
      <c r="AK179" s="141">
        <f t="shared" si="145"/>
        <v>20371175</v>
      </c>
      <c r="AL179" s="141">
        <f t="shared" si="146"/>
        <v>21580834</v>
      </c>
      <c r="AM179" s="141">
        <f t="shared" si="214"/>
        <v>0</v>
      </c>
      <c r="AN179" s="141"/>
      <c r="AO179" s="141">
        <v>37421.985570999997</v>
      </c>
      <c r="AP179" s="141">
        <f t="shared" si="148"/>
        <v>45205996</v>
      </c>
      <c r="AQ179" s="141">
        <f t="shared" si="149"/>
        <v>45294790.000002876</v>
      </c>
      <c r="AR179" s="141">
        <f t="shared" si="215"/>
        <v>37348.625085458531</v>
      </c>
      <c r="AS179" s="141"/>
      <c r="AT179" s="141">
        <v>109669.997605</v>
      </c>
      <c r="AU179" s="141">
        <f t="shared" si="150"/>
        <v>12223411</v>
      </c>
      <c r="AV179" s="141">
        <f t="shared" si="151"/>
        <v>11889881.000002848</v>
      </c>
      <c r="AW179" s="141">
        <f t="shared" si="216"/>
        <v>112746.41479545586</v>
      </c>
      <c r="AX179" s="141"/>
      <c r="AY179" s="141">
        <v>4515940.1337259999</v>
      </c>
      <c r="AZ179" s="141">
        <f t="shared" si="152"/>
        <v>859541545</v>
      </c>
      <c r="BA179" s="141">
        <f t="shared" si="153"/>
        <v>834431461.9999969</v>
      </c>
      <c r="BB179" s="141">
        <f t="shared" si="217"/>
        <v>4651835.8144918159</v>
      </c>
      <c r="BC179" s="141"/>
      <c r="BD179" s="141"/>
      <c r="BE179" s="141">
        <f t="shared" si="154"/>
        <v>9386434</v>
      </c>
      <c r="BF179" s="141">
        <f t="shared" si="155"/>
        <v>9386434</v>
      </c>
      <c r="BG179" s="141">
        <f t="shared" si="218"/>
        <v>0</v>
      </c>
      <c r="BH179" s="141"/>
      <c r="BI179" s="141"/>
      <c r="BJ179" s="141">
        <f t="shared" si="156"/>
        <v>2191103</v>
      </c>
      <c r="BK179" s="141">
        <f t="shared" si="157"/>
        <v>2191101</v>
      </c>
      <c r="BL179" s="141">
        <f t="shared" si="219"/>
        <v>0</v>
      </c>
      <c r="BM179" s="141"/>
      <c r="BN179" s="141">
        <v>1111732</v>
      </c>
      <c r="BO179" s="141">
        <f t="shared" si="158"/>
        <v>186600000</v>
      </c>
      <c r="BP179" s="141">
        <f t="shared" si="159"/>
        <v>183638092</v>
      </c>
      <c r="BQ179" s="141">
        <f t="shared" si="220"/>
        <v>1129663.1812097023</v>
      </c>
      <c r="BR179" s="141"/>
      <c r="BS179" s="141">
        <v>469458</v>
      </c>
      <c r="BT179" s="141">
        <f t="shared" si="160"/>
        <v>121100000</v>
      </c>
      <c r="BU179" s="141">
        <f t="shared" si="161"/>
        <v>119177778</v>
      </c>
      <c r="BV179" s="141">
        <f t="shared" si="221"/>
        <v>477029.90233632317</v>
      </c>
      <c r="BW179" s="141"/>
      <c r="BX179" s="141">
        <v>195636</v>
      </c>
      <c r="BY179" s="141">
        <f t="shared" si="162"/>
        <v>10161290</v>
      </c>
      <c r="BZ179" s="141">
        <f t="shared" si="163"/>
        <v>10000069</v>
      </c>
      <c r="CA179" s="141">
        <f t="shared" si="222"/>
        <v>198790.0413927144</v>
      </c>
      <c r="CB179" s="141"/>
      <c r="CC179" s="141">
        <v>9232.5479369999994</v>
      </c>
      <c r="CD179" s="141">
        <f t="shared" si="164"/>
        <v>1904000</v>
      </c>
      <c r="CE179" s="141">
        <f t="shared" si="165"/>
        <v>1874207.2309440002</v>
      </c>
      <c r="CF179" s="141">
        <f t="shared" si="223"/>
        <v>9379.3103461637638</v>
      </c>
      <c r="CG179" s="141"/>
      <c r="CH179" s="141">
        <v>693.23</v>
      </c>
      <c r="CI179" s="141">
        <f t="shared" si="224"/>
        <v>246401</v>
      </c>
      <c r="CJ179" s="141">
        <f t="shared" si="225"/>
        <v>225992.98000000117</v>
      </c>
      <c r="CK179" s="141">
        <f t="shared" si="229"/>
        <v>755.83128834355432</v>
      </c>
      <c r="CL179" s="141"/>
      <c r="CM179" s="141"/>
      <c r="CN179" s="141"/>
      <c r="CO179" s="141">
        <f t="shared" si="166"/>
        <v>0</v>
      </c>
      <c r="CP179" s="141">
        <f t="shared" si="226"/>
        <v>435000431</v>
      </c>
      <c r="CQ179" s="141">
        <f t="shared" si="227"/>
        <v>435000431.00000006</v>
      </c>
      <c r="CR179" s="141">
        <f t="shared" si="186"/>
        <v>0</v>
      </c>
      <c r="CS179" s="141"/>
      <c r="CT179" s="141"/>
      <c r="CU179" s="141"/>
      <c r="CV179" s="141">
        <f t="shared" si="228"/>
        <v>43823697.966047183</v>
      </c>
    </row>
    <row r="180" spans="1:100" s="14" customFormat="1" ht="13.2" x14ac:dyDescent="0.25">
      <c r="A180" s="4" t="s">
        <v>161</v>
      </c>
      <c r="B180" s="4" t="s">
        <v>162</v>
      </c>
      <c r="C180" s="4"/>
      <c r="D180" s="4" t="s">
        <v>136</v>
      </c>
      <c r="E180" s="4"/>
      <c r="F180" s="141">
        <v>220006.29045500001</v>
      </c>
      <c r="G180" s="141">
        <f>'Control Totals 2016-17'!$I$3</f>
        <v>129600000</v>
      </c>
      <c r="H180" s="141">
        <v>129600000.00000101</v>
      </c>
      <c r="I180" s="141">
        <f t="shared" si="210"/>
        <v>220006.29045499829</v>
      </c>
      <c r="J180" s="141"/>
      <c r="K180" s="141">
        <v>8285690.5922889998</v>
      </c>
      <c r="L180" s="141">
        <f t="shared" si="136"/>
        <v>3202979103</v>
      </c>
      <c r="M180" s="141">
        <v>5258012077.9999981</v>
      </c>
      <c r="N180" s="141">
        <f t="shared" si="211"/>
        <v>5047324.6214223262</v>
      </c>
      <c r="O180" s="141"/>
      <c r="P180" s="141">
        <v>3822314.3645540001</v>
      </c>
      <c r="Q180" s="141">
        <v>756991403</v>
      </c>
      <c r="R180" s="141">
        <v>1276518313</v>
      </c>
      <c r="S180" s="141">
        <f t="shared" si="212"/>
        <v>2266680.4573533651</v>
      </c>
      <c r="T180" s="141"/>
      <c r="U180" s="141"/>
      <c r="V180" s="141">
        <f t="shared" si="137"/>
        <v>443204474</v>
      </c>
      <c r="W180" s="141">
        <f t="shared" si="138"/>
        <v>523996799.00000209</v>
      </c>
      <c r="X180" s="141">
        <f t="shared" si="139"/>
        <v>0</v>
      </c>
      <c r="Y180" s="141"/>
      <c r="Z180" s="141">
        <v>1225778.0132500001</v>
      </c>
      <c r="AA180" s="141">
        <f t="shared" si="140"/>
        <v>340118003</v>
      </c>
      <c r="AB180" s="141">
        <f t="shared" si="141"/>
        <v>342170317.00001383</v>
      </c>
      <c r="AC180" s="141">
        <f t="shared" si="142"/>
        <v>1218425.8811318246</v>
      </c>
      <c r="AD180" s="141"/>
      <c r="AE180" s="141">
        <v>1758172.6588659999</v>
      </c>
      <c r="AF180" s="141">
        <f t="shared" si="143"/>
        <v>605544318</v>
      </c>
      <c r="AG180" s="141">
        <f t="shared" si="144"/>
        <v>726591897.00000179</v>
      </c>
      <c r="AH180" s="141">
        <f t="shared" si="213"/>
        <v>1465267.460365383</v>
      </c>
      <c r="AI180" s="141"/>
      <c r="AJ180" s="141"/>
      <c r="AK180" s="141">
        <f t="shared" si="145"/>
        <v>20371175</v>
      </c>
      <c r="AL180" s="141">
        <f t="shared" si="146"/>
        <v>21580834</v>
      </c>
      <c r="AM180" s="141">
        <f t="shared" si="214"/>
        <v>0</v>
      </c>
      <c r="AN180" s="141"/>
      <c r="AO180" s="141">
        <v>226473.92735300001</v>
      </c>
      <c r="AP180" s="141">
        <f t="shared" si="148"/>
        <v>45205996</v>
      </c>
      <c r="AQ180" s="141">
        <f t="shared" si="149"/>
        <v>45294790.000002876</v>
      </c>
      <c r="AR180" s="141">
        <f t="shared" si="215"/>
        <v>226029.95739738189</v>
      </c>
      <c r="AS180" s="141"/>
      <c r="AT180" s="141">
        <v>68225.269547999997</v>
      </c>
      <c r="AU180" s="141">
        <f t="shared" si="150"/>
        <v>12223411</v>
      </c>
      <c r="AV180" s="141">
        <f t="shared" si="151"/>
        <v>11889881.000002848</v>
      </c>
      <c r="AW180" s="141">
        <f t="shared" si="216"/>
        <v>70139.096452755781</v>
      </c>
      <c r="AX180" s="141"/>
      <c r="AY180" s="141">
        <v>2145299.2335700002</v>
      </c>
      <c r="AZ180" s="141">
        <f t="shared" si="152"/>
        <v>859541545</v>
      </c>
      <c r="BA180" s="141">
        <f t="shared" si="153"/>
        <v>834431461.9999969</v>
      </c>
      <c r="BB180" s="141">
        <f t="shared" si="217"/>
        <v>2209856.5330822589</v>
      </c>
      <c r="BC180" s="141"/>
      <c r="BD180" s="141"/>
      <c r="BE180" s="141">
        <f t="shared" si="154"/>
        <v>9386434</v>
      </c>
      <c r="BF180" s="141">
        <f t="shared" si="155"/>
        <v>9386434</v>
      </c>
      <c r="BG180" s="141">
        <f t="shared" si="218"/>
        <v>0</v>
      </c>
      <c r="BH180" s="141"/>
      <c r="BI180" s="141"/>
      <c r="BJ180" s="141">
        <f t="shared" si="156"/>
        <v>2191103</v>
      </c>
      <c r="BK180" s="141">
        <f t="shared" si="157"/>
        <v>2191101</v>
      </c>
      <c r="BL180" s="141">
        <f t="shared" si="219"/>
        <v>0</v>
      </c>
      <c r="BM180" s="141"/>
      <c r="BN180" s="141">
        <v>438574</v>
      </c>
      <c r="BO180" s="141">
        <f t="shared" si="158"/>
        <v>186600000</v>
      </c>
      <c r="BP180" s="141">
        <f t="shared" si="159"/>
        <v>183638092</v>
      </c>
      <c r="BQ180" s="141">
        <f t="shared" si="220"/>
        <v>445647.78205166716</v>
      </c>
      <c r="BR180" s="141"/>
      <c r="BS180" s="141">
        <v>338541</v>
      </c>
      <c r="BT180" s="141">
        <f t="shared" si="160"/>
        <v>121100000</v>
      </c>
      <c r="BU180" s="141">
        <f t="shared" si="161"/>
        <v>119177778</v>
      </c>
      <c r="BV180" s="141">
        <f t="shared" si="221"/>
        <v>344001.33806824288</v>
      </c>
      <c r="BW180" s="141"/>
      <c r="BX180" s="141">
        <v>24708</v>
      </c>
      <c r="BY180" s="141">
        <f t="shared" si="162"/>
        <v>10161290</v>
      </c>
      <c r="BZ180" s="141">
        <f t="shared" si="163"/>
        <v>10000069</v>
      </c>
      <c r="CA180" s="141">
        <f t="shared" si="222"/>
        <v>25106.342098239522</v>
      </c>
      <c r="CB180" s="141"/>
      <c r="CC180" s="141">
        <v>9232.5479369999994</v>
      </c>
      <c r="CD180" s="141">
        <f t="shared" si="164"/>
        <v>1904000</v>
      </c>
      <c r="CE180" s="141">
        <f t="shared" si="165"/>
        <v>1874207.2309440002</v>
      </c>
      <c r="CF180" s="141">
        <f t="shared" si="223"/>
        <v>9379.3103461637638</v>
      </c>
      <c r="CG180" s="141"/>
      <c r="CH180" s="141">
        <v>693.23</v>
      </c>
      <c r="CI180" s="141">
        <f t="shared" si="224"/>
        <v>246401</v>
      </c>
      <c r="CJ180" s="141">
        <f t="shared" si="225"/>
        <v>225992.98000000117</v>
      </c>
      <c r="CK180" s="141">
        <f t="shared" si="229"/>
        <v>755.83128834355432</v>
      </c>
      <c r="CL180" s="141"/>
      <c r="CM180" s="141">
        <v>907573.99999999988</v>
      </c>
      <c r="CN180" s="141">
        <v>892015</v>
      </c>
      <c r="CO180" s="141">
        <f t="shared" si="166"/>
        <v>1799589</v>
      </c>
      <c r="CP180" s="141">
        <f t="shared" si="226"/>
        <v>435000431</v>
      </c>
      <c r="CQ180" s="141">
        <f t="shared" si="227"/>
        <v>435000431.00000006</v>
      </c>
      <c r="CR180" s="141">
        <f t="shared" si="186"/>
        <v>1799589</v>
      </c>
      <c r="CS180" s="141"/>
      <c r="CT180" s="141"/>
      <c r="CU180" s="141"/>
      <c r="CV180" s="141">
        <f t="shared" si="228"/>
        <v>15348209.901512951</v>
      </c>
    </row>
    <row r="181" spans="1:100" s="14" customFormat="1" ht="13.2" x14ac:dyDescent="0.25">
      <c r="A181" s="4" t="s">
        <v>101</v>
      </c>
      <c r="B181" s="4" t="s">
        <v>102</v>
      </c>
      <c r="C181" s="4"/>
      <c r="D181" s="4" t="s">
        <v>36</v>
      </c>
      <c r="E181" s="4"/>
      <c r="F181" s="141">
        <v>1005739.707675</v>
      </c>
      <c r="G181" s="141">
        <f>'Control Totals 2016-17'!$I$3</f>
        <v>129600000</v>
      </c>
      <c r="H181" s="141">
        <v>129600000.00000101</v>
      </c>
      <c r="I181" s="141">
        <f t="shared" si="210"/>
        <v>1005739.7076749922</v>
      </c>
      <c r="J181" s="141"/>
      <c r="K181" s="141">
        <v>43951122.622744001</v>
      </c>
      <c r="L181" s="141">
        <f t="shared" si="136"/>
        <v>3202979103</v>
      </c>
      <c r="M181" s="141">
        <v>5258012077.9999981</v>
      </c>
      <c r="N181" s="141">
        <f t="shared" si="211"/>
        <v>26773336.619566362</v>
      </c>
      <c r="O181" s="141"/>
      <c r="P181" s="141">
        <v>8036054.3400590001</v>
      </c>
      <c r="Q181" s="141">
        <v>756991403</v>
      </c>
      <c r="R181" s="141">
        <v>1276518313</v>
      </c>
      <c r="S181" s="141">
        <f t="shared" si="212"/>
        <v>4765481.2214711262</v>
      </c>
      <c r="T181" s="141"/>
      <c r="U181" s="141"/>
      <c r="V181" s="141">
        <f t="shared" si="137"/>
        <v>443204474</v>
      </c>
      <c r="W181" s="141">
        <f t="shared" si="138"/>
        <v>523996799.00000209</v>
      </c>
      <c r="X181" s="141">
        <f t="shared" si="139"/>
        <v>0</v>
      </c>
      <c r="Y181" s="141"/>
      <c r="Z181" s="141">
        <v>2241653.3556329999</v>
      </c>
      <c r="AA181" s="141">
        <f t="shared" si="140"/>
        <v>340118003</v>
      </c>
      <c r="AB181" s="141">
        <f t="shared" si="141"/>
        <v>342170317.00001383</v>
      </c>
      <c r="AC181" s="141">
        <f t="shared" si="142"/>
        <v>2228208.0731629152</v>
      </c>
      <c r="AD181" s="141"/>
      <c r="AE181" s="141">
        <v>6410602.6615549996</v>
      </c>
      <c r="AF181" s="141">
        <f t="shared" si="143"/>
        <v>605544318</v>
      </c>
      <c r="AG181" s="141">
        <f t="shared" si="144"/>
        <v>726591897.00000179</v>
      </c>
      <c r="AH181" s="141">
        <f t="shared" si="213"/>
        <v>5342619.4713816047</v>
      </c>
      <c r="AI181" s="141"/>
      <c r="AJ181" s="141"/>
      <c r="AK181" s="141">
        <f t="shared" si="145"/>
        <v>20371175</v>
      </c>
      <c r="AL181" s="141">
        <f t="shared" si="146"/>
        <v>21580834</v>
      </c>
      <c r="AM181" s="141">
        <f t="shared" si="214"/>
        <v>0</v>
      </c>
      <c r="AN181" s="141"/>
      <c r="AO181" s="141">
        <v>74128.879715999996</v>
      </c>
      <c r="AP181" s="141">
        <f t="shared" si="148"/>
        <v>45205996</v>
      </c>
      <c r="AQ181" s="141">
        <f t="shared" si="149"/>
        <v>45294790.000002876</v>
      </c>
      <c r="AR181" s="141">
        <f t="shared" si="215"/>
        <v>73983.560580052668</v>
      </c>
      <c r="AS181" s="141"/>
      <c r="AT181" s="141">
        <v>78359.977637999997</v>
      </c>
      <c r="AU181" s="141">
        <f t="shared" si="150"/>
        <v>12223411</v>
      </c>
      <c r="AV181" s="141">
        <f t="shared" si="151"/>
        <v>11889881.000002848</v>
      </c>
      <c r="AW181" s="141">
        <f t="shared" si="216"/>
        <v>80558.099161787555</v>
      </c>
      <c r="AX181" s="141"/>
      <c r="AY181" s="141">
        <v>1158668.3763319999</v>
      </c>
      <c r="AZ181" s="141">
        <f t="shared" si="152"/>
        <v>859541545</v>
      </c>
      <c r="BA181" s="141">
        <f t="shared" si="153"/>
        <v>834431461.9999969</v>
      </c>
      <c r="BB181" s="141">
        <f t="shared" si="217"/>
        <v>1193535.5408914967</v>
      </c>
      <c r="BC181" s="141"/>
      <c r="BD181" s="141"/>
      <c r="BE181" s="141">
        <f t="shared" si="154"/>
        <v>9386434</v>
      </c>
      <c r="BF181" s="141">
        <f t="shared" si="155"/>
        <v>9386434</v>
      </c>
      <c r="BG181" s="141">
        <f t="shared" si="218"/>
        <v>0</v>
      </c>
      <c r="BH181" s="141"/>
      <c r="BI181" s="141"/>
      <c r="BJ181" s="141">
        <f t="shared" si="156"/>
        <v>2191103</v>
      </c>
      <c r="BK181" s="141">
        <f t="shared" si="157"/>
        <v>2191101</v>
      </c>
      <c r="BL181" s="141">
        <f t="shared" si="219"/>
        <v>0</v>
      </c>
      <c r="BM181" s="141"/>
      <c r="BN181" s="141">
        <v>1423106</v>
      </c>
      <c r="BO181" s="141">
        <f t="shared" si="158"/>
        <v>186600000</v>
      </c>
      <c r="BP181" s="141">
        <f t="shared" si="159"/>
        <v>183638092</v>
      </c>
      <c r="BQ181" s="141">
        <f t="shared" si="220"/>
        <v>1446059.3480790467</v>
      </c>
      <c r="BR181" s="141"/>
      <c r="BS181" s="141">
        <v>848901</v>
      </c>
      <c r="BT181" s="141">
        <f t="shared" si="160"/>
        <v>121100000</v>
      </c>
      <c r="BU181" s="141">
        <f t="shared" si="161"/>
        <v>119177778</v>
      </c>
      <c r="BV181" s="141">
        <f t="shared" si="221"/>
        <v>862592.95000448823</v>
      </c>
      <c r="BW181" s="141"/>
      <c r="BX181" s="141">
        <v>66577</v>
      </c>
      <c r="BY181" s="141">
        <f t="shared" si="162"/>
        <v>10161290</v>
      </c>
      <c r="BZ181" s="141">
        <f t="shared" si="163"/>
        <v>10000069</v>
      </c>
      <c r="CA181" s="141">
        <f t="shared" si="222"/>
        <v>67650.353645559837</v>
      </c>
      <c r="CB181" s="141"/>
      <c r="CC181" s="141">
        <v>13848.821900000001</v>
      </c>
      <c r="CD181" s="141">
        <f t="shared" si="164"/>
        <v>1904000</v>
      </c>
      <c r="CE181" s="141">
        <f t="shared" si="165"/>
        <v>1874207.2309440002</v>
      </c>
      <c r="CF181" s="141">
        <f t="shared" si="223"/>
        <v>14068.965513658219</v>
      </c>
      <c r="CG181" s="141"/>
      <c r="CH181" s="141">
        <v>693.23</v>
      </c>
      <c r="CI181" s="141">
        <f t="shared" si="224"/>
        <v>246401</v>
      </c>
      <c r="CJ181" s="141">
        <f t="shared" si="225"/>
        <v>225992.98000000117</v>
      </c>
      <c r="CK181" s="141">
        <f t="shared" si="229"/>
        <v>755.83128834355432</v>
      </c>
      <c r="CL181" s="141"/>
      <c r="CM181" s="141"/>
      <c r="CN181" s="141">
        <v>1598869</v>
      </c>
      <c r="CO181" s="141">
        <f t="shared" si="166"/>
        <v>1598869</v>
      </c>
      <c r="CP181" s="141">
        <f t="shared" si="226"/>
        <v>435000431</v>
      </c>
      <c r="CQ181" s="141">
        <f t="shared" si="227"/>
        <v>435000431.00000006</v>
      </c>
      <c r="CR181" s="141">
        <f t="shared" si="186"/>
        <v>1598868.9999999998</v>
      </c>
      <c r="CS181" s="141"/>
      <c r="CT181" s="141"/>
      <c r="CU181" s="141"/>
      <c r="CV181" s="141">
        <f t="shared" si="228"/>
        <v>45453458.742421448</v>
      </c>
    </row>
    <row r="182" spans="1:100" s="14" customFormat="1" ht="13.2" x14ac:dyDescent="0.25">
      <c r="A182" s="4" t="s">
        <v>55</v>
      </c>
      <c r="B182" s="4" t="s">
        <v>56</v>
      </c>
      <c r="C182" s="4"/>
      <c r="D182" s="4" t="s">
        <v>36</v>
      </c>
      <c r="E182" s="4"/>
      <c r="F182" s="141">
        <v>937601.00379600003</v>
      </c>
      <c r="G182" s="141">
        <f>'Control Totals 2016-17'!$I$3</f>
        <v>129600000</v>
      </c>
      <c r="H182" s="141">
        <v>129600000.00000101</v>
      </c>
      <c r="I182" s="141">
        <f t="shared" si="210"/>
        <v>937601.0037959927</v>
      </c>
      <c r="J182" s="141"/>
      <c r="K182" s="141">
        <v>34066990.616834</v>
      </c>
      <c r="L182" s="141">
        <f t="shared" si="136"/>
        <v>3202979103</v>
      </c>
      <c r="M182" s="141">
        <v>5258012077.9999981</v>
      </c>
      <c r="N182" s="141">
        <f t="shared" si="211"/>
        <v>20752302.853081509</v>
      </c>
      <c r="O182" s="141"/>
      <c r="P182" s="141">
        <v>4877036.9835369997</v>
      </c>
      <c r="Q182" s="141">
        <v>756991403</v>
      </c>
      <c r="R182" s="141">
        <v>1276518313</v>
      </c>
      <c r="S182" s="141">
        <f t="shared" si="212"/>
        <v>2892144.2262540902</v>
      </c>
      <c r="T182" s="141"/>
      <c r="U182" s="141"/>
      <c r="V182" s="141">
        <f t="shared" si="137"/>
        <v>443204474</v>
      </c>
      <c r="W182" s="141">
        <f t="shared" si="138"/>
        <v>523996799.00000209</v>
      </c>
      <c r="X182" s="141">
        <f t="shared" si="139"/>
        <v>0</v>
      </c>
      <c r="Y182" s="141"/>
      <c r="Z182" s="141">
        <v>756918.99147200002</v>
      </c>
      <c r="AA182" s="141">
        <f t="shared" si="140"/>
        <v>340118003</v>
      </c>
      <c r="AB182" s="141">
        <f t="shared" si="141"/>
        <v>342170317.00001383</v>
      </c>
      <c r="AC182" s="141">
        <f t="shared" si="142"/>
        <v>752379.04348149593</v>
      </c>
      <c r="AD182" s="141"/>
      <c r="AE182" s="141">
        <v>3461797.8973849998</v>
      </c>
      <c r="AF182" s="141">
        <f t="shared" si="143"/>
        <v>605544318</v>
      </c>
      <c r="AG182" s="141">
        <f t="shared" si="144"/>
        <v>726591897.00000179</v>
      </c>
      <c r="AH182" s="141">
        <f t="shared" si="213"/>
        <v>2885074.9030935429</v>
      </c>
      <c r="AI182" s="141"/>
      <c r="AJ182" s="141"/>
      <c r="AK182" s="141">
        <f t="shared" si="145"/>
        <v>20371175</v>
      </c>
      <c r="AL182" s="141">
        <f t="shared" si="146"/>
        <v>21580834</v>
      </c>
      <c r="AM182" s="141">
        <f t="shared" si="214"/>
        <v>0</v>
      </c>
      <c r="AN182" s="141"/>
      <c r="AO182" s="141">
        <v>32355.197630999999</v>
      </c>
      <c r="AP182" s="141">
        <f t="shared" si="148"/>
        <v>45205996</v>
      </c>
      <c r="AQ182" s="141">
        <f t="shared" si="149"/>
        <v>45294790.000002876</v>
      </c>
      <c r="AR182" s="141">
        <f t="shared" si="215"/>
        <v>32291.769863291178</v>
      </c>
      <c r="AS182" s="141"/>
      <c r="AT182" s="141">
        <v>64998.016132999997</v>
      </c>
      <c r="AU182" s="141">
        <f t="shared" si="150"/>
        <v>12223411</v>
      </c>
      <c r="AV182" s="141">
        <f t="shared" si="151"/>
        <v>11889881.000002848</v>
      </c>
      <c r="AW182" s="141">
        <f t="shared" si="216"/>
        <v>66821.313466307969</v>
      </c>
      <c r="AX182" s="141"/>
      <c r="AY182" s="141">
        <v>4199668.071064</v>
      </c>
      <c r="AZ182" s="141">
        <f t="shared" si="152"/>
        <v>859541545</v>
      </c>
      <c r="BA182" s="141">
        <f t="shared" si="153"/>
        <v>834431461.9999969</v>
      </c>
      <c r="BB182" s="141">
        <f t="shared" si="217"/>
        <v>4326046.3521323139</v>
      </c>
      <c r="BC182" s="141"/>
      <c r="BD182" s="141"/>
      <c r="BE182" s="141">
        <f t="shared" si="154"/>
        <v>9386434</v>
      </c>
      <c r="BF182" s="141">
        <f t="shared" si="155"/>
        <v>9386434</v>
      </c>
      <c r="BG182" s="141">
        <f t="shared" si="218"/>
        <v>0</v>
      </c>
      <c r="BH182" s="141"/>
      <c r="BI182" s="141"/>
      <c r="BJ182" s="141">
        <f t="shared" si="156"/>
        <v>2191103</v>
      </c>
      <c r="BK182" s="141">
        <f t="shared" si="157"/>
        <v>2191101</v>
      </c>
      <c r="BL182" s="141">
        <f t="shared" si="219"/>
        <v>0</v>
      </c>
      <c r="BM182" s="141"/>
      <c r="BN182" s="141">
        <v>747602</v>
      </c>
      <c r="BO182" s="141">
        <f t="shared" si="158"/>
        <v>186600000</v>
      </c>
      <c r="BP182" s="141">
        <f t="shared" si="159"/>
        <v>183638092</v>
      </c>
      <c r="BQ182" s="141">
        <f t="shared" si="220"/>
        <v>759660.11016929976</v>
      </c>
      <c r="BR182" s="141"/>
      <c r="BS182" s="141">
        <v>386527</v>
      </c>
      <c r="BT182" s="141">
        <f t="shared" si="160"/>
        <v>121100000</v>
      </c>
      <c r="BU182" s="141">
        <f t="shared" si="161"/>
        <v>119177778</v>
      </c>
      <c r="BV182" s="141">
        <f t="shared" si="221"/>
        <v>392761.3057192592</v>
      </c>
      <c r="BW182" s="141"/>
      <c r="BX182" s="141">
        <v>11415</v>
      </c>
      <c r="BY182" s="141">
        <f t="shared" si="162"/>
        <v>10161290</v>
      </c>
      <c r="BZ182" s="141">
        <f t="shared" si="163"/>
        <v>10000069</v>
      </c>
      <c r="CA182" s="141">
        <f t="shared" si="222"/>
        <v>11599.03250167574</v>
      </c>
      <c r="CB182" s="141"/>
      <c r="CC182" s="141">
        <v>9232.5479369999994</v>
      </c>
      <c r="CD182" s="141">
        <f t="shared" si="164"/>
        <v>1904000</v>
      </c>
      <c r="CE182" s="141">
        <f t="shared" si="165"/>
        <v>1874207.2309440002</v>
      </c>
      <c r="CF182" s="141">
        <f t="shared" si="223"/>
        <v>9379.3103461637638</v>
      </c>
      <c r="CG182" s="141"/>
      <c r="CH182" s="141">
        <v>693.23</v>
      </c>
      <c r="CI182" s="141">
        <f t="shared" si="224"/>
        <v>246401</v>
      </c>
      <c r="CJ182" s="141">
        <f t="shared" si="225"/>
        <v>225992.98000000117</v>
      </c>
      <c r="CK182" s="141">
        <f t="shared" si="229"/>
        <v>755.83128834355432</v>
      </c>
      <c r="CL182" s="141"/>
      <c r="CM182" s="141">
        <v>539815</v>
      </c>
      <c r="CN182" s="141">
        <v>1045964</v>
      </c>
      <c r="CO182" s="141">
        <f t="shared" si="166"/>
        <v>1585779</v>
      </c>
      <c r="CP182" s="141">
        <f t="shared" si="226"/>
        <v>435000431</v>
      </c>
      <c r="CQ182" s="141">
        <f t="shared" si="227"/>
        <v>435000431.00000006</v>
      </c>
      <c r="CR182" s="141">
        <f t="shared" si="186"/>
        <v>1585778.9999999998</v>
      </c>
      <c r="CS182" s="141"/>
      <c r="CT182" s="141"/>
      <c r="CU182" s="141"/>
      <c r="CV182" s="141">
        <f t="shared" si="228"/>
        <v>35404596.05519329</v>
      </c>
    </row>
    <row r="183" spans="1:100" s="14" customFormat="1" ht="13.2" x14ac:dyDescent="0.25">
      <c r="A183" s="4" t="s">
        <v>122</v>
      </c>
      <c r="B183" s="4" t="s">
        <v>123</v>
      </c>
      <c r="C183" s="4"/>
      <c r="D183" s="4" t="s">
        <v>109</v>
      </c>
      <c r="E183" s="4"/>
      <c r="F183" s="141">
        <v>1427785.8611300001</v>
      </c>
      <c r="G183" s="141">
        <f>'Control Totals 2016-17'!$I$3</f>
        <v>129600000</v>
      </c>
      <c r="H183" s="141">
        <v>129600000.00000101</v>
      </c>
      <c r="I183" s="141">
        <f t="shared" si="210"/>
        <v>1427785.8611299891</v>
      </c>
      <c r="J183" s="141"/>
      <c r="K183" s="141">
        <v>52736056.644956999</v>
      </c>
      <c r="L183" s="141">
        <f t="shared" si="136"/>
        <v>3202979103</v>
      </c>
      <c r="M183" s="141">
        <v>5258012077.9999981</v>
      </c>
      <c r="N183" s="141">
        <f t="shared" si="211"/>
        <v>32124781.172558881</v>
      </c>
      <c r="O183" s="141"/>
      <c r="P183" s="141">
        <v>16626043.078670001</v>
      </c>
      <c r="Q183" s="141">
        <v>756991403</v>
      </c>
      <c r="R183" s="141">
        <v>1276518313</v>
      </c>
      <c r="S183" s="141">
        <f t="shared" si="212"/>
        <v>9859452.5031783413</v>
      </c>
      <c r="T183" s="141"/>
      <c r="U183" s="141"/>
      <c r="V183" s="141">
        <f t="shared" si="137"/>
        <v>443204474</v>
      </c>
      <c r="W183" s="141">
        <f t="shared" si="138"/>
        <v>523996799.00000209</v>
      </c>
      <c r="X183" s="141">
        <f t="shared" si="139"/>
        <v>0</v>
      </c>
      <c r="Y183" s="141"/>
      <c r="Z183" s="141">
        <v>1420139.8776149999</v>
      </c>
      <c r="AA183" s="141">
        <f t="shared" si="140"/>
        <v>340118003</v>
      </c>
      <c r="AB183" s="141">
        <f t="shared" si="141"/>
        <v>342170317.00001383</v>
      </c>
      <c r="AC183" s="141">
        <f t="shared" si="142"/>
        <v>1411621.9764178393</v>
      </c>
      <c r="AD183" s="141"/>
      <c r="AE183" s="141">
        <v>6162699.2650220003</v>
      </c>
      <c r="AF183" s="141">
        <f t="shared" si="143"/>
        <v>605544318</v>
      </c>
      <c r="AG183" s="141">
        <f t="shared" si="144"/>
        <v>726591897.00000179</v>
      </c>
      <c r="AH183" s="141">
        <f t="shared" si="213"/>
        <v>5136015.8830354242</v>
      </c>
      <c r="AI183" s="141"/>
      <c r="AJ183" s="141"/>
      <c r="AK183" s="141">
        <f t="shared" si="145"/>
        <v>20371175</v>
      </c>
      <c r="AL183" s="141">
        <f t="shared" si="146"/>
        <v>21580834</v>
      </c>
      <c r="AM183" s="141">
        <f t="shared" si="214"/>
        <v>0</v>
      </c>
      <c r="AN183" s="141"/>
      <c r="AO183" s="141">
        <v>1576372.903707</v>
      </c>
      <c r="AP183" s="141">
        <f t="shared" si="148"/>
        <v>45205996</v>
      </c>
      <c r="AQ183" s="141">
        <f t="shared" si="149"/>
        <v>45294790.000002876</v>
      </c>
      <c r="AR183" s="141">
        <f t="shared" si="215"/>
        <v>1573282.6486110764</v>
      </c>
      <c r="AS183" s="141"/>
      <c r="AT183" s="141">
        <v>84984.339909999995</v>
      </c>
      <c r="AU183" s="141">
        <f t="shared" si="150"/>
        <v>12223411</v>
      </c>
      <c r="AV183" s="141">
        <f t="shared" si="151"/>
        <v>11889881.000002848</v>
      </c>
      <c r="AW183" s="141">
        <f t="shared" si="216"/>
        <v>87368.285290944797</v>
      </c>
      <c r="AX183" s="141"/>
      <c r="AY183" s="141">
        <v>5111315.7722730003</v>
      </c>
      <c r="AZ183" s="141">
        <f t="shared" si="152"/>
        <v>859541545</v>
      </c>
      <c r="BA183" s="141">
        <f t="shared" si="153"/>
        <v>834431461.9999969</v>
      </c>
      <c r="BB183" s="141">
        <f t="shared" si="217"/>
        <v>5265127.761784249</v>
      </c>
      <c r="BC183" s="141"/>
      <c r="BD183" s="141"/>
      <c r="BE183" s="141">
        <f t="shared" si="154"/>
        <v>9386434</v>
      </c>
      <c r="BF183" s="141">
        <f t="shared" si="155"/>
        <v>9386434</v>
      </c>
      <c r="BG183" s="141">
        <f t="shared" si="218"/>
        <v>0</v>
      </c>
      <c r="BH183" s="141"/>
      <c r="BI183" s="141"/>
      <c r="BJ183" s="141">
        <f t="shared" si="156"/>
        <v>2191103</v>
      </c>
      <c r="BK183" s="141">
        <f t="shared" si="157"/>
        <v>2191101</v>
      </c>
      <c r="BL183" s="141">
        <f t="shared" si="219"/>
        <v>0</v>
      </c>
      <c r="BM183" s="141"/>
      <c r="BN183" s="141">
        <v>1154561</v>
      </c>
      <c r="BO183" s="141">
        <f t="shared" si="158"/>
        <v>186600000</v>
      </c>
      <c r="BP183" s="141">
        <f t="shared" si="159"/>
        <v>183638092</v>
      </c>
      <c r="BQ183" s="141">
        <f t="shared" si="220"/>
        <v>1173182.9722996687</v>
      </c>
      <c r="BR183" s="141"/>
      <c r="BS183" s="141">
        <v>391280</v>
      </c>
      <c r="BT183" s="141">
        <f t="shared" si="160"/>
        <v>121100000</v>
      </c>
      <c r="BU183" s="141">
        <f t="shared" si="161"/>
        <v>119177778</v>
      </c>
      <c r="BV183" s="141">
        <f t="shared" si="221"/>
        <v>397590.96700057626</v>
      </c>
      <c r="BW183" s="141"/>
      <c r="BX183" s="141">
        <v>93917</v>
      </c>
      <c r="BY183" s="141">
        <f t="shared" si="162"/>
        <v>10161290</v>
      </c>
      <c r="BZ183" s="141">
        <f t="shared" si="163"/>
        <v>10000069</v>
      </c>
      <c r="CA183" s="141">
        <f t="shared" si="222"/>
        <v>95431.128818211146</v>
      </c>
      <c r="CB183" s="141"/>
      <c r="CC183" s="141">
        <v>9232.5479369999994</v>
      </c>
      <c r="CD183" s="141">
        <f t="shared" si="164"/>
        <v>1904000</v>
      </c>
      <c r="CE183" s="141">
        <f t="shared" si="165"/>
        <v>1874207.2309440002</v>
      </c>
      <c r="CF183" s="141">
        <f t="shared" si="223"/>
        <v>9379.3103461637638</v>
      </c>
      <c r="CG183" s="141"/>
      <c r="CH183" s="141">
        <v>693.23</v>
      </c>
      <c r="CI183" s="141">
        <f t="shared" si="224"/>
        <v>246401</v>
      </c>
      <c r="CJ183" s="141">
        <f t="shared" si="225"/>
        <v>225992.98000000117</v>
      </c>
      <c r="CK183" s="141">
        <f t="shared" si="229"/>
        <v>755.83128834355432</v>
      </c>
      <c r="CL183" s="141"/>
      <c r="CM183" s="141"/>
      <c r="CN183" s="141">
        <v>2034816</v>
      </c>
      <c r="CO183" s="141">
        <f t="shared" si="166"/>
        <v>2034816</v>
      </c>
      <c r="CP183" s="141">
        <f t="shared" si="226"/>
        <v>435000431</v>
      </c>
      <c r="CQ183" s="141">
        <f t="shared" si="227"/>
        <v>435000431.00000006</v>
      </c>
      <c r="CR183" s="141">
        <f t="shared" si="186"/>
        <v>2034815.9999999995</v>
      </c>
      <c r="CS183" s="141"/>
      <c r="CT183" s="141"/>
      <c r="CU183" s="141"/>
      <c r="CV183" s="141">
        <f t="shared" si="228"/>
        <v>60596592.301759697</v>
      </c>
    </row>
    <row r="184" spans="1:100" s="14" customFormat="1" ht="13.2" x14ac:dyDescent="0.25">
      <c r="A184" s="4" t="s">
        <v>337</v>
      </c>
      <c r="B184" s="4" t="s">
        <v>338</v>
      </c>
      <c r="C184" s="4" t="s">
        <v>312</v>
      </c>
      <c r="D184" s="4" t="s">
        <v>312</v>
      </c>
      <c r="E184" s="4"/>
      <c r="F184" s="141">
        <v>2639486.6938180001</v>
      </c>
      <c r="G184" s="141">
        <f>'Control Totals 2016-17'!$I$3</f>
        <v>129600000</v>
      </c>
      <c r="H184" s="141">
        <v>129600000.00000101</v>
      </c>
      <c r="I184" s="141">
        <f t="shared" si="210"/>
        <v>2639486.6938179797</v>
      </c>
      <c r="J184" s="141"/>
      <c r="K184" s="141">
        <v>110073515.943849</v>
      </c>
      <c r="L184" s="141">
        <f t="shared" si="136"/>
        <v>3202979103</v>
      </c>
      <c r="M184" s="141">
        <v>5258012077.9999981</v>
      </c>
      <c r="N184" s="141">
        <f t="shared" si="211"/>
        <v>67052560.194192424</v>
      </c>
      <c r="O184" s="141"/>
      <c r="P184" s="141"/>
      <c r="Q184" s="141">
        <v>756991403</v>
      </c>
      <c r="R184" s="141">
        <v>1276518313</v>
      </c>
      <c r="S184" s="141">
        <f t="shared" si="212"/>
        <v>0</v>
      </c>
      <c r="T184" s="141"/>
      <c r="U184" s="141"/>
      <c r="V184" s="141">
        <f t="shared" si="137"/>
        <v>443204474</v>
      </c>
      <c r="W184" s="141">
        <f t="shared" si="138"/>
        <v>523996799.00000209</v>
      </c>
      <c r="X184" s="141">
        <f t="shared" si="139"/>
        <v>0</v>
      </c>
      <c r="Y184" s="141"/>
      <c r="Z184" s="141">
        <v>6123281.3281129999</v>
      </c>
      <c r="AA184" s="141">
        <f t="shared" si="140"/>
        <v>340118003</v>
      </c>
      <c r="AB184" s="141">
        <f t="shared" si="141"/>
        <v>342170317.00001383</v>
      </c>
      <c r="AC184" s="141">
        <f t="shared" si="142"/>
        <v>6086554.3083472578</v>
      </c>
      <c r="AD184" s="141"/>
      <c r="AE184" s="141">
        <v>14814271.757052001</v>
      </c>
      <c r="AF184" s="141">
        <f t="shared" si="143"/>
        <v>605544318</v>
      </c>
      <c r="AG184" s="141">
        <f t="shared" si="144"/>
        <v>726591897.00000179</v>
      </c>
      <c r="AH184" s="141">
        <f t="shared" si="213"/>
        <v>12346267.725843759</v>
      </c>
      <c r="AI184" s="141"/>
      <c r="AJ184" s="141"/>
      <c r="AK184" s="141">
        <f t="shared" si="145"/>
        <v>20371175</v>
      </c>
      <c r="AL184" s="141">
        <f t="shared" si="146"/>
        <v>21580834</v>
      </c>
      <c r="AM184" s="141">
        <f t="shared" si="214"/>
        <v>0</v>
      </c>
      <c r="AN184" s="141"/>
      <c r="AO184" s="141"/>
      <c r="AP184" s="141">
        <f t="shared" si="148"/>
        <v>45205996</v>
      </c>
      <c r="AQ184" s="141">
        <f t="shared" si="149"/>
        <v>45294790.000002876</v>
      </c>
      <c r="AR184" s="141">
        <f t="shared" si="215"/>
        <v>0</v>
      </c>
      <c r="AS184" s="141"/>
      <c r="AT184" s="141">
        <v>113293.580386</v>
      </c>
      <c r="AU184" s="141">
        <f t="shared" si="150"/>
        <v>12223411</v>
      </c>
      <c r="AV184" s="141">
        <f t="shared" si="151"/>
        <v>11889881.000002848</v>
      </c>
      <c r="AW184" s="141">
        <f t="shared" si="216"/>
        <v>116471.64481455155</v>
      </c>
      <c r="AX184" s="141"/>
      <c r="AY184" s="141">
        <v>20918571.668758001</v>
      </c>
      <c r="AZ184" s="141">
        <f t="shared" si="152"/>
        <v>859541545</v>
      </c>
      <c r="BA184" s="141">
        <f t="shared" si="153"/>
        <v>834431461.9999969</v>
      </c>
      <c r="BB184" s="141">
        <f t="shared" si="217"/>
        <v>21548062.639274675</v>
      </c>
      <c r="BC184" s="141"/>
      <c r="BD184" s="141"/>
      <c r="BE184" s="141">
        <f t="shared" si="154"/>
        <v>9386434</v>
      </c>
      <c r="BF184" s="141">
        <f t="shared" si="155"/>
        <v>9386434</v>
      </c>
      <c r="BG184" s="141">
        <f t="shared" si="218"/>
        <v>0</v>
      </c>
      <c r="BH184" s="141"/>
      <c r="BI184" s="141"/>
      <c r="BJ184" s="141">
        <f t="shared" si="156"/>
        <v>2191103</v>
      </c>
      <c r="BK184" s="141">
        <f t="shared" si="157"/>
        <v>2191101</v>
      </c>
      <c r="BL184" s="141">
        <f t="shared" si="219"/>
        <v>0</v>
      </c>
      <c r="BM184" s="141"/>
      <c r="BN184" s="141">
        <v>4222263</v>
      </c>
      <c r="BO184" s="141">
        <f t="shared" si="158"/>
        <v>186600000</v>
      </c>
      <c r="BP184" s="141">
        <f t="shared" si="159"/>
        <v>183638092</v>
      </c>
      <c r="BQ184" s="141">
        <f t="shared" si="220"/>
        <v>4290364.0917811319</v>
      </c>
      <c r="BR184" s="141"/>
      <c r="BS184" s="141">
        <v>3076344</v>
      </c>
      <c r="BT184" s="141">
        <f t="shared" si="160"/>
        <v>121100000</v>
      </c>
      <c r="BU184" s="141">
        <f t="shared" si="161"/>
        <v>119177778</v>
      </c>
      <c r="BV184" s="141">
        <f t="shared" si="221"/>
        <v>3125962.445784146</v>
      </c>
      <c r="BW184" s="141"/>
      <c r="BX184" s="141">
        <v>210752</v>
      </c>
      <c r="BY184" s="141">
        <f t="shared" si="162"/>
        <v>10161290</v>
      </c>
      <c r="BZ184" s="141">
        <f t="shared" si="163"/>
        <v>10000069</v>
      </c>
      <c r="CA184" s="141">
        <f t="shared" si="222"/>
        <v>214149.74137478453</v>
      </c>
      <c r="CB184" s="141"/>
      <c r="CC184" s="141">
        <v>18465.095870000001</v>
      </c>
      <c r="CD184" s="141">
        <f t="shared" si="164"/>
        <v>1904000</v>
      </c>
      <c r="CE184" s="141">
        <f t="shared" si="165"/>
        <v>1874207.2309440002</v>
      </c>
      <c r="CF184" s="141">
        <f t="shared" si="223"/>
        <v>18758.620688263945</v>
      </c>
      <c r="CG184" s="141"/>
      <c r="CH184" s="141"/>
      <c r="CI184" s="141">
        <f t="shared" si="224"/>
        <v>246401</v>
      </c>
      <c r="CJ184" s="141">
        <f t="shared" si="225"/>
        <v>225992.98000000117</v>
      </c>
      <c r="CK184" s="141">
        <f t="shared" si="229"/>
        <v>0</v>
      </c>
      <c r="CL184" s="141"/>
      <c r="CM184" s="141"/>
      <c r="CN184" s="141">
        <v>4280969</v>
      </c>
      <c r="CO184" s="141">
        <f t="shared" si="166"/>
        <v>4280969</v>
      </c>
      <c r="CP184" s="141">
        <f t="shared" si="226"/>
        <v>435000431</v>
      </c>
      <c r="CQ184" s="141">
        <f t="shared" si="227"/>
        <v>435000431.00000006</v>
      </c>
      <c r="CR184" s="141">
        <f t="shared" si="186"/>
        <v>4280968.9999999991</v>
      </c>
      <c r="CS184" s="141"/>
      <c r="CT184" s="141"/>
      <c r="CU184" s="141"/>
      <c r="CV184" s="141">
        <f t="shared" si="228"/>
        <v>121719607.10591896</v>
      </c>
    </row>
    <row r="185" spans="1:100" s="14" customFormat="1" ht="13.2" x14ac:dyDescent="0.25">
      <c r="A185" s="4" t="s">
        <v>803</v>
      </c>
      <c r="B185" s="4" t="s">
        <v>804</v>
      </c>
      <c r="C185" s="4" t="s">
        <v>764</v>
      </c>
      <c r="D185" s="4" t="s">
        <v>764</v>
      </c>
      <c r="E185" s="4"/>
      <c r="F185" s="141"/>
      <c r="G185" s="141">
        <f>'Control Totals 2016-17'!$I$3</f>
        <v>129600000</v>
      </c>
      <c r="H185" s="141">
        <v>129600000.00000101</v>
      </c>
      <c r="I185" s="141">
        <f t="shared" si="210"/>
        <v>0</v>
      </c>
      <c r="J185" s="141"/>
      <c r="K185" s="141"/>
      <c r="L185" s="141">
        <f t="shared" si="136"/>
        <v>3202979103</v>
      </c>
      <c r="M185" s="141">
        <v>5258012077.9999981</v>
      </c>
      <c r="N185" s="141">
        <f t="shared" si="211"/>
        <v>0</v>
      </c>
      <c r="O185" s="141"/>
      <c r="P185" s="141"/>
      <c r="Q185" s="141">
        <v>756991403</v>
      </c>
      <c r="R185" s="141">
        <v>1276518313</v>
      </c>
      <c r="S185" s="141">
        <f t="shared" si="212"/>
        <v>0</v>
      </c>
      <c r="T185" s="141"/>
      <c r="U185" s="141">
        <v>14174843.172919</v>
      </c>
      <c r="V185" s="141">
        <f t="shared" si="137"/>
        <v>443204474</v>
      </c>
      <c r="W185" s="141">
        <f t="shared" si="138"/>
        <v>523996799.00000209</v>
      </c>
      <c r="X185" s="141">
        <f t="shared" si="139"/>
        <v>11989298.263797278</v>
      </c>
      <c r="Y185" s="141"/>
      <c r="Z185" s="141">
        <v>430139.92904100002</v>
      </c>
      <c r="AA185" s="141">
        <f t="shared" si="140"/>
        <v>340118003</v>
      </c>
      <c r="AB185" s="141">
        <f t="shared" si="141"/>
        <v>342170317.00001383</v>
      </c>
      <c r="AC185" s="141">
        <f t="shared" si="142"/>
        <v>427559.97936542437</v>
      </c>
      <c r="AD185" s="141"/>
      <c r="AE185" s="141"/>
      <c r="AF185" s="141">
        <f t="shared" si="143"/>
        <v>605544318</v>
      </c>
      <c r="AG185" s="141">
        <f t="shared" si="144"/>
        <v>726591897.00000179</v>
      </c>
      <c r="AH185" s="141">
        <f t="shared" si="213"/>
        <v>0</v>
      </c>
      <c r="AI185" s="141"/>
      <c r="AJ185" s="141"/>
      <c r="AK185" s="141">
        <f t="shared" si="145"/>
        <v>20371175</v>
      </c>
      <c r="AL185" s="141">
        <f t="shared" si="146"/>
        <v>21580834</v>
      </c>
      <c r="AM185" s="141">
        <f t="shared" si="214"/>
        <v>0</v>
      </c>
      <c r="AN185" s="141"/>
      <c r="AO185" s="141"/>
      <c r="AP185" s="141">
        <f t="shared" si="148"/>
        <v>45205996</v>
      </c>
      <c r="AQ185" s="141">
        <f t="shared" si="149"/>
        <v>45294790.000002876</v>
      </c>
      <c r="AR185" s="141">
        <f t="shared" si="215"/>
        <v>0</v>
      </c>
      <c r="AS185" s="141"/>
      <c r="AT185" s="141"/>
      <c r="AU185" s="141">
        <f t="shared" si="150"/>
        <v>12223411</v>
      </c>
      <c r="AV185" s="141">
        <f t="shared" si="151"/>
        <v>11889881.000002848</v>
      </c>
      <c r="AW185" s="141">
        <f t="shared" si="216"/>
        <v>0</v>
      </c>
      <c r="AX185" s="141"/>
      <c r="AY185" s="141"/>
      <c r="AZ185" s="141">
        <f t="shared" si="152"/>
        <v>859541545</v>
      </c>
      <c r="BA185" s="141">
        <f t="shared" si="153"/>
        <v>834431461.9999969</v>
      </c>
      <c r="BB185" s="141">
        <f t="shared" si="217"/>
        <v>0</v>
      </c>
      <c r="BC185" s="141"/>
      <c r="BD185" s="141"/>
      <c r="BE185" s="141">
        <f t="shared" si="154"/>
        <v>9386434</v>
      </c>
      <c r="BF185" s="141">
        <f t="shared" si="155"/>
        <v>9386434</v>
      </c>
      <c r="BG185" s="141">
        <f t="shared" si="218"/>
        <v>0</v>
      </c>
      <c r="BH185" s="141"/>
      <c r="BI185" s="141"/>
      <c r="BJ185" s="141">
        <f t="shared" si="156"/>
        <v>2191103</v>
      </c>
      <c r="BK185" s="141">
        <f t="shared" si="157"/>
        <v>2191101</v>
      </c>
      <c r="BL185" s="141">
        <f t="shared" si="219"/>
        <v>0</v>
      </c>
      <c r="BM185" s="141"/>
      <c r="BN185" s="141"/>
      <c r="BO185" s="141">
        <f t="shared" si="158"/>
        <v>186600000</v>
      </c>
      <c r="BP185" s="141">
        <f t="shared" si="159"/>
        <v>183638092</v>
      </c>
      <c r="BQ185" s="141">
        <f t="shared" si="220"/>
        <v>0</v>
      </c>
      <c r="BR185" s="141"/>
      <c r="BS185" s="141"/>
      <c r="BT185" s="141">
        <f t="shared" si="160"/>
        <v>121100000</v>
      </c>
      <c r="BU185" s="141">
        <f t="shared" si="161"/>
        <v>119177778</v>
      </c>
      <c r="BV185" s="141">
        <f t="shared" si="221"/>
        <v>0</v>
      </c>
      <c r="BW185" s="141"/>
      <c r="BX185" s="141"/>
      <c r="BY185" s="141">
        <f t="shared" si="162"/>
        <v>10161290</v>
      </c>
      <c r="BZ185" s="141">
        <f t="shared" si="163"/>
        <v>10000069</v>
      </c>
      <c r="CA185" s="141">
        <f t="shared" si="222"/>
        <v>0</v>
      </c>
      <c r="CB185" s="141"/>
      <c r="CC185" s="141"/>
      <c r="CD185" s="141">
        <f t="shared" si="164"/>
        <v>1904000</v>
      </c>
      <c r="CE185" s="141">
        <f t="shared" si="165"/>
        <v>1874207.2309440002</v>
      </c>
      <c r="CF185" s="141">
        <f t="shared" si="223"/>
        <v>0</v>
      </c>
      <c r="CG185" s="141"/>
      <c r="CH185" s="141"/>
      <c r="CI185" s="141">
        <f t="shared" si="224"/>
        <v>246401</v>
      </c>
      <c r="CJ185" s="141">
        <f t="shared" si="225"/>
        <v>225992.98000000117</v>
      </c>
      <c r="CK185" s="141">
        <f t="shared" si="229"/>
        <v>0</v>
      </c>
      <c r="CL185" s="141"/>
      <c r="CM185" s="141"/>
      <c r="CN185" s="141">
        <v>604418</v>
      </c>
      <c r="CO185" s="141">
        <f t="shared" si="166"/>
        <v>604418</v>
      </c>
      <c r="CP185" s="141">
        <f t="shared" si="226"/>
        <v>435000431</v>
      </c>
      <c r="CQ185" s="141">
        <f t="shared" si="227"/>
        <v>435000431.00000006</v>
      </c>
      <c r="CR185" s="141">
        <f t="shared" si="186"/>
        <v>604417.99999999988</v>
      </c>
      <c r="CS185" s="141"/>
      <c r="CT185" s="141"/>
      <c r="CU185" s="141"/>
      <c r="CV185" s="141">
        <f t="shared" si="228"/>
        <v>13021276.243162703</v>
      </c>
    </row>
    <row r="186" spans="1:100" s="14" customFormat="1" ht="13.2" x14ac:dyDescent="0.25">
      <c r="A186" s="4" t="s">
        <v>549</v>
      </c>
      <c r="B186" s="4" t="s">
        <v>550</v>
      </c>
      <c r="C186" s="4" t="s">
        <v>348</v>
      </c>
      <c r="D186" s="4" t="s">
        <v>348</v>
      </c>
      <c r="E186" s="4"/>
      <c r="F186" s="141"/>
      <c r="G186" s="141">
        <f>'Control Totals 2016-17'!$I$3</f>
        <v>129600000</v>
      </c>
      <c r="H186" s="141">
        <v>129600000.00000101</v>
      </c>
      <c r="I186" s="141">
        <f t="shared" si="210"/>
        <v>0</v>
      </c>
      <c r="J186" s="141"/>
      <c r="K186" s="141"/>
      <c r="L186" s="141">
        <f t="shared" si="136"/>
        <v>3202979103</v>
      </c>
      <c r="M186" s="141">
        <v>5258012077.9999981</v>
      </c>
      <c r="N186" s="141">
        <f t="shared" si="211"/>
        <v>0</v>
      </c>
      <c r="O186" s="141"/>
      <c r="P186" s="141">
        <v>3688197.7826009998</v>
      </c>
      <c r="Q186" s="141">
        <v>756991403</v>
      </c>
      <c r="R186" s="141">
        <v>1276518313</v>
      </c>
      <c r="S186" s="141">
        <f t="shared" si="212"/>
        <v>2187147.6386665981</v>
      </c>
      <c r="T186" s="141"/>
      <c r="U186" s="141"/>
      <c r="V186" s="141">
        <f t="shared" si="137"/>
        <v>443204474</v>
      </c>
      <c r="W186" s="141">
        <f t="shared" si="138"/>
        <v>523996799.00000209</v>
      </c>
      <c r="X186" s="141">
        <f t="shared" si="139"/>
        <v>0</v>
      </c>
      <c r="Y186" s="141"/>
      <c r="Z186" s="141">
        <v>120428.13104399999</v>
      </c>
      <c r="AA186" s="141">
        <f t="shared" si="140"/>
        <v>340118003</v>
      </c>
      <c r="AB186" s="141">
        <f t="shared" si="141"/>
        <v>342170317.00001383</v>
      </c>
      <c r="AC186" s="141">
        <f t="shared" si="142"/>
        <v>119705.8114065047</v>
      </c>
      <c r="AD186" s="141"/>
      <c r="AE186" s="141"/>
      <c r="AF186" s="141">
        <f t="shared" si="143"/>
        <v>605544318</v>
      </c>
      <c r="AG186" s="141">
        <f t="shared" si="144"/>
        <v>726591897.00000179</v>
      </c>
      <c r="AH186" s="141">
        <f t="shared" si="213"/>
        <v>0</v>
      </c>
      <c r="AI186" s="141"/>
      <c r="AJ186" s="141"/>
      <c r="AK186" s="141">
        <f t="shared" si="145"/>
        <v>20371175</v>
      </c>
      <c r="AL186" s="141">
        <f t="shared" si="146"/>
        <v>21580834</v>
      </c>
      <c r="AM186" s="141">
        <f t="shared" si="214"/>
        <v>0</v>
      </c>
      <c r="AN186" s="141"/>
      <c r="AO186" s="141">
        <v>52847.690948000003</v>
      </c>
      <c r="AP186" s="141">
        <f t="shared" si="148"/>
        <v>45205996</v>
      </c>
      <c r="AQ186" s="141">
        <f t="shared" si="149"/>
        <v>45294790.000002876</v>
      </c>
      <c r="AR186" s="141">
        <f t="shared" si="215"/>
        <v>52744.090558856165</v>
      </c>
      <c r="AS186" s="141"/>
      <c r="AT186" s="141"/>
      <c r="AU186" s="141">
        <f t="shared" si="150"/>
        <v>12223411</v>
      </c>
      <c r="AV186" s="141">
        <f t="shared" si="151"/>
        <v>11889881.000002848</v>
      </c>
      <c r="AW186" s="141">
        <f t="shared" si="216"/>
        <v>0</v>
      </c>
      <c r="AX186" s="141"/>
      <c r="AY186" s="141"/>
      <c r="AZ186" s="141">
        <f t="shared" si="152"/>
        <v>859541545</v>
      </c>
      <c r="BA186" s="141">
        <f t="shared" si="153"/>
        <v>834431461.9999969</v>
      </c>
      <c r="BB186" s="141">
        <f t="shared" si="217"/>
        <v>0</v>
      </c>
      <c r="BC186" s="141"/>
      <c r="BD186" s="141"/>
      <c r="BE186" s="141">
        <f t="shared" si="154"/>
        <v>9386434</v>
      </c>
      <c r="BF186" s="141">
        <f t="shared" si="155"/>
        <v>9386434</v>
      </c>
      <c r="BG186" s="141">
        <f t="shared" si="218"/>
        <v>0</v>
      </c>
      <c r="BH186" s="141"/>
      <c r="BI186" s="141">
        <v>84328</v>
      </c>
      <c r="BJ186" s="141">
        <f t="shared" si="156"/>
        <v>2191103</v>
      </c>
      <c r="BK186" s="141">
        <f t="shared" si="157"/>
        <v>2191101</v>
      </c>
      <c r="BL186" s="141">
        <f t="shared" si="219"/>
        <v>84328.076973174684</v>
      </c>
      <c r="BM186" s="141"/>
      <c r="BN186" s="141"/>
      <c r="BO186" s="141">
        <f t="shared" si="158"/>
        <v>186600000</v>
      </c>
      <c r="BP186" s="141">
        <f t="shared" si="159"/>
        <v>183638092</v>
      </c>
      <c r="BQ186" s="141">
        <f t="shared" si="220"/>
        <v>0</v>
      </c>
      <c r="BR186" s="141"/>
      <c r="BS186" s="141"/>
      <c r="BT186" s="141">
        <f t="shared" si="160"/>
        <v>121100000</v>
      </c>
      <c r="BU186" s="141">
        <f t="shared" si="161"/>
        <v>119177778</v>
      </c>
      <c r="BV186" s="141">
        <f t="shared" si="221"/>
        <v>0</v>
      </c>
      <c r="BW186" s="141"/>
      <c r="BX186" s="141"/>
      <c r="BY186" s="141">
        <f t="shared" si="162"/>
        <v>10161290</v>
      </c>
      <c r="BZ186" s="141">
        <f t="shared" si="163"/>
        <v>10000069</v>
      </c>
      <c r="CA186" s="141">
        <f t="shared" si="222"/>
        <v>0</v>
      </c>
      <c r="CB186" s="141"/>
      <c r="CC186" s="141"/>
      <c r="CD186" s="141">
        <f t="shared" si="164"/>
        <v>1904000</v>
      </c>
      <c r="CE186" s="141">
        <f t="shared" si="165"/>
        <v>1874207.2309440002</v>
      </c>
      <c r="CF186" s="141">
        <f t="shared" si="223"/>
        <v>0</v>
      </c>
      <c r="CG186" s="141"/>
      <c r="CH186" s="141">
        <v>693.23</v>
      </c>
      <c r="CI186" s="141">
        <f t="shared" si="224"/>
        <v>246401</v>
      </c>
      <c r="CJ186" s="141">
        <f t="shared" si="225"/>
        <v>225992.98000000117</v>
      </c>
      <c r="CK186" s="141">
        <f t="shared" si="229"/>
        <v>755.83128834355432</v>
      </c>
      <c r="CL186" s="141"/>
      <c r="CM186" s="141"/>
      <c r="CN186" s="141"/>
      <c r="CO186" s="141">
        <f t="shared" si="166"/>
        <v>0</v>
      </c>
      <c r="CP186" s="141">
        <f t="shared" si="226"/>
        <v>435000431</v>
      </c>
      <c r="CQ186" s="141">
        <f t="shared" si="227"/>
        <v>435000431.00000006</v>
      </c>
      <c r="CR186" s="141">
        <f t="shared" si="186"/>
        <v>0</v>
      </c>
      <c r="CS186" s="141"/>
      <c r="CT186" s="141"/>
      <c r="CU186" s="141"/>
      <c r="CV186" s="141">
        <f t="shared" si="228"/>
        <v>2444681.4488934777</v>
      </c>
    </row>
    <row r="187" spans="1:100" s="14" customFormat="1" ht="13.2" x14ac:dyDescent="0.25">
      <c r="A187" s="4" t="s">
        <v>103</v>
      </c>
      <c r="B187" s="4" t="s">
        <v>104</v>
      </c>
      <c r="C187" s="4"/>
      <c r="D187" s="4" t="s">
        <v>36</v>
      </c>
      <c r="E187" s="4"/>
      <c r="F187" s="141">
        <v>2593902.7758280002</v>
      </c>
      <c r="G187" s="141">
        <f>'Control Totals 2016-17'!$I$3</f>
        <v>129600000</v>
      </c>
      <c r="H187" s="141">
        <v>129600000.00000101</v>
      </c>
      <c r="I187" s="141">
        <f t="shared" si="210"/>
        <v>2593902.7758279801</v>
      </c>
      <c r="J187" s="141"/>
      <c r="K187" s="141">
        <v>81232751.750401005</v>
      </c>
      <c r="L187" s="141">
        <f t="shared" si="136"/>
        <v>3202979103</v>
      </c>
      <c r="M187" s="141">
        <v>5258012077.9999981</v>
      </c>
      <c r="N187" s="141">
        <f t="shared" si="211"/>
        <v>49483873.843570352</v>
      </c>
      <c r="O187" s="141"/>
      <c r="P187" s="141">
        <v>17275263.354591999</v>
      </c>
      <c r="Q187" s="141">
        <v>756991403</v>
      </c>
      <c r="R187" s="141">
        <v>1276518313</v>
      </c>
      <c r="S187" s="141">
        <f t="shared" si="212"/>
        <v>10244448.28625587</v>
      </c>
      <c r="T187" s="141"/>
      <c r="U187" s="141"/>
      <c r="V187" s="141">
        <f t="shared" si="137"/>
        <v>443204474</v>
      </c>
      <c r="W187" s="141">
        <f t="shared" si="138"/>
        <v>523996799.00000209</v>
      </c>
      <c r="X187" s="141">
        <f t="shared" si="139"/>
        <v>0</v>
      </c>
      <c r="Y187" s="141"/>
      <c r="Z187" s="141">
        <v>3858935.823018</v>
      </c>
      <c r="AA187" s="141">
        <f t="shared" si="140"/>
        <v>340118003</v>
      </c>
      <c r="AB187" s="141">
        <f t="shared" si="141"/>
        <v>342170317.00001383</v>
      </c>
      <c r="AC187" s="141">
        <f t="shared" si="142"/>
        <v>3835790.1916722674</v>
      </c>
      <c r="AD187" s="141"/>
      <c r="AE187" s="141">
        <v>9788437.7302129995</v>
      </c>
      <c r="AF187" s="141">
        <f t="shared" si="143"/>
        <v>605544318</v>
      </c>
      <c r="AG187" s="141">
        <f t="shared" si="144"/>
        <v>726591897.00000179</v>
      </c>
      <c r="AH187" s="141">
        <f t="shared" si="213"/>
        <v>8157719.448978777</v>
      </c>
      <c r="AI187" s="141"/>
      <c r="AJ187" s="141"/>
      <c r="AK187" s="141">
        <f t="shared" si="145"/>
        <v>20371175</v>
      </c>
      <c r="AL187" s="141">
        <f t="shared" si="146"/>
        <v>21580834</v>
      </c>
      <c r="AM187" s="141">
        <f t="shared" si="214"/>
        <v>0</v>
      </c>
      <c r="AN187" s="141"/>
      <c r="AO187" s="141">
        <v>495431.53255200002</v>
      </c>
      <c r="AP187" s="141">
        <f t="shared" si="148"/>
        <v>45205996</v>
      </c>
      <c r="AQ187" s="141">
        <f t="shared" si="149"/>
        <v>45294790.000002876</v>
      </c>
      <c r="AR187" s="141">
        <f t="shared" si="215"/>
        <v>494460.30942671682</v>
      </c>
      <c r="AS187" s="141"/>
      <c r="AT187" s="141">
        <v>82436.508266999997</v>
      </c>
      <c r="AU187" s="141">
        <f t="shared" si="150"/>
        <v>12223411</v>
      </c>
      <c r="AV187" s="141">
        <f t="shared" si="151"/>
        <v>11889881.000002848</v>
      </c>
      <c r="AW187" s="141">
        <f t="shared" si="216"/>
        <v>84748.982933655716</v>
      </c>
      <c r="AX187" s="141"/>
      <c r="AY187" s="141">
        <v>6215243.5150300004</v>
      </c>
      <c r="AZ187" s="141">
        <f t="shared" si="152"/>
        <v>859541545</v>
      </c>
      <c r="BA187" s="141">
        <f t="shared" si="153"/>
        <v>834431461.9999969</v>
      </c>
      <c r="BB187" s="141">
        <f t="shared" si="217"/>
        <v>6402275.3895875234</v>
      </c>
      <c r="BC187" s="141"/>
      <c r="BD187" s="141"/>
      <c r="BE187" s="141">
        <f t="shared" si="154"/>
        <v>9386434</v>
      </c>
      <c r="BF187" s="141">
        <f t="shared" si="155"/>
        <v>9386434</v>
      </c>
      <c r="BG187" s="141">
        <f t="shared" si="218"/>
        <v>0</v>
      </c>
      <c r="BH187" s="141"/>
      <c r="BI187" s="141"/>
      <c r="BJ187" s="141">
        <f t="shared" si="156"/>
        <v>2191103</v>
      </c>
      <c r="BK187" s="141">
        <f t="shared" si="157"/>
        <v>2191101</v>
      </c>
      <c r="BL187" s="141">
        <f t="shared" si="219"/>
        <v>0</v>
      </c>
      <c r="BM187" s="141"/>
      <c r="BN187" s="141">
        <v>2533233</v>
      </c>
      <c r="BO187" s="141">
        <f t="shared" si="158"/>
        <v>186600000</v>
      </c>
      <c r="BP187" s="141">
        <f t="shared" si="159"/>
        <v>183638092</v>
      </c>
      <c r="BQ187" s="141">
        <f t="shared" si="220"/>
        <v>2574091.6421632175</v>
      </c>
      <c r="BR187" s="141"/>
      <c r="BS187" s="141">
        <v>1428970</v>
      </c>
      <c r="BT187" s="141">
        <f t="shared" si="160"/>
        <v>121100000</v>
      </c>
      <c r="BU187" s="141">
        <f t="shared" si="161"/>
        <v>119177778</v>
      </c>
      <c r="BV187" s="141">
        <f t="shared" si="221"/>
        <v>1452017.9005183333</v>
      </c>
      <c r="BW187" s="141"/>
      <c r="BX187" s="141">
        <v>83235</v>
      </c>
      <c r="BY187" s="141">
        <f t="shared" si="162"/>
        <v>10161290</v>
      </c>
      <c r="BZ187" s="141">
        <f t="shared" si="163"/>
        <v>10000069</v>
      </c>
      <c r="CA187" s="141">
        <f t="shared" si="222"/>
        <v>84576.913734295231</v>
      </c>
      <c r="CB187" s="141"/>
      <c r="CC187" s="141">
        <v>18465.095870000001</v>
      </c>
      <c r="CD187" s="141">
        <f t="shared" si="164"/>
        <v>1904000</v>
      </c>
      <c r="CE187" s="141">
        <f t="shared" si="165"/>
        <v>1874207.2309440002</v>
      </c>
      <c r="CF187" s="141">
        <f t="shared" si="223"/>
        <v>18758.620688263945</v>
      </c>
      <c r="CG187" s="141"/>
      <c r="CH187" s="141">
        <v>693.23</v>
      </c>
      <c r="CI187" s="141">
        <f t="shared" si="224"/>
        <v>246401</v>
      </c>
      <c r="CJ187" s="141">
        <f t="shared" si="225"/>
        <v>225992.98000000117</v>
      </c>
      <c r="CK187" s="141">
        <f t="shared" si="229"/>
        <v>755.83128834355432</v>
      </c>
      <c r="CL187" s="141"/>
      <c r="CM187" s="141"/>
      <c r="CN187" s="141">
        <v>2765723</v>
      </c>
      <c r="CO187" s="141">
        <f t="shared" si="166"/>
        <v>2765723</v>
      </c>
      <c r="CP187" s="141">
        <f t="shared" si="226"/>
        <v>435000431</v>
      </c>
      <c r="CQ187" s="141">
        <f t="shared" si="227"/>
        <v>435000431.00000006</v>
      </c>
      <c r="CR187" s="141">
        <f t="shared" si="186"/>
        <v>2765722.9999999995</v>
      </c>
      <c r="CS187" s="141"/>
      <c r="CT187" s="141"/>
      <c r="CU187" s="141"/>
      <c r="CV187" s="141">
        <f t="shared" si="228"/>
        <v>88193143.136645585</v>
      </c>
    </row>
    <row r="188" spans="1:100" s="14" customFormat="1" ht="13.2" x14ac:dyDescent="0.25">
      <c r="A188" s="4" t="s">
        <v>246</v>
      </c>
      <c r="B188" s="4" t="s">
        <v>247</v>
      </c>
      <c r="C188" s="4"/>
      <c r="D188" s="4" t="s">
        <v>203</v>
      </c>
      <c r="E188" s="4"/>
      <c r="F188" s="141">
        <v>1444154.570077</v>
      </c>
      <c r="G188" s="141">
        <f>'Control Totals 2016-17'!$I$3</f>
        <v>129600000</v>
      </c>
      <c r="H188" s="141">
        <v>129600000.00000101</v>
      </c>
      <c r="I188" s="141">
        <f t="shared" si="210"/>
        <v>1444154.5700769885</v>
      </c>
      <c r="J188" s="141"/>
      <c r="K188" s="141">
        <v>51688692.652748004</v>
      </c>
      <c r="L188" s="141">
        <f t="shared" si="136"/>
        <v>3202979103</v>
      </c>
      <c r="M188" s="141">
        <v>5258012077.9999981</v>
      </c>
      <c r="N188" s="141">
        <f t="shared" si="211"/>
        <v>31486767.236775745</v>
      </c>
      <c r="O188" s="141"/>
      <c r="P188" s="141">
        <v>11187663.25856</v>
      </c>
      <c r="Q188" s="141">
        <v>756991403</v>
      </c>
      <c r="R188" s="141">
        <v>1276518313</v>
      </c>
      <c r="S188" s="141">
        <f t="shared" si="212"/>
        <v>6634424.9198318282</v>
      </c>
      <c r="T188" s="141"/>
      <c r="U188" s="141"/>
      <c r="V188" s="141">
        <f t="shared" si="137"/>
        <v>443204474</v>
      </c>
      <c r="W188" s="141">
        <f t="shared" si="138"/>
        <v>523996799.00000209</v>
      </c>
      <c r="X188" s="141">
        <f t="shared" si="139"/>
        <v>0</v>
      </c>
      <c r="Y188" s="141"/>
      <c r="Z188" s="141">
        <v>1350716.893801</v>
      </c>
      <c r="AA188" s="141">
        <f t="shared" si="140"/>
        <v>340118003</v>
      </c>
      <c r="AB188" s="141">
        <f t="shared" si="141"/>
        <v>342170317.00001383</v>
      </c>
      <c r="AC188" s="141">
        <f t="shared" si="142"/>
        <v>1342615.3868803896</v>
      </c>
      <c r="AD188" s="141"/>
      <c r="AE188" s="141">
        <v>5801002.7394610001</v>
      </c>
      <c r="AF188" s="141">
        <f t="shared" si="143"/>
        <v>605544318</v>
      </c>
      <c r="AG188" s="141">
        <f t="shared" si="144"/>
        <v>726591897.00000179</v>
      </c>
      <c r="AH188" s="141">
        <f t="shared" si="213"/>
        <v>4834576.6889044102</v>
      </c>
      <c r="AI188" s="141"/>
      <c r="AJ188" s="141"/>
      <c r="AK188" s="141">
        <f t="shared" si="145"/>
        <v>20371175</v>
      </c>
      <c r="AL188" s="141">
        <f t="shared" si="146"/>
        <v>21580834</v>
      </c>
      <c r="AM188" s="141">
        <f t="shared" si="214"/>
        <v>0</v>
      </c>
      <c r="AN188" s="141"/>
      <c r="AO188" s="141">
        <v>305405.186698</v>
      </c>
      <c r="AP188" s="141">
        <f t="shared" si="148"/>
        <v>45205996</v>
      </c>
      <c r="AQ188" s="141">
        <f t="shared" si="149"/>
        <v>45294790.000002876</v>
      </c>
      <c r="AR188" s="141">
        <f t="shared" si="215"/>
        <v>304806.48322352674</v>
      </c>
      <c r="AS188" s="141"/>
      <c r="AT188" s="141">
        <v>78076.885232999994</v>
      </c>
      <c r="AU188" s="141">
        <f t="shared" si="150"/>
        <v>12223411</v>
      </c>
      <c r="AV188" s="141">
        <f t="shared" si="151"/>
        <v>11889881.000002848</v>
      </c>
      <c r="AW188" s="141">
        <f t="shared" si="216"/>
        <v>80267.065566304751</v>
      </c>
      <c r="AX188" s="141"/>
      <c r="AY188" s="141">
        <v>6304983.7304060003</v>
      </c>
      <c r="AZ188" s="141">
        <f t="shared" si="152"/>
        <v>859541545</v>
      </c>
      <c r="BA188" s="141">
        <f t="shared" si="153"/>
        <v>834431461.9999969</v>
      </c>
      <c r="BB188" s="141">
        <f t="shared" si="217"/>
        <v>6494716.1074722959</v>
      </c>
      <c r="BC188" s="141"/>
      <c r="BD188" s="141"/>
      <c r="BE188" s="141">
        <f t="shared" si="154"/>
        <v>9386434</v>
      </c>
      <c r="BF188" s="141">
        <f t="shared" si="155"/>
        <v>9386434</v>
      </c>
      <c r="BG188" s="141">
        <f t="shared" si="218"/>
        <v>0</v>
      </c>
      <c r="BH188" s="141"/>
      <c r="BI188" s="141"/>
      <c r="BJ188" s="141">
        <f t="shared" si="156"/>
        <v>2191103</v>
      </c>
      <c r="BK188" s="141">
        <f t="shared" si="157"/>
        <v>2191101</v>
      </c>
      <c r="BL188" s="141">
        <f t="shared" si="219"/>
        <v>0</v>
      </c>
      <c r="BM188" s="141"/>
      <c r="BN188" s="141">
        <v>1204160</v>
      </c>
      <c r="BO188" s="141">
        <f t="shared" si="158"/>
        <v>186600000</v>
      </c>
      <c r="BP188" s="141">
        <f t="shared" si="159"/>
        <v>183638092</v>
      </c>
      <c r="BQ188" s="141">
        <f t="shared" si="220"/>
        <v>1223581.9570593231</v>
      </c>
      <c r="BR188" s="141"/>
      <c r="BS188" s="141">
        <v>567722</v>
      </c>
      <c r="BT188" s="141">
        <f t="shared" si="160"/>
        <v>121100000</v>
      </c>
      <c r="BU188" s="141">
        <f t="shared" si="161"/>
        <v>119177778</v>
      </c>
      <c r="BV188" s="141">
        <f t="shared" si="221"/>
        <v>576878.80537594855</v>
      </c>
      <c r="BW188" s="141"/>
      <c r="BX188" s="141">
        <v>65343</v>
      </c>
      <c r="BY188" s="141">
        <f t="shared" si="162"/>
        <v>10161290</v>
      </c>
      <c r="BZ188" s="141">
        <f t="shared" si="163"/>
        <v>10000069</v>
      </c>
      <c r="CA188" s="141">
        <f t="shared" si="222"/>
        <v>66396.459111432123</v>
      </c>
      <c r="CB188" s="141"/>
      <c r="CC188" s="141">
        <v>13848.821900000001</v>
      </c>
      <c r="CD188" s="141">
        <f t="shared" si="164"/>
        <v>1904000</v>
      </c>
      <c r="CE188" s="141">
        <f t="shared" si="165"/>
        <v>1874207.2309440002</v>
      </c>
      <c r="CF188" s="141">
        <f t="shared" si="223"/>
        <v>14068.965513658219</v>
      </c>
      <c r="CG188" s="141"/>
      <c r="CH188" s="141">
        <v>693.23</v>
      </c>
      <c r="CI188" s="141">
        <f t="shared" si="224"/>
        <v>246401</v>
      </c>
      <c r="CJ188" s="141">
        <f t="shared" si="225"/>
        <v>225992.98000000117</v>
      </c>
      <c r="CK188" s="141">
        <f t="shared" si="229"/>
        <v>755.83128834355432</v>
      </c>
      <c r="CL188" s="141"/>
      <c r="CM188" s="141"/>
      <c r="CN188" s="141"/>
      <c r="CO188" s="141">
        <f t="shared" si="166"/>
        <v>0</v>
      </c>
      <c r="CP188" s="141">
        <f t="shared" si="226"/>
        <v>435000431</v>
      </c>
      <c r="CQ188" s="141">
        <f t="shared" si="227"/>
        <v>435000431.00000006</v>
      </c>
      <c r="CR188" s="141">
        <f t="shared" si="186"/>
        <v>0</v>
      </c>
      <c r="CS188" s="141"/>
      <c r="CT188" s="141"/>
      <c r="CU188" s="141"/>
      <c r="CV188" s="141">
        <f t="shared" si="228"/>
        <v>54504010.477080196</v>
      </c>
    </row>
    <row r="189" spans="1:100" s="14" customFormat="1" ht="13.2" x14ac:dyDescent="0.25">
      <c r="A189" s="4" t="s">
        <v>325</v>
      </c>
      <c r="B189" s="4" t="s">
        <v>326</v>
      </c>
      <c r="C189" s="4" t="s">
        <v>312</v>
      </c>
      <c r="D189" s="4" t="s">
        <v>312</v>
      </c>
      <c r="E189" s="4"/>
      <c r="F189" s="141">
        <v>797071.04460400005</v>
      </c>
      <c r="G189" s="141">
        <f>'Control Totals 2016-17'!$I$3</f>
        <v>129600000</v>
      </c>
      <c r="H189" s="141">
        <v>129600000.00000101</v>
      </c>
      <c r="I189" s="141">
        <f t="shared" si="210"/>
        <v>797071.04460399377</v>
      </c>
      <c r="J189" s="141"/>
      <c r="K189" s="141">
        <v>34074452.269905001</v>
      </c>
      <c r="L189" s="141">
        <f t="shared" si="136"/>
        <v>3202979103</v>
      </c>
      <c r="M189" s="141">
        <v>5258012077.9999981</v>
      </c>
      <c r="N189" s="141">
        <f t="shared" si="211"/>
        <v>20756848.205679737</v>
      </c>
      <c r="O189" s="141"/>
      <c r="P189" s="141"/>
      <c r="Q189" s="141">
        <v>756991403</v>
      </c>
      <c r="R189" s="141">
        <v>1276518313</v>
      </c>
      <c r="S189" s="141">
        <f t="shared" si="212"/>
        <v>0</v>
      </c>
      <c r="T189" s="141"/>
      <c r="U189" s="141"/>
      <c r="V189" s="141">
        <f t="shared" si="137"/>
        <v>443204474</v>
      </c>
      <c r="W189" s="141">
        <f t="shared" si="138"/>
        <v>523996799.00000209</v>
      </c>
      <c r="X189" s="141">
        <f t="shared" si="139"/>
        <v>0</v>
      </c>
      <c r="Y189" s="141"/>
      <c r="Z189" s="141">
        <v>3443051.2925720001</v>
      </c>
      <c r="AA189" s="141">
        <f t="shared" si="140"/>
        <v>340118003</v>
      </c>
      <c r="AB189" s="141">
        <f t="shared" si="141"/>
        <v>342170317.00001383</v>
      </c>
      <c r="AC189" s="141">
        <f t="shared" si="142"/>
        <v>3422400.1080026766</v>
      </c>
      <c r="AD189" s="141"/>
      <c r="AE189" s="141">
        <v>6291305.6450089999</v>
      </c>
      <c r="AF189" s="141">
        <f t="shared" si="143"/>
        <v>605544318</v>
      </c>
      <c r="AG189" s="141">
        <f t="shared" si="144"/>
        <v>726591897.00000179</v>
      </c>
      <c r="AH189" s="141">
        <f t="shared" si="213"/>
        <v>5243196.9058093075</v>
      </c>
      <c r="AI189" s="141"/>
      <c r="AJ189" s="141"/>
      <c r="AK189" s="141">
        <f t="shared" si="145"/>
        <v>20371175</v>
      </c>
      <c r="AL189" s="141">
        <f t="shared" si="146"/>
        <v>21580834</v>
      </c>
      <c r="AM189" s="141">
        <f t="shared" si="214"/>
        <v>0</v>
      </c>
      <c r="AN189" s="141"/>
      <c r="AO189" s="141"/>
      <c r="AP189" s="141">
        <f t="shared" si="148"/>
        <v>45205996</v>
      </c>
      <c r="AQ189" s="141">
        <f t="shared" si="149"/>
        <v>45294790.000002876</v>
      </c>
      <c r="AR189" s="141">
        <f t="shared" si="215"/>
        <v>0</v>
      </c>
      <c r="AS189" s="141"/>
      <c r="AT189" s="141">
        <v>86682.894337999998</v>
      </c>
      <c r="AU189" s="141">
        <f t="shared" si="150"/>
        <v>12223411</v>
      </c>
      <c r="AV189" s="141">
        <f t="shared" si="151"/>
        <v>11889881.000002848</v>
      </c>
      <c r="AW189" s="141">
        <f t="shared" si="216"/>
        <v>89114.48686178551</v>
      </c>
      <c r="AX189" s="141"/>
      <c r="AY189" s="141">
        <v>6660648.1162379999</v>
      </c>
      <c r="AZ189" s="141">
        <f t="shared" si="152"/>
        <v>859541545</v>
      </c>
      <c r="BA189" s="141">
        <f t="shared" si="153"/>
        <v>834431461.9999969</v>
      </c>
      <c r="BB189" s="141">
        <f t="shared" si="217"/>
        <v>6861083.3043260425</v>
      </c>
      <c r="BC189" s="141"/>
      <c r="BD189" s="141"/>
      <c r="BE189" s="141">
        <f t="shared" si="154"/>
        <v>9386434</v>
      </c>
      <c r="BF189" s="141">
        <f t="shared" si="155"/>
        <v>9386434</v>
      </c>
      <c r="BG189" s="141">
        <f t="shared" si="218"/>
        <v>0</v>
      </c>
      <c r="BH189" s="141"/>
      <c r="BI189" s="141"/>
      <c r="BJ189" s="141">
        <f t="shared" si="156"/>
        <v>2191103</v>
      </c>
      <c r="BK189" s="141">
        <f t="shared" si="157"/>
        <v>2191101</v>
      </c>
      <c r="BL189" s="141">
        <f t="shared" si="219"/>
        <v>0</v>
      </c>
      <c r="BM189" s="141"/>
      <c r="BN189" s="141">
        <v>1847283</v>
      </c>
      <c r="BO189" s="141">
        <f t="shared" si="158"/>
        <v>186600000</v>
      </c>
      <c r="BP189" s="141">
        <f t="shared" si="159"/>
        <v>183638092</v>
      </c>
      <c r="BQ189" s="141">
        <f t="shared" si="220"/>
        <v>1877077.9201953374</v>
      </c>
      <c r="BR189" s="141"/>
      <c r="BS189" s="141">
        <v>1507209</v>
      </c>
      <c r="BT189" s="141">
        <f t="shared" si="160"/>
        <v>121100000</v>
      </c>
      <c r="BU189" s="141">
        <f t="shared" si="161"/>
        <v>119177778</v>
      </c>
      <c r="BV189" s="141">
        <f t="shared" si="221"/>
        <v>1531518.8197249323</v>
      </c>
      <c r="BW189" s="141"/>
      <c r="BX189" s="141">
        <v>100930</v>
      </c>
      <c r="BY189" s="141">
        <f t="shared" si="162"/>
        <v>10161290</v>
      </c>
      <c r="BZ189" s="141">
        <f t="shared" si="163"/>
        <v>10000069</v>
      </c>
      <c r="CA189" s="141">
        <f t="shared" si="222"/>
        <v>102557.19232537295</v>
      </c>
      <c r="CB189" s="141"/>
      <c r="CC189" s="141">
        <v>18465.095870000001</v>
      </c>
      <c r="CD189" s="141">
        <f t="shared" si="164"/>
        <v>1904000</v>
      </c>
      <c r="CE189" s="141">
        <f t="shared" si="165"/>
        <v>1874207.2309440002</v>
      </c>
      <c r="CF189" s="141">
        <f t="shared" si="223"/>
        <v>18758.620688263945</v>
      </c>
      <c r="CG189" s="141"/>
      <c r="CH189" s="141"/>
      <c r="CI189" s="141">
        <f t="shared" si="224"/>
        <v>246401</v>
      </c>
      <c r="CJ189" s="141">
        <f t="shared" si="225"/>
        <v>225992.98000000117</v>
      </c>
      <c r="CK189" s="141">
        <f t="shared" si="229"/>
        <v>0</v>
      </c>
      <c r="CL189" s="141"/>
      <c r="CM189" s="141"/>
      <c r="CN189" s="141">
        <v>4880225</v>
      </c>
      <c r="CO189" s="141">
        <f t="shared" si="166"/>
        <v>4880225</v>
      </c>
      <c r="CP189" s="141">
        <f t="shared" si="226"/>
        <v>435000431</v>
      </c>
      <c r="CQ189" s="141">
        <f t="shared" si="227"/>
        <v>435000431.00000006</v>
      </c>
      <c r="CR189" s="141">
        <f t="shared" si="186"/>
        <v>4880225</v>
      </c>
      <c r="CS189" s="141"/>
      <c r="CT189" s="141"/>
      <c r="CU189" s="141"/>
      <c r="CV189" s="141">
        <f t="shared" si="228"/>
        <v>45579851.608217455</v>
      </c>
    </row>
    <row r="190" spans="1:100" s="14" customFormat="1" ht="13.2" x14ac:dyDescent="0.25">
      <c r="A190" s="4" t="s">
        <v>787</v>
      </c>
      <c r="B190" s="4" t="s">
        <v>788</v>
      </c>
      <c r="C190" s="4" t="s">
        <v>764</v>
      </c>
      <c r="D190" s="4" t="s">
        <v>764</v>
      </c>
      <c r="E190" s="4"/>
      <c r="F190" s="141"/>
      <c r="G190" s="141">
        <f>'Control Totals 2016-17'!$I$3</f>
        <v>129600000</v>
      </c>
      <c r="H190" s="141">
        <v>129600000.00000101</v>
      </c>
      <c r="I190" s="141">
        <f t="shared" si="210"/>
        <v>0</v>
      </c>
      <c r="J190" s="141"/>
      <c r="K190" s="141"/>
      <c r="L190" s="141">
        <f t="shared" si="136"/>
        <v>3202979103</v>
      </c>
      <c r="M190" s="141">
        <v>5258012077.9999981</v>
      </c>
      <c r="N190" s="141">
        <f t="shared" si="211"/>
        <v>0</v>
      </c>
      <c r="O190" s="141"/>
      <c r="P190" s="141"/>
      <c r="Q190" s="141">
        <v>756991403</v>
      </c>
      <c r="R190" s="141">
        <v>1276518313</v>
      </c>
      <c r="S190" s="141">
        <f t="shared" si="212"/>
        <v>0</v>
      </c>
      <c r="T190" s="141"/>
      <c r="U190" s="141">
        <v>8141859.9803680005</v>
      </c>
      <c r="V190" s="141">
        <f t="shared" si="137"/>
        <v>443204474</v>
      </c>
      <c r="W190" s="141">
        <f t="shared" si="138"/>
        <v>523996799.00000209</v>
      </c>
      <c r="X190" s="141">
        <f t="shared" si="139"/>
        <v>6886509.1864437805</v>
      </c>
      <c r="Y190" s="141"/>
      <c r="Z190" s="141">
        <v>244888.94826899999</v>
      </c>
      <c r="AA190" s="141">
        <f t="shared" si="140"/>
        <v>340118003</v>
      </c>
      <c r="AB190" s="141">
        <f t="shared" si="141"/>
        <v>342170317.00001383</v>
      </c>
      <c r="AC190" s="141">
        <f t="shared" si="142"/>
        <v>243420.12121998071</v>
      </c>
      <c r="AD190" s="141"/>
      <c r="AE190" s="141"/>
      <c r="AF190" s="141">
        <f t="shared" si="143"/>
        <v>605544318</v>
      </c>
      <c r="AG190" s="141">
        <f t="shared" si="144"/>
        <v>726591897.00000179</v>
      </c>
      <c r="AH190" s="141">
        <f t="shared" si="213"/>
        <v>0</v>
      </c>
      <c r="AI190" s="141"/>
      <c r="AJ190" s="141"/>
      <c r="AK190" s="141">
        <f t="shared" si="145"/>
        <v>20371175</v>
      </c>
      <c r="AL190" s="141">
        <f t="shared" si="146"/>
        <v>21580834</v>
      </c>
      <c r="AM190" s="141">
        <f t="shared" si="214"/>
        <v>0</v>
      </c>
      <c r="AN190" s="141"/>
      <c r="AO190" s="141"/>
      <c r="AP190" s="141">
        <f t="shared" si="148"/>
        <v>45205996</v>
      </c>
      <c r="AQ190" s="141">
        <f t="shared" si="149"/>
        <v>45294790.000002876</v>
      </c>
      <c r="AR190" s="141">
        <f t="shared" si="215"/>
        <v>0</v>
      </c>
      <c r="AS190" s="141"/>
      <c r="AT190" s="141"/>
      <c r="AU190" s="141">
        <f t="shared" si="150"/>
        <v>12223411</v>
      </c>
      <c r="AV190" s="141">
        <f t="shared" si="151"/>
        <v>11889881.000002848</v>
      </c>
      <c r="AW190" s="141">
        <f t="shared" si="216"/>
        <v>0</v>
      </c>
      <c r="AX190" s="141"/>
      <c r="AY190" s="141"/>
      <c r="AZ190" s="141">
        <f t="shared" si="152"/>
        <v>859541545</v>
      </c>
      <c r="BA190" s="141">
        <f t="shared" si="153"/>
        <v>834431461.9999969</v>
      </c>
      <c r="BB190" s="141">
        <f t="shared" si="217"/>
        <v>0</v>
      </c>
      <c r="BC190" s="141"/>
      <c r="BD190" s="141"/>
      <c r="BE190" s="141">
        <f t="shared" si="154"/>
        <v>9386434</v>
      </c>
      <c r="BF190" s="141">
        <f t="shared" si="155"/>
        <v>9386434</v>
      </c>
      <c r="BG190" s="141">
        <f t="shared" si="218"/>
        <v>0</v>
      </c>
      <c r="BH190" s="141"/>
      <c r="BI190" s="141"/>
      <c r="BJ190" s="141">
        <f t="shared" si="156"/>
        <v>2191103</v>
      </c>
      <c r="BK190" s="141">
        <f t="shared" si="157"/>
        <v>2191101</v>
      </c>
      <c r="BL190" s="141">
        <f t="shared" si="219"/>
        <v>0</v>
      </c>
      <c r="BM190" s="141"/>
      <c r="BN190" s="141"/>
      <c r="BO190" s="141">
        <f t="shared" si="158"/>
        <v>186600000</v>
      </c>
      <c r="BP190" s="141">
        <f t="shared" si="159"/>
        <v>183638092</v>
      </c>
      <c r="BQ190" s="141">
        <f t="shared" si="220"/>
        <v>0</v>
      </c>
      <c r="BR190" s="141"/>
      <c r="BS190" s="141"/>
      <c r="BT190" s="141">
        <f t="shared" si="160"/>
        <v>121100000</v>
      </c>
      <c r="BU190" s="141">
        <f t="shared" si="161"/>
        <v>119177778</v>
      </c>
      <c r="BV190" s="141">
        <f t="shared" si="221"/>
        <v>0</v>
      </c>
      <c r="BW190" s="141"/>
      <c r="BX190" s="141"/>
      <c r="BY190" s="141">
        <f t="shared" si="162"/>
        <v>10161290</v>
      </c>
      <c r="BZ190" s="141">
        <f t="shared" si="163"/>
        <v>10000069</v>
      </c>
      <c r="CA190" s="141">
        <f t="shared" si="222"/>
        <v>0</v>
      </c>
      <c r="CB190" s="141"/>
      <c r="CC190" s="141"/>
      <c r="CD190" s="141">
        <f t="shared" si="164"/>
        <v>1904000</v>
      </c>
      <c r="CE190" s="141">
        <f t="shared" si="165"/>
        <v>1874207.2309440002</v>
      </c>
      <c r="CF190" s="141">
        <f t="shared" si="223"/>
        <v>0</v>
      </c>
      <c r="CG190" s="141"/>
      <c r="CH190" s="141"/>
      <c r="CI190" s="141">
        <f t="shared" si="224"/>
        <v>246401</v>
      </c>
      <c r="CJ190" s="141">
        <f t="shared" si="225"/>
        <v>225992.98000000117</v>
      </c>
      <c r="CK190" s="141">
        <f t="shared" si="229"/>
        <v>0</v>
      </c>
      <c r="CL190" s="141"/>
      <c r="CM190" s="141"/>
      <c r="CN190" s="141"/>
      <c r="CO190" s="141">
        <f t="shared" si="166"/>
        <v>0</v>
      </c>
      <c r="CP190" s="141">
        <f t="shared" si="226"/>
        <v>435000431</v>
      </c>
      <c r="CQ190" s="141">
        <f t="shared" si="227"/>
        <v>435000431.00000006</v>
      </c>
      <c r="CR190" s="141">
        <f t="shared" si="186"/>
        <v>0</v>
      </c>
      <c r="CS190" s="141"/>
      <c r="CT190" s="141"/>
      <c r="CU190" s="141"/>
      <c r="CV190" s="141">
        <f t="shared" si="228"/>
        <v>7129929.3076637611</v>
      </c>
    </row>
    <row r="191" spans="1:100" s="14" customFormat="1" ht="13.2" x14ac:dyDescent="0.25">
      <c r="A191" s="4" t="s">
        <v>423</v>
      </c>
      <c r="B191" s="4" t="s">
        <v>424</v>
      </c>
      <c r="C191" s="4" t="s">
        <v>348</v>
      </c>
      <c r="D191" s="4" t="s">
        <v>348</v>
      </c>
      <c r="E191" s="4"/>
      <c r="F191" s="141"/>
      <c r="G191" s="141">
        <f>'Control Totals 2016-17'!$I$3</f>
        <v>129600000</v>
      </c>
      <c r="H191" s="141">
        <v>129600000.00000101</v>
      </c>
      <c r="I191" s="141">
        <f t="shared" si="210"/>
        <v>0</v>
      </c>
      <c r="J191" s="141"/>
      <c r="K191" s="141"/>
      <c r="L191" s="141">
        <f t="shared" si="136"/>
        <v>3202979103</v>
      </c>
      <c r="M191" s="141">
        <v>5258012077.9999981</v>
      </c>
      <c r="N191" s="141">
        <f t="shared" si="211"/>
        <v>0</v>
      </c>
      <c r="O191" s="141"/>
      <c r="P191" s="141">
        <v>1393271.700674</v>
      </c>
      <c r="Q191" s="141">
        <v>756991403</v>
      </c>
      <c r="R191" s="141">
        <v>1276518313</v>
      </c>
      <c r="S191" s="141">
        <f t="shared" si="212"/>
        <v>826227.62925721321</v>
      </c>
      <c r="T191" s="141"/>
      <c r="U191" s="141"/>
      <c r="V191" s="141">
        <f t="shared" si="137"/>
        <v>443204474</v>
      </c>
      <c r="W191" s="141">
        <f t="shared" si="138"/>
        <v>523996799.00000209</v>
      </c>
      <c r="X191" s="141">
        <f t="shared" si="139"/>
        <v>0</v>
      </c>
      <c r="Y191" s="141"/>
      <c r="Z191" s="141">
        <v>106846.86517400001</v>
      </c>
      <c r="AA191" s="141">
        <f t="shared" si="140"/>
        <v>340118003</v>
      </c>
      <c r="AB191" s="141">
        <f t="shared" si="141"/>
        <v>342170317.00001383</v>
      </c>
      <c r="AC191" s="141">
        <f t="shared" si="142"/>
        <v>106206.00503400668</v>
      </c>
      <c r="AD191" s="141"/>
      <c r="AE191" s="141"/>
      <c r="AF191" s="141">
        <f t="shared" si="143"/>
        <v>605544318</v>
      </c>
      <c r="AG191" s="141">
        <f t="shared" si="144"/>
        <v>726591897.00000179</v>
      </c>
      <c r="AH191" s="141">
        <f t="shared" si="213"/>
        <v>0</v>
      </c>
      <c r="AI191" s="141"/>
      <c r="AJ191" s="141"/>
      <c r="AK191" s="141">
        <f t="shared" si="145"/>
        <v>20371175</v>
      </c>
      <c r="AL191" s="141">
        <f t="shared" si="146"/>
        <v>21580834</v>
      </c>
      <c r="AM191" s="141">
        <f t="shared" si="214"/>
        <v>0</v>
      </c>
      <c r="AN191" s="141"/>
      <c r="AO191" s="141">
        <v>53467.097138999998</v>
      </c>
      <c r="AP191" s="141">
        <f t="shared" si="148"/>
        <v>45205996</v>
      </c>
      <c r="AQ191" s="141">
        <f t="shared" si="149"/>
        <v>45294790.000002876</v>
      </c>
      <c r="AR191" s="141">
        <f t="shared" si="215"/>
        <v>53362.282492028149</v>
      </c>
      <c r="AS191" s="141"/>
      <c r="AT191" s="141"/>
      <c r="AU191" s="141">
        <f t="shared" si="150"/>
        <v>12223411</v>
      </c>
      <c r="AV191" s="141">
        <f t="shared" si="151"/>
        <v>11889881.000002848</v>
      </c>
      <c r="AW191" s="141">
        <f t="shared" si="216"/>
        <v>0</v>
      </c>
      <c r="AX191" s="141"/>
      <c r="AY191" s="141"/>
      <c r="AZ191" s="141">
        <f t="shared" si="152"/>
        <v>859541545</v>
      </c>
      <c r="BA191" s="141">
        <f t="shared" si="153"/>
        <v>834431461.9999969</v>
      </c>
      <c r="BB191" s="141">
        <f t="shared" si="217"/>
        <v>0</v>
      </c>
      <c r="BC191" s="141"/>
      <c r="BD191" s="141"/>
      <c r="BE191" s="141">
        <f t="shared" si="154"/>
        <v>9386434</v>
      </c>
      <c r="BF191" s="141">
        <f t="shared" si="155"/>
        <v>9386434</v>
      </c>
      <c r="BG191" s="141">
        <f t="shared" si="218"/>
        <v>0</v>
      </c>
      <c r="BH191" s="141"/>
      <c r="BI191" s="141"/>
      <c r="BJ191" s="141">
        <f t="shared" si="156"/>
        <v>2191103</v>
      </c>
      <c r="BK191" s="141">
        <f t="shared" si="157"/>
        <v>2191101</v>
      </c>
      <c r="BL191" s="141">
        <f t="shared" si="219"/>
        <v>0</v>
      </c>
      <c r="BM191" s="141"/>
      <c r="BN191" s="141"/>
      <c r="BO191" s="141">
        <f t="shared" si="158"/>
        <v>186600000</v>
      </c>
      <c r="BP191" s="141">
        <f t="shared" si="159"/>
        <v>183638092</v>
      </c>
      <c r="BQ191" s="141">
        <f t="shared" si="220"/>
        <v>0</v>
      </c>
      <c r="BR191" s="141"/>
      <c r="BS191" s="141"/>
      <c r="BT191" s="141">
        <f t="shared" si="160"/>
        <v>121100000</v>
      </c>
      <c r="BU191" s="141">
        <f t="shared" si="161"/>
        <v>119177778</v>
      </c>
      <c r="BV191" s="141">
        <f t="shared" si="221"/>
        <v>0</v>
      </c>
      <c r="BW191" s="141"/>
      <c r="BX191" s="141"/>
      <c r="BY191" s="141">
        <f t="shared" si="162"/>
        <v>10161290</v>
      </c>
      <c r="BZ191" s="141">
        <f t="shared" si="163"/>
        <v>10000069</v>
      </c>
      <c r="CA191" s="141">
        <f t="shared" si="222"/>
        <v>0</v>
      </c>
      <c r="CB191" s="141"/>
      <c r="CC191" s="141"/>
      <c r="CD191" s="141">
        <f t="shared" si="164"/>
        <v>1904000</v>
      </c>
      <c r="CE191" s="141">
        <f t="shared" si="165"/>
        <v>1874207.2309440002</v>
      </c>
      <c r="CF191" s="141">
        <f t="shared" si="223"/>
        <v>0</v>
      </c>
      <c r="CG191" s="141"/>
      <c r="CH191" s="141">
        <v>693.23</v>
      </c>
      <c r="CI191" s="141">
        <f t="shared" si="224"/>
        <v>246401</v>
      </c>
      <c r="CJ191" s="141">
        <f t="shared" si="225"/>
        <v>225992.98000000117</v>
      </c>
      <c r="CK191" s="141">
        <f t="shared" si="229"/>
        <v>755.83128834355432</v>
      </c>
      <c r="CL191" s="141"/>
      <c r="CM191" s="141">
        <v>76084</v>
      </c>
      <c r="CN191" s="141">
        <v>150374</v>
      </c>
      <c r="CO191" s="141">
        <f t="shared" si="166"/>
        <v>226458</v>
      </c>
      <c r="CP191" s="141">
        <f t="shared" si="226"/>
        <v>435000431</v>
      </c>
      <c r="CQ191" s="141">
        <f t="shared" si="227"/>
        <v>435000431.00000006</v>
      </c>
      <c r="CR191" s="141">
        <f t="shared" si="186"/>
        <v>226457.99999999994</v>
      </c>
      <c r="CS191" s="141"/>
      <c r="CT191" s="141"/>
      <c r="CU191" s="141"/>
      <c r="CV191" s="141">
        <f t="shared" si="228"/>
        <v>1213009.7480715916</v>
      </c>
    </row>
    <row r="192" spans="1:100" s="14" customFormat="1" ht="13.2" x14ac:dyDescent="0.25">
      <c r="A192" s="4" t="s">
        <v>124</v>
      </c>
      <c r="B192" s="4" t="s">
        <v>125</v>
      </c>
      <c r="C192" s="4"/>
      <c r="D192" s="4" t="s">
        <v>109</v>
      </c>
      <c r="E192" s="4"/>
      <c r="F192" s="141">
        <v>1375929.2791909999</v>
      </c>
      <c r="G192" s="141">
        <f>'Control Totals 2016-17'!$I$3</f>
        <v>129600000</v>
      </c>
      <c r="H192" s="141">
        <v>129600000.00000101</v>
      </c>
      <c r="I192" s="141">
        <f t="shared" si="210"/>
        <v>1375929.2791909892</v>
      </c>
      <c r="J192" s="141"/>
      <c r="K192" s="141">
        <v>47962464.308812</v>
      </c>
      <c r="L192" s="141">
        <f t="shared" si="136"/>
        <v>3202979103</v>
      </c>
      <c r="M192" s="141">
        <v>5258012077.9999981</v>
      </c>
      <c r="N192" s="141">
        <f t="shared" si="211"/>
        <v>29216891.979438361</v>
      </c>
      <c r="O192" s="141"/>
      <c r="P192" s="141">
        <v>11488209.7677</v>
      </c>
      <c r="Q192" s="141">
        <v>756991403</v>
      </c>
      <c r="R192" s="141">
        <v>1276518313</v>
      </c>
      <c r="S192" s="141">
        <f t="shared" si="212"/>
        <v>6812652.7770460006</v>
      </c>
      <c r="T192" s="141"/>
      <c r="U192" s="141"/>
      <c r="V192" s="141">
        <f t="shared" si="137"/>
        <v>443204474</v>
      </c>
      <c r="W192" s="141">
        <f t="shared" si="138"/>
        <v>523996799.00000209</v>
      </c>
      <c r="X192" s="141">
        <f t="shared" si="139"/>
        <v>0</v>
      </c>
      <c r="Y192" s="141"/>
      <c r="Z192" s="141">
        <v>1329425.487186</v>
      </c>
      <c r="AA192" s="141">
        <f t="shared" si="140"/>
        <v>340118003</v>
      </c>
      <c r="AB192" s="141">
        <f t="shared" si="141"/>
        <v>342170317.00001383</v>
      </c>
      <c r="AC192" s="141">
        <f t="shared" si="142"/>
        <v>1321451.6846561711</v>
      </c>
      <c r="AD192" s="141"/>
      <c r="AE192" s="141">
        <v>5534927.4923649998</v>
      </c>
      <c r="AF192" s="141">
        <f t="shared" si="143"/>
        <v>605544318</v>
      </c>
      <c r="AG192" s="141">
        <f t="shared" si="144"/>
        <v>726591897.00000179</v>
      </c>
      <c r="AH192" s="141">
        <f t="shared" si="213"/>
        <v>4612828.61449748</v>
      </c>
      <c r="AI192" s="141"/>
      <c r="AJ192" s="141"/>
      <c r="AK192" s="141">
        <f t="shared" si="145"/>
        <v>20371175</v>
      </c>
      <c r="AL192" s="141">
        <f t="shared" si="146"/>
        <v>21580834</v>
      </c>
      <c r="AM192" s="141">
        <f t="shared" si="214"/>
        <v>0</v>
      </c>
      <c r="AN192" s="141"/>
      <c r="AO192" s="141">
        <v>281495.201818</v>
      </c>
      <c r="AP192" s="141">
        <f t="shared" si="148"/>
        <v>45205996</v>
      </c>
      <c r="AQ192" s="141">
        <f t="shared" si="149"/>
        <v>45294790.000002876</v>
      </c>
      <c r="AR192" s="141">
        <f t="shared" si="215"/>
        <v>280943.37047159049</v>
      </c>
      <c r="AS192" s="141"/>
      <c r="AT192" s="141">
        <v>81247.520166999995</v>
      </c>
      <c r="AU192" s="141">
        <f t="shared" si="150"/>
        <v>12223411</v>
      </c>
      <c r="AV192" s="141">
        <f t="shared" si="151"/>
        <v>11889881.000002848</v>
      </c>
      <c r="AW192" s="141">
        <f t="shared" si="216"/>
        <v>83526.641833656002</v>
      </c>
      <c r="AX192" s="141"/>
      <c r="AY192" s="141">
        <v>4782169.6756069995</v>
      </c>
      <c r="AZ192" s="141">
        <f t="shared" si="152"/>
        <v>859541545</v>
      </c>
      <c r="BA192" s="141">
        <f t="shared" si="153"/>
        <v>834431461.9999969</v>
      </c>
      <c r="BB192" s="141">
        <f t="shared" si="217"/>
        <v>4926076.8542586472</v>
      </c>
      <c r="BC192" s="141"/>
      <c r="BD192" s="141"/>
      <c r="BE192" s="141">
        <f t="shared" si="154"/>
        <v>9386434</v>
      </c>
      <c r="BF192" s="141">
        <f t="shared" si="155"/>
        <v>9386434</v>
      </c>
      <c r="BG192" s="141">
        <f t="shared" si="218"/>
        <v>0</v>
      </c>
      <c r="BH192" s="141"/>
      <c r="BI192" s="141"/>
      <c r="BJ192" s="141">
        <f t="shared" si="156"/>
        <v>2191103</v>
      </c>
      <c r="BK192" s="141">
        <f t="shared" si="157"/>
        <v>2191101</v>
      </c>
      <c r="BL192" s="141">
        <f t="shared" si="219"/>
        <v>0</v>
      </c>
      <c r="BM192" s="141"/>
      <c r="BN192" s="141">
        <v>1046648</v>
      </c>
      <c r="BO192" s="141">
        <f t="shared" si="158"/>
        <v>186600000</v>
      </c>
      <c r="BP192" s="141">
        <f t="shared" si="159"/>
        <v>183638092</v>
      </c>
      <c r="BQ192" s="141">
        <f t="shared" si="220"/>
        <v>1063529.4381080805</v>
      </c>
      <c r="BR192" s="141"/>
      <c r="BS192" s="141">
        <v>444933</v>
      </c>
      <c r="BT192" s="141">
        <f t="shared" si="160"/>
        <v>121100000</v>
      </c>
      <c r="BU192" s="141">
        <f t="shared" si="161"/>
        <v>119177778</v>
      </c>
      <c r="BV192" s="141">
        <f t="shared" si="221"/>
        <v>452109.33786666166</v>
      </c>
      <c r="BW192" s="141"/>
      <c r="BX192" s="141">
        <v>78407</v>
      </c>
      <c r="BY192" s="141">
        <f t="shared" si="162"/>
        <v>10161290</v>
      </c>
      <c r="BZ192" s="141">
        <f t="shared" si="163"/>
        <v>10000069</v>
      </c>
      <c r="CA192" s="141">
        <f t="shared" si="222"/>
        <v>79671.076772570261</v>
      </c>
      <c r="CB192" s="141"/>
      <c r="CC192" s="141">
        <v>9232.5479369999994</v>
      </c>
      <c r="CD192" s="141">
        <f t="shared" si="164"/>
        <v>1904000</v>
      </c>
      <c r="CE192" s="141">
        <f t="shared" si="165"/>
        <v>1874207.2309440002</v>
      </c>
      <c r="CF192" s="141">
        <f t="shared" si="223"/>
        <v>9379.3103461637638</v>
      </c>
      <c r="CG192" s="141"/>
      <c r="CH192" s="141">
        <v>693.23</v>
      </c>
      <c r="CI192" s="141">
        <f t="shared" si="224"/>
        <v>246401</v>
      </c>
      <c r="CJ192" s="141">
        <f t="shared" si="225"/>
        <v>225992.98000000117</v>
      </c>
      <c r="CK192" s="141">
        <f t="shared" si="229"/>
        <v>755.83128834355432</v>
      </c>
      <c r="CL192" s="141"/>
      <c r="CM192" s="141">
        <v>993954.00000000012</v>
      </c>
      <c r="CN192" s="141">
        <v>968432</v>
      </c>
      <c r="CO192" s="141">
        <f t="shared" si="166"/>
        <v>1962386</v>
      </c>
      <c r="CP192" s="141">
        <f t="shared" si="226"/>
        <v>435000431</v>
      </c>
      <c r="CQ192" s="141">
        <f t="shared" si="227"/>
        <v>435000431.00000006</v>
      </c>
      <c r="CR192" s="141">
        <f t="shared" si="186"/>
        <v>1962385.9999999995</v>
      </c>
      <c r="CS192" s="141"/>
      <c r="CT192" s="141"/>
      <c r="CU192" s="141"/>
      <c r="CV192" s="141">
        <f t="shared" si="228"/>
        <v>52198132.195774727</v>
      </c>
    </row>
    <row r="193" spans="1:100" s="14" customFormat="1" ht="13.2" x14ac:dyDescent="0.25">
      <c r="A193" s="4" t="s">
        <v>667</v>
      </c>
      <c r="B193" s="4" t="s">
        <v>668</v>
      </c>
      <c r="C193" s="4" t="s">
        <v>348</v>
      </c>
      <c r="D193" s="4" t="s">
        <v>348</v>
      </c>
      <c r="E193" s="4"/>
      <c r="F193" s="141"/>
      <c r="G193" s="141">
        <f>'Control Totals 2016-17'!$I$3</f>
        <v>129600000</v>
      </c>
      <c r="H193" s="141">
        <v>129600000.00000101</v>
      </c>
      <c r="I193" s="141">
        <f t="shared" si="210"/>
        <v>0</v>
      </c>
      <c r="J193" s="141"/>
      <c r="K193" s="141"/>
      <c r="L193" s="141">
        <f t="shared" si="136"/>
        <v>3202979103</v>
      </c>
      <c r="M193" s="141">
        <v>5258012077.9999981</v>
      </c>
      <c r="N193" s="141">
        <f t="shared" si="211"/>
        <v>0</v>
      </c>
      <c r="O193" s="141"/>
      <c r="P193" s="141">
        <v>1332461.4890670001</v>
      </c>
      <c r="Q193" s="141">
        <v>756991403</v>
      </c>
      <c r="R193" s="141">
        <v>1276518313</v>
      </c>
      <c r="S193" s="141">
        <f t="shared" si="212"/>
        <v>790166.40950633783</v>
      </c>
      <c r="T193" s="141"/>
      <c r="U193" s="141"/>
      <c r="V193" s="141">
        <f t="shared" si="137"/>
        <v>443204474</v>
      </c>
      <c r="W193" s="141">
        <f t="shared" si="138"/>
        <v>523996799.00000209</v>
      </c>
      <c r="X193" s="141">
        <f t="shared" si="139"/>
        <v>0</v>
      </c>
      <c r="Y193" s="141"/>
      <c r="Z193" s="141">
        <v>77698.265765000004</v>
      </c>
      <c r="AA193" s="141">
        <f t="shared" si="140"/>
        <v>340118003</v>
      </c>
      <c r="AB193" s="141">
        <f t="shared" si="141"/>
        <v>342170317.00001383</v>
      </c>
      <c r="AC193" s="141">
        <f t="shared" si="142"/>
        <v>77232.236917131537</v>
      </c>
      <c r="AD193" s="141"/>
      <c r="AE193" s="141"/>
      <c r="AF193" s="141">
        <f t="shared" si="143"/>
        <v>605544318</v>
      </c>
      <c r="AG193" s="141">
        <f t="shared" si="144"/>
        <v>726591897.00000179</v>
      </c>
      <c r="AH193" s="141">
        <f t="shared" si="213"/>
        <v>0</v>
      </c>
      <c r="AI193" s="141"/>
      <c r="AJ193" s="141"/>
      <c r="AK193" s="141">
        <f t="shared" si="145"/>
        <v>20371175</v>
      </c>
      <c r="AL193" s="141">
        <f t="shared" si="146"/>
        <v>21580834</v>
      </c>
      <c r="AM193" s="141">
        <f t="shared" si="214"/>
        <v>0</v>
      </c>
      <c r="AN193" s="141"/>
      <c r="AO193" s="141">
        <v>40237.056488000002</v>
      </c>
      <c r="AP193" s="141">
        <f t="shared" si="148"/>
        <v>45205996</v>
      </c>
      <c r="AQ193" s="141">
        <f t="shared" si="149"/>
        <v>45294790.000002876</v>
      </c>
      <c r="AR193" s="141">
        <f t="shared" si="215"/>
        <v>40158.177455910198</v>
      </c>
      <c r="AS193" s="141"/>
      <c r="AT193" s="141"/>
      <c r="AU193" s="141">
        <f t="shared" si="150"/>
        <v>12223411</v>
      </c>
      <c r="AV193" s="141">
        <f t="shared" si="151"/>
        <v>11889881.000002848</v>
      </c>
      <c r="AW193" s="141">
        <f t="shared" si="216"/>
        <v>0</v>
      </c>
      <c r="AX193" s="141"/>
      <c r="AY193" s="141"/>
      <c r="AZ193" s="141">
        <f t="shared" si="152"/>
        <v>859541545</v>
      </c>
      <c r="BA193" s="141">
        <f t="shared" si="153"/>
        <v>834431461.9999969</v>
      </c>
      <c r="BB193" s="141">
        <f t="shared" si="217"/>
        <v>0</v>
      </c>
      <c r="BC193" s="141"/>
      <c r="BD193" s="141"/>
      <c r="BE193" s="141">
        <f t="shared" si="154"/>
        <v>9386434</v>
      </c>
      <c r="BF193" s="141">
        <f t="shared" si="155"/>
        <v>9386434</v>
      </c>
      <c r="BG193" s="141">
        <f t="shared" si="218"/>
        <v>0</v>
      </c>
      <c r="BH193" s="141"/>
      <c r="BI193" s="141"/>
      <c r="BJ193" s="141">
        <f t="shared" si="156"/>
        <v>2191103</v>
      </c>
      <c r="BK193" s="141">
        <f t="shared" si="157"/>
        <v>2191101</v>
      </c>
      <c r="BL193" s="141">
        <f t="shared" si="219"/>
        <v>0</v>
      </c>
      <c r="BM193" s="141"/>
      <c r="BN193" s="141"/>
      <c r="BO193" s="141">
        <f t="shared" si="158"/>
        <v>186600000</v>
      </c>
      <c r="BP193" s="141">
        <f t="shared" si="159"/>
        <v>183638092</v>
      </c>
      <c r="BQ193" s="141">
        <f t="shared" si="220"/>
        <v>0</v>
      </c>
      <c r="BR193" s="141"/>
      <c r="BS193" s="141"/>
      <c r="BT193" s="141">
        <f t="shared" si="160"/>
        <v>121100000</v>
      </c>
      <c r="BU193" s="141">
        <f t="shared" si="161"/>
        <v>119177778</v>
      </c>
      <c r="BV193" s="141">
        <f t="shared" si="221"/>
        <v>0</v>
      </c>
      <c r="BW193" s="141"/>
      <c r="BX193" s="141"/>
      <c r="BY193" s="141">
        <f t="shared" si="162"/>
        <v>10161290</v>
      </c>
      <c r="BZ193" s="141">
        <f t="shared" si="163"/>
        <v>10000069</v>
      </c>
      <c r="CA193" s="141">
        <f t="shared" si="222"/>
        <v>0</v>
      </c>
      <c r="CB193" s="141"/>
      <c r="CC193" s="141"/>
      <c r="CD193" s="141">
        <f t="shared" si="164"/>
        <v>1904000</v>
      </c>
      <c r="CE193" s="141">
        <f t="shared" si="165"/>
        <v>1874207.2309440002</v>
      </c>
      <c r="CF193" s="141">
        <f t="shared" si="223"/>
        <v>0</v>
      </c>
      <c r="CG193" s="141"/>
      <c r="CH193" s="141">
        <v>693.23</v>
      </c>
      <c r="CI193" s="141">
        <f t="shared" si="224"/>
        <v>246401</v>
      </c>
      <c r="CJ193" s="141">
        <f t="shared" si="225"/>
        <v>225992.98000000117</v>
      </c>
      <c r="CK193" s="141">
        <f t="shared" si="229"/>
        <v>755.83128834355432</v>
      </c>
      <c r="CL193" s="141"/>
      <c r="CM193" s="141"/>
      <c r="CN193" s="141"/>
      <c r="CO193" s="141">
        <f t="shared" si="166"/>
        <v>0</v>
      </c>
      <c r="CP193" s="141">
        <f t="shared" si="226"/>
        <v>435000431</v>
      </c>
      <c r="CQ193" s="141">
        <f t="shared" si="227"/>
        <v>435000431.00000006</v>
      </c>
      <c r="CR193" s="141">
        <f t="shared" si="186"/>
        <v>0</v>
      </c>
      <c r="CS193" s="141"/>
      <c r="CT193" s="141"/>
      <c r="CU193" s="141"/>
      <c r="CV193" s="141">
        <f t="shared" si="228"/>
        <v>908312.65516772319</v>
      </c>
    </row>
    <row r="194" spans="1:100" s="14" customFormat="1" ht="13.2" x14ac:dyDescent="0.25">
      <c r="A194" s="4" t="s">
        <v>583</v>
      </c>
      <c r="B194" s="4" t="s">
        <v>584</v>
      </c>
      <c r="C194" s="4" t="s">
        <v>348</v>
      </c>
      <c r="D194" s="4" t="s">
        <v>348</v>
      </c>
      <c r="E194" s="4"/>
      <c r="F194" s="141"/>
      <c r="G194" s="141">
        <f>'Control Totals 2016-17'!$I$3</f>
        <v>129600000</v>
      </c>
      <c r="H194" s="141">
        <v>129600000.00000101</v>
      </c>
      <c r="I194" s="141">
        <f t="shared" si="210"/>
        <v>0</v>
      </c>
      <c r="J194" s="141"/>
      <c r="K194" s="141"/>
      <c r="L194" s="141">
        <f t="shared" si="136"/>
        <v>3202979103</v>
      </c>
      <c r="M194" s="141">
        <v>5258012077.9999981</v>
      </c>
      <c r="N194" s="141">
        <f t="shared" si="211"/>
        <v>0</v>
      </c>
      <c r="O194" s="141"/>
      <c r="P194" s="141">
        <v>2431953.6065210002</v>
      </c>
      <c r="Q194" s="141">
        <v>756991403</v>
      </c>
      <c r="R194" s="141">
        <v>1276518313</v>
      </c>
      <c r="S194" s="141">
        <f t="shared" si="212"/>
        <v>1442179.0536672401</v>
      </c>
      <c r="T194" s="141"/>
      <c r="U194" s="141"/>
      <c r="V194" s="141">
        <f t="shared" si="137"/>
        <v>443204474</v>
      </c>
      <c r="W194" s="141">
        <f t="shared" si="138"/>
        <v>523996799.00000209</v>
      </c>
      <c r="X194" s="141">
        <f t="shared" si="139"/>
        <v>0</v>
      </c>
      <c r="Y194" s="141"/>
      <c r="Z194" s="141">
        <v>90452.580115000004</v>
      </c>
      <c r="AA194" s="141">
        <f t="shared" si="140"/>
        <v>340118003</v>
      </c>
      <c r="AB194" s="141">
        <f t="shared" si="141"/>
        <v>342170317.00001383</v>
      </c>
      <c r="AC194" s="141">
        <f t="shared" si="142"/>
        <v>89910.051767903846</v>
      </c>
      <c r="AD194" s="141"/>
      <c r="AE194" s="141"/>
      <c r="AF194" s="141">
        <f t="shared" si="143"/>
        <v>605544318</v>
      </c>
      <c r="AG194" s="141">
        <f t="shared" si="144"/>
        <v>726591897.00000179</v>
      </c>
      <c r="AH194" s="141">
        <f t="shared" si="213"/>
        <v>0</v>
      </c>
      <c r="AI194" s="141"/>
      <c r="AJ194" s="141"/>
      <c r="AK194" s="141">
        <f t="shared" si="145"/>
        <v>20371175</v>
      </c>
      <c r="AL194" s="141">
        <f t="shared" si="146"/>
        <v>21580834</v>
      </c>
      <c r="AM194" s="141">
        <f t="shared" si="214"/>
        <v>0</v>
      </c>
      <c r="AN194" s="141"/>
      <c r="AO194" s="141">
        <v>62925.214529999997</v>
      </c>
      <c r="AP194" s="141">
        <f t="shared" si="148"/>
        <v>45205996</v>
      </c>
      <c r="AQ194" s="141">
        <f t="shared" si="149"/>
        <v>45294790.000002876</v>
      </c>
      <c r="AR194" s="141">
        <f t="shared" si="215"/>
        <v>62801.858587756804</v>
      </c>
      <c r="AS194" s="141"/>
      <c r="AT194" s="141"/>
      <c r="AU194" s="141">
        <f t="shared" si="150"/>
        <v>12223411</v>
      </c>
      <c r="AV194" s="141">
        <f t="shared" si="151"/>
        <v>11889881.000002848</v>
      </c>
      <c r="AW194" s="141">
        <f t="shared" si="216"/>
        <v>0</v>
      </c>
      <c r="AX194" s="141"/>
      <c r="AY194" s="141"/>
      <c r="AZ194" s="141">
        <f t="shared" si="152"/>
        <v>859541545</v>
      </c>
      <c r="BA194" s="141">
        <f t="shared" si="153"/>
        <v>834431461.9999969</v>
      </c>
      <c r="BB194" s="141">
        <f t="shared" si="217"/>
        <v>0</v>
      </c>
      <c r="BC194" s="141"/>
      <c r="BD194" s="141"/>
      <c r="BE194" s="141">
        <f t="shared" si="154"/>
        <v>9386434</v>
      </c>
      <c r="BF194" s="141">
        <f t="shared" si="155"/>
        <v>9386434</v>
      </c>
      <c r="BG194" s="141">
        <f t="shared" si="218"/>
        <v>0</v>
      </c>
      <c r="BH194" s="141"/>
      <c r="BI194" s="141"/>
      <c r="BJ194" s="141">
        <f t="shared" si="156"/>
        <v>2191103</v>
      </c>
      <c r="BK194" s="141">
        <f t="shared" si="157"/>
        <v>2191101</v>
      </c>
      <c r="BL194" s="141">
        <f t="shared" si="219"/>
        <v>0</v>
      </c>
      <c r="BM194" s="141"/>
      <c r="BN194" s="141"/>
      <c r="BO194" s="141">
        <f t="shared" si="158"/>
        <v>186600000</v>
      </c>
      <c r="BP194" s="141">
        <f t="shared" si="159"/>
        <v>183638092</v>
      </c>
      <c r="BQ194" s="141">
        <f t="shared" si="220"/>
        <v>0</v>
      </c>
      <c r="BR194" s="141"/>
      <c r="BS194" s="141"/>
      <c r="BT194" s="141">
        <f t="shared" si="160"/>
        <v>121100000</v>
      </c>
      <c r="BU194" s="141">
        <f t="shared" si="161"/>
        <v>119177778</v>
      </c>
      <c r="BV194" s="141">
        <f t="shared" si="221"/>
        <v>0</v>
      </c>
      <c r="BW194" s="141"/>
      <c r="BX194" s="141"/>
      <c r="BY194" s="141">
        <f t="shared" si="162"/>
        <v>10161290</v>
      </c>
      <c r="BZ194" s="141">
        <f t="shared" si="163"/>
        <v>10000069</v>
      </c>
      <c r="CA194" s="141">
        <f t="shared" si="222"/>
        <v>0</v>
      </c>
      <c r="CB194" s="141"/>
      <c r="CC194" s="141"/>
      <c r="CD194" s="141">
        <f t="shared" si="164"/>
        <v>1904000</v>
      </c>
      <c r="CE194" s="141">
        <f t="shared" si="165"/>
        <v>1874207.2309440002</v>
      </c>
      <c r="CF194" s="141">
        <f t="shared" si="223"/>
        <v>0</v>
      </c>
      <c r="CG194" s="141"/>
      <c r="CH194" s="141">
        <v>693.23</v>
      </c>
      <c r="CI194" s="141">
        <f t="shared" si="224"/>
        <v>246401</v>
      </c>
      <c r="CJ194" s="141">
        <f t="shared" si="225"/>
        <v>225992.98000000117</v>
      </c>
      <c r="CK194" s="141">
        <f t="shared" si="229"/>
        <v>755.83128834355432</v>
      </c>
      <c r="CL194" s="141"/>
      <c r="CM194" s="141"/>
      <c r="CN194" s="141"/>
      <c r="CO194" s="141">
        <f t="shared" si="166"/>
        <v>0</v>
      </c>
      <c r="CP194" s="141">
        <f t="shared" si="226"/>
        <v>435000431</v>
      </c>
      <c r="CQ194" s="141">
        <f t="shared" si="227"/>
        <v>435000431.00000006</v>
      </c>
      <c r="CR194" s="141">
        <f t="shared" si="186"/>
        <v>0</v>
      </c>
      <c r="CS194" s="141"/>
      <c r="CT194" s="141"/>
      <c r="CU194" s="141"/>
      <c r="CV194" s="141">
        <f t="shared" si="228"/>
        <v>1595646.7953112442</v>
      </c>
    </row>
    <row r="195" spans="1:100" s="14" customFormat="1" ht="13.2" x14ac:dyDescent="0.25">
      <c r="A195" s="4" t="s">
        <v>182</v>
      </c>
      <c r="B195" s="4" t="s">
        <v>183</v>
      </c>
      <c r="C195" s="4"/>
      <c r="D195" s="4" t="s">
        <v>177</v>
      </c>
      <c r="E195" s="4"/>
      <c r="F195" s="141">
        <v>1336627.8132450001</v>
      </c>
      <c r="G195" s="141">
        <f>'Control Totals 2016-17'!$I$3</f>
        <v>129600000</v>
      </c>
      <c r="H195" s="141">
        <v>129600000.00000101</v>
      </c>
      <c r="I195" s="141">
        <f t="shared" si="210"/>
        <v>1336627.8132449896</v>
      </c>
      <c r="J195" s="141"/>
      <c r="K195" s="141">
        <v>65533423.233223997</v>
      </c>
      <c r="L195" s="141">
        <f t="shared" si="136"/>
        <v>3202979103</v>
      </c>
      <c r="M195" s="141">
        <v>5258012077.9999981</v>
      </c>
      <c r="N195" s="141">
        <f t="shared" si="211"/>
        <v>39920445.607632026</v>
      </c>
      <c r="O195" s="141"/>
      <c r="P195" s="141"/>
      <c r="Q195" s="141">
        <v>756991403</v>
      </c>
      <c r="R195" s="141">
        <v>1276518313</v>
      </c>
      <c r="S195" s="141">
        <f t="shared" si="212"/>
        <v>0</v>
      </c>
      <c r="T195" s="141"/>
      <c r="U195" s="141">
        <v>5832077.0137839997</v>
      </c>
      <c r="V195" s="141">
        <f t="shared" si="137"/>
        <v>443204474</v>
      </c>
      <c r="W195" s="141">
        <f t="shared" si="138"/>
        <v>523996799.00000209</v>
      </c>
      <c r="X195" s="141">
        <f t="shared" si="139"/>
        <v>4932859.57119295</v>
      </c>
      <c r="Y195" s="141"/>
      <c r="Z195" s="141">
        <v>3629015.619949</v>
      </c>
      <c r="AA195" s="141">
        <f t="shared" si="140"/>
        <v>340118003</v>
      </c>
      <c r="AB195" s="141">
        <f t="shared" si="141"/>
        <v>342170317.00001383</v>
      </c>
      <c r="AC195" s="141">
        <f t="shared" si="142"/>
        <v>3607249.0341493036</v>
      </c>
      <c r="AD195" s="141"/>
      <c r="AE195" s="141">
        <v>8327899.9722520001</v>
      </c>
      <c r="AF195" s="141">
        <f t="shared" si="143"/>
        <v>605544318</v>
      </c>
      <c r="AG195" s="141">
        <f t="shared" si="144"/>
        <v>726591897.00000179</v>
      </c>
      <c r="AH195" s="141">
        <f t="shared" si="213"/>
        <v>6940501.9927844638</v>
      </c>
      <c r="AI195" s="141"/>
      <c r="AJ195" s="141"/>
      <c r="AK195" s="141">
        <f t="shared" si="145"/>
        <v>20371175</v>
      </c>
      <c r="AL195" s="141">
        <f t="shared" si="146"/>
        <v>21580834</v>
      </c>
      <c r="AM195" s="141">
        <f t="shared" si="214"/>
        <v>0</v>
      </c>
      <c r="AN195" s="141"/>
      <c r="AO195" s="141"/>
      <c r="AP195" s="141">
        <f t="shared" si="148"/>
        <v>45205996</v>
      </c>
      <c r="AQ195" s="141">
        <f t="shared" si="149"/>
        <v>45294790.000002876</v>
      </c>
      <c r="AR195" s="141">
        <f t="shared" si="215"/>
        <v>0</v>
      </c>
      <c r="AS195" s="141"/>
      <c r="AT195" s="141">
        <v>135091.69555199999</v>
      </c>
      <c r="AU195" s="141">
        <f t="shared" si="150"/>
        <v>12223411</v>
      </c>
      <c r="AV195" s="141">
        <f t="shared" si="151"/>
        <v>11889881.000002848</v>
      </c>
      <c r="AW195" s="141">
        <f t="shared" si="216"/>
        <v>138881.23164719413</v>
      </c>
      <c r="AX195" s="141"/>
      <c r="AY195" s="141">
        <v>3603836.4426899999</v>
      </c>
      <c r="AZ195" s="141">
        <f t="shared" si="152"/>
        <v>859541545</v>
      </c>
      <c r="BA195" s="141">
        <f t="shared" si="153"/>
        <v>834431461.9999969</v>
      </c>
      <c r="BB195" s="141">
        <f t="shared" si="217"/>
        <v>3712284.693164024</v>
      </c>
      <c r="BC195" s="141"/>
      <c r="BD195" s="141"/>
      <c r="BE195" s="141">
        <f t="shared" si="154"/>
        <v>9386434</v>
      </c>
      <c r="BF195" s="141">
        <f t="shared" si="155"/>
        <v>9386434</v>
      </c>
      <c r="BG195" s="141">
        <f t="shared" si="218"/>
        <v>0</v>
      </c>
      <c r="BH195" s="141"/>
      <c r="BI195" s="141"/>
      <c r="BJ195" s="141">
        <f t="shared" si="156"/>
        <v>2191103</v>
      </c>
      <c r="BK195" s="141">
        <f t="shared" si="157"/>
        <v>2191101</v>
      </c>
      <c r="BL195" s="141">
        <f t="shared" si="219"/>
        <v>0</v>
      </c>
      <c r="BM195" s="141"/>
      <c r="BN195" s="141">
        <v>2577015</v>
      </c>
      <c r="BO195" s="141">
        <f t="shared" si="158"/>
        <v>186600000</v>
      </c>
      <c r="BP195" s="141">
        <f t="shared" si="159"/>
        <v>183638092</v>
      </c>
      <c r="BQ195" s="141">
        <f t="shared" si="220"/>
        <v>2618579.8042380009</v>
      </c>
      <c r="BR195" s="141"/>
      <c r="BS195" s="141">
        <v>1690325</v>
      </c>
      <c r="BT195" s="141">
        <f t="shared" si="160"/>
        <v>121100000</v>
      </c>
      <c r="BU195" s="141">
        <f t="shared" si="161"/>
        <v>119177778</v>
      </c>
      <c r="BV195" s="141">
        <f t="shared" si="221"/>
        <v>1717588.3032489496</v>
      </c>
      <c r="BW195" s="141"/>
      <c r="BX195" s="141">
        <v>300513</v>
      </c>
      <c r="BY195" s="141">
        <f t="shared" si="162"/>
        <v>10161290</v>
      </c>
      <c r="BZ195" s="141">
        <f t="shared" si="163"/>
        <v>10000069</v>
      </c>
      <c r="CA195" s="141">
        <f t="shared" si="222"/>
        <v>305357.86720771628</v>
      </c>
      <c r="CB195" s="141"/>
      <c r="CC195" s="141">
        <v>18465.095870000001</v>
      </c>
      <c r="CD195" s="141">
        <f t="shared" si="164"/>
        <v>1904000</v>
      </c>
      <c r="CE195" s="141">
        <f t="shared" si="165"/>
        <v>1874207.2309440002</v>
      </c>
      <c r="CF195" s="141">
        <f t="shared" si="223"/>
        <v>18758.620688263945</v>
      </c>
      <c r="CG195" s="141"/>
      <c r="CH195" s="141"/>
      <c r="CI195" s="141">
        <f t="shared" si="224"/>
        <v>246401</v>
      </c>
      <c r="CJ195" s="141">
        <f t="shared" si="225"/>
        <v>225992.98000000117</v>
      </c>
      <c r="CK195" s="141">
        <f t="shared" si="229"/>
        <v>0</v>
      </c>
      <c r="CL195" s="141"/>
      <c r="CM195" s="141"/>
      <c r="CN195" s="141">
        <v>5131135</v>
      </c>
      <c r="CO195" s="141">
        <f t="shared" si="166"/>
        <v>5131135</v>
      </c>
      <c r="CP195" s="141">
        <f t="shared" si="226"/>
        <v>435000431</v>
      </c>
      <c r="CQ195" s="141">
        <f t="shared" si="227"/>
        <v>435000431.00000006</v>
      </c>
      <c r="CR195" s="141">
        <f t="shared" si="186"/>
        <v>5131134.9999999991</v>
      </c>
      <c r="CS195" s="141"/>
      <c r="CT195" s="141"/>
      <c r="CU195" s="141"/>
      <c r="CV195" s="141">
        <f t="shared" si="228"/>
        <v>70380269.539197877</v>
      </c>
    </row>
    <row r="196" spans="1:100" s="14" customFormat="1" ht="13.2" x14ac:dyDescent="0.25">
      <c r="A196" s="4" t="s">
        <v>57</v>
      </c>
      <c r="B196" s="4" t="s">
        <v>58</v>
      </c>
      <c r="C196" s="4"/>
      <c r="D196" s="4" t="s">
        <v>36</v>
      </c>
      <c r="E196" s="4"/>
      <c r="F196" s="141">
        <v>3176177.8089979999</v>
      </c>
      <c r="G196" s="141">
        <f>'Control Totals 2016-17'!$I$3</f>
        <v>129600000</v>
      </c>
      <c r="H196" s="141">
        <v>129600000.00000101</v>
      </c>
      <c r="I196" s="141">
        <f t="shared" si="210"/>
        <v>3176177.8089979752</v>
      </c>
      <c r="J196" s="141"/>
      <c r="K196" s="141">
        <v>94015568.893002003</v>
      </c>
      <c r="L196" s="141">
        <f t="shared" ref="L196:L259" si="230">$K$391</f>
        <v>3202979103</v>
      </c>
      <c r="M196" s="141">
        <v>5258012077.9999981</v>
      </c>
      <c r="N196" s="141">
        <f t="shared" si="211"/>
        <v>57270675.314896517</v>
      </c>
      <c r="O196" s="141"/>
      <c r="P196" s="141">
        <v>17622720.811590999</v>
      </c>
      <c r="Q196" s="141">
        <v>756991403</v>
      </c>
      <c r="R196" s="141">
        <v>1276518313</v>
      </c>
      <c r="S196" s="141">
        <f t="shared" si="212"/>
        <v>10450494.925131222</v>
      </c>
      <c r="T196" s="141"/>
      <c r="U196" s="141"/>
      <c r="V196" s="141">
        <f t="shared" ref="V196:V259" si="231">$U$391</f>
        <v>443204474</v>
      </c>
      <c r="W196" s="141">
        <f t="shared" ref="W196:W259" si="232">$U$390</f>
        <v>523996799.00000209</v>
      </c>
      <c r="X196" s="141">
        <f t="shared" ref="X196:X259" si="233">(U196/W196)*V196</f>
        <v>0</v>
      </c>
      <c r="Y196" s="141"/>
      <c r="Z196" s="141">
        <v>2346015.3295229999</v>
      </c>
      <c r="AA196" s="141">
        <f t="shared" ref="AA196:AA259" si="234">$Z$391</f>
        <v>340118003</v>
      </c>
      <c r="AB196" s="141">
        <f t="shared" ref="AB196:AB259" si="235">$Z$390</f>
        <v>342170317.00001383</v>
      </c>
      <c r="AC196" s="141">
        <f t="shared" ref="AC196:AC259" si="236">(Z196/AB196)*AA196</f>
        <v>2331944.0911197374</v>
      </c>
      <c r="AD196" s="141"/>
      <c r="AE196" s="141">
        <v>8485182.3881289996</v>
      </c>
      <c r="AF196" s="141">
        <f t="shared" ref="AF196:AF259" si="237">$AE$391</f>
        <v>605544318</v>
      </c>
      <c r="AG196" s="141">
        <f t="shared" ref="AG196:AG259" si="238">$AE$390</f>
        <v>726591897.00000179</v>
      </c>
      <c r="AH196" s="141">
        <f t="shared" si="213"/>
        <v>7071581.7277070107</v>
      </c>
      <c r="AI196" s="141"/>
      <c r="AJ196" s="141"/>
      <c r="AK196" s="141">
        <f t="shared" ref="AK196:AK259" si="239">$AJ$391</f>
        <v>20371175</v>
      </c>
      <c r="AL196" s="141">
        <f t="shared" ref="AL196:AL259" si="240">$AJ$390</f>
        <v>21580834</v>
      </c>
      <c r="AM196" s="141">
        <f t="shared" si="214"/>
        <v>0</v>
      </c>
      <c r="AN196" s="141"/>
      <c r="AO196" s="141">
        <v>295569.99021800002</v>
      </c>
      <c r="AP196" s="141">
        <f t="shared" ref="AP196:AP259" si="241">$AO$391</f>
        <v>45205996</v>
      </c>
      <c r="AQ196" s="141">
        <f t="shared" ref="AQ196:AQ259" si="242">$AO$390</f>
        <v>45294790.000002876</v>
      </c>
      <c r="AR196" s="141">
        <f t="shared" si="215"/>
        <v>294990.56724877405</v>
      </c>
      <c r="AS196" s="141"/>
      <c r="AT196" s="141">
        <v>73094.458910000001</v>
      </c>
      <c r="AU196" s="141">
        <f t="shared" ref="AU196:AU259" si="243">$AT$391</f>
        <v>12223411</v>
      </c>
      <c r="AV196" s="141">
        <f t="shared" ref="AV196:AV259" si="244">$AT$390</f>
        <v>11889881.000002848</v>
      </c>
      <c r="AW196" s="141">
        <f t="shared" si="216"/>
        <v>75144.874290947744</v>
      </c>
      <c r="AX196" s="141"/>
      <c r="AY196" s="141">
        <v>9372147.9087259993</v>
      </c>
      <c r="AZ196" s="141">
        <f t="shared" ref="AZ196:AZ259" si="245">$AY$391</f>
        <v>859541545</v>
      </c>
      <c r="BA196" s="141">
        <f t="shared" ref="BA196:BA259" si="246">$AY$390</f>
        <v>834431461.9999969</v>
      </c>
      <c r="BB196" s="141">
        <f t="shared" si="217"/>
        <v>9654178.7555883098</v>
      </c>
      <c r="BC196" s="141"/>
      <c r="BD196" s="141"/>
      <c r="BE196" s="141">
        <f t="shared" ref="BE196:BE259" si="247">$BD$391</f>
        <v>9386434</v>
      </c>
      <c r="BF196" s="141">
        <f t="shared" ref="BF196:BF259" si="248">$BD$390</f>
        <v>9386434</v>
      </c>
      <c r="BG196" s="141">
        <f t="shared" si="218"/>
        <v>0</v>
      </c>
      <c r="BH196" s="141"/>
      <c r="BI196" s="141"/>
      <c r="BJ196" s="141">
        <f t="shared" ref="BJ196:BJ259" si="249">$BI$391</f>
        <v>2191103</v>
      </c>
      <c r="BK196" s="141">
        <f t="shared" ref="BK196:BK259" si="250">$BI$390</f>
        <v>2191101</v>
      </c>
      <c r="BL196" s="141">
        <f t="shared" si="219"/>
        <v>0</v>
      </c>
      <c r="BM196" s="141"/>
      <c r="BN196" s="141">
        <v>2262656</v>
      </c>
      <c r="BO196" s="141">
        <f t="shared" ref="BO196:BO259" si="251">$BN$391</f>
        <v>186600000</v>
      </c>
      <c r="BP196" s="141">
        <f t="shared" ref="BP196:BP259" si="252">$BN$390</f>
        <v>183638092</v>
      </c>
      <c r="BQ196" s="141">
        <f t="shared" si="220"/>
        <v>2299150.492153883</v>
      </c>
      <c r="BR196" s="141"/>
      <c r="BS196" s="141">
        <v>1076693</v>
      </c>
      <c r="BT196" s="141">
        <f t="shared" ref="BT196:BT259" si="253">$BS$391</f>
        <v>121100000</v>
      </c>
      <c r="BU196" s="141">
        <f t="shared" ref="BU196:BU259" si="254">$BS$390</f>
        <v>119177778</v>
      </c>
      <c r="BV196" s="141">
        <f t="shared" si="221"/>
        <v>1094059.014089019</v>
      </c>
      <c r="BW196" s="141"/>
      <c r="BX196" s="141">
        <v>44732</v>
      </c>
      <c r="BY196" s="141">
        <f t="shared" ref="BY196:BY259" si="255">$BX$391</f>
        <v>10161290</v>
      </c>
      <c r="BZ196" s="141">
        <f t="shared" ref="BZ196:BZ259" si="256">$BX$390</f>
        <v>10000069</v>
      </c>
      <c r="CA196" s="141">
        <f t="shared" si="222"/>
        <v>45453.168801135267</v>
      </c>
      <c r="CB196" s="141"/>
      <c r="CC196" s="141">
        <v>18465.095870000001</v>
      </c>
      <c r="CD196" s="141">
        <f t="shared" ref="CD196:CD259" si="257">$CC$391</f>
        <v>1904000</v>
      </c>
      <c r="CE196" s="141">
        <f t="shared" ref="CE196:CE259" si="258">$CC$390</f>
        <v>1874207.2309440002</v>
      </c>
      <c r="CF196" s="141">
        <f t="shared" si="223"/>
        <v>18758.620688263945</v>
      </c>
      <c r="CG196" s="141"/>
      <c r="CH196" s="141">
        <v>693.23</v>
      </c>
      <c r="CI196" s="141">
        <f t="shared" si="224"/>
        <v>246401</v>
      </c>
      <c r="CJ196" s="141">
        <f t="shared" si="225"/>
        <v>225992.98000000117</v>
      </c>
      <c r="CK196" s="141">
        <f t="shared" si="229"/>
        <v>755.83128834355432</v>
      </c>
      <c r="CL196" s="141"/>
      <c r="CM196" s="141"/>
      <c r="CN196" s="141"/>
      <c r="CO196" s="141">
        <f t="shared" ref="CO196:CO259" si="259">CN196+CM196</f>
        <v>0</v>
      </c>
      <c r="CP196" s="141">
        <f t="shared" si="226"/>
        <v>435000431</v>
      </c>
      <c r="CQ196" s="141">
        <f t="shared" si="227"/>
        <v>435000431.00000006</v>
      </c>
      <c r="CR196" s="141">
        <f t="shared" si="186"/>
        <v>0</v>
      </c>
      <c r="CS196" s="141"/>
      <c r="CT196" s="141"/>
      <c r="CU196" s="141"/>
      <c r="CV196" s="141">
        <f t="shared" ref="CV196:CV259" si="260">SUM(I196,N196,S196,X196,AC196,AH196,AM196,AR196,AW196,BG196,BL196,BQ196,BV196,CA196,CF196,CK196, BB196, CR196)</f>
        <v>93783365.192001119</v>
      </c>
    </row>
    <row r="197" spans="1:100" s="14" customFormat="1" ht="13.2" x14ac:dyDescent="0.25">
      <c r="A197" s="4" t="s">
        <v>228</v>
      </c>
      <c r="B197" s="4" t="s">
        <v>229</v>
      </c>
      <c r="C197" s="4"/>
      <c r="D197" s="4" t="s">
        <v>203</v>
      </c>
      <c r="E197" s="4"/>
      <c r="F197" s="141">
        <v>458884.030822</v>
      </c>
      <c r="G197" s="141">
        <f>'Control Totals 2016-17'!$I$3</f>
        <v>129600000</v>
      </c>
      <c r="H197" s="141">
        <v>129600000.00000101</v>
      </c>
      <c r="I197" s="141">
        <f t="shared" si="210"/>
        <v>458884.03082199645</v>
      </c>
      <c r="J197" s="141"/>
      <c r="K197" s="141">
        <v>24494166.857303001</v>
      </c>
      <c r="L197" s="141">
        <f t="shared" si="230"/>
        <v>3202979103</v>
      </c>
      <c r="M197" s="141">
        <v>5258012077.9999981</v>
      </c>
      <c r="N197" s="141">
        <f t="shared" si="211"/>
        <v>14920906.119176989</v>
      </c>
      <c r="O197" s="141"/>
      <c r="P197" s="141">
        <v>5631357.8704089997</v>
      </c>
      <c r="Q197" s="141">
        <v>756991403</v>
      </c>
      <c r="R197" s="141">
        <v>1276518313</v>
      </c>
      <c r="S197" s="141">
        <f t="shared" si="212"/>
        <v>3339465.9925384093</v>
      </c>
      <c r="T197" s="141"/>
      <c r="U197" s="141"/>
      <c r="V197" s="141">
        <f t="shared" si="231"/>
        <v>443204474</v>
      </c>
      <c r="W197" s="141">
        <f t="shared" si="232"/>
        <v>523996799.00000209</v>
      </c>
      <c r="X197" s="141">
        <f t="shared" si="233"/>
        <v>0</v>
      </c>
      <c r="Y197" s="141"/>
      <c r="Z197" s="141">
        <v>907483.56568700005</v>
      </c>
      <c r="AA197" s="141">
        <f t="shared" si="234"/>
        <v>340118003</v>
      </c>
      <c r="AB197" s="141">
        <f t="shared" si="235"/>
        <v>342170317.00001383</v>
      </c>
      <c r="AC197" s="141">
        <f t="shared" si="236"/>
        <v>902040.54174801288</v>
      </c>
      <c r="AD197" s="141"/>
      <c r="AE197" s="141">
        <v>3726152.6422120002</v>
      </c>
      <c r="AF197" s="141">
        <f t="shared" si="237"/>
        <v>605544318</v>
      </c>
      <c r="AG197" s="141">
        <f t="shared" si="238"/>
        <v>726591897.00000179</v>
      </c>
      <c r="AH197" s="141">
        <f t="shared" si="213"/>
        <v>3105389.104679429</v>
      </c>
      <c r="AI197" s="141"/>
      <c r="AJ197" s="141"/>
      <c r="AK197" s="141">
        <f t="shared" si="239"/>
        <v>20371175</v>
      </c>
      <c r="AL197" s="141">
        <f t="shared" si="240"/>
        <v>21580834</v>
      </c>
      <c r="AM197" s="141">
        <f t="shared" si="214"/>
        <v>0</v>
      </c>
      <c r="AN197" s="141"/>
      <c r="AO197" s="141">
        <v>95410.068484999996</v>
      </c>
      <c r="AP197" s="141">
        <f t="shared" si="241"/>
        <v>45205996</v>
      </c>
      <c r="AQ197" s="141">
        <f t="shared" si="242"/>
        <v>45294790.000002876</v>
      </c>
      <c r="AR197" s="141">
        <f t="shared" si="215"/>
        <v>95223.030602247236</v>
      </c>
      <c r="AS197" s="141"/>
      <c r="AT197" s="141">
        <v>70490.008786000006</v>
      </c>
      <c r="AU197" s="141">
        <f t="shared" si="243"/>
        <v>12223411</v>
      </c>
      <c r="AV197" s="141">
        <f t="shared" si="244"/>
        <v>11889881.000002848</v>
      </c>
      <c r="AW197" s="141">
        <f t="shared" si="216"/>
        <v>72467.365214562087</v>
      </c>
      <c r="AX197" s="141"/>
      <c r="AY197" s="141">
        <v>2048036.367382</v>
      </c>
      <c r="AZ197" s="141">
        <f t="shared" si="245"/>
        <v>859541545</v>
      </c>
      <c r="BA197" s="141">
        <f t="shared" si="246"/>
        <v>834431461.9999969</v>
      </c>
      <c r="BB197" s="141">
        <f t="shared" si="217"/>
        <v>2109666.7894285587</v>
      </c>
      <c r="BC197" s="141"/>
      <c r="BD197" s="141"/>
      <c r="BE197" s="141">
        <f t="shared" si="247"/>
        <v>9386434</v>
      </c>
      <c r="BF197" s="141">
        <f t="shared" si="248"/>
        <v>9386434</v>
      </c>
      <c r="BG197" s="141">
        <f t="shared" si="218"/>
        <v>0</v>
      </c>
      <c r="BH197" s="141"/>
      <c r="BI197" s="141"/>
      <c r="BJ197" s="141">
        <f t="shared" si="249"/>
        <v>2191103</v>
      </c>
      <c r="BK197" s="141">
        <f t="shared" si="250"/>
        <v>2191101</v>
      </c>
      <c r="BL197" s="141">
        <f t="shared" si="219"/>
        <v>0</v>
      </c>
      <c r="BM197" s="141"/>
      <c r="BN197" s="141">
        <v>603041</v>
      </c>
      <c r="BO197" s="141">
        <f t="shared" si="251"/>
        <v>186600000</v>
      </c>
      <c r="BP197" s="141">
        <f t="shared" si="252"/>
        <v>183638092</v>
      </c>
      <c r="BQ197" s="141">
        <f t="shared" si="220"/>
        <v>612767.47854688019</v>
      </c>
      <c r="BR197" s="141"/>
      <c r="BS197" s="141">
        <v>338411</v>
      </c>
      <c r="BT197" s="141">
        <f t="shared" si="253"/>
        <v>121100000</v>
      </c>
      <c r="BU197" s="141">
        <f t="shared" si="254"/>
        <v>119177778</v>
      </c>
      <c r="BV197" s="141">
        <f t="shared" si="221"/>
        <v>343869.24129429564</v>
      </c>
      <c r="BW197" s="141"/>
      <c r="BX197" s="141">
        <v>34021</v>
      </c>
      <c r="BY197" s="141">
        <f t="shared" si="255"/>
        <v>10161290</v>
      </c>
      <c r="BZ197" s="141">
        <f t="shared" si="256"/>
        <v>10000069</v>
      </c>
      <c r="CA197" s="141">
        <f t="shared" si="222"/>
        <v>34569.486179545362</v>
      </c>
      <c r="CB197" s="141"/>
      <c r="CC197" s="141">
        <v>9232.5479369999994</v>
      </c>
      <c r="CD197" s="141">
        <f t="shared" si="257"/>
        <v>1904000</v>
      </c>
      <c r="CE197" s="141">
        <f t="shared" si="258"/>
        <v>1874207.2309440002</v>
      </c>
      <c r="CF197" s="141">
        <f t="shared" si="223"/>
        <v>9379.3103461637638</v>
      </c>
      <c r="CG197" s="141"/>
      <c r="CH197" s="141">
        <v>693.23</v>
      </c>
      <c r="CI197" s="141">
        <f t="shared" ref="CI197:CI260" si="261">$CH$391</f>
        <v>246401</v>
      </c>
      <c r="CJ197" s="141">
        <f t="shared" ref="CJ197:CJ260" si="262">$CH$390</f>
        <v>225992.98000000117</v>
      </c>
      <c r="CK197" s="141">
        <f t="shared" si="229"/>
        <v>755.83128834355432</v>
      </c>
      <c r="CL197" s="141"/>
      <c r="CM197" s="141"/>
      <c r="CN197" s="141"/>
      <c r="CO197" s="141">
        <f t="shared" si="259"/>
        <v>0</v>
      </c>
      <c r="CP197" s="141">
        <f t="shared" ref="CP197:CP260" si="263">$CO$391</f>
        <v>435000431</v>
      </c>
      <c r="CQ197" s="141">
        <f t="shared" ref="CQ197:CQ260" si="264">$CO$390</f>
        <v>435000431.00000006</v>
      </c>
      <c r="CR197" s="141">
        <f t="shared" si="186"/>
        <v>0</v>
      </c>
      <c r="CS197" s="141"/>
      <c r="CT197" s="141"/>
      <c r="CU197" s="141"/>
      <c r="CV197" s="141">
        <f t="shared" si="260"/>
        <v>26005384.321865432</v>
      </c>
    </row>
    <row r="198" spans="1:100" s="14" customFormat="1" ht="13.2" x14ac:dyDescent="0.25">
      <c r="A198" s="4" t="s">
        <v>527</v>
      </c>
      <c r="B198" s="4" t="s">
        <v>528</v>
      </c>
      <c r="C198" s="4" t="s">
        <v>348</v>
      </c>
      <c r="D198" s="4" t="s">
        <v>348</v>
      </c>
      <c r="E198" s="4"/>
      <c r="F198" s="141"/>
      <c r="G198" s="141">
        <f>'Control Totals 2016-17'!$I$3</f>
        <v>129600000</v>
      </c>
      <c r="H198" s="141">
        <v>129600000.00000101</v>
      </c>
      <c r="I198" s="141">
        <f t="shared" si="210"/>
        <v>0</v>
      </c>
      <c r="J198" s="141"/>
      <c r="K198" s="141"/>
      <c r="L198" s="141">
        <f t="shared" si="230"/>
        <v>3202979103</v>
      </c>
      <c r="M198" s="141">
        <v>5258012077.9999981</v>
      </c>
      <c r="N198" s="141">
        <f t="shared" si="211"/>
        <v>0</v>
      </c>
      <c r="O198" s="141"/>
      <c r="P198" s="141">
        <v>2015940.280638</v>
      </c>
      <c r="Q198" s="141">
        <v>756991403</v>
      </c>
      <c r="R198" s="141">
        <v>1276518313</v>
      </c>
      <c r="S198" s="141">
        <f t="shared" si="212"/>
        <v>1195477.9229276699</v>
      </c>
      <c r="T198" s="141"/>
      <c r="U198" s="141"/>
      <c r="V198" s="141">
        <f t="shared" si="231"/>
        <v>443204474</v>
      </c>
      <c r="W198" s="141">
        <f t="shared" si="232"/>
        <v>523996799.00000209</v>
      </c>
      <c r="X198" s="141">
        <f t="shared" si="233"/>
        <v>0</v>
      </c>
      <c r="Y198" s="141"/>
      <c r="Z198" s="141">
        <v>193341.726819</v>
      </c>
      <c r="AA198" s="141">
        <f t="shared" si="234"/>
        <v>340118003</v>
      </c>
      <c r="AB198" s="141">
        <f t="shared" si="235"/>
        <v>342170317.00001383</v>
      </c>
      <c r="AC198" s="141">
        <f t="shared" si="236"/>
        <v>192182.07645477084</v>
      </c>
      <c r="AD198" s="141"/>
      <c r="AE198" s="141"/>
      <c r="AF198" s="141">
        <f t="shared" si="237"/>
        <v>605544318</v>
      </c>
      <c r="AG198" s="141">
        <f t="shared" si="238"/>
        <v>726591897.00000179</v>
      </c>
      <c r="AH198" s="141">
        <f t="shared" si="213"/>
        <v>0</v>
      </c>
      <c r="AI198" s="141"/>
      <c r="AJ198" s="141"/>
      <c r="AK198" s="141">
        <f t="shared" si="239"/>
        <v>20371175</v>
      </c>
      <c r="AL198" s="141">
        <f t="shared" si="240"/>
        <v>21580834</v>
      </c>
      <c r="AM198" s="141">
        <f t="shared" si="214"/>
        <v>0</v>
      </c>
      <c r="AN198" s="141"/>
      <c r="AO198" s="141">
        <v>57408.309659999999</v>
      </c>
      <c r="AP198" s="141">
        <f t="shared" si="241"/>
        <v>45205996</v>
      </c>
      <c r="AQ198" s="141">
        <f t="shared" si="242"/>
        <v>45294790.000002876</v>
      </c>
      <c r="AR198" s="141">
        <f t="shared" si="215"/>
        <v>57295.768825875035</v>
      </c>
      <c r="AS198" s="141"/>
      <c r="AT198" s="141"/>
      <c r="AU198" s="141">
        <f t="shared" si="243"/>
        <v>12223411</v>
      </c>
      <c r="AV198" s="141">
        <f t="shared" si="244"/>
        <v>11889881.000002848</v>
      </c>
      <c r="AW198" s="141">
        <f t="shared" si="216"/>
        <v>0</v>
      </c>
      <c r="AX198" s="141"/>
      <c r="AY198" s="141"/>
      <c r="AZ198" s="141">
        <f t="shared" si="245"/>
        <v>859541545</v>
      </c>
      <c r="BA198" s="141">
        <f t="shared" si="246"/>
        <v>834431461.9999969</v>
      </c>
      <c r="BB198" s="141">
        <f t="shared" si="217"/>
        <v>0</v>
      </c>
      <c r="BC198" s="141"/>
      <c r="BD198" s="141"/>
      <c r="BE198" s="141">
        <f t="shared" si="247"/>
        <v>9386434</v>
      </c>
      <c r="BF198" s="141">
        <f t="shared" si="248"/>
        <v>9386434</v>
      </c>
      <c r="BG198" s="141">
        <f t="shared" si="218"/>
        <v>0</v>
      </c>
      <c r="BH198" s="141"/>
      <c r="BI198" s="141"/>
      <c r="BJ198" s="141">
        <f t="shared" si="249"/>
        <v>2191103</v>
      </c>
      <c r="BK198" s="141">
        <f t="shared" si="250"/>
        <v>2191101</v>
      </c>
      <c r="BL198" s="141">
        <f t="shared" si="219"/>
        <v>0</v>
      </c>
      <c r="BM198" s="141"/>
      <c r="BN198" s="141"/>
      <c r="BO198" s="141">
        <f t="shared" si="251"/>
        <v>186600000</v>
      </c>
      <c r="BP198" s="141">
        <f t="shared" si="252"/>
        <v>183638092</v>
      </c>
      <c r="BQ198" s="141">
        <f t="shared" si="220"/>
        <v>0</v>
      </c>
      <c r="BR198" s="141"/>
      <c r="BS198" s="141"/>
      <c r="BT198" s="141">
        <f t="shared" si="253"/>
        <v>121100000</v>
      </c>
      <c r="BU198" s="141">
        <f t="shared" si="254"/>
        <v>119177778</v>
      </c>
      <c r="BV198" s="141">
        <f t="shared" si="221"/>
        <v>0</v>
      </c>
      <c r="BW198" s="141"/>
      <c r="BX198" s="141"/>
      <c r="BY198" s="141">
        <f t="shared" si="255"/>
        <v>10161290</v>
      </c>
      <c r="BZ198" s="141">
        <f t="shared" si="256"/>
        <v>10000069</v>
      </c>
      <c r="CA198" s="141">
        <f t="shared" si="222"/>
        <v>0</v>
      </c>
      <c r="CB198" s="141"/>
      <c r="CC198" s="141"/>
      <c r="CD198" s="141">
        <f t="shared" si="257"/>
        <v>1904000</v>
      </c>
      <c r="CE198" s="141">
        <f t="shared" si="258"/>
        <v>1874207.2309440002</v>
      </c>
      <c r="CF198" s="141">
        <f t="shared" si="223"/>
        <v>0</v>
      </c>
      <c r="CG198" s="141"/>
      <c r="CH198" s="141">
        <v>693.23</v>
      </c>
      <c r="CI198" s="141">
        <f t="shared" si="261"/>
        <v>246401</v>
      </c>
      <c r="CJ198" s="141">
        <f t="shared" si="262"/>
        <v>225992.98000000117</v>
      </c>
      <c r="CK198" s="141">
        <f t="shared" si="229"/>
        <v>755.83128834355432</v>
      </c>
      <c r="CL198" s="141"/>
      <c r="CM198" s="141"/>
      <c r="CN198" s="141"/>
      <c r="CO198" s="141">
        <f t="shared" si="259"/>
        <v>0</v>
      </c>
      <c r="CP198" s="141">
        <f t="shared" si="263"/>
        <v>435000431</v>
      </c>
      <c r="CQ198" s="141">
        <f t="shared" si="264"/>
        <v>435000431.00000006</v>
      </c>
      <c r="CR198" s="141">
        <f t="shared" si="186"/>
        <v>0</v>
      </c>
      <c r="CS198" s="141"/>
      <c r="CT198" s="141"/>
      <c r="CU198" s="141"/>
      <c r="CV198" s="141">
        <f t="shared" si="260"/>
        <v>1445711.5994966594</v>
      </c>
    </row>
    <row r="199" spans="1:100" s="14" customFormat="1" ht="13.2" x14ac:dyDescent="0.25">
      <c r="A199" s="4" t="s">
        <v>445</v>
      </c>
      <c r="B199" s="4" t="s">
        <v>446</v>
      </c>
      <c r="C199" s="4" t="s">
        <v>348</v>
      </c>
      <c r="D199" s="4" t="s">
        <v>348</v>
      </c>
      <c r="E199" s="4"/>
      <c r="F199" s="141"/>
      <c r="G199" s="141">
        <f>'Control Totals 2016-17'!$I$3</f>
        <v>129600000</v>
      </c>
      <c r="H199" s="141">
        <v>129600000.00000101</v>
      </c>
      <c r="I199" s="141">
        <f t="shared" si="210"/>
        <v>0</v>
      </c>
      <c r="J199" s="141"/>
      <c r="K199" s="141"/>
      <c r="L199" s="141">
        <f t="shared" si="230"/>
        <v>3202979103</v>
      </c>
      <c r="M199" s="141">
        <v>5258012077.9999981</v>
      </c>
      <c r="N199" s="141">
        <f t="shared" si="211"/>
        <v>0</v>
      </c>
      <c r="O199" s="141"/>
      <c r="P199" s="141">
        <v>958421.29396399995</v>
      </c>
      <c r="Q199" s="141">
        <v>756991403</v>
      </c>
      <c r="R199" s="141">
        <v>1276518313</v>
      </c>
      <c r="S199" s="141">
        <f t="shared" si="212"/>
        <v>568355.87284119427</v>
      </c>
      <c r="T199" s="141"/>
      <c r="U199" s="141"/>
      <c r="V199" s="141">
        <f t="shared" si="231"/>
        <v>443204474</v>
      </c>
      <c r="W199" s="141">
        <f t="shared" si="232"/>
        <v>523996799.00000209</v>
      </c>
      <c r="X199" s="141">
        <f t="shared" si="233"/>
        <v>0</v>
      </c>
      <c r="Y199" s="141"/>
      <c r="Z199" s="141">
        <v>60925.105428000003</v>
      </c>
      <c r="AA199" s="141">
        <f t="shared" si="234"/>
        <v>340118003</v>
      </c>
      <c r="AB199" s="141">
        <f t="shared" si="235"/>
        <v>342170317.00001383</v>
      </c>
      <c r="AC199" s="141">
        <f t="shared" si="236"/>
        <v>60559.680840857342</v>
      </c>
      <c r="AD199" s="141"/>
      <c r="AE199" s="141"/>
      <c r="AF199" s="141">
        <f t="shared" si="237"/>
        <v>605544318</v>
      </c>
      <c r="AG199" s="141">
        <f t="shared" si="238"/>
        <v>726591897.00000179</v>
      </c>
      <c r="AH199" s="141">
        <f t="shared" si="213"/>
        <v>0</v>
      </c>
      <c r="AI199" s="141"/>
      <c r="AJ199" s="141"/>
      <c r="AK199" s="141">
        <f t="shared" si="239"/>
        <v>20371175</v>
      </c>
      <c r="AL199" s="141">
        <f t="shared" si="240"/>
        <v>21580834</v>
      </c>
      <c r="AM199" s="141">
        <f t="shared" si="214"/>
        <v>0</v>
      </c>
      <c r="AN199" s="141"/>
      <c r="AO199" s="141">
        <v>36295.843967000001</v>
      </c>
      <c r="AP199" s="141">
        <f t="shared" si="241"/>
        <v>45205996</v>
      </c>
      <c r="AQ199" s="141">
        <f t="shared" si="242"/>
        <v>45294790.000002876</v>
      </c>
      <c r="AR199" s="141">
        <f t="shared" si="215"/>
        <v>36224.691122063305</v>
      </c>
      <c r="AS199" s="141"/>
      <c r="AT199" s="141"/>
      <c r="AU199" s="141">
        <f t="shared" si="243"/>
        <v>12223411</v>
      </c>
      <c r="AV199" s="141">
        <f t="shared" si="244"/>
        <v>11889881.000002848</v>
      </c>
      <c r="AW199" s="141">
        <f t="shared" si="216"/>
        <v>0</v>
      </c>
      <c r="AX199" s="141"/>
      <c r="AY199" s="141"/>
      <c r="AZ199" s="141">
        <f t="shared" si="245"/>
        <v>859541545</v>
      </c>
      <c r="BA199" s="141">
        <f t="shared" si="246"/>
        <v>834431461.9999969</v>
      </c>
      <c r="BB199" s="141">
        <f t="shared" si="217"/>
        <v>0</v>
      </c>
      <c r="BC199" s="141"/>
      <c r="BD199" s="141"/>
      <c r="BE199" s="141">
        <f t="shared" si="247"/>
        <v>9386434</v>
      </c>
      <c r="BF199" s="141">
        <f t="shared" si="248"/>
        <v>9386434</v>
      </c>
      <c r="BG199" s="141">
        <f t="shared" si="218"/>
        <v>0</v>
      </c>
      <c r="BH199" s="141"/>
      <c r="BI199" s="141"/>
      <c r="BJ199" s="141">
        <f t="shared" si="249"/>
        <v>2191103</v>
      </c>
      <c r="BK199" s="141">
        <f t="shared" si="250"/>
        <v>2191101</v>
      </c>
      <c r="BL199" s="141">
        <f t="shared" si="219"/>
        <v>0</v>
      </c>
      <c r="BM199" s="141"/>
      <c r="BN199" s="141"/>
      <c r="BO199" s="141">
        <f t="shared" si="251"/>
        <v>186600000</v>
      </c>
      <c r="BP199" s="141">
        <f t="shared" si="252"/>
        <v>183638092</v>
      </c>
      <c r="BQ199" s="141">
        <f t="shared" si="220"/>
        <v>0</v>
      </c>
      <c r="BR199" s="141"/>
      <c r="BS199" s="141"/>
      <c r="BT199" s="141">
        <f t="shared" si="253"/>
        <v>121100000</v>
      </c>
      <c r="BU199" s="141">
        <f t="shared" si="254"/>
        <v>119177778</v>
      </c>
      <c r="BV199" s="141">
        <f t="shared" si="221"/>
        <v>0</v>
      </c>
      <c r="BW199" s="141"/>
      <c r="BX199" s="141"/>
      <c r="BY199" s="141">
        <f t="shared" si="255"/>
        <v>10161290</v>
      </c>
      <c r="BZ199" s="141">
        <f t="shared" si="256"/>
        <v>10000069</v>
      </c>
      <c r="CA199" s="141">
        <f t="shared" si="222"/>
        <v>0</v>
      </c>
      <c r="CB199" s="141"/>
      <c r="CC199" s="141"/>
      <c r="CD199" s="141">
        <f t="shared" si="257"/>
        <v>1904000</v>
      </c>
      <c r="CE199" s="141">
        <f t="shared" si="258"/>
        <v>1874207.2309440002</v>
      </c>
      <c r="CF199" s="141">
        <f t="shared" si="223"/>
        <v>0</v>
      </c>
      <c r="CG199" s="141"/>
      <c r="CH199" s="141">
        <v>693.23</v>
      </c>
      <c r="CI199" s="141">
        <f t="shared" si="261"/>
        <v>246401</v>
      </c>
      <c r="CJ199" s="141">
        <f t="shared" si="262"/>
        <v>225992.98000000117</v>
      </c>
      <c r="CK199" s="141">
        <f t="shared" si="229"/>
        <v>755.83128834355432</v>
      </c>
      <c r="CL199" s="141"/>
      <c r="CM199" s="141"/>
      <c r="CN199" s="141"/>
      <c r="CO199" s="141">
        <f t="shared" si="259"/>
        <v>0</v>
      </c>
      <c r="CP199" s="141">
        <f t="shared" si="263"/>
        <v>435000431</v>
      </c>
      <c r="CQ199" s="141">
        <f t="shared" si="264"/>
        <v>435000431.00000006</v>
      </c>
      <c r="CR199" s="141">
        <f t="shared" si="186"/>
        <v>0</v>
      </c>
      <c r="CS199" s="141"/>
      <c r="CT199" s="141"/>
      <c r="CU199" s="141"/>
      <c r="CV199" s="141">
        <f t="shared" si="260"/>
        <v>665896.07609245845</v>
      </c>
    </row>
    <row r="200" spans="1:100" s="14" customFormat="1" ht="13.2" x14ac:dyDescent="0.25">
      <c r="A200" s="4" t="s">
        <v>747</v>
      </c>
      <c r="B200" s="4" t="s">
        <v>748</v>
      </c>
      <c r="C200" s="4" t="s">
        <v>348</v>
      </c>
      <c r="D200" s="4" t="s">
        <v>348</v>
      </c>
      <c r="E200" s="4"/>
      <c r="F200" s="141"/>
      <c r="G200" s="141">
        <f>'Control Totals 2016-17'!$I$3</f>
        <v>129600000</v>
      </c>
      <c r="H200" s="141">
        <v>129600000.00000101</v>
      </c>
      <c r="I200" s="141">
        <f t="shared" si="210"/>
        <v>0</v>
      </c>
      <c r="J200" s="141"/>
      <c r="K200" s="141"/>
      <c r="L200" s="141">
        <f t="shared" si="230"/>
        <v>3202979103</v>
      </c>
      <c r="M200" s="141">
        <v>5258012077.9999981</v>
      </c>
      <c r="N200" s="141">
        <f t="shared" si="211"/>
        <v>0</v>
      </c>
      <c r="O200" s="141"/>
      <c r="P200" s="141">
        <v>1143423.3994750001</v>
      </c>
      <c r="Q200" s="141">
        <v>756991403</v>
      </c>
      <c r="R200" s="141">
        <v>1276518313</v>
      </c>
      <c r="S200" s="141">
        <f t="shared" si="212"/>
        <v>678064.44653145352</v>
      </c>
      <c r="T200" s="141"/>
      <c r="U200" s="141"/>
      <c r="V200" s="141">
        <f t="shared" si="231"/>
        <v>443204474</v>
      </c>
      <c r="W200" s="141">
        <f t="shared" si="232"/>
        <v>523996799.00000209</v>
      </c>
      <c r="X200" s="141">
        <f t="shared" si="233"/>
        <v>0</v>
      </c>
      <c r="Y200" s="141"/>
      <c r="Z200" s="141">
        <v>58244.144744999998</v>
      </c>
      <c r="AA200" s="141">
        <f t="shared" si="234"/>
        <v>340118003</v>
      </c>
      <c r="AB200" s="141">
        <f t="shared" si="235"/>
        <v>342170317.00001383</v>
      </c>
      <c r="AC200" s="141">
        <f t="shared" si="236"/>
        <v>57894.800375426908</v>
      </c>
      <c r="AD200" s="141"/>
      <c r="AE200" s="141"/>
      <c r="AF200" s="141">
        <f t="shared" si="237"/>
        <v>605544318</v>
      </c>
      <c r="AG200" s="141">
        <f t="shared" si="238"/>
        <v>726591897.00000179</v>
      </c>
      <c r="AH200" s="141">
        <f t="shared" si="213"/>
        <v>0</v>
      </c>
      <c r="AI200" s="141"/>
      <c r="AJ200" s="141"/>
      <c r="AK200" s="141">
        <f t="shared" si="239"/>
        <v>20371175</v>
      </c>
      <c r="AL200" s="141">
        <f t="shared" si="240"/>
        <v>21580834</v>
      </c>
      <c r="AM200" s="141">
        <f t="shared" si="214"/>
        <v>0</v>
      </c>
      <c r="AN200" s="141"/>
      <c r="AO200" s="141">
        <v>57577.032736000001</v>
      </c>
      <c r="AP200" s="141">
        <f t="shared" si="241"/>
        <v>45205996</v>
      </c>
      <c r="AQ200" s="141">
        <f t="shared" si="242"/>
        <v>45294790.000002876</v>
      </c>
      <c r="AR200" s="141">
        <f t="shared" si="215"/>
        <v>57464.161144257865</v>
      </c>
      <c r="AS200" s="141"/>
      <c r="AT200" s="141"/>
      <c r="AU200" s="141">
        <f t="shared" si="243"/>
        <v>12223411</v>
      </c>
      <c r="AV200" s="141">
        <f t="shared" si="244"/>
        <v>11889881.000002848</v>
      </c>
      <c r="AW200" s="141">
        <f t="shared" si="216"/>
        <v>0</v>
      </c>
      <c r="AX200" s="141"/>
      <c r="AY200" s="141"/>
      <c r="AZ200" s="141">
        <f t="shared" si="245"/>
        <v>859541545</v>
      </c>
      <c r="BA200" s="141">
        <f t="shared" si="246"/>
        <v>834431461.9999969</v>
      </c>
      <c r="BB200" s="141">
        <f t="shared" si="217"/>
        <v>0</v>
      </c>
      <c r="BC200" s="141"/>
      <c r="BD200" s="141"/>
      <c r="BE200" s="141">
        <f t="shared" si="247"/>
        <v>9386434</v>
      </c>
      <c r="BF200" s="141">
        <f t="shared" si="248"/>
        <v>9386434</v>
      </c>
      <c r="BG200" s="141">
        <f t="shared" si="218"/>
        <v>0</v>
      </c>
      <c r="BH200" s="141"/>
      <c r="BI200" s="141"/>
      <c r="BJ200" s="141">
        <f t="shared" si="249"/>
        <v>2191103</v>
      </c>
      <c r="BK200" s="141">
        <f t="shared" si="250"/>
        <v>2191101</v>
      </c>
      <c r="BL200" s="141">
        <f t="shared" si="219"/>
        <v>0</v>
      </c>
      <c r="BM200" s="141"/>
      <c r="BN200" s="141"/>
      <c r="BO200" s="141">
        <f t="shared" si="251"/>
        <v>186600000</v>
      </c>
      <c r="BP200" s="141">
        <f t="shared" si="252"/>
        <v>183638092</v>
      </c>
      <c r="BQ200" s="141">
        <f t="shared" si="220"/>
        <v>0</v>
      </c>
      <c r="BR200" s="141"/>
      <c r="BS200" s="141"/>
      <c r="BT200" s="141">
        <f t="shared" si="253"/>
        <v>121100000</v>
      </c>
      <c r="BU200" s="141">
        <f t="shared" si="254"/>
        <v>119177778</v>
      </c>
      <c r="BV200" s="141">
        <f t="shared" si="221"/>
        <v>0</v>
      </c>
      <c r="BW200" s="141"/>
      <c r="BX200" s="141"/>
      <c r="BY200" s="141">
        <f t="shared" si="255"/>
        <v>10161290</v>
      </c>
      <c r="BZ200" s="141">
        <f t="shared" si="256"/>
        <v>10000069</v>
      </c>
      <c r="CA200" s="141">
        <f t="shared" si="222"/>
        <v>0</v>
      </c>
      <c r="CB200" s="141"/>
      <c r="CC200" s="141"/>
      <c r="CD200" s="141">
        <f t="shared" si="257"/>
        <v>1904000</v>
      </c>
      <c r="CE200" s="141">
        <f t="shared" si="258"/>
        <v>1874207.2309440002</v>
      </c>
      <c r="CF200" s="141">
        <f t="shared" si="223"/>
        <v>0</v>
      </c>
      <c r="CG200" s="141"/>
      <c r="CH200" s="141">
        <v>693.23</v>
      </c>
      <c r="CI200" s="141">
        <f t="shared" si="261"/>
        <v>246401</v>
      </c>
      <c r="CJ200" s="141">
        <f t="shared" si="262"/>
        <v>225992.98000000117</v>
      </c>
      <c r="CK200" s="141">
        <f t="shared" si="229"/>
        <v>755.83128834355432</v>
      </c>
      <c r="CL200" s="141"/>
      <c r="CM200" s="141">
        <v>43660</v>
      </c>
      <c r="CN200" s="141"/>
      <c r="CO200" s="141">
        <f t="shared" si="259"/>
        <v>43660</v>
      </c>
      <c r="CP200" s="141">
        <f t="shared" si="263"/>
        <v>435000431</v>
      </c>
      <c r="CQ200" s="141">
        <f t="shared" si="264"/>
        <v>435000431.00000006</v>
      </c>
      <c r="CR200" s="141">
        <f t="shared" ref="CR200:CR263" si="265">(CO200/CQ200)*CP200</f>
        <v>43659.999999999993</v>
      </c>
      <c r="CS200" s="141"/>
      <c r="CT200" s="141"/>
      <c r="CU200" s="141"/>
      <c r="CV200" s="141">
        <f t="shared" si="260"/>
        <v>837839.23933948181</v>
      </c>
    </row>
    <row r="201" spans="1:100" s="14" customFormat="1" ht="13.2" x14ac:dyDescent="0.25">
      <c r="A201" s="4" t="s">
        <v>39</v>
      </c>
      <c r="B201" s="4" t="s">
        <v>40</v>
      </c>
      <c r="C201" s="4"/>
      <c r="D201" s="4" t="s">
        <v>36</v>
      </c>
      <c r="E201" s="4"/>
      <c r="F201" s="141">
        <v>2446328.3989309999</v>
      </c>
      <c r="G201" s="141">
        <f>'Control Totals 2016-17'!$I$3</f>
        <v>129600000</v>
      </c>
      <c r="H201" s="141">
        <v>129600000.00000101</v>
      </c>
      <c r="I201" s="141">
        <f t="shared" si="210"/>
        <v>2446328.3989309808</v>
      </c>
      <c r="J201" s="141"/>
      <c r="K201" s="141">
        <v>94674195.147995993</v>
      </c>
      <c r="L201" s="141">
        <f t="shared" si="230"/>
        <v>3202979103</v>
      </c>
      <c r="M201" s="141">
        <v>5258012077.9999981</v>
      </c>
      <c r="N201" s="141">
        <f t="shared" si="211"/>
        <v>57671885.144797727</v>
      </c>
      <c r="O201" s="141"/>
      <c r="P201" s="141">
        <v>18580962.810800001</v>
      </c>
      <c r="Q201" s="141">
        <v>756991403</v>
      </c>
      <c r="R201" s="141">
        <v>1276518313</v>
      </c>
      <c r="S201" s="141">
        <f t="shared" si="212"/>
        <v>11018744.473929312</v>
      </c>
      <c r="T201" s="141"/>
      <c r="U201" s="141"/>
      <c r="V201" s="141">
        <f t="shared" si="231"/>
        <v>443204474</v>
      </c>
      <c r="W201" s="141">
        <f t="shared" si="232"/>
        <v>523996799.00000209</v>
      </c>
      <c r="X201" s="141">
        <f t="shared" si="233"/>
        <v>0</v>
      </c>
      <c r="Y201" s="141"/>
      <c r="Z201" s="141">
        <v>2019620.332442</v>
      </c>
      <c r="AA201" s="141">
        <f t="shared" si="234"/>
        <v>340118003</v>
      </c>
      <c r="AB201" s="141">
        <f t="shared" si="235"/>
        <v>342170317.00001383</v>
      </c>
      <c r="AC201" s="141">
        <f t="shared" si="236"/>
        <v>2007506.7887561426</v>
      </c>
      <c r="AD201" s="141"/>
      <c r="AE201" s="141">
        <v>9353865.2953760009</v>
      </c>
      <c r="AF201" s="141">
        <f t="shared" si="237"/>
        <v>605544318</v>
      </c>
      <c r="AG201" s="141">
        <f t="shared" si="238"/>
        <v>726591897.00000179</v>
      </c>
      <c r="AH201" s="141">
        <f t="shared" si="213"/>
        <v>7795545.2081683688</v>
      </c>
      <c r="AI201" s="141"/>
      <c r="AJ201" s="141"/>
      <c r="AK201" s="141">
        <f t="shared" si="239"/>
        <v>20371175</v>
      </c>
      <c r="AL201" s="141">
        <f t="shared" si="240"/>
        <v>21580834</v>
      </c>
      <c r="AM201" s="141">
        <f t="shared" si="214"/>
        <v>0</v>
      </c>
      <c r="AN201" s="141"/>
      <c r="AO201" s="141">
        <v>680919.90708699997</v>
      </c>
      <c r="AP201" s="141">
        <f t="shared" si="241"/>
        <v>45205996</v>
      </c>
      <c r="AQ201" s="141">
        <f t="shared" si="242"/>
        <v>45294790.000002876</v>
      </c>
      <c r="AR201" s="141">
        <f t="shared" si="215"/>
        <v>679585.06035889208</v>
      </c>
      <c r="AS201" s="141"/>
      <c r="AT201" s="141">
        <v>75755.527514000001</v>
      </c>
      <c r="AU201" s="141">
        <f t="shared" si="243"/>
        <v>12223411</v>
      </c>
      <c r="AV201" s="141">
        <f t="shared" si="244"/>
        <v>11889881.000002848</v>
      </c>
      <c r="AW201" s="141">
        <f t="shared" si="216"/>
        <v>77880.590085401898</v>
      </c>
      <c r="AX201" s="141"/>
      <c r="AY201" s="141">
        <v>9002076.1345000006</v>
      </c>
      <c r="AZ201" s="141">
        <f t="shared" si="245"/>
        <v>859541545</v>
      </c>
      <c r="BA201" s="141">
        <f t="shared" si="246"/>
        <v>834431461.9999969</v>
      </c>
      <c r="BB201" s="141">
        <f t="shared" si="217"/>
        <v>9272970.616795592</v>
      </c>
      <c r="BC201" s="141"/>
      <c r="BD201" s="141"/>
      <c r="BE201" s="141">
        <f t="shared" si="247"/>
        <v>9386434</v>
      </c>
      <c r="BF201" s="141">
        <f t="shared" si="248"/>
        <v>9386434</v>
      </c>
      <c r="BG201" s="141">
        <f t="shared" si="218"/>
        <v>0</v>
      </c>
      <c r="BH201" s="141"/>
      <c r="BI201" s="141"/>
      <c r="BJ201" s="141">
        <f t="shared" si="249"/>
        <v>2191103</v>
      </c>
      <c r="BK201" s="141">
        <f t="shared" si="250"/>
        <v>2191101</v>
      </c>
      <c r="BL201" s="141">
        <f t="shared" si="219"/>
        <v>0</v>
      </c>
      <c r="BM201" s="141"/>
      <c r="BN201" s="141">
        <v>2039951</v>
      </c>
      <c r="BO201" s="141">
        <f t="shared" si="251"/>
        <v>186600000</v>
      </c>
      <c r="BP201" s="141">
        <f t="shared" si="252"/>
        <v>183638092</v>
      </c>
      <c r="BQ201" s="141">
        <f t="shared" si="220"/>
        <v>2072853.4720345493</v>
      </c>
      <c r="BR201" s="141"/>
      <c r="BS201" s="141">
        <v>775655</v>
      </c>
      <c r="BT201" s="141">
        <f t="shared" si="253"/>
        <v>121100000</v>
      </c>
      <c r="BU201" s="141">
        <f t="shared" si="254"/>
        <v>119177778</v>
      </c>
      <c r="BV201" s="141">
        <f t="shared" si="221"/>
        <v>788165.56304649345</v>
      </c>
      <c r="BW201" s="141"/>
      <c r="BX201" s="141">
        <v>55750</v>
      </c>
      <c r="BY201" s="141">
        <f t="shared" si="255"/>
        <v>10161290</v>
      </c>
      <c r="BZ201" s="141">
        <f t="shared" si="256"/>
        <v>10000069</v>
      </c>
      <c r="CA201" s="141">
        <f t="shared" si="222"/>
        <v>56648.800873273969</v>
      </c>
      <c r="CB201" s="141"/>
      <c r="CC201" s="141">
        <v>13848.821900000001</v>
      </c>
      <c r="CD201" s="141">
        <f t="shared" si="257"/>
        <v>1904000</v>
      </c>
      <c r="CE201" s="141">
        <f t="shared" si="258"/>
        <v>1874207.2309440002</v>
      </c>
      <c r="CF201" s="141">
        <f t="shared" si="223"/>
        <v>14068.965513658219</v>
      </c>
      <c r="CG201" s="141"/>
      <c r="CH201" s="141">
        <v>693.23</v>
      </c>
      <c r="CI201" s="141">
        <f t="shared" si="261"/>
        <v>246401</v>
      </c>
      <c r="CJ201" s="141">
        <f t="shared" si="262"/>
        <v>225992.98000000117</v>
      </c>
      <c r="CK201" s="141">
        <f t="shared" si="229"/>
        <v>755.83128834355432</v>
      </c>
      <c r="CL201" s="141"/>
      <c r="CM201" s="141">
        <v>1531990</v>
      </c>
      <c r="CN201" s="141">
        <v>1524478</v>
      </c>
      <c r="CO201" s="141">
        <f t="shared" si="259"/>
        <v>3056468</v>
      </c>
      <c r="CP201" s="141">
        <f t="shared" si="263"/>
        <v>435000431</v>
      </c>
      <c r="CQ201" s="141">
        <f t="shared" si="264"/>
        <v>435000431.00000006</v>
      </c>
      <c r="CR201" s="141">
        <f t="shared" si="265"/>
        <v>3056467.9999999995</v>
      </c>
      <c r="CS201" s="141"/>
      <c r="CT201" s="141"/>
      <c r="CU201" s="141"/>
      <c r="CV201" s="141">
        <f t="shared" si="260"/>
        <v>96959406.914578766</v>
      </c>
    </row>
    <row r="202" spans="1:100" s="14" customFormat="1" ht="13.2" x14ac:dyDescent="0.25">
      <c r="A202" s="4" t="s">
        <v>637</v>
      </c>
      <c r="B202" s="4" t="s">
        <v>638</v>
      </c>
      <c r="C202" s="4" t="s">
        <v>348</v>
      </c>
      <c r="D202" s="4" t="s">
        <v>348</v>
      </c>
      <c r="E202" s="4"/>
      <c r="F202" s="141"/>
      <c r="G202" s="141">
        <f>'Control Totals 2016-17'!$I$3</f>
        <v>129600000</v>
      </c>
      <c r="H202" s="141">
        <v>129600000.00000101</v>
      </c>
      <c r="I202" s="141">
        <f t="shared" si="210"/>
        <v>0</v>
      </c>
      <c r="J202" s="141"/>
      <c r="K202" s="141"/>
      <c r="L202" s="141">
        <f t="shared" si="230"/>
        <v>3202979103</v>
      </c>
      <c r="M202" s="141">
        <v>5258012077.9999981</v>
      </c>
      <c r="N202" s="141">
        <f t="shared" si="211"/>
        <v>0</v>
      </c>
      <c r="O202" s="141"/>
      <c r="P202" s="141">
        <v>2374289.610378</v>
      </c>
      <c r="Q202" s="141">
        <v>756991403</v>
      </c>
      <c r="R202" s="141">
        <v>1276518313</v>
      </c>
      <c r="S202" s="141">
        <f t="shared" si="212"/>
        <v>1407983.5792284207</v>
      </c>
      <c r="T202" s="141"/>
      <c r="U202" s="141"/>
      <c r="V202" s="141">
        <f t="shared" si="231"/>
        <v>443204474</v>
      </c>
      <c r="W202" s="141">
        <f t="shared" si="232"/>
        <v>523996799.00000209</v>
      </c>
      <c r="X202" s="141">
        <f t="shared" si="233"/>
        <v>0</v>
      </c>
      <c r="Y202" s="141"/>
      <c r="Z202" s="141">
        <v>84203.733061000006</v>
      </c>
      <c r="AA202" s="141">
        <f t="shared" si="234"/>
        <v>340118003</v>
      </c>
      <c r="AB202" s="141">
        <f t="shared" si="235"/>
        <v>342170317.00001383</v>
      </c>
      <c r="AC202" s="141">
        <f t="shared" si="236"/>
        <v>83698.68486824719</v>
      </c>
      <c r="AD202" s="141"/>
      <c r="AE202" s="141"/>
      <c r="AF202" s="141">
        <f t="shared" si="237"/>
        <v>605544318</v>
      </c>
      <c r="AG202" s="141">
        <f t="shared" si="238"/>
        <v>726591897.00000179</v>
      </c>
      <c r="AH202" s="141">
        <f t="shared" si="213"/>
        <v>0</v>
      </c>
      <c r="AI202" s="141"/>
      <c r="AJ202" s="141"/>
      <c r="AK202" s="141">
        <f t="shared" si="239"/>
        <v>20371175</v>
      </c>
      <c r="AL202" s="141">
        <f t="shared" si="240"/>
        <v>21580834</v>
      </c>
      <c r="AM202" s="141">
        <f t="shared" si="214"/>
        <v>0</v>
      </c>
      <c r="AN202" s="141"/>
      <c r="AO202" s="141">
        <v>75705.138250999997</v>
      </c>
      <c r="AP202" s="141">
        <f t="shared" si="241"/>
        <v>45205996</v>
      </c>
      <c r="AQ202" s="141">
        <f t="shared" si="242"/>
        <v>45294790.000002876</v>
      </c>
      <c r="AR202" s="141">
        <f t="shared" si="215"/>
        <v>75556.729084160354</v>
      </c>
      <c r="AS202" s="141"/>
      <c r="AT202" s="141"/>
      <c r="AU202" s="141">
        <f t="shared" si="243"/>
        <v>12223411</v>
      </c>
      <c r="AV202" s="141">
        <f t="shared" si="244"/>
        <v>11889881.000002848</v>
      </c>
      <c r="AW202" s="141">
        <f t="shared" si="216"/>
        <v>0</v>
      </c>
      <c r="AX202" s="141"/>
      <c r="AY202" s="141"/>
      <c r="AZ202" s="141">
        <f t="shared" si="245"/>
        <v>859541545</v>
      </c>
      <c r="BA202" s="141">
        <f t="shared" si="246"/>
        <v>834431461.9999969</v>
      </c>
      <c r="BB202" s="141">
        <f t="shared" si="217"/>
        <v>0</v>
      </c>
      <c r="BC202" s="141"/>
      <c r="BD202" s="141"/>
      <c r="BE202" s="141">
        <f t="shared" si="247"/>
        <v>9386434</v>
      </c>
      <c r="BF202" s="141">
        <f t="shared" si="248"/>
        <v>9386434</v>
      </c>
      <c r="BG202" s="141">
        <f t="shared" si="218"/>
        <v>0</v>
      </c>
      <c r="BH202" s="141"/>
      <c r="BI202" s="141"/>
      <c r="BJ202" s="141">
        <f t="shared" si="249"/>
        <v>2191103</v>
      </c>
      <c r="BK202" s="141">
        <f t="shared" si="250"/>
        <v>2191101</v>
      </c>
      <c r="BL202" s="141">
        <f t="shared" si="219"/>
        <v>0</v>
      </c>
      <c r="BM202" s="141"/>
      <c r="BN202" s="141"/>
      <c r="BO202" s="141">
        <f t="shared" si="251"/>
        <v>186600000</v>
      </c>
      <c r="BP202" s="141">
        <f t="shared" si="252"/>
        <v>183638092</v>
      </c>
      <c r="BQ202" s="141">
        <f t="shared" si="220"/>
        <v>0</v>
      </c>
      <c r="BR202" s="141"/>
      <c r="BS202" s="141"/>
      <c r="BT202" s="141">
        <f t="shared" si="253"/>
        <v>121100000</v>
      </c>
      <c r="BU202" s="141">
        <f t="shared" si="254"/>
        <v>119177778</v>
      </c>
      <c r="BV202" s="141">
        <f t="shared" si="221"/>
        <v>0</v>
      </c>
      <c r="BW202" s="141"/>
      <c r="BX202" s="141"/>
      <c r="BY202" s="141">
        <f t="shared" si="255"/>
        <v>10161290</v>
      </c>
      <c r="BZ202" s="141">
        <f t="shared" si="256"/>
        <v>10000069</v>
      </c>
      <c r="CA202" s="141">
        <f t="shared" si="222"/>
        <v>0</v>
      </c>
      <c r="CB202" s="141"/>
      <c r="CC202" s="141"/>
      <c r="CD202" s="141">
        <f t="shared" si="257"/>
        <v>1904000</v>
      </c>
      <c r="CE202" s="141">
        <f t="shared" si="258"/>
        <v>1874207.2309440002</v>
      </c>
      <c r="CF202" s="141">
        <f t="shared" si="223"/>
        <v>0</v>
      </c>
      <c r="CG202" s="141"/>
      <c r="CH202" s="141">
        <v>693.23</v>
      </c>
      <c r="CI202" s="141">
        <f t="shared" si="261"/>
        <v>246401</v>
      </c>
      <c r="CJ202" s="141">
        <f t="shared" si="262"/>
        <v>225992.98000000117</v>
      </c>
      <c r="CK202" s="141">
        <f t="shared" si="229"/>
        <v>755.83128834355432</v>
      </c>
      <c r="CL202" s="141"/>
      <c r="CM202" s="141">
        <v>60745</v>
      </c>
      <c r="CN202" s="141">
        <v>117319</v>
      </c>
      <c r="CO202" s="141">
        <f t="shared" si="259"/>
        <v>178064</v>
      </c>
      <c r="CP202" s="141">
        <f t="shared" si="263"/>
        <v>435000431</v>
      </c>
      <c r="CQ202" s="141">
        <f t="shared" si="264"/>
        <v>435000431.00000006</v>
      </c>
      <c r="CR202" s="141">
        <f t="shared" si="265"/>
        <v>178063.99999999997</v>
      </c>
      <c r="CS202" s="141"/>
      <c r="CT202" s="141"/>
      <c r="CU202" s="141"/>
      <c r="CV202" s="141">
        <f t="shared" si="260"/>
        <v>1746058.8244691719</v>
      </c>
    </row>
    <row r="203" spans="1:100" s="14" customFormat="1" ht="13.2" x14ac:dyDescent="0.25">
      <c r="A203" s="4" t="s">
        <v>282</v>
      </c>
      <c r="B203" s="4" t="s">
        <v>283</v>
      </c>
      <c r="C203" s="4"/>
      <c r="D203" s="4" t="s">
        <v>203</v>
      </c>
      <c r="E203" s="4"/>
      <c r="F203" s="141">
        <v>596106.36635200004</v>
      </c>
      <c r="G203" s="141">
        <f>'Control Totals 2016-17'!$I$3</f>
        <v>129600000</v>
      </c>
      <c r="H203" s="141">
        <v>129600000.00000101</v>
      </c>
      <c r="I203" s="141">
        <f t="shared" si="210"/>
        <v>596106.36635199527</v>
      </c>
      <c r="J203" s="141"/>
      <c r="K203" s="141">
        <v>21984570.931329999</v>
      </c>
      <c r="L203" s="141">
        <f t="shared" si="230"/>
        <v>3202979103</v>
      </c>
      <c r="M203" s="141">
        <v>5258012077.9999981</v>
      </c>
      <c r="N203" s="141">
        <f t="shared" si="211"/>
        <v>13392156.62438257</v>
      </c>
      <c r="O203" s="141"/>
      <c r="P203" s="141">
        <v>5428394.609255</v>
      </c>
      <c r="Q203" s="141">
        <v>756991403</v>
      </c>
      <c r="R203" s="141">
        <v>1276518313</v>
      </c>
      <c r="S203" s="141">
        <f t="shared" si="212"/>
        <v>3219106.2278145161</v>
      </c>
      <c r="T203" s="141"/>
      <c r="U203" s="141"/>
      <c r="V203" s="141">
        <f t="shared" si="231"/>
        <v>443204474</v>
      </c>
      <c r="W203" s="141">
        <f t="shared" si="232"/>
        <v>523996799.00000209</v>
      </c>
      <c r="X203" s="141">
        <f t="shared" si="233"/>
        <v>0</v>
      </c>
      <c r="Y203" s="141"/>
      <c r="Z203" s="141">
        <v>1420391.8844590001</v>
      </c>
      <c r="AA203" s="141">
        <f t="shared" si="234"/>
        <v>340118003</v>
      </c>
      <c r="AB203" s="141">
        <f t="shared" si="235"/>
        <v>342170317.00001383</v>
      </c>
      <c r="AC203" s="141">
        <f t="shared" si="236"/>
        <v>1411872.471742142</v>
      </c>
      <c r="AD203" s="141"/>
      <c r="AE203" s="141">
        <v>3544317.5763030001</v>
      </c>
      <c r="AF203" s="141">
        <f t="shared" si="237"/>
        <v>605544318</v>
      </c>
      <c r="AG203" s="141">
        <f t="shared" si="238"/>
        <v>726591897.00000179</v>
      </c>
      <c r="AH203" s="141">
        <f t="shared" si="213"/>
        <v>2953847.1023133467</v>
      </c>
      <c r="AI203" s="141"/>
      <c r="AJ203" s="141"/>
      <c r="AK203" s="141">
        <f t="shared" si="239"/>
        <v>20371175</v>
      </c>
      <c r="AL203" s="141">
        <f t="shared" si="240"/>
        <v>21580834</v>
      </c>
      <c r="AM203" s="141">
        <f t="shared" si="214"/>
        <v>0</v>
      </c>
      <c r="AN203" s="141"/>
      <c r="AO203" s="141">
        <v>84994.532565999994</v>
      </c>
      <c r="AP203" s="141">
        <f t="shared" si="241"/>
        <v>45205996</v>
      </c>
      <c r="AQ203" s="141">
        <f t="shared" si="242"/>
        <v>45294790.000002876</v>
      </c>
      <c r="AR203" s="141">
        <f t="shared" si="215"/>
        <v>84827.912861506178</v>
      </c>
      <c r="AS203" s="141"/>
      <c r="AT203" s="141">
        <v>74679.776375999994</v>
      </c>
      <c r="AU203" s="141">
        <f t="shared" si="243"/>
        <v>12223411</v>
      </c>
      <c r="AV203" s="141">
        <f t="shared" si="244"/>
        <v>11889881.000002848</v>
      </c>
      <c r="AW203" s="141">
        <f t="shared" si="216"/>
        <v>76774.662423595306</v>
      </c>
      <c r="AX203" s="141"/>
      <c r="AY203" s="141">
        <v>5650326.4611539999</v>
      </c>
      <c r="AZ203" s="141">
        <f t="shared" si="245"/>
        <v>859541545</v>
      </c>
      <c r="BA203" s="141">
        <f t="shared" si="246"/>
        <v>834431461.9999969</v>
      </c>
      <c r="BB203" s="141">
        <f t="shared" si="217"/>
        <v>5820358.6002545878</v>
      </c>
      <c r="BC203" s="141"/>
      <c r="BD203" s="141"/>
      <c r="BE203" s="141">
        <f t="shared" si="247"/>
        <v>9386434</v>
      </c>
      <c r="BF203" s="141">
        <f t="shared" si="248"/>
        <v>9386434</v>
      </c>
      <c r="BG203" s="141">
        <f t="shared" si="218"/>
        <v>0</v>
      </c>
      <c r="BH203" s="141"/>
      <c r="BI203" s="141"/>
      <c r="BJ203" s="141">
        <f t="shared" si="249"/>
        <v>2191103</v>
      </c>
      <c r="BK203" s="141">
        <f t="shared" si="250"/>
        <v>2191101</v>
      </c>
      <c r="BL203" s="141">
        <f t="shared" si="219"/>
        <v>0</v>
      </c>
      <c r="BM203" s="141"/>
      <c r="BN203" s="141">
        <v>763531</v>
      </c>
      <c r="BO203" s="141">
        <f t="shared" si="251"/>
        <v>186600000</v>
      </c>
      <c r="BP203" s="141">
        <f t="shared" si="252"/>
        <v>183638092</v>
      </c>
      <c r="BQ203" s="141">
        <f t="shared" si="220"/>
        <v>775846.02980954514</v>
      </c>
      <c r="BR203" s="141"/>
      <c r="BS203" s="141">
        <v>519996</v>
      </c>
      <c r="BT203" s="141">
        <f t="shared" si="253"/>
        <v>121100000</v>
      </c>
      <c r="BU203" s="141">
        <f t="shared" si="254"/>
        <v>119177778</v>
      </c>
      <c r="BV203" s="141">
        <f t="shared" si="221"/>
        <v>528383.03127282672</v>
      </c>
      <c r="BW203" s="141"/>
      <c r="BX203" s="141">
        <v>51190</v>
      </c>
      <c r="BY203" s="141">
        <f t="shared" si="255"/>
        <v>10161290</v>
      </c>
      <c r="BZ203" s="141">
        <f t="shared" si="256"/>
        <v>10000069</v>
      </c>
      <c r="CA203" s="141">
        <f t="shared" si="222"/>
        <v>52015.284604536224</v>
      </c>
      <c r="CB203" s="141"/>
      <c r="CC203" s="141">
        <v>9232.5479369999994</v>
      </c>
      <c r="CD203" s="141">
        <f t="shared" si="257"/>
        <v>1904000</v>
      </c>
      <c r="CE203" s="141">
        <f t="shared" si="258"/>
        <v>1874207.2309440002</v>
      </c>
      <c r="CF203" s="141">
        <f t="shared" si="223"/>
        <v>9379.3103461637638</v>
      </c>
      <c r="CG203" s="141"/>
      <c r="CH203" s="141">
        <v>693.23</v>
      </c>
      <c r="CI203" s="141">
        <f t="shared" si="261"/>
        <v>246401</v>
      </c>
      <c r="CJ203" s="141">
        <f t="shared" si="262"/>
        <v>225992.98000000117</v>
      </c>
      <c r="CK203" s="141">
        <f t="shared" si="229"/>
        <v>755.83128834355432</v>
      </c>
      <c r="CL203" s="141"/>
      <c r="CM203" s="141"/>
      <c r="CN203" s="141"/>
      <c r="CO203" s="141">
        <f t="shared" si="259"/>
        <v>0</v>
      </c>
      <c r="CP203" s="141">
        <f t="shared" si="263"/>
        <v>435000431</v>
      </c>
      <c r="CQ203" s="141">
        <f t="shared" si="264"/>
        <v>435000431.00000006</v>
      </c>
      <c r="CR203" s="141">
        <f t="shared" si="265"/>
        <v>0</v>
      </c>
      <c r="CS203" s="141"/>
      <c r="CT203" s="141"/>
      <c r="CU203" s="141"/>
      <c r="CV203" s="141">
        <f t="shared" si="260"/>
        <v>28921429.455465674</v>
      </c>
    </row>
    <row r="204" spans="1:100" s="14" customFormat="1" ht="13.2" x14ac:dyDescent="0.25">
      <c r="A204" s="4" t="s">
        <v>573</v>
      </c>
      <c r="B204" s="4" t="s">
        <v>574</v>
      </c>
      <c r="C204" s="4" t="s">
        <v>348</v>
      </c>
      <c r="D204" s="4" t="s">
        <v>348</v>
      </c>
      <c r="E204" s="4"/>
      <c r="F204" s="141"/>
      <c r="G204" s="141">
        <f>'Control Totals 2016-17'!$I$3</f>
        <v>129600000</v>
      </c>
      <c r="H204" s="141">
        <v>129600000.00000101</v>
      </c>
      <c r="I204" s="141">
        <f t="shared" ref="I204:I205" si="266">(F204/H204)*G204</f>
        <v>0</v>
      </c>
      <c r="J204" s="141"/>
      <c r="K204" s="141"/>
      <c r="L204" s="141">
        <f t="shared" si="230"/>
        <v>3202979103</v>
      </c>
      <c r="M204" s="141">
        <v>5258012077.9999981</v>
      </c>
      <c r="N204" s="141">
        <f t="shared" ref="N204:N205" si="267">(K204/M204)*L204</f>
        <v>0</v>
      </c>
      <c r="O204" s="141"/>
      <c r="P204" s="141">
        <v>827841.82776699995</v>
      </c>
      <c r="Q204" s="141">
        <v>756991403</v>
      </c>
      <c r="R204" s="141">
        <v>1276518313</v>
      </c>
      <c r="S204" s="141">
        <f t="shared" ref="S204:S205" si="268">(P204/R204)*Q204</f>
        <v>490920.60825250822</v>
      </c>
      <c r="T204" s="141"/>
      <c r="U204" s="141"/>
      <c r="V204" s="141">
        <f t="shared" si="231"/>
        <v>443204474</v>
      </c>
      <c r="W204" s="141">
        <f t="shared" si="232"/>
        <v>523996799.00000209</v>
      </c>
      <c r="X204" s="141">
        <f t="shared" si="233"/>
        <v>0</v>
      </c>
      <c r="Y204" s="141"/>
      <c r="Z204" s="141">
        <v>48538.709537000002</v>
      </c>
      <c r="AA204" s="141">
        <f t="shared" si="234"/>
        <v>340118003</v>
      </c>
      <c r="AB204" s="141">
        <f t="shared" si="235"/>
        <v>342170317.00001383</v>
      </c>
      <c r="AC204" s="141">
        <f t="shared" si="236"/>
        <v>48247.57769950229</v>
      </c>
      <c r="AD204" s="141"/>
      <c r="AE204" s="141"/>
      <c r="AF204" s="141">
        <f t="shared" si="237"/>
        <v>605544318</v>
      </c>
      <c r="AG204" s="141">
        <f t="shared" si="238"/>
        <v>726591897.00000179</v>
      </c>
      <c r="AH204" s="141">
        <f t="shared" ref="AH204:AH205" si="269">(AE204/AG204)*AF204</f>
        <v>0</v>
      </c>
      <c r="AI204" s="141"/>
      <c r="AJ204" s="141"/>
      <c r="AK204" s="141">
        <f t="shared" si="239"/>
        <v>20371175</v>
      </c>
      <c r="AL204" s="141">
        <f t="shared" si="240"/>
        <v>21580834</v>
      </c>
      <c r="AM204" s="141">
        <f t="shared" ref="AM204:AM205" si="270">(AJ204/AL204)*AK204</f>
        <v>0</v>
      </c>
      <c r="AN204" s="141"/>
      <c r="AO204" s="141">
        <v>40237.056488000002</v>
      </c>
      <c r="AP204" s="141">
        <f t="shared" si="241"/>
        <v>45205996</v>
      </c>
      <c r="AQ204" s="141">
        <f t="shared" si="242"/>
        <v>45294790.000002876</v>
      </c>
      <c r="AR204" s="141">
        <f t="shared" ref="AR204:AR205" si="271">(AO204/AQ204)*AP204</f>
        <v>40158.177455910198</v>
      </c>
      <c r="AS204" s="141"/>
      <c r="AT204" s="141"/>
      <c r="AU204" s="141">
        <f t="shared" si="243"/>
        <v>12223411</v>
      </c>
      <c r="AV204" s="141">
        <f t="shared" si="244"/>
        <v>11889881.000002848</v>
      </c>
      <c r="AW204" s="141">
        <f t="shared" ref="AW204:AW205" si="272">(AT204/AV204)*AU204</f>
        <v>0</v>
      </c>
      <c r="AX204" s="141"/>
      <c r="AY204" s="141"/>
      <c r="AZ204" s="141">
        <f t="shared" si="245"/>
        <v>859541545</v>
      </c>
      <c r="BA204" s="141">
        <f t="shared" si="246"/>
        <v>834431461.9999969</v>
      </c>
      <c r="BB204" s="141">
        <f t="shared" ref="BB204:BB205" si="273">(AY204/BA204)*AZ204</f>
        <v>0</v>
      </c>
      <c r="BC204" s="141"/>
      <c r="BD204" s="141"/>
      <c r="BE204" s="141">
        <f t="shared" si="247"/>
        <v>9386434</v>
      </c>
      <c r="BF204" s="141">
        <f t="shared" si="248"/>
        <v>9386434</v>
      </c>
      <c r="BG204" s="141">
        <f t="shared" ref="BG204:BG205" si="274">(BD204/BF204)*BE204</f>
        <v>0</v>
      </c>
      <c r="BH204" s="141"/>
      <c r="BI204" s="141"/>
      <c r="BJ204" s="141">
        <f t="shared" si="249"/>
        <v>2191103</v>
      </c>
      <c r="BK204" s="141">
        <f t="shared" si="250"/>
        <v>2191101</v>
      </c>
      <c r="BL204" s="141">
        <f t="shared" ref="BL204:BL205" si="275">(BI204/BK204)*BJ204</f>
        <v>0</v>
      </c>
      <c r="BM204" s="141"/>
      <c r="BN204" s="141"/>
      <c r="BO204" s="141">
        <f t="shared" si="251"/>
        <v>186600000</v>
      </c>
      <c r="BP204" s="141">
        <f t="shared" si="252"/>
        <v>183638092</v>
      </c>
      <c r="BQ204" s="141">
        <f t="shared" ref="BQ204:BQ205" si="276">(BN204/BP204)*BO204</f>
        <v>0</v>
      </c>
      <c r="BR204" s="141"/>
      <c r="BS204" s="141"/>
      <c r="BT204" s="141">
        <f t="shared" si="253"/>
        <v>121100000</v>
      </c>
      <c r="BU204" s="141">
        <f t="shared" si="254"/>
        <v>119177778</v>
      </c>
      <c r="BV204" s="141">
        <f t="shared" ref="BV204:BV205" si="277">(BS204/BU204)*BT204</f>
        <v>0</v>
      </c>
      <c r="BW204" s="141"/>
      <c r="BX204" s="141"/>
      <c r="BY204" s="141">
        <f t="shared" si="255"/>
        <v>10161290</v>
      </c>
      <c r="BZ204" s="141">
        <f t="shared" si="256"/>
        <v>10000069</v>
      </c>
      <c r="CA204" s="141">
        <f t="shared" ref="CA204:CA205" si="278">(BX204/BZ204)*BY204</f>
        <v>0</v>
      </c>
      <c r="CB204" s="141"/>
      <c r="CC204" s="141"/>
      <c r="CD204" s="141">
        <f t="shared" si="257"/>
        <v>1904000</v>
      </c>
      <c r="CE204" s="141">
        <f t="shared" si="258"/>
        <v>1874207.2309440002</v>
      </c>
      <c r="CF204" s="141">
        <f t="shared" ref="CF204:CF205" si="279">(CC204/CE204)*CD204</f>
        <v>0</v>
      </c>
      <c r="CG204" s="141"/>
      <c r="CH204" s="141">
        <v>693.23</v>
      </c>
      <c r="CI204" s="141">
        <f t="shared" si="261"/>
        <v>246401</v>
      </c>
      <c r="CJ204" s="141">
        <f t="shared" si="262"/>
        <v>225992.98000000117</v>
      </c>
      <c r="CK204" s="141">
        <f t="shared" ref="CK204:CK205" si="280">(CH204/CJ204)*CI204</f>
        <v>755.83128834355432</v>
      </c>
      <c r="CL204" s="141"/>
      <c r="CM204" s="141"/>
      <c r="CN204" s="141">
        <v>68307</v>
      </c>
      <c r="CO204" s="141">
        <f t="shared" si="259"/>
        <v>68307</v>
      </c>
      <c r="CP204" s="141">
        <f t="shared" si="263"/>
        <v>435000431</v>
      </c>
      <c r="CQ204" s="141">
        <f t="shared" si="264"/>
        <v>435000431.00000006</v>
      </c>
      <c r="CR204" s="141">
        <f t="shared" si="265"/>
        <v>68306.999999999985</v>
      </c>
      <c r="CS204" s="141"/>
      <c r="CT204" s="141"/>
      <c r="CU204" s="141"/>
      <c r="CV204" s="141">
        <f t="shared" si="260"/>
        <v>648389.19469626434</v>
      </c>
    </row>
    <row r="205" spans="1:100" s="14" customFormat="1" ht="13.2" x14ac:dyDescent="0.25">
      <c r="A205" s="4" t="s">
        <v>653</v>
      </c>
      <c r="B205" s="4" t="s">
        <v>654</v>
      </c>
      <c r="C205" s="4" t="s">
        <v>348</v>
      </c>
      <c r="D205" s="4" t="s">
        <v>348</v>
      </c>
      <c r="E205" s="4"/>
      <c r="F205" s="141"/>
      <c r="G205" s="141">
        <f>'Control Totals 2016-17'!$I$3</f>
        <v>129600000</v>
      </c>
      <c r="H205" s="141">
        <v>129600000.00000101</v>
      </c>
      <c r="I205" s="141">
        <f t="shared" si="266"/>
        <v>0</v>
      </c>
      <c r="J205" s="141"/>
      <c r="K205" s="141"/>
      <c r="L205" s="141">
        <f t="shared" si="230"/>
        <v>3202979103</v>
      </c>
      <c r="M205" s="141">
        <v>5258012077.9999981</v>
      </c>
      <c r="N205" s="141">
        <f t="shared" si="267"/>
        <v>0</v>
      </c>
      <c r="O205" s="141"/>
      <c r="P205" s="141">
        <v>1808175.0474390001</v>
      </c>
      <c r="Q205" s="141">
        <v>756991403</v>
      </c>
      <c r="R205" s="141">
        <v>1276518313</v>
      </c>
      <c r="S205" s="141">
        <f t="shared" si="268"/>
        <v>1072270.528429497</v>
      </c>
      <c r="T205" s="141"/>
      <c r="U205" s="141"/>
      <c r="V205" s="141">
        <f t="shared" si="231"/>
        <v>443204474</v>
      </c>
      <c r="W205" s="141">
        <f t="shared" si="232"/>
        <v>523996799.00000209</v>
      </c>
      <c r="X205" s="141">
        <f t="shared" si="233"/>
        <v>0</v>
      </c>
      <c r="Y205" s="141"/>
      <c r="Z205" s="141">
        <v>86619.423381000001</v>
      </c>
      <c r="AA205" s="141">
        <f t="shared" si="234"/>
        <v>340118003</v>
      </c>
      <c r="AB205" s="141">
        <f t="shared" si="235"/>
        <v>342170317.00001383</v>
      </c>
      <c r="AC205" s="141">
        <f t="shared" si="236"/>
        <v>86099.886044048762</v>
      </c>
      <c r="AD205" s="141"/>
      <c r="AE205" s="141"/>
      <c r="AF205" s="141">
        <f t="shared" si="237"/>
        <v>605544318</v>
      </c>
      <c r="AG205" s="141">
        <f t="shared" si="238"/>
        <v>726591897.00000179</v>
      </c>
      <c r="AH205" s="141">
        <f t="shared" si="269"/>
        <v>0</v>
      </c>
      <c r="AI205" s="141"/>
      <c r="AJ205" s="141"/>
      <c r="AK205" s="141">
        <f t="shared" si="239"/>
        <v>20371175</v>
      </c>
      <c r="AL205" s="141">
        <f t="shared" si="240"/>
        <v>21580834</v>
      </c>
      <c r="AM205" s="141">
        <f t="shared" si="270"/>
        <v>0</v>
      </c>
      <c r="AN205" s="141"/>
      <c r="AO205" s="141">
        <v>115114.43253400001</v>
      </c>
      <c r="AP205" s="141">
        <f t="shared" si="241"/>
        <v>45205996</v>
      </c>
      <c r="AQ205" s="141">
        <f t="shared" si="242"/>
        <v>45294790.000002876</v>
      </c>
      <c r="AR205" s="141">
        <f t="shared" si="271"/>
        <v>114888.76704525937</v>
      </c>
      <c r="AS205" s="141"/>
      <c r="AT205" s="141"/>
      <c r="AU205" s="141">
        <f t="shared" si="243"/>
        <v>12223411</v>
      </c>
      <c r="AV205" s="141">
        <f t="shared" si="244"/>
        <v>11889881.000002848</v>
      </c>
      <c r="AW205" s="141">
        <f t="shared" si="272"/>
        <v>0</v>
      </c>
      <c r="AX205" s="141"/>
      <c r="AY205" s="141"/>
      <c r="AZ205" s="141">
        <f t="shared" si="245"/>
        <v>859541545</v>
      </c>
      <c r="BA205" s="141">
        <f t="shared" si="246"/>
        <v>834431461.9999969</v>
      </c>
      <c r="BB205" s="141">
        <f t="shared" si="273"/>
        <v>0</v>
      </c>
      <c r="BC205" s="141"/>
      <c r="BD205" s="141"/>
      <c r="BE205" s="141">
        <f t="shared" si="247"/>
        <v>9386434</v>
      </c>
      <c r="BF205" s="141">
        <f t="shared" si="248"/>
        <v>9386434</v>
      </c>
      <c r="BG205" s="141">
        <f t="shared" si="274"/>
        <v>0</v>
      </c>
      <c r="BH205" s="141"/>
      <c r="BI205" s="141"/>
      <c r="BJ205" s="141">
        <f t="shared" si="249"/>
        <v>2191103</v>
      </c>
      <c r="BK205" s="141">
        <f t="shared" si="250"/>
        <v>2191101</v>
      </c>
      <c r="BL205" s="141">
        <f t="shared" si="275"/>
        <v>0</v>
      </c>
      <c r="BM205" s="141"/>
      <c r="BN205" s="141"/>
      <c r="BO205" s="141">
        <f t="shared" si="251"/>
        <v>186600000</v>
      </c>
      <c r="BP205" s="141">
        <f t="shared" si="252"/>
        <v>183638092</v>
      </c>
      <c r="BQ205" s="141">
        <f t="shared" si="276"/>
        <v>0</v>
      </c>
      <c r="BR205" s="141"/>
      <c r="BS205" s="141"/>
      <c r="BT205" s="141">
        <f t="shared" si="253"/>
        <v>121100000</v>
      </c>
      <c r="BU205" s="141">
        <f t="shared" si="254"/>
        <v>119177778</v>
      </c>
      <c r="BV205" s="141">
        <f t="shared" si="277"/>
        <v>0</v>
      </c>
      <c r="BW205" s="141"/>
      <c r="BX205" s="141"/>
      <c r="BY205" s="141">
        <f t="shared" si="255"/>
        <v>10161290</v>
      </c>
      <c r="BZ205" s="141">
        <f t="shared" si="256"/>
        <v>10000069</v>
      </c>
      <c r="CA205" s="141">
        <f t="shared" si="278"/>
        <v>0</v>
      </c>
      <c r="CB205" s="141"/>
      <c r="CC205" s="141"/>
      <c r="CD205" s="141">
        <f t="shared" si="257"/>
        <v>1904000</v>
      </c>
      <c r="CE205" s="141">
        <f t="shared" si="258"/>
        <v>1874207.2309440002</v>
      </c>
      <c r="CF205" s="141">
        <f t="shared" si="279"/>
        <v>0</v>
      </c>
      <c r="CG205" s="141"/>
      <c r="CH205" s="141">
        <v>693.23</v>
      </c>
      <c r="CI205" s="141">
        <f t="shared" si="261"/>
        <v>246401</v>
      </c>
      <c r="CJ205" s="141">
        <f t="shared" si="262"/>
        <v>225992.98000000117</v>
      </c>
      <c r="CK205" s="141">
        <f t="shared" si="280"/>
        <v>755.83128834355432</v>
      </c>
      <c r="CL205" s="141"/>
      <c r="CM205" s="141">
        <v>61864</v>
      </c>
      <c r="CN205" s="141">
        <v>120525</v>
      </c>
      <c r="CO205" s="141">
        <f t="shared" si="259"/>
        <v>182389</v>
      </c>
      <c r="CP205" s="141">
        <f t="shared" si="263"/>
        <v>435000431</v>
      </c>
      <c r="CQ205" s="141">
        <f t="shared" si="264"/>
        <v>435000431.00000006</v>
      </c>
      <c r="CR205" s="141">
        <f t="shared" si="265"/>
        <v>182388.99999999997</v>
      </c>
      <c r="CS205" s="141"/>
      <c r="CT205" s="141"/>
      <c r="CU205" s="141"/>
      <c r="CV205" s="141">
        <f t="shared" si="260"/>
        <v>1456404.0128071487</v>
      </c>
    </row>
    <row r="206" spans="1:100" s="14" customFormat="1" ht="13.2" x14ac:dyDescent="0.25">
      <c r="A206" s="4" t="s">
        <v>752</v>
      </c>
      <c r="B206" s="4" t="s">
        <v>753</v>
      </c>
      <c r="C206" s="4" t="s">
        <v>751</v>
      </c>
      <c r="D206" s="4" t="s">
        <v>751</v>
      </c>
      <c r="E206" s="4"/>
      <c r="F206" s="141"/>
      <c r="G206" s="141">
        <f>'Control Totals 2016-17'!$I$3</f>
        <v>129600000</v>
      </c>
      <c r="H206" s="141">
        <v>129600000.00000101</v>
      </c>
      <c r="I206" s="141"/>
      <c r="J206" s="141"/>
      <c r="K206" s="141"/>
      <c r="L206" s="141">
        <f t="shared" si="230"/>
        <v>3202979103</v>
      </c>
      <c r="M206" s="141">
        <v>5258012077.9999981</v>
      </c>
      <c r="N206" s="141"/>
      <c r="O206" s="141"/>
      <c r="P206" s="141"/>
      <c r="Q206" s="141">
        <v>756991403</v>
      </c>
      <c r="R206" s="141">
        <v>1276518313</v>
      </c>
      <c r="S206" s="141"/>
      <c r="T206" s="141"/>
      <c r="U206" s="141">
        <v>18335845.180302002</v>
      </c>
      <c r="V206" s="141">
        <f t="shared" si="231"/>
        <v>443204474</v>
      </c>
      <c r="W206" s="141">
        <f t="shared" si="232"/>
        <v>523996799.00000209</v>
      </c>
      <c r="X206" s="141">
        <f t="shared" si="233"/>
        <v>15508737.14112355</v>
      </c>
      <c r="Y206" s="141"/>
      <c r="Z206" s="141">
        <v>392742.57471700001</v>
      </c>
      <c r="AA206" s="141">
        <f t="shared" si="234"/>
        <v>340118003</v>
      </c>
      <c r="AB206" s="141">
        <f t="shared" si="235"/>
        <v>342170317.00001383</v>
      </c>
      <c r="AC206" s="141">
        <f t="shared" si="236"/>
        <v>390386.93179753207</v>
      </c>
      <c r="AD206" s="141"/>
      <c r="AE206" s="141"/>
      <c r="AF206" s="141">
        <f t="shared" si="237"/>
        <v>605544318</v>
      </c>
      <c r="AG206" s="141">
        <f t="shared" si="238"/>
        <v>726591897.00000179</v>
      </c>
      <c r="AH206" s="141"/>
      <c r="AI206" s="141"/>
      <c r="AJ206" s="141"/>
      <c r="AK206" s="141">
        <f t="shared" si="239"/>
        <v>20371175</v>
      </c>
      <c r="AL206" s="141">
        <f t="shared" si="240"/>
        <v>21580834</v>
      </c>
      <c r="AM206" s="141"/>
      <c r="AN206" s="141"/>
      <c r="AO206" s="141"/>
      <c r="AP206" s="141">
        <f t="shared" si="241"/>
        <v>45205996</v>
      </c>
      <c r="AQ206" s="141">
        <f t="shared" si="242"/>
        <v>45294790.000002876</v>
      </c>
      <c r="AR206" s="141"/>
      <c r="AS206" s="141"/>
      <c r="AT206" s="141"/>
      <c r="AU206" s="141">
        <f t="shared" si="243"/>
        <v>12223411</v>
      </c>
      <c r="AV206" s="141">
        <f t="shared" si="244"/>
        <v>11889881.000002848</v>
      </c>
      <c r="AW206" s="141"/>
      <c r="AX206" s="141"/>
      <c r="AY206" s="141"/>
      <c r="AZ206" s="141">
        <f t="shared" si="245"/>
        <v>859541545</v>
      </c>
      <c r="BA206" s="141">
        <f t="shared" si="246"/>
        <v>834431461.9999969</v>
      </c>
      <c r="BB206" s="141"/>
      <c r="BC206" s="141"/>
      <c r="BD206" s="141"/>
      <c r="BE206" s="141">
        <f t="shared" si="247"/>
        <v>9386434</v>
      </c>
      <c r="BF206" s="141">
        <f t="shared" si="248"/>
        <v>9386434</v>
      </c>
      <c r="BG206" s="141"/>
      <c r="BH206" s="141"/>
      <c r="BI206" s="141"/>
      <c r="BJ206" s="141">
        <f t="shared" si="249"/>
        <v>2191103</v>
      </c>
      <c r="BK206" s="141">
        <f t="shared" si="250"/>
        <v>2191101</v>
      </c>
      <c r="BL206" s="141"/>
      <c r="BM206" s="141"/>
      <c r="BN206" s="141"/>
      <c r="BO206" s="141">
        <f t="shared" si="251"/>
        <v>186600000</v>
      </c>
      <c r="BP206" s="141">
        <f t="shared" si="252"/>
        <v>183638092</v>
      </c>
      <c r="BQ206" s="141"/>
      <c r="BR206" s="141"/>
      <c r="BS206" s="141"/>
      <c r="BT206" s="141">
        <f t="shared" si="253"/>
        <v>121100000</v>
      </c>
      <c r="BU206" s="141">
        <f t="shared" si="254"/>
        <v>119177778</v>
      </c>
      <c r="BV206" s="141"/>
      <c r="BW206" s="141"/>
      <c r="BX206" s="141"/>
      <c r="BY206" s="141">
        <f t="shared" si="255"/>
        <v>10161290</v>
      </c>
      <c r="BZ206" s="141">
        <f t="shared" si="256"/>
        <v>10000069</v>
      </c>
      <c r="CA206" s="141"/>
      <c r="CB206" s="141"/>
      <c r="CC206" s="141"/>
      <c r="CD206" s="141">
        <f t="shared" si="257"/>
        <v>1904000</v>
      </c>
      <c r="CE206" s="141">
        <f t="shared" si="258"/>
        <v>1874207.2309440002</v>
      </c>
      <c r="CF206" s="141"/>
      <c r="CG206" s="141"/>
      <c r="CH206" s="141"/>
      <c r="CI206" s="141">
        <f t="shared" si="261"/>
        <v>246401</v>
      </c>
      <c r="CJ206" s="141">
        <f t="shared" si="262"/>
        <v>225992.98000000117</v>
      </c>
      <c r="CK206" s="141"/>
      <c r="CL206" s="141"/>
      <c r="CM206" s="141"/>
      <c r="CN206" s="141"/>
      <c r="CO206" s="141">
        <f t="shared" si="259"/>
        <v>0</v>
      </c>
      <c r="CP206" s="141">
        <f t="shared" si="263"/>
        <v>435000431</v>
      </c>
      <c r="CQ206" s="141">
        <f t="shared" si="264"/>
        <v>435000431.00000006</v>
      </c>
      <c r="CR206" s="141">
        <f t="shared" si="265"/>
        <v>0</v>
      </c>
      <c r="CS206" s="141"/>
      <c r="CT206" s="141"/>
      <c r="CU206" s="141"/>
      <c r="CV206" s="141">
        <f t="shared" si="260"/>
        <v>15899124.072921082</v>
      </c>
    </row>
    <row r="207" spans="1:100" s="14" customFormat="1" ht="13.2" x14ac:dyDescent="0.25">
      <c r="A207" s="4" t="s">
        <v>163</v>
      </c>
      <c r="B207" s="4" t="s">
        <v>164</v>
      </c>
      <c r="C207" s="4"/>
      <c r="D207" s="4" t="s">
        <v>136</v>
      </c>
      <c r="E207" s="4"/>
      <c r="F207" s="141">
        <v>329766.23913300002</v>
      </c>
      <c r="G207" s="141">
        <f>'Control Totals 2016-17'!$I$3</f>
        <v>129600000</v>
      </c>
      <c r="H207" s="141">
        <v>129600000.00000101</v>
      </c>
      <c r="I207" s="141">
        <f t="shared" ref="I207:I238" si="281">(F207/H207)*G207</f>
        <v>329766.23913299741</v>
      </c>
      <c r="J207" s="141"/>
      <c r="K207" s="141">
        <v>14356336.659093</v>
      </c>
      <c r="L207" s="141">
        <f t="shared" si="230"/>
        <v>3202979103</v>
      </c>
      <c r="M207" s="141">
        <v>5258012077.9999981</v>
      </c>
      <c r="N207" s="141">
        <f t="shared" ref="N207:N238" si="282">(K207/M207)*L207</f>
        <v>8745329.1534085609</v>
      </c>
      <c r="O207" s="141"/>
      <c r="P207" s="141">
        <v>5857151.3336770004</v>
      </c>
      <c r="Q207" s="141">
        <v>756991403</v>
      </c>
      <c r="R207" s="141">
        <v>1276518313</v>
      </c>
      <c r="S207" s="141">
        <f t="shared" ref="S207:S238" si="283">(P207/R207)*Q207</f>
        <v>3473364.3540478321</v>
      </c>
      <c r="T207" s="141"/>
      <c r="U207" s="141"/>
      <c r="V207" s="141">
        <f t="shared" si="231"/>
        <v>443204474</v>
      </c>
      <c r="W207" s="141">
        <f t="shared" si="232"/>
        <v>523996799.00000209</v>
      </c>
      <c r="X207" s="141">
        <f t="shared" si="233"/>
        <v>0</v>
      </c>
      <c r="Y207" s="141"/>
      <c r="Z207" s="141">
        <v>1188294.157721</v>
      </c>
      <c r="AA207" s="141">
        <f t="shared" si="234"/>
        <v>340118003</v>
      </c>
      <c r="AB207" s="141">
        <f t="shared" si="235"/>
        <v>342170317.00001383</v>
      </c>
      <c r="AC207" s="141">
        <f t="shared" si="236"/>
        <v>1181166.8511872035</v>
      </c>
      <c r="AD207" s="141"/>
      <c r="AE207" s="141">
        <v>2631297.4014829998</v>
      </c>
      <c r="AF207" s="141">
        <f t="shared" si="237"/>
        <v>605544318</v>
      </c>
      <c r="AG207" s="141">
        <f t="shared" si="238"/>
        <v>726591897.00000179</v>
      </c>
      <c r="AH207" s="141">
        <f t="shared" ref="AH207:AH238" si="284">(AE207/AG207)*AF207</f>
        <v>2192932.7825082964</v>
      </c>
      <c r="AI207" s="141"/>
      <c r="AJ207" s="141"/>
      <c r="AK207" s="141">
        <f t="shared" si="239"/>
        <v>20371175</v>
      </c>
      <c r="AL207" s="141">
        <f t="shared" si="240"/>
        <v>21580834</v>
      </c>
      <c r="AM207" s="141">
        <f t="shared" ref="AM207:AM238" si="285">(AJ207/AL207)*AK207</f>
        <v>0</v>
      </c>
      <c r="AN207" s="141"/>
      <c r="AO207" s="141">
        <v>226473.92735300001</v>
      </c>
      <c r="AP207" s="141">
        <f t="shared" si="241"/>
        <v>45205996</v>
      </c>
      <c r="AQ207" s="141">
        <f t="shared" si="242"/>
        <v>45294790.000002876</v>
      </c>
      <c r="AR207" s="141">
        <f t="shared" ref="AR207:AR238" si="286">(AO207/AQ207)*AP207</f>
        <v>226029.95739738189</v>
      </c>
      <c r="AS207" s="141"/>
      <c r="AT207" s="141">
        <v>72131.944732999997</v>
      </c>
      <c r="AU207" s="141">
        <f t="shared" si="243"/>
        <v>12223411</v>
      </c>
      <c r="AV207" s="141">
        <f t="shared" si="244"/>
        <v>11889881.000002848</v>
      </c>
      <c r="AW207" s="141">
        <f t="shared" ref="AW207:AW238" si="287">(AT207/AV207)*AU207</f>
        <v>74155.36006630621</v>
      </c>
      <c r="AX207" s="141"/>
      <c r="AY207" s="141">
        <v>4131416.0809160001</v>
      </c>
      <c r="AZ207" s="141">
        <f t="shared" si="245"/>
        <v>859541545</v>
      </c>
      <c r="BA207" s="141">
        <f t="shared" si="246"/>
        <v>834431461.9999969</v>
      </c>
      <c r="BB207" s="141">
        <f t="shared" ref="BB207:BB238" si="288">(AY207/BA207)*AZ207</f>
        <v>4255740.4927145438</v>
      </c>
      <c r="BC207" s="141"/>
      <c r="BD207" s="141"/>
      <c r="BE207" s="141">
        <f t="shared" si="247"/>
        <v>9386434</v>
      </c>
      <c r="BF207" s="141">
        <f t="shared" si="248"/>
        <v>9386434</v>
      </c>
      <c r="BG207" s="141">
        <f t="shared" ref="BG207:BG238" si="289">(BD207/BF207)*BE207</f>
        <v>0</v>
      </c>
      <c r="BH207" s="141"/>
      <c r="BI207" s="141"/>
      <c r="BJ207" s="141">
        <f t="shared" si="249"/>
        <v>2191103</v>
      </c>
      <c r="BK207" s="141">
        <f t="shared" si="250"/>
        <v>2191101</v>
      </c>
      <c r="BL207" s="141">
        <f t="shared" ref="BL207:BL238" si="290">(BI207/BK207)*BJ207</f>
        <v>0</v>
      </c>
      <c r="BM207" s="141"/>
      <c r="BN207" s="141">
        <v>572269</v>
      </c>
      <c r="BO207" s="141">
        <f t="shared" si="251"/>
        <v>186600000</v>
      </c>
      <c r="BP207" s="141">
        <f t="shared" si="252"/>
        <v>183638092</v>
      </c>
      <c r="BQ207" s="141">
        <f t="shared" ref="BQ207:BQ238" si="291">(BN207/BP207)*BO207</f>
        <v>581499.15541487979</v>
      </c>
      <c r="BR207" s="141"/>
      <c r="BS207" s="141">
        <v>376378</v>
      </c>
      <c r="BT207" s="141">
        <f t="shared" si="253"/>
        <v>121100000</v>
      </c>
      <c r="BU207" s="141">
        <f t="shared" si="254"/>
        <v>119177778</v>
      </c>
      <c r="BV207" s="141">
        <f t="shared" ref="BV207:BV238" si="292">(BS207/BU207)*BT207</f>
        <v>382448.61219010141</v>
      </c>
      <c r="BW207" s="141"/>
      <c r="BX207" s="141">
        <v>40809</v>
      </c>
      <c r="BY207" s="141">
        <f t="shared" si="255"/>
        <v>10161290</v>
      </c>
      <c r="BZ207" s="141">
        <f t="shared" si="256"/>
        <v>10000069</v>
      </c>
      <c r="CA207" s="141">
        <f t="shared" ref="CA207:CA238" si="293">(BX207/BZ207)*BY207</f>
        <v>41466.922239236548</v>
      </c>
      <c r="CB207" s="141"/>
      <c r="CC207" s="141">
        <v>9232.5479369999994</v>
      </c>
      <c r="CD207" s="141">
        <f t="shared" si="257"/>
        <v>1904000</v>
      </c>
      <c r="CE207" s="141">
        <f t="shared" si="258"/>
        <v>1874207.2309440002</v>
      </c>
      <c r="CF207" s="141">
        <f t="shared" ref="CF207:CF238" si="294">(CC207/CE207)*CD207</f>
        <v>9379.3103461637638</v>
      </c>
      <c r="CG207" s="141"/>
      <c r="CH207" s="141">
        <v>693.23</v>
      </c>
      <c r="CI207" s="141">
        <f t="shared" si="261"/>
        <v>246401</v>
      </c>
      <c r="CJ207" s="141">
        <f t="shared" si="262"/>
        <v>225992.98000000117</v>
      </c>
      <c r="CK207" s="141">
        <f t="shared" ref="CK207:CK238" si="295">(CH207/CJ207)*CI207</f>
        <v>755.83128834355432</v>
      </c>
      <c r="CL207" s="141"/>
      <c r="CM207" s="141">
        <v>867310.00000000023</v>
      </c>
      <c r="CN207" s="141">
        <v>1700062</v>
      </c>
      <c r="CO207" s="141">
        <f t="shared" si="259"/>
        <v>2567372</v>
      </c>
      <c r="CP207" s="141">
        <f t="shared" si="263"/>
        <v>435000431</v>
      </c>
      <c r="CQ207" s="141">
        <f t="shared" si="264"/>
        <v>435000431.00000006</v>
      </c>
      <c r="CR207" s="141">
        <f t="shared" si="265"/>
        <v>2567371.9999999995</v>
      </c>
      <c r="CS207" s="141"/>
      <c r="CT207" s="141"/>
      <c r="CU207" s="141"/>
      <c r="CV207" s="141">
        <f t="shared" si="260"/>
        <v>24061407.021941848</v>
      </c>
    </row>
    <row r="208" spans="1:100" s="14" customFormat="1" ht="13.2" x14ac:dyDescent="0.25">
      <c r="A208" s="4" t="s">
        <v>401</v>
      </c>
      <c r="B208" s="4" t="s">
        <v>402</v>
      </c>
      <c r="C208" s="4" t="s">
        <v>348</v>
      </c>
      <c r="D208" s="4" t="s">
        <v>348</v>
      </c>
      <c r="E208" s="4"/>
      <c r="F208" s="141"/>
      <c r="G208" s="141">
        <f>'Control Totals 2016-17'!$I$3</f>
        <v>129600000</v>
      </c>
      <c r="H208" s="141">
        <v>129600000.00000101</v>
      </c>
      <c r="I208" s="141">
        <f t="shared" si="281"/>
        <v>0</v>
      </c>
      <c r="J208" s="141"/>
      <c r="K208" s="141"/>
      <c r="L208" s="141">
        <f t="shared" si="230"/>
        <v>3202979103</v>
      </c>
      <c r="M208" s="141">
        <v>5258012077.9999981</v>
      </c>
      <c r="N208" s="141">
        <f t="shared" si="282"/>
        <v>0</v>
      </c>
      <c r="O208" s="141"/>
      <c r="P208" s="141">
        <v>1401901.9829889999</v>
      </c>
      <c r="Q208" s="141">
        <v>756991403</v>
      </c>
      <c r="R208" s="141">
        <v>1276518313</v>
      </c>
      <c r="S208" s="141">
        <f t="shared" si="283"/>
        <v>831345.49513613223</v>
      </c>
      <c r="T208" s="141"/>
      <c r="U208" s="141"/>
      <c r="V208" s="141">
        <f t="shared" si="231"/>
        <v>443204474</v>
      </c>
      <c r="W208" s="141">
        <f t="shared" si="232"/>
        <v>523996799.00000209</v>
      </c>
      <c r="X208" s="141">
        <f t="shared" si="233"/>
        <v>0</v>
      </c>
      <c r="Y208" s="141"/>
      <c r="Z208" s="141">
        <v>74269.357996000006</v>
      </c>
      <c r="AA208" s="141">
        <f t="shared" si="234"/>
        <v>340118003</v>
      </c>
      <c r="AB208" s="141">
        <f t="shared" si="235"/>
        <v>342170317.00001383</v>
      </c>
      <c r="AC208" s="141">
        <f t="shared" si="236"/>
        <v>73823.895500820377</v>
      </c>
      <c r="AD208" s="141"/>
      <c r="AE208" s="141"/>
      <c r="AF208" s="141">
        <f t="shared" si="237"/>
        <v>605544318</v>
      </c>
      <c r="AG208" s="141">
        <f t="shared" si="238"/>
        <v>726591897.00000179</v>
      </c>
      <c r="AH208" s="141">
        <f t="shared" si="284"/>
        <v>0</v>
      </c>
      <c r="AI208" s="141"/>
      <c r="AJ208" s="141"/>
      <c r="AK208" s="141">
        <f t="shared" si="239"/>
        <v>20371175</v>
      </c>
      <c r="AL208" s="141">
        <f t="shared" si="240"/>
        <v>21580834</v>
      </c>
      <c r="AM208" s="141">
        <f t="shared" si="285"/>
        <v>0</v>
      </c>
      <c r="AN208" s="141"/>
      <c r="AO208" s="141">
        <v>32355.197630999999</v>
      </c>
      <c r="AP208" s="141">
        <f t="shared" si="241"/>
        <v>45205996</v>
      </c>
      <c r="AQ208" s="141">
        <f t="shared" si="242"/>
        <v>45294790.000002876</v>
      </c>
      <c r="AR208" s="141">
        <f t="shared" si="286"/>
        <v>32291.769863291178</v>
      </c>
      <c r="AS208" s="141"/>
      <c r="AT208" s="141"/>
      <c r="AU208" s="141">
        <f t="shared" si="243"/>
        <v>12223411</v>
      </c>
      <c r="AV208" s="141">
        <f t="shared" si="244"/>
        <v>11889881.000002848</v>
      </c>
      <c r="AW208" s="141">
        <f t="shared" si="287"/>
        <v>0</v>
      </c>
      <c r="AX208" s="141"/>
      <c r="AY208" s="141"/>
      <c r="AZ208" s="141">
        <f t="shared" si="245"/>
        <v>859541545</v>
      </c>
      <c r="BA208" s="141">
        <f t="shared" si="246"/>
        <v>834431461.9999969</v>
      </c>
      <c r="BB208" s="141">
        <f t="shared" si="288"/>
        <v>0</v>
      </c>
      <c r="BC208" s="141"/>
      <c r="BD208" s="141"/>
      <c r="BE208" s="141">
        <f t="shared" si="247"/>
        <v>9386434</v>
      </c>
      <c r="BF208" s="141">
        <f t="shared" si="248"/>
        <v>9386434</v>
      </c>
      <c r="BG208" s="141">
        <f t="shared" si="289"/>
        <v>0</v>
      </c>
      <c r="BH208" s="141"/>
      <c r="BI208" s="141"/>
      <c r="BJ208" s="141">
        <f t="shared" si="249"/>
        <v>2191103</v>
      </c>
      <c r="BK208" s="141">
        <f t="shared" si="250"/>
        <v>2191101</v>
      </c>
      <c r="BL208" s="141">
        <f t="shared" si="290"/>
        <v>0</v>
      </c>
      <c r="BM208" s="141"/>
      <c r="BN208" s="141"/>
      <c r="BO208" s="141">
        <f t="shared" si="251"/>
        <v>186600000</v>
      </c>
      <c r="BP208" s="141">
        <f t="shared" si="252"/>
        <v>183638092</v>
      </c>
      <c r="BQ208" s="141">
        <f t="shared" si="291"/>
        <v>0</v>
      </c>
      <c r="BR208" s="141"/>
      <c r="BS208" s="141"/>
      <c r="BT208" s="141">
        <f t="shared" si="253"/>
        <v>121100000</v>
      </c>
      <c r="BU208" s="141">
        <f t="shared" si="254"/>
        <v>119177778</v>
      </c>
      <c r="BV208" s="141">
        <f t="shared" si="292"/>
        <v>0</v>
      </c>
      <c r="BW208" s="141"/>
      <c r="BX208" s="141"/>
      <c r="BY208" s="141">
        <f t="shared" si="255"/>
        <v>10161290</v>
      </c>
      <c r="BZ208" s="141">
        <f t="shared" si="256"/>
        <v>10000069</v>
      </c>
      <c r="CA208" s="141">
        <f t="shared" si="293"/>
        <v>0</v>
      </c>
      <c r="CB208" s="141"/>
      <c r="CC208" s="141"/>
      <c r="CD208" s="141">
        <f t="shared" si="257"/>
        <v>1904000</v>
      </c>
      <c r="CE208" s="141">
        <f t="shared" si="258"/>
        <v>1874207.2309440002</v>
      </c>
      <c r="CF208" s="141">
        <f t="shared" si="294"/>
        <v>0</v>
      </c>
      <c r="CG208" s="141"/>
      <c r="CH208" s="141">
        <v>693.23</v>
      </c>
      <c r="CI208" s="141">
        <f t="shared" si="261"/>
        <v>246401</v>
      </c>
      <c r="CJ208" s="141">
        <f t="shared" si="262"/>
        <v>225992.98000000117</v>
      </c>
      <c r="CK208" s="141">
        <f t="shared" si="295"/>
        <v>755.83128834355432</v>
      </c>
      <c r="CL208" s="141"/>
      <c r="CM208" s="141">
        <v>54171</v>
      </c>
      <c r="CN208" s="141">
        <v>107015</v>
      </c>
      <c r="CO208" s="141">
        <f t="shared" si="259"/>
        <v>161186</v>
      </c>
      <c r="CP208" s="141">
        <f t="shared" si="263"/>
        <v>435000431</v>
      </c>
      <c r="CQ208" s="141">
        <f t="shared" si="264"/>
        <v>435000431.00000006</v>
      </c>
      <c r="CR208" s="141">
        <f t="shared" si="265"/>
        <v>161185.99999999997</v>
      </c>
      <c r="CS208" s="141"/>
      <c r="CT208" s="141"/>
      <c r="CU208" s="141"/>
      <c r="CV208" s="141">
        <f t="shared" si="260"/>
        <v>1099402.9917885873</v>
      </c>
    </row>
    <row r="209" spans="1:100" s="14" customFormat="1" ht="13.2" x14ac:dyDescent="0.25">
      <c r="A209" s="4" t="s">
        <v>685</v>
      </c>
      <c r="B209" s="4" t="s">
        <v>686</v>
      </c>
      <c r="C209" s="4" t="s">
        <v>348</v>
      </c>
      <c r="D209" s="4" t="s">
        <v>348</v>
      </c>
      <c r="E209" s="4"/>
      <c r="F209" s="141"/>
      <c r="G209" s="141">
        <f>'Control Totals 2016-17'!$I$3</f>
        <v>129600000</v>
      </c>
      <c r="H209" s="141">
        <v>129600000.00000101</v>
      </c>
      <c r="I209" s="141">
        <f t="shared" si="281"/>
        <v>0</v>
      </c>
      <c r="J209" s="141"/>
      <c r="K209" s="141"/>
      <c r="L209" s="141">
        <f t="shared" si="230"/>
        <v>3202979103</v>
      </c>
      <c r="M209" s="141">
        <v>5258012077.9999981</v>
      </c>
      <c r="N209" s="141">
        <f t="shared" si="282"/>
        <v>0</v>
      </c>
      <c r="O209" s="141"/>
      <c r="P209" s="141">
        <v>1440213.803321</v>
      </c>
      <c r="Q209" s="141">
        <v>756991403</v>
      </c>
      <c r="R209" s="141">
        <v>1276518313</v>
      </c>
      <c r="S209" s="141">
        <f t="shared" si="283"/>
        <v>854064.88609923283</v>
      </c>
      <c r="T209" s="141"/>
      <c r="U209" s="141"/>
      <c r="V209" s="141">
        <f t="shared" si="231"/>
        <v>443204474</v>
      </c>
      <c r="W209" s="141">
        <f t="shared" si="232"/>
        <v>523996799.00000209</v>
      </c>
      <c r="X209" s="141">
        <f t="shared" si="233"/>
        <v>0</v>
      </c>
      <c r="Y209" s="141"/>
      <c r="Z209" s="141">
        <v>78009.093429</v>
      </c>
      <c r="AA209" s="141">
        <f t="shared" si="234"/>
        <v>340118003</v>
      </c>
      <c r="AB209" s="141">
        <f t="shared" si="235"/>
        <v>342170317.00001383</v>
      </c>
      <c r="AC209" s="141">
        <f t="shared" si="236"/>
        <v>77541.200258206009</v>
      </c>
      <c r="AD209" s="141"/>
      <c r="AE209" s="141"/>
      <c r="AF209" s="141">
        <f t="shared" si="237"/>
        <v>605544318</v>
      </c>
      <c r="AG209" s="141">
        <f t="shared" si="238"/>
        <v>726591897.00000179</v>
      </c>
      <c r="AH209" s="141">
        <f t="shared" si="284"/>
        <v>0</v>
      </c>
      <c r="AI209" s="141"/>
      <c r="AJ209" s="141"/>
      <c r="AK209" s="141">
        <f t="shared" si="239"/>
        <v>20371175</v>
      </c>
      <c r="AL209" s="141">
        <f t="shared" si="240"/>
        <v>21580834</v>
      </c>
      <c r="AM209" s="141">
        <f t="shared" si="285"/>
        <v>0</v>
      </c>
      <c r="AN209" s="141"/>
      <c r="AO209" s="141">
        <v>32355.197630999999</v>
      </c>
      <c r="AP209" s="141">
        <f t="shared" si="241"/>
        <v>45205996</v>
      </c>
      <c r="AQ209" s="141">
        <f t="shared" si="242"/>
        <v>45294790.000002876</v>
      </c>
      <c r="AR209" s="141">
        <f t="shared" si="286"/>
        <v>32291.769863291178</v>
      </c>
      <c r="AS209" s="141"/>
      <c r="AT209" s="141"/>
      <c r="AU209" s="141">
        <f t="shared" si="243"/>
        <v>12223411</v>
      </c>
      <c r="AV209" s="141">
        <f t="shared" si="244"/>
        <v>11889881.000002848</v>
      </c>
      <c r="AW209" s="141">
        <f t="shared" si="287"/>
        <v>0</v>
      </c>
      <c r="AX209" s="141"/>
      <c r="AY209" s="141"/>
      <c r="AZ209" s="141">
        <f t="shared" si="245"/>
        <v>859541545</v>
      </c>
      <c r="BA209" s="141">
        <f t="shared" si="246"/>
        <v>834431461.9999969</v>
      </c>
      <c r="BB209" s="141">
        <f t="shared" si="288"/>
        <v>0</v>
      </c>
      <c r="BC209" s="141"/>
      <c r="BD209" s="141"/>
      <c r="BE209" s="141">
        <f t="shared" si="247"/>
        <v>9386434</v>
      </c>
      <c r="BF209" s="141">
        <f t="shared" si="248"/>
        <v>9386434</v>
      </c>
      <c r="BG209" s="141">
        <f t="shared" si="289"/>
        <v>0</v>
      </c>
      <c r="BH209" s="141"/>
      <c r="BI209" s="141"/>
      <c r="BJ209" s="141">
        <f t="shared" si="249"/>
        <v>2191103</v>
      </c>
      <c r="BK209" s="141">
        <f t="shared" si="250"/>
        <v>2191101</v>
      </c>
      <c r="BL209" s="141">
        <f t="shared" si="290"/>
        <v>0</v>
      </c>
      <c r="BM209" s="141"/>
      <c r="BN209" s="141"/>
      <c r="BO209" s="141">
        <f t="shared" si="251"/>
        <v>186600000</v>
      </c>
      <c r="BP209" s="141">
        <f t="shared" si="252"/>
        <v>183638092</v>
      </c>
      <c r="BQ209" s="141">
        <f t="shared" si="291"/>
        <v>0</v>
      </c>
      <c r="BR209" s="141"/>
      <c r="BS209" s="141"/>
      <c r="BT209" s="141">
        <f t="shared" si="253"/>
        <v>121100000</v>
      </c>
      <c r="BU209" s="141">
        <f t="shared" si="254"/>
        <v>119177778</v>
      </c>
      <c r="BV209" s="141">
        <f t="shared" si="292"/>
        <v>0</v>
      </c>
      <c r="BW209" s="141"/>
      <c r="BX209" s="141"/>
      <c r="BY209" s="141">
        <f t="shared" si="255"/>
        <v>10161290</v>
      </c>
      <c r="BZ209" s="141">
        <f t="shared" si="256"/>
        <v>10000069</v>
      </c>
      <c r="CA209" s="141">
        <f t="shared" si="293"/>
        <v>0</v>
      </c>
      <c r="CB209" s="141"/>
      <c r="CC209" s="141"/>
      <c r="CD209" s="141">
        <f t="shared" si="257"/>
        <v>1904000</v>
      </c>
      <c r="CE209" s="141">
        <f t="shared" si="258"/>
        <v>1874207.2309440002</v>
      </c>
      <c r="CF209" s="141">
        <f t="shared" si="294"/>
        <v>0</v>
      </c>
      <c r="CG209" s="141"/>
      <c r="CH209" s="141">
        <v>693.23</v>
      </c>
      <c r="CI209" s="141">
        <f t="shared" si="261"/>
        <v>246401</v>
      </c>
      <c r="CJ209" s="141">
        <f t="shared" si="262"/>
        <v>225992.98000000117</v>
      </c>
      <c r="CK209" s="141">
        <f t="shared" si="295"/>
        <v>755.83128834355432</v>
      </c>
      <c r="CL209" s="141"/>
      <c r="CM209" s="141"/>
      <c r="CN209" s="141">
        <v>55615</v>
      </c>
      <c r="CO209" s="141">
        <f t="shared" si="259"/>
        <v>55615</v>
      </c>
      <c r="CP209" s="141">
        <f t="shared" si="263"/>
        <v>435000431</v>
      </c>
      <c r="CQ209" s="141">
        <f t="shared" si="264"/>
        <v>435000431.00000006</v>
      </c>
      <c r="CR209" s="141">
        <f t="shared" si="265"/>
        <v>55614.999999999993</v>
      </c>
      <c r="CS209" s="141"/>
      <c r="CT209" s="141"/>
      <c r="CU209" s="141"/>
      <c r="CV209" s="141">
        <f t="shared" si="260"/>
        <v>1020268.6875090735</v>
      </c>
    </row>
    <row r="210" spans="1:100" s="14" customFormat="1" ht="13.2" x14ac:dyDescent="0.25">
      <c r="A210" s="4" t="s">
        <v>735</v>
      </c>
      <c r="B210" s="4" t="s">
        <v>736</v>
      </c>
      <c r="C210" s="4" t="s">
        <v>348</v>
      </c>
      <c r="D210" s="4" t="s">
        <v>348</v>
      </c>
      <c r="E210" s="4"/>
      <c r="F210" s="141"/>
      <c r="G210" s="141">
        <f>'Control Totals 2016-17'!$I$3</f>
        <v>129600000</v>
      </c>
      <c r="H210" s="141">
        <v>129600000.00000101</v>
      </c>
      <c r="I210" s="141">
        <f t="shared" si="281"/>
        <v>0</v>
      </c>
      <c r="J210" s="141"/>
      <c r="K210" s="141"/>
      <c r="L210" s="141">
        <f t="shared" si="230"/>
        <v>3202979103</v>
      </c>
      <c r="M210" s="141">
        <v>5258012077.9999981</v>
      </c>
      <c r="N210" s="141">
        <f t="shared" si="282"/>
        <v>0</v>
      </c>
      <c r="O210" s="141"/>
      <c r="P210" s="141">
        <v>1321030.179646</v>
      </c>
      <c r="Q210" s="141">
        <v>756991403</v>
      </c>
      <c r="R210" s="141">
        <v>1276518313</v>
      </c>
      <c r="S210" s="141">
        <f t="shared" si="283"/>
        <v>783387.49935001321</v>
      </c>
      <c r="T210" s="141"/>
      <c r="U210" s="141"/>
      <c r="V210" s="141">
        <f t="shared" si="231"/>
        <v>443204474</v>
      </c>
      <c r="W210" s="141">
        <f t="shared" si="232"/>
        <v>523996799.00000209</v>
      </c>
      <c r="X210" s="141">
        <f t="shared" si="233"/>
        <v>0</v>
      </c>
      <c r="Y210" s="141"/>
      <c r="Z210" s="141">
        <v>123733.630427</v>
      </c>
      <c r="AA210" s="141">
        <f t="shared" si="234"/>
        <v>340118003</v>
      </c>
      <c r="AB210" s="141">
        <f t="shared" si="235"/>
        <v>342170317.00001383</v>
      </c>
      <c r="AC210" s="141">
        <f t="shared" si="236"/>
        <v>122991.48463181737</v>
      </c>
      <c r="AD210" s="141"/>
      <c r="AE210" s="141"/>
      <c r="AF210" s="141">
        <f t="shared" si="237"/>
        <v>605544318</v>
      </c>
      <c r="AG210" s="141">
        <f t="shared" si="238"/>
        <v>726591897.00000179</v>
      </c>
      <c r="AH210" s="141">
        <f t="shared" si="284"/>
        <v>0</v>
      </c>
      <c r="AI210" s="141"/>
      <c r="AJ210" s="141"/>
      <c r="AK210" s="141">
        <f t="shared" si="239"/>
        <v>20371175</v>
      </c>
      <c r="AL210" s="141">
        <f t="shared" si="240"/>
        <v>21580834</v>
      </c>
      <c r="AM210" s="141">
        <f t="shared" si="285"/>
        <v>0</v>
      </c>
      <c r="AN210" s="141"/>
      <c r="AO210" s="141">
        <v>48118.915345000001</v>
      </c>
      <c r="AP210" s="141">
        <f t="shared" si="241"/>
        <v>45205996</v>
      </c>
      <c r="AQ210" s="141">
        <f t="shared" si="242"/>
        <v>45294790.000002876</v>
      </c>
      <c r="AR210" s="141">
        <f t="shared" si="286"/>
        <v>48024.58504852921</v>
      </c>
      <c r="AS210" s="141"/>
      <c r="AT210" s="141"/>
      <c r="AU210" s="141">
        <f t="shared" si="243"/>
        <v>12223411</v>
      </c>
      <c r="AV210" s="141">
        <f t="shared" si="244"/>
        <v>11889881.000002848</v>
      </c>
      <c r="AW210" s="141">
        <f t="shared" si="287"/>
        <v>0</v>
      </c>
      <c r="AX210" s="141"/>
      <c r="AY210" s="141"/>
      <c r="AZ210" s="141">
        <f t="shared" si="245"/>
        <v>859541545</v>
      </c>
      <c r="BA210" s="141">
        <f t="shared" si="246"/>
        <v>834431461.9999969</v>
      </c>
      <c r="BB210" s="141">
        <f t="shared" si="288"/>
        <v>0</v>
      </c>
      <c r="BC210" s="141"/>
      <c r="BD210" s="141"/>
      <c r="BE210" s="141">
        <f t="shared" si="247"/>
        <v>9386434</v>
      </c>
      <c r="BF210" s="141">
        <f t="shared" si="248"/>
        <v>9386434</v>
      </c>
      <c r="BG210" s="141">
        <f t="shared" si="289"/>
        <v>0</v>
      </c>
      <c r="BH210" s="141"/>
      <c r="BI210" s="141"/>
      <c r="BJ210" s="141">
        <f t="shared" si="249"/>
        <v>2191103</v>
      </c>
      <c r="BK210" s="141">
        <f t="shared" si="250"/>
        <v>2191101</v>
      </c>
      <c r="BL210" s="141">
        <f t="shared" si="290"/>
        <v>0</v>
      </c>
      <c r="BM210" s="141"/>
      <c r="BN210" s="141"/>
      <c r="BO210" s="141">
        <f t="shared" si="251"/>
        <v>186600000</v>
      </c>
      <c r="BP210" s="141">
        <f t="shared" si="252"/>
        <v>183638092</v>
      </c>
      <c r="BQ210" s="141">
        <f t="shared" si="291"/>
        <v>0</v>
      </c>
      <c r="BR210" s="141"/>
      <c r="BS210" s="141"/>
      <c r="BT210" s="141">
        <f t="shared" si="253"/>
        <v>121100000</v>
      </c>
      <c r="BU210" s="141">
        <f t="shared" si="254"/>
        <v>119177778</v>
      </c>
      <c r="BV210" s="141">
        <f t="shared" si="292"/>
        <v>0</v>
      </c>
      <c r="BW210" s="141"/>
      <c r="BX210" s="141"/>
      <c r="BY210" s="141">
        <f t="shared" si="255"/>
        <v>10161290</v>
      </c>
      <c r="BZ210" s="141">
        <f t="shared" si="256"/>
        <v>10000069</v>
      </c>
      <c r="CA210" s="141">
        <f t="shared" si="293"/>
        <v>0</v>
      </c>
      <c r="CB210" s="141"/>
      <c r="CC210" s="141"/>
      <c r="CD210" s="141">
        <f t="shared" si="257"/>
        <v>1904000</v>
      </c>
      <c r="CE210" s="141">
        <f t="shared" si="258"/>
        <v>1874207.2309440002</v>
      </c>
      <c r="CF210" s="141">
        <f t="shared" si="294"/>
        <v>0</v>
      </c>
      <c r="CG210" s="141"/>
      <c r="CH210" s="141">
        <v>693.23</v>
      </c>
      <c r="CI210" s="141">
        <f t="shared" si="261"/>
        <v>246401</v>
      </c>
      <c r="CJ210" s="141">
        <f t="shared" si="262"/>
        <v>225992.98000000117</v>
      </c>
      <c r="CK210" s="141">
        <f t="shared" si="295"/>
        <v>755.83128834355432</v>
      </c>
      <c r="CL210" s="141"/>
      <c r="CM210" s="141">
        <v>90415</v>
      </c>
      <c r="CN210" s="141">
        <v>177044</v>
      </c>
      <c r="CO210" s="141">
        <f t="shared" si="259"/>
        <v>267459</v>
      </c>
      <c r="CP210" s="141">
        <f t="shared" si="263"/>
        <v>435000431</v>
      </c>
      <c r="CQ210" s="141">
        <f t="shared" si="264"/>
        <v>435000431.00000006</v>
      </c>
      <c r="CR210" s="141">
        <f t="shared" si="265"/>
        <v>267458.99999999994</v>
      </c>
      <c r="CS210" s="141"/>
      <c r="CT210" s="141"/>
      <c r="CU210" s="141"/>
      <c r="CV210" s="141">
        <f t="shared" si="260"/>
        <v>1222618.4003187031</v>
      </c>
    </row>
    <row r="211" spans="1:100" s="14" customFormat="1" ht="13.2" x14ac:dyDescent="0.25">
      <c r="A211" s="4" t="s">
        <v>212</v>
      </c>
      <c r="B211" s="4" t="s">
        <v>213</v>
      </c>
      <c r="C211" s="4"/>
      <c r="D211" s="4" t="s">
        <v>203</v>
      </c>
      <c r="E211" s="4"/>
      <c r="F211" s="141">
        <v>857457.57611400005</v>
      </c>
      <c r="G211" s="141">
        <f>'Control Totals 2016-17'!$I$3</f>
        <v>129600000</v>
      </c>
      <c r="H211" s="141">
        <v>129600000.00000101</v>
      </c>
      <c r="I211" s="141">
        <f t="shared" si="281"/>
        <v>857457.57611399342</v>
      </c>
      <c r="J211" s="141"/>
      <c r="K211" s="141">
        <v>24749818.791629001</v>
      </c>
      <c r="L211" s="141">
        <f t="shared" si="230"/>
        <v>3202979103</v>
      </c>
      <c r="M211" s="141">
        <v>5258012077.9999981</v>
      </c>
      <c r="N211" s="141">
        <f t="shared" si="282"/>
        <v>15076639.463098707</v>
      </c>
      <c r="O211" s="141"/>
      <c r="P211" s="141">
        <v>4314288.1931950003</v>
      </c>
      <c r="Q211" s="141">
        <v>756991403</v>
      </c>
      <c r="R211" s="141">
        <v>1276518313</v>
      </c>
      <c r="S211" s="141">
        <f t="shared" si="283"/>
        <v>2558427.1209065048</v>
      </c>
      <c r="T211" s="141"/>
      <c r="U211" s="141"/>
      <c r="V211" s="141">
        <f t="shared" si="231"/>
        <v>443204474</v>
      </c>
      <c r="W211" s="141">
        <f t="shared" si="232"/>
        <v>523996799.00000209</v>
      </c>
      <c r="X211" s="141">
        <f t="shared" si="233"/>
        <v>0</v>
      </c>
      <c r="Y211" s="141"/>
      <c r="Z211" s="141">
        <v>722455.18134899996</v>
      </c>
      <c r="AA211" s="141">
        <f t="shared" si="234"/>
        <v>340118003</v>
      </c>
      <c r="AB211" s="141">
        <f t="shared" si="235"/>
        <v>342170317.00001383</v>
      </c>
      <c r="AC211" s="141">
        <f t="shared" si="236"/>
        <v>718121.94491848571</v>
      </c>
      <c r="AD211" s="141"/>
      <c r="AE211" s="141">
        <v>3228329.44233</v>
      </c>
      <c r="AF211" s="141">
        <f t="shared" si="237"/>
        <v>605544318</v>
      </c>
      <c r="AG211" s="141">
        <f t="shared" si="238"/>
        <v>726591897.00000179</v>
      </c>
      <c r="AH211" s="141">
        <f t="shared" si="284"/>
        <v>2690501.4472450623</v>
      </c>
      <c r="AI211" s="141"/>
      <c r="AJ211" s="141"/>
      <c r="AK211" s="141">
        <f t="shared" si="239"/>
        <v>20371175</v>
      </c>
      <c r="AL211" s="141">
        <f t="shared" si="240"/>
        <v>21580834</v>
      </c>
      <c r="AM211" s="141">
        <f t="shared" si="285"/>
        <v>0</v>
      </c>
      <c r="AN211" s="141"/>
      <c r="AO211" s="141">
        <v>67823.279393999997</v>
      </c>
      <c r="AP211" s="141">
        <f t="shared" si="241"/>
        <v>45205996</v>
      </c>
      <c r="AQ211" s="141">
        <f t="shared" si="242"/>
        <v>45294790.000002876</v>
      </c>
      <c r="AR211" s="141">
        <f t="shared" si="286"/>
        <v>67690.321491541341</v>
      </c>
      <c r="AS211" s="141"/>
      <c r="AT211" s="141">
        <v>65847.293348000007</v>
      </c>
      <c r="AU211" s="141">
        <f t="shared" si="243"/>
        <v>12223411</v>
      </c>
      <c r="AV211" s="141">
        <f t="shared" si="244"/>
        <v>11889881.000002848</v>
      </c>
      <c r="AW211" s="141">
        <f t="shared" si="287"/>
        <v>67694.414252756382</v>
      </c>
      <c r="AX211" s="141"/>
      <c r="AY211" s="141">
        <v>893282.88815799996</v>
      </c>
      <c r="AZ211" s="141">
        <f t="shared" si="245"/>
        <v>859541545</v>
      </c>
      <c r="BA211" s="141">
        <f t="shared" si="246"/>
        <v>834431461.9999969</v>
      </c>
      <c r="BB211" s="141">
        <f t="shared" si="288"/>
        <v>920163.95447154448</v>
      </c>
      <c r="BC211" s="141"/>
      <c r="BD211" s="141"/>
      <c r="BE211" s="141">
        <f t="shared" si="247"/>
        <v>9386434</v>
      </c>
      <c r="BF211" s="141">
        <f t="shared" si="248"/>
        <v>9386434</v>
      </c>
      <c r="BG211" s="141">
        <f t="shared" si="289"/>
        <v>0</v>
      </c>
      <c r="BH211" s="141"/>
      <c r="BI211" s="141"/>
      <c r="BJ211" s="141">
        <f t="shared" si="249"/>
        <v>2191103</v>
      </c>
      <c r="BK211" s="141">
        <f t="shared" si="250"/>
        <v>2191101</v>
      </c>
      <c r="BL211" s="141">
        <f t="shared" si="290"/>
        <v>0</v>
      </c>
      <c r="BM211" s="141"/>
      <c r="BN211" s="141">
        <v>579942</v>
      </c>
      <c r="BO211" s="141">
        <f t="shared" si="251"/>
        <v>186600000</v>
      </c>
      <c r="BP211" s="141">
        <f t="shared" si="252"/>
        <v>183638092</v>
      </c>
      <c r="BQ211" s="141">
        <f t="shared" si="291"/>
        <v>589295.91361687635</v>
      </c>
      <c r="BR211" s="141"/>
      <c r="BS211" s="141">
        <v>308626</v>
      </c>
      <c r="BT211" s="141">
        <f t="shared" si="253"/>
        <v>121100000</v>
      </c>
      <c r="BU211" s="141">
        <f t="shared" si="254"/>
        <v>119177778</v>
      </c>
      <c r="BV211" s="141">
        <f t="shared" si="292"/>
        <v>313603.83812492294</v>
      </c>
      <c r="BW211" s="141"/>
      <c r="BX211" s="141">
        <v>14797</v>
      </c>
      <c r="BY211" s="141">
        <f t="shared" si="255"/>
        <v>10161290</v>
      </c>
      <c r="BZ211" s="141">
        <f t="shared" si="256"/>
        <v>10000069</v>
      </c>
      <c r="CA211" s="141">
        <f t="shared" si="293"/>
        <v>15035.557067656233</v>
      </c>
      <c r="CB211" s="141"/>
      <c r="CC211" s="141">
        <v>9232.5479369999994</v>
      </c>
      <c r="CD211" s="141">
        <f t="shared" si="257"/>
        <v>1904000</v>
      </c>
      <c r="CE211" s="141">
        <f t="shared" si="258"/>
        <v>1874207.2309440002</v>
      </c>
      <c r="CF211" s="141">
        <f t="shared" si="294"/>
        <v>9379.3103461637638</v>
      </c>
      <c r="CG211" s="141"/>
      <c r="CH211" s="141">
        <v>693.23</v>
      </c>
      <c r="CI211" s="141">
        <f t="shared" si="261"/>
        <v>246401</v>
      </c>
      <c r="CJ211" s="141">
        <f t="shared" si="262"/>
        <v>225992.98000000117</v>
      </c>
      <c r="CK211" s="141">
        <f t="shared" si="295"/>
        <v>755.83128834355432</v>
      </c>
      <c r="CL211" s="141"/>
      <c r="CM211" s="141"/>
      <c r="CN211" s="141"/>
      <c r="CO211" s="141">
        <f t="shared" si="259"/>
        <v>0</v>
      </c>
      <c r="CP211" s="141">
        <f t="shared" si="263"/>
        <v>435000431</v>
      </c>
      <c r="CQ211" s="141">
        <f t="shared" si="264"/>
        <v>435000431.00000006</v>
      </c>
      <c r="CR211" s="141">
        <f t="shared" si="265"/>
        <v>0</v>
      </c>
      <c r="CS211" s="141"/>
      <c r="CT211" s="141"/>
      <c r="CU211" s="141"/>
      <c r="CV211" s="141">
        <f t="shared" si="260"/>
        <v>23884766.692942563</v>
      </c>
    </row>
    <row r="212" spans="1:100" s="14" customFormat="1" ht="13.2" x14ac:dyDescent="0.25">
      <c r="A212" s="4" t="s">
        <v>230</v>
      </c>
      <c r="B212" s="4" t="s">
        <v>231</v>
      </c>
      <c r="C212" s="4"/>
      <c r="D212" s="4" t="s">
        <v>203</v>
      </c>
      <c r="E212" s="4"/>
      <c r="F212" s="141">
        <v>671436.30938300001</v>
      </c>
      <c r="G212" s="141">
        <f>'Control Totals 2016-17'!$I$3</f>
        <v>129600000</v>
      </c>
      <c r="H212" s="141">
        <v>129600000.00000101</v>
      </c>
      <c r="I212" s="141">
        <f t="shared" si="281"/>
        <v>671436.30938299478</v>
      </c>
      <c r="J212" s="141"/>
      <c r="K212" s="141">
        <v>23106916.256358001</v>
      </c>
      <c r="L212" s="141">
        <f t="shared" si="230"/>
        <v>3202979103</v>
      </c>
      <c r="M212" s="141">
        <v>5258012077.9999981</v>
      </c>
      <c r="N212" s="141">
        <f t="shared" si="282"/>
        <v>14075846.309588049</v>
      </c>
      <c r="O212" s="141"/>
      <c r="P212" s="141">
        <v>4983141.2320299996</v>
      </c>
      <c r="Q212" s="141">
        <v>756991403</v>
      </c>
      <c r="R212" s="141">
        <v>1276518313</v>
      </c>
      <c r="S212" s="141">
        <f t="shared" si="283"/>
        <v>2955065.3791376809</v>
      </c>
      <c r="T212" s="141"/>
      <c r="U212" s="141"/>
      <c r="V212" s="141">
        <f t="shared" si="231"/>
        <v>443204474</v>
      </c>
      <c r="W212" s="141">
        <f t="shared" si="232"/>
        <v>523996799.00000209</v>
      </c>
      <c r="X212" s="141">
        <f t="shared" si="233"/>
        <v>0</v>
      </c>
      <c r="Y212" s="141"/>
      <c r="Z212" s="141">
        <v>1333658.856162</v>
      </c>
      <c r="AA212" s="141">
        <f t="shared" si="234"/>
        <v>340118003</v>
      </c>
      <c r="AB212" s="141">
        <f t="shared" si="235"/>
        <v>342170317.00001383</v>
      </c>
      <c r="AC212" s="141">
        <f t="shared" si="236"/>
        <v>1325659.6621765567</v>
      </c>
      <c r="AD212" s="141"/>
      <c r="AE212" s="141">
        <v>3515050.4231639998</v>
      </c>
      <c r="AF212" s="141">
        <f t="shared" si="237"/>
        <v>605544318</v>
      </c>
      <c r="AG212" s="141">
        <f t="shared" si="238"/>
        <v>726591897.00000179</v>
      </c>
      <c r="AH212" s="141">
        <f t="shared" si="284"/>
        <v>2929455.7509088907</v>
      </c>
      <c r="AI212" s="141"/>
      <c r="AJ212" s="141"/>
      <c r="AK212" s="141">
        <f t="shared" si="239"/>
        <v>20371175</v>
      </c>
      <c r="AL212" s="141">
        <f t="shared" si="240"/>
        <v>21580834</v>
      </c>
      <c r="AM212" s="141">
        <f t="shared" si="285"/>
        <v>0</v>
      </c>
      <c r="AN212" s="141"/>
      <c r="AO212" s="141">
        <v>197874.233622</v>
      </c>
      <c r="AP212" s="141">
        <f t="shared" si="241"/>
        <v>45205996</v>
      </c>
      <c r="AQ212" s="141">
        <f t="shared" si="242"/>
        <v>45294790.000002876</v>
      </c>
      <c r="AR212" s="141">
        <f t="shared" si="286"/>
        <v>197486.32930230233</v>
      </c>
      <c r="AS212" s="141"/>
      <c r="AT212" s="141">
        <v>68225.269547999997</v>
      </c>
      <c r="AU212" s="141">
        <f t="shared" si="243"/>
        <v>12223411</v>
      </c>
      <c r="AV212" s="141">
        <f t="shared" si="244"/>
        <v>11889881.000002848</v>
      </c>
      <c r="AW212" s="141">
        <f t="shared" si="287"/>
        <v>70139.096452755781</v>
      </c>
      <c r="AX212" s="141"/>
      <c r="AY212" s="141">
        <v>2198366.5262420001</v>
      </c>
      <c r="AZ212" s="141">
        <f t="shared" si="245"/>
        <v>859541545</v>
      </c>
      <c r="BA212" s="141">
        <f t="shared" si="246"/>
        <v>834431461.9999969</v>
      </c>
      <c r="BB212" s="141">
        <f t="shared" si="288"/>
        <v>2264520.7503481442</v>
      </c>
      <c r="BC212" s="141"/>
      <c r="BD212" s="141"/>
      <c r="BE212" s="141">
        <f t="shared" si="247"/>
        <v>9386434</v>
      </c>
      <c r="BF212" s="141">
        <f t="shared" si="248"/>
        <v>9386434</v>
      </c>
      <c r="BG212" s="141">
        <f t="shared" si="289"/>
        <v>0</v>
      </c>
      <c r="BH212" s="141"/>
      <c r="BI212" s="141"/>
      <c r="BJ212" s="141">
        <f t="shared" si="249"/>
        <v>2191103</v>
      </c>
      <c r="BK212" s="141">
        <f t="shared" si="250"/>
        <v>2191101</v>
      </c>
      <c r="BL212" s="141">
        <f t="shared" si="290"/>
        <v>0</v>
      </c>
      <c r="BM212" s="141"/>
      <c r="BN212" s="141">
        <v>694824</v>
      </c>
      <c r="BO212" s="141">
        <f t="shared" si="251"/>
        <v>186600000</v>
      </c>
      <c r="BP212" s="141">
        <f t="shared" si="252"/>
        <v>183638092</v>
      </c>
      <c r="BQ212" s="141">
        <f t="shared" si="291"/>
        <v>706030.85115913756</v>
      </c>
      <c r="BR212" s="141"/>
      <c r="BS212" s="141">
        <v>365560</v>
      </c>
      <c r="BT212" s="141">
        <f t="shared" si="253"/>
        <v>121100000</v>
      </c>
      <c r="BU212" s="141">
        <f t="shared" si="254"/>
        <v>119177778</v>
      </c>
      <c r="BV212" s="141">
        <f t="shared" si="292"/>
        <v>371456.12833963055</v>
      </c>
      <c r="BW212" s="141"/>
      <c r="BX212" s="141">
        <v>24667</v>
      </c>
      <c r="BY212" s="141">
        <f t="shared" si="255"/>
        <v>10161290</v>
      </c>
      <c r="BZ212" s="141">
        <f t="shared" si="256"/>
        <v>10000069</v>
      </c>
      <c r="CA212" s="141">
        <f t="shared" si="293"/>
        <v>25064.681096700435</v>
      </c>
      <c r="CB212" s="141"/>
      <c r="CC212" s="141">
        <v>9232.5479369999994</v>
      </c>
      <c r="CD212" s="141">
        <f t="shared" si="257"/>
        <v>1904000</v>
      </c>
      <c r="CE212" s="141">
        <f t="shared" si="258"/>
        <v>1874207.2309440002</v>
      </c>
      <c r="CF212" s="141">
        <f t="shared" si="294"/>
        <v>9379.3103461637638</v>
      </c>
      <c r="CG212" s="141"/>
      <c r="CH212" s="141">
        <v>693.23</v>
      </c>
      <c r="CI212" s="141">
        <f t="shared" si="261"/>
        <v>246401</v>
      </c>
      <c r="CJ212" s="141">
        <f t="shared" si="262"/>
        <v>225992.98000000117</v>
      </c>
      <c r="CK212" s="141">
        <f t="shared" si="295"/>
        <v>755.83128834355432</v>
      </c>
      <c r="CL212" s="141"/>
      <c r="CM212" s="141"/>
      <c r="CN212" s="141">
        <v>973814</v>
      </c>
      <c r="CO212" s="141">
        <f t="shared" si="259"/>
        <v>973814</v>
      </c>
      <c r="CP212" s="141">
        <f t="shared" si="263"/>
        <v>435000431</v>
      </c>
      <c r="CQ212" s="141">
        <f t="shared" si="264"/>
        <v>435000431.00000006</v>
      </c>
      <c r="CR212" s="141">
        <f t="shared" si="265"/>
        <v>973813.99999999988</v>
      </c>
      <c r="CS212" s="141"/>
      <c r="CT212" s="141"/>
      <c r="CU212" s="141"/>
      <c r="CV212" s="141">
        <f t="shared" si="260"/>
        <v>26576110.389527351</v>
      </c>
    </row>
    <row r="213" spans="1:100" s="14" customFormat="1" ht="13.2" x14ac:dyDescent="0.25">
      <c r="A213" s="4" t="s">
        <v>699</v>
      </c>
      <c r="B213" s="4" t="s">
        <v>700</v>
      </c>
      <c r="C213" s="4" t="s">
        <v>348</v>
      </c>
      <c r="D213" s="4" t="s">
        <v>348</v>
      </c>
      <c r="E213" s="4"/>
      <c r="F213" s="141"/>
      <c r="G213" s="141">
        <f>'Control Totals 2016-17'!$I$3</f>
        <v>129600000</v>
      </c>
      <c r="H213" s="141">
        <v>129600000.00000101</v>
      </c>
      <c r="I213" s="141">
        <f t="shared" si="281"/>
        <v>0</v>
      </c>
      <c r="J213" s="141"/>
      <c r="K213" s="141"/>
      <c r="L213" s="141">
        <f t="shared" si="230"/>
        <v>3202979103</v>
      </c>
      <c r="M213" s="141">
        <v>5258012077.9999981</v>
      </c>
      <c r="N213" s="141">
        <f t="shared" si="282"/>
        <v>0</v>
      </c>
      <c r="O213" s="141"/>
      <c r="P213" s="141">
        <v>785841.86201100005</v>
      </c>
      <c r="Q213" s="141">
        <v>756991403</v>
      </c>
      <c r="R213" s="141">
        <v>1276518313</v>
      </c>
      <c r="S213" s="141">
        <f t="shared" si="283"/>
        <v>466014.10070004949</v>
      </c>
      <c r="T213" s="141"/>
      <c r="U213" s="141"/>
      <c r="V213" s="141">
        <f t="shared" si="231"/>
        <v>443204474</v>
      </c>
      <c r="W213" s="141">
        <f t="shared" si="232"/>
        <v>523996799.00000209</v>
      </c>
      <c r="X213" s="141">
        <f t="shared" si="233"/>
        <v>0</v>
      </c>
      <c r="Y213" s="141"/>
      <c r="Z213" s="141">
        <v>88851.154471999995</v>
      </c>
      <c r="AA213" s="141">
        <f t="shared" si="234"/>
        <v>340118003</v>
      </c>
      <c r="AB213" s="141">
        <f t="shared" si="235"/>
        <v>342170317.00001383</v>
      </c>
      <c r="AC213" s="141">
        <f t="shared" si="236"/>
        <v>88318.231365638712</v>
      </c>
      <c r="AD213" s="141"/>
      <c r="AE213" s="141"/>
      <c r="AF213" s="141">
        <f t="shared" si="237"/>
        <v>605544318</v>
      </c>
      <c r="AG213" s="141">
        <f t="shared" si="238"/>
        <v>726591897.00000179</v>
      </c>
      <c r="AH213" s="141">
        <f t="shared" si="284"/>
        <v>0</v>
      </c>
      <c r="AI213" s="141"/>
      <c r="AJ213" s="141"/>
      <c r="AK213" s="141">
        <f t="shared" si="239"/>
        <v>20371175</v>
      </c>
      <c r="AL213" s="141">
        <f t="shared" si="240"/>
        <v>21580834</v>
      </c>
      <c r="AM213" s="141">
        <f t="shared" si="285"/>
        <v>0</v>
      </c>
      <c r="AN213" s="141"/>
      <c r="AO213" s="141">
        <v>28309.240919</v>
      </c>
      <c r="AP213" s="141">
        <f t="shared" si="241"/>
        <v>45205996</v>
      </c>
      <c r="AQ213" s="141">
        <f t="shared" si="242"/>
        <v>45294790.000002876</v>
      </c>
      <c r="AR213" s="141">
        <f t="shared" si="286"/>
        <v>28253.744674547979</v>
      </c>
      <c r="AS213" s="141"/>
      <c r="AT213" s="141"/>
      <c r="AU213" s="141">
        <f t="shared" si="243"/>
        <v>12223411</v>
      </c>
      <c r="AV213" s="141">
        <f t="shared" si="244"/>
        <v>11889881.000002848</v>
      </c>
      <c r="AW213" s="141">
        <f t="shared" si="287"/>
        <v>0</v>
      </c>
      <c r="AX213" s="141"/>
      <c r="AY213" s="141"/>
      <c r="AZ213" s="141">
        <f t="shared" si="245"/>
        <v>859541545</v>
      </c>
      <c r="BA213" s="141">
        <f t="shared" si="246"/>
        <v>834431461.9999969</v>
      </c>
      <c r="BB213" s="141">
        <f t="shared" si="288"/>
        <v>0</v>
      </c>
      <c r="BC213" s="141"/>
      <c r="BD213" s="141"/>
      <c r="BE213" s="141">
        <f t="shared" si="247"/>
        <v>9386434</v>
      </c>
      <c r="BF213" s="141">
        <f t="shared" si="248"/>
        <v>9386434</v>
      </c>
      <c r="BG213" s="141">
        <f t="shared" si="289"/>
        <v>0</v>
      </c>
      <c r="BH213" s="141"/>
      <c r="BI213" s="141"/>
      <c r="BJ213" s="141">
        <f t="shared" si="249"/>
        <v>2191103</v>
      </c>
      <c r="BK213" s="141">
        <f t="shared" si="250"/>
        <v>2191101</v>
      </c>
      <c r="BL213" s="141">
        <f t="shared" si="290"/>
        <v>0</v>
      </c>
      <c r="BM213" s="141"/>
      <c r="BN213" s="141"/>
      <c r="BO213" s="141">
        <f t="shared" si="251"/>
        <v>186600000</v>
      </c>
      <c r="BP213" s="141">
        <f t="shared" si="252"/>
        <v>183638092</v>
      </c>
      <c r="BQ213" s="141">
        <f t="shared" si="291"/>
        <v>0</v>
      </c>
      <c r="BR213" s="141"/>
      <c r="BS213" s="141"/>
      <c r="BT213" s="141">
        <f t="shared" si="253"/>
        <v>121100000</v>
      </c>
      <c r="BU213" s="141">
        <f t="shared" si="254"/>
        <v>119177778</v>
      </c>
      <c r="BV213" s="141">
        <f t="shared" si="292"/>
        <v>0</v>
      </c>
      <c r="BW213" s="141"/>
      <c r="BX213" s="141"/>
      <c r="BY213" s="141">
        <f t="shared" si="255"/>
        <v>10161290</v>
      </c>
      <c r="BZ213" s="141">
        <f t="shared" si="256"/>
        <v>10000069</v>
      </c>
      <c r="CA213" s="141">
        <f t="shared" si="293"/>
        <v>0</v>
      </c>
      <c r="CB213" s="141"/>
      <c r="CC213" s="141"/>
      <c r="CD213" s="141">
        <f t="shared" si="257"/>
        <v>1904000</v>
      </c>
      <c r="CE213" s="141">
        <f t="shared" si="258"/>
        <v>1874207.2309440002</v>
      </c>
      <c r="CF213" s="141">
        <f t="shared" si="294"/>
        <v>0</v>
      </c>
      <c r="CG213" s="141"/>
      <c r="CH213" s="141">
        <v>693.23</v>
      </c>
      <c r="CI213" s="141">
        <f t="shared" si="261"/>
        <v>246401</v>
      </c>
      <c r="CJ213" s="141">
        <f t="shared" si="262"/>
        <v>225992.98000000117</v>
      </c>
      <c r="CK213" s="141">
        <f t="shared" si="295"/>
        <v>755.83128834355432</v>
      </c>
      <c r="CL213" s="141"/>
      <c r="CM213" s="141"/>
      <c r="CN213" s="141"/>
      <c r="CO213" s="141">
        <f t="shared" si="259"/>
        <v>0</v>
      </c>
      <c r="CP213" s="141">
        <f t="shared" si="263"/>
        <v>435000431</v>
      </c>
      <c r="CQ213" s="141">
        <f t="shared" si="264"/>
        <v>435000431.00000006</v>
      </c>
      <c r="CR213" s="141">
        <f t="shared" si="265"/>
        <v>0</v>
      </c>
      <c r="CS213" s="141"/>
      <c r="CT213" s="141"/>
      <c r="CU213" s="141"/>
      <c r="CV213" s="141">
        <f t="shared" si="260"/>
        <v>583341.90802857967</v>
      </c>
    </row>
    <row r="214" spans="1:100" s="14" customFormat="1" ht="13.2" x14ac:dyDescent="0.25">
      <c r="A214" s="4" t="s">
        <v>479</v>
      </c>
      <c r="B214" s="4" t="s">
        <v>480</v>
      </c>
      <c r="C214" s="4" t="s">
        <v>348</v>
      </c>
      <c r="D214" s="4" t="s">
        <v>348</v>
      </c>
      <c r="E214" s="4"/>
      <c r="F214" s="141"/>
      <c r="G214" s="141">
        <f>'Control Totals 2016-17'!$I$3</f>
        <v>129600000</v>
      </c>
      <c r="H214" s="141">
        <v>129600000.00000101</v>
      </c>
      <c r="I214" s="141">
        <f t="shared" si="281"/>
        <v>0</v>
      </c>
      <c r="J214" s="141"/>
      <c r="K214" s="141"/>
      <c r="L214" s="141">
        <f t="shared" si="230"/>
        <v>3202979103</v>
      </c>
      <c r="M214" s="141">
        <v>5258012077.9999981</v>
      </c>
      <c r="N214" s="141">
        <f t="shared" si="282"/>
        <v>0</v>
      </c>
      <c r="O214" s="141"/>
      <c r="P214" s="141">
        <v>2524182.813881</v>
      </c>
      <c r="Q214" s="141">
        <v>756991403</v>
      </c>
      <c r="R214" s="141">
        <v>1276518313</v>
      </c>
      <c r="S214" s="141">
        <f t="shared" si="283"/>
        <v>1496872.1327762622</v>
      </c>
      <c r="T214" s="141"/>
      <c r="U214" s="141"/>
      <c r="V214" s="141">
        <f t="shared" si="231"/>
        <v>443204474</v>
      </c>
      <c r="W214" s="141">
        <f t="shared" si="232"/>
        <v>523996799.00000209</v>
      </c>
      <c r="X214" s="141">
        <f t="shared" si="233"/>
        <v>0</v>
      </c>
      <c r="Y214" s="141"/>
      <c r="Z214" s="141">
        <v>164033.388519</v>
      </c>
      <c r="AA214" s="141">
        <f t="shared" si="234"/>
        <v>340118003</v>
      </c>
      <c r="AB214" s="141">
        <f t="shared" si="235"/>
        <v>342170317.00001383</v>
      </c>
      <c r="AC214" s="141">
        <f t="shared" si="236"/>
        <v>163049.52754976452</v>
      </c>
      <c r="AD214" s="141"/>
      <c r="AE214" s="141"/>
      <c r="AF214" s="141">
        <f t="shared" si="237"/>
        <v>605544318</v>
      </c>
      <c r="AG214" s="141">
        <f t="shared" si="238"/>
        <v>726591897.00000179</v>
      </c>
      <c r="AH214" s="141">
        <f t="shared" si="284"/>
        <v>0</v>
      </c>
      <c r="AI214" s="141"/>
      <c r="AJ214" s="141"/>
      <c r="AK214" s="141">
        <f t="shared" si="239"/>
        <v>20371175</v>
      </c>
      <c r="AL214" s="141">
        <f t="shared" si="240"/>
        <v>21580834</v>
      </c>
      <c r="AM214" s="141">
        <f t="shared" si="285"/>
        <v>0</v>
      </c>
      <c r="AN214" s="141"/>
      <c r="AO214" s="141">
        <v>44177.702824</v>
      </c>
      <c r="AP214" s="141">
        <f t="shared" si="241"/>
        <v>45205996</v>
      </c>
      <c r="AQ214" s="141">
        <f t="shared" si="242"/>
        <v>45294790.000002876</v>
      </c>
      <c r="AR214" s="141">
        <f t="shared" si="286"/>
        <v>44091.098714682324</v>
      </c>
      <c r="AS214" s="141"/>
      <c r="AT214" s="141"/>
      <c r="AU214" s="141">
        <f t="shared" si="243"/>
        <v>12223411</v>
      </c>
      <c r="AV214" s="141">
        <f t="shared" si="244"/>
        <v>11889881.000002848</v>
      </c>
      <c r="AW214" s="141">
        <f t="shared" si="287"/>
        <v>0</v>
      </c>
      <c r="AX214" s="141"/>
      <c r="AY214" s="141"/>
      <c r="AZ214" s="141">
        <f t="shared" si="245"/>
        <v>859541545</v>
      </c>
      <c r="BA214" s="141">
        <f t="shared" si="246"/>
        <v>834431461.9999969</v>
      </c>
      <c r="BB214" s="141">
        <f t="shared" si="288"/>
        <v>0</v>
      </c>
      <c r="BC214" s="141"/>
      <c r="BD214" s="141"/>
      <c r="BE214" s="141">
        <f t="shared" si="247"/>
        <v>9386434</v>
      </c>
      <c r="BF214" s="141">
        <f t="shared" si="248"/>
        <v>9386434</v>
      </c>
      <c r="BG214" s="141">
        <f t="shared" si="289"/>
        <v>0</v>
      </c>
      <c r="BH214" s="141"/>
      <c r="BI214" s="141"/>
      <c r="BJ214" s="141">
        <f t="shared" si="249"/>
        <v>2191103</v>
      </c>
      <c r="BK214" s="141">
        <f t="shared" si="250"/>
        <v>2191101</v>
      </c>
      <c r="BL214" s="141">
        <f t="shared" si="290"/>
        <v>0</v>
      </c>
      <c r="BM214" s="141"/>
      <c r="BN214" s="141"/>
      <c r="BO214" s="141">
        <f t="shared" si="251"/>
        <v>186600000</v>
      </c>
      <c r="BP214" s="141">
        <f t="shared" si="252"/>
        <v>183638092</v>
      </c>
      <c r="BQ214" s="141">
        <f t="shared" si="291"/>
        <v>0</v>
      </c>
      <c r="BR214" s="141"/>
      <c r="BS214" s="141"/>
      <c r="BT214" s="141">
        <f t="shared" si="253"/>
        <v>121100000</v>
      </c>
      <c r="BU214" s="141">
        <f t="shared" si="254"/>
        <v>119177778</v>
      </c>
      <c r="BV214" s="141">
        <f t="shared" si="292"/>
        <v>0</v>
      </c>
      <c r="BW214" s="141"/>
      <c r="BX214" s="141"/>
      <c r="BY214" s="141">
        <f t="shared" si="255"/>
        <v>10161290</v>
      </c>
      <c r="BZ214" s="141">
        <f t="shared" si="256"/>
        <v>10000069</v>
      </c>
      <c r="CA214" s="141">
        <f t="shared" si="293"/>
        <v>0</v>
      </c>
      <c r="CB214" s="141"/>
      <c r="CC214" s="141"/>
      <c r="CD214" s="141">
        <f t="shared" si="257"/>
        <v>1904000</v>
      </c>
      <c r="CE214" s="141">
        <f t="shared" si="258"/>
        <v>1874207.2309440002</v>
      </c>
      <c r="CF214" s="141">
        <f t="shared" si="294"/>
        <v>0</v>
      </c>
      <c r="CG214" s="141"/>
      <c r="CH214" s="141">
        <v>693.23</v>
      </c>
      <c r="CI214" s="141">
        <f t="shared" si="261"/>
        <v>246401</v>
      </c>
      <c r="CJ214" s="141">
        <f t="shared" si="262"/>
        <v>225992.98000000117</v>
      </c>
      <c r="CK214" s="141">
        <f t="shared" si="295"/>
        <v>755.83128834355432</v>
      </c>
      <c r="CL214" s="141"/>
      <c r="CM214" s="141">
        <v>116658</v>
      </c>
      <c r="CN214" s="141">
        <v>231965</v>
      </c>
      <c r="CO214" s="141">
        <f t="shared" si="259"/>
        <v>348623</v>
      </c>
      <c r="CP214" s="141">
        <f t="shared" si="263"/>
        <v>435000431</v>
      </c>
      <c r="CQ214" s="141">
        <f t="shared" si="264"/>
        <v>435000431.00000006</v>
      </c>
      <c r="CR214" s="141">
        <f t="shared" si="265"/>
        <v>348622.99999999994</v>
      </c>
      <c r="CS214" s="141"/>
      <c r="CT214" s="141"/>
      <c r="CU214" s="141"/>
      <c r="CV214" s="141">
        <f t="shared" si="260"/>
        <v>2053391.5903290526</v>
      </c>
    </row>
    <row r="215" spans="1:100" s="14" customFormat="1" ht="13.2" x14ac:dyDescent="0.25">
      <c r="A215" s="4" t="s">
        <v>639</v>
      </c>
      <c r="B215" s="4" t="s">
        <v>640</v>
      </c>
      <c r="C215" s="4" t="s">
        <v>348</v>
      </c>
      <c r="D215" s="4" t="s">
        <v>348</v>
      </c>
      <c r="E215" s="4"/>
      <c r="F215" s="141"/>
      <c r="G215" s="141">
        <f>'Control Totals 2016-17'!$I$3</f>
        <v>129600000</v>
      </c>
      <c r="H215" s="141">
        <v>129600000.00000101</v>
      </c>
      <c r="I215" s="141">
        <f t="shared" si="281"/>
        <v>0</v>
      </c>
      <c r="J215" s="141"/>
      <c r="K215" s="141"/>
      <c r="L215" s="141">
        <f t="shared" si="230"/>
        <v>3202979103</v>
      </c>
      <c r="M215" s="141">
        <v>5258012077.9999981</v>
      </c>
      <c r="N215" s="141">
        <f t="shared" si="282"/>
        <v>0</v>
      </c>
      <c r="O215" s="141"/>
      <c r="P215" s="141">
        <v>2350504.8436079999</v>
      </c>
      <c r="Q215" s="141">
        <v>756991403</v>
      </c>
      <c r="R215" s="141">
        <v>1276518313</v>
      </c>
      <c r="S215" s="141">
        <f t="shared" si="283"/>
        <v>1393878.9136048339</v>
      </c>
      <c r="T215" s="141"/>
      <c r="U215" s="141"/>
      <c r="V215" s="141">
        <f t="shared" si="231"/>
        <v>443204474</v>
      </c>
      <c r="W215" s="141">
        <f t="shared" si="232"/>
        <v>523996799.00000209</v>
      </c>
      <c r="X215" s="141">
        <f t="shared" si="233"/>
        <v>0</v>
      </c>
      <c r="Y215" s="141"/>
      <c r="Z215" s="141">
        <v>93386.700991000005</v>
      </c>
      <c r="AA215" s="141">
        <f t="shared" si="234"/>
        <v>340118003</v>
      </c>
      <c r="AB215" s="141">
        <f t="shared" si="235"/>
        <v>342170317.00001383</v>
      </c>
      <c r="AC215" s="141">
        <f t="shared" si="236"/>
        <v>92826.573988928911</v>
      </c>
      <c r="AD215" s="141"/>
      <c r="AE215" s="141"/>
      <c r="AF215" s="141">
        <f t="shared" si="237"/>
        <v>605544318</v>
      </c>
      <c r="AG215" s="141">
        <f t="shared" si="238"/>
        <v>726591897.00000179</v>
      </c>
      <c r="AH215" s="141">
        <f t="shared" si="284"/>
        <v>0</v>
      </c>
      <c r="AI215" s="141"/>
      <c r="AJ215" s="141"/>
      <c r="AK215" s="141">
        <f t="shared" si="239"/>
        <v>20371175</v>
      </c>
      <c r="AL215" s="141">
        <f t="shared" si="240"/>
        <v>21580834</v>
      </c>
      <c r="AM215" s="141">
        <f t="shared" si="285"/>
        <v>0</v>
      </c>
      <c r="AN215" s="141"/>
      <c r="AO215" s="141">
        <v>44177.702824</v>
      </c>
      <c r="AP215" s="141">
        <f t="shared" si="241"/>
        <v>45205996</v>
      </c>
      <c r="AQ215" s="141">
        <f t="shared" si="242"/>
        <v>45294790.000002876</v>
      </c>
      <c r="AR215" s="141">
        <f t="shared" si="286"/>
        <v>44091.098714682324</v>
      </c>
      <c r="AS215" s="141"/>
      <c r="AT215" s="141"/>
      <c r="AU215" s="141">
        <f t="shared" si="243"/>
        <v>12223411</v>
      </c>
      <c r="AV215" s="141">
        <f t="shared" si="244"/>
        <v>11889881.000002848</v>
      </c>
      <c r="AW215" s="141">
        <f t="shared" si="287"/>
        <v>0</v>
      </c>
      <c r="AX215" s="141"/>
      <c r="AY215" s="141"/>
      <c r="AZ215" s="141">
        <f t="shared" si="245"/>
        <v>859541545</v>
      </c>
      <c r="BA215" s="141">
        <f t="shared" si="246"/>
        <v>834431461.9999969</v>
      </c>
      <c r="BB215" s="141">
        <f t="shared" si="288"/>
        <v>0</v>
      </c>
      <c r="BC215" s="141"/>
      <c r="BD215" s="141"/>
      <c r="BE215" s="141">
        <f t="shared" si="247"/>
        <v>9386434</v>
      </c>
      <c r="BF215" s="141">
        <f t="shared" si="248"/>
        <v>9386434</v>
      </c>
      <c r="BG215" s="141">
        <f t="shared" si="289"/>
        <v>0</v>
      </c>
      <c r="BH215" s="141"/>
      <c r="BI215" s="141"/>
      <c r="BJ215" s="141">
        <f t="shared" si="249"/>
        <v>2191103</v>
      </c>
      <c r="BK215" s="141">
        <f t="shared" si="250"/>
        <v>2191101</v>
      </c>
      <c r="BL215" s="141">
        <f t="shared" si="290"/>
        <v>0</v>
      </c>
      <c r="BM215" s="141"/>
      <c r="BN215" s="141"/>
      <c r="BO215" s="141">
        <f t="shared" si="251"/>
        <v>186600000</v>
      </c>
      <c r="BP215" s="141">
        <f t="shared" si="252"/>
        <v>183638092</v>
      </c>
      <c r="BQ215" s="141">
        <f t="shared" si="291"/>
        <v>0</v>
      </c>
      <c r="BR215" s="141"/>
      <c r="BS215" s="141"/>
      <c r="BT215" s="141">
        <f t="shared" si="253"/>
        <v>121100000</v>
      </c>
      <c r="BU215" s="141">
        <f t="shared" si="254"/>
        <v>119177778</v>
      </c>
      <c r="BV215" s="141">
        <f t="shared" si="292"/>
        <v>0</v>
      </c>
      <c r="BW215" s="141"/>
      <c r="BX215" s="141"/>
      <c r="BY215" s="141">
        <f t="shared" si="255"/>
        <v>10161290</v>
      </c>
      <c r="BZ215" s="141">
        <f t="shared" si="256"/>
        <v>10000069</v>
      </c>
      <c r="CA215" s="141">
        <f t="shared" si="293"/>
        <v>0</v>
      </c>
      <c r="CB215" s="141"/>
      <c r="CC215" s="141"/>
      <c r="CD215" s="141">
        <f t="shared" si="257"/>
        <v>1904000</v>
      </c>
      <c r="CE215" s="141">
        <f t="shared" si="258"/>
        <v>1874207.2309440002</v>
      </c>
      <c r="CF215" s="141">
        <f t="shared" si="294"/>
        <v>0</v>
      </c>
      <c r="CG215" s="141"/>
      <c r="CH215" s="141">
        <v>693.23</v>
      </c>
      <c r="CI215" s="141">
        <f t="shared" si="261"/>
        <v>246401</v>
      </c>
      <c r="CJ215" s="141">
        <f t="shared" si="262"/>
        <v>225992.98000000117</v>
      </c>
      <c r="CK215" s="141">
        <f t="shared" si="295"/>
        <v>755.83128834355432</v>
      </c>
      <c r="CL215" s="141"/>
      <c r="CM215" s="141">
        <v>65187</v>
      </c>
      <c r="CN215" s="141">
        <v>128298</v>
      </c>
      <c r="CO215" s="141">
        <f t="shared" si="259"/>
        <v>193485</v>
      </c>
      <c r="CP215" s="141">
        <f t="shared" si="263"/>
        <v>435000431</v>
      </c>
      <c r="CQ215" s="141">
        <f t="shared" si="264"/>
        <v>435000431.00000006</v>
      </c>
      <c r="CR215" s="141">
        <f t="shared" si="265"/>
        <v>193484.99999999997</v>
      </c>
      <c r="CS215" s="141"/>
      <c r="CT215" s="141"/>
      <c r="CU215" s="141"/>
      <c r="CV215" s="141">
        <f t="shared" si="260"/>
        <v>1725037.4175967886</v>
      </c>
    </row>
    <row r="216" spans="1:100" s="14" customFormat="1" ht="13.2" x14ac:dyDescent="0.25">
      <c r="A216" s="4" t="s">
        <v>75</v>
      </c>
      <c r="B216" s="4" t="s">
        <v>76</v>
      </c>
      <c r="C216" s="4"/>
      <c r="D216" s="4" t="s">
        <v>36</v>
      </c>
      <c r="E216" s="4"/>
      <c r="F216" s="141">
        <v>1135118.7662450001</v>
      </c>
      <c r="G216" s="141">
        <f>'Control Totals 2016-17'!$I$3</f>
        <v>129600000</v>
      </c>
      <c r="H216" s="141">
        <v>129600000.00000101</v>
      </c>
      <c r="I216" s="141">
        <f t="shared" si="281"/>
        <v>1135118.7662449912</v>
      </c>
      <c r="J216" s="141"/>
      <c r="K216" s="141">
        <v>47218981.440246001</v>
      </c>
      <c r="L216" s="141">
        <f t="shared" si="230"/>
        <v>3202979103</v>
      </c>
      <c r="M216" s="141">
        <v>5258012077.9999981</v>
      </c>
      <c r="N216" s="141">
        <f t="shared" si="282"/>
        <v>28763990.758191798</v>
      </c>
      <c r="O216" s="141"/>
      <c r="P216" s="141">
        <v>8787485.6074550003</v>
      </c>
      <c r="Q216" s="141">
        <v>756991403</v>
      </c>
      <c r="R216" s="141">
        <v>1276518313</v>
      </c>
      <c r="S216" s="141">
        <f t="shared" si="283"/>
        <v>5211089.4070891934</v>
      </c>
      <c r="T216" s="141"/>
      <c r="U216" s="141"/>
      <c r="V216" s="141">
        <f t="shared" si="231"/>
        <v>443204474</v>
      </c>
      <c r="W216" s="141">
        <f t="shared" si="232"/>
        <v>523996799.00000209</v>
      </c>
      <c r="X216" s="141">
        <f t="shared" si="233"/>
        <v>0</v>
      </c>
      <c r="Y216" s="141"/>
      <c r="Z216" s="141">
        <v>1528084.7314180001</v>
      </c>
      <c r="AA216" s="141">
        <f t="shared" si="234"/>
        <v>340118003</v>
      </c>
      <c r="AB216" s="141">
        <f t="shared" si="235"/>
        <v>342170317.00001383</v>
      </c>
      <c r="AC216" s="141">
        <f t="shared" si="236"/>
        <v>1518919.3844206554</v>
      </c>
      <c r="AD216" s="141"/>
      <c r="AE216" s="141">
        <v>4505863.9642059999</v>
      </c>
      <c r="AF216" s="141">
        <f t="shared" si="237"/>
        <v>605544318</v>
      </c>
      <c r="AG216" s="141">
        <f t="shared" si="238"/>
        <v>726591897.00000179</v>
      </c>
      <c r="AH216" s="141">
        <f t="shared" si="284"/>
        <v>3755203.3438185891</v>
      </c>
      <c r="AI216" s="141"/>
      <c r="AJ216" s="141"/>
      <c r="AK216" s="141">
        <f t="shared" si="239"/>
        <v>20371175</v>
      </c>
      <c r="AL216" s="141">
        <f t="shared" si="240"/>
        <v>21580834</v>
      </c>
      <c r="AM216" s="141">
        <f t="shared" si="285"/>
        <v>0</v>
      </c>
      <c r="AN216" s="141"/>
      <c r="AO216" s="141">
        <v>229401.66904800001</v>
      </c>
      <c r="AP216" s="141">
        <f t="shared" si="241"/>
        <v>45205996</v>
      </c>
      <c r="AQ216" s="141">
        <f t="shared" si="242"/>
        <v>45294790.000002876</v>
      </c>
      <c r="AR216" s="141">
        <f t="shared" si="286"/>
        <v>228951.95967078232</v>
      </c>
      <c r="AS216" s="141"/>
      <c r="AT216" s="141">
        <v>67036.281447999994</v>
      </c>
      <c r="AU216" s="141">
        <f t="shared" si="243"/>
        <v>12223411</v>
      </c>
      <c r="AV216" s="141">
        <f t="shared" si="244"/>
        <v>11889881.000002848</v>
      </c>
      <c r="AW216" s="141">
        <f t="shared" si="287"/>
        <v>68916.755352756081</v>
      </c>
      <c r="AX216" s="141"/>
      <c r="AY216" s="141">
        <v>6941616.9976559998</v>
      </c>
      <c r="AZ216" s="141">
        <f t="shared" si="245"/>
        <v>859541545</v>
      </c>
      <c r="BA216" s="141">
        <f t="shared" si="246"/>
        <v>834431461.9999969</v>
      </c>
      <c r="BB216" s="141">
        <f t="shared" si="288"/>
        <v>7150507.2263964107</v>
      </c>
      <c r="BC216" s="141"/>
      <c r="BD216" s="141"/>
      <c r="BE216" s="141">
        <f t="shared" si="247"/>
        <v>9386434</v>
      </c>
      <c r="BF216" s="141">
        <f t="shared" si="248"/>
        <v>9386434</v>
      </c>
      <c r="BG216" s="141">
        <f t="shared" si="289"/>
        <v>0</v>
      </c>
      <c r="BH216" s="141"/>
      <c r="BI216" s="141"/>
      <c r="BJ216" s="141">
        <f t="shared" si="249"/>
        <v>2191103</v>
      </c>
      <c r="BK216" s="141">
        <f t="shared" si="250"/>
        <v>2191101</v>
      </c>
      <c r="BL216" s="141">
        <f t="shared" si="290"/>
        <v>0</v>
      </c>
      <c r="BM216" s="141"/>
      <c r="BN216" s="141">
        <v>1148373</v>
      </c>
      <c r="BO216" s="141">
        <f t="shared" si="251"/>
        <v>186600000</v>
      </c>
      <c r="BP216" s="141">
        <f t="shared" si="252"/>
        <v>183638092</v>
      </c>
      <c r="BQ216" s="141">
        <f t="shared" si="291"/>
        <v>1166895.1657371828</v>
      </c>
      <c r="BR216" s="141"/>
      <c r="BS216" s="141">
        <v>591990</v>
      </c>
      <c r="BT216" s="141">
        <f t="shared" si="253"/>
        <v>121100000</v>
      </c>
      <c r="BU216" s="141">
        <f t="shared" si="254"/>
        <v>119177778</v>
      </c>
      <c r="BV216" s="141">
        <f t="shared" si="292"/>
        <v>601538.22468480666</v>
      </c>
      <c r="BW216" s="141"/>
      <c r="BX216" s="141">
        <v>19917</v>
      </c>
      <c r="BY216" s="141">
        <f t="shared" si="255"/>
        <v>10161290</v>
      </c>
      <c r="BZ216" s="141">
        <f t="shared" si="256"/>
        <v>10000069</v>
      </c>
      <c r="CA216" s="141">
        <f t="shared" si="293"/>
        <v>20238.101650098615</v>
      </c>
      <c r="CB216" s="141"/>
      <c r="CC216" s="141">
        <v>9232.5479369999994</v>
      </c>
      <c r="CD216" s="141">
        <f t="shared" si="257"/>
        <v>1904000</v>
      </c>
      <c r="CE216" s="141">
        <f t="shared" si="258"/>
        <v>1874207.2309440002</v>
      </c>
      <c r="CF216" s="141">
        <f t="shared" si="294"/>
        <v>9379.3103461637638</v>
      </c>
      <c r="CG216" s="141"/>
      <c r="CH216" s="141">
        <v>693.23</v>
      </c>
      <c r="CI216" s="141">
        <f t="shared" si="261"/>
        <v>246401</v>
      </c>
      <c r="CJ216" s="141">
        <f t="shared" si="262"/>
        <v>225992.98000000117</v>
      </c>
      <c r="CK216" s="141">
        <f t="shared" si="295"/>
        <v>755.83128834355432</v>
      </c>
      <c r="CL216" s="141"/>
      <c r="CM216" s="141"/>
      <c r="CN216" s="141">
        <v>2095365</v>
      </c>
      <c r="CO216" s="141">
        <f t="shared" si="259"/>
        <v>2095365</v>
      </c>
      <c r="CP216" s="141">
        <f t="shared" si="263"/>
        <v>435000431</v>
      </c>
      <c r="CQ216" s="141">
        <f t="shared" si="264"/>
        <v>435000431.00000006</v>
      </c>
      <c r="CR216" s="141">
        <f t="shared" si="265"/>
        <v>2095364.9999999998</v>
      </c>
      <c r="CS216" s="141"/>
      <c r="CT216" s="141"/>
      <c r="CU216" s="141"/>
      <c r="CV216" s="141">
        <f t="shared" si="260"/>
        <v>51726869.234891772</v>
      </c>
    </row>
    <row r="217" spans="1:100" s="14" customFormat="1" ht="13.2" x14ac:dyDescent="0.25">
      <c r="A217" s="4" t="s">
        <v>669</v>
      </c>
      <c r="B217" s="4" t="s">
        <v>670</v>
      </c>
      <c r="C217" s="4" t="s">
        <v>348</v>
      </c>
      <c r="D217" s="4" t="s">
        <v>348</v>
      </c>
      <c r="E217" s="4"/>
      <c r="F217" s="141"/>
      <c r="G217" s="141">
        <f>'Control Totals 2016-17'!$I$3</f>
        <v>129600000</v>
      </c>
      <c r="H217" s="141">
        <v>129600000.00000101</v>
      </c>
      <c r="I217" s="141">
        <f t="shared" si="281"/>
        <v>0</v>
      </c>
      <c r="J217" s="141"/>
      <c r="K217" s="141"/>
      <c r="L217" s="141">
        <f t="shared" si="230"/>
        <v>3202979103</v>
      </c>
      <c r="M217" s="141">
        <v>5258012077.9999981</v>
      </c>
      <c r="N217" s="141">
        <f t="shared" si="282"/>
        <v>0</v>
      </c>
      <c r="O217" s="141"/>
      <c r="P217" s="141">
        <v>2370955.8868809999</v>
      </c>
      <c r="Q217" s="141">
        <v>756991403</v>
      </c>
      <c r="R217" s="141">
        <v>1276518313</v>
      </c>
      <c r="S217" s="141">
        <f t="shared" si="283"/>
        <v>1406006.6392961785</v>
      </c>
      <c r="T217" s="141"/>
      <c r="U217" s="141"/>
      <c r="V217" s="141">
        <f t="shared" si="231"/>
        <v>443204474</v>
      </c>
      <c r="W217" s="141">
        <f t="shared" si="232"/>
        <v>523996799.00000209</v>
      </c>
      <c r="X217" s="141">
        <f t="shared" si="233"/>
        <v>0</v>
      </c>
      <c r="Y217" s="141"/>
      <c r="Z217" s="141">
        <v>99636.124718999999</v>
      </c>
      <c r="AA217" s="141">
        <f t="shared" si="234"/>
        <v>340118003</v>
      </c>
      <c r="AB217" s="141">
        <f t="shared" si="235"/>
        <v>342170317.00001383</v>
      </c>
      <c r="AC217" s="141">
        <f t="shared" si="236"/>
        <v>99038.514103734618</v>
      </c>
      <c r="AD217" s="141"/>
      <c r="AE217" s="141"/>
      <c r="AF217" s="141">
        <f t="shared" si="237"/>
        <v>605544318</v>
      </c>
      <c r="AG217" s="141">
        <f t="shared" si="238"/>
        <v>726591897.00000179</v>
      </c>
      <c r="AH217" s="141">
        <f t="shared" si="284"/>
        <v>0</v>
      </c>
      <c r="AI217" s="141"/>
      <c r="AJ217" s="141"/>
      <c r="AK217" s="141">
        <f t="shared" si="239"/>
        <v>20371175</v>
      </c>
      <c r="AL217" s="141">
        <f t="shared" si="240"/>
        <v>21580834</v>
      </c>
      <c r="AM217" s="141">
        <f t="shared" si="285"/>
        <v>0</v>
      </c>
      <c r="AN217" s="141"/>
      <c r="AO217" s="141">
        <v>71764.491915000006</v>
      </c>
      <c r="AP217" s="141">
        <f t="shared" si="241"/>
        <v>45205996</v>
      </c>
      <c r="AQ217" s="141">
        <f t="shared" si="242"/>
        <v>45294790.000002876</v>
      </c>
      <c r="AR217" s="141">
        <f t="shared" si="286"/>
        <v>71623.807825388227</v>
      </c>
      <c r="AS217" s="141"/>
      <c r="AT217" s="141"/>
      <c r="AU217" s="141">
        <f t="shared" si="243"/>
        <v>12223411</v>
      </c>
      <c r="AV217" s="141">
        <f t="shared" si="244"/>
        <v>11889881.000002848</v>
      </c>
      <c r="AW217" s="141">
        <f t="shared" si="287"/>
        <v>0</v>
      </c>
      <c r="AX217" s="141"/>
      <c r="AY217" s="141"/>
      <c r="AZ217" s="141">
        <f t="shared" si="245"/>
        <v>859541545</v>
      </c>
      <c r="BA217" s="141">
        <f t="shared" si="246"/>
        <v>834431461.9999969</v>
      </c>
      <c r="BB217" s="141">
        <f t="shared" si="288"/>
        <v>0</v>
      </c>
      <c r="BC217" s="141"/>
      <c r="BD217" s="141"/>
      <c r="BE217" s="141">
        <f t="shared" si="247"/>
        <v>9386434</v>
      </c>
      <c r="BF217" s="141">
        <f t="shared" si="248"/>
        <v>9386434</v>
      </c>
      <c r="BG217" s="141">
        <f t="shared" si="289"/>
        <v>0</v>
      </c>
      <c r="BH217" s="141"/>
      <c r="BI217" s="141"/>
      <c r="BJ217" s="141">
        <f t="shared" si="249"/>
        <v>2191103</v>
      </c>
      <c r="BK217" s="141">
        <f t="shared" si="250"/>
        <v>2191101</v>
      </c>
      <c r="BL217" s="141">
        <f t="shared" si="290"/>
        <v>0</v>
      </c>
      <c r="BM217" s="141"/>
      <c r="BN217" s="141"/>
      <c r="BO217" s="141">
        <f t="shared" si="251"/>
        <v>186600000</v>
      </c>
      <c r="BP217" s="141">
        <f t="shared" si="252"/>
        <v>183638092</v>
      </c>
      <c r="BQ217" s="141">
        <f t="shared" si="291"/>
        <v>0</v>
      </c>
      <c r="BR217" s="141"/>
      <c r="BS217" s="141"/>
      <c r="BT217" s="141">
        <f t="shared" si="253"/>
        <v>121100000</v>
      </c>
      <c r="BU217" s="141">
        <f t="shared" si="254"/>
        <v>119177778</v>
      </c>
      <c r="BV217" s="141">
        <f t="shared" si="292"/>
        <v>0</v>
      </c>
      <c r="BW217" s="141"/>
      <c r="BX217" s="141"/>
      <c r="BY217" s="141">
        <f t="shared" si="255"/>
        <v>10161290</v>
      </c>
      <c r="BZ217" s="141">
        <f t="shared" si="256"/>
        <v>10000069</v>
      </c>
      <c r="CA217" s="141">
        <f t="shared" si="293"/>
        <v>0</v>
      </c>
      <c r="CB217" s="141"/>
      <c r="CC217" s="141"/>
      <c r="CD217" s="141">
        <f t="shared" si="257"/>
        <v>1904000</v>
      </c>
      <c r="CE217" s="141">
        <f t="shared" si="258"/>
        <v>1874207.2309440002</v>
      </c>
      <c r="CF217" s="141">
        <f t="shared" si="294"/>
        <v>0</v>
      </c>
      <c r="CG217" s="141"/>
      <c r="CH217" s="141">
        <v>693.23</v>
      </c>
      <c r="CI217" s="141">
        <f t="shared" si="261"/>
        <v>246401</v>
      </c>
      <c r="CJ217" s="141">
        <f t="shared" si="262"/>
        <v>225992.98000000117</v>
      </c>
      <c r="CK217" s="141">
        <f t="shared" si="295"/>
        <v>755.83128834355432</v>
      </c>
      <c r="CL217" s="141"/>
      <c r="CM217" s="141">
        <v>70497</v>
      </c>
      <c r="CN217" s="141">
        <v>139481</v>
      </c>
      <c r="CO217" s="141">
        <f t="shared" si="259"/>
        <v>209978</v>
      </c>
      <c r="CP217" s="141">
        <f t="shared" si="263"/>
        <v>435000431</v>
      </c>
      <c r="CQ217" s="141">
        <f t="shared" si="264"/>
        <v>435000431.00000006</v>
      </c>
      <c r="CR217" s="141">
        <f t="shared" si="265"/>
        <v>209977.99999999997</v>
      </c>
      <c r="CS217" s="141"/>
      <c r="CT217" s="141"/>
      <c r="CU217" s="141"/>
      <c r="CV217" s="141">
        <f t="shared" si="260"/>
        <v>1787402.7925136448</v>
      </c>
    </row>
    <row r="218" spans="1:100" s="14" customFormat="1" ht="13.2" x14ac:dyDescent="0.25">
      <c r="A218" s="4" t="s">
        <v>165</v>
      </c>
      <c r="B218" s="4" t="s">
        <v>166</v>
      </c>
      <c r="C218" s="4"/>
      <c r="D218" s="4" t="s">
        <v>136</v>
      </c>
      <c r="E218" s="4"/>
      <c r="F218" s="141">
        <v>953556.353902</v>
      </c>
      <c r="G218" s="141">
        <f>'Control Totals 2016-17'!$I$3</f>
        <v>129600000</v>
      </c>
      <c r="H218" s="141">
        <v>129600000.00000101</v>
      </c>
      <c r="I218" s="141">
        <f t="shared" si="281"/>
        <v>953556.35390199255</v>
      </c>
      <c r="J218" s="141"/>
      <c r="K218" s="141">
        <v>55211555.007068001</v>
      </c>
      <c r="L218" s="141">
        <f t="shared" si="230"/>
        <v>3202979103</v>
      </c>
      <c r="M218" s="141">
        <v>5258012077.9999981</v>
      </c>
      <c r="N218" s="141">
        <f t="shared" si="282"/>
        <v>33632759.740452975</v>
      </c>
      <c r="O218" s="141"/>
      <c r="P218" s="141">
        <v>15552588.123686999</v>
      </c>
      <c r="Q218" s="141">
        <v>756991403</v>
      </c>
      <c r="R218" s="141">
        <v>1276518313</v>
      </c>
      <c r="S218" s="141">
        <f t="shared" si="283"/>
        <v>9222880.2236000188</v>
      </c>
      <c r="T218" s="141"/>
      <c r="U218" s="141"/>
      <c r="V218" s="141">
        <f t="shared" si="231"/>
        <v>443204474</v>
      </c>
      <c r="W218" s="141">
        <f t="shared" si="232"/>
        <v>523996799.00000209</v>
      </c>
      <c r="X218" s="141">
        <f t="shared" si="233"/>
        <v>0</v>
      </c>
      <c r="Y218" s="141"/>
      <c r="Z218" s="141">
        <v>1031231.612981</v>
      </c>
      <c r="AA218" s="141">
        <f t="shared" si="234"/>
        <v>340118003</v>
      </c>
      <c r="AB218" s="141">
        <f t="shared" si="235"/>
        <v>342170317.00001383</v>
      </c>
      <c r="AC218" s="141">
        <f t="shared" si="236"/>
        <v>1025046.3567754546</v>
      </c>
      <c r="AD218" s="141"/>
      <c r="AE218" s="141">
        <v>7024395.1000979999</v>
      </c>
      <c r="AF218" s="141">
        <f t="shared" si="237"/>
        <v>605544318</v>
      </c>
      <c r="AG218" s="141">
        <f t="shared" si="238"/>
        <v>726591897.00000179</v>
      </c>
      <c r="AH218" s="141">
        <f t="shared" si="284"/>
        <v>5854156.3122487934</v>
      </c>
      <c r="AI218" s="141"/>
      <c r="AJ218" s="141"/>
      <c r="AK218" s="141">
        <f t="shared" si="239"/>
        <v>20371175</v>
      </c>
      <c r="AL218" s="141">
        <f t="shared" si="240"/>
        <v>21580834</v>
      </c>
      <c r="AM218" s="141">
        <f t="shared" si="285"/>
        <v>0</v>
      </c>
      <c r="AN218" s="141"/>
      <c r="AO218" s="141">
        <v>394092.94283399999</v>
      </c>
      <c r="AP218" s="141">
        <f t="shared" si="241"/>
        <v>45205996</v>
      </c>
      <c r="AQ218" s="141">
        <f t="shared" si="242"/>
        <v>45294790.000002876</v>
      </c>
      <c r="AR218" s="141">
        <f t="shared" si="286"/>
        <v>393320.37961498217</v>
      </c>
      <c r="AS218" s="141"/>
      <c r="AT218" s="141">
        <v>83115.930038000006</v>
      </c>
      <c r="AU218" s="141">
        <f t="shared" si="243"/>
        <v>12223411</v>
      </c>
      <c r="AV218" s="141">
        <f t="shared" si="244"/>
        <v>11889881.000002848</v>
      </c>
      <c r="AW218" s="141">
        <f t="shared" si="287"/>
        <v>85447.463561786397</v>
      </c>
      <c r="AX218" s="141"/>
      <c r="AY218" s="141">
        <v>4083486.943033</v>
      </c>
      <c r="AZ218" s="141">
        <f t="shared" si="245"/>
        <v>859541545</v>
      </c>
      <c r="BA218" s="141">
        <f t="shared" si="246"/>
        <v>834431461.9999969</v>
      </c>
      <c r="BB218" s="141">
        <f t="shared" si="288"/>
        <v>4206369.0498788087</v>
      </c>
      <c r="BC218" s="141"/>
      <c r="BD218" s="141"/>
      <c r="BE218" s="141">
        <f t="shared" si="247"/>
        <v>9386434</v>
      </c>
      <c r="BF218" s="141">
        <f t="shared" si="248"/>
        <v>9386434</v>
      </c>
      <c r="BG218" s="141">
        <f t="shared" si="289"/>
        <v>0</v>
      </c>
      <c r="BH218" s="141"/>
      <c r="BI218" s="141"/>
      <c r="BJ218" s="141">
        <f t="shared" si="249"/>
        <v>2191103</v>
      </c>
      <c r="BK218" s="141">
        <f t="shared" si="250"/>
        <v>2191101</v>
      </c>
      <c r="BL218" s="141">
        <f t="shared" si="290"/>
        <v>0</v>
      </c>
      <c r="BM218" s="141"/>
      <c r="BN218" s="141">
        <v>1123567</v>
      </c>
      <c r="BO218" s="141">
        <f t="shared" si="251"/>
        <v>186600000</v>
      </c>
      <c r="BP218" s="141">
        <f t="shared" si="252"/>
        <v>183638092</v>
      </c>
      <c r="BQ218" s="141">
        <f t="shared" si="291"/>
        <v>1141689.0685185294</v>
      </c>
      <c r="BR218" s="141"/>
      <c r="BS218" s="141">
        <v>335515</v>
      </c>
      <c r="BT218" s="141">
        <f t="shared" si="253"/>
        <v>121100000</v>
      </c>
      <c r="BU218" s="141">
        <f t="shared" si="254"/>
        <v>119177778</v>
      </c>
      <c r="BV218" s="141">
        <f t="shared" si="292"/>
        <v>340926.53162236337</v>
      </c>
      <c r="BW218" s="141"/>
      <c r="BX218" s="141">
        <v>86183</v>
      </c>
      <c r="BY218" s="141">
        <f t="shared" si="255"/>
        <v>10161290</v>
      </c>
      <c r="BZ218" s="141">
        <f t="shared" si="256"/>
        <v>10000069</v>
      </c>
      <c r="CA218" s="141">
        <f t="shared" si="293"/>
        <v>87572.441357154632</v>
      </c>
      <c r="CB218" s="141"/>
      <c r="CC218" s="141">
        <v>9232.5479369999994</v>
      </c>
      <c r="CD218" s="141">
        <f t="shared" si="257"/>
        <v>1904000</v>
      </c>
      <c r="CE218" s="141">
        <f t="shared" si="258"/>
        <v>1874207.2309440002</v>
      </c>
      <c r="CF218" s="141">
        <f t="shared" si="294"/>
        <v>9379.3103461637638</v>
      </c>
      <c r="CG218" s="141"/>
      <c r="CH218" s="141">
        <v>693.23</v>
      </c>
      <c r="CI218" s="141">
        <f t="shared" si="261"/>
        <v>246401</v>
      </c>
      <c r="CJ218" s="141">
        <f t="shared" si="262"/>
        <v>225992.98000000117</v>
      </c>
      <c r="CK218" s="141">
        <f t="shared" si="295"/>
        <v>755.83128834355432</v>
      </c>
      <c r="CL218" s="141"/>
      <c r="CM218" s="141">
        <v>758419.99999999651</v>
      </c>
      <c r="CN218" s="141">
        <v>1480503</v>
      </c>
      <c r="CO218" s="141">
        <f t="shared" si="259"/>
        <v>2238922.9999999963</v>
      </c>
      <c r="CP218" s="141">
        <f t="shared" si="263"/>
        <v>435000431</v>
      </c>
      <c r="CQ218" s="141">
        <f t="shared" si="264"/>
        <v>435000431.00000006</v>
      </c>
      <c r="CR218" s="141">
        <f t="shared" si="265"/>
        <v>2238922.9999999958</v>
      </c>
      <c r="CS218" s="141"/>
      <c r="CT218" s="141"/>
      <c r="CU218" s="141"/>
      <c r="CV218" s="141">
        <f t="shared" si="260"/>
        <v>59192782.063167363</v>
      </c>
    </row>
    <row r="219" spans="1:100" s="14" customFormat="1" ht="13.2" x14ac:dyDescent="0.25">
      <c r="A219" s="4" t="s">
        <v>184</v>
      </c>
      <c r="B219" s="4" t="s">
        <v>185</v>
      </c>
      <c r="C219" s="4"/>
      <c r="D219" s="4" t="s">
        <v>177</v>
      </c>
      <c r="E219" s="4"/>
      <c r="F219" s="141">
        <v>1712606.6673320001</v>
      </c>
      <c r="G219" s="141">
        <f>'Control Totals 2016-17'!$I$3</f>
        <v>129600000</v>
      </c>
      <c r="H219" s="141">
        <v>129600000.00000101</v>
      </c>
      <c r="I219" s="141">
        <f t="shared" si="281"/>
        <v>1712606.6673319866</v>
      </c>
      <c r="J219" s="141"/>
      <c r="K219" s="141">
        <v>82275829.418510005</v>
      </c>
      <c r="L219" s="141">
        <f t="shared" si="230"/>
        <v>3202979103</v>
      </c>
      <c r="M219" s="141">
        <v>5258012077.9999981</v>
      </c>
      <c r="N219" s="141">
        <f t="shared" si="282"/>
        <v>50119276.715263613</v>
      </c>
      <c r="O219" s="141"/>
      <c r="P219" s="141"/>
      <c r="Q219" s="141">
        <v>756991403</v>
      </c>
      <c r="R219" s="141">
        <v>1276518313</v>
      </c>
      <c r="S219" s="141">
        <f t="shared" si="283"/>
        <v>0</v>
      </c>
      <c r="T219" s="141"/>
      <c r="U219" s="141">
        <v>7052502.0341259995</v>
      </c>
      <c r="V219" s="141">
        <f t="shared" si="231"/>
        <v>443204474</v>
      </c>
      <c r="W219" s="141">
        <f t="shared" si="232"/>
        <v>523996799.00000209</v>
      </c>
      <c r="X219" s="141">
        <f t="shared" si="233"/>
        <v>5965113.6426479034</v>
      </c>
      <c r="Y219" s="141"/>
      <c r="Z219" s="141">
        <v>4932449.2250359999</v>
      </c>
      <c r="AA219" s="141">
        <f t="shared" si="234"/>
        <v>340118003</v>
      </c>
      <c r="AB219" s="141">
        <f t="shared" si="235"/>
        <v>342170317.00001383</v>
      </c>
      <c r="AC219" s="141">
        <f t="shared" si="236"/>
        <v>4902864.7342255414</v>
      </c>
      <c r="AD219" s="141"/>
      <c r="AE219" s="141">
        <v>10162829.289694</v>
      </c>
      <c r="AF219" s="141">
        <f t="shared" si="237"/>
        <v>605544318</v>
      </c>
      <c r="AG219" s="141">
        <f t="shared" si="238"/>
        <v>726591897.00000179</v>
      </c>
      <c r="AH219" s="141">
        <f t="shared" si="284"/>
        <v>8469738.7303483281</v>
      </c>
      <c r="AI219" s="141"/>
      <c r="AJ219" s="141"/>
      <c r="AK219" s="141">
        <f t="shared" si="239"/>
        <v>20371175</v>
      </c>
      <c r="AL219" s="141">
        <f t="shared" si="240"/>
        <v>21580834</v>
      </c>
      <c r="AM219" s="141">
        <f t="shared" si="285"/>
        <v>0</v>
      </c>
      <c r="AN219" s="141"/>
      <c r="AO219" s="141"/>
      <c r="AP219" s="141">
        <f t="shared" si="241"/>
        <v>45205996</v>
      </c>
      <c r="AQ219" s="141">
        <f t="shared" si="242"/>
        <v>45294790.000002876</v>
      </c>
      <c r="AR219" s="141">
        <f t="shared" si="286"/>
        <v>0</v>
      </c>
      <c r="AS219" s="141"/>
      <c r="AT219" s="141">
        <v>112444.30317100001</v>
      </c>
      <c r="AU219" s="141">
        <f t="shared" si="243"/>
        <v>12223411</v>
      </c>
      <c r="AV219" s="141">
        <f t="shared" si="244"/>
        <v>11889881.000002848</v>
      </c>
      <c r="AW219" s="141">
        <f t="shared" si="287"/>
        <v>115598.54402810315</v>
      </c>
      <c r="AX219" s="141"/>
      <c r="AY219" s="141">
        <v>24402290.822535001</v>
      </c>
      <c r="AZ219" s="141">
        <f t="shared" si="245"/>
        <v>859541545</v>
      </c>
      <c r="BA219" s="141">
        <f t="shared" si="246"/>
        <v>834431461.9999969</v>
      </c>
      <c r="BB219" s="141">
        <f t="shared" si="288"/>
        <v>25136615.420597758</v>
      </c>
      <c r="BC219" s="141"/>
      <c r="BD219" s="141"/>
      <c r="BE219" s="141">
        <f t="shared" si="247"/>
        <v>9386434</v>
      </c>
      <c r="BF219" s="141">
        <f t="shared" si="248"/>
        <v>9386434</v>
      </c>
      <c r="BG219" s="141">
        <f t="shared" si="289"/>
        <v>0</v>
      </c>
      <c r="BH219" s="141"/>
      <c r="BI219" s="141"/>
      <c r="BJ219" s="141">
        <f t="shared" si="249"/>
        <v>2191103</v>
      </c>
      <c r="BK219" s="141">
        <f t="shared" si="250"/>
        <v>2191101</v>
      </c>
      <c r="BL219" s="141">
        <f t="shared" si="290"/>
        <v>0</v>
      </c>
      <c r="BM219" s="141"/>
      <c r="BN219" s="141">
        <v>3197351</v>
      </c>
      <c r="BO219" s="141">
        <f t="shared" si="251"/>
        <v>186600000</v>
      </c>
      <c r="BP219" s="141">
        <f t="shared" si="252"/>
        <v>183638092</v>
      </c>
      <c r="BQ219" s="141">
        <f t="shared" si="291"/>
        <v>3248921.2347076661</v>
      </c>
      <c r="BR219" s="141"/>
      <c r="BS219" s="141">
        <v>2200698</v>
      </c>
      <c r="BT219" s="141">
        <f t="shared" si="253"/>
        <v>121100000</v>
      </c>
      <c r="BU219" s="141">
        <f t="shared" si="254"/>
        <v>119177778</v>
      </c>
      <c r="BV219" s="141">
        <f t="shared" si="292"/>
        <v>2236193.1248625899</v>
      </c>
      <c r="BW219" s="141"/>
      <c r="BX219" s="141">
        <v>207095</v>
      </c>
      <c r="BY219" s="141">
        <f t="shared" si="255"/>
        <v>10161290</v>
      </c>
      <c r="BZ219" s="141">
        <f t="shared" si="256"/>
        <v>10000069</v>
      </c>
      <c r="CA219" s="141">
        <f t="shared" si="293"/>
        <v>210433.7832618955</v>
      </c>
      <c r="CB219" s="141"/>
      <c r="CC219" s="141">
        <v>18465.095870000001</v>
      </c>
      <c r="CD219" s="141">
        <f t="shared" si="257"/>
        <v>1904000</v>
      </c>
      <c r="CE219" s="141">
        <f t="shared" si="258"/>
        <v>1874207.2309440002</v>
      </c>
      <c r="CF219" s="141">
        <f t="shared" si="294"/>
        <v>18758.620688263945</v>
      </c>
      <c r="CG219" s="141"/>
      <c r="CH219" s="141"/>
      <c r="CI219" s="141">
        <f t="shared" si="261"/>
        <v>246401</v>
      </c>
      <c r="CJ219" s="141">
        <f t="shared" si="262"/>
        <v>225992.98000000117</v>
      </c>
      <c r="CK219" s="141">
        <f t="shared" si="295"/>
        <v>0</v>
      </c>
      <c r="CL219" s="141"/>
      <c r="CM219" s="141">
        <v>3531379.999999986</v>
      </c>
      <c r="CN219" s="141">
        <v>7002726</v>
      </c>
      <c r="CO219" s="141">
        <f t="shared" si="259"/>
        <v>10534105.999999985</v>
      </c>
      <c r="CP219" s="141">
        <f t="shared" si="263"/>
        <v>435000431</v>
      </c>
      <c r="CQ219" s="141">
        <f t="shared" si="264"/>
        <v>435000431.00000006</v>
      </c>
      <c r="CR219" s="141">
        <f t="shared" si="265"/>
        <v>10534105.999999983</v>
      </c>
      <c r="CS219" s="141"/>
      <c r="CT219" s="141"/>
      <c r="CU219" s="141"/>
      <c r="CV219" s="141">
        <f t="shared" si="260"/>
        <v>112670227.21796365</v>
      </c>
    </row>
    <row r="220" spans="1:100" s="14" customFormat="1" ht="13.2" x14ac:dyDescent="0.25">
      <c r="A220" s="4" t="s">
        <v>395</v>
      </c>
      <c r="B220" s="4" t="s">
        <v>396</v>
      </c>
      <c r="C220" s="4" t="s">
        <v>348</v>
      </c>
      <c r="D220" s="4" t="s">
        <v>348</v>
      </c>
      <c r="E220" s="4"/>
      <c r="F220" s="141"/>
      <c r="G220" s="141">
        <f>'Control Totals 2016-17'!$I$3</f>
        <v>129600000</v>
      </c>
      <c r="H220" s="141">
        <v>129600000.00000101</v>
      </c>
      <c r="I220" s="141">
        <f t="shared" si="281"/>
        <v>0</v>
      </c>
      <c r="J220" s="141"/>
      <c r="K220" s="141"/>
      <c r="L220" s="141">
        <f t="shared" si="230"/>
        <v>3202979103</v>
      </c>
      <c r="M220" s="141">
        <v>5258012077.9999981</v>
      </c>
      <c r="N220" s="141">
        <f t="shared" si="282"/>
        <v>0</v>
      </c>
      <c r="O220" s="141"/>
      <c r="P220" s="141">
        <v>1891500.2392829999</v>
      </c>
      <c r="Q220" s="141">
        <v>756991403</v>
      </c>
      <c r="R220" s="141">
        <v>1276518313</v>
      </c>
      <c r="S220" s="141">
        <f t="shared" si="283"/>
        <v>1121683.4144311049</v>
      </c>
      <c r="T220" s="141"/>
      <c r="U220" s="141"/>
      <c r="V220" s="141">
        <f t="shared" si="231"/>
        <v>443204474</v>
      </c>
      <c r="W220" s="141">
        <f t="shared" si="232"/>
        <v>523996799.00000209</v>
      </c>
      <c r="X220" s="141">
        <f t="shared" si="233"/>
        <v>0</v>
      </c>
      <c r="Y220" s="141"/>
      <c r="Z220" s="141">
        <v>82588.467225</v>
      </c>
      <c r="AA220" s="141">
        <f t="shared" si="234"/>
        <v>340118003</v>
      </c>
      <c r="AB220" s="141">
        <f t="shared" si="235"/>
        <v>342170317.00001383</v>
      </c>
      <c r="AC220" s="141">
        <f t="shared" si="236"/>
        <v>82093.107285506645</v>
      </c>
      <c r="AD220" s="141"/>
      <c r="AE220" s="141"/>
      <c r="AF220" s="141">
        <f t="shared" si="237"/>
        <v>605544318</v>
      </c>
      <c r="AG220" s="141">
        <f t="shared" si="238"/>
        <v>726591897.00000179</v>
      </c>
      <c r="AH220" s="141">
        <f t="shared" si="284"/>
        <v>0</v>
      </c>
      <c r="AI220" s="141"/>
      <c r="AJ220" s="141"/>
      <c r="AK220" s="141">
        <f t="shared" si="239"/>
        <v>20371175</v>
      </c>
      <c r="AL220" s="141">
        <f t="shared" si="240"/>
        <v>21580834</v>
      </c>
      <c r="AM220" s="141">
        <f t="shared" si="285"/>
        <v>0</v>
      </c>
      <c r="AN220" s="141"/>
      <c r="AO220" s="141">
        <v>66866.427051000006</v>
      </c>
      <c r="AP220" s="141">
        <f t="shared" si="241"/>
        <v>45205996</v>
      </c>
      <c r="AQ220" s="141">
        <f t="shared" si="242"/>
        <v>45294790.000002876</v>
      </c>
      <c r="AR220" s="141">
        <f t="shared" si="286"/>
        <v>66735.344921603697</v>
      </c>
      <c r="AS220" s="141"/>
      <c r="AT220" s="141"/>
      <c r="AU220" s="141">
        <f t="shared" si="243"/>
        <v>12223411</v>
      </c>
      <c r="AV220" s="141">
        <f t="shared" si="244"/>
        <v>11889881.000002848</v>
      </c>
      <c r="AW220" s="141">
        <f t="shared" si="287"/>
        <v>0</v>
      </c>
      <c r="AX220" s="141"/>
      <c r="AY220" s="141"/>
      <c r="AZ220" s="141">
        <f t="shared" si="245"/>
        <v>859541545</v>
      </c>
      <c r="BA220" s="141">
        <f t="shared" si="246"/>
        <v>834431461.9999969</v>
      </c>
      <c r="BB220" s="141">
        <f t="shared" si="288"/>
        <v>0</v>
      </c>
      <c r="BC220" s="141"/>
      <c r="BD220" s="141"/>
      <c r="BE220" s="141">
        <f t="shared" si="247"/>
        <v>9386434</v>
      </c>
      <c r="BF220" s="141">
        <f t="shared" si="248"/>
        <v>9386434</v>
      </c>
      <c r="BG220" s="141">
        <f t="shared" si="289"/>
        <v>0</v>
      </c>
      <c r="BH220" s="141"/>
      <c r="BI220" s="141"/>
      <c r="BJ220" s="141">
        <f t="shared" si="249"/>
        <v>2191103</v>
      </c>
      <c r="BK220" s="141">
        <f t="shared" si="250"/>
        <v>2191101</v>
      </c>
      <c r="BL220" s="141">
        <f t="shared" si="290"/>
        <v>0</v>
      </c>
      <c r="BM220" s="141"/>
      <c r="BN220" s="141"/>
      <c r="BO220" s="141">
        <f t="shared" si="251"/>
        <v>186600000</v>
      </c>
      <c r="BP220" s="141">
        <f t="shared" si="252"/>
        <v>183638092</v>
      </c>
      <c r="BQ220" s="141">
        <f t="shared" si="291"/>
        <v>0</v>
      </c>
      <c r="BR220" s="141"/>
      <c r="BS220" s="141"/>
      <c r="BT220" s="141">
        <f t="shared" si="253"/>
        <v>121100000</v>
      </c>
      <c r="BU220" s="141">
        <f t="shared" si="254"/>
        <v>119177778</v>
      </c>
      <c r="BV220" s="141">
        <f t="shared" si="292"/>
        <v>0</v>
      </c>
      <c r="BW220" s="141"/>
      <c r="BX220" s="141"/>
      <c r="BY220" s="141">
        <f t="shared" si="255"/>
        <v>10161290</v>
      </c>
      <c r="BZ220" s="141">
        <f t="shared" si="256"/>
        <v>10000069</v>
      </c>
      <c r="CA220" s="141">
        <f t="shared" si="293"/>
        <v>0</v>
      </c>
      <c r="CB220" s="141"/>
      <c r="CC220" s="141"/>
      <c r="CD220" s="141">
        <f t="shared" si="257"/>
        <v>1904000</v>
      </c>
      <c r="CE220" s="141">
        <f t="shared" si="258"/>
        <v>1874207.2309440002</v>
      </c>
      <c r="CF220" s="141">
        <f t="shared" si="294"/>
        <v>0</v>
      </c>
      <c r="CG220" s="141"/>
      <c r="CH220" s="141">
        <v>693.23</v>
      </c>
      <c r="CI220" s="141">
        <f t="shared" si="261"/>
        <v>246401</v>
      </c>
      <c r="CJ220" s="141">
        <f t="shared" si="262"/>
        <v>225992.98000000117</v>
      </c>
      <c r="CK220" s="141">
        <f t="shared" si="295"/>
        <v>755.83128834355432</v>
      </c>
      <c r="CL220" s="141"/>
      <c r="CM220" s="141">
        <v>58174</v>
      </c>
      <c r="CN220" s="141">
        <v>115888</v>
      </c>
      <c r="CO220" s="141">
        <f t="shared" si="259"/>
        <v>174062</v>
      </c>
      <c r="CP220" s="141">
        <f t="shared" si="263"/>
        <v>435000431</v>
      </c>
      <c r="CQ220" s="141">
        <f t="shared" si="264"/>
        <v>435000431.00000006</v>
      </c>
      <c r="CR220" s="141">
        <f t="shared" si="265"/>
        <v>174061.99999999997</v>
      </c>
      <c r="CS220" s="141"/>
      <c r="CT220" s="141"/>
      <c r="CU220" s="141"/>
      <c r="CV220" s="141">
        <f t="shared" si="260"/>
        <v>1445329.6979265588</v>
      </c>
    </row>
    <row r="221" spans="1:100" s="14" customFormat="1" ht="13.2" x14ac:dyDescent="0.25">
      <c r="A221" s="4" t="s">
        <v>409</v>
      </c>
      <c r="B221" s="4" t="s">
        <v>410</v>
      </c>
      <c r="C221" s="4" t="s">
        <v>348</v>
      </c>
      <c r="D221" s="4" t="s">
        <v>348</v>
      </c>
      <c r="E221" s="4"/>
      <c r="F221" s="141"/>
      <c r="G221" s="141">
        <f>'Control Totals 2016-17'!$I$3</f>
        <v>129600000</v>
      </c>
      <c r="H221" s="141">
        <v>129600000.00000101</v>
      </c>
      <c r="I221" s="141">
        <f t="shared" si="281"/>
        <v>0</v>
      </c>
      <c r="J221" s="141"/>
      <c r="K221" s="141"/>
      <c r="L221" s="141">
        <f t="shared" si="230"/>
        <v>3202979103</v>
      </c>
      <c r="M221" s="141">
        <v>5258012077.9999981</v>
      </c>
      <c r="N221" s="141">
        <f t="shared" si="282"/>
        <v>0</v>
      </c>
      <c r="O221" s="141"/>
      <c r="P221" s="141">
        <v>1056587.536879</v>
      </c>
      <c r="Q221" s="141">
        <v>756991403</v>
      </c>
      <c r="R221" s="141">
        <v>1276518313</v>
      </c>
      <c r="S221" s="141">
        <f t="shared" si="283"/>
        <v>626569.68865150039</v>
      </c>
      <c r="T221" s="141"/>
      <c r="U221" s="141"/>
      <c r="V221" s="141">
        <f t="shared" si="231"/>
        <v>443204474</v>
      </c>
      <c r="W221" s="141">
        <f t="shared" si="232"/>
        <v>523996799.00000209</v>
      </c>
      <c r="X221" s="141">
        <f t="shared" si="233"/>
        <v>0</v>
      </c>
      <c r="Y221" s="141"/>
      <c r="Z221" s="141">
        <v>41099.029225999999</v>
      </c>
      <c r="AA221" s="141">
        <f t="shared" si="234"/>
        <v>340118003</v>
      </c>
      <c r="AB221" s="141">
        <f t="shared" si="235"/>
        <v>342170317.00001383</v>
      </c>
      <c r="AC221" s="141">
        <f t="shared" si="236"/>
        <v>40852.520078722053</v>
      </c>
      <c r="AD221" s="141"/>
      <c r="AE221" s="141"/>
      <c r="AF221" s="141">
        <f t="shared" si="237"/>
        <v>605544318</v>
      </c>
      <c r="AG221" s="141">
        <f t="shared" si="238"/>
        <v>726591897.00000179</v>
      </c>
      <c r="AH221" s="141">
        <f t="shared" si="284"/>
        <v>0</v>
      </c>
      <c r="AI221" s="141"/>
      <c r="AJ221" s="141"/>
      <c r="AK221" s="141">
        <f t="shared" si="239"/>
        <v>20371175</v>
      </c>
      <c r="AL221" s="141">
        <f t="shared" si="240"/>
        <v>21580834</v>
      </c>
      <c r="AM221" s="141">
        <f t="shared" si="285"/>
        <v>0</v>
      </c>
      <c r="AN221" s="141"/>
      <c r="AO221" s="141">
        <v>28309.240919</v>
      </c>
      <c r="AP221" s="141">
        <f t="shared" si="241"/>
        <v>45205996</v>
      </c>
      <c r="AQ221" s="141">
        <f t="shared" si="242"/>
        <v>45294790.000002876</v>
      </c>
      <c r="AR221" s="141">
        <f t="shared" si="286"/>
        <v>28253.744674547979</v>
      </c>
      <c r="AS221" s="141"/>
      <c r="AT221" s="141"/>
      <c r="AU221" s="141">
        <f t="shared" si="243"/>
        <v>12223411</v>
      </c>
      <c r="AV221" s="141">
        <f t="shared" si="244"/>
        <v>11889881.000002848</v>
      </c>
      <c r="AW221" s="141">
        <f t="shared" si="287"/>
        <v>0</v>
      </c>
      <c r="AX221" s="141"/>
      <c r="AY221" s="141"/>
      <c r="AZ221" s="141">
        <f t="shared" si="245"/>
        <v>859541545</v>
      </c>
      <c r="BA221" s="141">
        <f t="shared" si="246"/>
        <v>834431461.9999969</v>
      </c>
      <c r="BB221" s="141">
        <f t="shared" si="288"/>
        <v>0</v>
      </c>
      <c r="BC221" s="141"/>
      <c r="BD221" s="141"/>
      <c r="BE221" s="141">
        <f t="shared" si="247"/>
        <v>9386434</v>
      </c>
      <c r="BF221" s="141">
        <f t="shared" si="248"/>
        <v>9386434</v>
      </c>
      <c r="BG221" s="141">
        <f t="shared" si="289"/>
        <v>0</v>
      </c>
      <c r="BH221" s="141"/>
      <c r="BI221" s="141"/>
      <c r="BJ221" s="141">
        <f t="shared" si="249"/>
        <v>2191103</v>
      </c>
      <c r="BK221" s="141">
        <f t="shared" si="250"/>
        <v>2191101</v>
      </c>
      <c r="BL221" s="141">
        <f t="shared" si="290"/>
        <v>0</v>
      </c>
      <c r="BM221" s="141"/>
      <c r="BN221" s="141"/>
      <c r="BO221" s="141">
        <f t="shared" si="251"/>
        <v>186600000</v>
      </c>
      <c r="BP221" s="141">
        <f t="shared" si="252"/>
        <v>183638092</v>
      </c>
      <c r="BQ221" s="141">
        <f t="shared" si="291"/>
        <v>0</v>
      </c>
      <c r="BR221" s="141"/>
      <c r="BS221" s="141"/>
      <c r="BT221" s="141">
        <f t="shared" si="253"/>
        <v>121100000</v>
      </c>
      <c r="BU221" s="141">
        <f t="shared" si="254"/>
        <v>119177778</v>
      </c>
      <c r="BV221" s="141">
        <f t="shared" si="292"/>
        <v>0</v>
      </c>
      <c r="BW221" s="141"/>
      <c r="BX221" s="141"/>
      <c r="BY221" s="141">
        <f t="shared" si="255"/>
        <v>10161290</v>
      </c>
      <c r="BZ221" s="141">
        <f t="shared" si="256"/>
        <v>10000069</v>
      </c>
      <c r="CA221" s="141">
        <f t="shared" si="293"/>
        <v>0</v>
      </c>
      <c r="CB221" s="141"/>
      <c r="CC221" s="141"/>
      <c r="CD221" s="141">
        <f t="shared" si="257"/>
        <v>1904000</v>
      </c>
      <c r="CE221" s="141">
        <f t="shared" si="258"/>
        <v>1874207.2309440002</v>
      </c>
      <c r="CF221" s="141">
        <f t="shared" si="294"/>
        <v>0</v>
      </c>
      <c r="CG221" s="141"/>
      <c r="CH221" s="141">
        <v>693.23</v>
      </c>
      <c r="CI221" s="141">
        <f t="shared" si="261"/>
        <v>246401</v>
      </c>
      <c r="CJ221" s="141">
        <f t="shared" si="262"/>
        <v>225992.98000000117</v>
      </c>
      <c r="CK221" s="141">
        <f t="shared" si="295"/>
        <v>755.83128834355432</v>
      </c>
      <c r="CL221" s="141"/>
      <c r="CM221" s="141">
        <v>32015</v>
      </c>
      <c r="CN221" s="141"/>
      <c r="CO221" s="141">
        <f t="shared" si="259"/>
        <v>32015</v>
      </c>
      <c r="CP221" s="141">
        <f t="shared" si="263"/>
        <v>435000431</v>
      </c>
      <c r="CQ221" s="141">
        <f t="shared" si="264"/>
        <v>435000431.00000006</v>
      </c>
      <c r="CR221" s="141">
        <f t="shared" si="265"/>
        <v>32014.999999999993</v>
      </c>
      <c r="CS221" s="141"/>
      <c r="CT221" s="141"/>
      <c r="CU221" s="141"/>
      <c r="CV221" s="141">
        <f t="shared" si="260"/>
        <v>728446.78469311388</v>
      </c>
    </row>
    <row r="222" spans="1:100" s="14" customFormat="1" ht="13.2" x14ac:dyDescent="0.25">
      <c r="A222" s="4" t="s">
        <v>385</v>
      </c>
      <c r="B222" s="4" t="s">
        <v>386</v>
      </c>
      <c r="C222" s="4" t="s">
        <v>348</v>
      </c>
      <c r="D222" s="4" t="s">
        <v>348</v>
      </c>
      <c r="E222" s="4"/>
      <c r="F222" s="141"/>
      <c r="G222" s="141">
        <f>'Control Totals 2016-17'!$I$3</f>
        <v>129600000</v>
      </c>
      <c r="H222" s="141">
        <v>129600000.00000101</v>
      </c>
      <c r="I222" s="141">
        <f t="shared" si="281"/>
        <v>0</v>
      </c>
      <c r="J222" s="141"/>
      <c r="K222" s="141"/>
      <c r="L222" s="141">
        <f t="shared" si="230"/>
        <v>3202979103</v>
      </c>
      <c r="M222" s="141">
        <v>5258012077.9999981</v>
      </c>
      <c r="N222" s="141">
        <f t="shared" si="282"/>
        <v>0</v>
      </c>
      <c r="O222" s="141"/>
      <c r="P222" s="141">
        <v>1771450.6117370001</v>
      </c>
      <c r="Q222" s="141">
        <v>756991403</v>
      </c>
      <c r="R222" s="141">
        <v>1276518313</v>
      </c>
      <c r="S222" s="141">
        <f t="shared" si="283"/>
        <v>1050492.476502372</v>
      </c>
      <c r="T222" s="141"/>
      <c r="U222" s="141"/>
      <c r="V222" s="141">
        <f t="shared" si="231"/>
        <v>443204474</v>
      </c>
      <c r="W222" s="141">
        <f t="shared" si="232"/>
        <v>523996799.00000209</v>
      </c>
      <c r="X222" s="141">
        <f t="shared" si="233"/>
        <v>0</v>
      </c>
      <c r="Y222" s="141"/>
      <c r="Z222" s="141">
        <v>81322.666257000004</v>
      </c>
      <c r="AA222" s="141">
        <f t="shared" si="234"/>
        <v>340118003</v>
      </c>
      <c r="AB222" s="141">
        <f t="shared" si="235"/>
        <v>342170317.00001383</v>
      </c>
      <c r="AC222" s="141">
        <f t="shared" si="236"/>
        <v>80834.898504551486</v>
      </c>
      <c r="AD222" s="141"/>
      <c r="AE222" s="141"/>
      <c r="AF222" s="141">
        <f t="shared" si="237"/>
        <v>605544318</v>
      </c>
      <c r="AG222" s="141">
        <f t="shared" si="238"/>
        <v>726591897.00000179</v>
      </c>
      <c r="AH222" s="141">
        <f t="shared" si="284"/>
        <v>0</v>
      </c>
      <c r="AI222" s="141"/>
      <c r="AJ222" s="141"/>
      <c r="AK222" s="141">
        <f t="shared" si="239"/>
        <v>20371175</v>
      </c>
      <c r="AL222" s="141">
        <f t="shared" si="240"/>
        <v>21580834</v>
      </c>
      <c r="AM222" s="141">
        <f t="shared" si="285"/>
        <v>0</v>
      </c>
      <c r="AN222" s="141"/>
      <c r="AO222" s="141">
        <v>59941.420536999998</v>
      </c>
      <c r="AP222" s="141">
        <f t="shared" si="241"/>
        <v>45205996</v>
      </c>
      <c r="AQ222" s="141">
        <f t="shared" si="242"/>
        <v>45294790.000002876</v>
      </c>
      <c r="AR222" s="141">
        <f t="shared" si="286"/>
        <v>59823.913898922321</v>
      </c>
      <c r="AS222" s="141"/>
      <c r="AT222" s="141"/>
      <c r="AU222" s="141">
        <f t="shared" si="243"/>
        <v>12223411</v>
      </c>
      <c r="AV222" s="141">
        <f t="shared" si="244"/>
        <v>11889881.000002848</v>
      </c>
      <c r="AW222" s="141">
        <f t="shared" si="287"/>
        <v>0</v>
      </c>
      <c r="AX222" s="141"/>
      <c r="AY222" s="141"/>
      <c r="AZ222" s="141">
        <f t="shared" si="245"/>
        <v>859541545</v>
      </c>
      <c r="BA222" s="141">
        <f t="shared" si="246"/>
        <v>834431461.9999969</v>
      </c>
      <c r="BB222" s="141">
        <f t="shared" si="288"/>
        <v>0</v>
      </c>
      <c r="BC222" s="141"/>
      <c r="BD222" s="141"/>
      <c r="BE222" s="141">
        <f t="shared" si="247"/>
        <v>9386434</v>
      </c>
      <c r="BF222" s="141">
        <f t="shared" si="248"/>
        <v>9386434</v>
      </c>
      <c r="BG222" s="141">
        <f t="shared" si="289"/>
        <v>0</v>
      </c>
      <c r="BH222" s="141"/>
      <c r="BI222" s="141"/>
      <c r="BJ222" s="141">
        <f t="shared" si="249"/>
        <v>2191103</v>
      </c>
      <c r="BK222" s="141">
        <f t="shared" si="250"/>
        <v>2191101</v>
      </c>
      <c r="BL222" s="141">
        <f t="shared" si="290"/>
        <v>0</v>
      </c>
      <c r="BM222" s="141"/>
      <c r="BN222" s="141"/>
      <c r="BO222" s="141">
        <f t="shared" si="251"/>
        <v>186600000</v>
      </c>
      <c r="BP222" s="141">
        <f t="shared" si="252"/>
        <v>183638092</v>
      </c>
      <c r="BQ222" s="141">
        <f t="shared" si="291"/>
        <v>0</v>
      </c>
      <c r="BR222" s="141"/>
      <c r="BS222" s="141"/>
      <c r="BT222" s="141">
        <f t="shared" si="253"/>
        <v>121100000</v>
      </c>
      <c r="BU222" s="141">
        <f t="shared" si="254"/>
        <v>119177778</v>
      </c>
      <c r="BV222" s="141">
        <f t="shared" si="292"/>
        <v>0</v>
      </c>
      <c r="BW222" s="141"/>
      <c r="BX222" s="141"/>
      <c r="BY222" s="141">
        <f t="shared" si="255"/>
        <v>10161290</v>
      </c>
      <c r="BZ222" s="141">
        <f t="shared" si="256"/>
        <v>10000069</v>
      </c>
      <c r="CA222" s="141">
        <f t="shared" si="293"/>
        <v>0</v>
      </c>
      <c r="CB222" s="141"/>
      <c r="CC222" s="141"/>
      <c r="CD222" s="141">
        <f t="shared" si="257"/>
        <v>1904000</v>
      </c>
      <c r="CE222" s="141">
        <f t="shared" si="258"/>
        <v>1874207.2309440002</v>
      </c>
      <c r="CF222" s="141">
        <f t="shared" si="294"/>
        <v>0</v>
      </c>
      <c r="CG222" s="141"/>
      <c r="CH222" s="141">
        <v>693.23</v>
      </c>
      <c r="CI222" s="141">
        <f t="shared" si="261"/>
        <v>246401</v>
      </c>
      <c r="CJ222" s="141">
        <f t="shared" si="262"/>
        <v>225992.98000000117</v>
      </c>
      <c r="CK222" s="141">
        <f t="shared" si="295"/>
        <v>755.83128834355432</v>
      </c>
      <c r="CL222" s="141"/>
      <c r="CM222" s="141">
        <v>58206</v>
      </c>
      <c r="CN222" s="141">
        <v>58038</v>
      </c>
      <c r="CO222" s="141">
        <f t="shared" si="259"/>
        <v>116244</v>
      </c>
      <c r="CP222" s="141">
        <f t="shared" si="263"/>
        <v>435000431</v>
      </c>
      <c r="CQ222" s="141">
        <f t="shared" si="264"/>
        <v>435000431.00000006</v>
      </c>
      <c r="CR222" s="141">
        <f t="shared" si="265"/>
        <v>116243.99999999999</v>
      </c>
      <c r="CS222" s="141"/>
      <c r="CT222" s="141"/>
      <c r="CU222" s="141"/>
      <c r="CV222" s="141">
        <f t="shared" si="260"/>
        <v>1308151.1201941893</v>
      </c>
    </row>
    <row r="223" spans="1:100" s="14" customFormat="1" ht="13.2" x14ac:dyDescent="0.25">
      <c r="A223" s="4" t="s">
        <v>222</v>
      </c>
      <c r="B223" s="4" t="s">
        <v>223</v>
      </c>
      <c r="C223" s="4"/>
      <c r="D223" s="4" t="s">
        <v>203</v>
      </c>
      <c r="E223" s="4"/>
      <c r="F223" s="141">
        <v>626059.44727899996</v>
      </c>
      <c r="G223" s="141">
        <f>'Control Totals 2016-17'!$I$3</f>
        <v>129600000</v>
      </c>
      <c r="H223" s="141">
        <v>129600000.00000101</v>
      </c>
      <c r="I223" s="141">
        <f t="shared" si="281"/>
        <v>626059.44727899507</v>
      </c>
      <c r="J223" s="141"/>
      <c r="K223" s="141">
        <v>20236604.893330999</v>
      </c>
      <c r="L223" s="141">
        <f t="shared" si="230"/>
        <v>3202979103</v>
      </c>
      <c r="M223" s="141">
        <v>5258012077.9999981</v>
      </c>
      <c r="N223" s="141">
        <f t="shared" si="282"/>
        <v>12327362.818394568</v>
      </c>
      <c r="O223" s="141"/>
      <c r="P223" s="141">
        <v>3879434.5150219998</v>
      </c>
      <c r="Q223" s="141">
        <v>756991403</v>
      </c>
      <c r="R223" s="141">
        <v>1276518313</v>
      </c>
      <c r="S223" s="141">
        <f t="shared" si="283"/>
        <v>2300553.4244718105</v>
      </c>
      <c r="T223" s="141"/>
      <c r="U223" s="141"/>
      <c r="V223" s="141">
        <f t="shared" si="231"/>
        <v>443204474</v>
      </c>
      <c r="W223" s="141">
        <f t="shared" si="232"/>
        <v>523996799.00000209</v>
      </c>
      <c r="X223" s="141">
        <f t="shared" si="233"/>
        <v>0</v>
      </c>
      <c r="Y223" s="141"/>
      <c r="Z223" s="141">
        <v>856538.9693</v>
      </c>
      <c r="AA223" s="141">
        <f t="shared" si="234"/>
        <v>340118003</v>
      </c>
      <c r="AB223" s="141">
        <f t="shared" si="235"/>
        <v>342170317.00001383</v>
      </c>
      <c r="AC223" s="141">
        <f t="shared" si="236"/>
        <v>851401.50754217093</v>
      </c>
      <c r="AD223" s="141"/>
      <c r="AE223" s="141">
        <v>2953257.5886630001</v>
      </c>
      <c r="AF223" s="141">
        <f t="shared" si="237"/>
        <v>605544318</v>
      </c>
      <c r="AG223" s="141">
        <f t="shared" si="238"/>
        <v>726591897.00000179</v>
      </c>
      <c r="AH223" s="141">
        <f t="shared" si="284"/>
        <v>2461255.5683445181</v>
      </c>
      <c r="AI223" s="141"/>
      <c r="AJ223" s="141"/>
      <c r="AK223" s="141">
        <f t="shared" si="239"/>
        <v>20371175</v>
      </c>
      <c r="AL223" s="141">
        <f t="shared" si="240"/>
        <v>21580834</v>
      </c>
      <c r="AM223" s="141">
        <f t="shared" si="285"/>
        <v>0</v>
      </c>
      <c r="AN223" s="141"/>
      <c r="AO223" s="141">
        <v>40535.435887</v>
      </c>
      <c r="AP223" s="141">
        <f t="shared" si="241"/>
        <v>45205996</v>
      </c>
      <c r="AQ223" s="141">
        <f t="shared" si="242"/>
        <v>45294790.000002876</v>
      </c>
      <c r="AR223" s="141">
        <f t="shared" si="286"/>
        <v>40455.971924494232</v>
      </c>
      <c r="AS223" s="141"/>
      <c r="AT223" s="141">
        <v>80624.716876000006</v>
      </c>
      <c r="AU223" s="141">
        <f t="shared" si="243"/>
        <v>12223411</v>
      </c>
      <c r="AV223" s="141">
        <f t="shared" si="244"/>
        <v>11889881.000002848</v>
      </c>
      <c r="AW223" s="141">
        <f t="shared" si="287"/>
        <v>82886.367923593862</v>
      </c>
      <c r="AX223" s="141"/>
      <c r="AY223" s="141">
        <v>2170385.7619340001</v>
      </c>
      <c r="AZ223" s="141">
        <f t="shared" si="245"/>
        <v>859541545</v>
      </c>
      <c r="BA223" s="141">
        <f t="shared" si="246"/>
        <v>834431461.9999969</v>
      </c>
      <c r="BB223" s="141">
        <f t="shared" si="288"/>
        <v>2235697.9764250065</v>
      </c>
      <c r="BC223" s="141"/>
      <c r="BD223" s="141"/>
      <c r="BE223" s="141">
        <f t="shared" si="247"/>
        <v>9386434</v>
      </c>
      <c r="BF223" s="141">
        <f t="shared" si="248"/>
        <v>9386434</v>
      </c>
      <c r="BG223" s="141">
        <f t="shared" si="289"/>
        <v>0</v>
      </c>
      <c r="BH223" s="141"/>
      <c r="BI223" s="141"/>
      <c r="BJ223" s="141">
        <f t="shared" si="249"/>
        <v>2191103</v>
      </c>
      <c r="BK223" s="141">
        <f t="shared" si="250"/>
        <v>2191101</v>
      </c>
      <c r="BL223" s="141">
        <f t="shared" si="290"/>
        <v>0</v>
      </c>
      <c r="BM223" s="141"/>
      <c r="BN223" s="141">
        <v>596602</v>
      </c>
      <c r="BO223" s="141">
        <f t="shared" si="251"/>
        <v>186600000</v>
      </c>
      <c r="BP223" s="141">
        <f t="shared" si="252"/>
        <v>183638092</v>
      </c>
      <c r="BQ223" s="141">
        <f t="shared" si="291"/>
        <v>606224.62359280011</v>
      </c>
      <c r="BR223" s="141"/>
      <c r="BS223" s="141">
        <v>392112</v>
      </c>
      <c r="BT223" s="141">
        <f t="shared" si="253"/>
        <v>121100000</v>
      </c>
      <c r="BU223" s="141">
        <f t="shared" si="254"/>
        <v>119177778</v>
      </c>
      <c r="BV223" s="141">
        <f t="shared" si="292"/>
        <v>398436.38635383855</v>
      </c>
      <c r="BW223" s="141"/>
      <c r="BX223" s="141">
        <v>75858</v>
      </c>
      <c r="BY223" s="141">
        <f t="shared" si="255"/>
        <v>10161290</v>
      </c>
      <c r="BZ223" s="141">
        <f t="shared" si="256"/>
        <v>10000069</v>
      </c>
      <c r="CA223" s="141">
        <f t="shared" si="293"/>
        <v>77080.981823225418</v>
      </c>
      <c r="CB223" s="141"/>
      <c r="CC223" s="141">
        <v>9232.5479369999994</v>
      </c>
      <c r="CD223" s="141">
        <f t="shared" si="257"/>
        <v>1904000</v>
      </c>
      <c r="CE223" s="141">
        <f t="shared" si="258"/>
        <v>1874207.2309440002</v>
      </c>
      <c r="CF223" s="141">
        <f t="shared" si="294"/>
        <v>9379.3103461637638</v>
      </c>
      <c r="CG223" s="141"/>
      <c r="CH223" s="141">
        <v>693.23</v>
      </c>
      <c r="CI223" s="141">
        <f t="shared" si="261"/>
        <v>246401</v>
      </c>
      <c r="CJ223" s="141">
        <f t="shared" si="262"/>
        <v>225992.98000000117</v>
      </c>
      <c r="CK223" s="141">
        <f t="shared" si="295"/>
        <v>755.83128834355432</v>
      </c>
      <c r="CL223" s="141"/>
      <c r="CM223" s="141"/>
      <c r="CN223" s="141">
        <v>612351</v>
      </c>
      <c r="CO223" s="141">
        <f t="shared" si="259"/>
        <v>612351</v>
      </c>
      <c r="CP223" s="141">
        <f t="shared" si="263"/>
        <v>435000431</v>
      </c>
      <c r="CQ223" s="141">
        <f t="shared" si="264"/>
        <v>435000431.00000006</v>
      </c>
      <c r="CR223" s="141">
        <f t="shared" si="265"/>
        <v>612351</v>
      </c>
      <c r="CS223" s="141"/>
      <c r="CT223" s="141"/>
      <c r="CU223" s="141"/>
      <c r="CV223" s="141">
        <f t="shared" si="260"/>
        <v>22629901.215709534</v>
      </c>
    </row>
    <row r="224" spans="1:100" s="14" customFormat="1" ht="13.2" x14ac:dyDescent="0.25">
      <c r="A224" s="4" t="s">
        <v>505</v>
      </c>
      <c r="B224" s="4" t="s">
        <v>506</v>
      </c>
      <c r="C224" s="4" t="s">
        <v>348</v>
      </c>
      <c r="D224" s="4" t="s">
        <v>348</v>
      </c>
      <c r="E224" s="4"/>
      <c r="F224" s="141"/>
      <c r="G224" s="141">
        <f>'Control Totals 2016-17'!$I$3</f>
        <v>129600000</v>
      </c>
      <c r="H224" s="141">
        <v>129600000.00000101</v>
      </c>
      <c r="I224" s="141">
        <f t="shared" si="281"/>
        <v>0</v>
      </c>
      <c r="J224" s="141"/>
      <c r="K224" s="141"/>
      <c r="L224" s="141">
        <f t="shared" si="230"/>
        <v>3202979103</v>
      </c>
      <c r="M224" s="141">
        <v>5258012077.9999981</v>
      </c>
      <c r="N224" s="141">
        <f t="shared" si="282"/>
        <v>0</v>
      </c>
      <c r="O224" s="141"/>
      <c r="P224" s="141">
        <v>1694895.3043780001</v>
      </c>
      <c r="Q224" s="141">
        <v>756991403</v>
      </c>
      <c r="R224" s="141">
        <v>1276518313</v>
      </c>
      <c r="S224" s="141">
        <f t="shared" si="283"/>
        <v>1005094.2170848546</v>
      </c>
      <c r="T224" s="141"/>
      <c r="U224" s="141"/>
      <c r="V224" s="141">
        <f t="shared" si="231"/>
        <v>443204474</v>
      </c>
      <c r="W224" s="141">
        <f t="shared" si="232"/>
        <v>523996799.00000209</v>
      </c>
      <c r="X224" s="141">
        <f t="shared" si="233"/>
        <v>0</v>
      </c>
      <c r="Y224" s="141"/>
      <c r="Z224" s="141">
        <v>142510.15867400001</v>
      </c>
      <c r="AA224" s="141">
        <f t="shared" si="234"/>
        <v>340118003</v>
      </c>
      <c r="AB224" s="141">
        <f t="shared" si="235"/>
        <v>342170317.00001383</v>
      </c>
      <c r="AC224" s="141">
        <f t="shared" si="236"/>
        <v>141655.39255531642</v>
      </c>
      <c r="AD224" s="141"/>
      <c r="AE224" s="141"/>
      <c r="AF224" s="141">
        <f t="shared" si="237"/>
        <v>605544318</v>
      </c>
      <c r="AG224" s="141">
        <f t="shared" si="238"/>
        <v>726591897.00000179</v>
      </c>
      <c r="AH224" s="141">
        <f t="shared" si="284"/>
        <v>0</v>
      </c>
      <c r="AI224" s="141"/>
      <c r="AJ224" s="141"/>
      <c r="AK224" s="141">
        <f t="shared" si="239"/>
        <v>20371175</v>
      </c>
      <c r="AL224" s="141">
        <f t="shared" si="240"/>
        <v>21580834</v>
      </c>
      <c r="AM224" s="141">
        <f t="shared" si="285"/>
        <v>0</v>
      </c>
      <c r="AN224" s="141"/>
      <c r="AO224" s="141">
        <v>49695.173879000002</v>
      </c>
      <c r="AP224" s="141">
        <f t="shared" si="241"/>
        <v>45205996</v>
      </c>
      <c r="AQ224" s="141">
        <f t="shared" si="242"/>
        <v>45294790.000002876</v>
      </c>
      <c r="AR224" s="141">
        <f t="shared" si="286"/>
        <v>49597.753551638853</v>
      </c>
      <c r="AS224" s="141"/>
      <c r="AT224" s="141"/>
      <c r="AU224" s="141">
        <f t="shared" si="243"/>
        <v>12223411</v>
      </c>
      <c r="AV224" s="141">
        <f t="shared" si="244"/>
        <v>11889881.000002848</v>
      </c>
      <c r="AW224" s="141">
        <f t="shared" si="287"/>
        <v>0</v>
      </c>
      <c r="AX224" s="141"/>
      <c r="AY224" s="141"/>
      <c r="AZ224" s="141">
        <f t="shared" si="245"/>
        <v>859541545</v>
      </c>
      <c r="BA224" s="141">
        <f t="shared" si="246"/>
        <v>834431461.9999969</v>
      </c>
      <c r="BB224" s="141">
        <f t="shared" si="288"/>
        <v>0</v>
      </c>
      <c r="BC224" s="141"/>
      <c r="BD224" s="141"/>
      <c r="BE224" s="141">
        <f t="shared" si="247"/>
        <v>9386434</v>
      </c>
      <c r="BF224" s="141">
        <f t="shared" si="248"/>
        <v>9386434</v>
      </c>
      <c r="BG224" s="141">
        <f t="shared" si="289"/>
        <v>0</v>
      </c>
      <c r="BH224" s="141"/>
      <c r="BI224" s="141"/>
      <c r="BJ224" s="141">
        <f t="shared" si="249"/>
        <v>2191103</v>
      </c>
      <c r="BK224" s="141">
        <f t="shared" si="250"/>
        <v>2191101</v>
      </c>
      <c r="BL224" s="141">
        <f t="shared" si="290"/>
        <v>0</v>
      </c>
      <c r="BM224" s="141"/>
      <c r="BN224" s="141"/>
      <c r="BO224" s="141">
        <f t="shared" si="251"/>
        <v>186600000</v>
      </c>
      <c r="BP224" s="141">
        <f t="shared" si="252"/>
        <v>183638092</v>
      </c>
      <c r="BQ224" s="141">
        <f t="shared" si="291"/>
        <v>0</v>
      </c>
      <c r="BR224" s="141"/>
      <c r="BS224" s="141"/>
      <c r="BT224" s="141">
        <f t="shared" si="253"/>
        <v>121100000</v>
      </c>
      <c r="BU224" s="141">
        <f t="shared" si="254"/>
        <v>119177778</v>
      </c>
      <c r="BV224" s="141">
        <f t="shared" si="292"/>
        <v>0</v>
      </c>
      <c r="BW224" s="141"/>
      <c r="BX224" s="141"/>
      <c r="BY224" s="141">
        <f t="shared" si="255"/>
        <v>10161290</v>
      </c>
      <c r="BZ224" s="141">
        <f t="shared" si="256"/>
        <v>10000069</v>
      </c>
      <c r="CA224" s="141">
        <f t="shared" si="293"/>
        <v>0</v>
      </c>
      <c r="CB224" s="141"/>
      <c r="CC224" s="141"/>
      <c r="CD224" s="141">
        <f t="shared" si="257"/>
        <v>1904000</v>
      </c>
      <c r="CE224" s="141">
        <f t="shared" si="258"/>
        <v>1874207.2309440002</v>
      </c>
      <c r="CF224" s="141">
        <f t="shared" si="294"/>
        <v>0</v>
      </c>
      <c r="CG224" s="141"/>
      <c r="CH224" s="141">
        <v>693.23</v>
      </c>
      <c r="CI224" s="141">
        <f t="shared" si="261"/>
        <v>246401</v>
      </c>
      <c r="CJ224" s="141">
        <f t="shared" si="262"/>
        <v>225992.98000000117</v>
      </c>
      <c r="CK224" s="141">
        <f t="shared" si="295"/>
        <v>755.83128834355432</v>
      </c>
      <c r="CL224" s="141"/>
      <c r="CM224" s="141"/>
      <c r="CN224" s="141"/>
      <c r="CO224" s="141">
        <f t="shared" si="259"/>
        <v>0</v>
      </c>
      <c r="CP224" s="141">
        <f t="shared" si="263"/>
        <v>435000431</v>
      </c>
      <c r="CQ224" s="141">
        <f t="shared" si="264"/>
        <v>435000431.00000006</v>
      </c>
      <c r="CR224" s="141">
        <f t="shared" si="265"/>
        <v>0</v>
      </c>
      <c r="CS224" s="141"/>
      <c r="CT224" s="141"/>
      <c r="CU224" s="141"/>
      <c r="CV224" s="141">
        <f t="shared" si="260"/>
        <v>1197103.1944801535</v>
      </c>
    </row>
    <row r="225" spans="1:100" s="14" customFormat="1" ht="13.2" x14ac:dyDescent="0.25">
      <c r="A225" s="4" t="s">
        <v>585</v>
      </c>
      <c r="B225" s="4" t="s">
        <v>586</v>
      </c>
      <c r="C225" s="4" t="s">
        <v>348</v>
      </c>
      <c r="D225" s="4" t="s">
        <v>348</v>
      </c>
      <c r="E225" s="4"/>
      <c r="F225" s="141"/>
      <c r="G225" s="141">
        <f>'Control Totals 2016-17'!$I$3</f>
        <v>129600000</v>
      </c>
      <c r="H225" s="141">
        <v>129600000.00000101</v>
      </c>
      <c r="I225" s="141">
        <f t="shared" si="281"/>
        <v>0</v>
      </c>
      <c r="J225" s="141"/>
      <c r="K225" s="141"/>
      <c r="L225" s="141">
        <f t="shared" si="230"/>
        <v>3202979103</v>
      </c>
      <c r="M225" s="141">
        <v>5258012077.9999981</v>
      </c>
      <c r="N225" s="141">
        <f t="shared" si="282"/>
        <v>0</v>
      </c>
      <c r="O225" s="141"/>
      <c r="P225" s="141">
        <v>1989252.921966</v>
      </c>
      <c r="Q225" s="141">
        <v>756991403</v>
      </c>
      <c r="R225" s="141">
        <v>1276518313</v>
      </c>
      <c r="S225" s="141">
        <f t="shared" si="283"/>
        <v>1179651.9838261746</v>
      </c>
      <c r="T225" s="141"/>
      <c r="U225" s="141"/>
      <c r="V225" s="141">
        <f t="shared" si="231"/>
        <v>443204474</v>
      </c>
      <c r="W225" s="141">
        <f t="shared" si="232"/>
        <v>523996799.00000209</v>
      </c>
      <c r="X225" s="141">
        <f t="shared" si="233"/>
        <v>0</v>
      </c>
      <c r="Y225" s="141"/>
      <c r="Z225" s="141">
        <v>73655.776115000001</v>
      </c>
      <c r="AA225" s="141">
        <f t="shared" si="234"/>
        <v>340118003</v>
      </c>
      <c r="AB225" s="141">
        <f t="shared" si="235"/>
        <v>342170317.00001383</v>
      </c>
      <c r="AC225" s="141">
        <f t="shared" si="236"/>
        <v>73213.993841692252</v>
      </c>
      <c r="AD225" s="141"/>
      <c r="AE225" s="141"/>
      <c r="AF225" s="141">
        <f t="shared" si="237"/>
        <v>605544318</v>
      </c>
      <c r="AG225" s="141">
        <f t="shared" si="238"/>
        <v>726591897.00000179</v>
      </c>
      <c r="AH225" s="141">
        <f t="shared" si="284"/>
        <v>0</v>
      </c>
      <c r="AI225" s="141"/>
      <c r="AJ225" s="141"/>
      <c r="AK225" s="141">
        <f t="shared" si="239"/>
        <v>20371175</v>
      </c>
      <c r="AL225" s="141">
        <f t="shared" si="240"/>
        <v>21580834</v>
      </c>
      <c r="AM225" s="141">
        <f t="shared" si="285"/>
        <v>0</v>
      </c>
      <c r="AN225" s="141"/>
      <c r="AO225" s="141">
        <v>44177.702824</v>
      </c>
      <c r="AP225" s="141">
        <f t="shared" si="241"/>
        <v>45205996</v>
      </c>
      <c r="AQ225" s="141">
        <f t="shared" si="242"/>
        <v>45294790.000002876</v>
      </c>
      <c r="AR225" s="141">
        <f t="shared" si="286"/>
        <v>44091.098714682324</v>
      </c>
      <c r="AS225" s="141"/>
      <c r="AT225" s="141"/>
      <c r="AU225" s="141">
        <f t="shared" si="243"/>
        <v>12223411</v>
      </c>
      <c r="AV225" s="141">
        <f t="shared" si="244"/>
        <v>11889881.000002848</v>
      </c>
      <c r="AW225" s="141">
        <f t="shared" si="287"/>
        <v>0</v>
      </c>
      <c r="AX225" s="141"/>
      <c r="AY225" s="141"/>
      <c r="AZ225" s="141">
        <f t="shared" si="245"/>
        <v>859541545</v>
      </c>
      <c r="BA225" s="141">
        <f t="shared" si="246"/>
        <v>834431461.9999969</v>
      </c>
      <c r="BB225" s="141">
        <f t="shared" si="288"/>
        <v>0</v>
      </c>
      <c r="BC225" s="141"/>
      <c r="BD225" s="141"/>
      <c r="BE225" s="141">
        <f t="shared" si="247"/>
        <v>9386434</v>
      </c>
      <c r="BF225" s="141">
        <f t="shared" si="248"/>
        <v>9386434</v>
      </c>
      <c r="BG225" s="141">
        <f t="shared" si="289"/>
        <v>0</v>
      </c>
      <c r="BH225" s="141"/>
      <c r="BI225" s="141"/>
      <c r="BJ225" s="141">
        <f t="shared" si="249"/>
        <v>2191103</v>
      </c>
      <c r="BK225" s="141">
        <f t="shared" si="250"/>
        <v>2191101</v>
      </c>
      <c r="BL225" s="141">
        <f t="shared" si="290"/>
        <v>0</v>
      </c>
      <c r="BM225" s="141"/>
      <c r="BN225" s="141"/>
      <c r="BO225" s="141">
        <f t="shared" si="251"/>
        <v>186600000</v>
      </c>
      <c r="BP225" s="141">
        <f t="shared" si="252"/>
        <v>183638092</v>
      </c>
      <c r="BQ225" s="141">
        <f t="shared" si="291"/>
        <v>0</v>
      </c>
      <c r="BR225" s="141"/>
      <c r="BS225" s="141"/>
      <c r="BT225" s="141">
        <f t="shared" si="253"/>
        <v>121100000</v>
      </c>
      <c r="BU225" s="141">
        <f t="shared" si="254"/>
        <v>119177778</v>
      </c>
      <c r="BV225" s="141">
        <f t="shared" si="292"/>
        <v>0</v>
      </c>
      <c r="BW225" s="141"/>
      <c r="BX225" s="141"/>
      <c r="BY225" s="141">
        <f t="shared" si="255"/>
        <v>10161290</v>
      </c>
      <c r="BZ225" s="141">
        <f t="shared" si="256"/>
        <v>10000069</v>
      </c>
      <c r="CA225" s="141">
        <f t="shared" si="293"/>
        <v>0</v>
      </c>
      <c r="CB225" s="141"/>
      <c r="CC225" s="141"/>
      <c r="CD225" s="141">
        <f t="shared" si="257"/>
        <v>1904000</v>
      </c>
      <c r="CE225" s="141">
        <f t="shared" si="258"/>
        <v>1874207.2309440002</v>
      </c>
      <c r="CF225" s="141">
        <f t="shared" si="294"/>
        <v>0</v>
      </c>
      <c r="CG225" s="141"/>
      <c r="CH225" s="141">
        <v>693.23</v>
      </c>
      <c r="CI225" s="141">
        <f t="shared" si="261"/>
        <v>246401</v>
      </c>
      <c r="CJ225" s="141">
        <f t="shared" si="262"/>
        <v>225992.98000000117</v>
      </c>
      <c r="CK225" s="141">
        <f t="shared" si="295"/>
        <v>755.83128834355432</v>
      </c>
      <c r="CL225" s="141"/>
      <c r="CM225" s="141"/>
      <c r="CN225" s="141"/>
      <c r="CO225" s="141">
        <f t="shared" si="259"/>
        <v>0</v>
      </c>
      <c r="CP225" s="141">
        <f t="shared" si="263"/>
        <v>435000431</v>
      </c>
      <c r="CQ225" s="141">
        <f t="shared" si="264"/>
        <v>435000431.00000006</v>
      </c>
      <c r="CR225" s="141">
        <f t="shared" si="265"/>
        <v>0</v>
      </c>
      <c r="CS225" s="141"/>
      <c r="CT225" s="141"/>
      <c r="CU225" s="141"/>
      <c r="CV225" s="141">
        <f t="shared" si="260"/>
        <v>1297712.9076708928</v>
      </c>
    </row>
    <row r="226" spans="1:100" s="14" customFormat="1" ht="13.2" x14ac:dyDescent="0.25">
      <c r="A226" s="4" t="s">
        <v>224</v>
      </c>
      <c r="B226" s="4" t="s">
        <v>225</v>
      </c>
      <c r="C226" s="4"/>
      <c r="D226" s="4" t="s">
        <v>203</v>
      </c>
      <c r="E226" s="4"/>
      <c r="F226" s="141">
        <v>406766.18200099998</v>
      </c>
      <c r="G226" s="141">
        <f>'Control Totals 2016-17'!$I$3</f>
        <v>129600000</v>
      </c>
      <c r="H226" s="141">
        <v>129600000.00000101</v>
      </c>
      <c r="I226" s="141">
        <f t="shared" si="281"/>
        <v>406766.18200099678</v>
      </c>
      <c r="J226" s="141"/>
      <c r="K226" s="141">
        <v>16743722.057254</v>
      </c>
      <c r="L226" s="141">
        <f t="shared" si="230"/>
        <v>3202979103</v>
      </c>
      <c r="M226" s="141">
        <v>5258012077.9999981</v>
      </c>
      <c r="N226" s="141">
        <f t="shared" si="282"/>
        <v>10199632.686318213</v>
      </c>
      <c r="O226" s="141"/>
      <c r="P226" s="141">
        <v>3780694.757863</v>
      </c>
      <c r="Q226" s="141">
        <v>756991403</v>
      </c>
      <c r="R226" s="141">
        <v>1276518313</v>
      </c>
      <c r="S226" s="141">
        <f t="shared" si="283"/>
        <v>2241999.5075068362</v>
      </c>
      <c r="T226" s="141"/>
      <c r="U226" s="141"/>
      <c r="V226" s="141">
        <f t="shared" si="231"/>
        <v>443204474</v>
      </c>
      <c r="W226" s="141">
        <f t="shared" si="232"/>
        <v>523996799.00000209</v>
      </c>
      <c r="X226" s="141">
        <f t="shared" si="233"/>
        <v>0</v>
      </c>
      <c r="Y226" s="141"/>
      <c r="Z226" s="141">
        <v>955667.04360800004</v>
      </c>
      <c r="AA226" s="141">
        <f t="shared" si="234"/>
        <v>340118003</v>
      </c>
      <c r="AB226" s="141">
        <f t="shared" si="235"/>
        <v>342170317.00001383</v>
      </c>
      <c r="AC226" s="141">
        <f t="shared" si="236"/>
        <v>949935.01848628721</v>
      </c>
      <c r="AD226" s="141"/>
      <c r="AE226" s="141">
        <v>2341088.36081</v>
      </c>
      <c r="AF226" s="141">
        <f t="shared" si="237"/>
        <v>605544318</v>
      </c>
      <c r="AG226" s="141">
        <f t="shared" si="238"/>
        <v>726591897.00000179</v>
      </c>
      <c r="AH226" s="141">
        <f t="shared" si="284"/>
        <v>1951071.5171441361</v>
      </c>
      <c r="AI226" s="141"/>
      <c r="AJ226" s="141"/>
      <c r="AK226" s="141">
        <f t="shared" si="239"/>
        <v>20371175</v>
      </c>
      <c r="AL226" s="141">
        <f t="shared" si="240"/>
        <v>21580834</v>
      </c>
      <c r="AM226" s="141">
        <f t="shared" si="285"/>
        <v>0</v>
      </c>
      <c r="AN226" s="141"/>
      <c r="AO226" s="141">
        <v>63882.633057999999</v>
      </c>
      <c r="AP226" s="141">
        <f t="shared" si="241"/>
        <v>45205996</v>
      </c>
      <c r="AQ226" s="141">
        <f t="shared" si="242"/>
        <v>45294790.000002876</v>
      </c>
      <c r="AR226" s="141">
        <f t="shared" si="286"/>
        <v>63757.400232769207</v>
      </c>
      <c r="AS226" s="141"/>
      <c r="AT226" s="141">
        <v>74396.683971000006</v>
      </c>
      <c r="AU226" s="141">
        <f t="shared" si="243"/>
        <v>12223411</v>
      </c>
      <c r="AV226" s="141">
        <f t="shared" si="244"/>
        <v>11889881.000002848</v>
      </c>
      <c r="AW226" s="141">
        <f t="shared" si="287"/>
        <v>76483.628828112531</v>
      </c>
      <c r="AX226" s="141"/>
      <c r="AY226" s="141">
        <v>1104195.902577</v>
      </c>
      <c r="AZ226" s="141">
        <f t="shared" si="245"/>
        <v>859541545</v>
      </c>
      <c r="BA226" s="141">
        <f t="shared" si="246"/>
        <v>834431461.9999969</v>
      </c>
      <c r="BB226" s="141">
        <f t="shared" si="288"/>
        <v>1137423.8572079483</v>
      </c>
      <c r="BC226" s="141"/>
      <c r="BD226" s="141"/>
      <c r="BE226" s="141">
        <f t="shared" si="247"/>
        <v>9386434</v>
      </c>
      <c r="BF226" s="141">
        <f t="shared" si="248"/>
        <v>9386434</v>
      </c>
      <c r="BG226" s="141">
        <f t="shared" si="289"/>
        <v>0</v>
      </c>
      <c r="BH226" s="141"/>
      <c r="BI226" s="141"/>
      <c r="BJ226" s="141">
        <f t="shared" si="249"/>
        <v>2191103</v>
      </c>
      <c r="BK226" s="141">
        <f t="shared" si="250"/>
        <v>2191101</v>
      </c>
      <c r="BL226" s="141">
        <f t="shared" si="290"/>
        <v>0</v>
      </c>
      <c r="BM226" s="141"/>
      <c r="BN226" s="141">
        <v>582225</v>
      </c>
      <c r="BO226" s="141">
        <f t="shared" si="251"/>
        <v>186600000</v>
      </c>
      <c r="BP226" s="141">
        <f t="shared" si="252"/>
        <v>183638092</v>
      </c>
      <c r="BQ226" s="141">
        <f t="shared" si="291"/>
        <v>591615.73623842699</v>
      </c>
      <c r="BR226" s="141"/>
      <c r="BS226" s="141">
        <v>370954</v>
      </c>
      <c r="BT226" s="141">
        <f t="shared" si="253"/>
        <v>121100000</v>
      </c>
      <c r="BU226" s="141">
        <f t="shared" si="254"/>
        <v>119177778</v>
      </c>
      <c r="BV226" s="141">
        <f t="shared" si="292"/>
        <v>376937.12832941051</v>
      </c>
      <c r="BW226" s="141"/>
      <c r="BX226" s="141">
        <v>50123</v>
      </c>
      <c r="BY226" s="141">
        <f t="shared" si="255"/>
        <v>10161290</v>
      </c>
      <c r="BZ226" s="141">
        <f t="shared" si="256"/>
        <v>10000069</v>
      </c>
      <c r="CA226" s="141">
        <f t="shared" si="293"/>
        <v>50931.082442531144</v>
      </c>
      <c r="CB226" s="141"/>
      <c r="CC226" s="141">
        <v>9232.5479369999994</v>
      </c>
      <c r="CD226" s="141">
        <f t="shared" si="257"/>
        <v>1904000</v>
      </c>
      <c r="CE226" s="141">
        <f t="shared" si="258"/>
        <v>1874207.2309440002</v>
      </c>
      <c r="CF226" s="141">
        <f t="shared" si="294"/>
        <v>9379.3103461637638</v>
      </c>
      <c r="CG226" s="141"/>
      <c r="CH226" s="141">
        <v>693.23</v>
      </c>
      <c r="CI226" s="141">
        <f t="shared" si="261"/>
        <v>246401</v>
      </c>
      <c r="CJ226" s="141">
        <f t="shared" si="262"/>
        <v>225992.98000000117</v>
      </c>
      <c r="CK226" s="141">
        <f t="shared" si="295"/>
        <v>755.83128834355432</v>
      </c>
      <c r="CL226" s="141"/>
      <c r="CM226" s="141">
        <v>676332.00000001106</v>
      </c>
      <c r="CN226" s="141">
        <v>1343866</v>
      </c>
      <c r="CO226" s="141">
        <f t="shared" si="259"/>
        <v>2020198.0000000112</v>
      </c>
      <c r="CP226" s="141">
        <f t="shared" si="263"/>
        <v>435000431</v>
      </c>
      <c r="CQ226" s="141">
        <f t="shared" si="264"/>
        <v>435000431.00000006</v>
      </c>
      <c r="CR226" s="141">
        <f t="shared" si="265"/>
        <v>2020198.0000000112</v>
      </c>
      <c r="CS226" s="141"/>
      <c r="CT226" s="141"/>
      <c r="CU226" s="141"/>
      <c r="CV226" s="141">
        <f t="shared" si="260"/>
        <v>20076886.886370186</v>
      </c>
    </row>
    <row r="227" spans="1:100" s="14" customFormat="1" ht="13.2" x14ac:dyDescent="0.25">
      <c r="A227" s="4" t="s">
        <v>599</v>
      </c>
      <c r="B227" s="4" t="s">
        <v>600</v>
      </c>
      <c r="C227" s="4" t="s">
        <v>348</v>
      </c>
      <c r="D227" s="4" t="s">
        <v>348</v>
      </c>
      <c r="E227" s="4"/>
      <c r="F227" s="141"/>
      <c r="G227" s="141">
        <f>'Control Totals 2016-17'!$I$3</f>
        <v>129600000</v>
      </c>
      <c r="H227" s="141">
        <v>129600000.00000101</v>
      </c>
      <c r="I227" s="141">
        <f t="shared" si="281"/>
        <v>0</v>
      </c>
      <c r="J227" s="141"/>
      <c r="K227" s="141"/>
      <c r="L227" s="141">
        <f t="shared" si="230"/>
        <v>3202979103</v>
      </c>
      <c r="M227" s="141">
        <v>5258012077.9999981</v>
      </c>
      <c r="N227" s="141">
        <f t="shared" si="282"/>
        <v>0</v>
      </c>
      <c r="O227" s="141"/>
      <c r="P227" s="141">
        <v>2045486.4102</v>
      </c>
      <c r="Q227" s="141">
        <v>756991403</v>
      </c>
      <c r="R227" s="141">
        <v>1276518313</v>
      </c>
      <c r="S227" s="141">
        <f t="shared" si="283"/>
        <v>1212999.1490962117</v>
      </c>
      <c r="T227" s="141"/>
      <c r="U227" s="141"/>
      <c r="V227" s="141">
        <f t="shared" si="231"/>
        <v>443204474</v>
      </c>
      <c r="W227" s="141">
        <f t="shared" si="232"/>
        <v>523996799.00000209</v>
      </c>
      <c r="X227" s="141">
        <f t="shared" si="233"/>
        <v>0</v>
      </c>
      <c r="Y227" s="141"/>
      <c r="Z227" s="141">
        <v>82541.756573999999</v>
      </c>
      <c r="AA227" s="141">
        <f t="shared" si="234"/>
        <v>340118003</v>
      </c>
      <c r="AB227" s="141">
        <f t="shared" si="235"/>
        <v>342170317.00001383</v>
      </c>
      <c r="AC227" s="141">
        <f t="shared" si="236"/>
        <v>82046.676801774913</v>
      </c>
      <c r="AD227" s="141"/>
      <c r="AE227" s="141"/>
      <c r="AF227" s="141">
        <f t="shared" si="237"/>
        <v>605544318</v>
      </c>
      <c r="AG227" s="141">
        <f t="shared" si="238"/>
        <v>726591897.00000179</v>
      </c>
      <c r="AH227" s="141">
        <f t="shared" si="284"/>
        <v>0</v>
      </c>
      <c r="AI227" s="141"/>
      <c r="AJ227" s="141"/>
      <c r="AK227" s="141">
        <f t="shared" si="239"/>
        <v>20371175</v>
      </c>
      <c r="AL227" s="141">
        <f t="shared" si="240"/>
        <v>21580834</v>
      </c>
      <c r="AM227" s="141">
        <f t="shared" si="285"/>
        <v>0</v>
      </c>
      <c r="AN227" s="141"/>
      <c r="AO227" s="141">
        <v>67823.279393999997</v>
      </c>
      <c r="AP227" s="141">
        <f t="shared" si="241"/>
        <v>45205996</v>
      </c>
      <c r="AQ227" s="141">
        <f t="shared" si="242"/>
        <v>45294790.000002876</v>
      </c>
      <c r="AR227" s="141">
        <f t="shared" si="286"/>
        <v>67690.321491541341</v>
      </c>
      <c r="AS227" s="141"/>
      <c r="AT227" s="141"/>
      <c r="AU227" s="141">
        <f t="shared" si="243"/>
        <v>12223411</v>
      </c>
      <c r="AV227" s="141">
        <f t="shared" si="244"/>
        <v>11889881.000002848</v>
      </c>
      <c r="AW227" s="141">
        <f t="shared" si="287"/>
        <v>0</v>
      </c>
      <c r="AX227" s="141"/>
      <c r="AY227" s="141"/>
      <c r="AZ227" s="141">
        <f t="shared" si="245"/>
        <v>859541545</v>
      </c>
      <c r="BA227" s="141">
        <f t="shared" si="246"/>
        <v>834431461.9999969</v>
      </c>
      <c r="BB227" s="141">
        <f t="shared" si="288"/>
        <v>0</v>
      </c>
      <c r="BC227" s="141"/>
      <c r="BD227" s="141"/>
      <c r="BE227" s="141">
        <f t="shared" si="247"/>
        <v>9386434</v>
      </c>
      <c r="BF227" s="141">
        <f t="shared" si="248"/>
        <v>9386434</v>
      </c>
      <c r="BG227" s="141">
        <f t="shared" si="289"/>
        <v>0</v>
      </c>
      <c r="BH227" s="141"/>
      <c r="BI227" s="141"/>
      <c r="BJ227" s="141">
        <f t="shared" si="249"/>
        <v>2191103</v>
      </c>
      <c r="BK227" s="141">
        <f t="shared" si="250"/>
        <v>2191101</v>
      </c>
      <c r="BL227" s="141">
        <f t="shared" si="290"/>
        <v>0</v>
      </c>
      <c r="BM227" s="141"/>
      <c r="BN227" s="141"/>
      <c r="BO227" s="141">
        <f t="shared" si="251"/>
        <v>186600000</v>
      </c>
      <c r="BP227" s="141">
        <f t="shared" si="252"/>
        <v>183638092</v>
      </c>
      <c r="BQ227" s="141">
        <f t="shared" si="291"/>
        <v>0</v>
      </c>
      <c r="BR227" s="141"/>
      <c r="BS227" s="141"/>
      <c r="BT227" s="141">
        <f t="shared" si="253"/>
        <v>121100000</v>
      </c>
      <c r="BU227" s="141">
        <f t="shared" si="254"/>
        <v>119177778</v>
      </c>
      <c r="BV227" s="141">
        <f t="shared" si="292"/>
        <v>0</v>
      </c>
      <c r="BW227" s="141"/>
      <c r="BX227" s="141"/>
      <c r="BY227" s="141">
        <f t="shared" si="255"/>
        <v>10161290</v>
      </c>
      <c r="BZ227" s="141">
        <f t="shared" si="256"/>
        <v>10000069</v>
      </c>
      <c r="CA227" s="141">
        <f t="shared" si="293"/>
        <v>0</v>
      </c>
      <c r="CB227" s="141"/>
      <c r="CC227" s="141"/>
      <c r="CD227" s="141">
        <f t="shared" si="257"/>
        <v>1904000</v>
      </c>
      <c r="CE227" s="141">
        <f t="shared" si="258"/>
        <v>1874207.2309440002</v>
      </c>
      <c r="CF227" s="141">
        <f t="shared" si="294"/>
        <v>0</v>
      </c>
      <c r="CG227" s="141"/>
      <c r="CH227" s="141">
        <v>693.23</v>
      </c>
      <c r="CI227" s="141">
        <f t="shared" si="261"/>
        <v>246401</v>
      </c>
      <c r="CJ227" s="141">
        <f t="shared" si="262"/>
        <v>225992.98000000117</v>
      </c>
      <c r="CK227" s="141">
        <f t="shared" si="295"/>
        <v>755.83128834355432</v>
      </c>
      <c r="CL227" s="141"/>
      <c r="CM227" s="141">
        <v>58070</v>
      </c>
      <c r="CN227" s="141">
        <v>115508</v>
      </c>
      <c r="CO227" s="141">
        <f t="shared" si="259"/>
        <v>173578</v>
      </c>
      <c r="CP227" s="141">
        <f t="shared" si="263"/>
        <v>435000431</v>
      </c>
      <c r="CQ227" s="141">
        <f t="shared" si="264"/>
        <v>435000431.00000006</v>
      </c>
      <c r="CR227" s="141">
        <f t="shared" si="265"/>
        <v>173577.99999999997</v>
      </c>
      <c r="CS227" s="141"/>
      <c r="CT227" s="141"/>
      <c r="CU227" s="141"/>
      <c r="CV227" s="141">
        <f t="shared" si="260"/>
        <v>1537069.9786778714</v>
      </c>
    </row>
    <row r="228" spans="1:100" s="14" customFormat="1" ht="13.2" x14ac:dyDescent="0.25">
      <c r="A228" s="4" t="s">
        <v>208</v>
      </c>
      <c r="B228" s="4" t="s">
        <v>209</v>
      </c>
      <c r="C228" s="4"/>
      <c r="D228" s="4" t="s">
        <v>203</v>
      </c>
      <c r="E228" s="4"/>
      <c r="F228" s="141">
        <v>377047.26245799998</v>
      </c>
      <c r="G228" s="141">
        <f>'Control Totals 2016-17'!$I$3</f>
        <v>129600000</v>
      </c>
      <c r="H228" s="141">
        <v>129600000.00000101</v>
      </c>
      <c r="I228" s="141">
        <f t="shared" si="281"/>
        <v>377047.26245799707</v>
      </c>
      <c r="J228" s="141"/>
      <c r="K228" s="141">
        <v>14838447.50917</v>
      </c>
      <c r="L228" s="141">
        <f t="shared" si="230"/>
        <v>3202979103</v>
      </c>
      <c r="M228" s="141">
        <v>5258012077.9999981</v>
      </c>
      <c r="N228" s="141">
        <f t="shared" si="282"/>
        <v>9039012.5750551615</v>
      </c>
      <c r="O228" s="141"/>
      <c r="P228" s="141">
        <v>3141476.5671319999</v>
      </c>
      <c r="Q228" s="141">
        <v>756991403</v>
      </c>
      <c r="R228" s="141">
        <v>1276518313</v>
      </c>
      <c r="S228" s="141">
        <f t="shared" si="283"/>
        <v>1862935.0866546293</v>
      </c>
      <c r="T228" s="141"/>
      <c r="U228" s="141"/>
      <c r="V228" s="141">
        <f t="shared" si="231"/>
        <v>443204474</v>
      </c>
      <c r="W228" s="141">
        <f t="shared" si="232"/>
        <v>523996799.00000209</v>
      </c>
      <c r="X228" s="141">
        <f t="shared" si="233"/>
        <v>0</v>
      </c>
      <c r="Y228" s="141"/>
      <c r="Z228" s="141">
        <v>1300682.290091</v>
      </c>
      <c r="AA228" s="141">
        <f t="shared" si="234"/>
        <v>340118003</v>
      </c>
      <c r="AB228" s="141">
        <f t="shared" si="235"/>
        <v>342170317.00001383</v>
      </c>
      <c r="AC228" s="141">
        <f t="shared" si="236"/>
        <v>1292880.8872781321</v>
      </c>
      <c r="AD228" s="141"/>
      <c r="AE228" s="141">
        <v>2341280.3247099998</v>
      </c>
      <c r="AF228" s="141">
        <f t="shared" si="237"/>
        <v>605544318</v>
      </c>
      <c r="AG228" s="141">
        <f t="shared" si="238"/>
        <v>726591897.00000179</v>
      </c>
      <c r="AH228" s="141">
        <f t="shared" si="284"/>
        <v>1951231.5005535109</v>
      </c>
      <c r="AI228" s="141"/>
      <c r="AJ228" s="141"/>
      <c r="AK228" s="141">
        <f t="shared" si="239"/>
        <v>20371175</v>
      </c>
      <c r="AL228" s="141">
        <f t="shared" si="240"/>
        <v>21580834</v>
      </c>
      <c r="AM228" s="141">
        <f t="shared" si="285"/>
        <v>0</v>
      </c>
      <c r="AN228" s="141"/>
      <c r="AO228" s="141">
        <v>32355.197630999999</v>
      </c>
      <c r="AP228" s="141">
        <f t="shared" si="241"/>
        <v>45205996</v>
      </c>
      <c r="AQ228" s="141">
        <f t="shared" si="242"/>
        <v>45294790.000002876</v>
      </c>
      <c r="AR228" s="141">
        <f t="shared" si="286"/>
        <v>32291.769863291178</v>
      </c>
      <c r="AS228" s="141"/>
      <c r="AT228" s="141">
        <v>81757.086494999996</v>
      </c>
      <c r="AU228" s="141">
        <f t="shared" si="243"/>
        <v>12223411</v>
      </c>
      <c r="AV228" s="141">
        <f t="shared" si="244"/>
        <v>11889881.000002848</v>
      </c>
      <c r="AW228" s="141">
        <f t="shared" si="287"/>
        <v>84050.502304497</v>
      </c>
      <c r="AX228" s="141"/>
      <c r="AY228" s="141">
        <v>3615598.8538279999</v>
      </c>
      <c r="AZ228" s="141">
        <f t="shared" si="245"/>
        <v>859541545</v>
      </c>
      <c r="BA228" s="141">
        <f t="shared" si="246"/>
        <v>834431461.9999969</v>
      </c>
      <c r="BB228" s="141">
        <f t="shared" si="288"/>
        <v>3724401.0640140022</v>
      </c>
      <c r="BC228" s="141"/>
      <c r="BD228" s="141"/>
      <c r="BE228" s="141">
        <f t="shared" si="247"/>
        <v>9386434</v>
      </c>
      <c r="BF228" s="141">
        <f t="shared" si="248"/>
        <v>9386434</v>
      </c>
      <c r="BG228" s="141">
        <f t="shared" si="289"/>
        <v>0</v>
      </c>
      <c r="BH228" s="141"/>
      <c r="BI228" s="141"/>
      <c r="BJ228" s="141">
        <f t="shared" si="249"/>
        <v>2191103</v>
      </c>
      <c r="BK228" s="141">
        <f t="shared" si="250"/>
        <v>2191101</v>
      </c>
      <c r="BL228" s="141">
        <f t="shared" si="290"/>
        <v>0</v>
      </c>
      <c r="BM228" s="141"/>
      <c r="BN228" s="141">
        <v>706964</v>
      </c>
      <c r="BO228" s="141">
        <f t="shared" si="251"/>
        <v>186600000</v>
      </c>
      <c r="BP228" s="141">
        <f t="shared" si="252"/>
        <v>183638092</v>
      </c>
      <c r="BQ228" s="141">
        <f t="shared" si="291"/>
        <v>718366.65782826801</v>
      </c>
      <c r="BR228" s="141"/>
      <c r="BS228" s="141">
        <v>599891</v>
      </c>
      <c r="BT228" s="141">
        <f t="shared" si="253"/>
        <v>121100000</v>
      </c>
      <c r="BU228" s="141">
        <f t="shared" si="254"/>
        <v>119177778</v>
      </c>
      <c r="BV228" s="141">
        <f t="shared" si="292"/>
        <v>609566.66015370749</v>
      </c>
      <c r="BW228" s="141"/>
      <c r="BX228" s="141">
        <v>80648</v>
      </c>
      <c r="BY228" s="141">
        <f t="shared" si="255"/>
        <v>10161290</v>
      </c>
      <c r="BZ228" s="141">
        <f t="shared" si="256"/>
        <v>10000069</v>
      </c>
      <c r="CA228" s="141">
        <f t="shared" si="293"/>
        <v>81948.206149377569</v>
      </c>
      <c r="CB228" s="141"/>
      <c r="CC228" s="141">
        <v>9232.5479369999994</v>
      </c>
      <c r="CD228" s="141">
        <f t="shared" si="257"/>
        <v>1904000</v>
      </c>
      <c r="CE228" s="141">
        <f t="shared" si="258"/>
        <v>1874207.2309440002</v>
      </c>
      <c r="CF228" s="141">
        <f t="shared" si="294"/>
        <v>9379.3103461637638</v>
      </c>
      <c r="CG228" s="141"/>
      <c r="CH228" s="141">
        <v>693.23</v>
      </c>
      <c r="CI228" s="141">
        <f t="shared" si="261"/>
        <v>246401</v>
      </c>
      <c r="CJ228" s="141">
        <f t="shared" si="262"/>
        <v>225992.98000000117</v>
      </c>
      <c r="CK228" s="141">
        <f t="shared" si="295"/>
        <v>755.83128834355432</v>
      </c>
      <c r="CL228" s="141"/>
      <c r="CM228" s="141">
        <v>948561.00000000012</v>
      </c>
      <c r="CN228" s="141">
        <v>941863</v>
      </c>
      <c r="CO228" s="141">
        <f t="shared" si="259"/>
        <v>1890424</v>
      </c>
      <c r="CP228" s="141">
        <f t="shared" si="263"/>
        <v>435000431</v>
      </c>
      <c r="CQ228" s="141">
        <f t="shared" si="264"/>
        <v>435000431.00000006</v>
      </c>
      <c r="CR228" s="141">
        <f t="shared" si="265"/>
        <v>1890423.9999999998</v>
      </c>
      <c r="CS228" s="141"/>
      <c r="CT228" s="141"/>
      <c r="CU228" s="141"/>
      <c r="CV228" s="141">
        <f t="shared" si="260"/>
        <v>21674291.313947078</v>
      </c>
    </row>
    <row r="229" spans="1:100" s="14" customFormat="1" ht="13.2" x14ac:dyDescent="0.25">
      <c r="A229" s="4" t="s">
        <v>77</v>
      </c>
      <c r="B229" s="4" t="s">
        <v>78</v>
      </c>
      <c r="C229" s="4"/>
      <c r="D229" s="4" t="s">
        <v>36</v>
      </c>
      <c r="E229" s="4"/>
      <c r="F229" s="141">
        <v>644223.89545499999</v>
      </c>
      <c r="G229" s="141">
        <f>'Control Totals 2016-17'!$I$3</f>
        <v>129600000</v>
      </c>
      <c r="H229" s="141">
        <v>129600000.00000101</v>
      </c>
      <c r="I229" s="141">
        <f t="shared" si="281"/>
        <v>644223.89545499498</v>
      </c>
      <c r="J229" s="141"/>
      <c r="K229" s="141">
        <v>24712687.619858</v>
      </c>
      <c r="L229" s="141">
        <f t="shared" si="230"/>
        <v>3202979103</v>
      </c>
      <c r="M229" s="141">
        <v>5258012077.9999981</v>
      </c>
      <c r="N229" s="141">
        <f t="shared" si="282"/>
        <v>15054020.578720326</v>
      </c>
      <c r="O229" s="141"/>
      <c r="P229" s="141">
        <v>4431926.7077820003</v>
      </c>
      <c r="Q229" s="141">
        <v>756991403</v>
      </c>
      <c r="R229" s="141">
        <v>1276518313</v>
      </c>
      <c r="S229" s="141">
        <f t="shared" si="283"/>
        <v>2628188.2385474774</v>
      </c>
      <c r="T229" s="141"/>
      <c r="U229" s="141"/>
      <c r="V229" s="141">
        <f t="shared" si="231"/>
        <v>443204474</v>
      </c>
      <c r="W229" s="141">
        <f t="shared" si="232"/>
        <v>523996799.00000209</v>
      </c>
      <c r="X229" s="141">
        <f t="shared" si="233"/>
        <v>0</v>
      </c>
      <c r="Y229" s="141"/>
      <c r="Z229" s="141">
        <v>1228190.243522</v>
      </c>
      <c r="AA229" s="141">
        <f t="shared" si="234"/>
        <v>340118003</v>
      </c>
      <c r="AB229" s="141">
        <f t="shared" si="235"/>
        <v>342170317.00001383</v>
      </c>
      <c r="AC229" s="141">
        <f t="shared" si="236"/>
        <v>1220823.6430127556</v>
      </c>
      <c r="AD229" s="141"/>
      <c r="AE229" s="141">
        <v>2715293.152063</v>
      </c>
      <c r="AF229" s="141">
        <f t="shared" si="237"/>
        <v>605544318</v>
      </c>
      <c r="AG229" s="141">
        <f t="shared" si="238"/>
        <v>726591897.00000179</v>
      </c>
      <c r="AH229" s="141">
        <f t="shared" si="284"/>
        <v>2262935.1451961701</v>
      </c>
      <c r="AI229" s="141"/>
      <c r="AJ229" s="141"/>
      <c r="AK229" s="141">
        <f t="shared" si="239"/>
        <v>20371175</v>
      </c>
      <c r="AL229" s="141">
        <f t="shared" si="240"/>
        <v>21580834</v>
      </c>
      <c r="AM229" s="141">
        <f t="shared" si="285"/>
        <v>0</v>
      </c>
      <c r="AN229" s="141"/>
      <c r="AO229" s="141">
        <v>96986.327019000004</v>
      </c>
      <c r="AP229" s="141">
        <f t="shared" si="241"/>
        <v>45205996</v>
      </c>
      <c r="AQ229" s="141">
        <f t="shared" si="242"/>
        <v>45294790.000002876</v>
      </c>
      <c r="AR229" s="141">
        <f t="shared" si="286"/>
        <v>96796.199105356878</v>
      </c>
      <c r="AS229" s="141"/>
      <c r="AT229" s="141">
        <v>65167.871575999998</v>
      </c>
      <c r="AU229" s="141">
        <f t="shared" si="243"/>
        <v>12223411</v>
      </c>
      <c r="AV229" s="141">
        <f t="shared" si="244"/>
        <v>11889881.000002848</v>
      </c>
      <c r="AW229" s="141">
        <f t="shared" si="287"/>
        <v>66995.933623597652</v>
      </c>
      <c r="AX229" s="141"/>
      <c r="AY229" s="141">
        <v>4214096.7232320001</v>
      </c>
      <c r="AZ229" s="141">
        <f t="shared" si="245"/>
        <v>859541545</v>
      </c>
      <c r="BA229" s="141">
        <f t="shared" si="246"/>
        <v>834431461.9999969</v>
      </c>
      <c r="BB229" s="141">
        <f t="shared" si="288"/>
        <v>4340909.1977242399</v>
      </c>
      <c r="BC229" s="141"/>
      <c r="BD229" s="141"/>
      <c r="BE229" s="141">
        <f t="shared" si="247"/>
        <v>9386434</v>
      </c>
      <c r="BF229" s="141">
        <f t="shared" si="248"/>
        <v>9386434</v>
      </c>
      <c r="BG229" s="141">
        <f t="shared" si="289"/>
        <v>0</v>
      </c>
      <c r="BH229" s="141"/>
      <c r="BI229" s="141"/>
      <c r="BJ229" s="141">
        <f t="shared" si="249"/>
        <v>2191103</v>
      </c>
      <c r="BK229" s="141">
        <f t="shared" si="250"/>
        <v>2191101</v>
      </c>
      <c r="BL229" s="141">
        <f t="shared" si="290"/>
        <v>0</v>
      </c>
      <c r="BM229" s="141"/>
      <c r="BN229" s="141">
        <v>788939</v>
      </c>
      <c r="BO229" s="141">
        <f t="shared" si="251"/>
        <v>186600000</v>
      </c>
      <c r="BP229" s="141">
        <f t="shared" si="252"/>
        <v>183638092</v>
      </c>
      <c r="BQ229" s="141">
        <f t="shared" si="291"/>
        <v>801663.83671640418</v>
      </c>
      <c r="BR229" s="141"/>
      <c r="BS229" s="141">
        <v>501681</v>
      </c>
      <c r="BT229" s="141">
        <f t="shared" si="253"/>
        <v>121100000</v>
      </c>
      <c r="BU229" s="141">
        <f t="shared" si="254"/>
        <v>119177778</v>
      </c>
      <c r="BV229" s="141">
        <f t="shared" si="292"/>
        <v>509772.62808172178</v>
      </c>
      <c r="BW229" s="141"/>
      <c r="BX229" s="141">
        <v>12210</v>
      </c>
      <c r="BY229" s="141">
        <f t="shared" si="255"/>
        <v>10161290</v>
      </c>
      <c r="BZ229" s="141">
        <f t="shared" si="256"/>
        <v>10000069</v>
      </c>
      <c r="CA229" s="141">
        <f t="shared" si="293"/>
        <v>12406.849482738569</v>
      </c>
      <c r="CB229" s="141"/>
      <c r="CC229" s="141">
        <v>9232.5479369999994</v>
      </c>
      <c r="CD229" s="141">
        <f t="shared" si="257"/>
        <v>1904000</v>
      </c>
      <c r="CE229" s="141">
        <f t="shared" si="258"/>
        <v>1874207.2309440002</v>
      </c>
      <c r="CF229" s="141">
        <f t="shared" si="294"/>
        <v>9379.3103461637638</v>
      </c>
      <c r="CG229" s="141"/>
      <c r="CH229" s="141">
        <v>693.23</v>
      </c>
      <c r="CI229" s="141">
        <f t="shared" si="261"/>
        <v>246401</v>
      </c>
      <c r="CJ229" s="141">
        <f t="shared" si="262"/>
        <v>225992.98000000117</v>
      </c>
      <c r="CK229" s="141">
        <f t="shared" si="295"/>
        <v>755.83128834355432</v>
      </c>
      <c r="CL229" s="141"/>
      <c r="CM229" s="141">
        <v>873309</v>
      </c>
      <c r="CN229" s="141">
        <v>1723463</v>
      </c>
      <c r="CO229" s="141">
        <f t="shared" si="259"/>
        <v>2596772</v>
      </c>
      <c r="CP229" s="141">
        <f t="shared" si="263"/>
        <v>435000431</v>
      </c>
      <c r="CQ229" s="141">
        <f t="shared" si="264"/>
        <v>435000431.00000006</v>
      </c>
      <c r="CR229" s="141">
        <f t="shared" si="265"/>
        <v>2596771.9999999995</v>
      </c>
      <c r="CS229" s="141"/>
      <c r="CT229" s="141"/>
      <c r="CU229" s="141"/>
      <c r="CV229" s="141">
        <f t="shared" si="260"/>
        <v>30245643.287300289</v>
      </c>
    </row>
    <row r="230" spans="1:100" s="14" customFormat="1" ht="13.2" x14ac:dyDescent="0.25">
      <c r="A230" s="4" t="s">
        <v>715</v>
      </c>
      <c r="B230" s="4" t="s">
        <v>716</v>
      </c>
      <c r="C230" s="4" t="s">
        <v>348</v>
      </c>
      <c r="D230" s="4" t="s">
        <v>348</v>
      </c>
      <c r="E230" s="4"/>
      <c r="F230" s="141"/>
      <c r="G230" s="141">
        <f>'Control Totals 2016-17'!$I$3</f>
        <v>129600000</v>
      </c>
      <c r="H230" s="141">
        <v>129600000.00000101</v>
      </c>
      <c r="I230" s="141">
        <f t="shared" si="281"/>
        <v>0</v>
      </c>
      <c r="J230" s="141"/>
      <c r="K230" s="141"/>
      <c r="L230" s="141">
        <f t="shared" si="230"/>
        <v>3202979103</v>
      </c>
      <c r="M230" s="141">
        <v>5258012077.9999981</v>
      </c>
      <c r="N230" s="141">
        <f t="shared" si="282"/>
        <v>0</v>
      </c>
      <c r="O230" s="141"/>
      <c r="P230" s="141">
        <v>1215056.424877</v>
      </c>
      <c r="Q230" s="141">
        <v>756991403</v>
      </c>
      <c r="R230" s="141">
        <v>1276518313</v>
      </c>
      <c r="S230" s="141">
        <f t="shared" si="283"/>
        <v>720543.73088481056</v>
      </c>
      <c r="T230" s="141"/>
      <c r="U230" s="141"/>
      <c r="V230" s="141">
        <f t="shared" si="231"/>
        <v>443204474</v>
      </c>
      <c r="W230" s="141">
        <f t="shared" si="232"/>
        <v>523996799.00000209</v>
      </c>
      <c r="X230" s="141">
        <f t="shared" si="233"/>
        <v>0</v>
      </c>
      <c r="Y230" s="141"/>
      <c r="Z230" s="141">
        <v>64441.091075999997</v>
      </c>
      <c r="AA230" s="141">
        <f t="shared" si="234"/>
        <v>340118003</v>
      </c>
      <c r="AB230" s="141">
        <f t="shared" si="235"/>
        <v>342170317.00001383</v>
      </c>
      <c r="AC230" s="141">
        <f t="shared" si="236"/>
        <v>64054.577849046313</v>
      </c>
      <c r="AD230" s="141"/>
      <c r="AE230" s="141"/>
      <c r="AF230" s="141">
        <f t="shared" si="237"/>
        <v>605544318</v>
      </c>
      <c r="AG230" s="141">
        <f t="shared" si="238"/>
        <v>726591897.00000179</v>
      </c>
      <c r="AH230" s="141">
        <f t="shared" si="284"/>
        <v>0</v>
      </c>
      <c r="AI230" s="141"/>
      <c r="AJ230" s="141"/>
      <c r="AK230" s="141">
        <f t="shared" si="239"/>
        <v>20371175</v>
      </c>
      <c r="AL230" s="141">
        <f t="shared" si="240"/>
        <v>21580834</v>
      </c>
      <c r="AM230" s="141">
        <f t="shared" si="285"/>
        <v>0</v>
      </c>
      <c r="AN230" s="141"/>
      <c r="AO230" s="141">
        <v>32355.197630999999</v>
      </c>
      <c r="AP230" s="141">
        <f t="shared" si="241"/>
        <v>45205996</v>
      </c>
      <c r="AQ230" s="141">
        <f t="shared" si="242"/>
        <v>45294790.000002876</v>
      </c>
      <c r="AR230" s="141">
        <f t="shared" si="286"/>
        <v>32291.769863291178</v>
      </c>
      <c r="AS230" s="141"/>
      <c r="AT230" s="141"/>
      <c r="AU230" s="141">
        <f t="shared" si="243"/>
        <v>12223411</v>
      </c>
      <c r="AV230" s="141">
        <f t="shared" si="244"/>
        <v>11889881.000002848</v>
      </c>
      <c r="AW230" s="141">
        <f t="shared" si="287"/>
        <v>0</v>
      </c>
      <c r="AX230" s="141"/>
      <c r="AY230" s="141"/>
      <c r="AZ230" s="141">
        <f t="shared" si="245"/>
        <v>859541545</v>
      </c>
      <c r="BA230" s="141">
        <f t="shared" si="246"/>
        <v>834431461.9999969</v>
      </c>
      <c r="BB230" s="141">
        <f t="shared" si="288"/>
        <v>0</v>
      </c>
      <c r="BC230" s="141"/>
      <c r="BD230" s="141"/>
      <c r="BE230" s="141">
        <f t="shared" si="247"/>
        <v>9386434</v>
      </c>
      <c r="BF230" s="141">
        <f t="shared" si="248"/>
        <v>9386434</v>
      </c>
      <c r="BG230" s="141">
        <f t="shared" si="289"/>
        <v>0</v>
      </c>
      <c r="BH230" s="141"/>
      <c r="BI230" s="141"/>
      <c r="BJ230" s="141">
        <f t="shared" si="249"/>
        <v>2191103</v>
      </c>
      <c r="BK230" s="141">
        <f t="shared" si="250"/>
        <v>2191101</v>
      </c>
      <c r="BL230" s="141">
        <f t="shared" si="290"/>
        <v>0</v>
      </c>
      <c r="BM230" s="141"/>
      <c r="BN230" s="141"/>
      <c r="BO230" s="141">
        <f t="shared" si="251"/>
        <v>186600000</v>
      </c>
      <c r="BP230" s="141">
        <f t="shared" si="252"/>
        <v>183638092</v>
      </c>
      <c r="BQ230" s="141">
        <f t="shared" si="291"/>
        <v>0</v>
      </c>
      <c r="BR230" s="141"/>
      <c r="BS230" s="141"/>
      <c r="BT230" s="141">
        <f t="shared" si="253"/>
        <v>121100000</v>
      </c>
      <c r="BU230" s="141">
        <f t="shared" si="254"/>
        <v>119177778</v>
      </c>
      <c r="BV230" s="141">
        <f t="shared" si="292"/>
        <v>0</v>
      </c>
      <c r="BW230" s="141"/>
      <c r="BX230" s="141"/>
      <c r="BY230" s="141">
        <f t="shared" si="255"/>
        <v>10161290</v>
      </c>
      <c r="BZ230" s="141">
        <f t="shared" si="256"/>
        <v>10000069</v>
      </c>
      <c r="CA230" s="141">
        <f t="shared" si="293"/>
        <v>0</v>
      </c>
      <c r="CB230" s="141"/>
      <c r="CC230" s="141"/>
      <c r="CD230" s="141">
        <f t="shared" si="257"/>
        <v>1904000</v>
      </c>
      <c r="CE230" s="141">
        <f t="shared" si="258"/>
        <v>1874207.2309440002</v>
      </c>
      <c r="CF230" s="141">
        <f t="shared" si="294"/>
        <v>0</v>
      </c>
      <c r="CG230" s="141"/>
      <c r="CH230" s="141">
        <v>693.23</v>
      </c>
      <c r="CI230" s="141">
        <f t="shared" si="261"/>
        <v>246401</v>
      </c>
      <c r="CJ230" s="141">
        <f t="shared" si="262"/>
        <v>225992.98000000117</v>
      </c>
      <c r="CK230" s="141">
        <f t="shared" si="295"/>
        <v>755.83128834355432</v>
      </c>
      <c r="CL230" s="141"/>
      <c r="CM230" s="141">
        <v>45999</v>
      </c>
      <c r="CN230" s="141">
        <v>90061</v>
      </c>
      <c r="CO230" s="141">
        <f t="shared" si="259"/>
        <v>136060</v>
      </c>
      <c r="CP230" s="141">
        <f t="shared" si="263"/>
        <v>435000431</v>
      </c>
      <c r="CQ230" s="141">
        <f t="shared" si="264"/>
        <v>435000431.00000006</v>
      </c>
      <c r="CR230" s="141">
        <f t="shared" si="265"/>
        <v>136059.99999999997</v>
      </c>
      <c r="CS230" s="141"/>
      <c r="CT230" s="141"/>
      <c r="CU230" s="141"/>
      <c r="CV230" s="141">
        <f t="shared" si="260"/>
        <v>953705.90988549159</v>
      </c>
    </row>
    <row r="231" spans="1:100" s="14" customFormat="1" ht="13.2" x14ac:dyDescent="0.25">
      <c r="A231" s="4" t="s">
        <v>575</v>
      </c>
      <c r="B231" s="4" t="s">
        <v>576</v>
      </c>
      <c r="C231" s="4" t="s">
        <v>348</v>
      </c>
      <c r="D231" s="4" t="s">
        <v>348</v>
      </c>
      <c r="E231" s="4"/>
      <c r="F231" s="141"/>
      <c r="G231" s="141">
        <f>'Control Totals 2016-17'!$I$3</f>
        <v>129600000</v>
      </c>
      <c r="H231" s="141">
        <v>129600000.00000101</v>
      </c>
      <c r="I231" s="141">
        <f t="shared" si="281"/>
        <v>0</v>
      </c>
      <c r="J231" s="141"/>
      <c r="K231" s="141"/>
      <c r="L231" s="141">
        <f t="shared" si="230"/>
        <v>3202979103</v>
      </c>
      <c r="M231" s="141">
        <v>5258012077.9999981</v>
      </c>
      <c r="N231" s="141">
        <f t="shared" si="282"/>
        <v>0</v>
      </c>
      <c r="O231" s="141"/>
      <c r="P231" s="141">
        <v>1525718.667138</v>
      </c>
      <c r="Q231" s="141">
        <v>756991403</v>
      </c>
      <c r="R231" s="141">
        <v>1276518313</v>
      </c>
      <c r="S231" s="141">
        <f t="shared" si="283"/>
        <v>904770.34497513284</v>
      </c>
      <c r="T231" s="141"/>
      <c r="U231" s="141"/>
      <c r="V231" s="141">
        <f t="shared" si="231"/>
        <v>443204474</v>
      </c>
      <c r="W231" s="141">
        <f t="shared" si="232"/>
        <v>523996799.00000209</v>
      </c>
      <c r="X231" s="141">
        <f t="shared" si="233"/>
        <v>0</v>
      </c>
      <c r="Y231" s="141"/>
      <c r="Z231" s="141">
        <v>81658.290932999997</v>
      </c>
      <c r="AA231" s="141">
        <f t="shared" si="234"/>
        <v>340118003</v>
      </c>
      <c r="AB231" s="141">
        <f t="shared" si="235"/>
        <v>342170317.00001383</v>
      </c>
      <c r="AC231" s="141">
        <f t="shared" si="236"/>
        <v>81168.510126855457</v>
      </c>
      <c r="AD231" s="141"/>
      <c r="AE231" s="141"/>
      <c r="AF231" s="141">
        <f t="shared" si="237"/>
        <v>605544318</v>
      </c>
      <c r="AG231" s="141">
        <f t="shared" si="238"/>
        <v>726591897.00000179</v>
      </c>
      <c r="AH231" s="141">
        <f t="shared" si="284"/>
        <v>0</v>
      </c>
      <c r="AI231" s="141"/>
      <c r="AJ231" s="141"/>
      <c r="AK231" s="141">
        <f t="shared" si="239"/>
        <v>20371175</v>
      </c>
      <c r="AL231" s="141">
        <f t="shared" si="240"/>
        <v>21580834</v>
      </c>
      <c r="AM231" s="141">
        <f t="shared" si="285"/>
        <v>0</v>
      </c>
      <c r="AN231" s="141"/>
      <c r="AO231" s="141">
        <v>28309.240919</v>
      </c>
      <c r="AP231" s="141">
        <f t="shared" si="241"/>
        <v>45205996</v>
      </c>
      <c r="AQ231" s="141">
        <f t="shared" si="242"/>
        <v>45294790.000002876</v>
      </c>
      <c r="AR231" s="141">
        <f t="shared" si="286"/>
        <v>28253.744674547979</v>
      </c>
      <c r="AS231" s="141"/>
      <c r="AT231" s="141"/>
      <c r="AU231" s="141">
        <f t="shared" si="243"/>
        <v>12223411</v>
      </c>
      <c r="AV231" s="141">
        <f t="shared" si="244"/>
        <v>11889881.000002848</v>
      </c>
      <c r="AW231" s="141">
        <f t="shared" si="287"/>
        <v>0</v>
      </c>
      <c r="AX231" s="141"/>
      <c r="AY231" s="141"/>
      <c r="AZ231" s="141">
        <f t="shared" si="245"/>
        <v>859541545</v>
      </c>
      <c r="BA231" s="141">
        <f t="shared" si="246"/>
        <v>834431461.9999969</v>
      </c>
      <c r="BB231" s="141">
        <f t="shared" si="288"/>
        <v>0</v>
      </c>
      <c r="BC231" s="141"/>
      <c r="BD231" s="141"/>
      <c r="BE231" s="141">
        <f t="shared" si="247"/>
        <v>9386434</v>
      </c>
      <c r="BF231" s="141">
        <f t="shared" si="248"/>
        <v>9386434</v>
      </c>
      <c r="BG231" s="141">
        <f t="shared" si="289"/>
        <v>0</v>
      </c>
      <c r="BH231" s="141"/>
      <c r="BI231" s="141"/>
      <c r="BJ231" s="141">
        <f t="shared" si="249"/>
        <v>2191103</v>
      </c>
      <c r="BK231" s="141">
        <f t="shared" si="250"/>
        <v>2191101</v>
      </c>
      <c r="BL231" s="141">
        <f t="shared" si="290"/>
        <v>0</v>
      </c>
      <c r="BM231" s="141"/>
      <c r="BN231" s="141"/>
      <c r="BO231" s="141">
        <f t="shared" si="251"/>
        <v>186600000</v>
      </c>
      <c r="BP231" s="141">
        <f t="shared" si="252"/>
        <v>183638092</v>
      </c>
      <c r="BQ231" s="141">
        <f t="shared" si="291"/>
        <v>0</v>
      </c>
      <c r="BR231" s="141"/>
      <c r="BS231" s="141"/>
      <c r="BT231" s="141">
        <f t="shared" si="253"/>
        <v>121100000</v>
      </c>
      <c r="BU231" s="141">
        <f t="shared" si="254"/>
        <v>119177778</v>
      </c>
      <c r="BV231" s="141">
        <f t="shared" si="292"/>
        <v>0</v>
      </c>
      <c r="BW231" s="141"/>
      <c r="BX231" s="141"/>
      <c r="BY231" s="141">
        <f t="shared" si="255"/>
        <v>10161290</v>
      </c>
      <c r="BZ231" s="141">
        <f t="shared" si="256"/>
        <v>10000069</v>
      </c>
      <c r="CA231" s="141">
        <f t="shared" si="293"/>
        <v>0</v>
      </c>
      <c r="CB231" s="141"/>
      <c r="CC231" s="141"/>
      <c r="CD231" s="141">
        <f t="shared" si="257"/>
        <v>1904000</v>
      </c>
      <c r="CE231" s="141">
        <f t="shared" si="258"/>
        <v>1874207.2309440002</v>
      </c>
      <c r="CF231" s="141">
        <f t="shared" si="294"/>
        <v>0</v>
      </c>
      <c r="CG231" s="141"/>
      <c r="CH231" s="141">
        <v>693.23</v>
      </c>
      <c r="CI231" s="141">
        <f t="shared" si="261"/>
        <v>246401</v>
      </c>
      <c r="CJ231" s="141">
        <f t="shared" si="262"/>
        <v>225992.98000000117</v>
      </c>
      <c r="CK231" s="141">
        <f t="shared" si="295"/>
        <v>755.83128834355432</v>
      </c>
      <c r="CL231" s="141"/>
      <c r="CM231" s="141">
        <v>60188</v>
      </c>
      <c r="CN231" s="141">
        <v>113732</v>
      </c>
      <c r="CO231" s="141">
        <f t="shared" si="259"/>
        <v>173920</v>
      </c>
      <c r="CP231" s="141">
        <f t="shared" si="263"/>
        <v>435000431</v>
      </c>
      <c r="CQ231" s="141">
        <f t="shared" si="264"/>
        <v>435000431.00000006</v>
      </c>
      <c r="CR231" s="141">
        <f t="shared" si="265"/>
        <v>173919.99999999997</v>
      </c>
      <c r="CS231" s="141"/>
      <c r="CT231" s="141"/>
      <c r="CU231" s="141"/>
      <c r="CV231" s="141">
        <f t="shared" si="260"/>
        <v>1188868.4310648798</v>
      </c>
    </row>
    <row r="232" spans="1:100" s="14" customFormat="1" ht="13.2" x14ac:dyDescent="0.25">
      <c r="A232" s="4" t="s">
        <v>313</v>
      </c>
      <c r="B232" s="4" t="s">
        <v>314</v>
      </c>
      <c r="C232" s="4" t="s">
        <v>312</v>
      </c>
      <c r="D232" s="4" t="s">
        <v>312</v>
      </c>
      <c r="E232" s="4"/>
      <c r="F232" s="141">
        <v>713029.69575299998</v>
      </c>
      <c r="G232" s="141">
        <f>'Control Totals 2016-17'!$I$3</f>
        <v>129600000</v>
      </c>
      <c r="H232" s="141">
        <v>129600000.00000101</v>
      </c>
      <c r="I232" s="141">
        <f t="shared" si="281"/>
        <v>713029.69575299439</v>
      </c>
      <c r="J232" s="141"/>
      <c r="K232" s="141">
        <v>38932311.221569002</v>
      </c>
      <c r="L232" s="141">
        <f t="shared" si="230"/>
        <v>3202979103</v>
      </c>
      <c r="M232" s="141">
        <v>5258012077.9999981</v>
      </c>
      <c r="N232" s="141">
        <f t="shared" si="282"/>
        <v>23716069.385981724</v>
      </c>
      <c r="O232" s="141"/>
      <c r="P232" s="141"/>
      <c r="Q232" s="141">
        <v>756991403</v>
      </c>
      <c r="R232" s="141">
        <v>1276518313</v>
      </c>
      <c r="S232" s="141">
        <f t="shared" si="283"/>
        <v>0</v>
      </c>
      <c r="T232" s="141"/>
      <c r="U232" s="141"/>
      <c r="V232" s="141">
        <f t="shared" si="231"/>
        <v>443204474</v>
      </c>
      <c r="W232" s="141">
        <f t="shared" si="232"/>
        <v>523996799.00000209</v>
      </c>
      <c r="X232" s="141">
        <f t="shared" si="233"/>
        <v>0</v>
      </c>
      <c r="Y232" s="141"/>
      <c r="Z232" s="141">
        <v>3545883.9251560001</v>
      </c>
      <c r="AA232" s="141">
        <f t="shared" si="234"/>
        <v>340118003</v>
      </c>
      <c r="AB232" s="141">
        <f t="shared" si="235"/>
        <v>342170317.00001383</v>
      </c>
      <c r="AC232" s="141">
        <f t="shared" si="236"/>
        <v>3524615.9575373437</v>
      </c>
      <c r="AD232" s="141"/>
      <c r="AE232" s="141">
        <v>6444288.0078410003</v>
      </c>
      <c r="AF232" s="141">
        <f t="shared" si="237"/>
        <v>605544318</v>
      </c>
      <c r="AG232" s="141">
        <f t="shared" si="238"/>
        <v>726591897.00000179</v>
      </c>
      <c r="AH232" s="141">
        <f t="shared" si="284"/>
        <v>5370692.9609533586</v>
      </c>
      <c r="AI232" s="141"/>
      <c r="AJ232" s="141"/>
      <c r="AK232" s="141">
        <f t="shared" si="239"/>
        <v>20371175</v>
      </c>
      <c r="AL232" s="141">
        <f t="shared" si="240"/>
        <v>21580834</v>
      </c>
      <c r="AM232" s="141">
        <f t="shared" si="285"/>
        <v>0</v>
      </c>
      <c r="AN232" s="141"/>
      <c r="AO232" s="141"/>
      <c r="AP232" s="141">
        <f t="shared" si="241"/>
        <v>45205996</v>
      </c>
      <c r="AQ232" s="141">
        <f t="shared" si="242"/>
        <v>45294790.000002876</v>
      </c>
      <c r="AR232" s="141">
        <f t="shared" si="286"/>
        <v>0</v>
      </c>
      <c r="AS232" s="141"/>
      <c r="AT232" s="141">
        <v>95175.666480999993</v>
      </c>
      <c r="AU232" s="141">
        <f t="shared" si="243"/>
        <v>12223411</v>
      </c>
      <c r="AV232" s="141">
        <f t="shared" si="244"/>
        <v>11889881.000002848</v>
      </c>
      <c r="AW232" s="141">
        <f t="shared" si="287"/>
        <v>97845.494719073133</v>
      </c>
      <c r="AX232" s="141"/>
      <c r="AY232" s="141">
        <v>5542197.8063110001</v>
      </c>
      <c r="AZ232" s="141">
        <f t="shared" si="245"/>
        <v>859541545</v>
      </c>
      <c r="BA232" s="141">
        <f t="shared" si="246"/>
        <v>834431461.9999969</v>
      </c>
      <c r="BB232" s="141">
        <f t="shared" si="288"/>
        <v>5708976.0897967983</v>
      </c>
      <c r="BC232" s="141"/>
      <c r="BD232" s="141"/>
      <c r="BE232" s="141">
        <f t="shared" si="247"/>
        <v>9386434</v>
      </c>
      <c r="BF232" s="141">
        <f t="shared" si="248"/>
        <v>9386434</v>
      </c>
      <c r="BG232" s="141">
        <f t="shared" si="289"/>
        <v>0</v>
      </c>
      <c r="BH232" s="141"/>
      <c r="BI232" s="141"/>
      <c r="BJ232" s="141">
        <f t="shared" si="249"/>
        <v>2191103</v>
      </c>
      <c r="BK232" s="141">
        <f t="shared" si="250"/>
        <v>2191101</v>
      </c>
      <c r="BL232" s="141">
        <f t="shared" si="290"/>
        <v>0</v>
      </c>
      <c r="BM232" s="141"/>
      <c r="BN232" s="141">
        <v>1854440</v>
      </c>
      <c r="BO232" s="141">
        <f t="shared" si="251"/>
        <v>186600000</v>
      </c>
      <c r="BP232" s="141">
        <f t="shared" si="252"/>
        <v>183638092</v>
      </c>
      <c r="BQ232" s="141">
        <f t="shared" si="291"/>
        <v>1884350.3558074434</v>
      </c>
      <c r="BR232" s="141"/>
      <c r="BS232" s="141">
        <v>1451376</v>
      </c>
      <c r="BT232" s="141">
        <f t="shared" si="253"/>
        <v>121100000</v>
      </c>
      <c r="BU232" s="141">
        <f t="shared" si="254"/>
        <v>119177778</v>
      </c>
      <c r="BV232" s="141">
        <f t="shared" si="292"/>
        <v>1474785.2875726547</v>
      </c>
      <c r="BW232" s="141"/>
      <c r="BX232" s="141">
        <v>135769</v>
      </c>
      <c r="BY232" s="141">
        <f t="shared" si="255"/>
        <v>10161290</v>
      </c>
      <c r="BZ232" s="141">
        <f t="shared" si="256"/>
        <v>10000069</v>
      </c>
      <c r="CA232" s="141">
        <f t="shared" si="293"/>
        <v>137957.86629172257</v>
      </c>
      <c r="CB232" s="141"/>
      <c r="CC232" s="141">
        <v>18465.095870000001</v>
      </c>
      <c r="CD232" s="141">
        <f t="shared" si="257"/>
        <v>1904000</v>
      </c>
      <c r="CE232" s="141">
        <f t="shared" si="258"/>
        <v>1874207.2309440002</v>
      </c>
      <c r="CF232" s="141">
        <f t="shared" si="294"/>
        <v>18758.620688263945</v>
      </c>
      <c r="CG232" s="141"/>
      <c r="CH232" s="141"/>
      <c r="CI232" s="141">
        <f t="shared" si="261"/>
        <v>246401</v>
      </c>
      <c r="CJ232" s="141">
        <f t="shared" si="262"/>
        <v>225992.98000000117</v>
      </c>
      <c r="CK232" s="141">
        <f t="shared" si="295"/>
        <v>0</v>
      </c>
      <c r="CL232" s="141"/>
      <c r="CM232" s="141"/>
      <c r="CN232" s="141">
        <v>2495488</v>
      </c>
      <c r="CO232" s="141">
        <f t="shared" si="259"/>
        <v>2495488</v>
      </c>
      <c r="CP232" s="141">
        <f t="shared" si="263"/>
        <v>435000431</v>
      </c>
      <c r="CQ232" s="141">
        <f t="shared" si="264"/>
        <v>435000431.00000006</v>
      </c>
      <c r="CR232" s="141">
        <f t="shared" si="265"/>
        <v>2495488</v>
      </c>
      <c r="CS232" s="141"/>
      <c r="CT232" s="141"/>
      <c r="CU232" s="141"/>
      <c r="CV232" s="141">
        <f t="shared" si="260"/>
        <v>45142569.715101376</v>
      </c>
    </row>
    <row r="233" spans="1:100" s="14" customFormat="1" ht="13.2" x14ac:dyDescent="0.25">
      <c r="A233" s="4" t="s">
        <v>773</v>
      </c>
      <c r="B233" s="4" t="s">
        <v>774</v>
      </c>
      <c r="C233" s="4" t="s">
        <v>764</v>
      </c>
      <c r="D233" s="4" t="s">
        <v>764</v>
      </c>
      <c r="E233" s="4"/>
      <c r="F233" s="141"/>
      <c r="G233" s="141">
        <f>'Control Totals 2016-17'!$I$3</f>
        <v>129600000</v>
      </c>
      <c r="H233" s="141">
        <v>129600000.00000101</v>
      </c>
      <c r="I233" s="141">
        <f t="shared" si="281"/>
        <v>0</v>
      </c>
      <c r="J233" s="141"/>
      <c r="K233" s="141"/>
      <c r="L233" s="141">
        <f t="shared" si="230"/>
        <v>3202979103</v>
      </c>
      <c r="M233" s="141">
        <v>5258012077.9999981</v>
      </c>
      <c r="N233" s="141">
        <f t="shared" si="282"/>
        <v>0</v>
      </c>
      <c r="O233" s="141"/>
      <c r="P233" s="141"/>
      <c r="Q233" s="141">
        <v>756991403</v>
      </c>
      <c r="R233" s="141">
        <v>1276518313</v>
      </c>
      <c r="S233" s="141">
        <f t="shared" si="283"/>
        <v>0</v>
      </c>
      <c r="T233" s="141"/>
      <c r="U233" s="141">
        <v>5481768.069813</v>
      </c>
      <c r="V233" s="141">
        <f t="shared" si="231"/>
        <v>443204474</v>
      </c>
      <c r="W233" s="141">
        <f t="shared" si="232"/>
        <v>523996799.00000209</v>
      </c>
      <c r="X233" s="141">
        <f t="shared" si="233"/>
        <v>4636562.9305522842</v>
      </c>
      <c r="Y233" s="141"/>
      <c r="Z233" s="141">
        <v>268251.77040799998</v>
      </c>
      <c r="AA233" s="141">
        <f t="shared" si="234"/>
        <v>340118003</v>
      </c>
      <c r="AB233" s="141">
        <f t="shared" si="235"/>
        <v>342170317.00001383</v>
      </c>
      <c r="AC233" s="141">
        <f t="shared" si="236"/>
        <v>266642.81476052105</v>
      </c>
      <c r="AD233" s="141"/>
      <c r="AE233" s="141"/>
      <c r="AF233" s="141">
        <f t="shared" si="237"/>
        <v>605544318</v>
      </c>
      <c r="AG233" s="141">
        <f t="shared" si="238"/>
        <v>726591897.00000179</v>
      </c>
      <c r="AH233" s="141">
        <f t="shared" si="284"/>
        <v>0</v>
      </c>
      <c r="AI233" s="141"/>
      <c r="AJ233" s="141"/>
      <c r="AK233" s="141">
        <f t="shared" si="239"/>
        <v>20371175</v>
      </c>
      <c r="AL233" s="141">
        <f t="shared" si="240"/>
        <v>21580834</v>
      </c>
      <c r="AM233" s="141">
        <f t="shared" si="285"/>
        <v>0</v>
      </c>
      <c r="AN233" s="141"/>
      <c r="AO233" s="141"/>
      <c r="AP233" s="141">
        <f t="shared" si="241"/>
        <v>45205996</v>
      </c>
      <c r="AQ233" s="141">
        <f t="shared" si="242"/>
        <v>45294790.000002876</v>
      </c>
      <c r="AR233" s="141">
        <f t="shared" si="286"/>
        <v>0</v>
      </c>
      <c r="AS233" s="141"/>
      <c r="AT233" s="141"/>
      <c r="AU233" s="141">
        <f t="shared" si="243"/>
        <v>12223411</v>
      </c>
      <c r="AV233" s="141">
        <f t="shared" si="244"/>
        <v>11889881.000002848</v>
      </c>
      <c r="AW233" s="141">
        <f t="shared" si="287"/>
        <v>0</v>
      </c>
      <c r="AX233" s="141"/>
      <c r="AY233" s="141"/>
      <c r="AZ233" s="141">
        <f t="shared" si="245"/>
        <v>859541545</v>
      </c>
      <c r="BA233" s="141">
        <f t="shared" si="246"/>
        <v>834431461.9999969</v>
      </c>
      <c r="BB233" s="141">
        <f t="shared" si="288"/>
        <v>0</v>
      </c>
      <c r="BC233" s="141"/>
      <c r="BD233" s="141"/>
      <c r="BE233" s="141">
        <f t="shared" si="247"/>
        <v>9386434</v>
      </c>
      <c r="BF233" s="141">
        <f t="shared" si="248"/>
        <v>9386434</v>
      </c>
      <c r="BG233" s="141">
        <f t="shared" si="289"/>
        <v>0</v>
      </c>
      <c r="BH233" s="141"/>
      <c r="BI233" s="141"/>
      <c r="BJ233" s="141">
        <f t="shared" si="249"/>
        <v>2191103</v>
      </c>
      <c r="BK233" s="141">
        <f t="shared" si="250"/>
        <v>2191101</v>
      </c>
      <c r="BL233" s="141">
        <f t="shared" si="290"/>
        <v>0</v>
      </c>
      <c r="BM233" s="141"/>
      <c r="BN233" s="141"/>
      <c r="BO233" s="141">
        <f t="shared" si="251"/>
        <v>186600000</v>
      </c>
      <c r="BP233" s="141">
        <f t="shared" si="252"/>
        <v>183638092</v>
      </c>
      <c r="BQ233" s="141">
        <f t="shared" si="291"/>
        <v>0</v>
      </c>
      <c r="BR233" s="141"/>
      <c r="BS233" s="141"/>
      <c r="BT233" s="141">
        <f t="shared" si="253"/>
        <v>121100000</v>
      </c>
      <c r="BU233" s="141">
        <f t="shared" si="254"/>
        <v>119177778</v>
      </c>
      <c r="BV233" s="141">
        <f t="shared" si="292"/>
        <v>0</v>
      </c>
      <c r="BW233" s="141"/>
      <c r="BX233" s="141"/>
      <c r="BY233" s="141">
        <f t="shared" si="255"/>
        <v>10161290</v>
      </c>
      <c r="BZ233" s="141">
        <f t="shared" si="256"/>
        <v>10000069</v>
      </c>
      <c r="CA233" s="141">
        <f t="shared" si="293"/>
        <v>0</v>
      </c>
      <c r="CB233" s="141"/>
      <c r="CC233" s="141"/>
      <c r="CD233" s="141">
        <f t="shared" si="257"/>
        <v>1904000</v>
      </c>
      <c r="CE233" s="141">
        <f t="shared" si="258"/>
        <v>1874207.2309440002</v>
      </c>
      <c r="CF233" s="141">
        <f t="shared" si="294"/>
        <v>0</v>
      </c>
      <c r="CG233" s="141"/>
      <c r="CH233" s="141"/>
      <c r="CI233" s="141">
        <f t="shared" si="261"/>
        <v>246401</v>
      </c>
      <c r="CJ233" s="141">
        <f t="shared" si="262"/>
        <v>225992.98000000117</v>
      </c>
      <c r="CK233" s="141">
        <f t="shared" si="295"/>
        <v>0</v>
      </c>
      <c r="CL233" s="141"/>
      <c r="CM233" s="141"/>
      <c r="CN233" s="141">
        <v>188095</v>
      </c>
      <c r="CO233" s="141">
        <f t="shared" si="259"/>
        <v>188095</v>
      </c>
      <c r="CP233" s="141">
        <f t="shared" si="263"/>
        <v>435000431</v>
      </c>
      <c r="CQ233" s="141">
        <f t="shared" si="264"/>
        <v>435000431.00000006</v>
      </c>
      <c r="CR233" s="141">
        <f t="shared" si="265"/>
        <v>188094.99999999997</v>
      </c>
      <c r="CS233" s="141"/>
      <c r="CT233" s="141"/>
      <c r="CU233" s="141"/>
      <c r="CV233" s="141">
        <f t="shared" si="260"/>
        <v>5091300.7453128053</v>
      </c>
    </row>
    <row r="234" spans="1:100" s="14" customFormat="1" ht="13.2" x14ac:dyDescent="0.25">
      <c r="A234" s="4" t="s">
        <v>615</v>
      </c>
      <c r="B234" s="4" t="s">
        <v>616</v>
      </c>
      <c r="C234" s="4" t="s">
        <v>348</v>
      </c>
      <c r="D234" s="4" t="s">
        <v>348</v>
      </c>
      <c r="E234" s="4"/>
      <c r="F234" s="141"/>
      <c r="G234" s="141">
        <f>'Control Totals 2016-17'!$I$3</f>
        <v>129600000</v>
      </c>
      <c r="H234" s="141">
        <v>129600000.00000101</v>
      </c>
      <c r="I234" s="141">
        <f t="shared" si="281"/>
        <v>0</v>
      </c>
      <c r="J234" s="141"/>
      <c r="K234" s="141"/>
      <c r="L234" s="141">
        <f t="shared" si="230"/>
        <v>3202979103</v>
      </c>
      <c r="M234" s="141">
        <v>5258012077.9999981</v>
      </c>
      <c r="N234" s="141">
        <f t="shared" si="282"/>
        <v>0</v>
      </c>
      <c r="O234" s="141"/>
      <c r="P234" s="141">
        <v>4339950.1884329999</v>
      </c>
      <c r="Q234" s="141">
        <v>756991403</v>
      </c>
      <c r="R234" s="141">
        <v>1276518313</v>
      </c>
      <c r="S234" s="141">
        <f t="shared" si="283"/>
        <v>2573645.0066047828</v>
      </c>
      <c r="T234" s="141"/>
      <c r="U234" s="141"/>
      <c r="V234" s="141">
        <f t="shared" si="231"/>
        <v>443204474</v>
      </c>
      <c r="W234" s="141">
        <f t="shared" si="232"/>
        <v>523996799.00000209</v>
      </c>
      <c r="X234" s="141">
        <f t="shared" si="233"/>
        <v>0</v>
      </c>
      <c r="Y234" s="141"/>
      <c r="Z234" s="141">
        <v>202201.75691699999</v>
      </c>
      <c r="AA234" s="141">
        <f t="shared" si="234"/>
        <v>340118003</v>
      </c>
      <c r="AB234" s="141">
        <f t="shared" si="235"/>
        <v>342170317.00001383</v>
      </c>
      <c r="AC234" s="141">
        <f t="shared" si="236"/>
        <v>200988.96470233184</v>
      </c>
      <c r="AD234" s="141"/>
      <c r="AE234" s="141"/>
      <c r="AF234" s="141">
        <f t="shared" si="237"/>
        <v>605544318</v>
      </c>
      <c r="AG234" s="141">
        <f t="shared" si="238"/>
        <v>726591897.00000179</v>
      </c>
      <c r="AH234" s="141">
        <f t="shared" si="284"/>
        <v>0</v>
      </c>
      <c r="AI234" s="141"/>
      <c r="AJ234" s="141"/>
      <c r="AK234" s="141">
        <f t="shared" si="239"/>
        <v>20371175</v>
      </c>
      <c r="AL234" s="141">
        <f t="shared" si="240"/>
        <v>21580834</v>
      </c>
      <c r="AM234" s="141">
        <f t="shared" si="285"/>
        <v>0</v>
      </c>
      <c r="AN234" s="141"/>
      <c r="AO234" s="141">
        <v>103291.927341</v>
      </c>
      <c r="AP234" s="141">
        <f t="shared" si="241"/>
        <v>45205996</v>
      </c>
      <c r="AQ234" s="141">
        <f t="shared" si="242"/>
        <v>45294790.000002876</v>
      </c>
      <c r="AR234" s="141">
        <f t="shared" si="286"/>
        <v>103089.43819386822</v>
      </c>
      <c r="AS234" s="141"/>
      <c r="AT234" s="141"/>
      <c r="AU234" s="141">
        <f t="shared" si="243"/>
        <v>12223411</v>
      </c>
      <c r="AV234" s="141">
        <f t="shared" si="244"/>
        <v>11889881.000002848</v>
      </c>
      <c r="AW234" s="141">
        <f t="shared" si="287"/>
        <v>0</v>
      </c>
      <c r="AX234" s="141"/>
      <c r="AY234" s="141"/>
      <c r="AZ234" s="141">
        <f t="shared" si="245"/>
        <v>859541545</v>
      </c>
      <c r="BA234" s="141">
        <f t="shared" si="246"/>
        <v>834431461.9999969</v>
      </c>
      <c r="BB234" s="141">
        <f t="shared" si="288"/>
        <v>0</v>
      </c>
      <c r="BC234" s="141"/>
      <c r="BD234" s="141"/>
      <c r="BE234" s="141">
        <f t="shared" si="247"/>
        <v>9386434</v>
      </c>
      <c r="BF234" s="141">
        <f t="shared" si="248"/>
        <v>9386434</v>
      </c>
      <c r="BG234" s="141">
        <f t="shared" si="289"/>
        <v>0</v>
      </c>
      <c r="BH234" s="141"/>
      <c r="BI234" s="141"/>
      <c r="BJ234" s="141">
        <f t="shared" si="249"/>
        <v>2191103</v>
      </c>
      <c r="BK234" s="141">
        <f t="shared" si="250"/>
        <v>2191101</v>
      </c>
      <c r="BL234" s="141">
        <f t="shared" si="290"/>
        <v>0</v>
      </c>
      <c r="BM234" s="141"/>
      <c r="BN234" s="141"/>
      <c r="BO234" s="141">
        <f t="shared" si="251"/>
        <v>186600000</v>
      </c>
      <c r="BP234" s="141">
        <f t="shared" si="252"/>
        <v>183638092</v>
      </c>
      <c r="BQ234" s="141">
        <f t="shared" si="291"/>
        <v>0</v>
      </c>
      <c r="BR234" s="141"/>
      <c r="BS234" s="141"/>
      <c r="BT234" s="141">
        <f t="shared" si="253"/>
        <v>121100000</v>
      </c>
      <c r="BU234" s="141">
        <f t="shared" si="254"/>
        <v>119177778</v>
      </c>
      <c r="BV234" s="141">
        <f t="shared" si="292"/>
        <v>0</v>
      </c>
      <c r="BW234" s="141"/>
      <c r="BX234" s="141"/>
      <c r="BY234" s="141">
        <f t="shared" si="255"/>
        <v>10161290</v>
      </c>
      <c r="BZ234" s="141">
        <f t="shared" si="256"/>
        <v>10000069</v>
      </c>
      <c r="CA234" s="141">
        <f t="shared" si="293"/>
        <v>0</v>
      </c>
      <c r="CB234" s="141"/>
      <c r="CC234" s="141"/>
      <c r="CD234" s="141">
        <f t="shared" si="257"/>
        <v>1904000</v>
      </c>
      <c r="CE234" s="141">
        <f t="shared" si="258"/>
        <v>1874207.2309440002</v>
      </c>
      <c r="CF234" s="141">
        <f t="shared" si="294"/>
        <v>0</v>
      </c>
      <c r="CG234" s="141"/>
      <c r="CH234" s="141">
        <v>693.23</v>
      </c>
      <c r="CI234" s="141">
        <f t="shared" si="261"/>
        <v>246401</v>
      </c>
      <c r="CJ234" s="141">
        <f t="shared" si="262"/>
        <v>225992.98000000117</v>
      </c>
      <c r="CK234" s="141">
        <f t="shared" si="295"/>
        <v>755.83128834355432</v>
      </c>
      <c r="CL234" s="141"/>
      <c r="CM234" s="141">
        <v>141456</v>
      </c>
      <c r="CN234" s="141">
        <v>298108</v>
      </c>
      <c r="CO234" s="141">
        <f t="shared" si="259"/>
        <v>439564</v>
      </c>
      <c r="CP234" s="141">
        <f t="shared" si="263"/>
        <v>435000431</v>
      </c>
      <c r="CQ234" s="141">
        <f t="shared" si="264"/>
        <v>435000431.00000006</v>
      </c>
      <c r="CR234" s="141">
        <f t="shared" si="265"/>
        <v>439563.99999999994</v>
      </c>
      <c r="CS234" s="141"/>
      <c r="CT234" s="141"/>
      <c r="CU234" s="141"/>
      <c r="CV234" s="141">
        <f t="shared" si="260"/>
        <v>3318043.2407893268</v>
      </c>
    </row>
    <row r="235" spans="1:100" s="14" customFormat="1" ht="13.2" x14ac:dyDescent="0.25">
      <c r="A235" s="4" t="s">
        <v>186</v>
      </c>
      <c r="B235" s="4" t="s">
        <v>187</v>
      </c>
      <c r="C235" s="4"/>
      <c r="D235" s="4" t="s">
        <v>177</v>
      </c>
      <c r="E235" s="4"/>
      <c r="F235" s="141">
        <v>1508548.9506079999</v>
      </c>
      <c r="G235" s="141">
        <f>'Control Totals 2016-17'!$I$3</f>
        <v>129600000</v>
      </c>
      <c r="H235" s="141">
        <v>129600000.00000101</v>
      </c>
      <c r="I235" s="141">
        <f t="shared" si="281"/>
        <v>1508548.9506079883</v>
      </c>
      <c r="J235" s="141"/>
      <c r="K235" s="141">
        <v>49202742.503631003</v>
      </c>
      <c r="L235" s="141">
        <f t="shared" si="230"/>
        <v>3202979103</v>
      </c>
      <c r="M235" s="141">
        <v>5258012077.9999981</v>
      </c>
      <c r="N235" s="141">
        <f t="shared" si="282"/>
        <v>29972421.841481373</v>
      </c>
      <c r="O235" s="141"/>
      <c r="P235" s="141"/>
      <c r="Q235" s="141">
        <v>756991403</v>
      </c>
      <c r="R235" s="141">
        <v>1276518313</v>
      </c>
      <c r="S235" s="141">
        <f t="shared" si="283"/>
        <v>0</v>
      </c>
      <c r="T235" s="141"/>
      <c r="U235" s="141">
        <v>4798653.7610090002</v>
      </c>
      <c r="V235" s="141">
        <f t="shared" si="231"/>
        <v>443204474</v>
      </c>
      <c r="W235" s="141">
        <f t="shared" si="232"/>
        <v>523996799.00000209</v>
      </c>
      <c r="X235" s="141">
        <f t="shared" si="233"/>
        <v>4058774.443116602</v>
      </c>
      <c r="Y235" s="141"/>
      <c r="Z235" s="141">
        <v>3472378.0844629998</v>
      </c>
      <c r="AA235" s="141">
        <f t="shared" si="234"/>
        <v>340118003</v>
      </c>
      <c r="AB235" s="141">
        <f t="shared" si="235"/>
        <v>342170317.00001383</v>
      </c>
      <c r="AC235" s="141">
        <f t="shared" si="236"/>
        <v>3451550.9998153145</v>
      </c>
      <c r="AD235" s="141"/>
      <c r="AE235" s="141">
        <v>8995849.7007720005</v>
      </c>
      <c r="AF235" s="141">
        <f t="shared" si="237"/>
        <v>605544318</v>
      </c>
      <c r="AG235" s="141">
        <f t="shared" si="238"/>
        <v>726591897.00000179</v>
      </c>
      <c r="AH235" s="141">
        <f t="shared" si="284"/>
        <v>7497173.7152258279</v>
      </c>
      <c r="AI235" s="141"/>
      <c r="AJ235" s="141"/>
      <c r="AK235" s="141">
        <f t="shared" si="239"/>
        <v>20371175</v>
      </c>
      <c r="AL235" s="141">
        <f t="shared" si="240"/>
        <v>21580834</v>
      </c>
      <c r="AM235" s="141">
        <f t="shared" si="285"/>
        <v>0</v>
      </c>
      <c r="AN235" s="141"/>
      <c r="AO235" s="141"/>
      <c r="AP235" s="141">
        <f t="shared" si="241"/>
        <v>45205996</v>
      </c>
      <c r="AQ235" s="141">
        <f t="shared" si="242"/>
        <v>45294790.000002876</v>
      </c>
      <c r="AR235" s="141">
        <f t="shared" si="286"/>
        <v>0</v>
      </c>
      <c r="AS235" s="141"/>
      <c r="AT235" s="141">
        <v>84871.102948</v>
      </c>
      <c r="AU235" s="141">
        <f t="shared" si="243"/>
        <v>12223411</v>
      </c>
      <c r="AV235" s="141">
        <f t="shared" si="244"/>
        <v>11889881.000002848</v>
      </c>
      <c r="AW235" s="141">
        <f t="shared" si="287"/>
        <v>87251.87185275169</v>
      </c>
      <c r="AX235" s="141"/>
      <c r="AY235" s="141">
        <v>7428078.9936929997</v>
      </c>
      <c r="AZ235" s="141">
        <f t="shared" si="245"/>
        <v>859541545</v>
      </c>
      <c r="BA235" s="141">
        <f t="shared" si="246"/>
        <v>834431461.9999969</v>
      </c>
      <c r="BB235" s="141">
        <f t="shared" si="288"/>
        <v>7651608.0533657419</v>
      </c>
      <c r="BC235" s="141"/>
      <c r="BD235" s="141"/>
      <c r="BE235" s="141">
        <f t="shared" si="247"/>
        <v>9386434</v>
      </c>
      <c r="BF235" s="141">
        <f t="shared" si="248"/>
        <v>9386434</v>
      </c>
      <c r="BG235" s="141">
        <f t="shared" si="289"/>
        <v>0</v>
      </c>
      <c r="BH235" s="141"/>
      <c r="BI235" s="141"/>
      <c r="BJ235" s="141">
        <f t="shared" si="249"/>
        <v>2191103</v>
      </c>
      <c r="BK235" s="141">
        <f t="shared" si="250"/>
        <v>2191101</v>
      </c>
      <c r="BL235" s="141">
        <f t="shared" si="290"/>
        <v>0</v>
      </c>
      <c r="BM235" s="141"/>
      <c r="BN235" s="141">
        <v>2079018</v>
      </c>
      <c r="BO235" s="141">
        <f t="shared" si="251"/>
        <v>186600000</v>
      </c>
      <c r="BP235" s="141">
        <f t="shared" si="252"/>
        <v>183638092</v>
      </c>
      <c r="BQ235" s="141">
        <f t="shared" si="291"/>
        <v>2112550.5856377557</v>
      </c>
      <c r="BR235" s="141"/>
      <c r="BS235" s="141">
        <v>1336855</v>
      </c>
      <c r="BT235" s="141">
        <f t="shared" si="253"/>
        <v>121100000</v>
      </c>
      <c r="BU235" s="141">
        <f t="shared" si="254"/>
        <v>119177778</v>
      </c>
      <c r="BV235" s="141">
        <f t="shared" si="292"/>
        <v>1358417.174886412</v>
      </c>
      <c r="BW235" s="141"/>
      <c r="BX235" s="141">
        <v>93385</v>
      </c>
      <c r="BY235" s="141">
        <f t="shared" si="255"/>
        <v>10161290</v>
      </c>
      <c r="BZ235" s="141">
        <f t="shared" si="256"/>
        <v>10000069</v>
      </c>
      <c r="CA235" s="141">
        <f t="shared" si="293"/>
        <v>94890.551920191749</v>
      </c>
      <c r="CB235" s="141"/>
      <c r="CC235" s="141">
        <v>18465.095870000001</v>
      </c>
      <c r="CD235" s="141">
        <f t="shared" si="257"/>
        <v>1904000</v>
      </c>
      <c r="CE235" s="141">
        <f t="shared" si="258"/>
        <v>1874207.2309440002</v>
      </c>
      <c r="CF235" s="141">
        <f t="shared" si="294"/>
        <v>18758.620688263945</v>
      </c>
      <c r="CG235" s="141"/>
      <c r="CH235" s="141"/>
      <c r="CI235" s="141">
        <f t="shared" si="261"/>
        <v>246401</v>
      </c>
      <c r="CJ235" s="141">
        <f t="shared" si="262"/>
        <v>225992.98000000117</v>
      </c>
      <c r="CK235" s="141">
        <f t="shared" si="295"/>
        <v>0</v>
      </c>
      <c r="CL235" s="141"/>
      <c r="CM235" s="141"/>
      <c r="CN235" s="141">
        <v>2445350</v>
      </c>
      <c r="CO235" s="141">
        <f t="shared" si="259"/>
        <v>2445350</v>
      </c>
      <c r="CP235" s="141">
        <f t="shared" si="263"/>
        <v>435000431</v>
      </c>
      <c r="CQ235" s="141">
        <f t="shared" si="264"/>
        <v>435000431.00000006</v>
      </c>
      <c r="CR235" s="141">
        <f t="shared" si="265"/>
        <v>2445350</v>
      </c>
      <c r="CS235" s="141"/>
      <c r="CT235" s="141"/>
      <c r="CU235" s="141"/>
      <c r="CV235" s="141">
        <f t="shared" si="260"/>
        <v>60257296.808598228</v>
      </c>
    </row>
    <row r="236" spans="1:100" s="14" customFormat="1" ht="13.2" x14ac:dyDescent="0.25">
      <c r="A236" s="4" t="s">
        <v>296</v>
      </c>
      <c r="B236" s="4" t="s">
        <v>297</v>
      </c>
      <c r="C236" s="4"/>
      <c r="D236" s="4" t="s">
        <v>200</v>
      </c>
      <c r="E236" s="4"/>
      <c r="F236" s="141">
        <v>781763.96765400004</v>
      </c>
      <c r="G236" s="141">
        <f>'Control Totals 2016-17'!$I$3</f>
        <v>129600000</v>
      </c>
      <c r="H236" s="141">
        <v>129600000.00000101</v>
      </c>
      <c r="I236" s="141">
        <f t="shared" si="281"/>
        <v>781763.96765399398</v>
      </c>
      <c r="J236" s="141"/>
      <c r="K236" s="141">
        <v>32711412.781124</v>
      </c>
      <c r="L236" s="141">
        <f t="shared" si="230"/>
        <v>3202979103</v>
      </c>
      <c r="M236" s="141">
        <v>5258012077.9999981</v>
      </c>
      <c r="N236" s="141">
        <f t="shared" si="282"/>
        <v>19926536.876157269</v>
      </c>
      <c r="O236" s="141"/>
      <c r="P236" s="141">
        <v>6359184.1358049996</v>
      </c>
      <c r="Q236" s="141">
        <v>756991403</v>
      </c>
      <c r="R236" s="141">
        <v>1276518313</v>
      </c>
      <c r="S236" s="141">
        <f t="shared" si="283"/>
        <v>3771076.1153007988</v>
      </c>
      <c r="T236" s="141"/>
      <c r="U236" s="141">
        <v>3313737.854121</v>
      </c>
      <c r="V236" s="141">
        <f t="shared" si="231"/>
        <v>443204474</v>
      </c>
      <c r="W236" s="141">
        <f t="shared" si="232"/>
        <v>523996799.00000209</v>
      </c>
      <c r="X236" s="141">
        <f t="shared" si="233"/>
        <v>2802809.9511531186</v>
      </c>
      <c r="Y236" s="141"/>
      <c r="Z236" s="141">
        <v>2162229.10249</v>
      </c>
      <c r="AA236" s="141">
        <f t="shared" si="234"/>
        <v>340118003</v>
      </c>
      <c r="AB236" s="141">
        <f t="shared" si="235"/>
        <v>342170317.00001383</v>
      </c>
      <c r="AC236" s="141">
        <f t="shared" si="236"/>
        <v>2149260.2012212281</v>
      </c>
      <c r="AD236" s="141"/>
      <c r="AE236" s="141">
        <v>3877047.9547669999</v>
      </c>
      <c r="AF236" s="141">
        <f t="shared" si="237"/>
        <v>605544318</v>
      </c>
      <c r="AG236" s="141">
        <f t="shared" si="238"/>
        <v>726591897.00000179</v>
      </c>
      <c r="AH236" s="141">
        <f t="shared" si="284"/>
        <v>3231145.8045652718</v>
      </c>
      <c r="AI236" s="141"/>
      <c r="AJ236" s="141"/>
      <c r="AK236" s="141">
        <f t="shared" si="239"/>
        <v>20371175</v>
      </c>
      <c r="AL236" s="141">
        <f t="shared" si="240"/>
        <v>21580834</v>
      </c>
      <c r="AM236" s="141">
        <f t="shared" si="285"/>
        <v>0</v>
      </c>
      <c r="AN236" s="141"/>
      <c r="AO236" s="141">
        <v>197874.233622</v>
      </c>
      <c r="AP236" s="141">
        <f t="shared" si="241"/>
        <v>45205996</v>
      </c>
      <c r="AQ236" s="141">
        <f t="shared" si="242"/>
        <v>45294790.000002876</v>
      </c>
      <c r="AR236" s="141">
        <f t="shared" si="286"/>
        <v>197486.32930230233</v>
      </c>
      <c r="AS236" s="141"/>
      <c r="AT236" s="141">
        <v>73773.880680999995</v>
      </c>
      <c r="AU236" s="141">
        <f t="shared" si="243"/>
        <v>12223411</v>
      </c>
      <c r="AV236" s="141">
        <f t="shared" si="244"/>
        <v>11889881.000002848</v>
      </c>
      <c r="AW236" s="141">
        <f t="shared" si="287"/>
        <v>75843.354919078396</v>
      </c>
      <c r="AX236" s="141"/>
      <c r="AY236" s="141">
        <v>5532769.68506</v>
      </c>
      <c r="AZ236" s="141">
        <f t="shared" si="245"/>
        <v>859541545</v>
      </c>
      <c r="BA236" s="141">
        <f t="shared" si="246"/>
        <v>834431461.9999969</v>
      </c>
      <c r="BB236" s="141">
        <f t="shared" si="288"/>
        <v>5699264.2533242032</v>
      </c>
      <c r="BC236" s="141"/>
      <c r="BD236" s="141"/>
      <c r="BE236" s="141">
        <f t="shared" si="247"/>
        <v>9386434</v>
      </c>
      <c r="BF236" s="141">
        <f t="shared" si="248"/>
        <v>9386434</v>
      </c>
      <c r="BG236" s="141">
        <f t="shared" si="289"/>
        <v>0</v>
      </c>
      <c r="BH236" s="141"/>
      <c r="BI236" s="141"/>
      <c r="BJ236" s="141">
        <f t="shared" si="249"/>
        <v>2191103</v>
      </c>
      <c r="BK236" s="141">
        <f t="shared" si="250"/>
        <v>2191101</v>
      </c>
      <c r="BL236" s="141">
        <f t="shared" si="290"/>
        <v>0</v>
      </c>
      <c r="BM236" s="141"/>
      <c r="BN236" s="141">
        <v>1164153</v>
      </c>
      <c r="BO236" s="141">
        <f t="shared" si="251"/>
        <v>186600000</v>
      </c>
      <c r="BP236" s="141">
        <f t="shared" si="252"/>
        <v>183638092</v>
      </c>
      <c r="BQ236" s="141">
        <f t="shared" si="291"/>
        <v>1182929.682148952</v>
      </c>
      <c r="BR236" s="141"/>
      <c r="BS236" s="141">
        <v>718742</v>
      </c>
      <c r="BT236" s="141">
        <f t="shared" si="253"/>
        <v>121100000</v>
      </c>
      <c r="BU236" s="141">
        <f t="shared" si="254"/>
        <v>119177778</v>
      </c>
      <c r="BV236" s="141">
        <f t="shared" si="292"/>
        <v>730334.61154142348</v>
      </c>
      <c r="BW236" s="141"/>
      <c r="BX236" s="141">
        <v>47552</v>
      </c>
      <c r="BY236" s="141">
        <f t="shared" si="255"/>
        <v>10161290</v>
      </c>
      <c r="BZ236" s="141">
        <f t="shared" si="256"/>
        <v>10000069</v>
      </c>
      <c r="CA236" s="141">
        <f t="shared" si="293"/>
        <v>48318.63280943362</v>
      </c>
      <c r="CB236" s="141"/>
      <c r="CC236" s="141">
        <v>13848.821900000001</v>
      </c>
      <c r="CD236" s="141">
        <f t="shared" si="257"/>
        <v>1904000</v>
      </c>
      <c r="CE236" s="141">
        <f t="shared" si="258"/>
        <v>1874207.2309440002</v>
      </c>
      <c r="CF236" s="141">
        <f t="shared" si="294"/>
        <v>14068.965513658219</v>
      </c>
      <c r="CG236" s="141"/>
      <c r="CH236" s="141">
        <v>693.23</v>
      </c>
      <c r="CI236" s="141">
        <f t="shared" si="261"/>
        <v>246401</v>
      </c>
      <c r="CJ236" s="141">
        <f t="shared" si="262"/>
        <v>225992.98000000117</v>
      </c>
      <c r="CK236" s="141">
        <f t="shared" si="295"/>
        <v>755.83128834355432</v>
      </c>
      <c r="CL236" s="141"/>
      <c r="CM236" s="141"/>
      <c r="CN236" s="141">
        <v>1537664</v>
      </c>
      <c r="CO236" s="141">
        <f t="shared" si="259"/>
        <v>1537664</v>
      </c>
      <c r="CP236" s="141">
        <f t="shared" si="263"/>
        <v>435000431</v>
      </c>
      <c r="CQ236" s="141">
        <f t="shared" si="264"/>
        <v>435000431.00000006</v>
      </c>
      <c r="CR236" s="141">
        <f t="shared" si="265"/>
        <v>1537663.9999999998</v>
      </c>
      <c r="CS236" s="141"/>
      <c r="CT236" s="141"/>
      <c r="CU236" s="141"/>
      <c r="CV236" s="141">
        <f t="shared" si="260"/>
        <v>42149258.576899081</v>
      </c>
    </row>
    <row r="237" spans="1:100" s="14" customFormat="1" ht="13.2" x14ac:dyDescent="0.25">
      <c r="A237" s="4" t="s">
        <v>601</v>
      </c>
      <c r="B237" s="4" t="s">
        <v>602</v>
      </c>
      <c r="C237" s="4" t="s">
        <v>348</v>
      </c>
      <c r="D237" s="4" t="s">
        <v>348</v>
      </c>
      <c r="E237" s="4"/>
      <c r="F237" s="141"/>
      <c r="G237" s="141">
        <f>'Control Totals 2016-17'!$I$3</f>
        <v>129600000</v>
      </c>
      <c r="H237" s="141">
        <v>129600000.00000101</v>
      </c>
      <c r="I237" s="141">
        <f t="shared" si="281"/>
        <v>0</v>
      </c>
      <c r="J237" s="141"/>
      <c r="K237" s="141"/>
      <c r="L237" s="141">
        <f t="shared" si="230"/>
        <v>3202979103</v>
      </c>
      <c r="M237" s="141">
        <v>5258012077.9999981</v>
      </c>
      <c r="N237" s="141">
        <f t="shared" si="282"/>
        <v>0</v>
      </c>
      <c r="O237" s="141"/>
      <c r="P237" s="141">
        <v>3773363.9602910001</v>
      </c>
      <c r="Q237" s="141">
        <v>756991403</v>
      </c>
      <c r="R237" s="141">
        <v>1276518313</v>
      </c>
      <c r="S237" s="141">
        <f t="shared" si="283"/>
        <v>2237652.2524125515</v>
      </c>
      <c r="T237" s="141"/>
      <c r="U237" s="141"/>
      <c r="V237" s="141">
        <f t="shared" si="231"/>
        <v>443204474</v>
      </c>
      <c r="W237" s="141">
        <f t="shared" si="232"/>
        <v>523996799.00000209</v>
      </c>
      <c r="X237" s="141">
        <f t="shared" si="233"/>
        <v>0</v>
      </c>
      <c r="Y237" s="141"/>
      <c r="Z237" s="141">
        <v>132747.63266999999</v>
      </c>
      <c r="AA237" s="141">
        <f t="shared" si="234"/>
        <v>340118003</v>
      </c>
      <c r="AB237" s="141">
        <f t="shared" si="235"/>
        <v>342170317.00001383</v>
      </c>
      <c r="AC237" s="141">
        <f t="shared" si="236"/>
        <v>131951.42151005496</v>
      </c>
      <c r="AD237" s="141"/>
      <c r="AE237" s="141"/>
      <c r="AF237" s="141">
        <f t="shared" si="237"/>
        <v>605544318</v>
      </c>
      <c r="AG237" s="141">
        <f t="shared" si="238"/>
        <v>726591897.00000179</v>
      </c>
      <c r="AH237" s="141">
        <f t="shared" si="284"/>
        <v>0</v>
      </c>
      <c r="AI237" s="141"/>
      <c r="AJ237" s="141"/>
      <c r="AK237" s="141">
        <f t="shared" si="239"/>
        <v>20371175</v>
      </c>
      <c r="AL237" s="141">
        <f t="shared" si="240"/>
        <v>21580834</v>
      </c>
      <c r="AM237" s="141">
        <f t="shared" si="285"/>
        <v>0</v>
      </c>
      <c r="AN237" s="141"/>
      <c r="AO237" s="141">
        <v>189992.37476499999</v>
      </c>
      <c r="AP237" s="141">
        <f t="shared" si="241"/>
        <v>45205996</v>
      </c>
      <c r="AQ237" s="141">
        <f t="shared" si="242"/>
        <v>45294790.000002876</v>
      </c>
      <c r="AR237" s="141">
        <f t="shared" si="286"/>
        <v>189619.92170968326</v>
      </c>
      <c r="AS237" s="141"/>
      <c r="AT237" s="141"/>
      <c r="AU237" s="141">
        <f t="shared" si="243"/>
        <v>12223411</v>
      </c>
      <c r="AV237" s="141">
        <f t="shared" si="244"/>
        <v>11889881.000002848</v>
      </c>
      <c r="AW237" s="141">
        <f t="shared" si="287"/>
        <v>0</v>
      </c>
      <c r="AX237" s="141"/>
      <c r="AY237" s="141"/>
      <c r="AZ237" s="141">
        <f t="shared" si="245"/>
        <v>859541545</v>
      </c>
      <c r="BA237" s="141">
        <f t="shared" si="246"/>
        <v>834431461.9999969</v>
      </c>
      <c r="BB237" s="141">
        <f t="shared" si="288"/>
        <v>0</v>
      </c>
      <c r="BC237" s="141"/>
      <c r="BD237" s="141"/>
      <c r="BE237" s="141">
        <f t="shared" si="247"/>
        <v>9386434</v>
      </c>
      <c r="BF237" s="141">
        <f t="shared" si="248"/>
        <v>9386434</v>
      </c>
      <c r="BG237" s="141">
        <f t="shared" si="289"/>
        <v>0</v>
      </c>
      <c r="BH237" s="141"/>
      <c r="BI237" s="141"/>
      <c r="BJ237" s="141">
        <f t="shared" si="249"/>
        <v>2191103</v>
      </c>
      <c r="BK237" s="141">
        <f t="shared" si="250"/>
        <v>2191101</v>
      </c>
      <c r="BL237" s="141">
        <f t="shared" si="290"/>
        <v>0</v>
      </c>
      <c r="BM237" s="141"/>
      <c r="BN237" s="141"/>
      <c r="BO237" s="141">
        <f t="shared" si="251"/>
        <v>186600000</v>
      </c>
      <c r="BP237" s="141">
        <f t="shared" si="252"/>
        <v>183638092</v>
      </c>
      <c r="BQ237" s="141">
        <f t="shared" si="291"/>
        <v>0</v>
      </c>
      <c r="BR237" s="141"/>
      <c r="BS237" s="141"/>
      <c r="BT237" s="141">
        <f t="shared" si="253"/>
        <v>121100000</v>
      </c>
      <c r="BU237" s="141">
        <f t="shared" si="254"/>
        <v>119177778</v>
      </c>
      <c r="BV237" s="141">
        <f t="shared" si="292"/>
        <v>0</v>
      </c>
      <c r="BW237" s="141"/>
      <c r="BX237" s="141"/>
      <c r="BY237" s="141">
        <f t="shared" si="255"/>
        <v>10161290</v>
      </c>
      <c r="BZ237" s="141">
        <f t="shared" si="256"/>
        <v>10000069</v>
      </c>
      <c r="CA237" s="141">
        <f t="shared" si="293"/>
        <v>0</v>
      </c>
      <c r="CB237" s="141"/>
      <c r="CC237" s="141"/>
      <c r="CD237" s="141">
        <f t="shared" si="257"/>
        <v>1904000</v>
      </c>
      <c r="CE237" s="141">
        <f t="shared" si="258"/>
        <v>1874207.2309440002</v>
      </c>
      <c r="CF237" s="141">
        <f t="shared" si="294"/>
        <v>0</v>
      </c>
      <c r="CG237" s="141"/>
      <c r="CH237" s="141">
        <v>693.23</v>
      </c>
      <c r="CI237" s="141">
        <f t="shared" si="261"/>
        <v>246401</v>
      </c>
      <c r="CJ237" s="141">
        <f t="shared" si="262"/>
        <v>225992.98000000117</v>
      </c>
      <c r="CK237" s="141">
        <f t="shared" si="295"/>
        <v>755.83128834355432</v>
      </c>
      <c r="CL237" s="141"/>
      <c r="CM237" s="141"/>
      <c r="CN237" s="141"/>
      <c r="CO237" s="141">
        <f t="shared" si="259"/>
        <v>0</v>
      </c>
      <c r="CP237" s="141">
        <f t="shared" si="263"/>
        <v>435000431</v>
      </c>
      <c r="CQ237" s="141">
        <f t="shared" si="264"/>
        <v>435000431.00000006</v>
      </c>
      <c r="CR237" s="141">
        <f t="shared" si="265"/>
        <v>0</v>
      </c>
      <c r="CS237" s="141"/>
      <c r="CT237" s="141"/>
      <c r="CU237" s="141"/>
      <c r="CV237" s="141">
        <f t="shared" si="260"/>
        <v>2559979.4269206338</v>
      </c>
    </row>
    <row r="238" spans="1:100" s="14" customFormat="1" ht="13.2" x14ac:dyDescent="0.25">
      <c r="A238" s="4" t="s">
        <v>288</v>
      </c>
      <c r="B238" s="4" t="s">
        <v>289</v>
      </c>
      <c r="C238" s="4"/>
      <c r="D238" s="4" t="s">
        <v>203</v>
      </c>
      <c r="E238" s="4"/>
      <c r="F238" s="141">
        <v>1641841.7418879999</v>
      </c>
      <c r="G238" s="141">
        <f>'Control Totals 2016-17'!$I$3</f>
        <v>129600000</v>
      </c>
      <c r="H238" s="141">
        <v>129600000.00000101</v>
      </c>
      <c r="I238" s="141">
        <f t="shared" si="281"/>
        <v>1641841.7418879871</v>
      </c>
      <c r="J238" s="141"/>
      <c r="K238" s="141">
        <v>50547544.335790001</v>
      </c>
      <c r="L238" s="141">
        <f t="shared" si="230"/>
        <v>3202979103</v>
      </c>
      <c r="M238" s="141">
        <v>5258012077.9999981</v>
      </c>
      <c r="N238" s="141">
        <f t="shared" si="282"/>
        <v>30791623.490732774</v>
      </c>
      <c r="O238" s="141"/>
      <c r="P238" s="141">
        <v>10264723.969163001</v>
      </c>
      <c r="Q238" s="141">
        <v>756991403</v>
      </c>
      <c r="R238" s="141">
        <v>1276518313</v>
      </c>
      <c r="S238" s="141">
        <f t="shared" si="283"/>
        <v>6087110.3216397241</v>
      </c>
      <c r="T238" s="141"/>
      <c r="U238" s="141"/>
      <c r="V238" s="141">
        <f t="shared" si="231"/>
        <v>443204474</v>
      </c>
      <c r="W238" s="141">
        <f t="shared" si="232"/>
        <v>523996799.00000209</v>
      </c>
      <c r="X238" s="141">
        <f t="shared" si="233"/>
        <v>0</v>
      </c>
      <c r="Y238" s="141"/>
      <c r="Z238" s="141">
        <v>1447846.790272</v>
      </c>
      <c r="AA238" s="141">
        <f t="shared" si="234"/>
        <v>340118003</v>
      </c>
      <c r="AB238" s="141">
        <f t="shared" si="235"/>
        <v>342170317.00001383</v>
      </c>
      <c r="AC238" s="141">
        <f t="shared" si="236"/>
        <v>1439162.7049205808</v>
      </c>
      <c r="AD238" s="141"/>
      <c r="AE238" s="141">
        <v>5350664.6326649999</v>
      </c>
      <c r="AF238" s="141">
        <f t="shared" si="237"/>
        <v>605544318</v>
      </c>
      <c r="AG238" s="141">
        <f t="shared" si="238"/>
        <v>726591897.00000179</v>
      </c>
      <c r="AH238" s="141">
        <f t="shared" si="284"/>
        <v>4459263.2799947672</v>
      </c>
      <c r="AI238" s="141"/>
      <c r="AJ238" s="141"/>
      <c r="AK238" s="141">
        <f t="shared" si="239"/>
        <v>20371175</v>
      </c>
      <c r="AL238" s="141">
        <f t="shared" si="240"/>
        <v>21580834</v>
      </c>
      <c r="AM238" s="141">
        <f t="shared" si="285"/>
        <v>0</v>
      </c>
      <c r="AN238" s="141"/>
      <c r="AO238" s="141">
        <v>315837.708162</v>
      </c>
      <c r="AP238" s="141">
        <f t="shared" si="241"/>
        <v>45205996</v>
      </c>
      <c r="AQ238" s="141">
        <f t="shared" si="242"/>
        <v>45294790.000002876</v>
      </c>
      <c r="AR238" s="141">
        <f t="shared" si="286"/>
        <v>315218.55321152019</v>
      </c>
      <c r="AS238" s="141"/>
      <c r="AT238" s="141">
        <v>75076.105742999993</v>
      </c>
      <c r="AU238" s="141">
        <f t="shared" si="243"/>
        <v>12223411</v>
      </c>
      <c r="AV238" s="141">
        <f t="shared" si="244"/>
        <v>11889881.000002848</v>
      </c>
      <c r="AW238" s="141">
        <f t="shared" si="287"/>
        <v>77182.109457271232</v>
      </c>
      <c r="AX238" s="141"/>
      <c r="AY238" s="141">
        <v>4148154.8058950002</v>
      </c>
      <c r="AZ238" s="141">
        <f t="shared" si="245"/>
        <v>859541545</v>
      </c>
      <c r="BA238" s="141">
        <f t="shared" si="246"/>
        <v>834431461.9999969</v>
      </c>
      <c r="BB238" s="141">
        <f t="shared" si="288"/>
        <v>4272982.9268568214</v>
      </c>
      <c r="BC238" s="141"/>
      <c r="BD238" s="141"/>
      <c r="BE238" s="141">
        <f t="shared" si="247"/>
        <v>9386434</v>
      </c>
      <c r="BF238" s="141">
        <f t="shared" si="248"/>
        <v>9386434</v>
      </c>
      <c r="BG238" s="141">
        <f t="shared" si="289"/>
        <v>0</v>
      </c>
      <c r="BH238" s="141"/>
      <c r="BI238" s="141"/>
      <c r="BJ238" s="141">
        <f t="shared" si="249"/>
        <v>2191103</v>
      </c>
      <c r="BK238" s="141">
        <f t="shared" si="250"/>
        <v>2191101</v>
      </c>
      <c r="BL238" s="141">
        <f t="shared" si="290"/>
        <v>0</v>
      </c>
      <c r="BM238" s="141"/>
      <c r="BN238" s="141">
        <v>1186018</v>
      </c>
      <c r="BO238" s="141">
        <f t="shared" si="251"/>
        <v>186600000</v>
      </c>
      <c r="BP238" s="141">
        <f t="shared" si="252"/>
        <v>183638092</v>
      </c>
      <c r="BQ238" s="141">
        <f t="shared" si="291"/>
        <v>1205147.3438310393</v>
      </c>
      <c r="BR238" s="141"/>
      <c r="BS238" s="141">
        <v>547050</v>
      </c>
      <c r="BT238" s="141">
        <f t="shared" si="253"/>
        <v>121100000</v>
      </c>
      <c r="BU238" s="141">
        <f t="shared" si="254"/>
        <v>119177778</v>
      </c>
      <c r="BV238" s="141">
        <f t="shared" si="292"/>
        <v>555873.38606027712</v>
      </c>
      <c r="BW238" s="141"/>
      <c r="BX238" s="141">
        <v>52990</v>
      </c>
      <c r="BY238" s="141">
        <f t="shared" si="255"/>
        <v>10161290</v>
      </c>
      <c r="BZ238" s="141">
        <f t="shared" si="256"/>
        <v>10000069</v>
      </c>
      <c r="CA238" s="141">
        <f t="shared" si="293"/>
        <v>53844.304184301123</v>
      </c>
      <c r="CB238" s="141"/>
      <c r="CC238" s="141">
        <v>9232.5479369999994</v>
      </c>
      <c r="CD238" s="141">
        <f t="shared" si="257"/>
        <v>1904000</v>
      </c>
      <c r="CE238" s="141">
        <f t="shared" si="258"/>
        <v>1874207.2309440002</v>
      </c>
      <c r="CF238" s="141">
        <f t="shared" si="294"/>
        <v>9379.3103461637638</v>
      </c>
      <c r="CG238" s="141"/>
      <c r="CH238" s="141">
        <v>693.23</v>
      </c>
      <c r="CI238" s="141">
        <f t="shared" si="261"/>
        <v>246401</v>
      </c>
      <c r="CJ238" s="141">
        <f t="shared" si="262"/>
        <v>225992.98000000117</v>
      </c>
      <c r="CK238" s="141">
        <f t="shared" si="295"/>
        <v>755.83128834355432</v>
      </c>
      <c r="CL238" s="141"/>
      <c r="CM238" s="141"/>
      <c r="CN238" s="141"/>
      <c r="CO238" s="141">
        <f t="shared" si="259"/>
        <v>0</v>
      </c>
      <c r="CP238" s="141">
        <f t="shared" si="263"/>
        <v>435000431</v>
      </c>
      <c r="CQ238" s="141">
        <f t="shared" si="264"/>
        <v>435000431.00000006</v>
      </c>
      <c r="CR238" s="141">
        <f t="shared" si="265"/>
        <v>0</v>
      </c>
      <c r="CS238" s="141"/>
      <c r="CT238" s="141"/>
      <c r="CU238" s="141"/>
      <c r="CV238" s="141">
        <f t="shared" si="260"/>
        <v>50909385.304411575</v>
      </c>
    </row>
    <row r="239" spans="1:100" s="14" customFormat="1" ht="13.2" x14ac:dyDescent="0.25">
      <c r="A239" s="4" t="s">
        <v>339</v>
      </c>
      <c r="B239" s="4" t="s">
        <v>340</v>
      </c>
      <c r="C239" s="4" t="s">
        <v>312</v>
      </c>
      <c r="D239" s="4" t="s">
        <v>312</v>
      </c>
      <c r="E239" s="4"/>
      <c r="F239" s="141">
        <v>1604215.546293</v>
      </c>
      <c r="G239" s="141">
        <f>'Control Totals 2016-17'!$I$3</f>
        <v>129600000</v>
      </c>
      <c r="H239" s="141">
        <v>129600000.00000101</v>
      </c>
      <c r="I239" s="141">
        <f t="shared" ref="I239:I270" si="296">(F239/H239)*G239</f>
        <v>1604215.5462929874</v>
      </c>
      <c r="J239" s="141"/>
      <c r="K239" s="141">
        <v>64960223.833270997</v>
      </c>
      <c r="L239" s="141">
        <f t="shared" si="230"/>
        <v>3202979103</v>
      </c>
      <c r="M239" s="141">
        <v>5258012077.9999981</v>
      </c>
      <c r="N239" s="141">
        <f t="shared" ref="N239:N270" si="297">(K239/M239)*L239</f>
        <v>39571274.53828752</v>
      </c>
      <c r="O239" s="141"/>
      <c r="P239" s="141"/>
      <c r="Q239" s="141">
        <v>756991403</v>
      </c>
      <c r="R239" s="141">
        <v>1276518313</v>
      </c>
      <c r="S239" s="141">
        <f t="shared" ref="S239:S270" si="298">(P239/R239)*Q239</f>
        <v>0</v>
      </c>
      <c r="T239" s="141"/>
      <c r="U239" s="141"/>
      <c r="V239" s="141">
        <f t="shared" si="231"/>
        <v>443204474</v>
      </c>
      <c r="W239" s="141">
        <f t="shared" si="232"/>
        <v>523996799.00000209</v>
      </c>
      <c r="X239" s="141">
        <f t="shared" si="233"/>
        <v>0</v>
      </c>
      <c r="Y239" s="141"/>
      <c r="Z239" s="141">
        <v>4428050.8948179996</v>
      </c>
      <c r="AA239" s="141">
        <f t="shared" si="234"/>
        <v>340118003</v>
      </c>
      <c r="AB239" s="141">
        <f t="shared" si="235"/>
        <v>342170317.00001383</v>
      </c>
      <c r="AC239" s="141">
        <f t="shared" si="236"/>
        <v>4401491.7504600501</v>
      </c>
      <c r="AD239" s="141"/>
      <c r="AE239" s="141">
        <v>9379632.2763270009</v>
      </c>
      <c r="AF239" s="141">
        <f t="shared" si="237"/>
        <v>605544318</v>
      </c>
      <c r="AG239" s="141">
        <f t="shared" si="238"/>
        <v>726591897.00000179</v>
      </c>
      <c r="AH239" s="141">
        <f t="shared" ref="AH239:AH270" si="299">(AE239/AG239)*AF239</f>
        <v>7817019.5033969767</v>
      </c>
      <c r="AI239" s="141"/>
      <c r="AJ239" s="141"/>
      <c r="AK239" s="141">
        <f t="shared" si="239"/>
        <v>20371175</v>
      </c>
      <c r="AL239" s="141">
        <f t="shared" si="240"/>
        <v>21580834</v>
      </c>
      <c r="AM239" s="141">
        <f t="shared" ref="AM239:AM270" si="300">(AJ239/AL239)*AK239</f>
        <v>0</v>
      </c>
      <c r="AN239" s="141"/>
      <c r="AO239" s="141"/>
      <c r="AP239" s="141">
        <f t="shared" si="241"/>
        <v>45205996</v>
      </c>
      <c r="AQ239" s="141">
        <f t="shared" si="242"/>
        <v>45294790.000002876</v>
      </c>
      <c r="AR239" s="141">
        <f t="shared" ref="AR239:AR270" si="301">(AO239/AQ239)*AP239</f>
        <v>0</v>
      </c>
      <c r="AS239" s="141"/>
      <c r="AT239" s="141">
        <v>99138.960147999998</v>
      </c>
      <c r="AU239" s="141">
        <f t="shared" si="243"/>
        <v>12223411</v>
      </c>
      <c r="AV239" s="141">
        <f t="shared" si="244"/>
        <v>11889881.000002848</v>
      </c>
      <c r="AW239" s="141">
        <f t="shared" ref="AW239:AW270" si="302">(AT239/AV239)*AU239</f>
        <v>101919.96505274817</v>
      </c>
      <c r="AX239" s="141"/>
      <c r="AY239" s="141">
        <v>6736022.2894489998</v>
      </c>
      <c r="AZ239" s="141">
        <f t="shared" si="245"/>
        <v>859541545</v>
      </c>
      <c r="BA239" s="141">
        <f t="shared" si="246"/>
        <v>834431461.9999969</v>
      </c>
      <c r="BB239" s="141">
        <f t="shared" ref="BB239:BB270" si="303">(AY239/BA239)*AZ239</f>
        <v>6938725.6707099713</v>
      </c>
      <c r="BC239" s="141"/>
      <c r="BD239" s="141"/>
      <c r="BE239" s="141">
        <f t="shared" si="247"/>
        <v>9386434</v>
      </c>
      <c r="BF239" s="141">
        <f t="shared" si="248"/>
        <v>9386434</v>
      </c>
      <c r="BG239" s="141">
        <f t="shared" ref="BG239:BG270" si="304">(BD239/BF239)*BE239</f>
        <v>0</v>
      </c>
      <c r="BH239" s="141"/>
      <c r="BI239" s="141"/>
      <c r="BJ239" s="141">
        <f t="shared" si="249"/>
        <v>2191103</v>
      </c>
      <c r="BK239" s="141">
        <f t="shared" si="250"/>
        <v>2191101</v>
      </c>
      <c r="BL239" s="141">
        <f t="shared" ref="BL239:BL270" si="305">(BI239/BK239)*BJ239</f>
        <v>0</v>
      </c>
      <c r="BM239" s="141"/>
      <c r="BN239" s="141">
        <v>2698769</v>
      </c>
      <c r="BO239" s="141">
        <f t="shared" si="251"/>
        <v>186600000</v>
      </c>
      <c r="BP239" s="141">
        <f t="shared" si="252"/>
        <v>183638092</v>
      </c>
      <c r="BQ239" s="141">
        <f t="shared" ref="BQ239:BQ270" si="306">(BN239/BP239)*BO239</f>
        <v>2742297.5806130678</v>
      </c>
      <c r="BR239" s="141"/>
      <c r="BS239" s="141">
        <v>1870185</v>
      </c>
      <c r="BT239" s="141">
        <f t="shared" si="253"/>
        <v>121100000</v>
      </c>
      <c r="BU239" s="141">
        <f t="shared" si="254"/>
        <v>119177778</v>
      </c>
      <c r="BV239" s="141">
        <f t="shared" ref="BV239:BV270" si="307">(BS239/BU239)*BT239</f>
        <v>1900349.2706501039</v>
      </c>
      <c r="BW239" s="141"/>
      <c r="BX239" s="141">
        <v>152120</v>
      </c>
      <c r="BY239" s="141">
        <f t="shared" si="255"/>
        <v>10161290</v>
      </c>
      <c r="BZ239" s="141">
        <f t="shared" si="256"/>
        <v>10000069</v>
      </c>
      <c r="CA239" s="141">
        <f t="shared" ref="CA239:CA270" si="308">(BX239/BZ239)*BY239</f>
        <v>154572.47692990917</v>
      </c>
      <c r="CB239" s="141"/>
      <c r="CC239" s="141">
        <v>18465.095870000001</v>
      </c>
      <c r="CD239" s="141">
        <f t="shared" si="257"/>
        <v>1904000</v>
      </c>
      <c r="CE239" s="141">
        <f t="shared" si="258"/>
        <v>1874207.2309440002</v>
      </c>
      <c r="CF239" s="141">
        <f t="shared" ref="CF239:CF270" si="309">(CC239/CE239)*CD239</f>
        <v>18758.620688263945</v>
      </c>
      <c r="CG239" s="141"/>
      <c r="CH239" s="141"/>
      <c r="CI239" s="141">
        <f t="shared" si="261"/>
        <v>246401</v>
      </c>
      <c r="CJ239" s="141">
        <f t="shared" si="262"/>
        <v>225992.98000000117</v>
      </c>
      <c r="CK239" s="141">
        <f t="shared" ref="CK239:CK270" si="310">(CH239/CJ239)*CI239</f>
        <v>0</v>
      </c>
      <c r="CL239" s="141"/>
      <c r="CM239" s="141"/>
      <c r="CN239" s="141">
        <v>3123928</v>
      </c>
      <c r="CO239" s="141">
        <f t="shared" si="259"/>
        <v>3123928</v>
      </c>
      <c r="CP239" s="141">
        <f t="shared" si="263"/>
        <v>435000431</v>
      </c>
      <c r="CQ239" s="141">
        <f t="shared" si="264"/>
        <v>435000431.00000006</v>
      </c>
      <c r="CR239" s="141">
        <f t="shared" si="265"/>
        <v>3123927.9999999995</v>
      </c>
      <c r="CS239" s="141"/>
      <c r="CT239" s="141"/>
      <c r="CU239" s="141"/>
      <c r="CV239" s="141">
        <f t="shared" si="260"/>
        <v>68374552.923081607</v>
      </c>
    </row>
    <row r="240" spans="1:100" s="14" customFormat="1" ht="13.2" x14ac:dyDescent="0.25">
      <c r="A240" s="4" t="s">
        <v>805</v>
      </c>
      <c r="B240" s="4" t="s">
        <v>806</v>
      </c>
      <c r="C240" s="4" t="s">
        <v>764</v>
      </c>
      <c r="D240" s="4" t="s">
        <v>764</v>
      </c>
      <c r="E240" s="4"/>
      <c r="F240" s="141"/>
      <c r="G240" s="141">
        <f>'Control Totals 2016-17'!$I$3</f>
        <v>129600000</v>
      </c>
      <c r="H240" s="141">
        <v>129600000.00000101</v>
      </c>
      <c r="I240" s="141">
        <f t="shared" si="296"/>
        <v>0</v>
      </c>
      <c r="J240" s="141"/>
      <c r="K240" s="141"/>
      <c r="L240" s="141">
        <f t="shared" si="230"/>
        <v>3202979103</v>
      </c>
      <c r="M240" s="141">
        <v>5258012077.9999981</v>
      </c>
      <c r="N240" s="141">
        <f t="shared" si="297"/>
        <v>0</v>
      </c>
      <c r="O240" s="141"/>
      <c r="P240" s="141"/>
      <c r="Q240" s="141">
        <v>756991403</v>
      </c>
      <c r="R240" s="141">
        <v>1276518313</v>
      </c>
      <c r="S240" s="141">
        <f t="shared" si="298"/>
        <v>0</v>
      </c>
      <c r="T240" s="141"/>
      <c r="U240" s="141">
        <v>9772121.7225250006</v>
      </c>
      <c r="V240" s="141">
        <f t="shared" si="231"/>
        <v>443204474</v>
      </c>
      <c r="W240" s="141">
        <f t="shared" si="232"/>
        <v>523996799.00000209</v>
      </c>
      <c r="X240" s="141">
        <f t="shared" si="233"/>
        <v>8265409.39975408</v>
      </c>
      <c r="Y240" s="141"/>
      <c r="Z240" s="141">
        <v>334364.06476600002</v>
      </c>
      <c r="AA240" s="141">
        <f t="shared" si="234"/>
        <v>340118003</v>
      </c>
      <c r="AB240" s="141">
        <f t="shared" si="235"/>
        <v>342170317.00001383</v>
      </c>
      <c r="AC240" s="141">
        <f t="shared" si="236"/>
        <v>332358.5721293586</v>
      </c>
      <c r="AD240" s="141"/>
      <c r="AE240" s="141"/>
      <c r="AF240" s="141">
        <f t="shared" si="237"/>
        <v>605544318</v>
      </c>
      <c r="AG240" s="141">
        <f t="shared" si="238"/>
        <v>726591897.00000179</v>
      </c>
      <c r="AH240" s="141">
        <f t="shared" si="299"/>
        <v>0</v>
      </c>
      <c r="AI240" s="141"/>
      <c r="AJ240" s="141"/>
      <c r="AK240" s="141">
        <f t="shared" si="239"/>
        <v>20371175</v>
      </c>
      <c r="AL240" s="141">
        <f t="shared" si="240"/>
        <v>21580834</v>
      </c>
      <c r="AM240" s="141">
        <f t="shared" si="300"/>
        <v>0</v>
      </c>
      <c r="AN240" s="141"/>
      <c r="AO240" s="141"/>
      <c r="AP240" s="141">
        <f t="shared" si="241"/>
        <v>45205996</v>
      </c>
      <c r="AQ240" s="141">
        <f t="shared" si="242"/>
        <v>45294790.000002876</v>
      </c>
      <c r="AR240" s="141">
        <f t="shared" si="301"/>
        <v>0</v>
      </c>
      <c r="AS240" s="141"/>
      <c r="AT240" s="141"/>
      <c r="AU240" s="141">
        <f t="shared" si="243"/>
        <v>12223411</v>
      </c>
      <c r="AV240" s="141">
        <f t="shared" si="244"/>
        <v>11889881.000002848</v>
      </c>
      <c r="AW240" s="141">
        <f t="shared" si="302"/>
        <v>0</v>
      </c>
      <c r="AX240" s="141"/>
      <c r="AY240" s="141"/>
      <c r="AZ240" s="141">
        <f t="shared" si="245"/>
        <v>859541545</v>
      </c>
      <c r="BA240" s="141">
        <f t="shared" si="246"/>
        <v>834431461.9999969</v>
      </c>
      <c r="BB240" s="141">
        <f t="shared" si="303"/>
        <v>0</v>
      </c>
      <c r="BC240" s="141"/>
      <c r="BD240" s="141"/>
      <c r="BE240" s="141">
        <f t="shared" si="247"/>
        <v>9386434</v>
      </c>
      <c r="BF240" s="141">
        <f t="shared" si="248"/>
        <v>9386434</v>
      </c>
      <c r="BG240" s="141">
        <f t="shared" si="304"/>
        <v>0</v>
      </c>
      <c r="BH240" s="141"/>
      <c r="BI240" s="141"/>
      <c r="BJ240" s="141">
        <f t="shared" si="249"/>
        <v>2191103</v>
      </c>
      <c r="BK240" s="141">
        <f t="shared" si="250"/>
        <v>2191101</v>
      </c>
      <c r="BL240" s="141">
        <f t="shared" si="305"/>
        <v>0</v>
      </c>
      <c r="BM240" s="141"/>
      <c r="BN240" s="141"/>
      <c r="BO240" s="141">
        <f t="shared" si="251"/>
        <v>186600000</v>
      </c>
      <c r="BP240" s="141">
        <f t="shared" si="252"/>
        <v>183638092</v>
      </c>
      <c r="BQ240" s="141">
        <f t="shared" si="306"/>
        <v>0</v>
      </c>
      <c r="BR240" s="141"/>
      <c r="BS240" s="141"/>
      <c r="BT240" s="141">
        <f t="shared" si="253"/>
        <v>121100000</v>
      </c>
      <c r="BU240" s="141">
        <f t="shared" si="254"/>
        <v>119177778</v>
      </c>
      <c r="BV240" s="141">
        <f t="shared" si="307"/>
        <v>0</v>
      </c>
      <c r="BW240" s="141"/>
      <c r="BX240" s="141"/>
      <c r="BY240" s="141">
        <f t="shared" si="255"/>
        <v>10161290</v>
      </c>
      <c r="BZ240" s="141">
        <f t="shared" si="256"/>
        <v>10000069</v>
      </c>
      <c r="CA240" s="141">
        <f t="shared" si="308"/>
        <v>0</v>
      </c>
      <c r="CB240" s="141"/>
      <c r="CC240" s="141"/>
      <c r="CD240" s="141">
        <f t="shared" si="257"/>
        <v>1904000</v>
      </c>
      <c r="CE240" s="141">
        <f t="shared" si="258"/>
        <v>1874207.2309440002</v>
      </c>
      <c r="CF240" s="141">
        <f t="shared" si="309"/>
        <v>0</v>
      </c>
      <c r="CG240" s="141"/>
      <c r="CH240" s="141"/>
      <c r="CI240" s="141">
        <f t="shared" si="261"/>
        <v>246401</v>
      </c>
      <c r="CJ240" s="141">
        <f t="shared" si="262"/>
        <v>225992.98000000117</v>
      </c>
      <c r="CK240" s="141">
        <f t="shared" si="310"/>
        <v>0</v>
      </c>
      <c r="CL240" s="141"/>
      <c r="CM240" s="141"/>
      <c r="CN240" s="141">
        <v>235811</v>
      </c>
      <c r="CO240" s="141">
        <f t="shared" si="259"/>
        <v>235811</v>
      </c>
      <c r="CP240" s="141">
        <f t="shared" si="263"/>
        <v>435000431</v>
      </c>
      <c r="CQ240" s="141">
        <f t="shared" si="264"/>
        <v>435000431.00000006</v>
      </c>
      <c r="CR240" s="141">
        <f t="shared" si="265"/>
        <v>235810.99999999997</v>
      </c>
      <c r="CS240" s="141"/>
      <c r="CT240" s="141"/>
      <c r="CU240" s="141"/>
      <c r="CV240" s="141">
        <f t="shared" si="260"/>
        <v>8833578.9718834385</v>
      </c>
    </row>
    <row r="241" spans="1:100" s="14" customFormat="1" ht="13.2" x14ac:dyDescent="0.25">
      <c r="A241" s="4" t="s">
        <v>717</v>
      </c>
      <c r="B241" s="4" t="s">
        <v>718</v>
      </c>
      <c r="C241" s="4" t="s">
        <v>348</v>
      </c>
      <c r="D241" s="4" t="s">
        <v>348</v>
      </c>
      <c r="E241" s="4"/>
      <c r="F241" s="141"/>
      <c r="G241" s="141">
        <f>'Control Totals 2016-17'!$I$3</f>
        <v>129600000</v>
      </c>
      <c r="H241" s="141">
        <v>129600000.00000101</v>
      </c>
      <c r="I241" s="141">
        <f t="shared" si="296"/>
        <v>0</v>
      </c>
      <c r="J241" s="141"/>
      <c r="K241" s="141"/>
      <c r="L241" s="141">
        <f t="shared" si="230"/>
        <v>3202979103</v>
      </c>
      <c r="M241" s="141">
        <v>5258012077.9999981</v>
      </c>
      <c r="N241" s="141">
        <f t="shared" si="297"/>
        <v>0</v>
      </c>
      <c r="O241" s="141"/>
      <c r="P241" s="141">
        <v>2348038.61717</v>
      </c>
      <c r="Q241" s="141">
        <v>756991403</v>
      </c>
      <c r="R241" s="141">
        <v>1276518313</v>
      </c>
      <c r="S241" s="141">
        <f t="shared" si="298"/>
        <v>1392416.4103313559</v>
      </c>
      <c r="T241" s="141"/>
      <c r="U241" s="141"/>
      <c r="V241" s="141">
        <f t="shared" si="231"/>
        <v>443204474</v>
      </c>
      <c r="W241" s="141">
        <f t="shared" si="232"/>
        <v>523996799.00000209</v>
      </c>
      <c r="X241" s="141">
        <f t="shared" si="233"/>
        <v>0</v>
      </c>
      <c r="Y241" s="141"/>
      <c r="Z241" s="141">
        <v>115744.955802</v>
      </c>
      <c r="AA241" s="141">
        <f t="shared" si="234"/>
        <v>340118003</v>
      </c>
      <c r="AB241" s="141">
        <f t="shared" si="235"/>
        <v>342170317.00001383</v>
      </c>
      <c r="AC241" s="141">
        <f t="shared" si="236"/>
        <v>115050.72552712956</v>
      </c>
      <c r="AD241" s="141"/>
      <c r="AE241" s="141"/>
      <c r="AF241" s="141">
        <f t="shared" si="237"/>
        <v>605544318</v>
      </c>
      <c r="AG241" s="141">
        <f t="shared" si="238"/>
        <v>726591897.00000179</v>
      </c>
      <c r="AH241" s="141">
        <f t="shared" si="299"/>
        <v>0</v>
      </c>
      <c r="AI241" s="141"/>
      <c r="AJ241" s="141"/>
      <c r="AK241" s="141">
        <f t="shared" si="239"/>
        <v>20371175</v>
      </c>
      <c r="AL241" s="141">
        <f t="shared" si="240"/>
        <v>21580834</v>
      </c>
      <c r="AM241" s="141">
        <f t="shared" si="300"/>
        <v>0</v>
      </c>
      <c r="AN241" s="141"/>
      <c r="AO241" s="141">
        <v>44177.702824</v>
      </c>
      <c r="AP241" s="141">
        <f t="shared" si="241"/>
        <v>45205996</v>
      </c>
      <c r="AQ241" s="141">
        <f t="shared" si="242"/>
        <v>45294790.000002876</v>
      </c>
      <c r="AR241" s="141">
        <f t="shared" si="301"/>
        <v>44091.098714682324</v>
      </c>
      <c r="AS241" s="141"/>
      <c r="AT241" s="141"/>
      <c r="AU241" s="141">
        <f t="shared" si="243"/>
        <v>12223411</v>
      </c>
      <c r="AV241" s="141">
        <f t="shared" si="244"/>
        <v>11889881.000002848</v>
      </c>
      <c r="AW241" s="141">
        <f t="shared" si="302"/>
        <v>0</v>
      </c>
      <c r="AX241" s="141"/>
      <c r="AY241" s="141"/>
      <c r="AZ241" s="141">
        <f t="shared" si="245"/>
        <v>859541545</v>
      </c>
      <c r="BA241" s="141">
        <f t="shared" si="246"/>
        <v>834431461.9999969</v>
      </c>
      <c r="BB241" s="141">
        <f t="shared" si="303"/>
        <v>0</v>
      </c>
      <c r="BC241" s="141"/>
      <c r="BD241" s="141"/>
      <c r="BE241" s="141">
        <f t="shared" si="247"/>
        <v>9386434</v>
      </c>
      <c r="BF241" s="141">
        <f t="shared" si="248"/>
        <v>9386434</v>
      </c>
      <c r="BG241" s="141">
        <f t="shared" si="304"/>
        <v>0</v>
      </c>
      <c r="BH241" s="141"/>
      <c r="BI241" s="141"/>
      <c r="BJ241" s="141">
        <f t="shared" si="249"/>
        <v>2191103</v>
      </c>
      <c r="BK241" s="141">
        <f t="shared" si="250"/>
        <v>2191101</v>
      </c>
      <c r="BL241" s="141">
        <f t="shared" si="305"/>
        <v>0</v>
      </c>
      <c r="BM241" s="141"/>
      <c r="BN241" s="141"/>
      <c r="BO241" s="141">
        <f t="shared" si="251"/>
        <v>186600000</v>
      </c>
      <c r="BP241" s="141">
        <f t="shared" si="252"/>
        <v>183638092</v>
      </c>
      <c r="BQ241" s="141">
        <f t="shared" si="306"/>
        <v>0</v>
      </c>
      <c r="BR241" s="141"/>
      <c r="BS241" s="141"/>
      <c r="BT241" s="141">
        <f t="shared" si="253"/>
        <v>121100000</v>
      </c>
      <c r="BU241" s="141">
        <f t="shared" si="254"/>
        <v>119177778</v>
      </c>
      <c r="BV241" s="141">
        <f t="shared" si="307"/>
        <v>0</v>
      </c>
      <c r="BW241" s="141"/>
      <c r="BX241" s="141"/>
      <c r="BY241" s="141">
        <f t="shared" si="255"/>
        <v>10161290</v>
      </c>
      <c r="BZ241" s="141">
        <f t="shared" si="256"/>
        <v>10000069</v>
      </c>
      <c r="CA241" s="141">
        <f t="shared" si="308"/>
        <v>0</v>
      </c>
      <c r="CB241" s="141"/>
      <c r="CC241" s="141"/>
      <c r="CD241" s="141">
        <f t="shared" si="257"/>
        <v>1904000</v>
      </c>
      <c r="CE241" s="141">
        <f t="shared" si="258"/>
        <v>1874207.2309440002</v>
      </c>
      <c r="CF241" s="141">
        <f t="shared" si="309"/>
        <v>0</v>
      </c>
      <c r="CG241" s="141"/>
      <c r="CH241" s="141">
        <v>693.23</v>
      </c>
      <c r="CI241" s="141">
        <f t="shared" si="261"/>
        <v>246401</v>
      </c>
      <c r="CJ241" s="141">
        <f t="shared" si="262"/>
        <v>225992.98000000117</v>
      </c>
      <c r="CK241" s="141">
        <f t="shared" si="310"/>
        <v>755.83128834355432</v>
      </c>
      <c r="CL241" s="141"/>
      <c r="CM241" s="141"/>
      <c r="CN241" s="141">
        <v>80058</v>
      </c>
      <c r="CO241" s="141">
        <f t="shared" si="259"/>
        <v>80058</v>
      </c>
      <c r="CP241" s="141">
        <f t="shared" si="263"/>
        <v>435000431</v>
      </c>
      <c r="CQ241" s="141">
        <f t="shared" si="264"/>
        <v>435000431.00000006</v>
      </c>
      <c r="CR241" s="141">
        <f t="shared" si="265"/>
        <v>80057.999999999985</v>
      </c>
      <c r="CS241" s="141"/>
      <c r="CT241" s="141"/>
      <c r="CU241" s="141"/>
      <c r="CV241" s="141">
        <f t="shared" si="260"/>
        <v>1632372.0658615113</v>
      </c>
    </row>
    <row r="242" spans="1:100" s="14" customFormat="1" ht="13.2" x14ac:dyDescent="0.25">
      <c r="A242" s="4" t="s">
        <v>577</v>
      </c>
      <c r="B242" s="4" t="s">
        <v>578</v>
      </c>
      <c r="C242" s="4" t="s">
        <v>348</v>
      </c>
      <c r="D242" s="4" t="s">
        <v>348</v>
      </c>
      <c r="E242" s="4"/>
      <c r="F242" s="141"/>
      <c r="G242" s="141">
        <f>'Control Totals 2016-17'!$I$3</f>
        <v>129600000</v>
      </c>
      <c r="H242" s="141">
        <v>129600000.00000101</v>
      </c>
      <c r="I242" s="141">
        <f t="shared" si="296"/>
        <v>0</v>
      </c>
      <c r="J242" s="141"/>
      <c r="K242" s="141"/>
      <c r="L242" s="141">
        <f t="shared" si="230"/>
        <v>3202979103</v>
      </c>
      <c r="M242" s="141">
        <v>5258012077.9999981</v>
      </c>
      <c r="N242" s="141">
        <f t="shared" si="297"/>
        <v>0</v>
      </c>
      <c r="O242" s="141"/>
      <c r="P242" s="141">
        <v>973568.08162700001</v>
      </c>
      <c r="Q242" s="141">
        <v>756991403</v>
      </c>
      <c r="R242" s="141">
        <v>1276518313</v>
      </c>
      <c r="S242" s="141">
        <f t="shared" si="298"/>
        <v>577338.10829147208</v>
      </c>
      <c r="T242" s="141"/>
      <c r="U242" s="141"/>
      <c r="V242" s="141">
        <f t="shared" si="231"/>
        <v>443204474</v>
      </c>
      <c r="W242" s="141">
        <f t="shared" si="232"/>
        <v>523996799.00000209</v>
      </c>
      <c r="X242" s="141">
        <f t="shared" si="233"/>
        <v>0</v>
      </c>
      <c r="Y242" s="141"/>
      <c r="Z242" s="141">
        <v>52407.043426999997</v>
      </c>
      <c r="AA242" s="141">
        <f t="shared" si="234"/>
        <v>340118003</v>
      </c>
      <c r="AB242" s="141">
        <f t="shared" si="235"/>
        <v>342170317.00001383</v>
      </c>
      <c r="AC242" s="141">
        <f t="shared" si="236"/>
        <v>52092.709589197933</v>
      </c>
      <c r="AD242" s="141"/>
      <c r="AE242" s="141"/>
      <c r="AF242" s="141">
        <f t="shared" si="237"/>
        <v>605544318</v>
      </c>
      <c r="AG242" s="141">
        <f t="shared" si="238"/>
        <v>726591897.00000179</v>
      </c>
      <c r="AH242" s="141">
        <f t="shared" si="299"/>
        <v>0</v>
      </c>
      <c r="AI242" s="141"/>
      <c r="AJ242" s="141"/>
      <c r="AK242" s="141">
        <f t="shared" si="239"/>
        <v>20371175</v>
      </c>
      <c r="AL242" s="141">
        <f t="shared" si="240"/>
        <v>21580834</v>
      </c>
      <c r="AM242" s="141">
        <f t="shared" si="300"/>
        <v>0</v>
      </c>
      <c r="AN242" s="141"/>
      <c r="AO242" s="141">
        <v>28309.240919</v>
      </c>
      <c r="AP242" s="141">
        <f t="shared" si="241"/>
        <v>45205996</v>
      </c>
      <c r="AQ242" s="141">
        <f t="shared" si="242"/>
        <v>45294790.000002876</v>
      </c>
      <c r="AR242" s="141">
        <f t="shared" si="301"/>
        <v>28253.744674547979</v>
      </c>
      <c r="AS242" s="141"/>
      <c r="AT242" s="141"/>
      <c r="AU242" s="141">
        <f t="shared" si="243"/>
        <v>12223411</v>
      </c>
      <c r="AV242" s="141">
        <f t="shared" si="244"/>
        <v>11889881.000002848</v>
      </c>
      <c r="AW242" s="141">
        <f t="shared" si="302"/>
        <v>0</v>
      </c>
      <c r="AX242" s="141"/>
      <c r="AY242" s="141"/>
      <c r="AZ242" s="141">
        <f t="shared" si="245"/>
        <v>859541545</v>
      </c>
      <c r="BA242" s="141">
        <f t="shared" si="246"/>
        <v>834431461.9999969</v>
      </c>
      <c r="BB242" s="141">
        <f t="shared" si="303"/>
        <v>0</v>
      </c>
      <c r="BC242" s="141"/>
      <c r="BD242" s="141"/>
      <c r="BE242" s="141">
        <f t="shared" si="247"/>
        <v>9386434</v>
      </c>
      <c r="BF242" s="141">
        <f t="shared" si="248"/>
        <v>9386434</v>
      </c>
      <c r="BG242" s="141">
        <f t="shared" si="304"/>
        <v>0</v>
      </c>
      <c r="BH242" s="141"/>
      <c r="BI242" s="141"/>
      <c r="BJ242" s="141">
        <f t="shared" si="249"/>
        <v>2191103</v>
      </c>
      <c r="BK242" s="141">
        <f t="shared" si="250"/>
        <v>2191101</v>
      </c>
      <c r="BL242" s="141">
        <f t="shared" si="305"/>
        <v>0</v>
      </c>
      <c r="BM242" s="141"/>
      <c r="BN242" s="141"/>
      <c r="BO242" s="141">
        <f t="shared" si="251"/>
        <v>186600000</v>
      </c>
      <c r="BP242" s="141">
        <f t="shared" si="252"/>
        <v>183638092</v>
      </c>
      <c r="BQ242" s="141">
        <f t="shared" si="306"/>
        <v>0</v>
      </c>
      <c r="BR242" s="141"/>
      <c r="BS242" s="141"/>
      <c r="BT242" s="141">
        <f t="shared" si="253"/>
        <v>121100000</v>
      </c>
      <c r="BU242" s="141">
        <f t="shared" si="254"/>
        <v>119177778</v>
      </c>
      <c r="BV242" s="141">
        <f t="shared" si="307"/>
        <v>0</v>
      </c>
      <c r="BW242" s="141"/>
      <c r="BX242" s="141"/>
      <c r="BY242" s="141">
        <f t="shared" si="255"/>
        <v>10161290</v>
      </c>
      <c r="BZ242" s="141">
        <f t="shared" si="256"/>
        <v>10000069</v>
      </c>
      <c r="CA242" s="141">
        <f t="shared" si="308"/>
        <v>0</v>
      </c>
      <c r="CB242" s="141"/>
      <c r="CC242" s="141"/>
      <c r="CD242" s="141">
        <f t="shared" si="257"/>
        <v>1904000</v>
      </c>
      <c r="CE242" s="141">
        <f t="shared" si="258"/>
        <v>1874207.2309440002</v>
      </c>
      <c r="CF242" s="141">
        <f t="shared" si="309"/>
        <v>0</v>
      </c>
      <c r="CG242" s="141"/>
      <c r="CH242" s="141">
        <v>693.23</v>
      </c>
      <c r="CI242" s="141">
        <f t="shared" si="261"/>
        <v>246401</v>
      </c>
      <c r="CJ242" s="141">
        <f t="shared" si="262"/>
        <v>225992.98000000117</v>
      </c>
      <c r="CK242" s="141">
        <f t="shared" si="310"/>
        <v>755.83128834355432</v>
      </c>
      <c r="CL242" s="141"/>
      <c r="CM242" s="141">
        <v>37207</v>
      </c>
      <c r="CN242" s="141">
        <v>75573</v>
      </c>
      <c r="CO242" s="141">
        <f t="shared" si="259"/>
        <v>112780</v>
      </c>
      <c r="CP242" s="141">
        <f t="shared" si="263"/>
        <v>435000431</v>
      </c>
      <c r="CQ242" s="141">
        <f t="shared" si="264"/>
        <v>435000431.00000006</v>
      </c>
      <c r="CR242" s="141">
        <f t="shared" si="265"/>
        <v>112779.99999999999</v>
      </c>
      <c r="CS242" s="141"/>
      <c r="CT242" s="141"/>
      <c r="CU242" s="141"/>
      <c r="CV242" s="141">
        <f t="shared" si="260"/>
        <v>771220.39384356141</v>
      </c>
    </row>
    <row r="243" spans="1:100" s="14" customFormat="1" ht="13.2" x14ac:dyDescent="0.25">
      <c r="A243" s="4" t="s">
        <v>41</v>
      </c>
      <c r="B243" s="4" t="s">
        <v>42</v>
      </c>
      <c r="C243" s="4"/>
      <c r="D243" s="4" t="s">
        <v>36</v>
      </c>
      <c r="E243" s="4"/>
      <c r="F243" s="141">
        <v>769833.03104000003</v>
      </c>
      <c r="G243" s="141">
        <f>'Control Totals 2016-17'!$I$3</f>
        <v>129600000</v>
      </c>
      <c r="H243" s="141">
        <v>129600000.00000101</v>
      </c>
      <c r="I243" s="141">
        <f t="shared" si="296"/>
        <v>769833.03103999398</v>
      </c>
      <c r="J243" s="141"/>
      <c r="K243" s="141">
        <v>34034178.866775997</v>
      </c>
      <c r="L243" s="141">
        <f t="shared" si="230"/>
        <v>3202979103</v>
      </c>
      <c r="M243" s="141">
        <v>5258012077.9999981</v>
      </c>
      <c r="N243" s="141">
        <f t="shared" si="297"/>
        <v>20732315.194588222</v>
      </c>
      <c r="O243" s="141"/>
      <c r="P243" s="141">
        <v>6164882.3606049996</v>
      </c>
      <c r="Q243" s="141">
        <v>756991403</v>
      </c>
      <c r="R243" s="141">
        <v>1276518313</v>
      </c>
      <c r="S243" s="141">
        <f t="shared" si="298"/>
        <v>3655852.720605921</v>
      </c>
      <c r="T243" s="141"/>
      <c r="U243" s="141"/>
      <c r="V243" s="141">
        <f t="shared" si="231"/>
        <v>443204474</v>
      </c>
      <c r="W243" s="141">
        <f t="shared" si="232"/>
        <v>523996799.00000209</v>
      </c>
      <c r="X243" s="141">
        <f t="shared" si="233"/>
        <v>0</v>
      </c>
      <c r="Y243" s="141"/>
      <c r="Z243" s="141">
        <v>1222501.9242769999</v>
      </c>
      <c r="AA243" s="141">
        <f t="shared" si="234"/>
        <v>340118003</v>
      </c>
      <c r="AB243" s="141">
        <f t="shared" si="235"/>
        <v>342170317.00001383</v>
      </c>
      <c r="AC243" s="141">
        <f t="shared" si="236"/>
        <v>1215169.4419148976</v>
      </c>
      <c r="AD243" s="141"/>
      <c r="AE243" s="141">
        <v>4467477.4048809996</v>
      </c>
      <c r="AF243" s="141">
        <f t="shared" si="237"/>
        <v>605544318</v>
      </c>
      <c r="AG243" s="141">
        <f t="shared" si="238"/>
        <v>726591897.00000179</v>
      </c>
      <c r="AH243" s="141">
        <f t="shared" si="299"/>
        <v>3723211.8462767117</v>
      </c>
      <c r="AI243" s="141"/>
      <c r="AJ243" s="141"/>
      <c r="AK243" s="141">
        <f t="shared" si="239"/>
        <v>20371175</v>
      </c>
      <c r="AL243" s="141">
        <f t="shared" si="240"/>
        <v>21580834</v>
      </c>
      <c r="AM243" s="141">
        <f t="shared" si="300"/>
        <v>0</v>
      </c>
      <c r="AN243" s="141"/>
      <c r="AO243" s="141">
        <v>46373.367550000003</v>
      </c>
      <c r="AP243" s="141">
        <f t="shared" si="241"/>
        <v>45205996</v>
      </c>
      <c r="AQ243" s="141">
        <f t="shared" si="242"/>
        <v>45294790.000002876</v>
      </c>
      <c r="AR243" s="141">
        <f t="shared" si="301"/>
        <v>46282.459151961993</v>
      </c>
      <c r="AS243" s="141"/>
      <c r="AT243" s="141">
        <v>68508.361952000007</v>
      </c>
      <c r="AU243" s="141">
        <f t="shared" si="243"/>
        <v>12223411</v>
      </c>
      <c r="AV243" s="141">
        <f t="shared" si="244"/>
        <v>11889881.000002848</v>
      </c>
      <c r="AW243" s="141">
        <f t="shared" si="302"/>
        <v>70430.130047210536</v>
      </c>
      <c r="AX243" s="141"/>
      <c r="AY243" s="141">
        <v>3238658.2898499998</v>
      </c>
      <c r="AZ243" s="141">
        <f t="shared" si="245"/>
        <v>859541545</v>
      </c>
      <c r="BA243" s="141">
        <f t="shared" si="246"/>
        <v>834431461.9999969</v>
      </c>
      <c r="BB243" s="141">
        <f t="shared" si="303"/>
        <v>3336117.436790437</v>
      </c>
      <c r="BC243" s="141"/>
      <c r="BD243" s="141"/>
      <c r="BE243" s="141">
        <f t="shared" si="247"/>
        <v>9386434</v>
      </c>
      <c r="BF243" s="141">
        <f t="shared" si="248"/>
        <v>9386434</v>
      </c>
      <c r="BG243" s="141">
        <f t="shared" si="304"/>
        <v>0</v>
      </c>
      <c r="BH243" s="141"/>
      <c r="BI243" s="141"/>
      <c r="BJ243" s="141">
        <f t="shared" si="249"/>
        <v>2191103</v>
      </c>
      <c r="BK243" s="141">
        <f t="shared" si="250"/>
        <v>2191101</v>
      </c>
      <c r="BL243" s="141">
        <f t="shared" si="305"/>
        <v>0</v>
      </c>
      <c r="BM243" s="141"/>
      <c r="BN243" s="141">
        <v>858778</v>
      </c>
      <c r="BO243" s="141">
        <f t="shared" si="251"/>
        <v>186600000</v>
      </c>
      <c r="BP243" s="141">
        <f t="shared" si="252"/>
        <v>183638092</v>
      </c>
      <c r="BQ243" s="141">
        <f t="shared" si="306"/>
        <v>872629.27345161047</v>
      </c>
      <c r="BR243" s="141"/>
      <c r="BS243" s="141">
        <v>499488</v>
      </c>
      <c r="BT243" s="141">
        <f t="shared" si="253"/>
        <v>121100000</v>
      </c>
      <c r="BU243" s="141">
        <f t="shared" si="254"/>
        <v>119177778</v>
      </c>
      <c r="BV243" s="141">
        <f t="shared" si="307"/>
        <v>507544.25711813488</v>
      </c>
      <c r="BW243" s="141"/>
      <c r="BX243" s="141">
        <v>25916</v>
      </c>
      <c r="BY243" s="141">
        <f t="shared" si="255"/>
        <v>10161290</v>
      </c>
      <c r="BZ243" s="141">
        <f t="shared" si="256"/>
        <v>10000069</v>
      </c>
      <c r="CA243" s="141">
        <f t="shared" si="308"/>
        <v>26333.817460659524</v>
      </c>
      <c r="CB243" s="141"/>
      <c r="CC243" s="141">
        <v>9232.5479369999994</v>
      </c>
      <c r="CD243" s="141">
        <f t="shared" si="257"/>
        <v>1904000</v>
      </c>
      <c r="CE243" s="141">
        <f t="shared" si="258"/>
        <v>1874207.2309440002</v>
      </c>
      <c r="CF243" s="141">
        <f t="shared" si="309"/>
        <v>9379.3103461637638</v>
      </c>
      <c r="CG243" s="141"/>
      <c r="CH243" s="141">
        <v>693.23</v>
      </c>
      <c r="CI243" s="141">
        <f t="shared" si="261"/>
        <v>246401</v>
      </c>
      <c r="CJ243" s="141">
        <f t="shared" si="262"/>
        <v>225992.98000000117</v>
      </c>
      <c r="CK243" s="141">
        <f t="shared" si="310"/>
        <v>755.83128834355432</v>
      </c>
      <c r="CL243" s="141"/>
      <c r="CM243" s="141">
        <v>897935.00000000815</v>
      </c>
      <c r="CN243" s="141">
        <v>866269</v>
      </c>
      <c r="CO243" s="141">
        <f t="shared" si="259"/>
        <v>1764204.0000000081</v>
      </c>
      <c r="CP243" s="141">
        <f t="shared" si="263"/>
        <v>435000431</v>
      </c>
      <c r="CQ243" s="141">
        <f t="shared" si="264"/>
        <v>435000431.00000006</v>
      </c>
      <c r="CR243" s="141">
        <f t="shared" si="265"/>
        <v>1764204.0000000081</v>
      </c>
      <c r="CS243" s="141"/>
      <c r="CT243" s="141"/>
      <c r="CU243" s="141"/>
      <c r="CV243" s="141">
        <f t="shared" si="260"/>
        <v>36730058.75008028</v>
      </c>
    </row>
    <row r="244" spans="1:100" s="14" customFormat="1" ht="13.2" x14ac:dyDescent="0.25">
      <c r="A244" s="4" t="s">
        <v>645</v>
      </c>
      <c r="B244" s="4" t="s">
        <v>646</v>
      </c>
      <c r="C244" s="4" t="s">
        <v>348</v>
      </c>
      <c r="D244" s="4" t="s">
        <v>348</v>
      </c>
      <c r="E244" s="4"/>
      <c r="F244" s="141"/>
      <c r="G244" s="141">
        <f>'Control Totals 2016-17'!$I$3</f>
        <v>129600000</v>
      </c>
      <c r="H244" s="141">
        <v>129600000.00000101</v>
      </c>
      <c r="I244" s="141">
        <f t="shared" si="296"/>
        <v>0</v>
      </c>
      <c r="J244" s="141"/>
      <c r="K244" s="141"/>
      <c r="L244" s="141">
        <f t="shared" si="230"/>
        <v>3202979103</v>
      </c>
      <c r="M244" s="141">
        <v>5258012077.9999981</v>
      </c>
      <c r="N244" s="141">
        <f t="shared" si="297"/>
        <v>0</v>
      </c>
      <c r="O244" s="141"/>
      <c r="P244" s="141">
        <v>3742439.1054489999</v>
      </c>
      <c r="Q244" s="141">
        <v>756991403</v>
      </c>
      <c r="R244" s="141">
        <v>1276518313</v>
      </c>
      <c r="S244" s="141">
        <f t="shared" si="298"/>
        <v>2219313.4248250332</v>
      </c>
      <c r="T244" s="141"/>
      <c r="U244" s="141"/>
      <c r="V244" s="141">
        <f t="shared" si="231"/>
        <v>443204474</v>
      </c>
      <c r="W244" s="141">
        <f t="shared" si="232"/>
        <v>523996799.00000209</v>
      </c>
      <c r="X244" s="141">
        <f t="shared" si="233"/>
        <v>0</v>
      </c>
      <c r="Y244" s="141"/>
      <c r="Z244" s="141">
        <v>178118.66807700001</v>
      </c>
      <c r="AA244" s="141">
        <f t="shared" si="234"/>
        <v>340118003</v>
      </c>
      <c r="AB244" s="141">
        <f t="shared" si="235"/>
        <v>342170317.00001383</v>
      </c>
      <c r="AC244" s="141">
        <f t="shared" si="236"/>
        <v>177050.32457086758</v>
      </c>
      <c r="AD244" s="141"/>
      <c r="AE244" s="141"/>
      <c r="AF244" s="141">
        <f t="shared" si="237"/>
        <v>605544318</v>
      </c>
      <c r="AG244" s="141">
        <f t="shared" si="238"/>
        <v>726591897.00000179</v>
      </c>
      <c r="AH244" s="141">
        <f t="shared" si="299"/>
        <v>0</v>
      </c>
      <c r="AI244" s="141"/>
      <c r="AJ244" s="141"/>
      <c r="AK244" s="141">
        <f t="shared" si="239"/>
        <v>20371175</v>
      </c>
      <c r="AL244" s="141">
        <f t="shared" si="240"/>
        <v>21580834</v>
      </c>
      <c r="AM244" s="141">
        <f t="shared" si="300"/>
        <v>0</v>
      </c>
      <c r="AN244" s="141"/>
      <c r="AO244" s="141">
        <v>541861.51858399995</v>
      </c>
      <c r="AP244" s="141">
        <f t="shared" si="241"/>
        <v>45205996</v>
      </c>
      <c r="AQ244" s="141">
        <f t="shared" si="242"/>
        <v>45294790.000002876</v>
      </c>
      <c r="AR244" s="141">
        <f t="shared" si="301"/>
        <v>540799.27606818953</v>
      </c>
      <c r="AS244" s="141"/>
      <c r="AT244" s="141"/>
      <c r="AU244" s="141">
        <f t="shared" si="243"/>
        <v>12223411</v>
      </c>
      <c r="AV244" s="141">
        <f t="shared" si="244"/>
        <v>11889881.000002848</v>
      </c>
      <c r="AW244" s="141">
        <f t="shared" si="302"/>
        <v>0</v>
      </c>
      <c r="AX244" s="141"/>
      <c r="AY244" s="141"/>
      <c r="AZ244" s="141">
        <f t="shared" si="245"/>
        <v>859541545</v>
      </c>
      <c r="BA244" s="141">
        <f t="shared" si="246"/>
        <v>834431461.9999969</v>
      </c>
      <c r="BB244" s="141">
        <f t="shared" si="303"/>
        <v>0</v>
      </c>
      <c r="BC244" s="141"/>
      <c r="BD244" s="141"/>
      <c r="BE244" s="141">
        <f t="shared" si="247"/>
        <v>9386434</v>
      </c>
      <c r="BF244" s="141">
        <f t="shared" si="248"/>
        <v>9386434</v>
      </c>
      <c r="BG244" s="141">
        <f t="shared" si="304"/>
        <v>0</v>
      </c>
      <c r="BH244" s="141"/>
      <c r="BI244" s="141"/>
      <c r="BJ244" s="141">
        <f t="shared" si="249"/>
        <v>2191103</v>
      </c>
      <c r="BK244" s="141">
        <f t="shared" si="250"/>
        <v>2191101</v>
      </c>
      <c r="BL244" s="141">
        <f t="shared" si="305"/>
        <v>0</v>
      </c>
      <c r="BM244" s="141"/>
      <c r="BN244" s="141"/>
      <c r="BO244" s="141">
        <f t="shared" si="251"/>
        <v>186600000</v>
      </c>
      <c r="BP244" s="141">
        <f t="shared" si="252"/>
        <v>183638092</v>
      </c>
      <c r="BQ244" s="141">
        <f t="shared" si="306"/>
        <v>0</v>
      </c>
      <c r="BR244" s="141"/>
      <c r="BS244" s="141"/>
      <c r="BT244" s="141">
        <f t="shared" si="253"/>
        <v>121100000</v>
      </c>
      <c r="BU244" s="141">
        <f t="shared" si="254"/>
        <v>119177778</v>
      </c>
      <c r="BV244" s="141">
        <f t="shared" si="307"/>
        <v>0</v>
      </c>
      <c r="BW244" s="141"/>
      <c r="BX244" s="141"/>
      <c r="BY244" s="141">
        <f t="shared" si="255"/>
        <v>10161290</v>
      </c>
      <c r="BZ244" s="141">
        <f t="shared" si="256"/>
        <v>10000069</v>
      </c>
      <c r="CA244" s="141">
        <f t="shared" si="308"/>
        <v>0</v>
      </c>
      <c r="CB244" s="141"/>
      <c r="CC244" s="141"/>
      <c r="CD244" s="141">
        <f t="shared" si="257"/>
        <v>1904000</v>
      </c>
      <c r="CE244" s="141">
        <f t="shared" si="258"/>
        <v>1874207.2309440002</v>
      </c>
      <c r="CF244" s="141">
        <f t="shared" si="309"/>
        <v>0</v>
      </c>
      <c r="CG244" s="141"/>
      <c r="CH244" s="141">
        <v>693.23</v>
      </c>
      <c r="CI244" s="141">
        <f t="shared" si="261"/>
        <v>246401</v>
      </c>
      <c r="CJ244" s="141">
        <f t="shared" si="262"/>
        <v>225992.98000000117</v>
      </c>
      <c r="CK244" s="141">
        <f t="shared" si="310"/>
        <v>755.83128834355432</v>
      </c>
      <c r="CL244" s="141"/>
      <c r="CM244" s="141"/>
      <c r="CN244" s="141"/>
      <c r="CO244" s="141">
        <f t="shared" si="259"/>
        <v>0</v>
      </c>
      <c r="CP244" s="141">
        <f t="shared" si="263"/>
        <v>435000431</v>
      </c>
      <c r="CQ244" s="141">
        <f t="shared" si="264"/>
        <v>435000431.00000006</v>
      </c>
      <c r="CR244" s="141">
        <f t="shared" si="265"/>
        <v>0</v>
      </c>
      <c r="CS244" s="141"/>
      <c r="CT244" s="141"/>
      <c r="CU244" s="141"/>
      <c r="CV244" s="141">
        <f t="shared" si="260"/>
        <v>2937918.8567524343</v>
      </c>
    </row>
    <row r="245" spans="1:100" s="14" customFormat="1" ht="13.2" x14ac:dyDescent="0.25">
      <c r="A245" s="4" t="s">
        <v>188</v>
      </c>
      <c r="B245" s="4" t="s">
        <v>189</v>
      </c>
      <c r="C245" s="4"/>
      <c r="D245" s="4" t="s">
        <v>177</v>
      </c>
      <c r="E245" s="4"/>
      <c r="F245" s="141">
        <v>700327.75831299997</v>
      </c>
      <c r="G245" s="141">
        <f>'Control Totals 2016-17'!$I$3</f>
        <v>129600000</v>
      </c>
      <c r="H245" s="141">
        <v>129600000.00000101</v>
      </c>
      <c r="I245" s="141">
        <f t="shared" si="296"/>
        <v>700327.7583129945</v>
      </c>
      <c r="J245" s="141"/>
      <c r="K245" s="141">
        <v>33736104.118004002</v>
      </c>
      <c r="L245" s="141">
        <f t="shared" si="230"/>
        <v>3202979103</v>
      </c>
      <c r="M245" s="141">
        <v>5258012077.9999981</v>
      </c>
      <c r="N245" s="141">
        <f t="shared" si="297"/>
        <v>20550739.500716511</v>
      </c>
      <c r="O245" s="141"/>
      <c r="P245" s="141"/>
      <c r="Q245" s="141">
        <v>756991403</v>
      </c>
      <c r="R245" s="141">
        <v>1276518313</v>
      </c>
      <c r="S245" s="141">
        <f t="shared" si="298"/>
        <v>0</v>
      </c>
      <c r="T245" s="141"/>
      <c r="U245" s="141">
        <v>4521963.9209589995</v>
      </c>
      <c r="V245" s="141">
        <f t="shared" si="231"/>
        <v>443204474</v>
      </c>
      <c r="W245" s="141">
        <f t="shared" si="232"/>
        <v>523996799.00000209</v>
      </c>
      <c r="X245" s="141">
        <f t="shared" si="233"/>
        <v>3824745.9619225706</v>
      </c>
      <c r="Y245" s="141"/>
      <c r="Z245" s="141">
        <v>4075268.9934689999</v>
      </c>
      <c r="AA245" s="141">
        <f t="shared" si="234"/>
        <v>340118003</v>
      </c>
      <c r="AB245" s="141">
        <f t="shared" si="235"/>
        <v>342170317.00001383</v>
      </c>
      <c r="AC245" s="141">
        <f t="shared" si="236"/>
        <v>4050825.8106632908</v>
      </c>
      <c r="AD245" s="141"/>
      <c r="AE245" s="141">
        <v>7385183.4430090003</v>
      </c>
      <c r="AF245" s="141">
        <f t="shared" si="237"/>
        <v>605544318</v>
      </c>
      <c r="AG245" s="141">
        <f t="shared" si="238"/>
        <v>726591897.00000179</v>
      </c>
      <c r="AH245" s="141">
        <f t="shared" si="299"/>
        <v>6154838.6236707047</v>
      </c>
      <c r="AI245" s="141"/>
      <c r="AJ245" s="141"/>
      <c r="AK245" s="141">
        <f t="shared" si="239"/>
        <v>20371175</v>
      </c>
      <c r="AL245" s="141">
        <f t="shared" si="240"/>
        <v>21580834</v>
      </c>
      <c r="AM245" s="141">
        <f t="shared" si="300"/>
        <v>0</v>
      </c>
      <c r="AN245" s="141"/>
      <c r="AO245" s="141"/>
      <c r="AP245" s="141">
        <f t="shared" si="241"/>
        <v>45205996</v>
      </c>
      <c r="AQ245" s="141">
        <f t="shared" si="242"/>
        <v>45294790.000002876</v>
      </c>
      <c r="AR245" s="141">
        <f t="shared" si="301"/>
        <v>0</v>
      </c>
      <c r="AS245" s="141"/>
      <c r="AT245" s="141">
        <v>89230.725980999996</v>
      </c>
      <c r="AU245" s="141">
        <f t="shared" si="243"/>
        <v>12223411</v>
      </c>
      <c r="AV245" s="141">
        <f t="shared" si="244"/>
        <v>11889881.000002848</v>
      </c>
      <c r="AW245" s="141">
        <f t="shared" si="302"/>
        <v>91733.789219074606</v>
      </c>
      <c r="AX245" s="141"/>
      <c r="AY245" s="141">
        <v>11940890.399297999</v>
      </c>
      <c r="AZ245" s="141">
        <f t="shared" si="245"/>
        <v>859541545</v>
      </c>
      <c r="BA245" s="141">
        <f t="shared" si="246"/>
        <v>834431461.9999969</v>
      </c>
      <c r="BB245" s="141">
        <f t="shared" si="303"/>
        <v>12300220.988657193</v>
      </c>
      <c r="BC245" s="141"/>
      <c r="BD245" s="141"/>
      <c r="BE245" s="141">
        <f t="shared" si="247"/>
        <v>9386434</v>
      </c>
      <c r="BF245" s="141">
        <f t="shared" si="248"/>
        <v>9386434</v>
      </c>
      <c r="BG245" s="141">
        <f t="shared" si="304"/>
        <v>0</v>
      </c>
      <c r="BH245" s="141"/>
      <c r="BI245" s="141"/>
      <c r="BJ245" s="141">
        <f t="shared" si="249"/>
        <v>2191103</v>
      </c>
      <c r="BK245" s="141">
        <f t="shared" si="250"/>
        <v>2191101</v>
      </c>
      <c r="BL245" s="141">
        <f t="shared" si="305"/>
        <v>0</v>
      </c>
      <c r="BM245" s="141"/>
      <c r="BN245" s="141">
        <v>1753403</v>
      </c>
      <c r="BO245" s="141">
        <f t="shared" si="251"/>
        <v>186600000</v>
      </c>
      <c r="BP245" s="141">
        <f t="shared" si="252"/>
        <v>183638092</v>
      </c>
      <c r="BQ245" s="141">
        <f t="shared" si="306"/>
        <v>1781683.724964862</v>
      </c>
      <c r="BR245" s="141"/>
      <c r="BS245" s="141">
        <v>1288734</v>
      </c>
      <c r="BT245" s="141">
        <f t="shared" si="253"/>
        <v>121100000</v>
      </c>
      <c r="BU245" s="141">
        <f t="shared" si="254"/>
        <v>119177778</v>
      </c>
      <c r="BV245" s="141">
        <f t="shared" si="307"/>
        <v>1309520.0298162969</v>
      </c>
      <c r="BW245" s="141"/>
      <c r="BX245" s="141">
        <v>111500</v>
      </c>
      <c r="BY245" s="141">
        <f t="shared" si="255"/>
        <v>10161290</v>
      </c>
      <c r="BZ245" s="141">
        <f t="shared" si="256"/>
        <v>10000069</v>
      </c>
      <c r="CA245" s="141">
        <f t="shared" si="308"/>
        <v>113297.60174654794</v>
      </c>
      <c r="CB245" s="141"/>
      <c r="CC245" s="141">
        <v>18465.095870000001</v>
      </c>
      <c r="CD245" s="141">
        <f t="shared" si="257"/>
        <v>1904000</v>
      </c>
      <c r="CE245" s="141">
        <f t="shared" si="258"/>
        <v>1874207.2309440002</v>
      </c>
      <c r="CF245" s="141">
        <f t="shared" si="309"/>
        <v>18758.620688263945</v>
      </c>
      <c r="CG245" s="141"/>
      <c r="CH245" s="141"/>
      <c r="CI245" s="141">
        <f t="shared" si="261"/>
        <v>246401</v>
      </c>
      <c r="CJ245" s="141">
        <f t="shared" si="262"/>
        <v>225992.98000000117</v>
      </c>
      <c r="CK245" s="141">
        <f t="shared" si="310"/>
        <v>0</v>
      </c>
      <c r="CL245" s="141"/>
      <c r="CM245" s="141"/>
      <c r="CN245" s="141"/>
      <c r="CO245" s="141">
        <f t="shared" si="259"/>
        <v>0</v>
      </c>
      <c r="CP245" s="141">
        <f t="shared" si="263"/>
        <v>435000431</v>
      </c>
      <c r="CQ245" s="141">
        <f t="shared" si="264"/>
        <v>435000431.00000006</v>
      </c>
      <c r="CR245" s="141">
        <f t="shared" si="265"/>
        <v>0</v>
      </c>
      <c r="CS245" s="141"/>
      <c r="CT245" s="141"/>
      <c r="CU245" s="141"/>
      <c r="CV245" s="141">
        <f t="shared" si="260"/>
        <v>50896692.410378315</v>
      </c>
    </row>
    <row r="246" spans="1:100" s="14" customFormat="1" ht="13.2" x14ac:dyDescent="0.25">
      <c r="A246" s="4" t="s">
        <v>551</v>
      </c>
      <c r="B246" s="4" t="s">
        <v>552</v>
      </c>
      <c r="C246" s="4" t="s">
        <v>348</v>
      </c>
      <c r="D246" s="4" t="s">
        <v>348</v>
      </c>
      <c r="E246" s="4"/>
      <c r="F246" s="141"/>
      <c r="G246" s="141">
        <f>'Control Totals 2016-17'!$I$3</f>
        <v>129600000</v>
      </c>
      <c r="H246" s="141">
        <v>129600000.00000101</v>
      </c>
      <c r="I246" s="141">
        <f t="shared" si="296"/>
        <v>0</v>
      </c>
      <c r="J246" s="141"/>
      <c r="K246" s="141"/>
      <c r="L246" s="141">
        <f t="shared" si="230"/>
        <v>3202979103</v>
      </c>
      <c r="M246" s="141">
        <v>5258012077.9999981</v>
      </c>
      <c r="N246" s="141">
        <f t="shared" si="297"/>
        <v>0</v>
      </c>
      <c r="O246" s="141"/>
      <c r="P246" s="141">
        <v>2604851.176252</v>
      </c>
      <c r="Q246" s="141">
        <v>756991403</v>
      </c>
      <c r="R246" s="141">
        <v>1276518313</v>
      </c>
      <c r="S246" s="141">
        <f t="shared" si="298"/>
        <v>1544709.4855091216</v>
      </c>
      <c r="T246" s="141"/>
      <c r="U246" s="141"/>
      <c r="V246" s="141">
        <f t="shared" si="231"/>
        <v>443204474</v>
      </c>
      <c r="W246" s="141">
        <f t="shared" si="232"/>
        <v>523996799.00000209</v>
      </c>
      <c r="X246" s="141">
        <f t="shared" si="233"/>
        <v>0</v>
      </c>
      <c r="Y246" s="141"/>
      <c r="Z246" s="141">
        <v>90880.472743000006</v>
      </c>
      <c r="AA246" s="141">
        <f t="shared" si="234"/>
        <v>340118003</v>
      </c>
      <c r="AB246" s="141">
        <f t="shared" si="235"/>
        <v>342170317.00001383</v>
      </c>
      <c r="AC246" s="141">
        <f t="shared" si="236"/>
        <v>90335.377925385168</v>
      </c>
      <c r="AD246" s="141"/>
      <c r="AE246" s="141"/>
      <c r="AF246" s="141">
        <f t="shared" si="237"/>
        <v>605544318</v>
      </c>
      <c r="AG246" s="141">
        <f t="shared" si="238"/>
        <v>726591897.00000179</v>
      </c>
      <c r="AH246" s="141">
        <f t="shared" si="299"/>
        <v>0</v>
      </c>
      <c r="AI246" s="141"/>
      <c r="AJ246" s="141"/>
      <c r="AK246" s="141">
        <f t="shared" si="239"/>
        <v>20371175</v>
      </c>
      <c r="AL246" s="141">
        <f t="shared" si="240"/>
        <v>21580834</v>
      </c>
      <c r="AM246" s="141">
        <f t="shared" si="300"/>
        <v>0</v>
      </c>
      <c r="AN246" s="141"/>
      <c r="AO246" s="141">
        <v>56000.774201</v>
      </c>
      <c r="AP246" s="141">
        <f t="shared" si="241"/>
        <v>45205996</v>
      </c>
      <c r="AQ246" s="141">
        <f t="shared" si="242"/>
        <v>45294790.000002876</v>
      </c>
      <c r="AR246" s="141">
        <f t="shared" si="301"/>
        <v>55890.992640150194</v>
      </c>
      <c r="AS246" s="141"/>
      <c r="AT246" s="141"/>
      <c r="AU246" s="141">
        <f t="shared" si="243"/>
        <v>12223411</v>
      </c>
      <c r="AV246" s="141">
        <f t="shared" si="244"/>
        <v>11889881.000002848</v>
      </c>
      <c r="AW246" s="141">
        <f t="shared" si="302"/>
        <v>0</v>
      </c>
      <c r="AX246" s="141"/>
      <c r="AY246" s="141"/>
      <c r="AZ246" s="141">
        <f t="shared" si="245"/>
        <v>859541545</v>
      </c>
      <c r="BA246" s="141">
        <f t="shared" si="246"/>
        <v>834431461.9999969</v>
      </c>
      <c r="BB246" s="141">
        <f t="shared" si="303"/>
        <v>0</v>
      </c>
      <c r="BC246" s="141"/>
      <c r="BD246" s="141">
        <v>1025539</v>
      </c>
      <c r="BE246" s="141">
        <f t="shared" si="247"/>
        <v>9386434</v>
      </c>
      <c r="BF246" s="141">
        <f t="shared" si="248"/>
        <v>9386434</v>
      </c>
      <c r="BG246" s="141">
        <f t="shared" si="304"/>
        <v>1025539</v>
      </c>
      <c r="BH246" s="141"/>
      <c r="BI246" s="141">
        <v>40969</v>
      </c>
      <c r="BJ246" s="141">
        <f t="shared" si="249"/>
        <v>2191103</v>
      </c>
      <c r="BK246" s="141">
        <f t="shared" si="250"/>
        <v>2191101</v>
      </c>
      <c r="BL246" s="141">
        <f t="shared" si="305"/>
        <v>40969.037395811509</v>
      </c>
      <c r="BM246" s="141"/>
      <c r="BN246" s="141"/>
      <c r="BO246" s="141">
        <f t="shared" si="251"/>
        <v>186600000</v>
      </c>
      <c r="BP246" s="141">
        <f t="shared" si="252"/>
        <v>183638092</v>
      </c>
      <c r="BQ246" s="141">
        <f t="shared" si="306"/>
        <v>0</v>
      </c>
      <c r="BR246" s="141"/>
      <c r="BS246" s="141"/>
      <c r="BT246" s="141">
        <f t="shared" si="253"/>
        <v>121100000</v>
      </c>
      <c r="BU246" s="141">
        <f t="shared" si="254"/>
        <v>119177778</v>
      </c>
      <c r="BV246" s="141">
        <f t="shared" si="307"/>
        <v>0</v>
      </c>
      <c r="BW246" s="141"/>
      <c r="BX246" s="141"/>
      <c r="BY246" s="141">
        <f t="shared" si="255"/>
        <v>10161290</v>
      </c>
      <c r="BZ246" s="141">
        <f t="shared" si="256"/>
        <v>10000069</v>
      </c>
      <c r="CA246" s="141">
        <f t="shared" si="308"/>
        <v>0</v>
      </c>
      <c r="CB246" s="141"/>
      <c r="CC246" s="141"/>
      <c r="CD246" s="141">
        <f t="shared" si="257"/>
        <v>1904000</v>
      </c>
      <c r="CE246" s="141">
        <f t="shared" si="258"/>
        <v>1874207.2309440002</v>
      </c>
      <c r="CF246" s="141">
        <f t="shared" si="309"/>
        <v>0</v>
      </c>
      <c r="CG246" s="141"/>
      <c r="CH246" s="141">
        <v>693.23</v>
      </c>
      <c r="CI246" s="141">
        <f t="shared" si="261"/>
        <v>246401</v>
      </c>
      <c r="CJ246" s="141">
        <f t="shared" si="262"/>
        <v>225992.98000000117</v>
      </c>
      <c r="CK246" s="141">
        <f t="shared" si="310"/>
        <v>755.83128834355432</v>
      </c>
      <c r="CL246" s="141"/>
      <c r="CM246" s="141">
        <v>64907</v>
      </c>
      <c r="CN246" s="141">
        <v>126689</v>
      </c>
      <c r="CO246" s="141">
        <f t="shared" si="259"/>
        <v>191596</v>
      </c>
      <c r="CP246" s="141">
        <f t="shared" si="263"/>
        <v>435000431</v>
      </c>
      <c r="CQ246" s="141">
        <f t="shared" si="264"/>
        <v>435000431.00000006</v>
      </c>
      <c r="CR246" s="141">
        <f t="shared" si="265"/>
        <v>191595.99999999997</v>
      </c>
      <c r="CS246" s="141"/>
      <c r="CT246" s="141"/>
      <c r="CU246" s="141"/>
      <c r="CV246" s="141">
        <f t="shared" si="260"/>
        <v>2949795.7247588127</v>
      </c>
    </row>
    <row r="247" spans="1:100" s="14" customFormat="1" ht="13.2" x14ac:dyDescent="0.25">
      <c r="A247" s="4" t="s">
        <v>266</v>
      </c>
      <c r="B247" s="4" t="s">
        <v>267</v>
      </c>
      <c r="C247" s="4"/>
      <c r="D247" s="4" t="s">
        <v>203</v>
      </c>
      <c r="E247" s="4"/>
      <c r="F247" s="141">
        <v>596478.31401600002</v>
      </c>
      <c r="G247" s="141">
        <f>'Control Totals 2016-17'!$I$3</f>
        <v>129600000</v>
      </c>
      <c r="H247" s="141">
        <v>129600000.00000101</v>
      </c>
      <c r="I247" s="141">
        <f t="shared" si="296"/>
        <v>596478.31401599536</v>
      </c>
      <c r="J247" s="141"/>
      <c r="K247" s="141">
        <v>20732928.284097001</v>
      </c>
      <c r="L247" s="141">
        <f t="shared" si="230"/>
        <v>3202979103</v>
      </c>
      <c r="M247" s="141">
        <v>5258012077.9999981</v>
      </c>
      <c r="N247" s="141">
        <f t="shared" si="297"/>
        <v>12629703.97420992</v>
      </c>
      <c r="O247" s="141"/>
      <c r="P247" s="141">
        <v>4213310.2885840004</v>
      </c>
      <c r="Q247" s="141">
        <v>756991403</v>
      </c>
      <c r="R247" s="141">
        <v>1276518313</v>
      </c>
      <c r="S247" s="141">
        <f t="shared" si="298"/>
        <v>2498545.954373267</v>
      </c>
      <c r="T247" s="141"/>
      <c r="U247" s="141"/>
      <c r="V247" s="141">
        <f t="shared" si="231"/>
        <v>443204474</v>
      </c>
      <c r="W247" s="141">
        <f t="shared" si="232"/>
        <v>523996799.00000209</v>
      </c>
      <c r="X247" s="141">
        <f t="shared" si="233"/>
        <v>0</v>
      </c>
      <c r="Y247" s="141"/>
      <c r="Z247" s="141">
        <v>884160.53410199995</v>
      </c>
      <c r="AA247" s="141">
        <f t="shared" si="234"/>
        <v>340118003</v>
      </c>
      <c r="AB247" s="141">
        <f t="shared" si="235"/>
        <v>342170317.00001383</v>
      </c>
      <c r="AC247" s="141">
        <f t="shared" si="236"/>
        <v>878857.40010046936</v>
      </c>
      <c r="AD247" s="141"/>
      <c r="AE247" s="141">
        <v>3230992.3929579998</v>
      </c>
      <c r="AF247" s="141">
        <f t="shared" si="237"/>
        <v>605544318</v>
      </c>
      <c r="AG247" s="141">
        <f t="shared" si="238"/>
        <v>726591897.00000179</v>
      </c>
      <c r="AH247" s="141">
        <f t="shared" si="299"/>
        <v>2692720.7599411681</v>
      </c>
      <c r="AI247" s="141"/>
      <c r="AJ247" s="141"/>
      <c r="AK247" s="141">
        <f t="shared" si="239"/>
        <v>20371175</v>
      </c>
      <c r="AL247" s="141">
        <f t="shared" si="240"/>
        <v>21580834</v>
      </c>
      <c r="AM247" s="141">
        <f t="shared" si="300"/>
        <v>0</v>
      </c>
      <c r="AN247" s="141"/>
      <c r="AO247" s="141">
        <v>119055.645055</v>
      </c>
      <c r="AP247" s="141">
        <f t="shared" si="241"/>
        <v>45205996</v>
      </c>
      <c r="AQ247" s="141">
        <f t="shared" si="242"/>
        <v>45294790.000002876</v>
      </c>
      <c r="AR247" s="141">
        <f t="shared" si="301"/>
        <v>118822.25337910625</v>
      </c>
      <c r="AS247" s="141"/>
      <c r="AT247" s="141">
        <v>67092.899929000007</v>
      </c>
      <c r="AU247" s="141">
        <f t="shared" si="243"/>
        <v>12223411</v>
      </c>
      <c r="AV247" s="141">
        <f t="shared" si="244"/>
        <v>11889881.000002848</v>
      </c>
      <c r="AW247" s="141">
        <f t="shared" si="302"/>
        <v>68974.962071852642</v>
      </c>
      <c r="AX247" s="141"/>
      <c r="AY247" s="141">
        <v>3162890.1461550002</v>
      </c>
      <c r="AZ247" s="141">
        <f t="shared" si="245"/>
        <v>859541545</v>
      </c>
      <c r="BA247" s="141">
        <f t="shared" si="246"/>
        <v>834431461.9999969</v>
      </c>
      <c r="BB247" s="141">
        <f t="shared" si="303"/>
        <v>3258069.2443873296</v>
      </c>
      <c r="BC247" s="141"/>
      <c r="BD247" s="141"/>
      <c r="BE247" s="141">
        <f t="shared" si="247"/>
        <v>9386434</v>
      </c>
      <c r="BF247" s="141">
        <f t="shared" si="248"/>
        <v>9386434</v>
      </c>
      <c r="BG247" s="141">
        <f t="shared" si="304"/>
        <v>0</v>
      </c>
      <c r="BH247" s="141"/>
      <c r="BI247" s="141"/>
      <c r="BJ247" s="141">
        <f t="shared" si="249"/>
        <v>2191103</v>
      </c>
      <c r="BK247" s="141">
        <f t="shared" si="250"/>
        <v>2191101</v>
      </c>
      <c r="BL247" s="141">
        <f t="shared" si="305"/>
        <v>0</v>
      </c>
      <c r="BM247" s="141"/>
      <c r="BN247" s="141">
        <v>607276</v>
      </c>
      <c r="BO247" s="141">
        <f t="shared" si="251"/>
        <v>186600000</v>
      </c>
      <c r="BP247" s="141">
        <f t="shared" si="252"/>
        <v>183638092</v>
      </c>
      <c r="BQ247" s="141">
        <f t="shared" si="306"/>
        <v>617070.78507437336</v>
      </c>
      <c r="BR247" s="141"/>
      <c r="BS247" s="141">
        <v>352438</v>
      </c>
      <c r="BT247" s="141">
        <f t="shared" si="253"/>
        <v>121100000</v>
      </c>
      <c r="BU247" s="141">
        <f t="shared" si="254"/>
        <v>119177778</v>
      </c>
      <c r="BV247" s="141">
        <f t="shared" si="307"/>
        <v>358122.48320320254</v>
      </c>
      <c r="BW247" s="141"/>
      <c r="BX247" s="141">
        <v>20127</v>
      </c>
      <c r="BY247" s="141">
        <f t="shared" si="255"/>
        <v>10161290</v>
      </c>
      <c r="BZ247" s="141">
        <f t="shared" si="256"/>
        <v>10000069</v>
      </c>
      <c r="CA247" s="141">
        <f t="shared" si="308"/>
        <v>20451.487267737852</v>
      </c>
      <c r="CB247" s="141"/>
      <c r="CC247" s="141">
        <v>9232.5479369999994</v>
      </c>
      <c r="CD247" s="141">
        <f t="shared" si="257"/>
        <v>1904000</v>
      </c>
      <c r="CE247" s="141">
        <f t="shared" si="258"/>
        <v>1874207.2309440002</v>
      </c>
      <c r="CF247" s="141">
        <f t="shared" si="309"/>
        <v>9379.3103461637638</v>
      </c>
      <c r="CG247" s="141"/>
      <c r="CH247" s="141">
        <v>693.23</v>
      </c>
      <c r="CI247" s="141">
        <f t="shared" si="261"/>
        <v>246401</v>
      </c>
      <c r="CJ247" s="141">
        <f t="shared" si="262"/>
        <v>225992.98000000117</v>
      </c>
      <c r="CK247" s="141">
        <f t="shared" si="310"/>
        <v>755.83128834355432</v>
      </c>
      <c r="CL247" s="141"/>
      <c r="CM247" s="141">
        <v>676761</v>
      </c>
      <c r="CN247" s="141">
        <v>1311878</v>
      </c>
      <c r="CO247" s="141">
        <f t="shared" si="259"/>
        <v>1988639</v>
      </c>
      <c r="CP247" s="141">
        <f t="shared" si="263"/>
        <v>435000431</v>
      </c>
      <c r="CQ247" s="141">
        <f t="shared" si="264"/>
        <v>435000431.00000006</v>
      </c>
      <c r="CR247" s="141">
        <f t="shared" si="265"/>
        <v>1988638.9999999995</v>
      </c>
      <c r="CS247" s="141"/>
      <c r="CT247" s="141"/>
      <c r="CU247" s="141"/>
      <c r="CV247" s="141">
        <f t="shared" si="260"/>
        <v>25736591.759658925</v>
      </c>
    </row>
    <row r="248" spans="1:100" s="14" customFormat="1" ht="13.2" x14ac:dyDescent="0.25">
      <c r="A248" s="4" t="s">
        <v>272</v>
      </c>
      <c r="B248" s="4" t="s">
        <v>273</v>
      </c>
      <c r="C248" s="4"/>
      <c r="D248" s="4" t="s">
        <v>203</v>
      </c>
      <c r="E248" s="4"/>
      <c r="F248" s="141">
        <v>789498.06969200005</v>
      </c>
      <c r="G248" s="141">
        <f>'Control Totals 2016-17'!$I$3</f>
        <v>129600000</v>
      </c>
      <c r="H248" s="141">
        <v>129600000.00000101</v>
      </c>
      <c r="I248" s="141">
        <f t="shared" si="296"/>
        <v>789498.06969199388</v>
      </c>
      <c r="J248" s="141"/>
      <c r="K248" s="141">
        <v>31200888.789294001</v>
      </c>
      <c r="L248" s="141">
        <f t="shared" si="230"/>
        <v>3202979103</v>
      </c>
      <c r="M248" s="141">
        <v>5258012077.9999981</v>
      </c>
      <c r="N248" s="141">
        <f t="shared" si="297"/>
        <v>19006383.649302773</v>
      </c>
      <c r="O248" s="141"/>
      <c r="P248" s="141">
        <v>5704073.178022</v>
      </c>
      <c r="Q248" s="141">
        <v>756991403</v>
      </c>
      <c r="R248" s="141">
        <v>1276518313</v>
      </c>
      <c r="S248" s="141">
        <f t="shared" si="298"/>
        <v>3382587.083845105</v>
      </c>
      <c r="T248" s="141"/>
      <c r="U248" s="141"/>
      <c r="V248" s="141">
        <f t="shared" si="231"/>
        <v>443204474</v>
      </c>
      <c r="W248" s="141">
        <f t="shared" si="232"/>
        <v>523996799.00000209</v>
      </c>
      <c r="X248" s="141">
        <f t="shared" si="233"/>
        <v>0</v>
      </c>
      <c r="Y248" s="141"/>
      <c r="Z248" s="141">
        <v>1382893.0353870001</v>
      </c>
      <c r="AA248" s="141">
        <f t="shared" si="234"/>
        <v>340118003</v>
      </c>
      <c r="AB248" s="141">
        <f t="shared" si="235"/>
        <v>342170317.00001383</v>
      </c>
      <c r="AC248" s="141">
        <f t="shared" si="236"/>
        <v>1374598.5381847597</v>
      </c>
      <c r="AD248" s="141"/>
      <c r="AE248" s="141">
        <v>3606190.1960749999</v>
      </c>
      <c r="AF248" s="141">
        <f t="shared" si="237"/>
        <v>605544318</v>
      </c>
      <c r="AG248" s="141">
        <f t="shared" si="238"/>
        <v>726591897.00000179</v>
      </c>
      <c r="AH248" s="141">
        <f t="shared" si="299"/>
        <v>3005411.9676764254</v>
      </c>
      <c r="AI248" s="141"/>
      <c r="AJ248" s="141"/>
      <c r="AK248" s="141">
        <f t="shared" si="239"/>
        <v>20371175</v>
      </c>
      <c r="AL248" s="141">
        <f t="shared" si="240"/>
        <v>21580834</v>
      </c>
      <c r="AM248" s="141">
        <f t="shared" si="300"/>
        <v>0</v>
      </c>
      <c r="AN248" s="141"/>
      <c r="AO248" s="141">
        <v>313568.43940999999</v>
      </c>
      <c r="AP248" s="141">
        <f t="shared" si="241"/>
        <v>45205996</v>
      </c>
      <c r="AQ248" s="141">
        <f t="shared" si="242"/>
        <v>45294790.000002876</v>
      </c>
      <c r="AR248" s="141">
        <f t="shared" si="301"/>
        <v>312953.73303847533</v>
      </c>
      <c r="AS248" s="141"/>
      <c r="AT248" s="141">
        <v>67828.940180999998</v>
      </c>
      <c r="AU248" s="141">
        <f t="shared" si="243"/>
        <v>12223411</v>
      </c>
      <c r="AV248" s="141">
        <f t="shared" si="244"/>
        <v>11889881.000002848</v>
      </c>
      <c r="AW248" s="141">
        <f t="shared" si="302"/>
        <v>69731.649419079869</v>
      </c>
      <c r="AX248" s="141"/>
      <c r="AY248" s="141">
        <v>1469645.759199</v>
      </c>
      <c r="AZ248" s="141">
        <f t="shared" si="245"/>
        <v>859541545</v>
      </c>
      <c r="BA248" s="141">
        <f t="shared" si="246"/>
        <v>834431461.9999969</v>
      </c>
      <c r="BB248" s="141">
        <f t="shared" si="303"/>
        <v>1513870.9935946916</v>
      </c>
      <c r="BC248" s="141"/>
      <c r="BD248" s="141"/>
      <c r="BE248" s="141">
        <f t="shared" si="247"/>
        <v>9386434</v>
      </c>
      <c r="BF248" s="141">
        <f t="shared" si="248"/>
        <v>9386434</v>
      </c>
      <c r="BG248" s="141">
        <f t="shared" si="304"/>
        <v>0</v>
      </c>
      <c r="BH248" s="141"/>
      <c r="BI248" s="141"/>
      <c r="BJ248" s="141">
        <f t="shared" si="249"/>
        <v>2191103</v>
      </c>
      <c r="BK248" s="141">
        <f t="shared" si="250"/>
        <v>2191101</v>
      </c>
      <c r="BL248" s="141">
        <f t="shared" si="305"/>
        <v>0</v>
      </c>
      <c r="BM248" s="141"/>
      <c r="BN248" s="141">
        <v>982543</v>
      </c>
      <c r="BO248" s="141">
        <f t="shared" si="251"/>
        <v>186600000</v>
      </c>
      <c r="BP248" s="141">
        <f t="shared" si="252"/>
        <v>183638092</v>
      </c>
      <c r="BQ248" s="141">
        <f t="shared" si="306"/>
        <v>998390.48534658051</v>
      </c>
      <c r="BR248" s="141"/>
      <c r="BS248" s="141">
        <v>578749</v>
      </c>
      <c r="BT248" s="141">
        <f t="shared" si="253"/>
        <v>121100000</v>
      </c>
      <c r="BU248" s="141">
        <f t="shared" si="254"/>
        <v>119177778</v>
      </c>
      <c r="BV248" s="141">
        <f t="shared" si="307"/>
        <v>588083.6601937653</v>
      </c>
      <c r="BW248" s="141"/>
      <c r="BX248" s="141">
        <v>22977</v>
      </c>
      <c r="BY248" s="141">
        <f t="shared" si="255"/>
        <v>10161290</v>
      </c>
      <c r="BZ248" s="141">
        <f t="shared" si="256"/>
        <v>10000069</v>
      </c>
      <c r="CA248" s="141">
        <f t="shared" si="308"/>
        <v>23347.434935698941</v>
      </c>
      <c r="CB248" s="141"/>
      <c r="CC248" s="141">
        <v>18465.095870000001</v>
      </c>
      <c r="CD248" s="141">
        <f t="shared" si="257"/>
        <v>1904000</v>
      </c>
      <c r="CE248" s="141">
        <f t="shared" si="258"/>
        <v>1874207.2309440002</v>
      </c>
      <c r="CF248" s="141">
        <f t="shared" si="309"/>
        <v>18758.620688263945</v>
      </c>
      <c r="CG248" s="141"/>
      <c r="CH248" s="141">
        <v>693.23</v>
      </c>
      <c r="CI248" s="141">
        <f t="shared" si="261"/>
        <v>246401</v>
      </c>
      <c r="CJ248" s="141">
        <f t="shared" si="262"/>
        <v>225992.98000000117</v>
      </c>
      <c r="CK248" s="141">
        <f t="shared" si="310"/>
        <v>755.83128834355432</v>
      </c>
      <c r="CL248" s="141"/>
      <c r="CM248" s="141"/>
      <c r="CN248" s="141"/>
      <c r="CO248" s="141">
        <f t="shared" si="259"/>
        <v>0</v>
      </c>
      <c r="CP248" s="141">
        <f t="shared" si="263"/>
        <v>435000431</v>
      </c>
      <c r="CQ248" s="141">
        <f t="shared" si="264"/>
        <v>435000431.00000006</v>
      </c>
      <c r="CR248" s="141">
        <f t="shared" si="265"/>
        <v>0</v>
      </c>
      <c r="CS248" s="141"/>
      <c r="CT248" s="141"/>
      <c r="CU248" s="141"/>
      <c r="CV248" s="141">
        <f t="shared" si="260"/>
        <v>31084371.717205953</v>
      </c>
    </row>
    <row r="249" spans="1:100" s="14" customFormat="1" ht="13.2" x14ac:dyDescent="0.25">
      <c r="A249" s="4" t="s">
        <v>236</v>
      </c>
      <c r="B249" s="4" t="s">
        <v>237</v>
      </c>
      <c r="C249" s="4"/>
      <c r="D249" s="4" t="s">
        <v>203</v>
      </c>
      <c r="E249" s="4"/>
      <c r="F249" s="141">
        <v>187120.54525299999</v>
      </c>
      <c r="G249" s="141">
        <f>'Control Totals 2016-17'!$I$3</f>
        <v>129600000</v>
      </c>
      <c r="H249" s="141">
        <v>129600000.00000101</v>
      </c>
      <c r="I249" s="141">
        <f t="shared" si="296"/>
        <v>187120.54525299853</v>
      </c>
      <c r="J249" s="141"/>
      <c r="K249" s="141">
        <v>8631263.6740150005</v>
      </c>
      <c r="L249" s="141">
        <f t="shared" si="230"/>
        <v>3202979103</v>
      </c>
      <c r="M249" s="141">
        <v>5258012077.9999981</v>
      </c>
      <c r="N249" s="141">
        <f t="shared" si="297"/>
        <v>5257834.4762701141</v>
      </c>
      <c r="O249" s="141"/>
      <c r="P249" s="141">
        <v>1805314.8417440001</v>
      </c>
      <c r="Q249" s="141">
        <v>756991403</v>
      </c>
      <c r="R249" s="141">
        <v>1276518313</v>
      </c>
      <c r="S249" s="141">
        <f t="shared" si="298"/>
        <v>1070574.3905050531</v>
      </c>
      <c r="T249" s="141"/>
      <c r="U249" s="141"/>
      <c r="V249" s="141">
        <f t="shared" si="231"/>
        <v>443204474</v>
      </c>
      <c r="W249" s="141">
        <f t="shared" si="232"/>
        <v>523996799.00000209</v>
      </c>
      <c r="X249" s="141">
        <f t="shared" si="233"/>
        <v>0</v>
      </c>
      <c r="Y249" s="141"/>
      <c r="Z249" s="141">
        <v>1025828.171038</v>
      </c>
      <c r="AA249" s="141">
        <f t="shared" si="234"/>
        <v>340118003</v>
      </c>
      <c r="AB249" s="141">
        <f t="shared" si="235"/>
        <v>342170317.00001383</v>
      </c>
      <c r="AC249" s="141">
        <f t="shared" si="236"/>
        <v>1019675.3243051555</v>
      </c>
      <c r="AD249" s="141"/>
      <c r="AE249" s="141">
        <v>1612656.6232439999</v>
      </c>
      <c r="AF249" s="141">
        <f t="shared" si="237"/>
        <v>605544318</v>
      </c>
      <c r="AG249" s="141">
        <f t="shared" si="238"/>
        <v>726591897.00000179</v>
      </c>
      <c r="AH249" s="141">
        <f t="shared" si="299"/>
        <v>1343993.8693542415</v>
      </c>
      <c r="AI249" s="141"/>
      <c r="AJ249" s="141"/>
      <c r="AK249" s="141">
        <f t="shared" si="239"/>
        <v>20371175</v>
      </c>
      <c r="AL249" s="141">
        <f t="shared" si="240"/>
        <v>21580834</v>
      </c>
      <c r="AM249" s="141">
        <f t="shared" si="300"/>
        <v>0</v>
      </c>
      <c r="AN249" s="141"/>
      <c r="AO249" s="141">
        <v>87528.209627999997</v>
      </c>
      <c r="AP249" s="141">
        <f t="shared" si="241"/>
        <v>45205996</v>
      </c>
      <c r="AQ249" s="141">
        <f t="shared" si="242"/>
        <v>45294790.000002876</v>
      </c>
      <c r="AR249" s="141">
        <f t="shared" si="301"/>
        <v>87356.623009628223</v>
      </c>
      <c r="AS249" s="141"/>
      <c r="AT249" s="141">
        <v>65790.674866999994</v>
      </c>
      <c r="AU249" s="141">
        <f t="shared" si="243"/>
        <v>12223411</v>
      </c>
      <c r="AV249" s="141">
        <f t="shared" si="244"/>
        <v>11889881.000002848</v>
      </c>
      <c r="AW249" s="141">
        <f t="shared" si="302"/>
        <v>67636.207533659806</v>
      </c>
      <c r="AX249" s="141"/>
      <c r="AY249" s="141">
        <v>19314.594969000002</v>
      </c>
      <c r="AZ249" s="141">
        <f t="shared" si="245"/>
        <v>859541545</v>
      </c>
      <c r="BA249" s="141">
        <f t="shared" si="246"/>
        <v>834431461.9999969</v>
      </c>
      <c r="BB249" s="141">
        <f t="shared" si="303"/>
        <v>19895.818358660537</v>
      </c>
      <c r="BC249" s="141"/>
      <c r="BD249" s="141"/>
      <c r="BE249" s="141">
        <f t="shared" si="247"/>
        <v>9386434</v>
      </c>
      <c r="BF249" s="141">
        <f t="shared" si="248"/>
        <v>9386434</v>
      </c>
      <c r="BG249" s="141">
        <f t="shared" si="304"/>
        <v>0</v>
      </c>
      <c r="BH249" s="141"/>
      <c r="BI249" s="141"/>
      <c r="BJ249" s="141">
        <f t="shared" si="249"/>
        <v>2191103</v>
      </c>
      <c r="BK249" s="141">
        <f t="shared" si="250"/>
        <v>2191101</v>
      </c>
      <c r="BL249" s="141">
        <f t="shared" si="305"/>
        <v>0</v>
      </c>
      <c r="BM249" s="141"/>
      <c r="BN249" s="141">
        <v>487826</v>
      </c>
      <c r="BO249" s="141">
        <f t="shared" si="251"/>
        <v>186600000</v>
      </c>
      <c r="BP249" s="141">
        <f t="shared" si="252"/>
        <v>183638092</v>
      </c>
      <c r="BQ249" s="141">
        <f t="shared" si="306"/>
        <v>495694.17003091058</v>
      </c>
      <c r="BR249" s="141"/>
      <c r="BS249" s="141">
        <v>410066</v>
      </c>
      <c r="BT249" s="141">
        <f t="shared" si="253"/>
        <v>121100000</v>
      </c>
      <c r="BU249" s="141">
        <f t="shared" si="254"/>
        <v>119177778</v>
      </c>
      <c r="BV249" s="141">
        <f t="shared" si="307"/>
        <v>416679.96696498233</v>
      </c>
      <c r="BW249" s="141"/>
      <c r="BX249" s="141">
        <v>14626</v>
      </c>
      <c r="BY249" s="141">
        <f t="shared" si="255"/>
        <v>10161290</v>
      </c>
      <c r="BZ249" s="141">
        <f t="shared" si="256"/>
        <v>10000069</v>
      </c>
      <c r="CA249" s="141">
        <f t="shared" si="308"/>
        <v>14861.800207578566</v>
      </c>
      <c r="CB249" s="141"/>
      <c r="CC249" s="141">
        <v>9232.5479369999994</v>
      </c>
      <c r="CD249" s="141">
        <f t="shared" si="257"/>
        <v>1904000</v>
      </c>
      <c r="CE249" s="141">
        <f t="shared" si="258"/>
        <v>1874207.2309440002</v>
      </c>
      <c r="CF249" s="141">
        <f t="shared" si="309"/>
        <v>9379.3103461637638</v>
      </c>
      <c r="CG249" s="141"/>
      <c r="CH249" s="141">
        <v>693.23</v>
      </c>
      <c r="CI249" s="141">
        <f t="shared" si="261"/>
        <v>246401</v>
      </c>
      <c r="CJ249" s="141">
        <f t="shared" si="262"/>
        <v>225992.98000000117</v>
      </c>
      <c r="CK249" s="141">
        <f t="shared" si="310"/>
        <v>755.83128834355432</v>
      </c>
      <c r="CL249" s="141"/>
      <c r="CM249" s="141">
        <v>752476</v>
      </c>
      <c r="CN249" s="141">
        <v>1462511</v>
      </c>
      <c r="CO249" s="141">
        <f t="shared" si="259"/>
        <v>2214987</v>
      </c>
      <c r="CP249" s="141">
        <f t="shared" si="263"/>
        <v>435000431</v>
      </c>
      <c r="CQ249" s="141">
        <f t="shared" si="264"/>
        <v>435000431.00000006</v>
      </c>
      <c r="CR249" s="141">
        <f t="shared" si="265"/>
        <v>2214986.9999999995</v>
      </c>
      <c r="CS249" s="141"/>
      <c r="CT249" s="141"/>
      <c r="CU249" s="141"/>
      <c r="CV249" s="141">
        <f t="shared" si="260"/>
        <v>12206445.333427487</v>
      </c>
    </row>
    <row r="250" spans="1:100" s="14" customFormat="1" ht="13.2" x14ac:dyDescent="0.25">
      <c r="A250" s="4" t="s">
        <v>242</v>
      </c>
      <c r="B250" s="4" t="s">
        <v>243</v>
      </c>
      <c r="C250" s="4"/>
      <c r="D250" s="4" t="s">
        <v>203</v>
      </c>
      <c r="E250" s="4"/>
      <c r="F250" s="141">
        <v>538821.15554800001</v>
      </c>
      <c r="G250" s="141">
        <f>'Control Totals 2016-17'!$I$3</f>
        <v>129600000</v>
      </c>
      <c r="H250" s="141">
        <v>129600000.00000101</v>
      </c>
      <c r="I250" s="141">
        <f t="shared" si="296"/>
        <v>538821.15554799582</v>
      </c>
      <c r="J250" s="141"/>
      <c r="K250" s="141">
        <v>21673929.805091001</v>
      </c>
      <c r="L250" s="141">
        <f t="shared" si="230"/>
        <v>3202979103</v>
      </c>
      <c r="M250" s="141">
        <v>5258012077.9999981</v>
      </c>
      <c r="N250" s="141">
        <f t="shared" si="297"/>
        <v>13202925.975780798</v>
      </c>
      <c r="O250" s="141"/>
      <c r="P250" s="141">
        <v>7362003.8012300003</v>
      </c>
      <c r="Q250" s="141">
        <v>756991403</v>
      </c>
      <c r="R250" s="141">
        <v>1276518313</v>
      </c>
      <c r="S250" s="141">
        <f t="shared" si="298"/>
        <v>4365760.7804208845</v>
      </c>
      <c r="T250" s="141"/>
      <c r="U250" s="141"/>
      <c r="V250" s="141">
        <f t="shared" si="231"/>
        <v>443204474</v>
      </c>
      <c r="W250" s="141">
        <f t="shared" si="232"/>
        <v>523996799.00000209</v>
      </c>
      <c r="X250" s="141">
        <f t="shared" si="233"/>
        <v>0</v>
      </c>
      <c r="Y250" s="141"/>
      <c r="Z250" s="141">
        <v>992592.67802700005</v>
      </c>
      <c r="AA250" s="141">
        <f t="shared" si="234"/>
        <v>340118003</v>
      </c>
      <c r="AB250" s="141">
        <f t="shared" si="235"/>
        <v>342170317.00001383</v>
      </c>
      <c r="AC250" s="141">
        <f t="shared" si="236"/>
        <v>986639.17549268773</v>
      </c>
      <c r="AD250" s="141"/>
      <c r="AE250" s="141">
        <v>2965440.1690349998</v>
      </c>
      <c r="AF250" s="141">
        <f t="shared" si="237"/>
        <v>605544318</v>
      </c>
      <c r="AG250" s="141">
        <f t="shared" si="238"/>
        <v>726591897.00000179</v>
      </c>
      <c r="AH250" s="141">
        <f t="shared" si="299"/>
        <v>2471408.5749405199</v>
      </c>
      <c r="AI250" s="141"/>
      <c r="AJ250" s="141"/>
      <c r="AK250" s="141">
        <f t="shared" si="239"/>
        <v>20371175</v>
      </c>
      <c r="AL250" s="141">
        <f t="shared" si="240"/>
        <v>21580834</v>
      </c>
      <c r="AM250" s="141">
        <f t="shared" si="300"/>
        <v>0</v>
      </c>
      <c r="AN250" s="141"/>
      <c r="AO250" s="141">
        <v>316102.11647200002</v>
      </c>
      <c r="AP250" s="141">
        <f t="shared" si="241"/>
        <v>45205996</v>
      </c>
      <c r="AQ250" s="141">
        <f t="shared" si="242"/>
        <v>45294790.000002876</v>
      </c>
      <c r="AR250" s="141">
        <f t="shared" si="301"/>
        <v>315482.44318659737</v>
      </c>
      <c r="AS250" s="141"/>
      <c r="AT250" s="141">
        <v>72981.221948000006</v>
      </c>
      <c r="AU250" s="141">
        <f t="shared" si="243"/>
        <v>12223411</v>
      </c>
      <c r="AV250" s="141">
        <f t="shared" si="244"/>
        <v>11889881.000002848</v>
      </c>
      <c r="AW250" s="141">
        <f t="shared" si="302"/>
        <v>75028.460852754622</v>
      </c>
      <c r="AX250" s="141"/>
      <c r="AY250" s="141">
        <v>3901085.1059590001</v>
      </c>
      <c r="AZ250" s="141">
        <f t="shared" si="245"/>
        <v>859541545</v>
      </c>
      <c r="BA250" s="141">
        <f t="shared" si="246"/>
        <v>834431461.9999969</v>
      </c>
      <c r="BB250" s="141">
        <f t="shared" si="303"/>
        <v>4018478.2955277641</v>
      </c>
      <c r="BC250" s="141"/>
      <c r="BD250" s="141"/>
      <c r="BE250" s="141">
        <f t="shared" si="247"/>
        <v>9386434</v>
      </c>
      <c r="BF250" s="141">
        <f t="shared" si="248"/>
        <v>9386434</v>
      </c>
      <c r="BG250" s="141">
        <f t="shared" si="304"/>
        <v>0</v>
      </c>
      <c r="BH250" s="141"/>
      <c r="BI250" s="141"/>
      <c r="BJ250" s="141">
        <f t="shared" si="249"/>
        <v>2191103</v>
      </c>
      <c r="BK250" s="141">
        <f t="shared" si="250"/>
        <v>2191101</v>
      </c>
      <c r="BL250" s="141">
        <f t="shared" si="305"/>
        <v>0</v>
      </c>
      <c r="BM250" s="141"/>
      <c r="BN250" s="141">
        <v>681311</v>
      </c>
      <c r="BO250" s="141">
        <f t="shared" si="251"/>
        <v>186600000</v>
      </c>
      <c r="BP250" s="141">
        <f t="shared" si="252"/>
        <v>183638092</v>
      </c>
      <c r="BQ250" s="141">
        <f t="shared" si="306"/>
        <v>692299.89930411603</v>
      </c>
      <c r="BR250" s="141"/>
      <c r="BS250" s="141">
        <v>434251</v>
      </c>
      <c r="BT250" s="141">
        <f t="shared" si="253"/>
        <v>121100000</v>
      </c>
      <c r="BU250" s="141">
        <f t="shared" si="254"/>
        <v>119177778</v>
      </c>
      <c r="BV250" s="141">
        <f t="shared" si="307"/>
        <v>441255.04756432027</v>
      </c>
      <c r="BW250" s="141"/>
      <c r="BX250" s="141">
        <v>44270</v>
      </c>
      <c r="BY250" s="141">
        <f t="shared" si="255"/>
        <v>10161290</v>
      </c>
      <c r="BZ250" s="141">
        <f t="shared" si="256"/>
        <v>10000069</v>
      </c>
      <c r="CA250" s="141">
        <f t="shared" si="308"/>
        <v>44983.720442328944</v>
      </c>
      <c r="CB250" s="141"/>
      <c r="CC250" s="141">
        <v>9232.5479369999994</v>
      </c>
      <c r="CD250" s="141">
        <f t="shared" si="257"/>
        <v>1904000</v>
      </c>
      <c r="CE250" s="141">
        <f t="shared" si="258"/>
        <v>1874207.2309440002</v>
      </c>
      <c r="CF250" s="141">
        <f t="shared" si="309"/>
        <v>9379.3103461637638</v>
      </c>
      <c r="CG250" s="141"/>
      <c r="CH250" s="141">
        <v>693.23</v>
      </c>
      <c r="CI250" s="141">
        <f t="shared" si="261"/>
        <v>246401</v>
      </c>
      <c r="CJ250" s="141">
        <f t="shared" si="262"/>
        <v>225992.98000000117</v>
      </c>
      <c r="CK250" s="141">
        <f t="shared" si="310"/>
        <v>755.83128834355432</v>
      </c>
      <c r="CL250" s="141"/>
      <c r="CM250" s="141">
        <v>729102.00000000012</v>
      </c>
      <c r="CN250" s="141">
        <v>714689</v>
      </c>
      <c r="CO250" s="141">
        <f t="shared" si="259"/>
        <v>1443791</v>
      </c>
      <c r="CP250" s="141">
        <f t="shared" si="263"/>
        <v>435000431</v>
      </c>
      <c r="CQ250" s="141">
        <f t="shared" si="264"/>
        <v>435000431.00000006</v>
      </c>
      <c r="CR250" s="141">
        <f t="shared" si="265"/>
        <v>1443790.9999999998</v>
      </c>
      <c r="CS250" s="141"/>
      <c r="CT250" s="141"/>
      <c r="CU250" s="141"/>
      <c r="CV250" s="141">
        <f t="shared" si="260"/>
        <v>28607009.670695271</v>
      </c>
    </row>
    <row r="251" spans="1:100" s="14" customFormat="1" ht="13.2" x14ac:dyDescent="0.25">
      <c r="A251" s="4" t="s">
        <v>553</v>
      </c>
      <c r="B251" s="4" t="s">
        <v>554</v>
      </c>
      <c r="C251" s="4" t="s">
        <v>348</v>
      </c>
      <c r="D251" s="4" t="s">
        <v>348</v>
      </c>
      <c r="E251" s="4"/>
      <c r="F251" s="141"/>
      <c r="G251" s="141">
        <f>'Control Totals 2016-17'!$I$3</f>
        <v>129600000</v>
      </c>
      <c r="H251" s="141">
        <v>129600000.00000101</v>
      </c>
      <c r="I251" s="141">
        <f t="shared" si="296"/>
        <v>0</v>
      </c>
      <c r="J251" s="141"/>
      <c r="K251" s="141"/>
      <c r="L251" s="141">
        <f t="shared" si="230"/>
        <v>3202979103</v>
      </c>
      <c r="M251" s="141">
        <v>5258012077.9999981</v>
      </c>
      <c r="N251" s="141">
        <f t="shared" si="297"/>
        <v>0</v>
      </c>
      <c r="O251" s="141"/>
      <c r="P251" s="141">
        <v>3534412.7180039999</v>
      </c>
      <c r="Q251" s="141">
        <v>756991403</v>
      </c>
      <c r="R251" s="141">
        <v>1276518313</v>
      </c>
      <c r="S251" s="141">
        <f t="shared" si="298"/>
        <v>2095951.1625767734</v>
      </c>
      <c r="T251" s="141"/>
      <c r="U251" s="141"/>
      <c r="V251" s="141">
        <f t="shared" si="231"/>
        <v>443204474</v>
      </c>
      <c r="W251" s="141">
        <f t="shared" si="232"/>
        <v>523996799.00000209</v>
      </c>
      <c r="X251" s="141">
        <f t="shared" si="233"/>
        <v>0</v>
      </c>
      <c r="Y251" s="141"/>
      <c r="Z251" s="141">
        <v>150591.10125099999</v>
      </c>
      <c r="AA251" s="141">
        <f t="shared" si="234"/>
        <v>340118003</v>
      </c>
      <c r="AB251" s="141">
        <f t="shared" si="235"/>
        <v>342170317.00001383</v>
      </c>
      <c r="AC251" s="141">
        <f t="shared" si="236"/>
        <v>149687.86619518153</v>
      </c>
      <c r="AD251" s="141"/>
      <c r="AE251" s="141"/>
      <c r="AF251" s="141">
        <f t="shared" si="237"/>
        <v>605544318</v>
      </c>
      <c r="AG251" s="141">
        <f t="shared" si="238"/>
        <v>726591897.00000179</v>
      </c>
      <c r="AH251" s="141">
        <f t="shared" si="299"/>
        <v>0</v>
      </c>
      <c r="AI251" s="141"/>
      <c r="AJ251" s="141"/>
      <c r="AK251" s="141">
        <f t="shared" si="239"/>
        <v>20371175</v>
      </c>
      <c r="AL251" s="141">
        <f t="shared" si="240"/>
        <v>21580834</v>
      </c>
      <c r="AM251" s="141">
        <f t="shared" si="300"/>
        <v>0</v>
      </c>
      <c r="AN251" s="141"/>
      <c r="AO251" s="141">
        <v>92893.376967000004</v>
      </c>
      <c r="AP251" s="141">
        <f t="shared" si="241"/>
        <v>45205996</v>
      </c>
      <c r="AQ251" s="141">
        <f t="shared" si="242"/>
        <v>45294790.000002876</v>
      </c>
      <c r="AR251" s="141">
        <f t="shared" si="301"/>
        <v>92711.272700379617</v>
      </c>
      <c r="AS251" s="141"/>
      <c r="AT251" s="141"/>
      <c r="AU251" s="141">
        <f t="shared" si="243"/>
        <v>12223411</v>
      </c>
      <c r="AV251" s="141">
        <f t="shared" si="244"/>
        <v>11889881.000002848</v>
      </c>
      <c r="AW251" s="141">
        <f t="shared" si="302"/>
        <v>0</v>
      </c>
      <c r="AX251" s="141"/>
      <c r="AY251" s="141"/>
      <c r="AZ251" s="141">
        <f t="shared" si="245"/>
        <v>859541545</v>
      </c>
      <c r="BA251" s="141">
        <f t="shared" si="246"/>
        <v>834431461.9999969</v>
      </c>
      <c r="BB251" s="141">
        <f t="shared" si="303"/>
        <v>0</v>
      </c>
      <c r="BC251" s="141"/>
      <c r="BD251" s="141"/>
      <c r="BE251" s="141">
        <f t="shared" si="247"/>
        <v>9386434</v>
      </c>
      <c r="BF251" s="141">
        <f t="shared" si="248"/>
        <v>9386434</v>
      </c>
      <c r="BG251" s="141">
        <f t="shared" si="304"/>
        <v>0</v>
      </c>
      <c r="BH251" s="141"/>
      <c r="BI251" s="141">
        <v>179307</v>
      </c>
      <c r="BJ251" s="141">
        <f t="shared" si="249"/>
        <v>2191103</v>
      </c>
      <c r="BK251" s="141">
        <f t="shared" si="250"/>
        <v>2191101</v>
      </c>
      <c r="BL251" s="141">
        <f t="shared" si="305"/>
        <v>179307.16366840233</v>
      </c>
      <c r="BM251" s="141"/>
      <c r="BN251" s="141"/>
      <c r="BO251" s="141">
        <f t="shared" si="251"/>
        <v>186600000</v>
      </c>
      <c r="BP251" s="141">
        <f t="shared" si="252"/>
        <v>183638092</v>
      </c>
      <c r="BQ251" s="141">
        <f t="shared" si="306"/>
        <v>0</v>
      </c>
      <c r="BR251" s="141"/>
      <c r="BS251" s="141"/>
      <c r="BT251" s="141">
        <f t="shared" si="253"/>
        <v>121100000</v>
      </c>
      <c r="BU251" s="141">
        <f t="shared" si="254"/>
        <v>119177778</v>
      </c>
      <c r="BV251" s="141">
        <f t="shared" si="307"/>
        <v>0</v>
      </c>
      <c r="BW251" s="141"/>
      <c r="BX251" s="141"/>
      <c r="BY251" s="141">
        <f t="shared" si="255"/>
        <v>10161290</v>
      </c>
      <c r="BZ251" s="141">
        <f t="shared" si="256"/>
        <v>10000069</v>
      </c>
      <c r="CA251" s="141">
        <f t="shared" si="308"/>
        <v>0</v>
      </c>
      <c r="CB251" s="141"/>
      <c r="CC251" s="141"/>
      <c r="CD251" s="141">
        <f t="shared" si="257"/>
        <v>1904000</v>
      </c>
      <c r="CE251" s="141">
        <f t="shared" si="258"/>
        <v>1874207.2309440002</v>
      </c>
      <c r="CF251" s="141">
        <f t="shared" si="309"/>
        <v>0</v>
      </c>
      <c r="CG251" s="141"/>
      <c r="CH251" s="141">
        <v>693.23</v>
      </c>
      <c r="CI251" s="141">
        <f t="shared" si="261"/>
        <v>246401</v>
      </c>
      <c r="CJ251" s="141">
        <f t="shared" si="262"/>
        <v>225992.98000000117</v>
      </c>
      <c r="CK251" s="141">
        <f t="shared" si="310"/>
        <v>755.83128834355432</v>
      </c>
      <c r="CL251" s="141"/>
      <c r="CM251" s="141"/>
      <c r="CN251" s="141"/>
      <c r="CO251" s="141">
        <f t="shared" si="259"/>
        <v>0</v>
      </c>
      <c r="CP251" s="141">
        <f t="shared" si="263"/>
        <v>435000431</v>
      </c>
      <c r="CQ251" s="141">
        <f t="shared" si="264"/>
        <v>435000431.00000006</v>
      </c>
      <c r="CR251" s="141">
        <f t="shared" si="265"/>
        <v>0</v>
      </c>
      <c r="CS251" s="141"/>
      <c r="CT251" s="141"/>
      <c r="CU251" s="141"/>
      <c r="CV251" s="141">
        <f t="shared" si="260"/>
        <v>2518413.2964290809</v>
      </c>
    </row>
    <row r="252" spans="1:100" s="14" customFormat="1" ht="13.2" x14ac:dyDescent="0.25">
      <c r="A252" s="4" t="s">
        <v>411</v>
      </c>
      <c r="B252" s="4" t="s">
        <v>412</v>
      </c>
      <c r="C252" s="4" t="s">
        <v>348</v>
      </c>
      <c r="D252" s="4" t="s">
        <v>348</v>
      </c>
      <c r="E252" s="4"/>
      <c r="F252" s="141"/>
      <c r="G252" s="141">
        <f>'Control Totals 2016-17'!$I$3</f>
        <v>129600000</v>
      </c>
      <c r="H252" s="141">
        <v>129600000.00000101</v>
      </c>
      <c r="I252" s="141">
        <f t="shared" si="296"/>
        <v>0</v>
      </c>
      <c r="J252" s="141"/>
      <c r="K252" s="141"/>
      <c r="L252" s="141">
        <f t="shared" si="230"/>
        <v>3202979103</v>
      </c>
      <c r="M252" s="141">
        <v>5258012077.9999981</v>
      </c>
      <c r="N252" s="141">
        <f t="shared" si="297"/>
        <v>0</v>
      </c>
      <c r="O252" s="141"/>
      <c r="P252" s="141">
        <v>721931.06867499999</v>
      </c>
      <c r="Q252" s="141">
        <v>756991403</v>
      </c>
      <c r="R252" s="141">
        <v>1276518313</v>
      </c>
      <c r="S252" s="141">
        <f t="shared" si="298"/>
        <v>428114.1970155015</v>
      </c>
      <c r="T252" s="141"/>
      <c r="U252" s="141"/>
      <c r="V252" s="141">
        <f t="shared" si="231"/>
        <v>443204474</v>
      </c>
      <c r="W252" s="141">
        <f t="shared" si="232"/>
        <v>523996799.00000209</v>
      </c>
      <c r="X252" s="141">
        <f t="shared" si="233"/>
        <v>0</v>
      </c>
      <c r="Y252" s="141"/>
      <c r="Z252" s="141">
        <v>46647.216519000001</v>
      </c>
      <c r="AA252" s="141">
        <f t="shared" si="234"/>
        <v>340118003</v>
      </c>
      <c r="AB252" s="141">
        <f t="shared" si="235"/>
        <v>342170317.00001383</v>
      </c>
      <c r="AC252" s="141">
        <f t="shared" si="236"/>
        <v>46367.429726378781</v>
      </c>
      <c r="AD252" s="141"/>
      <c r="AE252" s="141"/>
      <c r="AF252" s="141">
        <f t="shared" si="237"/>
        <v>605544318</v>
      </c>
      <c r="AG252" s="141">
        <f t="shared" si="238"/>
        <v>726591897.00000179</v>
      </c>
      <c r="AH252" s="141">
        <f t="shared" si="299"/>
        <v>0</v>
      </c>
      <c r="AI252" s="141"/>
      <c r="AJ252" s="141"/>
      <c r="AK252" s="141">
        <f t="shared" si="239"/>
        <v>20371175</v>
      </c>
      <c r="AL252" s="141">
        <f t="shared" si="240"/>
        <v>21580834</v>
      </c>
      <c r="AM252" s="141">
        <f t="shared" si="300"/>
        <v>0</v>
      </c>
      <c r="AN252" s="141"/>
      <c r="AO252" s="141">
        <v>28309.240919</v>
      </c>
      <c r="AP252" s="141">
        <f t="shared" si="241"/>
        <v>45205996</v>
      </c>
      <c r="AQ252" s="141">
        <f t="shared" si="242"/>
        <v>45294790.000002876</v>
      </c>
      <c r="AR252" s="141">
        <f t="shared" si="301"/>
        <v>28253.744674547979</v>
      </c>
      <c r="AS252" s="141"/>
      <c r="AT252" s="141"/>
      <c r="AU252" s="141">
        <f t="shared" si="243"/>
        <v>12223411</v>
      </c>
      <c r="AV252" s="141">
        <f t="shared" si="244"/>
        <v>11889881.000002848</v>
      </c>
      <c r="AW252" s="141">
        <f t="shared" si="302"/>
        <v>0</v>
      </c>
      <c r="AX252" s="141"/>
      <c r="AY252" s="141"/>
      <c r="AZ252" s="141">
        <f t="shared" si="245"/>
        <v>859541545</v>
      </c>
      <c r="BA252" s="141">
        <f t="shared" si="246"/>
        <v>834431461.9999969</v>
      </c>
      <c r="BB252" s="141">
        <f t="shared" si="303"/>
        <v>0</v>
      </c>
      <c r="BC252" s="141"/>
      <c r="BD252" s="141"/>
      <c r="BE252" s="141">
        <f t="shared" si="247"/>
        <v>9386434</v>
      </c>
      <c r="BF252" s="141">
        <f t="shared" si="248"/>
        <v>9386434</v>
      </c>
      <c r="BG252" s="141">
        <f t="shared" si="304"/>
        <v>0</v>
      </c>
      <c r="BH252" s="141"/>
      <c r="BI252" s="141"/>
      <c r="BJ252" s="141">
        <f t="shared" si="249"/>
        <v>2191103</v>
      </c>
      <c r="BK252" s="141">
        <f t="shared" si="250"/>
        <v>2191101</v>
      </c>
      <c r="BL252" s="141">
        <f t="shared" si="305"/>
        <v>0</v>
      </c>
      <c r="BM252" s="141"/>
      <c r="BN252" s="141"/>
      <c r="BO252" s="141">
        <f t="shared" si="251"/>
        <v>186600000</v>
      </c>
      <c r="BP252" s="141">
        <f t="shared" si="252"/>
        <v>183638092</v>
      </c>
      <c r="BQ252" s="141">
        <f t="shared" si="306"/>
        <v>0</v>
      </c>
      <c r="BR252" s="141"/>
      <c r="BS252" s="141"/>
      <c r="BT252" s="141">
        <f t="shared" si="253"/>
        <v>121100000</v>
      </c>
      <c r="BU252" s="141">
        <f t="shared" si="254"/>
        <v>119177778</v>
      </c>
      <c r="BV252" s="141">
        <f t="shared" si="307"/>
        <v>0</v>
      </c>
      <c r="BW252" s="141"/>
      <c r="BX252" s="141"/>
      <c r="BY252" s="141">
        <f t="shared" si="255"/>
        <v>10161290</v>
      </c>
      <c r="BZ252" s="141">
        <f t="shared" si="256"/>
        <v>10000069</v>
      </c>
      <c r="CA252" s="141">
        <f t="shared" si="308"/>
        <v>0</v>
      </c>
      <c r="CB252" s="141"/>
      <c r="CC252" s="141"/>
      <c r="CD252" s="141">
        <f t="shared" si="257"/>
        <v>1904000</v>
      </c>
      <c r="CE252" s="141">
        <f t="shared" si="258"/>
        <v>1874207.2309440002</v>
      </c>
      <c r="CF252" s="141">
        <f t="shared" si="309"/>
        <v>0</v>
      </c>
      <c r="CG252" s="141"/>
      <c r="CH252" s="141">
        <v>693.23</v>
      </c>
      <c r="CI252" s="141">
        <f t="shared" si="261"/>
        <v>246401</v>
      </c>
      <c r="CJ252" s="141">
        <f t="shared" si="262"/>
        <v>225992.98000000117</v>
      </c>
      <c r="CK252" s="141">
        <f t="shared" si="310"/>
        <v>755.83128834355432</v>
      </c>
      <c r="CL252" s="141"/>
      <c r="CM252" s="141"/>
      <c r="CN252" s="141"/>
      <c r="CO252" s="141">
        <f t="shared" si="259"/>
        <v>0</v>
      </c>
      <c r="CP252" s="141">
        <f t="shared" si="263"/>
        <v>435000431</v>
      </c>
      <c r="CQ252" s="141">
        <f t="shared" si="264"/>
        <v>435000431.00000006</v>
      </c>
      <c r="CR252" s="141">
        <f t="shared" si="265"/>
        <v>0</v>
      </c>
      <c r="CS252" s="141"/>
      <c r="CT252" s="141"/>
      <c r="CU252" s="141"/>
      <c r="CV252" s="141">
        <f t="shared" si="260"/>
        <v>503491.20270477177</v>
      </c>
    </row>
    <row r="253" spans="1:100" s="14" customFormat="1" ht="13.2" x14ac:dyDescent="0.25">
      <c r="A253" s="4" t="s">
        <v>258</v>
      </c>
      <c r="B253" s="4" t="s">
        <v>259</v>
      </c>
      <c r="C253" s="4"/>
      <c r="D253" s="4" t="s">
        <v>203</v>
      </c>
      <c r="E253" s="4"/>
      <c r="F253" s="141">
        <v>337353.51972500002</v>
      </c>
      <c r="G253" s="141">
        <f>'Control Totals 2016-17'!$I$3</f>
        <v>129600000</v>
      </c>
      <c r="H253" s="141">
        <v>129600000.00000101</v>
      </c>
      <c r="I253" s="141">
        <f t="shared" si="296"/>
        <v>337353.5197249974</v>
      </c>
      <c r="J253" s="141"/>
      <c r="K253" s="141">
        <v>13627759.467087001</v>
      </c>
      <c r="L253" s="141">
        <f t="shared" si="230"/>
        <v>3202979103</v>
      </c>
      <c r="M253" s="141">
        <v>5258012077.9999981</v>
      </c>
      <c r="N253" s="141">
        <f t="shared" si="297"/>
        <v>8301507.898093896</v>
      </c>
      <c r="O253" s="141"/>
      <c r="P253" s="141">
        <v>3991490.0733909998</v>
      </c>
      <c r="Q253" s="141">
        <v>756991403</v>
      </c>
      <c r="R253" s="141">
        <v>1276518313</v>
      </c>
      <c r="S253" s="141">
        <f t="shared" si="298"/>
        <v>2367003.7789084394</v>
      </c>
      <c r="T253" s="141"/>
      <c r="U253" s="141"/>
      <c r="V253" s="141">
        <f t="shared" si="231"/>
        <v>443204474</v>
      </c>
      <c r="W253" s="141">
        <f t="shared" si="232"/>
        <v>523996799.00000209</v>
      </c>
      <c r="X253" s="141">
        <f t="shared" si="233"/>
        <v>0</v>
      </c>
      <c r="Y253" s="141"/>
      <c r="Z253" s="141">
        <v>992270.89354399999</v>
      </c>
      <c r="AA253" s="141">
        <f t="shared" si="234"/>
        <v>340118003</v>
      </c>
      <c r="AB253" s="141">
        <f t="shared" si="235"/>
        <v>342170317.00001383</v>
      </c>
      <c r="AC253" s="141">
        <f t="shared" si="236"/>
        <v>986319.32105085906</v>
      </c>
      <c r="AD253" s="141"/>
      <c r="AE253" s="141">
        <v>2428921.9539419999</v>
      </c>
      <c r="AF253" s="141">
        <f t="shared" si="237"/>
        <v>605544318</v>
      </c>
      <c r="AG253" s="141">
        <f t="shared" si="238"/>
        <v>726591897.00000179</v>
      </c>
      <c r="AH253" s="141">
        <f t="shared" si="299"/>
        <v>2024272.3517119435</v>
      </c>
      <c r="AI253" s="141"/>
      <c r="AJ253" s="141"/>
      <c r="AK253" s="141">
        <f t="shared" si="239"/>
        <v>20371175</v>
      </c>
      <c r="AL253" s="141">
        <f t="shared" si="240"/>
        <v>21580834</v>
      </c>
      <c r="AM253" s="141">
        <f t="shared" si="300"/>
        <v>0</v>
      </c>
      <c r="AN253" s="141"/>
      <c r="AO253" s="141">
        <v>197874.233622</v>
      </c>
      <c r="AP253" s="141">
        <f t="shared" si="241"/>
        <v>45205996</v>
      </c>
      <c r="AQ253" s="141">
        <f t="shared" si="242"/>
        <v>45294790.000002876</v>
      </c>
      <c r="AR253" s="141">
        <f t="shared" si="301"/>
        <v>197486.32930230233</v>
      </c>
      <c r="AS253" s="141"/>
      <c r="AT253" s="141">
        <v>70206.916381000003</v>
      </c>
      <c r="AU253" s="141">
        <f t="shared" si="243"/>
        <v>12223411</v>
      </c>
      <c r="AV253" s="141">
        <f t="shared" si="244"/>
        <v>11889881.000002848</v>
      </c>
      <c r="AW253" s="141">
        <f t="shared" si="302"/>
        <v>72176.331619079283</v>
      </c>
      <c r="AX253" s="141"/>
      <c r="AY253" s="141">
        <v>2760898.4934359998</v>
      </c>
      <c r="AZ253" s="141">
        <f t="shared" si="245"/>
        <v>859541545</v>
      </c>
      <c r="BA253" s="141">
        <f t="shared" si="246"/>
        <v>834431461.9999969</v>
      </c>
      <c r="BB253" s="141">
        <f t="shared" si="303"/>
        <v>2843980.6799089275</v>
      </c>
      <c r="BC253" s="141"/>
      <c r="BD253" s="141"/>
      <c r="BE253" s="141">
        <f t="shared" si="247"/>
        <v>9386434</v>
      </c>
      <c r="BF253" s="141">
        <f t="shared" si="248"/>
        <v>9386434</v>
      </c>
      <c r="BG253" s="141">
        <f t="shared" si="304"/>
        <v>0</v>
      </c>
      <c r="BH253" s="141"/>
      <c r="BI253" s="141"/>
      <c r="BJ253" s="141">
        <f t="shared" si="249"/>
        <v>2191103</v>
      </c>
      <c r="BK253" s="141">
        <f t="shared" si="250"/>
        <v>2191101</v>
      </c>
      <c r="BL253" s="141">
        <f t="shared" si="305"/>
        <v>0</v>
      </c>
      <c r="BM253" s="141"/>
      <c r="BN253" s="141">
        <v>435758</v>
      </c>
      <c r="BO253" s="141">
        <f t="shared" si="251"/>
        <v>186600000</v>
      </c>
      <c r="BP253" s="141">
        <f t="shared" si="252"/>
        <v>183638092</v>
      </c>
      <c r="BQ253" s="141">
        <f t="shared" si="306"/>
        <v>442786.36264637293</v>
      </c>
      <c r="BR253" s="141"/>
      <c r="BS253" s="141">
        <v>276464</v>
      </c>
      <c r="BT253" s="141">
        <f t="shared" si="253"/>
        <v>121100000</v>
      </c>
      <c r="BU253" s="141">
        <f t="shared" si="254"/>
        <v>119177778</v>
      </c>
      <c r="BV253" s="141">
        <f t="shared" si="307"/>
        <v>280923.09625037649</v>
      </c>
      <c r="BW253" s="141"/>
      <c r="BX253" s="141">
        <v>32904</v>
      </c>
      <c r="BY253" s="141">
        <f t="shared" si="255"/>
        <v>10161290</v>
      </c>
      <c r="BZ253" s="141">
        <f t="shared" si="256"/>
        <v>10000069</v>
      </c>
      <c r="CA253" s="141">
        <f t="shared" si="308"/>
        <v>33434.477918102362</v>
      </c>
      <c r="CB253" s="141"/>
      <c r="CC253" s="141">
        <v>9232.5479369999994</v>
      </c>
      <c r="CD253" s="141">
        <f t="shared" si="257"/>
        <v>1904000</v>
      </c>
      <c r="CE253" s="141">
        <f t="shared" si="258"/>
        <v>1874207.2309440002</v>
      </c>
      <c r="CF253" s="141">
        <f t="shared" si="309"/>
        <v>9379.3103461637638</v>
      </c>
      <c r="CG253" s="141"/>
      <c r="CH253" s="141">
        <v>693.23</v>
      </c>
      <c r="CI253" s="141">
        <f t="shared" si="261"/>
        <v>246401</v>
      </c>
      <c r="CJ253" s="141">
        <f t="shared" si="262"/>
        <v>225992.98000000117</v>
      </c>
      <c r="CK253" s="141">
        <f t="shared" si="310"/>
        <v>755.83128834355432</v>
      </c>
      <c r="CL253" s="141"/>
      <c r="CM253" s="141"/>
      <c r="CN253" s="141"/>
      <c r="CO253" s="141">
        <f t="shared" si="259"/>
        <v>0</v>
      </c>
      <c r="CP253" s="141">
        <f t="shared" si="263"/>
        <v>435000431</v>
      </c>
      <c r="CQ253" s="141">
        <f t="shared" si="264"/>
        <v>435000431.00000006</v>
      </c>
      <c r="CR253" s="141">
        <f t="shared" si="265"/>
        <v>0</v>
      </c>
      <c r="CS253" s="141"/>
      <c r="CT253" s="141"/>
      <c r="CU253" s="141"/>
      <c r="CV253" s="141">
        <f t="shared" si="260"/>
        <v>17897379.288769804</v>
      </c>
    </row>
    <row r="254" spans="1:100" s="14" customFormat="1" ht="13.2" x14ac:dyDescent="0.25">
      <c r="A254" s="4" t="s">
        <v>167</v>
      </c>
      <c r="B254" s="4" t="s">
        <v>168</v>
      </c>
      <c r="C254" s="4"/>
      <c r="D254" s="4" t="s">
        <v>136</v>
      </c>
      <c r="E254" s="4"/>
      <c r="F254" s="141">
        <v>479239.50673700002</v>
      </c>
      <c r="G254" s="141">
        <f>'Control Totals 2016-17'!$I$3</f>
        <v>129600000</v>
      </c>
      <c r="H254" s="141">
        <v>129600000.00000101</v>
      </c>
      <c r="I254" s="141">
        <f t="shared" si="296"/>
        <v>479239.50673699629</v>
      </c>
      <c r="J254" s="141"/>
      <c r="K254" s="141">
        <v>25842157.428259</v>
      </c>
      <c r="L254" s="141">
        <f t="shared" si="230"/>
        <v>3202979103</v>
      </c>
      <c r="M254" s="141">
        <v>5258012077.9999981</v>
      </c>
      <c r="N254" s="141">
        <f t="shared" si="297"/>
        <v>15742050.225687942</v>
      </c>
      <c r="O254" s="141"/>
      <c r="P254" s="141">
        <v>7380248.5260319998</v>
      </c>
      <c r="Q254" s="141">
        <v>756991403</v>
      </c>
      <c r="R254" s="141">
        <v>1276518313</v>
      </c>
      <c r="S254" s="141">
        <f t="shared" si="298"/>
        <v>4376580.131529727</v>
      </c>
      <c r="T254" s="141"/>
      <c r="U254" s="141"/>
      <c r="V254" s="141">
        <f t="shared" si="231"/>
        <v>443204474</v>
      </c>
      <c r="W254" s="141">
        <f t="shared" si="232"/>
        <v>523996799.00000209</v>
      </c>
      <c r="X254" s="141">
        <f t="shared" si="233"/>
        <v>0</v>
      </c>
      <c r="Y254" s="141"/>
      <c r="Z254" s="141">
        <v>1435109.7761639999</v>
      </c>
      <c r="AA254" s="141">
        <f t="shared" si="234"/>
        <v>340118003</v>
      </c>
      <c r="AB254" s="141">
        <f t="shared" si="235"/>
        <v>342170317.00001383</v>
      </c>
      <c r="AC254" s="141">
        <f t="shared" si="236"/>
        <v>1426502.0865461482</v>
      </c>
      <c r="AD254" s="141"/>
      <c r="AE254" s="141">
        <v>3457604.0185150001</v>
      </c>
      <c r="AF254" s="141">
        <f t="shared" si="237"/>
        <v>605544318</v>
      </c>
      <c r="AG254" s="141">
        <f t="shared" si="238"/>
        <v>726591897.00000179</v>
      </c>
      <c r="AH254" s="141">
        <f t="shared" si="299"/>
        <v>2881579.7092569559</v>
      </c>
      <c r="AI254" s="141"/>
      <c r="AJ254" s="141"/>
      <c r="AK254" s="141">
        <f t="shared" si="239"/>
        <v>20371175</v>
      </c>
      <c r="AL254" s="141">
        <f t="shared" si="240"/>
        <v>21580834</v>
      </c>
      <c r="AM254" s="141">
        <f t="shared" si="300"/>
        <v>0</v>
      </c>
      <c r="AN254" s="141"/>
      <c r="AO254" s="141">
        <v>242085.90753500001</v>
      </c>
      <c r="AP254" s="141">
        <f t="shared" si="241"/>
        <v>45205996</v>
      </c>
      <c r="AQ254" s="141">
        <f t="shared" si="242"/>
        <v>45294790.000002876</v>
      </c>
      <c r="AR254" s="141">
        <f t="shared" si="301"/>
        <v>241611.33251049151</v>
      </c>
      <c r="AS254" s="141"/>
      <c r="AT254" s="141">
        <v>70546.627267000003</v>
      </c>
      <c r="AU254" s="141">
        <f t="shared" si="243"/>
        <v>12223411</v>
      </c>
      <c r="AV254" s="141">
        <f t="shared" si="244"/>
        <v>11889881.000002848</v>
      </c>
      <c r="AW254" s="141">
        <f t="shared" si="302"/>
        <v>72525.571933658648</v>
      </c>
      <c r="AX254" s="141"/>
      <c r="AY254" s="141">
        <v>1986181.81999</v>
      </c>
      <c r="AZ254" s="141">
        <f t="shared" si="245"/>
        <v>859541545</v>
      </c>
      <c r="BA254" s="141">
        <f t="shared" si="246"/>
        <v>834431461.9999969</v>
      </c>
      <c r="BB254" s="141">
        <f t="shared" si="303"/>
        <v>2045950.8874620104</v>
      </c>
      <c r="BC254" s="141"/>
      <c r="BD254" s="141"/>
      <c r="BE254" s="141">
        <f t="shared" si="247"/>
        <v>9386434</v>
      </c>
      <c r="BF254" s="141">
        <f t="shared" si="248"/>
        <v>9386434</v>
      </c>
      <c r="BG254" s="141">
        <f t="shared" si="304"/>
        <v>0</v>
      </c>
      <c r="BH254" s="141"/>
      <c r="BI254" s="141"/>
      <c r="BJ254" s="141">
        <f t="shared" si="249"/>
        <v>2191103</v>
      </c>
      <c r="BK254" s="141">
        <f t="shared" si="250"/>
        <v>2191101</v>
      </c>
      <c r="BL254" s="141">
        <f t="shared" si="305"/>
        <v>0</v>
      </c>
      <c r="BM254" s="141"/>
      <c r="BN254" s="141">
        <v>853897</v>
      </c>
      <c r="BO254" s="141">
        <f t="shared" si="251"/>
        <v>186600000</v>
      </c>
      <c r="BP254" s="141">
        <f t="shared" si="252"/>
        <v>183638092</v>
      </c>
      <c r="BQ254" s="141">
        <f t="shared" si="306"/>
        <v>867669.5475577038</v>
      </c>
      <c r="BR254" s="141"/>
      <c r="BS254" s="141">
        <v>562757</v>
      </c>
      <c r="BT254" s="141">
        <f t="shared" si="253"/>
        <v>121100000</v>
      </c>
      <c r="BU254" s="141">
        <f t="shared" si="254"/>
        <v>119177778</v>
      </c>
      <c r="BV254" s="141">
        <f t="shared" si="307"/>
        <v>571833.72474019439</v>
      </c>
      <c r="BW254" s="141"/>
      <c r="BX254" s="141">
        <v>34213</v>
      </c>
      <c r="BY254" s="141">
        <f t="shared" si="255"/>
        <v>10161290</v>
      </c>
      <c r="BZ254" s="141">
        <f t="shared" si="256"/>
        <v>10000069</v>
      </c>
      <c r="CA254" s="141">
        <f t="shared" si="308"/>
        <v>34764.581601386955</v>
      </c>
      <c r="CB254" s="141"/>
      <c r="CC254" s="141">
        <v>9232.5479369999994</v>
      </c>
      <c r="CD254" s="141">
        <f t="shared" si="257"/>
        <v>1904000</v>
      </c>
      <c r="CE254" s="141">
        <f t="shared" si="258"/>
        <v>1874207.2309440002</v>
      </c>
      <c r="CF254" s="141">
        <f t="shared" si="309"/>
        <v>9379.3103461637638</v>
      </c>
      <c r="CG254" s="141"/>
      <c r="CH254" s="141">
        <v>693.23</v>
      </c>
      <c r="CI254" s="141">
        <f t="shared" si="261"/>
        <v>246401</v>
      </c>
      <c r="CJ254" s="141">
        <f t="shared" si="262"/>
        <v>225992.98000000117</v>
      </c>
      <c r="CK254" s="141">
        <f t="shared" si="310"/>
        <v>755.83128834355432</v>
      </c>
      <c r="CL254" s="141"/>
      <c r="CM254" s="141">
        <v>1041008.9999999901</v>
      </c>
      <c r="CN254" s="141">
        <v>2051692</v>
      </c>
      <c r="CO254" s="141">
        <f t="shared" si="259"/>
        <v>3092700.9999999902</v>
      </c>
      <c r="CP254" s="141">
        <f t="shared" si="263"/>
        <v>435000431</v>
      </c>
      <c r="CQ254" s="141">
        <f t="shared" si="264"/>
        <v>435000431.00000006</v>
      </c>
      <c r="CR254" s="141">
        <f t="shared" si="265"/>
        <v>3092700.9999999898</v>
      </c>
      <c r="CS254" s="141"/>
      <c r="CT254" s="141"/>
      <c r="CU254" s="141"/>
      <c r="CV254" s="141">
        <f t="shared" si="260"/>
        <v>31843143.447197709</v>
      </c>
    </row>
    <row r="255" spans="1:100" s="14" customFormat="1" ht="13.2" x14ac:dyDescent="0.25">
      <c r="A255" s="4" t="s">
        <v>214</v>
      </c>
      <c r="B255" s="4" t="s">
        <v>215</v>
      </c>
      <c r="C255" s="4"/>
      <c r="D255" s="4" t="s">
        <v>203</v>
      </c>
      <c r="E255" s="4"/>
      <c r="F255" s="141">
        <v>567389.59729599999</v>
      </c>
      <c r="G255" s="141">
        <f>'Control Totals 2016-17'!$I$3</f>
        <v>129600000</v>
      </c>
      <c r="H255" s="141">
        <v>129600000.00000101</v>
      </c>
      <c r="I255" s="141">
        <f t="shared" si="296"/>
        <v>567389.59729599557</v>
      </c>
      <c r="J255" s="141"/>
      <c r="K255" s="141">
        <v>18968109.233720001</v>
      </c>
      <c r="L255" s="141">
        <f t="shared" si="230"/>
        <v>3202979103</v>
      </c>
      <c r="M255" s="141">
        <v>5258012077.9999981</v>
      </c>
      <c r="N255" s="141">
        <f t="shared" si="297"/>
        <v>11554643.960067853</v>
      </c>
      <c r="O255" s="141"/>
      <c r="P255" s="141">
        <v>3340978.3705930002</v>
      </c>
      <c r="Q255" s="141">
        <v>756991403</v>
      </c>
      <c r="R255" s="141">
        <v>1276518313</v>
      </c>
      <c r="S255" s="141">
        <f t="shared" si="298"/>
        <v>1981242.1634626789</v>
      </c>
      <c r="T255" s="141"/>
      <c r="U255" s="141"/>
      <c r="V255" s="141">
        <f t="shared" si="231"/>
        <v>443204474</v>
      </c>
      <c r="W255" s="141">
        <f t="shared" si="232"/>
        <v>523996799.00000209</v>
      </c>
      <c r="X255" s="141">
        <f t="shared" si="233"/>
        <v>0</v>
      </c>
      <c r="Y255" s="141"/>
      <c r="Z255" s="141">
        <v>814087.63790099998</v>
      </c>
      <c r="AA255" s="141">
        <f t="shared" si="234"/>
        <v>340118003</v>
      </c>
      <c r="AB255" s="141">
        <f t="shared" si="235"/>
        <v>342170317.00001383</v>
      </c>
      <c r="AC255" s="141">
        <f t="shared" si="236"/>
        <v>809204.79630576505</v>
      </c>
      <c r="AD255" s="141"/>
      <c r="AE255" s="141">
        <v>2688053.1307029999</v>
      </c>
      <c r="AF255" s="141">
        <f t="shared" si="237"/>
        <v>605544318</v>
      </c>
      <c r="AG255" s="141">
        <f t="shared" si="238"/>
        <v>726591897.00000179</v>
      </c>
      <c r="AH255" s="141">
        <f t="shared" si="299"/>
        <v>2240233.212756719</v>
      </c>
      <c r="AI255" s="141"/>
      <c r="AJ255" s="141"/>
      <c r="AK255" s="141">
        <f t="shared" si="239"/>
        <v>20371175</v>
      </c>
      <c r="AL255" s="141">
        <f t="shared" si="240"/>
        <v>21580834</v>
      </c>
      <c r="AM255" s="141">
        <f t="shared" si="300"/>
        <v>0</v>
      </c>
      <c r="AN255" s="141"/>
      <c r="AO255" s="141">
        <v>63882.633057999999</v>
      </c>
      <c r="AP255" s="141">
        <f t="shared" si="241"/>
        <v>45205996</v>
      </c>
      <c r="AQ255" s="141">
        <f t="shared" si="242"/>
        <v>45294790.000002876</v>
      </c>
      <c r="AR255" s="141">
        <f t="shared" si="301"/>
        <v>63757.400232769207</v>
      </c>
      <c r="AS255" s="141"/>
      <c r="AT255" s="141">
        <v>66470.096638000003</v>
      </c>
      <c r="AU255" s="141">
        <f t="shared" si="243"/>
        <v>12223411</v>
      </c>
      <c r="AV255" s="141">
        <f t="shared" si="244"/>
        <v>11889881.000002848</v>
      </c>
      <c r="AW255" s="141">
        <f t="shared" si="302"/>
        <v>68334.688161790487</v>
      </c>
      <c r="AX255" s="141"/>
      <c r="AY255" s="141">
        <v>1198296.9636609999</v>
      </c>
      <c r="AZ255" s="141">
        <f t="shared" si="245"/>
        <v>859541545</v>
      </c>
      <c r="BA255" s="141">
        <f t="shared" si="246"/>
        <v>834431461.9999969</v>
      </c>
      <c r="BB255" s="141">
        <f t="shared" si="303"/>
        <v>1234356.6493109874</v>
      </c>
      <c r="BC255" s="141"/>
      <c r="BD255" s="141"/>
      <c r="BE255" s="141">
        <f t="shared" si="247"/>
        <v>9386434</v>
      </c>
      <c r="BF255" s="141">
        <f t="shared" si="248"/>
        <v>9386434</v>
      </c>
      <c r="BG255" s="141">
        <f t="shared" si="304"/>
        <v>0</v>
      </c>
      <c r="BH255" s="141"/>
      <c r="BI255" s="141"/>
      <c r="BJ255" s="141">
        <f t="shared" si="249"/>
        <v>2191103</v>
      </c>
      <c r="BK255" s="141">
        <f t="shared" si="250"/>
        <v>2191101</v>
      </c>
      <c r="BL255" s="141">
        <f t="shared" si="305"/>
        <v>0</v>
      </c>
      <c r="BM255" s="141"/>
      <c r="BN255" s="141">
        <v>551086</v>
      </c>
      <c r="BO255" s="141">
        <f t="shared" si="251"/>
        <v>186600000</v>
      </c>
      <c r="BP255" s="141">
        <f t="shared" si="252"/>
        <v>183638092</v>
      </c>
      <c r="BQ255" s="141">
        <f t="shared" si="306"/>
        <v>559974.49374501233</v>
      </c>
      <c r="BR255" s="141"/>
      <c r="BS255" s="141">
        <v>342043</v>
      </c>
      <c r="BT255" s="141">
        <f t="shared" si="253"/>
        <v>121100000</v>
      </c>
      <c r="BU255" s="141">
        <f t="shared" si="254"/>
        <v>119177778</v>
      </c>
      <c r="BV255" s="141">
        <f t="shared" si="307"/>
        <v>347559.82193257537</v>
      </c>
      <c r="BW255" s="141"/>
      <c r="BX255" s="141">
        <v>17385</v>
      </c>
      <c r="BY255" s="141">
        <f t="shared" si="255"/>
        <v>10161290</v>
      </c>
      <c r="BZ255" s="141">
        <f t="shared" si="256"/>
        <v>10000069</v>
      </c>
      <c r="CA255" s="141">
        <f t="shared" si="308"/>
        <v>17665.280774562656</v>
      </c>
      <c r="CB255" s="141"/>
      <c r="CC255" s="141">
        <v>9232.5479369999994</v>
      </c>
      <c r="CD255" s="141">
        <f t="shared" si="257"/>
        <v>1904000</v>
      </c>
      <c r="CE255" s="141">
        <f t="shared" si="258"/>
        <v>1874207.2309440002</v>
      </c>
      <c r="CF255" s="141">
        <f t="shared" si="309"/>
        <v>9379.3103461637638</v>
      </c>
      <c r="CG255" s="141"/>
      <c r="CH255" s="141">
        <v>693.23</v>
      </c>
      <c r="CI255" s="141">
        <f t="shared" si="261"/>
        <v>246401</v>
      </c>
      <c r="CJ255" s="141">
        <f t="shared" si="262"/>
        <v>225992.98000000117</v>
      </c>
      <c r="CK255" s="141">
        <f t="shared" si="310"/>
        <v>755.83128834355432</v>
      </c>
      <c r="CL255" s="141"/>
      <c r="CM255" s="141">
        <v>629664.00000001036</v>
      </c>
      <c r="CN255" s="141"/>
      <c r="CO255" s="141">
        <f t="shared" si="259"/>
        <v>629664.00000001036</v>
      </c>
      <c r="CP255" s="141">
        <f t="shared" si="263"/>
        <v>435000431</v>
      </c>
      <c r="CQ255" s="141">
        <f t="shared" si="264"/>
        <v>435000431.00000006</v>
      </c>
      <c r="CR255" s="141">
        <f t="shared" si="265"/>
        <v>629664.00000001024</v>
      </c>
      <c r="CS255" s="141"/>
      <c r="CT255" s="141"/>
      <c r="CU255" s="141"/>
      <c r="CV255" s="141">
        <f t="shared" si="260"/>
        <v>20084161.205681235</v>
      </c>
    </row>
    <row r="256" spans="1:100" s="14" customFormat="1" ht="13.2" x14ac:dyDescent="0.25">
      <c r="A256" s="4" t="s">
        <v>489</v>
      </c>
      <c r="B256" s="4" t="s">
        <v>490</v>
      </c>
      <c r="C256" s="4" t="s">
        <v>348</v>
      </c>
      <c r="D256" s="4" t="s">
        <v>348</v>
      </c>
      <c r="E256" s="4"/>
      <c r="F256" s="141"/>
      <c r="G256" s="141">
        <f>'Control Totals 2016-17'!$I$3</f>
        <v>129600000</v>
      </c>
      <c r="H256" s="141">
        <v>129600000.00000101</v>
      </c>
      <c r="I256" s="141">
        <f t="shared" si="296"/>
        <v>0</v>
      </c>
      <c r="J256" s="141"/>
      <c r="K256" s="141"/>
      <c r="L256" s="141">
        <f t="shared" si="230"/>
        <v>3202979103</v>
      </c>
      <c r="M256" s="141">
        <v>5258012077.9999981</v>
      </c>
      <c r="N256" s="141">
        <f t="shared" si="297"/>
        <v>0</v>
      </c>
      <c r="O256" s="141"/>
      <c r="P256" s="141">
        <v>1380275.9961920001</v>
      </c>
      <c r="Q256" s="141">
        <v>756991403</v>
      </c>
      <c r="R256" s="141">
        <v>1276518313</v>
      </c>
      <c r="S256" s="141">
        <f t="shared" si="298"/>
        <v>818521.01316826534</v>
      </c>
      <c r="T256" s="141"/>
      <c r="U256" s="141"/>
      <c r="V256" s="141">
        <f t="shared" si="231"/>
        <v>443204474</v>
      </c>
      <c r="W256" s="141">
        <f t="shared" si="232"/>
        <v>523996799.00000209</v>
      </c>
      <c r="X256" s="141">
        <f t="shared" si="233"/>
        <v>0</v>
      </c>
      <c r="Y256" s="141"/>
      <c r="Z256" s="141">
        <v>83140.921587999997</v>
      </c>
      <c r="AA256" s="141">
        <f t="shared" si="234"/>
        <v>340118003</v>
      </c>
      <c r="AB256" s="141">
        <f t="shared" si="235"/>
        <v>342170317.00001383</v>
      </c>
      <c r="AC256" s="141">
        <f t="shared" si="236"/>
        <v>82642.248065278574</v>
      </c>
      <c r="AD256" s="141"/>
      <c r="AE256" s="141"/>
      <c r="AF256" s="141">
        <f t="shared" si="237"/>
        <v>605544318</v>
      </c>
      <c r="AG256" s="141">
        <f t="shared" si="238"/>
        <v>726591897.00000179</v>
      </c>
      <c r="AH256" s="141">
        <f t="shared" si="299"/>
        <v>0</v>
      </c>
      <c r="AI256" s="141"/>
      <c r="AJ256" s="141"/>
      <c r="AK256" s="141">
        <f t="shared" si="239"/>
        <v>20371175</v>
      </c>
      <c r="AL256" s="141">
        <f t="shared" si="240"/>
        <v>21580834</v>
      </c>
      <c r="AM256" s="141">
        <f t="shared" si="300"/>
        <v>0</v>
      </c>
      <c r="AN256" s="141"/>
      <c r="AO256" s="141">
        <v>56000.774201</v>
      </c>
      <c r="AP256" s="141">
        <f t="shared" si="241"/>
        <v>45205996</v>
      </c>
      <c r="AQ256" s="141">
        <f t="shared" si="242"/>
        <v>45294790.000002876</v>
      </c>
      <c r="AR256" s="141">
        <f t="shared" si="301"/>
        <v>55890.992640150194</v>
      </c>
      <c r="AS256" s="141"/>
      <c r="AT256" s="141"/>
      <c r="AU256" s="141">
        <f t="shared" si="243"/>
        <v>12223411</v>
      </c>
      <c r="AV256" s="141">
        <f t="shared" si="244"/>
        <v>11889881.000002848</v>
      </c>
      <c r="AW256" s="141">
        <f t="shared" si="302"/>
        <v>0</v>
      </c>
      <c r="AX256" s="141"/>
      <c r="AY256" s="141"/>
      <c r="AZ256" s="141">
        <f t="shared" si="245"/>
        <v>859541545</v>
      </c>
      <c r="BA256" s="141">
        <f t="shared" si="246"/>
        <v>834431461.9999969</v>
      </c>
      <c r="BB256" s="141">
        <f t="shared" si="303"/>
        <v>0</v>
      </c>
      <c r="BC256" s="141"/>
      <c r="BD256" s="141"/>
      <c r="BE256" s="141">
        <f t="shared" si="247"/>
        <v>9386434</v>
      </c>
      <c r="BF256" s="141">
        <f t="shared" si="248"/>
        <v>9386434</v>
      </c>
      <c r="BG256" s="141">
        <f t="shared" si="304"/>
        <v>0</v>
      </c>
      <c r="BH256" s="141"/>
      <c r="BI256" s="141"/>
      <c r="BJ256" s="141">
        <f t="shared" si="249"/>
        <v>2191103</v>
      </c>
      <c r="BK256" s="141">
        <f t="shared" si="250"/>
        <v>2191101</v>
      </c>
      <c r="BL256" s="141">
        <f t="shared" si="305"/>
        <v>0</v>
      </c>
      <c r="BM256" s="141"/>
      <c r="BN256" s="141"/>
      <c r="BO256" s="141">
        <f t="shared" si="251"/>
        <v>186600000</v>
      </c>
      <c r="BP256" s="141">
        <f t="shared" si="252"/>
        <v>183638092</v>
      </c>
      <c r="BQ256" s="141">
        <f t="shared" si="306"/>
        <v>0</v>
      </c>
      <c r="BR256" s="141"/>
      <c r="BS256" s="141"/>
      <c r="BT256" s="141">
        <f t="shared" si="253"/>
        <v>121100000</v>
      </c>
      <c r="BU256" s="141">
        <f t="shared" si="254"/>
        <v>119177778</v>
      </c>
      <c r="BV256" s="141">
        <f t="shared" si="307"/>
        <v>0</v>
      </c>
      <c r="BW256" s="141"/>
      <c r="BX256" s="141"/>
      <c r="BY256" s="141">
        <f t="shared" si="255"/>
        <v>10161290</v>
      </c>
      <c r="BZ256" s="141">
        <f t="shared" si="256"/>
        <v>10000069</v>
      </c>
      <c r="CA256" s="141">
        <f t="shared" si="308"/>
        <v>0</v>
      </c>
      <c r="CB256" s="141"/>
      <c r="CC256" s="141"/>
      <c r="CD256" s="141">
        <f t="shared" si="257"/>
        <v>1904000</v>
      </c>
      <c r="CE256" s="141">
        <f t="shared" si="258"/>
        <v>1874207.2309440002</v>
      </c>
      <c r="CF256" s="141">
        <f t="shared" si="309"/>
        <v>0</v>
      </c>
      <c r="CG256" s="141"/>
      <c r="CH256" s="141">
        <v>693.23</v>
      </c>
      <c r="CI256" s="141">
        <f t="shared" si="261"/>
        <v>246401</v>
      </c>
      <c r="CJ256" s="141">
        <f t="shared" si="262"/>
        <v>225992.98000000117</v>
      </c>
      <c r="CK256" s="141">
        <f t="shared" si="310"/>
        <v>755.83128834355432</v>
      </c>
      <c r="CL256" s="141"/>
      <c r="CM256" s="141"/>
      <c r="CN256" s="141">
        <v>58191</v>
      </c>
      <c r="CO256" s="141">
        <f t="shared" si="259"/>
        <v>58191</v>
      </c>
      <c r="CP256" s="141">
        <f t="shared" si="263"/>
        <v>435000431</v>
      </c>
      <c r="CQ256" s="141">
        <f t="shared" si="264"/>
        <v>435000431.00000006</v>
      </c>
      <c r="CR256" s="141">
        <f t="shared" si="265"/>
        <v>58190.999999999993</v>
      </c>
      <c r="CS256" s="141"/>
      <c r="CT256" s="141"/>
      <c r="CU256" s="141"/>
      <c r="CV256" s="141">
        <f t="shared" si="260"/>
        <v>1016001.0851620378</v>
      </c>
    </row>
    <row r="257" spans="1:100" s="14" customFormat="1" ht="13.2" x14ac:dyDescent="0.25">
      <c r="A257" s="4" t="s">
        <v>701</v>
      </c>
      <c r="B257" s="4" t="s">
        <v>702</v>
      </c>
      <c r="C257" s="4" t="s">
        <v>348</v>
      </c>
      <c r="D257" s="4" t="s">
        <v>348</v>
      </c>
      <c r="E257" s="4"/>
      <c r="F257" s="141"/>
      <c r="G257" s="141">
        <f>'Control Totals 2016-17'!$I$3</f>
        <v>129600000</v>
      </c>
      <c r="H257" s="141">
        <v>129600000.00000101</v>
      </c>
      <c r="I257" s="141">
        <f t="shared" si="296"/>
        <v>0</v>
      </c>
      <c r="J257" s="141"/>
      <c r="K257" s="141"/>
      <c r="L257" s="141">
        <f t="shared" si="230"/>
        <v>3202979103</v>
      </c>
      <c r="M257" s="141">
        <v>5258012077.9999981</v>
      </c>
      <c r="N257" s="141">
        <f t="shared" si="297"/>
        <v>0</v>
      </c>
      <c r="O257" s="141"/>
      <c r="P257" s="141">
        <v>1468207.3206420001</v>
      </c>
      <c r="Q257" s="141">
        <v>756991403</v>
      </c>
      <c r="R257" s="141">
        <v>1276518313</v>
      </c>
      <c r="S257" s="141">
        <f t="shared" si="298"/>
        <v>870665.39369549847</v>
      </c>
      <c r="T257" s="141"/>
      <c r="U257" s="141"/>
      <c r="V257" s="141">
        <f t="shared" si="231"/>
        <v>443204474</v>
      </c>
      <c r="W257" s="141">
        <f t="shared" si="232"/>
        <v>523996799.00000209</v>
      </c>
      <c r="X257" s="141">
        <f t="shared" si="233"/>
        <v>0</v>
      </c>
      <c r="Y257" s="141"/>
      <c r="Z257" s="141">
        <v>164853.996617</v>
      </c>
      <c r="AA257" s="141">
        <f t="shared" si="234"/>
        <v>340118003</v>
      </c>
      <c r="AB257" s="141">
        <f t="shared" si="235"/>
        <v>342170317.00001383</v>
      </c>
      <c r="AC257" s="141">
        <f t="shared" si="236"/>
        <v>163865.21369689857</v>
      </c>
      <c r="AD257" s="141"/>
      <c r="AE257" s="141"/>
      <c r="AF257" s="141">
        <f t="shared" si="237"/>
        <v>605544318</v>
      </c>
      <c r="AG257" s="141">
        <f t="shared" si="238"/>
        <v>726591897.00000179</v>
      </c>
      <c r="AH257" s="141">
        <f t="shared" si="299"/>
        <v>0</v>
      </c>
      <c r="AI257" s="141"/>
      <c r="AJ257" s="141"/>
      <c r="AK257" s="141">
        <f t="shared" si="239"/>
        <v>20371175</v>
      </c>
      <c r="AL257" s="141">
        <f t="shared" si="240"/>
        <v>21580834</v>
      </c>
      <c r="AM257" s="141">
        <f t="shared" si="300"/>
        <v>0</v>
      </c>
      <c r="AN257" s="141"/>
      <c r="AO257" s="141">
        <v>32355.197630999999</v>
      </c>
      <c r="AP257" s="141">
        <f t="shared" si="241"/>
        <v>45205996</v>
      </c>
      <c r="AQ257" s="141">
        <f t="shared" si="242"/>
        <v>45294790.000002876</v>
      </c>
      <c r="AR257" s="141">
        <f t="shared" si="301"/>
        <v>32291.769863291178</v>
      </c>
      <c r="AS257" s="141"/>
      <c r="AT257" s="141"/>
      <c r="AU257" s="141">
        <f t="shared" si="243"/>
        <v>12223411</v>
      </c>
      <c r="AV257" s="141">
        <f t="shared" si="244"/>
        <v>11889881.000002848</v>
      </c>
      <c r="AW257" s="141">
        <f t="shared" si="302"/>
        <v>0</v>
      </c>
      <c r="AX257" s="141"/>
      <c r="AY257" s="141"/>
      <c r="AZ257" s="141">
        <f t="shared" si="245"/>
        <v>859541545</v>
      </c>
      <c r="BA257" s="141">
        <f t="shared" si="246"/>
        <v>834431461.9999969</v>
      </c>
      <c r="BB257" s="141">
        <f t="shared" si="303"/>
        <v>0</v>
      </c>
      <c r="BC257" s="141"/>
      <c r="BD257" s="141"/>
      <c r="BE257" s="141">
        <f t="shared" si="247"/>
        <v>9386434</v>
      </c>
      <c r="BF257" s="141">
        <f t="shared" si="248"/>
        <v>9386434</v>
      </c>
      <c r="BG257" s="141">
        <f t="shared" si="304"/>
        <v>0</v>
      </c>
      <c r="BH257" s="141"/>
      <c r="BI257" s="141"/>
      <c r="BJ257" s="141">
        <f t="shared" si="249"/>
        <v>2191103</v>
      </c>
      <c r="BK257" s="141">
        <f t="shared" si="250"/>
        <v>2191101</v>
      </c>
      <c r="BL257" s="141">
        <f t="shared" si="305"/>
        <v>0</v>
      </c>
      <c r="BM257" s="141"/>
      <c r="BN257" s="141"/>
      <c r="BO257" s="141">
        <f t="shared" si="251"/>
        <v>186600000</v>
      </c>
      <c r="BP257" s="141">
        <f t="shared" si="252"/>
        <v>183638092</v>
      </c>
      <c r="BQ257" s="141">
        <f t="shared" si="306"/>
        <v>0</v>
      </c>
      <c r="BR257" s="141"/>
      <c r="BS257" s="141"/>
      <c r="BT257" s="141">
        <f t="shared" si="253"/>
        <v>121100000</v>
      </c>
      <c r="BU257" s="141">
        <f t="shared" si="254"/>
        <v>119177778</v>
      </c>
      <c r="BV257" s="141">
        <f t="shared" si="307"/>
        <v>0</v>
      </c>
      <c r="BW257" s="141"/>
      <c r="BX257" s="141"/>
      <c r="BY257" s="141">
        <f t="shared" si="255"/>
        <v>10161290</v>
      </c>
      <c r="BZ257" s="141">
        <f t="shared" si="256"/>
        <v>10000069</v>
      </c>
      <c r="CA257" s="141">
        <f t="shared" si="308"/>
        <v>0</v>
      </c>
      <c r="CB257" s="141"/>
      <c r="CC257" s="141"/>
      <c r="CD257" s="141">
        <f t="shared" si="257"/>
        <v>1904000</v>
      </c>
      <c r="CE257" s="141">
        <f t="shared" si="258"/>
        <v>1874207.2309440002</v>
      </c>
      <c r="CF257" s="141">
        <f t="shared" si="309"/>
        <v>0</v>
      </c>
      <c r="CG257" s="141"/>
      <c r="CH257" s="141">
        <v>693.23</v>
      </c>
      <c r="CI257" s="141">
        <f t="shared" si="261"/>
        <v>246401</v>
      </c>
      <c r="CJ257" s="141">
        <f t="shared" si="262"/>
        <v>225992.98000000117</v>
      </c>
      <c r="CK257" s="141">
        <f t="shared" si="310"/>
        <v>755.83128834355432</v>
      </c>
      <c r="CL257" s="141"/>
      <c r="CM257" s="141"/>
      <c r="CN257" s="141"/>
      <c r="CO257" s="141">
        <f t="shared" si="259"/>
        <v>0</v>
      </c>
      <c r="CP257" s="141">
        <f t="shared" si="263"/>
        <v>435000431</v>
      </c>
      <c r="CQ257" s="141">
        <f t="shared" si="264"/>
        <v>435000431.00000006</v>
      </c>
      <c r="CR257" s="141">
        <f t="shared" si="265"/>
        <v>0</v>
      </c>
      <c r="CS257" s="141"/>
      <c r="CT257" s="141"/>
      <c r="CU257" s="141"/>
      <c r="CV257" s="141">
        <f t="shared" si="260"/>
        <v>1067578.2085440317</v>
      </c>
    </row>
    <row r="258" spans="1:100" s="14" customFormat="1" ht="13.2" x14ac:dyDescent="0.25">
      <c r="A258" s="4" t="s">
        <v>555</v>
      </c>
      <c r="B258" s="4" t="s">
        <v>556</v>
      </c>
      <c r="C258" s="4" t="s">
        <v>348</v>
      </c>
      <c r="D258" s="4" t="s">
        <v>348</v>
      </c>
      <c r="E258" s="4"/>
      <c r="F258" s="141"/>
      <c r="G258" s="141">
        <f>'Control Totals 2016-17'!$I$3</f>
        <v>129600000</v>
      </c>
      <c r="H258" s="141">
        <v>129600000.00000101</v>
      </c>
      <c r="I258" s="141">
        <f t="shared" si="296"/>
        <v>0</v>
      </c>
      <c r="J258" s="141"/>
      <c r="K258" s="141"/>
      <c r="L258" s="141">
        <f t="shared" si="230"/>
        <v>3202979103</v>
      </c>
      <c r="M258" s="141">
        <v>5258012077.9999981</v>
      </c>
      <c r="N258" s="141">
        <f t="shared" si="297"/>
        <v>0</v>
      </c>
      <c r="O258" s="141"/>
      <c r="P258" s="141">
        <v>853478.927088</v>
      </c>
      <c r="Q258" s="141">
        <v>756991403</v>
      </c>
      <c r="R258" s="141">
        <v>1276518313</v>
      </c>
      <c r="S258" s="141">
        <f t="shared" si="298"/>
        <v>506123.73035911139</v>
      </c>
      <c r="T258" s="141"/>
      <c r="U258" s="141"/>
      <c r="V258" s="141">
        <f t="shared" si="231"/>
        <v>443204474</v>
      </c>
      <c r="W258" s="141">
        <f t="shared" si="232"/>
        <v>523996799.00000209</v>
      </c>
      <c r="X258" s="141">
        <f t="shared" si="233"/>
        <v>0</v>
      </c>
      <c r="Y258" s="141"/>
      <c r="Z258" s="141">
        <v>45361.231936999997</v>
      </c>
      <c r="AA258" s="141">
        <f t="shared" si="234"/>
        <v>340118003</v>
      </c>
      <c r="AB258" s="141">
        <f t="shared" si="235"/>
        <v>342170317.00001383</v>
      </c>
      <c r="AC258" s="141">
        <f t="shared" si="236"/>
        <v>45089.158391350575</v>
      </c>
      <c r="AD258" s="141"/>
      <c r="AE258" s="141"/>
      <c r="AF258" s="141">
        <f t="shared" si="237"/>
        <v>605544318</v>
      </c>
      <c r="AG258" s="141">
        <f t="shared" si="238"/>
        <v>726591897.00000179</v>
      </c>
      <c r="AH258" s="141">
        <f t="shared" si="299"/>
        <v>0</v>
      </c>
      <c r="AI258" s="141"/>
      <c r="AJ258" s="141"/>
      <c r="AK258" s="141">
        <f t="shared" si="239"/>
        <v>20371175</v>
      </c>
      <c r="AL258" s="141">
        <f t="shared" si="240"/>
        <v>21580834</v>
      </c>
      <c r="AM258" s="141">
        <f t="shared" si="300"/>
        <v>0</v>
      </c>
      <c r="AN258" s="141"/>
      <c r="AO258" s="141">
        <v>28309.240919</v>
      </c>
      <c r="AP258" s="141">
        <f t="shared" si="241"/>
        <v>45205996</v>
      </c>
      <c r="AQ258" s="141">
        <f t="shared" si="242"/>
        <v>45294790.000002876</v>
      </c>
      <c r="AR258" s="141">
        <f t="shared" si="301"/>
        <v>28253.744674547979</v>
      </c>
      <c r="AS258" s="141"/>
      <c r="AT258" s="141"/>
      <c r="AU258" s="141">
        <f t="shared" si="243"/>
        <v>12223411</v>
      </c>
      <c r="AV258" s="141">
        <f t="shared" si="244"/>
        <v>11889881.000002848</v>
      </c>
      <c r="AW258" s="141">
        <f t="shared" si="302"/>
        <v>0</v>
      </c>
      <c r="AX258" s="141"/>
      <c r="AY258" s="141"/>
      <c r="AZ258" s="141">
        <f t="shared" si="245"/>
        <v>859541545</v>
      </c>
      <c r="BA258" s="141">
        <f t="shared" si="246"/>
        <v>834431461.9999969</v>
      </c>
      <c r="BB258" s="141">
        <f t="shared" si="303"/>
        <v>0</v>
      </c>
      <c r="BC258" s="141"/>
      <c r="BD258" s="141"/>
      <c r="BE258" s="141">
        <f t="shared" si="247"/>
        <v>9386434</v>
      </c>
      <c r="BF258" s="141">
        <f t="shared" si="248"/>
        <v>9386434</v>
      </c>
      <c r="BG258" s="141">
        <f t="shared" si="304"/>
        <v>0</v>
      </c>
      <c r="BH258" s="141"/>
      <c r="BI258" s="141"/>
      <c r="BJ258" s="141">
        <f t="shared" si="249"/>
        <v>2191103</v>
      </c>
      <c r="BK258" s="141">
        <f t="shared" si="250"/>
        <v>2191101</v>
      </c>
      <c r="BL258" s="141">
        <f t="shared" si="305"/>
        <v>0</v>
      </c>
      <c r="BM258" s="141"/>
      <c r="BN258" s="141"/>
      <c r="BO258" s="141">
        <f t="shared" si="251"/>
        <v>186600000</v>
      </c>
      <c r="BP258" s="141">
        <f t="shared" si="252"/>
        <v>183638092</v>
      </c>
      <c r="BQ258" s="141">
        <f t="shared" si="306"/>
        <v>0</v>
      </c>
      <c r="BR258" s="141"/>
      <c r="BS258" s="141"/>
      <c r="BT258" s="141">
        <f t="shared" si="253"/>
        <v>121100000</v>
      </c>
      <c r="BU258" s="141">
        <f t="shared" si="254"/>
        <v>119177778</v>
      </c>
      <c r="BV258" s="141">
        <f t="shared" si="307"/>
        <v>0</v>
      </c>
      <c r="BW258" s="141"/>
      <c r="BX258" s="141"/>
      <c r="BY258" s="141">
        <f t="shared" si="255"/>
        <v>10161290</v>
      </c>
      <c r="BZ258" s="141">
        <f t="shared" si="256"/>
        <v>10000069</v>
      </c>
      <c r="CA258" s="141">
        <f t="shared" si="308"/>
        <v>0</v>
      </c>
      <c r="CB258" s="141"/>
      <c r="CC258" s="141"/>
      <c r="CD258" s="141">
        <f t="shared" si="257"/>
        <v>1904000</v>
      </c>
      <c r="CE258" s="141">
        <f t="shared" si="258"/>
        <v>1874207.2309440002</v>
      </c>
      <c r="CF258" s="141">
        <f t="shared" si="309"/>
        <v>0</v>
      </c>
      <c r="CG258" s="141"/>
      <c r="CH258" s="141">
        <v>693.23</v>
      </c>
      <c r="CI258" s="141">
        <f t="shared" si="261"/>
        <v>246401</v>
      </c>
      <c r="CJ258" s="141">
        <f t="shared" si="262"/>
        <v>225992.98000000117</v>
      </c>
      <c r="CK258" s="141">
        <f t="shared" si="310"/>
        <v>755.83128834355432</v>
      </c>
      <c r="CL258" s="141"/>
      <c r="CM258" s="141">
        <v>32380</v>
      </c>
      <c r="CN258" s="141">
        <v>63520</v>
      </c>
      <c r="CO258" s="141">
        <f t="shared" si="259"/>
        <v>95900</v>
      </c>
      <c r="CP258" s="141">
        <f t="shared" si="263"/>
        <v>435000431</v>
      </c>
      <c r="CQ258" s="141">
        <f t="shared" si="264"/>
        <v>435000431.00000006</v>
      </c>
      <c r="CR258" s="141">
        <f t="shared" si="265"/>
        <v>95899.999999999985</v>
      </c>
      <c r="CS258" s="141"/>
      <c r="CT258" s="141"/>
      <c r="CU258" s="141"/>
      <c r="CV258" s="141">
        <f t="shared" si="260"/>
        <v>676122.46471335343</v>
      </c>
    </row>
    <row r="259" spans="1:100" s="14" customFormat="1" ht="13.2" x14ac:dyDescent="0.25">
      <c r="A259" s="4" t="s">
        <v>169</v>
      </c>
      <c r="B259" s="4" t="s">
        <v>170</v>
      </c>
      <c r="C259" s="4"/>
      <c r="D259" s="4" t="s">
        <v>136</v>
      </c>
      <c r="E259" s="4"/>
      <c r="F259" s="141">
        <v>297351.82841999998</v>
      </c>
      <c r="G259" s="141">
        <f>'Control Totals 2016-17'!$I$3</f>
        <v>129600000</v>
      </c>
      <c r="H259" s="141">
        <v>129600000.00000101</v>
      </c>
      <c r="I259" s="141">
        <f t="shared" si="296"/>
        <v>297351.82841999765</v>
      </c>
      <c r="J259" s="141"/>
      <c r="K259" s="141">
        <v>591599.55784200004</v>
      </c>
      <c r="L259" s="141">
        <f t="shared" si="230"/>
        <v>3202979103</v>
      </c>
      <c r="M259" s="141">
        <v>5258012077.9999981</v>
      </c>
      <c r="N259" s="141">
        <f t="shared" si="297"/>
        <v>360379.73914900672</v>
      </c>
      <c r="O259" s="141"/>
      <c r="P259" s="141">
        <v>8692867.6498729996</v>
      </c>
      <c r="Q259" s="141">
        <v>756991403</v>
      </c>
      <c r="R259" s="141">
        <v>1276518313</v>
      </c>
      <c r="S259" s="141">
        <f t="shared" si="298"/>
        <v>5154979.7690765085</v>
      </c>
      <c r="T259" s="141"/>
      <c r="U259" s="141"/>
      <c r="V259" s="141">
        <f t="shared" si="231"/>
        <v>443204474</v>
      </c>
      <c r="W259" s="141">
        <f t="shared" si="232"/>
        <v>523996799.00000209</v>
      </c>
      <c r="X259" s="141">
        <f t="shared" si="233"/>
        <v>0</v>
      </c>
      <c r="Y259" s="141"/>
      <c r="Z259" s="141">
        <v>1657254.6742459999</v>
      </c>
      <c r="AA259" s="141">
        <f t="shared" si="234"/>
        <v>340118003</v>
      </c>
      <c r="AB259" s="141">
        <f t="shared" si="235"/>
        <v>342170317.00001383</v>
      </c>
      <c r="AC259" s="141">
        <f t="shared" si="236"/>
        <v>1647314.5748260282</v>
      </c>
      <c r="AD259" s="141"/>
      <c r="AE259" s="141">
        <v>2057881.3161840001</v>
      </c>
      <c r="AF259" s="141">
        <f t="shared" si="237"/>
        <v>605544318</v>
      </c>
      <c r="AG259" s="141">
        <f t="shared" si="238"/>
        <v>726591897.00000179</v>
      </c>
      <c r="AH259" s="141">
        <f t="shared" si="299"/>
        <v>1715045.7406402642</v>
      </c>
      <c r="AI259" s="141"/>
      <c r="AJ259" s="141"/>
      <c r="AK259" s="141">
        <f t="shared" si="239"/>
        <v>20371175</v>
      </c>
      <c r="AL259" s="141">
        <f t="shared" si="240"/>
        <v>21580834</v>
      </c>
      <c r="AM259" s="141">
        <f t="shared" si="300"/>
        <v>0</v>
      </c>
      <c r="AN259" s="141"/>
      <c r="AO259" s="141">
        <v>337794.35541900003</v>
      </c>
      <c r="AP259" s="141">
        <f t="shared" si="241"/>
        <v>45205996</v>
      </c>
      <c r="AQ259" s="141">
        <f t="shared" si="242"/>
        <v>45294790.000002876</v>
      </c>
      <c r="AR259" s="141">
        <f t="shared" si="301"/>
        <v>337132.15758132283</v>
      </c>
      <c r="AS259" s="141"/>
      <c r="AT259" s="141">
        <v>73717.262199999997</v>
      </c>
      <c r="AU259" s="141">
        <f t="shared" si="243"/>
        <v>12223411</v>
      </c>
      <c r="AV259" s="141">
        <f t="shared" si="244"/>
        <v>11889881.000002848</v>
      </c>
      <c r="AW259" s="141">
        <f t="shared" si="302"/>
        <v>75785.14819998185</v>
      </c>
      <c r="AX259" s="141"/>
      <c r="AY259" s="141">
        <v>5574984.1836050004</v>
      </c>
      <c r="AZ259" s="141">
        <f t="shared" si="245"/>
        <v>859541545</v>
      </c>
      <c r="BA259" s="141">
        <f t="shared" si="246"/>
        <v>834431461.9999969</v>
      </c>
      <c r="BB259" s="141">
        <f t="shared" si="303"/>
        <v>5742749.0893511195</v>
      </c>
      <c r="BC259" s="141"/>
      <c r="BD259" s="141"/>
      <c r="BE259" s="141">
        <f t="shared" si="247"/>
        <v>9386434</v>
      </c>
      <c r="BF259" s="141">
        <f t="shared" si="248"/>
        <v>9386434</v>
      </c>
      <c r="BG259" s="141">
        <f t="shared" si="304"/>
        <v>0</v>
      </c>
      <c r="BH259" s="141"/>
      <c r="BI259" s="141"/>
      <c r="BJ259" s="141">
        <f t="shared" si="249"/>
        <v>2191103</v>
      </c>
      <c r="BK259" s="141">
        <f t="shared" si="250"/>
        <v>2191101</v>
      </c>
      <c r="BL259" s="141">
        <f t="shared" si="305"/>
        <v>0</v>
      </c>
      <c r="BM259" s="141"/>
      <c r="BN259" s="141">
        <v>505650</v>
      </c>
      <c r="BO259" s="141">
        <f t="shared" si="251"/>
        <v>186600000</v>
      </c>
      <c r="BP259" s="141">
        <f t="shared" si="252"/>
        <v>183638092</v>
      </c>
      <c r="BQ259" s="141">
        <f t="shared" si="306"/>
        <v>513805.65422123863</v>
      </c>
      <c r="BR259" s="141"/>
      <c r="BS259" s="141">
        <v>418447</v>
      </c>
      <c r="BT259" s="141">
        <f t="shared" si="253"/>
        <v>121100000</v>
      </c>
      <c r="BU259" s="141">
        <f t="shared" si="254"/>
        <v>119177778</v>
      </c>
      <c r="BV259" s="141">
        <f t="shared" si="307"/>
        <v>425196.14436845767</v>
      </c>
      <c r="BW259" s="141"/>
      <c r="BX259" s="141">
        <v>47481</v>
      </c>
      <c r="BY259" s="141">
        <f t="shared" si="255"/>
        <v>10161290</v>
      </c>
      <c r="BZ259" s="141">
        <f t="shared" si="256"/>
        <v>10000069</v>
      </c>
      <c r="CA259" s="141">
        <f t="shared" si="308"/>
        <v>48246.48814823178</v>
      </c>
      <c r="CB259" s="141"/>
      <c r="CC259" s="141">
        <v>9232.5479369999994</v>
      </c>
      <c r="CD259" s="141">
        <f t="shared" si="257"/>
        <v>1904000</v>
      </c>
      <c r="CE259" s="141">
        <f t="shared" si="258"/>
        <v>1874207.2309440002</v>
      </c>
      <c r="CF259" s="141">
        <f t="shared" si="309"/>
        <v>9379.3103461637638</v>
      </c>
      <c r="CG259" s="141"/>
      <c r="CH259" s="141">
        <v>693.23</v>
      </c>
      <c r="CI259" s="141">
        <f t="shared" si="261"/>
        <v>246401</v>
      </c>
      <c r="CJ259" s="141">
        <f t="shared" si="262"/>
        <v>225992.98000000117</v>
      </c>
      <c r="CK259" s="141">
        <f t="shared" si="310"/>
        <v>755.83128834355432</v>
      </c>
      <c r="CL259" s="141"/>
      <c r="CM259" s="141">
        <v>1196790</v>
      </c>
      <c r="CN259" s="141">
        <v>2365817</v>
      </c>
      <c r="CO259" s="141">
        <f t="shared" si="259"/>
        <v>3562607</v>
      </c>
      <c r="CP259" s="141">
        <f t="shared" si="263"/>
        <v>435000431</v>
      </c>
      <c r="CQ259" s="141">
        <f t="shared" si="264"/>
        <v>435000431.00000006</v>
      </c>
      <c r="CR259" s="141">
        <f t="shared" si="265"/>
        <v>3562606.9999999995</v>
      </c>
      <c r="CS259" s="141"/>
      <c r="CT259" s="141"/>
      <c r="CU259" s="141"/>
      <c r="CV259" s="141">
        <f t="shared" si="260"/>
        <v>19890728.475616664</v>
      </c>
    </row>
    <row r="260" spans="1:100" s="14" customFormat="1" ht="13.2" x14ac:dyDescent="0.25">
      <c r="A260" s="4" t="s">
        <v>625</v>
      </c>
      <c r="B260" s="4" t="s">
        <v>626</v>
      </c>
      <c r="C260" s="4" t="s">
        <v>348</v>
      </c>
      <c r="D260" s="4" t="s">
        <v>348</v>
      </c>
      <c r="E260" s="4"/>
      <c r="F260" s="141"/>
      <c r="G260" s="141">
        <f>'Control Totals 2016-17'!$I$3</f>
        <v>129600000</v>
      </c>
      <c r="H260" s="141">
        <v>129600000.00000101</v>
      </c>
      <c r="I260" s="141">
        <f t="shared" si="296"/>
        <v>0</v>
      </c>
      <c r="J260" s="141"/>
      <c r="K260" s="141"/>
      <c r="L260" s="141">
        <f t="shared" ref="L260:L323" si="311">$K$391</f>
        <v>3202979103</v>
      </c>
      <c r="M260" s="141">
        <v>5258012077.9999981</v>
      </c>
      <c r="N260" s="141">
        <f t="shared" si="297"/>
        <v>0</v>
      </c>
      <c r="O260" s="141"/>
      <c r="P260" s="141">
        <v>939879.79969799996</v>
      </c>
      <c r="Q260" s="141">
        <v>756991403</v>
      </c>
      <c r="R260" s="141">
        <v>1276518313</v>
      </c>
      <c r="S260" s="141">
        <f t="shared" si="298"/>
        <v>557360.53371037531</v>
      </c>
      <c r="T260" s="141"/>
      <c r="U260" s="141"/>
      <c r="V260" s="141">
        <f t="shared" ref="V260:V323" si="312">$U$391</f>
        <v>443204474</v>
      </c>
      <c r="W260" s="141">
        <f t="shared" ref="W260:W323" si="313">$U$390</f>
        <v>523996799.00000209</v>
      </c>
      <c r="X260" s="141">
        <f t="shared" ref="X260:X323" si="314">(U260/W260)*V260</f>
        <v>0</v>
      </c>
      <c r="Y260" s="141"/>
      <c r="Z260" s="141">
        <v>52723.637838000002</v>
      </c>
      <c r="AA260" s="141">
        <f t="shared" ref="AA260:AA323" si="315">$Z$391</f>
        <v>340118003</v>
      </c>
      <c r="AB260" s="141">
        <f t="shared" ref="AB260:AB323" si="316">$Z$390</f>
        <v>342170317.00001383</v>
      </c>
      <c r="AC260" s="141">
        <f t="shared" ref="AC260:AC323" si="317">(Z260/AB260)*AA260</f>
        <v>52407.405088720981</v>
      </c>
      <c r="AD260" s="141"/>
      <c r="AE260" s="141"/>
      <c r="AF260" s="141">
        <f t="shared" ref="AF260:AF323" si="318">$AE$391</f>
        <v>605544318</v>
      </c>
      <c r="AG260" s="141">
        <f t="shared" ref="AG260:AG323" si="319">$AE$390</f>
        <v>726591897.00000179</v>
      </c>
      <c r="AH260" s="141">
        <f t="shared" si="299"/>
        <v>0</v>
      </c>
      <c r="AI260" s="141"/>
      <c r="AJ260" s="141"/>
      <c r="AK260" s="141">
        <f t="shared" ref="AK260:AK323" si="320">$AJ$391</f>
        <v>20371175</v>
      </c>
      <c r="AL260" s="141">
        <f t="shared" ref="AL260:AL323" si="321">$AJ$390</f>
        <v>21580834</v>
      </c>
      <c r="AM260" s="141">
        <f t="shared" si="300"/>
        <v>0</v>
      </c>
      <c r="AN260" s="141"/>
      <c r="AO260" s="141">
        <v>44239.983154000001</v>
      </c>
      <c r="AP260" s="141">
        <f t="shared" ref="AP260:AP323" si="322">$AO$391</f>
        <v>45205996</v>
      </c>
      <c r="AQ260" s="141">
        <f t="shared" ref="AQ260:AQ323" si="323">$AO$390</f>
        <v>45294790.000002876</v>
      </c>
      <c r="AR260" s="141">
        <f t="shared" si="301"/>
        <v>44153.256952944583</v>
      </c>
      <c r="AS260" s="141"/>
      <c r="AT260" s="141"/>
      <c r="AU260" s="141">
        <f t="shared" ref="AU260:AU323" si="324">$AT$391</f>
        <v>12223411</v>
      </c>
      <c r="AV260" s="141">
        <f t="shared" ref="AV260:AV323" si="325">$AT$390</f>
        <v>11889881.000002848</v>
      </c>
      <c r="AW260" s="141">
        <f t="shared" si="302"/>
        <v>0</v>
      </c>
      <c r="AX260" s="141"/>
      <c r="AY260" s="141"/>
      <c r="AZ260" s="141">
        <f t="shared" ref="AZ260:AZ323" si="326">$AY$391</f>
        <v>859541545</v>
      </c>
      <c r="BA260" s="141">
        <f t="shared" ref="BA260:BA323" si="327">$AY$390</f>
        <v>834431461.9999969</v>
      </c>
      <c r="BB260" s="141">
        <f t="shared" si="303"/>
        <v>0</v>
      </c>
      <c r="BC260" s="141"/>
      <c r="BD260" s="141"/>
      <c r="BE260" s="141">
        <f t="shared" ref="BE260:BE323" si="328">$BD$391</f>
        <v>9386434</v>
      </c>
      <c r="BF260" s="141">
        <f t="shared" ref="BF260:BF323" si="329">$BD$390</f>
        <v>9386434</v>
      </c>
      <c r="BG260" s="141">
        <f t="shared" si="304"/>
        <v>0</v>
      </c>
      <c r="BH260" s="141"/>
      <c r="BI260" s="141"/>
      <c r="BJ260" s="141">
        <f t="shared" ref="BJ260:BJ323" si="330">$BI$391</f>
        <v>2191103</v>
      </c>
      <c r="BK260" s="141">
        <f t="shared" ref="BK260:BK323" si="331">$BI$390</f>
        <v>2191101</v>
      </c>
      <c r="BL260" s="141">
        <f t="shared" si="305"/>
        <v>0</v>
      </c>
      <c r="BM260" s="141"/>
      <c r="BN260" s="141"/>
      <c r="BO260" s="141">
        <f t="shared" ref="BO260:BO323" si="332">$BN$391</f>
        <v>186600000</v>
      </c>
      <c r="BP260" s="141">
        <f t="shared" ref="BP260:BP323" si="333">$BN$390</f>
        <v>183638092</v>
      </c>
      <c r="BQ260" s="141">
        <f t="shared" si="306"/>
        <v>0</v>
      </c>
      <c r="BR260" s="141"/>
      <c r="BS260" s="141"/>
      <c r="BT260" s="141">
        <f t="shared" ref="BT260:BT323" si="334">$BS$391</f>
        <v>121100000</v>
      </c>
      <c r="BU260" s="141">
        <f t="shared" ref="BU260:BU323" si="335">$BS$390</f>
        <v>119177778</v>
      </c>
      <c r="BV260" s="141">
        <f t="shared" si="307"/>
        <v>0</v>
      </c>
      <c r="BW260" s="141"/>
      <c r="BX260" s="141"/>
      <c r="BY260" s="141">
        <f t="shared" ref="BY260:BY323" si="336">$BX$391</f>
        <v>10161290</v>
      </c>
      <c r="BZ260" s="141">
        <f t="shared" ref="BZ260:BZ323" si="337">$BX$390</f>
        <v>10000069</v>
      </c>
      <c r="CA260" s="141">
        <f t="shared" si="308"/>
        <v>0</v>
      </c>
      <c r="CB260" s="141"/>
      <c r="CC260" s="141"/>
      <c r="CD260" s="141">
        <f t="shared" ref="CD260:CD323" si="338">$CC$391</f>
        <v>1904000</v>
      </c>
      <c r="CE260" s="141">
        <f t="shared" ref="CE260:CE323" si="339">$CC$390</f>
        <v>1874207.2309440002</v>
      </c>
      <c r="CF260" s="141">
        <f t="shared" si="309"/>
        <v>0</v>
      </c>
      <c r="CG260" s="141"/>
      <c r="CH260" s="141">
        <v>693.23</v>
      </c>
      <c r="CI260" s="141">
        <f t="shared" si="261"/>
        <v>246401</v>
      </c>
      <c r="CJ260" s="141">
        <f t="shared" si="262"/>
        <v>225992.98000000117</v>
      </c>
      <c r="CK260" s="141">
        <f t="shared" si="310"/>
        <v>755.83128834355432</v>
      </c>
      <c r="CL260" s="141"/>
      <c r="CM260" s="141">
        <v>40284</v>
      </c>
      <c r="CN260" s="141"/>
      <c r="CO260" s="141">
        <f t="shared" ref="CO260:CO323" si="340">CN260+CM260</f>
        <v>40284</v>
      </c>
      <c r="CP260" s="141">
        <f t="shared" si="263"/>
        <v>435000431</v>
      </c>
      <c r="CQ260" s="141">
        <f t="shared" si="264"/>
        <v>435000431.00000006</v>
      </c>
      <c r="CR260" s="141">
        <f t="shared" si="265"/>
        <v>40283.999999999993</v>
      </c>
      <c r="CS260" s="141"/>
      <c r="CT260" s="141"/>
      <c r="CU260" s="141"/>
      <c r="CV260" s="141">
        <f t="shared" ref="CV260:CV323" si="341">SUM(I260,N260,S260,X260,AC260,AH260,AM260,AR260,AW260,BG260,BL260,BQ260,BV260,CA260,CF260,CK260, BB260, CR260)</f>
        <v>694961.02704038436</v>
      </c>
    </row>
    <row r="261" spans="1:100" s="14" customFormat="1" ht="13.2" x14ac:dyDescent="0.25">
      <c r="A261" s="4" t="s">
        <v>43</v>
      </c>
      <c r="B261" s="4" t="s">
        <v>44</v>
      </c>
      <c r="C261" s="4"/>
      <c r="D261" s="4" t="s">
        <v>36</v>
      </c>
      <c r="E261" s="4"/>
      <c r="F261" s="141">
        <v>724528.45026299998</v>
      </c>
      <c r="G261" s="141">
        <f>'Control Totals 2016-17'!$I$3</f>
        <v>129600000</v>
      </c>
      <c r="H261" s="141">
        <v>129600000.00000101</v>
      </c>
      <c r="I261" s="141">
        <f t="shared" si="296"/>
        <v>724528.45026299427</v>
      </c>
      <c r="J261" s="141"/>
      <c r="K261" s="141">
        <v>31698173.565164</v>
      </c>
      <c r="L261" s="141">
        <f t="shared" si="311"/>
        <v>3202979103</v>
      </c>
      <c r="M261" s="141">
        <v>5258012077.9999981</v>
      </c>
      <c r="N261" s="141">
        <f t="shared" si="297"/>
        <v>19309310.444015935</v>
      </c>
      <c r="O261" s="141"/>
      <c r="P261" s="141">
        <v>5469838.381759</v>
      </c>
      <c r="Q261" s="141">
        <v>756991403</v>
      </c>
      <c r="R261" s="141">
        <v>1276518313</v>
      </c>
      <c r="S261" s="141">
        <f t="shared" si="298"/>
        <v>3243682.9057782544</v>
      </c>
      <c r="T261" s="141"/>
      <c r="U261" s="141"/>
      <c r="V261" s="141">
        <f t="shared" si="312"/>
        <v>443204474</v>
      </c>
      <c r="W261" s="141">
        <f t="shared" si="313"/>
        <v>523996799.00000209</v>
      </c>
      <c r="X261" s="141">
        <f t="shared" si="314"/>
        <v>0</v>
      </c>
      <c r="Y261" s="141"/>
      <c r="Z261" s="141">
        <v>1137071.6041280001</v>
      </c>
      <c r="AA261" s="141">
        <f t="shared" si="315"/>
        <v>340118003</v>
      </c>
      <c r="AB261" s="141">
        <f t="shared" si="316"/>
        <v>342170317.00001383</v>
      </c>
      <c r="AC261" s="141">
        <f t="shared" si="317"/>
        <v>1130251.5269435435</v>
      </c>
      <c r="AD261" s="141"/>
      <c r="AE261" s="141">
        <v>4062029.1881889999</v>
      </c>
      <c r="AF261" s="141">
        <f t="shared" si="318"/>
        <v>605544318</v>
      </c>
      <c r="AG261" s="141">
        <f t="shared" si="319"/>
        <v>726591897.00000179</v>
      </c>
      <c r="AH261" s="141">
        <f t="shared" si="299"/>
        <v>3385309.8343291814</v>
      </c>
      <c r="AI261" s="141"/>
      <c r="AJ261" s="141"/>
      <c r="AK261" s="141">
        <f t="shared" si="320"/>
        <v>20371175</v>
      </c>
      <c r="AL261" s="141">
        <f t="shared" si="321"/>
        <v>21580834</v>
      </c>
      <c r="AM261" s="141">
        <f t="shared" si="300"/>
        <v>0</v>
      </c>
      <c r="AN261" s="141"/>
      <c r="AO261" s="141">
        <v>76493.267517999993</v>
      </c>
      <c r="AP261" s="141">
        <f t="shared" si="322"/>
        <v>45205996</v>
      </c>
      <c r="AQ261" s="141">
        <f t="shared" si="323"/>
        <v>45294790.000002876</v>
      </c>
      <c r="AR261" s="141">
        <f t="shared" si="301"/>
        <v>76343.313335715167</v>
      </c>
      <c r="AS261" s="141"/>
      <c r="AT261" s="141">
        <v>70320.153342999998</v>
      </c>
      <c r="AU261" s="141">
        <f t="shared" si="324"/>
        <v>12223411</v>
      </c>
      <c r="AV261" s="141">
        <f t="shared" si="325"/>
        <v>11889881.000002848</v>
      </c>
      <c r="AW261" s="141">
        <f t="shared" si="302"/>
        <v>72292.745057272405</v>
      </c>
      <c r="AX261" s="141"/>
      <c r="AY261" s="141">
        <v>4941362.6937170001</v>
      </c>
      <c r="AZ261" s="141">
        <f t="shared" si="326"/>
        <v>859541545</v>
      </c>
      <c r="BA261" s="141">
        <f t="shared" si="327"/>
        <v>834431461.9999969</v>
      </c>
      <c r="BB261" s="141">
        <f t="shared" si="303"/>
        <v>5090060.3795340685</v>
      </c>
      <c r="BC261" s="141"/>
      <c r="BD261" s="141"/>
      <c r="BE261" s="141">
        <f t="shared" si="328"/>
        <v>9386434</v>
      </c>
      <c r="BF261" s="141">
        <f t="shared" si="329"/>
        <v>9386434</v>
      </c>
      <c r="BG261" s="141">
        <f t="shared" si="304"/>
        <v>0</v>
      </c>
      <c r="BH261" s="141"/>
      <c r="BI261" s="141"/>
      <c r="BJ261" s="141">
        <f t="shared" si="330"/>
        <v>2191103</v>
      </c>
      <c r="BK261" s="141">
        <f t="shared" si="331"/>
        <v>2191101</v>
      </c>
      <c r="BL261" s="141">
        <f t="shared" si="305"/>
        <v>0</v>
      </c>
      <c r="BM261" s="141"/>
      <c r="BN261" s="141">
        <v>848071</v>
      </c>
      <c r="BO261" s="141">
        <f t="shared" si="332"/>
        <v>186600000</v>
      </c>
      <c r="BP261" s="141">
        <f t="shared" si="333"/>
        <v>183638092</v>
      </c>
      <c r="BQ261" s="141">
        <f t="shared" si="306"/>
        <v>861749.57971138135</v>
      </c>
      <c r="BR261" s="141"/>
      <c r="BS261" s="141">
        <v>462046</v>
      </c>
      <c r="BT261" s="141">
        <f t="shared" si="334"/>
        <v>121100000</v>
      </c>
      <c r="BU261" s="141">
        <f t="shared" si="335"/>
        <v>119177778</v>
      </c>
      <c r="BV261" s="141">
        <f t="shared" si="307"/>
        <v>469498.35396326991</v>
      </c>
      <c r="BW261" s="141"/>
      <c r="BX261" s="141">
        <v>33344</v>
      </c>
      <c r="BY261" s="141">
        <f t="shared" si="336"/>
        <v>10161290</v>
      </c>
      <c r="BZ261" s="141">
        <f t="shared" si="337"/>
        <v>10000069</v>
      </c>
      <c r="CA261" s="141">
        <f t="shared" si="308"/>
        <v>33881.571593156012</v>
      </c>
      <c r="CB261" s="141"/>
      <c r="CC261" s="141">
        <v>9232.5479369999994</v>
      </c>
      <c r="CD261" s="141">
        <f t="shared" si="338"/>
        <v>1904000</v>
      </c>
      <c r="CE261" s="141">
        <f t="shared" si="339"/>
        <v>1874207.2309440002</v>
      </c>
      <c r="CF261" s="141">
        <f t="shared" si="309"/>
        <v>9379.3103461637638</v>
      </c>
      <c r="CG261" s="141"/>
      <c r="CH261" s="141">
        <v>693.23</v>
      </c>
      <c r="CI261" s="141">
        <f t="shared" ref="CI261:CI324" si="342">$CH$391</f>
        <v>246401</v>
      </c>
      <c r="CJ261" s="141">
        <f t="shared" ref="CJ261:CJ324" si="343">$CH$390</f>
        <v>225992.98000000117</v>
      </c>
      <c r="CK261" s="141">
        <f t="shared" si="310"/>
        <v>755.83128834355432</v>
      </c>
      <c r="CL261" s="141"/>
      <c r="CM261" s="141">
        <v>818985.99999999988</v>
      </c>
      <c r="CN261" s="141">
        <v>813548</v>
      </c>
      <c r="CO261" s="141">
        <f t="shared" si="340"/>
        <v>1632534</v>
      </c>
      <c r="CP261" s="141">
        <f t="shared" ref="CP261:CP324" si="344">$CO$391</f>
        <v>435000431</v>
      </c>
      <c r="CQ261" s="141">
        <f t="shared" ref="CQ261:CQ324" si="345">$CO$390</f>
        <v>435000431.00000006</v>
      </c>
      <c r="CR261" s="141">
        <f t="shared" si="265"/>
        <v>1632533.9999999998</v>
      </c>
      <c r="CS261" s="141"/>
      <c r="CT261" s="141"/>
      <c r="CU261" s="141"/>
      <c r="CV261" s="141">
        <f t="shared" si="341"/>
        <v>36039578.246159278</v>
      </c>
    </row>
    <row r="262" spans="1:100" s="14" customFormat="1" ht="13.2" x14ac:dyDescent="0.25">
      <c r="A262" s="4" t="s">
        <v>447</v>
      </c>
      <c r="B262" s="4" t="s">
        <v>448</v>
      </c>
      <c r="C262" s="4" t="s">
        <v>348</v>
      </c>
      <c r="D262" s="4" t="s">
        <v>348</v>
      </c>
      <c r="E262" s="4"/>
      <c r="F262" s="141"/>
      <c r="G262" s="141">
        <f>'Control Totals 2016-17'!$I$3</f>
        <v>129600000</v>
      </c>
      <c r="H262" s="141">
        <v>129600000.00000101</v>
      </c>
      <c r="I262" s="141">
        <f t="shared" si="296"/>
        <v>0</v>
      </c>
      <c r="J262" s="141"/>
      <c r="K262" s="141"/>
      <c r="L262" s="141">
        <f t="shared" si="311"/>
        <v>3202979103</v>
      </c>
      <c r="M262" s="141">
        <v>5258012077.9999981</v>
      </c>
      <c r="N262" s="141">
        <f t="shared" si="297"/>
        <v>0</v>
      </c>
      <c r="O262" s="141"/>
      <c r="P262" s="141">
        <v>1082208.7348730001</v>
      </c>
      <c r="Q262" s="141">
        <v>756991403</v>
      </c>
      <c r="R262" s="141">
        <v>1276518313</v>
      </c>
      <c r="S262" s="141">
        <f t="shared" si="298"/>
        <v>641763.38107134344</v>
      </c>
      <c r="T262" s="141"/>
      <c r="U262" s="141"/>
      <c r="V262" s="141">
        <f t="shared" si="312"/>
        <v>443204474</v>
      </c>
      <c r="W262" s="141">
        <f t="shared" si="313"/>
        <v>523996799.00000209</v>
      </c>
      <c r="X262" s="141">
        <f t="shared" si="314"/>
        <v>0</v>
      </c>
      <c r="Y262" s="141"/>
      <c r="Z262" s="141">
        <v>91017.144646999994</v>
      </c>
      <c r="AA262" s="141">
        <f t="shared" si="315"/>
        <v>340118003</v>
      </c>
      <c r="AB262" s="141">
        <f t="shared" si="316"/>
        <v>342170317.00001383</v>
      </c>
      <c r="AC262" s="141">
        <f t="shared" si="317"/>
        <v>90471.230080715992</v>
      </c>
      <c r="AD262" s="141"/>
      <c r="AE262" s="141"/>
      <c r="AF262" s="141">
        <f t="shared" si="318"/>
        <v>605544318</v>
      </c>
      <c r="AG262" s="141">
        <f t="shared" si="319"/>
        <v>726591897.00000179</v>
      </c>
      <c r="AH262" s="141">
        <f t="shared" si="299"/>
        <v>0</v>
      </c>
      <c r="AI262" s="141"/>
      <c r="AJ262" s="141"/>
      <c r="AK262" s="141">
        <f t="shared" si="320"/>
        <v>20371175</v>
      </c>
      <c r="AL262" s="141">
        <f t="shared" si="321"/>
        <v>21580834</v>
      </c>
      <c r="AM262" s="141">
        <f t="shared" si="300"/>
        <v>0</v>
      </c>
      <c r="AN262" s="141"/>
      <c r="AO262" s="141">
        <v>28309.240919</v>
      </c>
      <c r="AP262" s="141">
        <f t="shared" si="322"/>
        <v>45205996</v>
      </c>
      <c r="AQ262" s="141">
        <f t="shared" si="323"/>
        <v>45294790.000002876</v>
      </c>
      <c r="AR262" s="141">
        <f t="shared" si="301"/>
        <v>28253.744674547979</v>
      </c>
      <c r="AS262" s="141"/>
      <c r="AT262" s="141"/>
      <c r="AU262" s="141">
        <f t="shared" si="324"/>
        <v>12223411</v>
      </c>
      <c r="AV262" s="141">
        <f t="shared" si="325"/>
        <v>11889881.000002848</v>
      </c>
      <c r="AW262" s="141">
        <f t="shared" si="302"/>
        <v>0</v>
      </c>
      <c r="AX262" s="141"/>
      <c r="AY262" s="141"/>
      <c r="AZ262" s="141">
        <f t="shared" si="326"/>
        <v>859541545</v>
      </c>
      <c r="BA262" s="141">
        <f t="shared" si="327"/>
        <v>834431461.9999969</v>
      </c>
      <c r="BB262" s="141">
        <f t="shared" si="303"/>
        <v>0</v>
      </c>
      <c r="BC262" s="141"/>
      <c r="BD262" s="141"/>
      <c r="BE262" s="141">
        <f t="shared" si="328"/>
        <v>9386434</v>
      </c>
      <c r="BF262" s="141">
        <f t="shared" si="329"/>
        <v>9386434</v>
      </c>
      <c r="BG262" s="141">
        <f t="shared" si="304"/>
        <v>0</v>
      </c>
      <c r="BH262" s="141"/>
      <c r="BI262" s="141"/>
      <c r="BJ262" s="141">
        <f t="shared" si="330"/>
        <v>2191103</v>
      </c>
      <c r="BK262" s="141">
        <f t="shared" si="331"/>
        <v>2191101</v>
      </c>
      <c r="BL262" s="141">
        <f t="shared" si="305"/>
        <v>0</v>
      </c>
      <c r="BM262" s="141"/>
      <c r="BN262" s="141"/>
      <c r="BO262" s="141">
        <f t="shared" si="332"/>
        <v>186600000</v>
      </c>
      <c r="BP262" s="141">
        <f t="shared" si="333"/>
        <v>183638092</v>
      </c>
      <c r="BQ262" s="141">
        <f t="shared" si="306"/>
        <v>0</v>
      </c>
      <c r="BR262" s="141"/>
      <c r="BS262" s="141"/>
      <c r="BT262" s="141">
        <f t="shared" si="334"/>
        <v>121100000</v>
      </c>
      <c r="BU262" s="141">
        <f t="shared" si="335"/>
        <v>119177778</v>
      </c>
      <c r="BV262" s="141">
        <f t="shared" si="307"/>
        <v>0</v>
      </c>
      <c r="BW262" s="141"/>
      <c r="BX262" s="141"/>
      <c r="BY262" s="141">
        <f t="shared" si="336"/>
        <v>10161290</v>
      </c>
      <c r="BZ262" s="141">
        <f t="shared" si="337"/>
        <v>10000069</v>
      </c>
      <c r="CA262" s="141">
        <f t="shared" si="308"/>
        <v>0</v>
      </c>
      <c r="CB262" s="141"/>
      <c r="CC262" s="141"/>
      <c r="CD262" s="141">
        <f t="shared" si="338"/>
        <v>1904000</v>
      </c>
      <c r="CE262" s="141">
        <f t="shared" si="339"/>
        <v>1874207.2309440002</v>
      </c>
      <c r="CF262" s="141">
        <f t="shared" si="309"/>
        <v>0</v>
      </c>
      <c r="CG262" s="141"/>
      <c r="CH262" s="141">
        <v>693.23</v>
      </c>
      <c r="CI262" s="141">
        <f t="shared" si="342"/>
        <v>246401</v>
      </c>
      <c r="CJ262" s="141">
        <f t="shared" si="343"/>
        <v>225992.98000000117</v>
      </c>
      <c r="CK262" s="141">
        <f t="shared" si="310"/>
        <v>755.83128834355432</v>
      </c>
      <c r="CL262" s="141"/>
      <c r="CM262" s="141">
        <v>68671</v>
      </c>
      <c r="CN262" s="141"/>
      <c r="CO262" s="141">
        <f t="shared" si="340"/>
        <v>68671</v>
      </c>
      <c r="CP262" s="141">
        <f t="shared" si="344"/>
        <v>435000431</v>
      </c>
      <c r="CQ262" s="141">
        <f t="shared" si="345"/>
        <v>435000431.00000006</v>
      </c>
      <c r="CR262" s="141">
        <f t="shared" si="265"/>
        <v>68670.999999999985</v>
      </c>
      <c r="CS262" s="141"/>
      <c r="CT262" s="141"/>
      <c r="CU262" s="141"/>
      <c r="CV262" s="141">
        <f t="shared" si="341"/>
        <v>829915.18711495085</v>
      </c>
    </row>
    <row r="263" spans="1:100" s="14" customFormat="1" ht="13.2" x14ac:dyDescent="0.25">
      <c r="A263" s="4" t="s">
        <v>557</v>
      </c>
      <c r="B263" s="4" t="s">
        <v>558</v>
      </c>
      <c r="C263" s="4" t="s">
        <v>348</v>
      </c>
      <c r="D263" s="4" t="s">
        <v>348</v>
      </c>
      <c r="E263" s="4"/>
      <c r="F263" s="141"/>
      <c r="G263" s="141">
        <f>'Control Totals 2016-17'!$I$3</f>
        <v>129600000</v>
      </c>
      <c r="H263" s="141">
        <v>129600000.00000101</v>
      </c>
      <c r="I263" s="141">
        <f t="shared" si="296"/>
        <v>0</v>
      </c>
      <c r="J263" s="141"/>
      <c r="K263" s="141"/>
      <c r="L263" s="141">
        <f t="shared" si="311"/>
        <v>3202979103</v>
      </c>
      <c r="M263" s="141">
        <v>5258012077.9999981</v>
      </c>
      <c r="N263" s="141">
        <f t="shared" si="297"/>
        <v>0</v>
      </c>
      <c r="O263" s="141"/>
      <c r="P263" s="141">
        <v>1368792.9339429999</v>
      </c>
      <c r="Q263" s="141">
        <v>756991403</v>
      </c>
      <c r="R263" s="141">
        <v>1276518313</v>
      </c>
      <c r="S263" s="141">
        <f t="shared" si="298"/>
        <v>811711.41293450282</v>
      </c>
      <c r="T263" s="141"/>
      <c r="U263" s="141"/>
      <c r="V263" s="141">
        <f t="shared" si="312"/>
        <v>443204474</v>
      </c>
      <c r="W263" s="141">
        <f t="shared" si="313"/>
        <v>523996799.00000209</v>
      </c>
      <c r="X263" s="141">
        <f t="shared" si="314"/>
        <v>0</v>
      </c>
      <c r="Y263" s="141"/>
      <c r="Z263" s="141">
        <v>79323.911745999998</v>
      </c>
      <c r="AA263" s="141">
        <f t="shared" si="315"/>
        <v>340118003</v>
      </c>
      <c r="AB263" s="141">
        <f t="shared" si="316"/>
        <v>342170317.00001383</v>
      </c>
      <c r="AC263" s="141">
        <f t="shared" si="317"/>
        <v>78848.132385477118</v>
      </c>
      <c r="AD263" s="141"/>
      <c r="AE263" s="141"/>
      <c r="AF263" s="141">
        <f t="shared" si="318"/>
        <v>605544318</v>
      </c>
      <c r="AG263" s="141">
        <f t="shared" si="319"/>
        <v>726591897.00000179</v>
      </c>
      <c r="AH263" s="141">
        <f t="shared" si="299"/>
        <v>0</v>
      </c>
      <c r="AI263" s="141"/>
      <c r="AJ263" s="141"/>
      <c r="AK263" s="141">
        <f t="shared" si="320"/>
        <v>20371175</v>
      </c>
      <c r="AL263" s="141">
        <f t="shared" si="321"/>
        <v>21580834</v>
      </c>
      <c r="AM263" s="141">
        <f t="shared" si="300"/>
        <v>0</v>
      </c>
      <c r="AN263" s="141"/>
      <c r="AO263" s="141">
        <v>48118.915345000001</v>
      </c>
      <c r="AP263" s="141">
        <f t="shared" si="322"/>
        <v>45205996</v>
      </c>
      <c r="AQ263" s="141">
        <f t="shared" si="323"/>
        <v>45294790.000002876</v>
      </c>
      <c r="AR263" s="141">
        <f t="shared" si="301"/>
        <v>48024.58504852921</v>
      </c>
      <c r="AS263" s="141"/>
      <c r="AT263" s="141"/>
      <c r="AU263" s="141">
        <f t="shared" si="324"/>
        <v>12223411</v>
      </c>
      <c r="AV263" s="141">
        <f t="shared" si="325"/>
        <v>11889881.000002848</v>
      </c>
      <c r="AW263" s="141">
        <f t="shared" si="302"/>
        <v>0</v>
      </c>
      <c r="AX263" s="141"/>
      <c r="AY263" s="141"/>
      <c r="AZ263" s="141">
        <f t="shared" si="326"/>
        <v>859541545</v>
      </c>
      <c r="BA263" s="141">
        <f t="shared" si="327"/>
        <v>834431461.9999969</v>
      </c>
      <c r="BB263" s="141">
        <f t="shared" si="303"/>
        <v>0</v>
      </c>
      <c r="BC263" s="141"/>
      <c r="BD263" s="141"/>
      <c r="BE263" s="141">
        <f t="shared" si="328"/>
        <v>9386434</v>
      </c>
      <c r="BF263" s="141">
        <f t="shared" si="329"/>
        <v>9386434</v>
      </c>
      <c r="BG263" s="141">
        <f t="shared" si="304"/>
        <v>0</v>
      </c>
      <c r="BH263" s="141"/>
      <c r="BI263" s="141"/>
      <c r="BJ263" s="141">
        <f t="shared" si="330"/>
        <v>2191103</v>
      </c>
      <c r="BK263" s="141">
        <f t="shared" si="331"/>
        <v>2191101</v>
      </c>
      <c r="BL263" s="141">
        <f t="shared" si="305"/>
        <v>0</v>
      </c>
      <c r="BM263" s="141"/>
      <c r="BN263" s="141"/>
      <c r="BO263" s="141">
        <f t="shared" si="332"/>
        <v>186600000</v>
      </c>
      <c r="BP263" s="141">
        <f t="shared" si="333"/>
        <v>183638092</v>
      </c>
      <c r="BQ263" s="141">
        <f t="shared" si="306"/>
        <v>0</v>
      </c>
      <c r="BR263" s="141"/>
      <c r="BS263" s="141"/>
      <c r="BT263" s="141">
        <f t="shared" si="334"/>
        <v>121100000</v>
      </c>
      <c r="BU263" s="141">
        <f t="shared" si="335"/>
        <v>119177778</v>
      </c>
      <c r="BV263" s="141">
        <f t="shared" si="307"/>
        <v>0</v>
      </c>
      <c r="BW263" s="141"/>
      <c r="BX263" s="141"/>
      <c r="BY263" s="141">
        <f t="shared" si="336"/>
        <v>10161290</v>
      </c>
      <c r="BZ263" s="141">
        <f t="shared" si="337"/>
        <v>10000069</v>
      </c>
      <c r="CA263" s="141">
        <f t="shared" si="308"/>
        <v>0</v>
      </c>
      <c r="CB263" s="141"/>
      <c r="CC263" s="141"/>
      <c r="CD263" s="141">
        <f t="shared" si="338"/>
        <v>1904000</v>
      </c>
      <c r="CE263" s="141">
        <f t="shared" si="339"/>
        <v>1874207.2309440002</v>
      </c>
      <c r="CF263" s="141">
        <f t="shared" si="309"/>
        <v>0</v>
      </c>
      <c r="CG263" s="141"/>
      <c r="CH263" s="141">
        <v>693.23</v>
      </c>
      <c r="CI263" s="141">
        <f t="shared" si="342"/>
        <v>246401</v>
      </c>
      <c r="CJ263" s="141">
        <f t="shared" si="343"/>
        <v>225992.98000000117</v>
      </c>
      <c r="CK263" s="141">
        <f t="shared" si="310"/>
        <v>755.83128834355432</v>
      </c>
      <c r="CL263" s="141"/>
      <c r="CM263" s="141">
        <v>53505</v>
      </c>
      <c r="CN263" s="141">
        <v>109251</v>
      </c>
      <c r="CO263" s="141">
        <f t="shared" si="340"/>
        <v>162756</v>
      </c>
      <c r="CP263" s="141">
        <f t="shared" si="344"/>
        <v>435000431</v>
      </c>
      <c r="CQ263" s="141">
        <f t="shared" si="345"/>
        <v>435000431.00000006</v>
      </c>
      <c r="CR263" s="141">
        <f t="shared" si="265"/>
        <v>162755.99999999997</v>
      </c>
      <c r="CS263" s="141"/>
      <c r="CT263" s="141"/>
      <c r="CU263" s="141"/>
      <c r="CV263" s="141">
        <f t="shared" si="341"/>
        <v>1102095.9616568526</v>
      </c>
    </row>
    <row r="264" spans="1:100" s="14" customFormat="1" ht="13.2" x14ac:dyDescent="0.25">
      <c r="A264" s="4" t="s">
        <v>425</v>
      </c>
      <c r="B264" s="4" t="s">
        <v>426</v>
      </c>
      <c r="C264" s="4" t="s">
        <v>348</v>
      </c>
      <c r="D264" s="4" t="s">
        <v>348</v>
      </c>
      <c r="E264" s="4"/>
      <c r="F264" s="141"/>
      <c r="G264" s="141">
        <f>'Control Totals 2016-17'!$I$3</f>
        <v>129600000</v>
      </c>
      <c r="H264" s="141">
        <v>129600000.00000101</v>
      </c>
      <c r="I264" s="141">
        <f t="shared" si="296"/>
        <v>0</v>
      </c>
      <c r="J264" s="141"/>
      <c r="K264" s="141"/>
      <c r="L264" s="141">
        <f t="shared" si="311"/>
        <v>3202979103</v>
      </c>
      <c r="M264" s="141">
        <v>5258012077.9999981</v>
      </c>
      <c r="N264" s="141">
        <f t="shared" si="297"/>
        <v>0</v>
      </c>
      <c r="O264" s="141"/>
      <c r="P264" s="141">
        <v>1479054.1085719999</v>
      </c>
      <c r="Q264" s="141">
        <v>756991403</v>
      </c>
      <c r="R264" s="141">
        <v>1276518313</v>
      </c>
      <c r="S264" s="141">
        <f t="shared" si="298"/>
        <v>877097.67526134383</v>
      </c>
      <c r="T264" s="141"/>
      <c r="U264" s="141"/>
      <c r="V264" s="141">
        <f t="shared" si="312"/>
        <v>443204474</v>
      </c>
      <c r="W264" s="141">
        <f t="shared" si="313"/>
        <v>523996799.00000209</v>
      </c>
      <c r="X264" s="141">
        <f t="shared" si="314"/>
        <v>0</v>
      </c>
      <c r="Y264" s="141"/>
      <c r="Z264" s="141">
        <v>103189.017549</v>
      </c>
      <c r="AA264" s="141">
        <f t="shared" si="315"/>
        <v>340118003</v>
      </c>
      <c r="AB264" s="141">
        <f t="shared" si="316"/>
        <v>342170317.00001383</v>
      </c>
      <c r="AC264" s="141">
        <f t="shared" si="317"/>
        <v>102570.09692718733</v>
      </c>
      <c r="AD264" s="141"/>
      <c r="AE264" s="141"/>
      <c r="AF264" s="141">
        <f t="shared" si="318"/>
        <v>605544318</v>
      </c>
      <c r="AG264" s="141">
        <f t="shared" si="319"/>
        <v>726591897.00000179</v>
      </c>
      <c r="AH264" s="141">
        <f t="shared" si="299"/>
        <v>0</v>
      </c>
      <c r="AI264" s="141"/>
      <c r="AJ264" s="141"/>
      <c r="AK264" s="141">
        <f t="shared" si="320"/>
        <v>20371175</v>
      </c>
      <c r="AL264" s="141">
        <f t="shared" si="321"/>
        <v>21580834</v>
      </c>
      <c r="AM264" s="141">
        <f t="shared" si="300"/>
        <v>0</v>
      </c>
      <c r="AN264" s="141"/>
      <c r="AO264" s="141">
        <v>59941.420536999998</v>
      </c>
      <c r="AP264" s="141">
        <f t="shared" si="322"/>
        <v>45205996</v>
      </c>
      <c r="AQ264" s="141">
        <f t="shared" si="323"/>
        <v>45294790.000002876</v>
      </c>
      <c r="AR264" s="141">
        <f t="shared" si="301"/>
        <v>59823.913898922321</v>
      </c>
      <c r="AS264" s="141"/>
      <c r="AT264" s="141"/>
      <c r="AU264" s="141">
        <f t="shared" si="324"/>
        <v>12223411</v>
      </c>
      <c r="AV264" s="141">
        <f t="shared" si="325"/>
        <v>11889881.000002848</v>
      </c>
      <c r="AW264" s="141">
        <f t="shared" si="302"/>
        <v>0</v>
      </c>
      <c r="AX264" s="141"/>
      <c r="AY264" s="141"/>
      <c r="AZ264" s="141">
        <f t="shared" si="326"/>
        <v>859541545</v>
      </c>
      <c r="BA264" s="141">
        <f t="shared" si="327"/>
        <v>834431461.9999969</v>
      </c>
      <c r="BB264" s="141">
        <f t="shared" si="303"/>
        <v>0</v>
      </c>
      <c r="BC264" s="141"/>
      <c r="BD264" s="141"/>
      <c r="BE264" s="141">
        <f t="shared" si="328"/>
        <v>9386434</v>
      </c>
      <c r="BF264" s="141">
        <f t="shared" si="329"/>
        <v>9386434</v>
      </c>
      <c r="BG264" s="141">
        <f t="shared" si="304"/>
        <v>0</v>
      </c>
      <c r="BH264" s="141"/>
      <c r="BI264" s="141"/>
      <c r="BJ264" s="141">
        <f t="shared" si="330"/>
        <v>2191103</v>
      </c>
      <c r="BK264" s="141">
        <f t="shared" si="331"/>
        <v>2191101</v>
      </c>
      <c r="BL264" s="141">
        <f t="shared" si="305"/>
        <v>0</v>
      </c>
      <c r="BM264" s="141"/>
      <c r="BN264" s="141"/>
      <c r="BO264" s="141">
        <f t="shared" si="332"/>
        <v>186600000</v>
      </c>
      <c r="BP264" s="141">
        <f t="shared" si="333"/>
        <v>183638092</v>
      </c>
      <c r="BQ264" s="141">
        <f t="shared" si="306"/>
        <v>0</v>
      </c>
      <c r="BR264" s="141"/>
      <c r="BS264" s="141"/>
      <c r="BT264" s="141">
        <f t="shared" si="334"/>
        <v>121100000</v>
      </c>
      <c r="BU264" s="141">
        <f t="shared" si="335"/>
        <v>119177778</v>
      </c>
      <c r="BV264" s="141">
        <f t="shared" si="307"/>
        <v>0</v>
      </c>
      <c r="BW264" s="141"/>
      <c r="BX264" s="141"/>
      <c r="BY264" s="141">
        <f t="shared" si="336"/>
        <v>10161290</v>
      </c>
      <c r="BZ264" s="141">
        <f t="shared" si="337"/>
        <v>10000069</v>
      </c>
      <c r="CA264" s="141">
        <f t="shared" si="308"/>
        <v>0</v>
      </c>
      <c r="CB264" s="141"/>
      <c r="CC264" s="141"/>
      <c r="CD264" s="141">
        <f t="shared" si="338"/>
        <v>1904000</v>
      </c>
      <c r="CE264" s="141">
        <f t="shared" si="339"/>
        <v>1874207.2309440002</v>
      </c>
      <c r="CF264" s="141">
        <f t="shared" si="309"/>
        <v>0</v>
      </c>
      <c r="CG264" s="141"/>
      <c r="CH264" s="141">
        <v>693.23</v>
      </c>
      <c r="CI264" s="141">
        <f t="shared" si="342"/>
        <v>246401</v>
      </c>
      <c r="CJ264" s="141">
        <f t="shared" si="343"/>
        <v>225992.98000000117</v>
      </c>
      <c r="CK264" s="141">
        <f t="shared" si="310"/>
        <v>755.83128834355432</v>
      </c>
      <c r="CL264" s="141"/>
      <c r="CM264" s="141">
        <v>72986</v>
      </c>
      <c r="CN264" s="141">
        <v>146266</v>
      </c>
      <c r="CO264" s="141">
        <f t="shared" si="340"/>
        <v>219252</v>
      </c>
      <c r="CP264" s="141">
        <f t="shared" si="344"/>
        <v>435000431</v>
      </c>
      <c r="CQ264" s="141">
        <f t="shared" si="345"/>
        <v>435000431.00000006</v>
      </c>
      <c r="CR264" s="141">
        <f t="shared" ref="CR264:CR327" si="346">(CO264/CQ264)*CP264</f>
        <v>219252</v>
      </c>
      <c r="CS264" s="141"/>
      <c r="CT264" s="141"/>
      <c r="CU264" s="141"/>
      <c r="CV264" s="141">
        <f t="shared" si="341"/>
        <v>1259499.517375797</v>
      </c>
    </row>
    <row r="265" spans="1:100" s="14" customFormat="1" ht="13.2" x14ac:dyDescent="0.25">
      <c r="A265" s="4" t="s">
        <v>69</v>
      </c>
      <c r="B265" s="4" t="s">
        <v>70</v>
      </c>
      <c r="C265" s="4"/>
      <c r="D265" s="4" t="s">
        <v>36</v>
      </c>
      <c r="E265" s="4"/>
      <c r="F265" s="141">
        <v>695127.26738800004</v>
      </c>
      <c r="G265" s="141">
        <f>'Control Totals 2016-17'!$I$3</f>
        <v>129600000</v>
      </c>
      <c r="H265" s="141">
        <v>129600000.00000101</v>
      </c>
      <c r="I265" s="141">
        <f t="shared" si="296"/>
        <v>695127.26738799468</v>
      </c>
      <c r="J265" s="141"/>
      <c r="K265" s="141">
        <v>34512953.141580001</v>
      </c>
      <c r="L265" s="141">
        <f t="shared" si="311"/>
        <v>3202979103</v>
      </c>
      <c r="M265" s="141">
        <v>5258012077.9999981</v>
      </c>
      <c r="N265" s="141">
        <f t="shared" si="297"/>
        <v>21023966.10266953</v>
      </c>
      <c r="O265" s="141"/>
      <c r="P265" s="141">
        <v>5349325.6003210004</v>
      </c>
      <c r="Q265" s="141">
        <v>756991403</v>
      </c>
      <c r="R265" s="141">
        <v>1276518313</v>
      </c>
      <c r="S265" s="141">
        <f t="shared" si="298"/>
        <v>3172217.3117706077</v>
      </c>
      <c r="T265" s="141"/>
      <c r="U265" s="141"/>
      <c r="V265" s="141">
        <f t="shared" si="312"/>
        <v>443204474</v>
      </c>
      <c r="W265" s="141">
        <f t="shared" si="313"/>
        <v>523996799.00000209</v>
      </c>
      <c r="X265" s="141">
        <f t="shared" si="314"/>
        <v>0</v>
      </c>
      <c r="Y265" s="141"/>
      <c r="Z265" s="141">
        <v>1335514.0186729999</v>
      </c>
      <c r="AA265" s="141">
        <f t="shared" si="315"/>
        <v>340118003</v>
      </c>
      <c r="AB265" s="141">
        <f t="shared" si="316"/>
        <v>342170317.00001383</v>
      </c>
      <c r="AC265" s="141">
        <f t="shared" si="317"/>
        <v>1327503.6975505596</v>
      </c>
      <c r="AD265" s="141"/>
      <c r="AE265" s="141">
        <v>3865450.9992089998</v>
      </c>
      <c r="AF265" s="141">
        <f t="shared" si="318"/>
        <v>605544318</v>
      </c>
      <c r="AG265" s="141">
        <f t="shared" si="319"/>
        <v>726591897.00000179</v>
      </c>
      <c r="AH265" s="141">
        <f t="shared" si="299"/>
        <v>3221480.8598098452</v>
      </c>
      <c r="AI265" s="141"/>
      <c r="AJ265" s="141"/>
      <c r="AK265" s="141">
        <f t="shared" si="320"/>
        <v>20371175</v>
      </c>
      <c r="AL265" s="141">
        <f t="shared" si="321"/>
        <v>21580834</v>
      </c>
      <c r="AM265" s="141">
        <f t="shared" si="300"/>
        <v>0</v>
      </c>
      <c r="AN265" s="141"/>
      <c r="AO265" s="141">
        <v>52847.690948000003</v>
      </c>
      <c r="AP265" s="141">
        <f t="shared" si="322"/>
        <v>45205996</v>
      </c>
      <c r="AQ265" s="141">
        <f t="shared" si="323"/>
        <v>45294790.000002876</v>
      </c>
      <c r="AR265" s="141">
        <f t="shared" si="301"/>
        <v>52744.090558856165</v>
      </c>
      <c r="AS265" s="141"/>
      <c r="AT265" s="141">
        <v>68055.414105000003</v>
      </c>
      <c r="AU265" s="141">
        <f t="shared" si="324"/>
        <v>12223411</v>
      </c>
      <c r="AV265" s="141">
        <f t="shared" si="325"/>
        <v>11889881.000002848</v>
      </c>
      <c r="AW265" s="141">
        <f t="shared" si="302"/>
        <v>69964.476295466113</v>
      </c>
      <c r="AX265" s="141"/>
      <c r="AY265" s="141">
        <v>4081116.032201</v>
      </c>
      <c r="AZ265" s="141">
        <f t="shared" si="326"/>
        <v>859541545</v>
      </c>
      <c r="BA265" s="141">
        <f t="shared" si="327"/>
        <v>834431461.9999969</v>
      </c>
      <c r="BB265" s="141">
        <f t="shared" si="303"/>
        <v>4203926.7925426457</v>
      </c>
      <c r="BC265" s="141"/>
      <c r="BD265" s="141"/>
      <c r="BE265" s="141">
        <f t="shared" si="328"/>
        <v>9386434</v>
      </c>
      <c r="BF265" s="141">
        <f t="shared" si="329"/>
        <v>9386434</v>
      </c>
      <c r="BG265" s="141">
        <f t="shared" si="304"/>
        <v>0</v>
      </c>
      <c r="BH265" s="141"/>
      <c r="BI265" s="141"/>
      <c r="BJ265" s="141">
        <f t="shared" si="330"/>
        <v>2191103</v>
      </c>
      <c r="BK265" s="141">
        <f t="shared" si="331"/>
        <v>2191101</v>
      </c>
      <c r="BL265" s="141">
        <f t="shared" si="305"/>
        <v>0</v>
      </c>
      <c r="BM265" s="141"/>
      <c r="BN265" s="141">
        <v>1029359</v>
      </c>
      <c r="BO265" s="141">
        <f t="shared" si="332"/>
        <v>186600000</v>
      </c>
      <c r="BP265" s="141">
        <f t="shared" si="333"/>
        <v>183638092</v>
      </c>
      <c r="BQ265" s="141">
        <f t="shared" si="306"/>
        <v>1045961.5829595964</v>
      </c>
      <c r="BR265" s="141"/>
      <c r="BS265" s="141">
        <v>530601</v>
      </c>
      <c r="BT265" s="141">
        <f t="shared" si="334"/>
        <v>121100000</v>
      </c>
      <c r="BU265" s="141">
        <f t="shared" si="335"/>
        <v>119177778</v>
      </c>
      <c r="BV265" s="141">
        <f t="shared" si="307"/>
        <v>539159.07963983016</v>
      </c>
      <c r="BW265" s="141"/>
      <c r="BX265" s="141">
        <v>24038</v>
      </c>
      <c r="BY265" s="141">
        <f t="shared" si="336"/>
        <v>10161290</v>
      </c>
      <c r="BZ265" s="141">
        <f t="shared" si="337"/>
        <v>10000069</v>
      </c>
      <c r="CA265" s="141">
        <f t="shared" si="308"/>
        <v>24425.540365771474</v>
      </c>
      <c r="CB265" s="141"/>
      <c r="CC265" s="141">
        <v>9232.5479369999994</v>
      </c>
      <c r="CD265" s="141">
        <f t="shared" si="338"/>
        <v>1904000</v>
      </c>
      <c r="CE265" s="141">
        <f t="shared" si="339"/>
        <v>1874207.2309440002</v>
      </c>
      <c r="CF265" s="141">
        <f t="shared" si="309"/>
        <v>9379.3103461637638</v>
      </c>
      <c r="CG265" s="141"/>
      <c r="CH265" s="141">
        <v>693.23</v>
      </c>
      <c r="CI265" s="141">
        <f t="shared" si="342"/>
        <v>246401</v>
      </c>
      <c r="CJ265" s="141">
        <f t="shared" si="343"/>
        <v>225992.98000000117</v>
      </c>
      <c r="CK265" s="141">
        <f t="shared" si="310"/>
        <v>755.83128834355432</v>
      </c>
      <c r="CL265" s="141"/>
      <c r="CM265" s="141"/>
      <c r="CN265" s="141">
        <v>964721</v>
      </c>
      <c r="CO265" s="141">
        <f t="shared" si="340"/>
        <v>964721</v>
      </c>
      <c r="CP265" s="141">
        <f t="shared" si="344"/>
        <v>435000431</v>
      </c>
      <c r="CQ265" s="141">
        <f t="shared" si="345"/>
        <v>435000431.00000006</v>
      </c>
      <c r="CR265" s="141">
        <f t="shared" si="346"/>
        <v>964720.99999999988</v>
      </c>
      <c r="CS265" s="141"/>
      <c r="CT265" s="141"/>
      <c r="CU265" s="141"/>
      <c r="CV265" s="141">
        <f t="shared" si="341"/>
        <v>36351332.94318521</v>
      </c>
    </row>
    <row r="266" spans="1:100" s="14" customFormat="1" ht="13.2" x14ac:dyDescent="0.25">
      <c r="A266" s="4" t="s">
        <v>719</v>
      </c>
      <c r="B266" s="4" t="s">
        <v>720</v>
      </c>
      <c r="C266" s="4" t="s">
        <v>348</v>
      </c>
      <c r="D266" s="4" t="s">
        <v>348</v>
      </c>
      <c r="E266" s="4"/>
      <c r="F266" s="141"/>
      <c r="G266" s="141">
        <f>'Control Totals 2016-17'!$I$3</f>
        <v>129600000</v>
      </c>
      <c r="H266" s="141">
        <v>129600000.00000101</v>
      </c>
      <c r="I266" s="141">
        <f t="shared" si="296"/>
        <v>0</v>
      </c>
      <c r="J266" s="141"/>
      <c r="K266" s="141"/>
      <c r="L266" s="141">
        <f t="shared" si="311"/>
        <v>3202979103</v>
      </c>
      <c r="M266" s="141">
        <v>5258012077.9999981</v>
      </c>
      <c r="N266" s="141">
        <f t="shared" si="297"/>
        <v>0</v>
      </c>
      <c r="O266" s="141"/>
      <c r="P266" s="141">
        <v>1523681.308189</v>
      </c>
      <c r="Q266" s="141">
        <v>756991403</v>
      </c>
      <c r="R266" s="141">
        <v>1276518313</v>
      </c>
      <c r="S266" s="141">
        <f t="shared" si="298"/>
        <v>903562.16551267495</v>
      </c>
      <c r="T266" s="141"/>
      <c r="U266" s="141"/>
      <c r="V266" s="141">
        <f t="shared" si="312"/>
        <v>443204474</v>
      </c>
      <c r="W266" s="141">
        <f t="shared" si="313"/>
        <v>523996799.00000209</v>
      </c>
      <c r="X266" s="141">
        <f t="shared" si="314"/>
        <v>0</v>
      </c>
      <c r="Y266" s="141"/>
      <c r="Z266" s="141">
        <v>86955.048057000007</v>
      </c>
      <c r="AA266" s="141">
        <f t="shared" si="315"/>
        <v>340118003</v>
      </c>
      <c r="AB266" s="141">
        <f t="shared" si="316"/>
        <v>342170317.00001383</v>
      </c>
      <c r="AC266" s="141">
        <f t="shared" si="317"/>
        <v>86433.497666352749</v>
      </c>
      <c r="AD266" s="141"/>
      <c r="AE266" s="141"/>
      <c r="AF266" s="141">
        <f t="shared" si="318"/>
        <v>605544318</v>
      </c>
      <c r="AG266" s="141">
        <f t="shared" si="319"/>
        <v>726591897.00000179</v>
      </c>
      <c r="AH266" s="141">
        <f t="shared" si="299"/>
        <v>0</v>
      </c>
      <c r="AI266" s="141"/>
      <c r="AJ266" s="141"/>
      <c r="AK266" s="141">
        <f t="shared" si="320"/>
        <v>20371175</v>
      </c>
      <c r="AL266" s="141">
        <f t="shared" si="321"/>
        <v>21580834</v>
      </c>
      <c r="AM266" s="141">
        <f t="shared" si="300"/>
        <v>0</v>
      </c>
      <c r="AN266" s="141"/>
      <c r="AO266" s="141">
        <v>40237.056488000002</v>
      </c>
      <c r="AP266" s="141">
        <f t="shared" si="322"/>
        <v>45205996</v>
      </c>
      <c r="AQ266" s="141">
        <f t="shared" si="323"/>
        <v>45294790.000002876</v>
      </c>
      <c r="AR266" s="141">
        <f t="shared" si="301"/>
        <v>40158.177455910198</v>
      </c>
      <c r="AS266" s="141"/>
      <c r="AT266" s="141"/>
      <c r="AU266" s="141">
        <f t="shared" si="324"/>
        <v>12223411</v>
      </c>
      <c r="AV266" s="141">
        <f t="shared" si="325"/>
        <v>11889881.000002848</v>
      </c>
      <c r="AW266" s="141">
        <f t="shared" si="302"/>
        <v>0</v>
      </c>
      <c r="AX266" s="141"/>
      <c r="AY266" s="141"/>
      <c r="AZ266" s="141">
        <f t="shared" si="326"/>
        <v>859541545</v>
      </c>
      <c r="BA266" s="141">
        <f t="shared" si="327"/>
        <v>834431461.9999969</v>
      </c>
      <c r="BB266" s="141">
        <f t="shared" si="303"/>
        <v>0</v>
      </c>
      <c r="BC266" s="141"/>
      <c r="BD266" s="141"/>
      <c r="BE266" s="141">
        <f t="shared" si="328"/>
        <v>9386434</v>
      </c>
      <c r="BF266" s="141">
        <f t="shared" si="329"/>
        <v>9386434</v>
      </c>
      <c r="BG266" s="141">
        <f t="shared" si="304"/>
        <v>0</v>
      </c>
      <c r="BH266" s="141"/>
      <c r="BI266" s="141"/>
      <c r="BJ266" s="141">
        <f t="shared" si="330"/>
        <v>2191103</v>
      </c>
      <c r="BK266" s="141">
        <f t="shared" si="331"/>
        <v>2191101</v>
      </c>
      <c r="BL266" s="141">
        <f t="shared" si="305"/>
        <v>0</v>
      </c>
      <c r="BM266" s="141"/>
      <c r="BN266" s="141"/>
      <c r="BO266" s="141">
        <f t="shared" si="332"/>
        <v>186600000</v>
      </c>
      <c r="BP266" s="141">
        <f t="shared" si="333"/>
        <v>183638092</v>
      </c>
      <c r="BQ266" s="141">
        <f t="shared" si="306"/>
        <v>0</v>
      </c>
      <c r="BR266" s="141"/>
      <c r="BS266" s="141"/>
      <c r="BT266" s="141">
        <f t="shared" si="334"/>
        <v>121100000</v>
      </c>
      <c r="BU266" s="141">
        <f t="shared" si="335"/>
        <v>119177778</v>
      </c>
      <c r="BV266" s="141">
        <f t="shared" si="307"/>
        <v>0</v>
      </c>
      <c r="BW266" s="141"/>
      <c r="BX266" s="141"/>
      <c r="BY266" s="141">
        <f t="shared" si="336"/>
        <v>10161290</v>
      </c>
      <c r="BZ266" s="141">
        <f t="shared" si="337"/>
        <v>10000069</v>
      </c>
      <c r="CA266" s="141">
        <f t="shared" si="308"/>
        <v>0</v>
      </c>
      <c r="CB266" s="141"/>
      <c r="CC266" s="141"/>
      <c r="CD266" s="141">
        <f t="shared" si="338"/>
        <v>1904000</v>
      </c>
      <c r="CE266" s="141">
        <f t="shared" si="339"/>
        <v>1874207.2309440002</v>
      </c>
      <c r="CF266" s="141">
        <f t="shared" si="309"/>
        <v>0</v>
      </c>
      <c r="CG266" s="141"/>
      <c r="CH266" s="141">
        <v>693.23</v>
      </c>
      <c r="CI266" s="141">
        <f t="shared" si="342"/>
        <v>246401</v>
      </c>
      <c r="CJ266" s="141">
        <f t="shared" si="343"/>
        <v>225992.98000000117</v>
      </c>
      <c r="CK266" s="141">
        <f t="shared" si="310"/>
        <v>755.83128834355432</v>
      </c>
      <c r="CL266" s="141"/>
      <c r="CM266" s="141">
        <v>63044</v>
      </c>
      <c r="CN266" s="141">
        <v>123626</v>
      </c>
      <c r="CO266" s="141">
        <f t="shared" si="340"/>
        <v>186670</v>
      </c>
      <c r="CP266" s="141">
        <f t="shared" si="344"/>
        <v>435000431</v>
      </c>
      <c r="CQ266" s="141">
        <f t="shared" si="345"/>
        <v>435000431.00000006</v>
      </c>
      <c r="CR266" s="141">
        <f t="shared" si="346"/>
        <v>186669.99999999997</v>
      </c>
      <c r="CS266" s="141"/>
      <c r="CT266" s="141"/>
      <c r="CU266" s="141"/>
      <c r="CV266" s="141">
        <f t="shared" si="341"/>
        <v>1217579.6719232814</v>
      </c>
    </row>
    <row r="267" spans="1:100" s="14" customFormat="1" ht="13.2" x14ac:dyDescent="0.25">
      <c r="A267" s="4" t="s">
        <v>703</v>
      </c>
      <c r="B267" s="4" t="s">
        <v>704</v>
      </c>
      <c r="C267" s="4" t="s">
        <v>348</v>
      </c>
      <c r="D267" s="4" t="s">
        <v>348</v>
      </c>
      <c r="E267" s="4"/>
      <c r="F267" s="141"/>
      <c r="G267" s="141">
        <f>'Control Totals 2016-17'!$I$3</f>
        <v>129600000</v>
      </c>
      <c r="H267" s="141">
        <v>129600000.00000101</v>
      </c>
      <c r="I267" s="141">
        <f t="shared" si="296"/>
        <v>0</v>
      </c>
      <c r="J267" s="141"/>
      <c r="K267" s="141"/>
      <c r="L267" s="141">
        <f t="shared" si="311"/>
        <v>3202979103</v>
      </c>
      <c r="M267" s="141">
        <v>5258012077.9999981</v>
      </c>
      <c r="N267" s="141">
        <f t="shared" si="297"/>
        <v>0</v>
      </c>
      <c r="O267" s="141"/>
      <c r="P267" s="141">
        <v>1160739.271892</v>
      </c>
      <c r="Q267" s="141">
        <v>756991403</v>
      </c>
      <c r="R267" s="141">
        <v>1276518313</v>
      </c>
      <c r="S267" s="141">
        <f t="shared" si="298"/>
        <v>688332.97650209547</v>
      </c>
      <c r="T267" s="141"/>
      <c r="U267" s="141"/>
      <c r="V267" s="141">
        <f t="shared" si="312"/>
        <v>443204474</v>
      </c>
      <c r="W267" s="141">
        <f t="shared" si="313"/>
        <v>523996799.00000209</v>
      </c>
      <c r="X267" s="141">
        <f t="shared" si="314"/>
        <v>0</v>
      </c>
      <c r="Y267" s="141"/>
      <c r="Z267" s="141">
        <v>66415.048576000001</v>
      </c>
      <c r="AA267" s="141">
        <f t="shared" si="315"/>
        <v>340118003</v>
      </c>
      <c r="AB267" s="141">
        <f t="shared" si="316"/>
        <v>342170317.00001383</v>
      </c>
      <c r="AC267" s="141">
        <f t="shared" si="317"/>
        <v>66016.695687885163</v>
      </c>
      <c r="AD267" s="141"/>
      <c r="AE267" s="141"/>
      <c r="AF267" s="141">
        <f t="shared" si="318"/>
        <v>605544318</v>
      </c>
      <c r="AG267" s="141">
        <f t="shared" si="319"/>
        <v>726591897.00000179</v>
      </c>
      <c r="AH267" s="141">
        <f t="shared" si="299"/>
        <v>0</v>
      </c>
      <c r="AI267" s="141"/>
      <c r="AJ267" s="141"/>
      <c r="AK267" s="141">
        <f t="shared" si="320"/>
        <v>20371175</v>
      </c>
      <c r="AL267" s="141">
        <f t="shared" si="321"/>
        <v>21580834</v>
      </c>
      <c r="AM267" s="141">
        <f t="shared" si="300"/>
        <v>0</v>
      </c>
      <c r="AN267" s="141"/>
      <c r="AO267" s="141">
        <v>48118.915345000001</v>
      </c>
      <c r="AP267" s="141">
        <f t="shared" si="322"/>
        <v>45205996</v>
      </c>
      <c r="AQ267" s="141">
        <f t="shared" si="323"/>
        <v>45294790.000002876</v>
      </c>
      <c r="AR267" s="141">
        <f t="shared" si="301"/>
        <v>48024.58504852921</v>
      </c>
      <c r="AS267" s="141"/>
      <c r="AT267" s="141"/>
      <c r="AU267" s="141">
        <f t="shared" si="324"/>
        <v>12223411</v>
      </c>
      <c r="AV267" s="141">
        <f t="shared" si="325"/>
        <v>11889881.000002848</v>
      </c>
      <c r="AW267" s="141">
        <f t="shared" si="302"/>
        <v>0</v>
      </c>
      <c r="AX267" s="141"/>
      <c r="AY267" s="141"/>
      <c r="AZ267" s="141">
        <f t="shared" si="326"/>
        <v>859541545</v>
      </c>
      <c r="BA267" s="141">
        <f t="shared" si="327"/>
        <v>834431461.9999969</v>
      </c>
      <c r="BB267" s="141">
        <f t="shared" si="303"/>
        <v>0</v>
      </c>
      <c r="BC267" s="141"/>
      <c r="BD267" s="141"/>
      <c r="BE267" s="141">
        <f t="shared" si="328"/>
        <v>9386434</v>
      </c>
      <c r="BF267" s="141">
        <f t="shared" si="329"/>
        <v>9386434</v>
      </c>
      <c r="BG267" s="141">
        <f t="shared" si="304"/>
        <v>0</v>
      </c>
      <c r="BH267" s="141"/>
      <c r="BI267" s="141"/>
      <c r="BJ267" s="141">
        <f t="shared" si="330"/>
        <v>2191103</v>
      </c>
      <c r="BK267" s="141">
        <f t="shared" si="331"/>
        <v>2191101</v>
      </c>
      <c r="BL267" s="141">
        <f t="shared" si="305"/>
        <v>0</v>
      </c>
      <c r="BM267" s="141"/>
      <c r="BN267" s="141"/>
      <c r="BO267" s="141">
        <f t="shared" si="332"/>
        <v>186600000</v>
      </c>
      <c r="BP267" s="141">
        <f t="shared" si="333"/>
        <v>183638092</v>
      </c>
      <c r="BQ267" s="141">
        <f t="shared" si="306"/>
        <v>0</v>
      </c>
      <c r="BR267" s="141"/>
      <c r="BS267" s="141"/>
      <c r="BT267" s="141">
        <f t="shared" si="334"/>
        <v>121100000</v>
      </c>
      <c r="BU267" s="141">
        <f t="shared" si="335"/>
        <v>119177778</v>
      </c>
      <c r="BV267" s="141">
        <f t="shared" si="307"/>
        <v>0</v>
      </c>
      <c r="BW267" s="141"/>
      <c r="BX267" s="141"/>
      <c r="BY267" s="141">
        <f t="shared" si="336"/>
        <v>10161290</v>
      </c>
      <c r="BZ267" s="141">
        <f t="shared" si="337"/>
        <v>10000069</v>
      </c>
      <c r="CA267" s="141">
        <f t="shared" si="308"/>
        <v>0</v>
      </c>
      <c r="CB267" s="141"/>
      <c r="CC267" s="141"/>
      <c r="CD267" s="141">
        <f t="shared" si="338"/>
        <v>1904000</v>
      </c>
      <c r="CE267" s="141">
        <f t="shared" si="339"/>
        <v>1874207.2309440002</v>
      </c>
      <c r="CF267" s="141">
        <f t="shared" si="309"/>
        <v>0</v>
      </c>
      <c r="CG267" s="141"/>
      <c r="CH267" s="141">
        <v>693.23</v>
      </c>
      <c r="CI267" s="141">
        <f t="shared" si="342"/>
        <v>246401</v>
      </c>
      <c r="CJ267" s="141">
        <f t="shared" si="343"/>
        <v>225992.98000000117</v>
      </c>
      <c r="CK267" s="141">
        <f t="shared" si="310"/>
        <v>755.83128834355432</v>
      </c>
      <c r="CL267" s="141"/>
      <c r="CM267" s="141"/>
      <c r="CN267" s="141">
        <v>46517</v>
      </c>
      <c r="CO267" s="141">
        <f t="shared" si="340"/>
        <v>46517</v>
      </c>
      <c r="CP267" s="141">
        <f t="shared" si="344"/>
        <v>435000431</v>
      </c>
      <c r="CQ267" s="141">
        <f t="shared" si="345"/>
        <v>435000431.00000006</v>
      </c>
      <c r="CR267" s="141">
        <f t="shared" si="346"/>
        <v>46517</v>
      </c>
      <c r="CS267" s="141"/>
      <c r="CT267" s="141"/>
      <c r="CU267" s="141"/>
      <c r="CV267" s="141">
        <f t="shared" si="341"/>
        <v>849647.08852685336</v>
      </c>
    </row>
    <row r="268" spans="1:100" s="14" customFormat="1" ht="13.2" x14ac:dyDescent="0.25">
      <c r="A268" s="4" t="s">
        <v>641</v>
      </c>
      <c r="B268" s="4" t="s">
        <v>642</v>
      </c>
      <c r="C268" s="4" t="s">
        <v>348</v>
      </c>
      <c r="D268" s="4" t="s">
        <v>348</v>
      </c>
      <c r="E268" s="4"/>
      <c r="F268" s="141"/>
      <c r="G268" s="141">
        <f>'Control Totals 2016-17'!$I$3</f>
        <v>129600000</v>
      </c>
      <c r="H268" s="141">
        <v>129600000.00000101</v>
      </c>
      <c r="I268" s="141">
        <f t="shared" si="296"/>
        <v>0</v>
      </c>
      <c r="J268" s="141"/>
      <c r="K268" s="141"/>
      <c r="L268" s="141">
        <f t="shared" si="311"/>
        <v>3202979103</v>
      </c>
      <c r="M268" s="141">
        <v>5258012077.9999981</v>
      </c>
      <c r="N268" s="141">
        <f t="shared" si="297"/>
        <v>0</v>
      </c>
      <c r="O268" s="141"/>
      <c r="P268" s="141">
        <v>1514821.7987820001</v>
      </c>
      <c r="Q268" s="141">
        <v>756991403</v>
      </c>
      <c r="R268" s="141">
        <v>1276518313</v>
      </c>
      <c r="S268" s="141">
        <f t="shared" si="298"/>
        <v>898308.36508725432</v>
      </c>
      <c r="T268" s="141"/>
      <c r="U268" s="141"/>
      <c r="V268" s="141">
        <f t="shared" si="312"/>
        <v>443204474</v>
      </c>
      <c r="W268" s="141">
        <f t="shared" si="313"/>
        <v>523996799.00000209</v>
      </c>
      <c r="X268" s="141">
        <f t="shared" si="314"/>
        <v>0</v>
      </c>
      <c r="Y268" s="141"/>
      <c r="Z268" s="141">
        <v>78186.709235999995</v>
      </c>
      <c r="AA268" s="141">
        <f t="shared" si="315"/>
        <v>340118003</v>
      </c>
      <c r="AB268" s="141">
        <f t="shared" si="316"/>
        <v>342170317.00001383</v>
      </c>
      <c r="AC268" s="141">
        <f t="shared" si="317"/>
        <v>77717.750737825976</v>
      </c>
      <c r="AD268" s="141"/>
      <c r="AE268" s="141"/>
      <c r="AF268" s="141">
        <f t="shared" si="318"/>
        <v>605544318</v>
      </c>
      <c r="AG268" s="141">
        <f t="shared" si="319"/>
        <v>726591897.00000179</v>
      </c>
      <c r="AH268" s="141">
        <f t="shared" si="299"/>
        <v>0</v>
      </c>
      <c r="AI268" s="141"/>
      <c r="AJ268" s="141"/>
      <c r="AK268" s="141">
        <f t="shared" si="320"/>
        <v>20371175</v>
      </c>
      <c r="AL268" s="141">
        <f t="shared" si="321"/>
        <v>21580834</v>
      </c>
      <c r="AM268" s="141">
        <f t="shared" si="300"/>
        <v>0</v>
      </c>
      <c r="AN268" s="141"/>
      <c r="AO268" s="141">
        <v>28309.240919</v>
      </c>
      <c r="AP268" s="141">
        <f t="shared" si="322"/>
        <v>45205996</v>
      </c>
      <c r="AQ268" s="141">
        <f t="shared" si="323"/>
        <v>45294790.000002876</v>
      </c>
      <c r="AR268" s="141">
        <f t="shared" si="301"/>
        <v>28253.744674547979</v>
      </c>
      <c r="AS268" s="141"/>
      <c r="AT268" s="141"/>
      <c r="AU268" s="141">
        <f t="shared" si="324"/>
        <v>12223411</v>
      </c>
      <c r="AV268" s="141">
        <f t="shared" si="325"/>
        <v>11889881.000002848</v>
      </c>
      <c r="AW268" s="141">
        <f t="shared" si="302"/>
        <v>0</v>
      </c>
      <c r="AX268" s="141"/>
      <c r="AY268" s="141"/>
      <c r="AZ268" s="141">
        <f t="shared" si="326"/>
        <v>859541545</v>
      </c>
      <c r="BA268" s="141">
        <f t="shared" si="327"/>
        <v>834431461.9999969</v>
      </c>
      <c r="BB268" s="141">
        <f t="shared" si="303"/>
        <v>0</v>
      </c>
      <c r="BC268" s="141"/>
      <c r="BD268" s="141"/>
      <c r="BE268" s="141">
        <f t="shared" si="328"/>
        <v>9386434</v>
      </c>
      <c r="BF268" s="141">
        <f t="shared" si="329"/>
        <v>9386434</v>
      </c>
      <c r="BG268" s="141">
        <f t="shared" si="304"/>
        <v>0</v>
      </c>
      <c r="BH268" s="141"/>
      <c r="BI268" s="141"/>
      <c r="BJ268" s="141">
        <f t="shared" si="330"/>
        <v>2191103</v>
      </c>
      <c r="BK268" s="141">
        <f t="shared" si="331"/>
        <v>2191101</v>
      </c>
      <c r="BL268" s="141">
        <f t="shared" si="305"/>
        <v>0</v>
      </c>
      <c r="BM268" s="141"/>
      <c r="BN268" s="141"/>
      <c r="BO268" s="141">
        <f t="shared" si="332"/>
        <v>186600000</v>
      </c>
      <c r="BP268" s="141">
        <f t="shared" si="333"/>
        <v>183638092</v>
      </c>
      <c r="BQ268" s="141">
        <f t="shared" si="306"/>
        <v>0</v>
      </c>
      <c r="BR268" s="141"/>
      <c r="BS268" s="141"/>
      <c r="BT268" s="141">
        <f t="shared" si="334"/>
        <v>121100000</v>
      </c>
      <c r="BU268" s="141">
        <f t="shared" si="335"/>
        <v>119177778</v>
      </c>
      <c r="BV268" s="141">
        <f t="shared" si="307"/>
        <v>0</v>
      </c>
      <c r="BW268" s="141"/>
      <c r="BX268" s="141"/>
      <c r="BY268" s="141">
        <f t="shared" si="336"/>
        <v>10161290</v>
      </c>
      <c r="BZ268" s="141">
        <f t="shared" si="337"/>
        <v>10000069</v>
      </c>
      <c r="CA268" s="141">
        <f t="shared" si="308"/>
        <v>0</v>
      </c>
      <c r="CB268" s="141"/>
      <c r="CC268" s="141"/>
      <c r="CD268" s="141">
        <f t="shared" si="338"/>
        <v>1904000</v>
      </c>
      <c r="CE268" s="141">
        <f t="shared" si="339"/>
        <v>1874207.2309440002</v>
      </c>
      <c r="CF268" s="141">
        <f t="shared" si="309"/>
        <v>0</v>
      </c>
      <c r="CG268" s="141"/>
      <c r="CH268" s="141">
        <v>693.23</v>
      </c>
      <c r="CI268" s="141">
        <f t="shared" si="342"/>
        <v>246401</v>
      </c>
      <c r="CJ268" s="141">
        <f t="shared" si="343"/>
        <v>225992.98000000117</v>
      </c>
      <c r="CK268" s="141">
        <f t="shared" si="310"/>
        <v>755.83128834355432</v>
      </c>
      <c r="CL268" s="141"/>
      <c r="CM268" s="141">
        <v>58137</v>
      </c>
      <c r="CN268" s="141">
        <v>58099</v>
      </c>
      <c r="CO268" s="141">
        <f t="shared" si="340"/>
        <v>116236</v>
      </c>
      <c r="CP268" s="141">
        <f t="shared" si="344"/>
        <v>435000431</v>
      </c>
      <c r="CQ268" s="141">
        <f t="shared" si="345"/>
        <v>435000431.00000006</v>
      </c>
      <c r="CR268" s="141">
        <f t="shared" si="346"/>
        <v>116235.99999999997</v>
      </c>
      <c r="CS268" s="141"/>
      <c r="CT268" s="141"/>
      <c r="CU268" s="141"/>
      <c r="CV268" s="141">
        <f t="shared" si="341"/>
        <v>1121271.6917879716</v>
      </c>
    </row>
    <row r="269" spans="1:100" s="14" customFormat="1" ht="13.2" x14ac:dyDescent="0.25">
      <c r="A269" s="4" t="s">
        <v>481</v>
      </c>
      <c r="B269" s="4" t="s">
        <v>482</v>
      </c>
      <c r="C269" s="4" t="s">
        <v>348</v>
      </c>
      <c r="D269" s="4" t="s">
        <v>348</v>
      </c>
      <c r="E269" s="4"/>
      <c r="F269" s="141"/>
      <c r="G269" s="141">
        <f>'Control Totals 2016-17'!$I$3</f>
        <v>129600000</v>
      </c>
      <c r="H269" s="141">
        <v>129600000.00000101</v>
      </c>
      <c r="I269" s="141">
        <f t="shared" si="296"/>
        <v>0</v>
      </c>
      <c r="J269" s="141"/>
      <c r="K269" s="141"/>
      <c r="L269" s="141">
        <f t="shared" si="311"/>
        <v>3202979103</v>
      </c>
      <c r="M269" s="141">
        <v>5258012077.9999981</v>
      </c>
      <c r="N269" s="141">
        <f t="shared" si="297"/>
        <v>0</v>
      </c>
      <c r="O269" s="141"/>
      <c r="P269" s="141">
        <v>1494794.0339589999</v>
      </c>
      <c r="Q269" s="141">
        <v>756991403</v>
      </c>
      <c r="R269" s="141">
        <v>1276518313</v>
      </c>
      <c r="S269" s="141">
        <f t="shared" si="298"/>
        <v>886431.64883655927</v>
      </c>
      <c r="T269" s="141"/>
      <c r="U269" s="141"/>
      <c r="V269" s="141">
        <f t="shared" si="312"/>
        <v>443204474</v>
      </c>
      <c r="W269" s="141">
        <f t="shared" si="313"/>
        <v>523996799.00000209</v>
      </c>
      <c r="X269" s="141">
        <f t="shared" si="314"/>
        <v>0</v>
      </c>
      <c r="Y269" s="141"/>
      <c r="Z269" s="141">
        <v>84048.030891999995</v>
      </c>
      <c r="AA269" s="141">
        <f t="shared" si="315"/>
        <v>340118003</v>
      </c>
      <c r="AB269" s="141">
        <f t="shared" si="316"/>
        <v>342170317.00001383</v>
      </c>
      <c r="AC269" s="141">
        <f t="shared" si="317"/>
        <v>83543.916590135414</v>
      </c>
      <c r="AD269" s="141"/>
      <c r="AE269" s="141"/>
      <c r="AF269" s="141">
        <f t="shared" si="318"/>
        <v>605544318</v>
      </c>
      <c r="AG269" s="141">
        <f t="shared" si="319"/>
        <v>726591897.00000179</v>
      </c>
      <c r="AH269" s="141">
        <f t="shared" si="299"/>
        <v>0</v>
      </c>
      <c r="AI269" s="141"/>
      <c r="AJ269" s="141"/>
      <c r="AK269" s="141">
        <f t="shared" si="320"/>
        <v>20371175</v>
      </c>
      <c r="AL269" s="141">
        <f t="shared" si="321"/>
        <v>21580834</v>
      </c>
      <c r="AM269" s="141">
        <f t="shared" si="300"/>
        <v>0</v>
      </c>
      <c r="AN269" s="141"/>
      <c r="AO269" s="141">
        <v>56000.774201</v>
      </c>
      <c r="AP269" s="141">
        <f t="shared" si="322"/>
        <v>45205996</v>
      </c>
      <c r="AQ269" s="141">
        <f t="shared" si="323"/>
        <v>45294790.000002876</v>
      </c>
      <c r="AR269" s="141">
        <f t="shared" si="301"/>
        <v>55890.992640150194</v>
      </c>
      <c r="AS269" s="141"/>
      <c r="AT269" s="141"/>
      <c r="AU269" s="141">
        <f t="shared" si="324"/>
        <v>12223411</v>
      </c>
      <c r="AV269" s="141">
        <f t="shared" si="325"/>
        <v>11889881.000002848</v>
      </c>
      <c r="AW269" s="141">
        <f t="shared" si="302"/>
        <v>0</v>
      </c>
      <c r="AX269" s="141"/>
      <c r="AY269" s="141"/>
      <c r="AZ269" s="141">
        <f t="shared" si="326"/>
        <v>859541545</v>
      </c>
      <c r="BA269" s="141">
        <f t="shared" si="327"/>
        <v>834431461.9999969</v>
      </c>
      <c r="BB269" s="141">
        <f t="shared" si="303"/>
        <v>0</v>
      </c>
      <c r="BC269" s="141"/>
      <c r="BD269" s="141"/>
      <c r="BE269" s="141">
        <f t="shared" si="328"/>
        <v>9386434</v>
      </c>
      <c r="BF269" s="141">
        <f t="shared" si="329"/>
        <v>9386434</v>
      </c>
      <c r="BG269" s="141">
        <f t="shared" si="304"/>
        <v>0</v>
      </c>
      <c r="BH269" s="141"/>
      <c r="BI269" s="141"/>
      <c r="BJ269" s="141">
        <f t="shared" si="330"/>
        <v>2191103</v>
      </c>
      <c r="BK269" s="141">
        <f t="shared" si="331"/>
        <v>2191101</v>
      </c>
      <c r="BL269" s="141">
        <f t="shared" si="305"/>
        <v>0</v>
      </c>
      <c r="BM269" s="141"/>
      <c r="BN269" s="141"/>
      <c r="BO269" s="141">
        <f t="shared" si="332"/>
        <v>186600000</v>
      </c>
      <c r="BP269" s="141">
        <f t="shared" si="333"/>
        <v>183638092</v>
      </c>
      <c r="BQ269" s="141">
        <f t="shared" si="306"/>
        <v>0</v>
      </c>
      <c r="BR269" s="141"/>
      <c r="BS269" s="141"/>
      <c r="BT269" s="141">
        <f t="shared" si="334"/>
        <v>121100000</v>
      </c>
      <c r="BU269" s="141">
        <f t="shared" si="335"/>
        <v>119177778</v>
      </c>
      <c r="BV269" s="141">
        <f t="shared" si="307"/>
        <v>0</v>
      </c>
      <c r="BW269" s="141"/>
      <c r="BX269" s="141"/>
      <c r="BY269" s="141">
        <f t="shared" si="336"/>
        <v>10161290</v>
      </c>
      <c r="BZ269" s="141">
        <f t="shared" si="337"/>
        <v>10000069</v>
      </c>
      <c r="CA269" s="141">
        <f t="shared" si="308"/>
        <v>0</v>
      </c>
      <c r="CB269" s="141"/>
      <c r="CC269" s="141"/>
      <c r="CD269" s="141">
        <f t="shared" si="338"/>
        <v>1904000</v>
      </c>
      <c r="CE269" s="141">
        <f t="shared" si="339"/>
        <v>1874207.2309440002</v>
      </c>
      <c r="CF269" s="141">
        <f t="shared" si="309"/>
        <v>0</v>
      </c>
      <c r="CG269" s="141"/>
      <c r="CH269" s="141">
        <v>693.23</v>
      </c>
      <c r="CI269" s="141">
        <f t="shared" si="342"/>
        <v>246401</v>
      </c>
      <c r="CJ269" s="141">
        <f t="shared" si="343"/>
        <v>225992.98000000117</v>
      </c>
      <c r="CK269" s="141">
        <f t="shared" si="310"/>
        <v>755.83128834355432</v>
      </c>
      <c r="CL269" s="141"/>
      <c r="CM269" s="141">
        <v>60379</v>
      </c>
      <c r="CN269" s="141">
        <v>121546</v>
      </c>
      <c r="CO269" s="141">
        <f t="shared" si="340"/>
        <v>181925</v>
      </c>
      <c r="CP269" s="141">
        <f t="shared" si="344"/>
        <v>435000431</v>
      </c>
      <c r="CQ269" s="141">
        <f t="shared" si="345"/>
        <v>435000431.00000006</v>
      </c>
      <c r="CR269" s="141">
        <f t="shared" si="346"/>
        <v>181924.99999999997</v>
      </c>
      <c r="CS269" s="141"/>
      <c r="CT269" s="141"/>
      <c r="CU269" s="141"/>
      <c r="CV269" s="141">
        <f t="shared" si="341"/>
        <v>1208547.3893551885</v>
      </c>
    </row>
    <row r="270" spans="1:100" s="14" customFormat="1" ht="13.2" x14ac:dyDescent="0.25">
      <c r="A270" s="4" t="s">
        <v>248</v>
      </c>
      <c r="B270" s="4" t="s">
        <v>249</v>
      </c>
      <c r="C270" s="4"/>
      <c r="D270" s="4" t="s">
        <v>203</v>
      </c>
      <c r="E270" s="4"/>
      <c r="F270" s="141">
        <v>20775.611131000001</v>
      </c>
      <c r="G270" s="141">
        <f>'Control Totals 2016-17'!$I$3</f>
        <v>129600000</v>
      </c>
      <c r="H270" s="141">
        <v>129600000.00000101</v>
      </c>
      <c r="I270" s="141">
        <f t="shared" si="296"/>
        <v>20775.611130999838</v>
      </c>
      <c r="J270" s="141"/>
      <c r="K270" s="141">
        <v>1859857.4924540001</v>
      </c>
      <c r="L270" s="141">
        <f t="shared" si="311"/>
        <v>3202979103</v>
      </c>
      <c r="M270" s="141">
        <v>5258012077.9999981</v>
      </c>
      <c r="N270" s="141">
        <f t="shared" si="297"/>
        <v>1132953.7845325856</v>
      </c>
      <c r="O270" s="141"/>
      <c r="P270" s="141">
        <v>637327.65521899995</v>
      </c>
      <c r="Q270" s="141">
        <v>756991403</v>
      </c>
      <c r="R270" s="141">
        <v>1276518313</v>
      </c>
      <c r="S270" s="141">
        <f t="shared" si="298"/>
        <v>377943.30953317939</v>
      </c>
      <c r="T270" s="141"/>
      <c r="U270" s="141"/>
      <c r="V270" s="141">
        <f t="shared" si="312"/>
        <v>443204474</v>
      </c>
      <c r="W270" s="141">
        <f t="shared" si="313"/>
        <v>523996799.00000209</v>
      </c>
      <c r="X270" s="141">
        <f t="shared" si="314"/>
        <v>0</v>
      </c>
      <c r="Y270" s="141"/>
      <c r="Z270" s="141">
        <v>300391.00481299998</v>
      </c>
      <c r="AA270" s="141">
        <f t="shared" si="315"/>
        <v>340118003</v>
      </c>
      <c r="AB270" s="141">
        <f t="shared" si="316"/>
        <v>342170317.00001383</v>
      </c>
      <c r="AC270" s="141">
        <f t="shared" si="317"/>
        <v>298589.28025062097</v>
      </c>
      <c r="AD270" s="141"/>
      <c r="AE270" s="141">
        <v>558809.53421700001</v>
      </c>
      <c r="AF270" s="141">
        <f t="shared" si="318"/>
        <v>605544318</v>
      </c>
      <c r="AG270" s="141">
        <f t="shared" si="319"/>
        <v>726591897.00000179</v>
      </c>
      <c r="AH270" s="141">
        <f t="shared" si="299"/>
        <v>465713.88930494786</v>
      </c>
      <c r="AI270" s="141"/>
      <c r="AJ270" s="141"/>
      <c r="AK270" s="141">
        <f t="shared" si="320"/>
        <v>20371175</v>
      </c>
      <c r="AL270" s="141">
        <f t="shared" si="321"/>
        <v>21580834</v>
      </c>
      <c r="AM270" s="141">
        <f t="shared" si="300"/>
        <v>0</v>
      </c>
      <c r="AN270" s="141"/>
      <c r="AO270" s="141">
        <v>28309.240919</v>
      </c>
      <c r="AP270" s="141">
        <f t="shared" si="322"/>
        <v>45205996</v>
      </c>
      <c r="AQ270" s="141">
        <f t="shared" si="323"/>
        <v>45294790.000002876</v>
      </c>
      <c r="AR270" s="141">
        <f t="shared" si="301"/>
        <v>28253.744674547979</v>
      </c>
      <c r="AS270" s="141"/>
      <c r="AT270" s="141">
        <v>63639.172590000002</v>
      </c>
      <c r="AU270" s="141">
        <f t="shared" si="324"/>
        <v>12223411</v>
      </c>
      <c r="AV270" s="141">
        <f t="shared" si="325"/>
        <v>11889881.000002848</v>
      </c>
      <c r="AW270" s="141">
        <f t="shared" si="302"/>
        <v>65424.352209018594</v>
      </c>
      <c r="AX270" s="141"/>
      <c r="AY270" s="141">
        <v>39576.018553000002</v>
      </c>
      <c r="AZ270" s="141">
        <f t="shared" si="326"/>
        <v>859541545</v>
      </c>
      <c r="BA270" s="141">
        <f t="shared" si="327"/>
        <v>834431461.9999969</v>
      </c>
      <c r="BB270" s="141">
        <f t="shared" si="303"/>
        <v>40766.957720482518</v>
      </c>
      <c r="BC270" s="141"/>
      <c r="BD270" s="141"/>
      <c r="BE270" s="141">
        <f t="shared" si="328"/>
        <v>9386434</v>
      </c>
      <c r="BF270" s="141">
        <f t="shared" si="329"/>
        <v>9386434</v>
      </c>
      <c r="BG270" s="141">
        <f t="shared" si="304"/>
        <v>0</v>
      </c>
      <c r="BH270" s="141"/>
      <c r="BI270" s="141"/>
      <c r="BJ270" s="141">
        <f t="shared" si="330"/>
        <v>2191103</v>
      </c>
      <c r="BK270" s="141">
        <f t="shared" si="331"/>
        <v>2191101</v>
      </c>
      <c r="BL270" s="141">
        <f t="shared" si="305"/>
        <v>0</v>
      </c>
      <c r="BM270" s="141"/>
      <c r="BN270" s="141">
        <v>103847</v>
      </c>
      <c r="BO270" s="141">
        <f t="shared" si="332"/>
        <v>186600000</v>
      </c>
      <c r="BP270" s="141">
        <f t="shared" si="333"/>
        <v>183638092</v>
      </c>
      <c r="BQ270" s="141">
        <f t="shared" si="306"/>
        <v>105521.95347357453</v>
      </c>
      <c r="BR270" s="141"/>
      <c r="BS270" s="141">
        <v>75432</v>
      </c>
      <c r="BT270" s="141">
        <f t="shared" si="334"/>
        <v>121100000</v>
      </c>
      <c r="BU270" s="141">
        <f t="shared" si="335"/>
        <v>119177778</v>
      </c>
      <c r="BV270" s="141">
        <f t="shared" si="307"/>
        <v>76648.645018369105</v>
      </c>
      <c r="BW270" s="141"/>
      <c r="BX270" s="141">
        <v>5804</v>
      </c>
      <c r="BY270" s="141">
        <f t="shared" si="336"/>
        <v>10161290</v>
      </c>
      <c r="BZ270" s="141">
        <f t="shared" si="337"/>
        <v>10000069</v>
      </c>
      <c r="CA270" s="141">
        <f t="shared" si="308"/>
        <v>5897.5720227530428</v>
      </c>
      <c r="CB270" s="141"/>
      <c r="CC270" s="141">
        <v>9232.5479369999994</v>
      </c>
      <c r="CD270" s="141">
        <f t="shared" si="338"/>
        <v>1904000</v>
      </c>
      <c r="CE270" s="141">
        <f t="shared" si="339"/>
        <v>1874207.2309440002</v>
      </c>
      <c r="CF270" s="141">
        <f t="shared" si="309"/>
        <v>9379.3103461637638</v>
      </c>
      <c r="CG270" s="141"/>
      <c r="CH270" s="141">
        <v>693.23</v>
      </c>
      <c r="CI270" s="141">
        <f t="shared" si="342"/>
        <v>246401</v>
      </c>
      <c r="CJ270" s="141">
        <f t="shared" si="343"/>
        <v>225992.98000000117</v>
      </c>
      <c r="CK270" s="141">
        <f t="shared" si="310"/>
        <v>755.83128834355432</v>
      </c>
      <c r="CL270" s="141"/>
      <c r="CM270" s="141">
        <v>218634.00000002907</v>
      </c>
      <c r="CN270" s="141">
        <v>427356</v>
      </c>
      <c r="CO270" s="141">
        <f t="shared" si="340"/>
        <v>645990.0000000291</v>
      </c>
      <c r="CP270" s="141">
        <f t="shared" si="344"/>
        <v>435000431</v>
      </c>
      <c r="CQ270" s="141">
        <f t="shared" si="345"/>
        <v>435000431.00000006</v>
      </c>
      <c r="CR270" s="141">
        <f t="shared" si="346"/>
        <v>645990.0000000291</v>
      </c>
      <c r="CS270" s="141"/>
      <c r="CT270" s="141"/>
      <c r="CU270" s="141"/>
      <c r="CV270" s="141">
        <f t="shared" si="341"/>
        <v>3274614.2415056163</v>
      </c>
    </row>
    <row r="271" spans="1:100" s="14" customFormat="1" ht="13.2" x14ac:dyDescent="0.25">
      <c r="A271" s="4" t="s">
        <v>741</v>
      </c>
      <c r="B271" s="4" t="s">
        <v>742</v>
      </c>
      <c r="C271" s="4" t="s">
        <v>348</v>
      </c>
      <c r="D271" s="4" t="s">
        <v>348</v>
      </c>
      <c r="E271" s="4"/>
      <c r="F271" s="141"/>
      <c r="G271" s="141">
        <f>'Control Totals 2016-17'!$I$3</f>
        <v>129600000</v>
      </c>
      <c r="H271" s="141">
        <v>129600000.00000101</v>
      </c>
      <c r="I271" s="141">
        <f t="shared" ref="I271:I300" si="347">(F271/H271)*G271</f>
        <v>0</v>
      </c>
      <c r="J271" s="141"/>
      <c r="K271" s="141"/>
      <c r="L271" s="141">
        <f t="shared" si="311"/>
        <v>3202979103</v>
      </c>
      <c r="M271" s="141">
        <v>5258012077.9999981</v>
      </c>
      <c r="N271" s="141">
        <f t="shared" ref="N271:N300" si="348">(K271/M271)*L271</f>
        <v>0</v>
      </c>
      <c r="O271" s="141"/>
      <c r="P271" s="141">
        <v>1025513.485549</v>
      </c>
      <c r="Q271" s="141">
        <v>756991403</v>
      </c>
      <c r="R271" s="141">
        <v>1276518313</v>
      </c>
      <c r="S271" s="141">
        <f t="shared" ref="S271:S300" si="349">(P271/R271)*Q271</f>
        <v>608142.3856714837</v>
      </c>
      <c r="T271" s="141"/>
      <c r="U271" s="141"/>
      <c r="V271" s="141">
        <f t="shared" si="312"/>
        <v>443204474</v>
      </c>
      <c r="W271" s="141">
        <f t="shared" si="313"/>
        <v>523996799.00000209</v>
      </c>
      <c r="X271" s="141">
        <f t="shared" si="314"/>
        <v>0</v>
      </c>
      <c r="Y271" s="141"/>
      <c r="Z271" s="141">
        <v>54312.376638000002</v>
      </c>
      <c r="AA271" s="141">
        <f t="shared" si="315"/>
        <v>340118003</v>
      </c>
      <c r="AB271" s="141">
        <f t="shared" si="316"/>
        <v>342170317.00001383</v>
      </c>
      <c r="AC271" s="141">
        <f t="shared" si="317"/>
        <v>53986.614742796839</v>
      </c>
      <c r="AD271" s="141"/>
      <c r="AE271" s="141"/>
      <c r="AF271" s="141">
        <f t="shared" si="318"/>
        <v>605544318</v>
      </c>
      <c r="AG271" s="141">
        <f t="shared" si="319"/>
        <v>726591897.00000179</v>
      </c>
      <c r="AH271" s="141">
        <f t="shared" ref="AH271:AH300" si="350">(AE271/AG271)*AF271</f>
        <v>0</v>
      </c>
      <c r="AI271" s="141"/>
      <c r="AJ271" s="141"/>
      <c r="AK271" s="141">
        <f t="shared" si="320"/>
        <v>20371175</v>
      </c>
      <c r="AL271" s="141">
        <f t="shared" si="321"/>
        <v>21580834</v>
      </c>
      <c r="AM271" s="141">
        <f t="shared" ref="AM271:AM300" si="351">(AJ271/AL271)*AK271</f>
        <v>0</v>
      </c>
      <c r="AN271" s="141"/>
      <c r="AO271" s="141">
        <v>48118.915345000001</v>
      </c>
      <c r="AP271" s="141">
        <f t="shared" si="322"/>
        <v>45205996</v>
      </c>
      <c r="AQ271" s="141">
        <f t="shared" si="323"/>
        <v>45294790.000002876</v>
      </c>
      <c r="AR271" s="141">
        <f t="shared" ref="AR271:AR300" si="352">(AO271/AQ271)*AP271</f>
        <v>48024.58504852921</v>
      </c>
      <c r="AS271" s="141"/>
      <c r="AT271" s="141"/>
      <c r="AU271" s="141">
        <f t="shared" si="324"/>
        <v>12223411</v>
      </c>
      <c r="AV271" s="141">
        <f t="shared" si="325"/>
        <v>11889881.000002848</v>
      </c>
      <c r="AW271" s="141">
        <f t="shared" ref="AW271:AW300" si="353">(AT271/AV271)*AU271</f>
        <v>0</v>
      </c>
      <c r="AX271" s="141"/>
      <c r="AY271" s="141"/>
      <c r="AZ271" s="141">
        <f t="shared" si="326"/>
        <v>859541545</v>
      </c>
      <c r="BA271" s="141">
        <f t="shared" si="327"/>
        <v>834431461.9999969</v>
      </c>
      <c r="BB271" s="141">
        <f t="shared" ref="BB271:BB300" si="354">(AY271/BA271)*AZ271</f>
        <v>0</v>
      </c>
      <c r="BC271" s="141"/>
      <c r="BD271" s="141"/>
      <c r="BE271" s="141">
        <f t="shared" si="328"/>
        <v>9386434</v>
      </c>
      <c r="BF271" s="141">
        <f t="shared" si="329"/>
        <v>9386434</v>
      </c>
      <c r="BG271" s="141">
        <f t="shared" ref="BG271:BG300" si="355">(BD271/BF271)*BE271</f>
        <v>0</v>
      </c>
      <c r="BH271" s="141"/>
      <c r="BI271" s="141"/>
      <c r="BJ271" s="141">
        <f t="shared" si="330"/>
        <v>2191103</v>
      </c>
      <c r="BK271" s="141">
        <f t="shared" si="331"/>
        <v>2191101</v>
      </c>
      <c r="BL271" s="141">
        <f t="shared" ref="BL271:BL300" si="356">(BI271/BK271)*BJ271</f>
        <v>0</v>
      </c>
      <c r="BM271" s="141"/>
      <c r="BN271" s="141"/>
      <c r="BO271" s="141">
        <f t="shared" si="332"/>
        <v>186600000</v>
      </c>
      <c r="BP271" s="141">
        <f t="shared" si="333"/>
        <v>183638092</v>
      </c>
      <c r="BQ271" s="141">
        <f t="shared" ref="BQ271:BQ300" si="357">(BN271/BP271)*BO271</f>
        <v>0</v>
      </c>
      <c r="BR271" s="141"/>
      <c r="BS271" s="141"/>
      <c r="BT271" s="141">
        <f t="shared" si="334"/>
        <v>121100000</v>
      </c>
      <c r="BU271" s="141">
        <f t="shared" si="335"/>
        <v>119177778</v>
      </c>
      <c r="BV271" s="141">
        <f t="shared" ref="BV271:BV300" si="358">(BS271/BU271)*BT271</f>
        <v>0</v>
      </c>
      <c r="BW271" s="141"/>
      <c r="BX271" s="141"/>
      <c r="BY271" s="141">
        <f t="shared" si="336"/>
        <v>10161290</v>
      </c>
      <c r="BZ271" s="141">
        <f t="shared" si="337"/>
        <v>10000069</v>
      </c>
      <c r="CA271" s="141">
        <f t="shared" ref="CA271:CA300" si="359">(BX271/BZ271)*BY271</f>
        <v>0</v>
      </c>
      <c r="CB271" s="141"/>
      <c r="CC271" s="141"/>
      <c r="CD271" s="141">
        <f t="shared" si="338"/>
        <v>1904000</v>
      </c>
      <c r="CE271" s="141">
        <f t="shared" si="339"/>
        <v>1874207.2309440002</v>
      </c>
      <c r="CF271" s="141">
        <f t="shared" ref="CF271:CF300" si="360">(CC271/CE271)*CD271</f>
        <v>0</v>
      </c>
      <c r="CG271" s="141"/>
      <c r="CH271" s="141">
        <v>693.23</v>
      </c>
      <c r="CI271" s="141">
        <f t="shared" si="342"/>
        <v>246401</v>
      </c>
      <c r="CJ271" s="141">
        <f t="shared" si="343"/>
        <v>225992.98000000117</v>
      </c>
      <c r="CK271" s="141">
        <f t="shared" ref="CK271:CK300" si="361">(CH271/CJ271)*CI271</f>
        <v>755.83128834355432</v>
      </c>
      <c r="CL271" s="141"/>
      <c r="CM271" s="141">
        <v>40066</v>
      </c>
      <c r="CN271" s="141">
        <v>77305</v>
      </c>
      <c r="CO271" s="141">
        <f t="shared" si="340"/>
        <v>117371</v>
      </c>
      <c r="CP271" s="141">
        <f t="shared" si="344"/>
        <v>435000431</v>
      </c>
      <c r="CQ271" s="141">
        <f t="shared" si="345"/>
        <v>435000431.00000006</v>
      </c>
      <c r="CR271" s="141">
        <f t="shared" si="346"/>
        <v>117370.99999999999</v>
      </c>
      <c r="CS271" s="141"/>
      <c r="CT271" s="141"/>
      <c r="CU271" s="141"/>
      <c r="CV271" s="141">
        <f t="shared" si="341"/>
        <v>828280.4167511533</v>
      </c>
    </row>
    <row r="272" spans="1:100" s="14" customFormat="1" ht="13.2" x14ac:dyDescent="0.25">
      <c r="A272" s="4" t="s">
        <v>45</v>
      </c>
      <c r="B272" s="4" t="s">
        <v>46</v>
      </c>
      <c r="C272" s="4"/>
      <c r="D272" s="4" t="s">
        <v>36</v>
      </c>
      <c r="E272" s="4"/>
      <c r="F272" s="141">
        <v>1065242.2987850001</v>
      </c>
      <c r="G272" s="141">
        <f>'Control Totals 2016-17'!$I$3</f>
        <v>129600000</v>
      </c>
      <c r="H272" s="141">
        <v>129600000.00000101</v>
      </c>
      <c r="I272" s="141">
        <f t="shared" si="347"/>
        <v>1065242.298784992</v>
      </c>
      <c r="J272" s="141"/>
      <c r="K272" s="141">
        <v>38635661.584096998</v>
      </c>
      <c r="L272" s="141">
        <f t="shared" si="311"/>
        <v>3202979103</v>
      </c>
      <c r="M272" s="141">
        <v>5258012077.9999981</v>
      </c>
      <c r="N272" s="141">
        <f t="shared" si="348"/>
        <v>23535361.815203995</v>
      </c>
      <c r="O272" s="141"/>
      <c r="P272" s="141">
        <v>6571511.3576520002</v>
      </c>
      <c r="Q272" s="141">
        <v>756991403</v>
      </c>
      <c r="R272" s="141">
        <v>1276518313</v>
      </c>
      <c r="S272" s="141">
        <f t="shared" si="349"/>
        <v>3896988.8264026982</v>
      </c>
      <c r="T272" s="141"/>
      <c r="U272" s="141"/>
      <c r="V272" s="141">
        <f t="shared" si="312"/>
        <v>443204474</v>
      </c>
      <c r="W272" s="141">
        <f t="shared" si="313"/>
        <v>523996799.00000209</v>
      </c>
      <c r="X272" s="141">
        <f t="shared" si="314"/>
        <v>0</v>
      </c>
      <c r="Y272" s="141"/>
      <c r="Z272" s="141">
        <v>1339729.510733</v>
      </c>
      <c r="AA272" s="141">
        <f t="shared" si="315"/>
        <v>340118003</v>
      </c>
      <c r="AB272" s="141">
        <f t="shared" si="316"/>
        <v>342170317.00001383</v>
      </c>
      <c r="AC272" s="141">
        <f t="shared" si="317"/>
        <v>1331693.9053794562</v>
      </c>
      <c r="AD272" s="141"/>
      <c r="AE272" s="141">
        <v>4106011.6876070001</v>
      </c>
      <c r="AF272" s="141">
        <f t="shared" si="318"/>
        <v>605544318</v>
      </c>
      <c r="AG272" s="141">
        <f t="shared" si="319"/>
        <v>726591897.00000179</v>
      </c>
      <c r="AH272" s="141">
        <f t="shared" si="350"/>
        <v>3421965.0086078565</v>
      </c>
      <c r="AI272" s="141"/>
      <c r="AJ272" s="141"/>
      <c r="AK272" s="141">
        <f t="shared" si="320"/>
        <v>20371175</v>
      </c>
      <c r="AL272" s="141">
        <f t="shared" si="321"/>
        <v>21580834</v>
      </c>
      <c r="AM272" s="141">
        <f t="shared" si="351"/>
        <v>0</v>
      </c>
      <c r="AN272" s="141"/>
      <c r="AO272" s="141">
        <v>40574.502639999999</v>
      </c>
      <c r="AP272" s="141">
        <f t="shared" si="322"/>
        <v>45205996</v>
      </c>
      <c r="AQ272" s="141">
        <f t="shared" si="323"/>
        <v>45294790.000002876</v>
      </c>
      <c r="AR272" s="141">
        <f t="shared" si="352"/>
        <v>40494.962092675843</v>
      </c>
      <c r="AS272" s="141"/>
      <c r="AT272" s="141">
        <v>69357.639167000001</v>
      </c>
      <c r="AU272" s="141">
        <f t="shared" si="324"/>
        <v>12223411</v>
      </c>
      <c r="AV272" s="141">
        <f t="shared" si="325"/>
        <v>11889881.000002848</v>
      </c>
      <c r="AW272" s="141">
        <f t="shared" si="353"/>
        <v>71303.230833658934</v>
      </c>
      <c r="AX272" s="141"/>
      <c r="AY272" s="141">
        <v>4403255.1245830003</v>
      </c>
      <c r="AZ272" s="141">
        <f t="shared" si="326"/>
        <v>859541545</v>
      </c>
      <c r="BA272" s="141">
        <f t="shared" si="327"/>
        <v>834431461.9999969</v>
      </c>
      <c r="BB272" s="141">
        <f t="shared" si="354"/>
        <v>4535759.8378921784</v>
      </c>
      <c r="BC272" s="141"/>
      <c r="BD272" s="141"/>
      <c r="BE272" s="141">
        <f t="shared" si="328"/>
        <v>9386434</v>
      </c>
      <c r="BF272" s="141">
        <f t="shared" si="329"/>
        <v>9386434</v>
      </c>
      <c r="BG272" s="141">
        <f t="shared" si="355"/>
        <v>0</v>
      </c>
      <c r="BH272" s="141"/>
      <c r="BI272" s="141"/>
      <c r="BJ272" s="141">
        <f t="shared" si="330"/>
        <v>2191103</v>
      </c>
      <c r="BK272" s="141">
        <f t="shared" si="331"/>
        <v>2191101</v>
      </c>
      <c r="BL272" s="141">
        <f t="shared" si="356"/>
        <v>0</v>
      </c>
      <c r="BM272" s="141"/>
      <c r="BN272" s="141">
        <v>1008226</v>
      </c>
      <c r="BO272" s="141">
        <f t="shared" si="332"/>
        <v>186600000</v>
      </c>
      <c r="BP272" s="141">
        <f t="shared" si="333"/>
        <v>183638092</v>
      </c>
      <c r="BQ272" s="141">
        <f t="shared" si="357"/>
        <v>1024487.7277422376</v>
      </c>
      <c r="BR272" s="141"/>
      <c r="BS272" s="141">
        <v>496413</v>
      </c>
      <c r="BT272" s="141">
        <f t="shared" si="334"/>
        <v>121100000</v>
      </c>
      <c r="BU272" s="141">
        <f t="shared" si="335"/>
        <v>119177778</v>
      </c>
      <c r="BV272" s="141">
        <f t="shared" si="358"/>
        <v>504419.6603497676</v>
      </c>
      <c r="BW272" s="141"/>
      <c r="BX272" s="141">
        <v>29474</v>
      </c>
      <c r="BY272" s="141">
        <f t="shared" si="336"/>
        <v>10161290</v>
      </c>
      <c r="BZ272" s="141">
        <f t="shared" si="337"/>
        <v>10000069</v>
      </c>
      <c r="CA272" s="141">
        <f t="shared" si="359"/>
        <v>29949.179496661473</v>
      </c>
      <c r="CB272" s="141"/>
      <c r="CC272" s="141">
        <v>9232.5479369999994</v>
      </c>
      <c r="CD272" s="141">
        <f t="shared" si="338"/>
        <v>1904000</v>
      </c>
      <c r="CE272" s="141">
        <f t="shared" si="339"/>
        <v>1874207.2309440002</v>
      </c>
      <c r="CF272" s="141">
        <f t="shared" si="360"/>
        <v>9379.3103461637638</v>
      </c>
      <c r="CG272" s="141"/>
      <c r="CH272" s="141">
        <v>693.23</v>
      </c>
      <c r="CI272" s="141">
        <f t="shared" si="342"/>
        <v>246401</v>
      </c>
      <c r="CJ272" s="141">
        <f t="shared" si="343"/>
        <v>225992.98000000117</v>
      </c>
      <c r="CK272" s="141">
        <f t="shared" si="361"/>
        <v>755.83128834355432</v>
      </c>
      <c r="CL272" s="141"/>
      <c r="CM272" s="141">
        <v>960738.99999999197</v>
      </c>
      <c r="CN272" s="141">
        <v>1890632</v>
      </c>
      <c r="CO272" s="141">
        <f t="shared" si="340"/>
        <v>2851370.9999999921</v>
      </c>
      <c r="CP272" s="141">
        <f t="shared" si="344"/>
        <v>435000431</v>
      </c>
      <c r="CQ272" s="141">
        <f t="shared" si="345"/>
        <v>435000431.00000006</v>
      </c>
      <c r="CR272" s="141">
        <f t="shared" si="346"/>
        <v>2851370.9999999916</v>
      </c>
      <c r="CS272" s="141"/>
      <c r="CT272" s="141"/>
      <c r="CU272" s="141"/>
      <c r="CV272" s="141">
        <f t="shared" si="341"/>
        <v>42319172.594420679</v>
      </c>
    </row>
    <row r="273" spans="1:100" s="14" customFormat="1" ht="13.2" x14ac:dyDescent="0.25">
      <c r="A273" s="4" t="s">
        <v>89</v>
      </c>
      <c r="B273" s="4" t="s">
        <v>90</v>
      </c>
      <c r="C273" s="4"/>
      <c r="D273" s="4" t="s">
        <v>36</v>
      </c>
      <c r="E273" s="4"/>
      <c r="F273" s="141">
        <v>1199267.6914349999</v>
      </c>
      <c r="G273" s="141">
        <f>'Control Totals 2016-17'!$I$3</f>
        <v>129600000</v>
      </c>
      <c r="H273" s="141">
        <v>129600000.00000101</v>
      </c>
      <c r="I273" s="141">
        <f t="shared" si="347"/>
        <v>1199267.6914349906</v>
      </c>
      <c r="J273" s="141"/>
      <c r="K273" s="141">
        <v>54159259.331136003</v>
      </c>
      <c r="L273" s="141">
        <f t="shared" si="311"/>
        <v>3202979103</v>
      </c>
      <c r="M273" s="141">
        <v>5258012077.9999981</v>
      </c>
      <c r="N273" s="141">
        <f t="shared" si="348"/>
        <v>32991741.612272963</v>
      </c>
      <c r="O273" s="141"/>
      <c r="P273" s="141">
        <v>8628097.8217769992</v>
      </c>
      <c r="Q273" s="141">
        <v>756991403</v>
      </c>
      <c r="R273" s="141">
        <v>1276518313</v>
      </c>
      <c r="S273" s="141">
        <f t="shared" si="349"/>
        <v>5116570.4469828587</v>
      </c>
      <c r="T273" s="141"/>
      <c r="U273" s="141"/>
      <c r="V273" s="141">
        <f t="shared" si="312"/>
        <v>443204474</v>
      </c>
      <c r="W273" s="141">
        <f t="shared" si="313"/>
        <v>523996799.00000209</v>
      </c>
      <c r="X273" s="141">
        <f t="shared" si="314"/>
        <v>0</v>
      </c>
      <c r="Y273" s="141"/>
      <c r="Z273" s="141">
        <v>1453873.617567</v>
      </c>
      <c r="AA273" s="141">
        <f t="shared" si="315"/>
        <v>340118003</v>
      </c>
      <c r="AB273" s="141">
        <f t="shared" si="316"/>
        <v>342170317.00001383</v>
      </c>
      <c r="AC273" s="141">
        <f t="shared" si="317"/>
        <v>1445153.3837204638</v>
      </c>
      <c r="AD273" s="141"/>
      <c r="AE273" s="141">
        <v>5670159.843235</v>
      </c>
      <c r="AF273" s="141">
        <f t="shared" si="318"/>
        <v>605544318</v>
      </c>
      <c r="AG273" s="141">
        <f t="shared" si="319"/>
        <v>726591897.00000179</v>
      </c>
      <c r="AH273" s="141">
        <f t="shared" si="350"/>
        <v>4725531.7453983612</v>
      </c>
      <c r="AI273" s="141"/>
      <c r="AJ273" s="141"/>
      <c r="AK273" s="141">
        <f t="shared" si="320"/>
        <v>20371175</v>
      </c>
      <c r="AL273" s="141">
        <f t="shared" si="321"/>
        <v>21580834</v>
      </c>
      <c r="AM273" s="141">
        <f t="shared" si="351"/>
        <v>0</v>
      </c>
      <c r="AN273" s="141"/>
      <c r="AO273" s="141">
        <v>44177.702824</v>
      </c>
      <c r="AP273" s="141">
        <f t="shared" si="322"/>
        <v>45205996</v>
      </c>
      <c r="AQ273" s="141">
        <f t="shared" si="323"/>
        <v>45294790.000002876</v>
      </c>
      <c r="AR273" s="141">
        <f t="shared" si="352"/>
        <v>44091.098714682324</v>
      </c>
      <c r="AS273" s="141"/>
      <c r="AT273" s="141">
        <v>71056.193595000004</v>
      </c>
      <c r="AU273" s="141">
        <f t="shared" si="324"/>
        <v>12223411</v>
      </c>
      <c r="AV273" s="141">
        <f t="shared" si="325"/>
        <v>11889881.000002848</v>
      </c>
      <c r="AW273" s="141">
        <f t="shared" si="353"/>
        <v>73049.432404499632</v>
      </c>
      <c r="AX273" s="141"/>
      <c r="AY273" s="141">
        <v>8353511.5272380002</v>
      </c>
      <c r="AZ273" s="141">
        <f t="shared" si="326"/>
        <v>859541545</v>
      </c>
      <c r="BA273" s="141">
        <f t="shared" si="327"/>
        <v>834431461.9999969</v>
      </c>
      <c r="BB273" s="141">
        <f t="shared" si="354"/>
        <v>8604889.1146646235</v>
      </c>
      <c r="BC273" s="141"/>
      <c r="BD273" s="141"/>
      <c r="BE273" s="141">
        <f t="shared" si="328"/>
        <v>9386434</v>
      </c>
      <c r="BF273" s="141">
        <f t="shared" si="329"/>
        <v>9386434</v>
      </c>
      <c r="BG273" s="141">
        <f t="shared" si="355"/>
        <v>0</v>
      </c>
      <c r="BH273" s="141"/>
      <c r="BI273" s="141"/>
      <c r="BJ273" s="141">
        <f t="shared" si="330"/>
        <v>2191103</v>
      </c>
      <c r="BK273" s="141">
        <f t="shared" si="331"/>
        <v>2191101</v>
      </c>
      <c r="BL273" s="141">
        <f t="shared" si="356"/>
        <v>0</v>
      </c>
      <c r="BM273" s="141"/>
      <c r="BN273" s="141">
        <v>1413957</v>
      </c>
      <c r="BO273" s="141">
        <f t="shared" si="332"/>
        <v>186600000</v>
      </c>
      <c r="BP273" s="141">
        <f t="shared" si="333"/>
        <v>183638092</v>
      </c>
      <c r="BQ273" s="141">
        <f t="shared" si="357"/>
        <v>1436762.7833989912</v>
      </c>
      <c r="BR273" s="141"/>
      <c r="BS273" s="141">
        <v>736691</v>
      </c>
      <c r="BT273" s="141">
        <f t="shared" si="334"/>
        <v>121100000</v>
      </c>
      <c r="BU273" s="141">
        <f t="shared" si="335"/>
        <v>119177778</v>
      </c>
      <c r="BV273" s="141">
        <f t="shared" si="358"/>
        <v>748573.11150741542</v>
      </c>
      <c r="BW273" s="141"/>
      <c r="BX273" s="141">
        <v>36420</v>
      </c>
      <c r="BY273" s="141">
        <f t="shared" si="336"/>
        <v>10161290</v>
      </c>
      <c r="BZ273" s="141">
        <f t="shared" si="337"/>
        <v>10000069</v>
      </c>
      <c r="CA273" s="141">
        <f t="shared" si="359"/>
        <v>37007.162830576468</v>
      </c>
      <c r="CB273" s="141"/>
      <c r="CC273" s="141">
        <v>9232.5479369999994</v>
      </c>
      <c r="CD273" s="141">
        <f t="shared" si="338"/>
        <v>1904000</v>
      </c>
      <c r="CE273" s="141">
        <f t="shared" si="339"/>
        <v>1874207.2309440002</v>
      </c>
      <c r="CF273" s="141">
        <f t="shared" si="360"/>
        <v>9379.3103461637638</v>
      </c>
      <c r="CG273" s="141"/>
      <c r="CH273" s="141">
        <v>693.23</v>
      </c>
      <c r="CI273" s="141">
        <f t="shared" si="342"/>
        <v>246401</v>
      </c>
      <c r="CJ273" s="141">
        <f t="shared" si="343"/>
        <v>225992.98000000117</v>
      </c>
      <c r="CK273" s="141">
        <f t="shared" si="361"/>
        <v>755.83128834355432</v>
      </c>
      <c r="CL273" s="141"/>
      <c r="CM273" s="141">
        <v>1050957.0000000056</v>
      </c>
      <c r="CN273" s="141">
        <v>2081618</v>
      </c>
      <c r="CO273" s="141">
        <f t="shared" si="340"/>
        <v>3132575.0000000056</v>
      </c>
      <c r="CP273" s="141">
        <f t="shared" si="344"/>
        <v>435000431</v>
      </c>
      <c r="CQ273" s="141">
        <f t="shared" si="345"/>
        <v>435000431.00000006</v>
      </c>
      <c r="CR273" s="141">
        <f t="shared" si="346"/>
        <v>3132575.0000000051</v>
      </c>
      <c r="CS273" s="141"/>
      <c r="CT273" s="141"/>
      <c r="CU273" s="141"/>
      <c r="CV273" s="141">
        <f t="shared" si="341"/>
        <v>59565347.724964954</v>
      </c>
    </row>
    <row r="274" spans="1:100" s="14" customFormat="1" ht="13.2" x14ac:dyDescent="0.25">
      <c r="A274" s="4" t="s">
        <v>627</v>
      </c>
      <c r="B274" s="4" t="s">
        <v>628</v>
      </c>
      <c r="C274" s="4" t="s">
        <v>348</v>
      </c>
      <c r="D274" s="4" t="s">
        <v>348</v>
      </c>
      <c r="E274" s="4"/>
      <c r="F274" s="141"/>
      <c r="G274" s="141">
        <f>'Control Totals 2016-17'!$I$3</f>
        <v>129600000</v>
      </c>
      <c r="H274" s="141">
        <v>129600000.00000101</v>
      </c>
      <c r="I274" s="141">
        <f t="shared" si="347"/>
        <v>0</v>
      </c>
      <c r="J274" s="141"/>
      <c r="K274" s="141"/>
      <c r="L274" s="141">
        <f t="shared" si="311"/>
        <v>3202979103</v>
      </c>
      <c r="M274" s="141">
        <v>5258012077.9999981</v>
      </c>
      <c r="N274" s="141">
        <f t="shared" si="348"/>
        <v>0</v>
      </c>
      <c r="O274" s="141"/>
      <c r="P274" s="141">
        <v>2737701.7794459998</v>
      </c>
      <c r="Q274" s="141">
        <v>756991403</v>
      </c>
      <c r="R274" s="141">
        <v>1276518313</v>
      </c>
      <c r="S274" s="141">
        <f t="shared" si="349"/>
        <v>1623491.5628808718</v>
      </c>
      <c r="T274" s="141"/>
      <c r="U274" s="141"/>
      <c r="V274" s="141">
        <f t="shared" si="312"/>
        <v>443204474</v>
      </c>
      <c r="W274" s="141">
        <f t="shared" si="313"/>
        <v>523996799.00000209</v>
      </c>
      <c r="X274" s="141">
        <f t="shared" si="314"/>
        <v>0</v>
      </c>
      <c r="Y274" s="141"/>
      <c r="Z274" s="141">
        <v>126562.219833</v>
      </c>
      <c r="AA274" s="141">
        <f t="shared" si="315"/>
        <v>340118003</v>
      </c>
      <c r="AB274" s="141">
        <f t="shared" si="316"/>
        <v>342170317.00001383</v>
      </c>
      <c r="AC274" s="141">
        <f t="shared" si="317"/>
        <v>125803.10835333275</v>
      </c>
      <c r="AD274" s="141"/>
      <c r="AE274" s="141"/>
      <c r="AF274" s="141">
        <f t="shared" si="318"/>
        <v>605544318</v>
      </c>
      <c r="AG274" s="141">
        <f t="shared" si="319"/>
        <v>726591897.00000179</v>
      </c>
      <c r="AH274" s="141">
        <f t="shared" si="350"/>
        <v>0</v>
      </c>
      <c r="AI274" s="141"/>
      <c r="AJ274" s="141"/>
      <c r="AK274" s="141">
        <f t="shared" si="320"/>
        <v>20371175</v>
      </c>
      <c r="AL274" s="141">
        <f t="shared" si="321"/>
        <v>21580834</v>
      </c>
      <c r="AM274" s="141">
        <f t="shared" si="351"/>
        <v>0</v>
      </c>
      <c r="AN274" s="141"/>
      <c r="AO274" s="141">
        <v>37083.973233999997</v>
      </c>
      <c r="AP274" s="141">
        <f t="shared" si="322"/>
        <v>45205996</v>
      </c>
      <c r="AQ274" s="141">
        <f t="shared" si="323"/>
        <v>45294790.000002876</v>
      </c>
      <c r="AR274" s="141">
        <f t="shared" si="352"/>
        <v>37011.275373618126</v>
      </c>
      <c r="AS274" s="141"/>
      <c r="AT274" s="141"/>
      <c r="AU274" s="141">
        <f t="shared" si="324"/>
        <v>12223411</v>
      </c>
      <c r="AV274" s="141">
        <f t="shared" si="325"/>
        <v>11889881.000002848</v>
      </c>
      <c r="AW274" s="141">
        <f t="shared" si="353"/>
        <v>0</v>
      </c>
      <c r="AX274" s="141"/>
      <c r="AY274" s="141"/>
      <c r="AZ274" s="141">
        <f t="shared" si="326"/>
        <v>859541545</v>
      </c>
      <c r="BA274" s="141">
        <f t="shared" si="327"/>
        <v>834431461.9999969</v>
      </c>
      <c r="BB274" s="141">
        <f t="shared" si="354"/>
        <v>0</v>
      </c>
      <c r="BC274" s="141"/>
      <c r="BD274" s="141"/>
      <c r="BE274" s="141">
        <f t="shared" si="328"/>
        <v>9386434</v>
      </c>
      <c r="BF274" s="141">
        <f t="shared" si="329"/>
        <v>9386434</v>
      </c>
      <c r="BG274" s="141">
        <f t="shared" si="355"/>
        <v>0</v>
      </c>
      <c r="BH274" s="141"/>
      <c r="BI274" s="141">
        <v>78000</v>
      </c>
      <c r="BJ274" s="141">
        <f t="shared" si="330"/>
        <v>2191103</v>
      </c>
      <c r="BK274" s="141">
        <f t="shared" si="331"/>
        <v>2191101</v>
      </c>
      <c r="BL274" s="141">
        <f t="shared" si="356"/>
        <v>78000.071197083103</v>
      </c>
      <c r="BM274" s="141"/>
      <c r="BN274" s="141"/>
      <c r="BO274" s="141">
        <f t="shared" si="332"/>
        <v>186600000</v>
      </c>
      <c r="BP274" s="141">
        <f t="shared" si="333"/>
        <v>183638092</v>
      </c>
      <c r="BQ274" s="141">
        <f t="shared" si="357"/>
        <v>0</v>
      </c>
      <c r="BR274" s="141"/>
      <c r="BS274" s="141"/>
      <c r="BT274" s="141">
        <f t="shared" si="334"/>
        <v>121100000</v>
      </c>
      <c r="BU274" s="141">
        <f t="shared" si="335"/>
        <v>119177778</v>
      </c>
      <c r="BV274" s="141">
        <f t="shared" si="358"/>
        <v>0</v>
      </c>
      <c r="BW274" s="141"/>
      <c r="BX274" s="141"/>
      <c r="BY274" s="141">
        <f t="shared" si="336"/>
        <v>10161290</v>
      </c>
      <c r="BZ274" s="141">
        <f t="shared" si="337"/>
        <v>10000069</v>
      </c>
      <c r="CA274" s="141">
        <f t="shared" si="359"/>
        <v>0</v>
      </c>
      <c r="CB274" s="141"/>
      <c r="CC274" s="141"/>
      <c r="CD274" s="141">
        <f t="shared" si="338"/>
        <v>1904000</v>
      </c>
      <c r="CE274" s="141">
        <f t="shared" si="339"/>
        <v>1874207.2309440002</v>
      </c>
      <c r="CF274" s="141">
        <f t="shared" si="360"/>
        <v>0</v>
      </c>
      <c r="CG274" s="141"/>
      <c r="CH274" s="141">
        <v>693.23</v>
      </c>
      <c r="CI274" s="141">
        <f t="shared" si="342"/>
        <v>246401</v>
      </c>
      <c r="CJ274" s="141">
        <f t="shared" si="343"/>
        <v>225992.98000000117</v>
      </c>
      <c r="CK274" s="141">
        <f t="shared" si="361"/>
        <v>755.83128834355432</v>
      </c>
      <c r="CL274" s="141"/>
      <c r="CM274" s="141">
        <v>89882</v>
      </c>
      <c r="CN274" s="141">
        <v>179471</v>
      </c>
      <c r="CO274" s="141">
        <f t="shared" si="340"/>
        <v>269353</v>
      </c>
      <c r="CP274" s="141">
        <f t="shared" si="344"/>
        <v>435000431</v>
      </c>
      <c r="CQ274" s="141">
        <f t="shared" si="345"/>
        <v>435000431.00000006</v>
      </c>
      <c r="CR274" s="141">
        <f t="shared" si="346"/>
        <v>269352.99999999994</v>
      </c>
      <c r="CS274" s="141"/>
      <c r="CT274" s="141"/>
      <c r="CU274" s="141"/>
      <c r="CV274" s="141">
        <f t="shared" si="341"/>
        <v>2134414.8490932491</v>
      </c>
    </row>
    <row r="275" spans="1:100" s="14" customFormat="1" ht="13.2" x14ac:dyDescent="0.25">
      <c r="A275" s="4" t="s">
        <v>655</v>
      </c>
      <c r="B275" s="4" t="s">
        <v>656</v>
      </c>
      <c r="C275" s="4" t="s">
        <v>348</v>
      </c>
      <c r="D275" s="4" t="s">
        <v>348</v>
      </c>
      <c r="E275" s="4"/>
      <c r="F275" s="141"/>
      <c r="G275" s="141">
        <f>'Control Totals 2016-17'!$I$3</f>
        <v>129600000</v>
      </c>
      <c r="H275" s="141">
        <v>129600000.00000101</v>
      </c>
      <c r="I275" s="141">
        <f t="shared" si="347"/>
        <v>0</v>
      </c>
      <c r="J275" s="141"/>
      <c r="K275" s="141"/>
      <c r="L275" s="141">
        <f t="shared" si="311"/>
        <v>3202979103</v>
      </c>
      <c r="M275" s="141">
        <v>5258012077.9999981</v>
      </c>
      <c r="N275" s="141">
        <f t="shared" si="348"/>
        <v>0</v>
      </c>
      <c r="O275" s="141"/>
      <c r="P275" s="141">
        <v>2264955.0106230001</v>
      </c>
      <c r="Q275" s="141">
        <v>756991403</v>
      </c>
      <c r="R275" s="141">
        <v>1276518313</v>
      </c>
      <c r="S275" s="141">
        <f t="shared" si="349"/>
        <v>1343146.7874471336</v>
      </c>
      <c r="T275" s="141"/>
      <c r="U275" s="141"/>
      <c r="V275" s="141">
        <f t="shared" si="312"/>
        <v>443204474</v>
      </c>
      <c r="W275" s="141">
        <f t="shared" si="313"/>
        <v>523996799.00000209</v>
      </c>
      <c r="X275" s="141">
        <f t="shared" si="314"/>
        <v>0</v>
      </c>
      <c r="Y275" s="141"/>
      <c r="Z275" s="141">
        <v>75595.133132000003</v>
      </c>
      <c r="AA275" s="141">
        <f t="shared" si="315"/>
        <v>340118003</v>
      </c>
      <c r="AB275" s="141">
        <f t="shared" si="316"/>
        <v>342170317.00001383</v>
      </c>
      <c r="AC275" s="141">
        <f t="shared" si="317"/>
        <v>75141.718728845604</v>
      </c>
      <c r="AD275" s="141"/>
      <c r="AE275" s="141"/>
      <c r="AF275" s="141">
        <f t="shared" si="318"/>
        <v>605544318</v>
      </c>
      <c r="AG275" s="141">
        <f t="shared" si="319"/>
        <v>726591897.00000179</v>
      </c>
      <c r="AH275" s="141">
        <f t="shared" si="350"/>
        <v>0</v>
      </c>
      <c r="AI275" s="141"/>
      <c r="AJ275" s="141"/>
      <c r="AK275" s="141">
        <f t="shared" si="320"/>
        <v>20371175</v>
      </c>
      <c r="AL275" s="141">
        <f t="shared" si="321"/>
        <v>21580834</v>
      </c>
      <c r="AM275" s="141">
        <f t="shared" si="351"/>
        <v>0</v>
      </c>
      <c r="AN275" s="141"/>
      <c r="AO275" s="141">
        <v>67823.279393999997</v>
      </c>
      <c r="AP275" s="141">
        <f t="shared" si="322"/>
        <v>45205996</v>
      </c>
      <c r="AQ275" s="141">
        <f t="shared" si="323"/>
        <v>45294790.000002876</v>
      </c>
      <c r="AR275" s="141">
        <f t="shared" si="352"/>
        <v>67690.321491541341</v>
      </c>
      <c r="AS275" s="141"/>
      <c r="AT275" s="141"/>
      <c r="AU275" s="141">
        <f t="shared" si="324"/>
        <v>12223411</v>
      </c>
      <c r="AV275" s="141">
        <f t="shared" si="325"/>
        <v>11889881.000002848</v>
      </c>
      <c r="AW275" s="141">
        <f t="shared" si="353"/>
        <v>0</v>
      </c>
      <c r="AX275" s="141"/>
      <c r="AY275" s="141"/>
      <c r="AZ275" s="141">
        <f t="shared" si="326"/>
        <v>859541545</v>
      </c>
      <c r="BA275" s="141">
        <f t="shared" si="327"/>
        <v>834431461.9999969</v>
      </c>
      <c r="BB275" s="141">
        <f t="shared" si="354"/>
        <v>0</v>
      </c>
      <c r="BC275" s="141"/>
      <c r="BD275" s="141"/>
      <c r="BE275" s="141">
        <f t="shared" si="328"/>
        <v>9386434</v>
      </c>
      <c r="BF275" s="141">
        <f t="shared" si="329"/>
        <v>9386434</v>
      </c>
      <c r="BG275" s="141">
        <f t="shared" si="355"/>
        <v>0</v>
      </c>
      <c r="BH275" s="141"/>
      <c r="BI275" s="141"/>
      <c r="BJ275" s="141">
        <f t="shared" si="330"/>
        <v>2191103</v>
      </c>
      <c r="BK275" s="141">
        <f t="shared" si="331"/>
        <v>2191101</v>
      </c>
      <c r="BL275" s="141">
        <f t="shared" si="356"/>
        <v>0</v>
      </c>
      <c r="BM275" s="141"/>
      <c r="BN275" s="141"/>
      <c r="BO275" s="141">
        <f t="shared" si="332"/>
        <v>186600000</v>
      </c>
      <c r="BP275" s="141">
        <f t="shared" si="333"/>
        <v>183638092</v>
      </c>
      <c r="BQ275" s="141">
        <f t="shared" si="357"/>
        <v>0</v>
      </c>
      <c r="BR275" s="141"/>
      <c r="BS275" s="141"/>
      <c r="BT275" s="141">
        <f t="shared" si="334"/>
        <v>121100000</v>
      </c>
      <c r="BU275" s="141">
        <f t="shared" si="335"/>
        <v>119177778</v>
      </c>
      <c r="BV275" s="141">
        <f t="shared" si="358"/>
        <v>0</v>
      </c>
      <c r="BW275" s="141"/>
      <c r="BX275" s="141"/>
      <c r="BY275" s="141">
        <f t="shared" si="336"/>
        <v>10161290</v>
      </c>
      <c r="BZ275" s="141">
        <f t="shared" si="337"/>
        <v>10000069</v>
      </c>
      <c r="CA275" s="141">
        <f t="shared" si="359"/>
        <v>0</v>
      </c>
      <c r="CB275" s="141"/>
      <c r="CC275" s="141"/>
      <c r="CD275" s="141">
        <f t="shared" si="338"/>
        <v>1904000</v>
      </c>
      <c r="CE275" s="141">
        <f t="shared" si="339"/>
        <v>1874207.2309440002</v>
      </c>
      <c r="CF275" s="141">
        <f t="shared" si="360"/>
        <v>0</v>
      </c>
      <c r="CG275" s="141"/>
      <c r="CH275" s="141">
        <v>693.23</v>
      </c>
      <c r="CI275" s="141">
        <f t="shared" si="342"/>
        <v>246401</v>
      </c>
      <c r="CJ275" s="141">
        <f t="shared" si="343"/>
        <v>225992.98000000117</v>
      </c>
      <c r="CK275" s="141">
        <f t="shared" si="361"/>
        <v>755.83128834355432</v>
      </c>
      <c r="CL275" s="141"/>
      <c r="CM275" s="141"/>
      <c r="CN275" s="141"/>
      <c r="CO275" s="141">
        <f t="shared" si="340"/>
        <v>0</v>
      </c>
      <c r="CP275" s="141">
        <f t="shared" si="344"/>
        <v>435000431</v>
      </c>
      <c r="CQ275" s="141">
        <f t="shared" si="345"/>
        <v>435000431.00000006</v>
      </c>
      <c r="CR275" s="141">
        <f t="shared" si="346"/>
        <v>0</v>
      </c>
      <c r="CS275" s="141"/>
      <c r="CT275" s="141"/>
      <c r="CU275" s="141"/>
      <c r="CV275" s="141">
        <f t="shared" si="341"/>
        <v>1486734.6589558641</v>
      </c>
    </row>
    <row r="276" spans="1:100" s="14" customFormat="1" ht="13.2" x14ac:dyDescent="0.25">
      <c r="A276" s="4" t="s">
        <v>61</v>
      </c>
      <c r="B276" s="4" t="s">
        <v>62</v>
      </c>
      <c r="C276" s="4"/>
      <c r="D276" s="4" t="s">
        <v>36</v>
      </c>
      <c r="E276" s="4"/>
      <c r="F276" s="141">
        <v>858727.01692700002</v>
      </c>
      <c r="G276" s="141">
        <f>'Control Totals 2016-17'!$I$3</f>
        <v>129600000</v>
      </c>
      <c r="H276" s="141">
        <v>129600000.00000101</v>
      </c>
      <c r="I276" s="141">
        <f t="shared" si="347"/>
        <v>858727.01692699338</v>
      </c>
      <c r="J276" s="141"/>
      <c r="K276" s="141">
        <v>34506139.313830003</v>
      </c>
      <c r="L276" s="141">
        <f t="shared" si="311"/>
        <v>3202979103</v>
      </c>
      <c r="M276" s="141">
        <v>5258012077.9999981</v>
      </c>
      <c r="N276" s="141">
        <f t="shared" si="348"/>
        <v>21019815.380386863</v>
      </c>
      <c r="O276" s="141"/>
      <c r="P276" s="141">
        <v>6472256.5946479999</v>
      </c>
      <c r="Q276" s="141">
        <v>756991403</v>
      </c>
      <c r="R276" s="141">
        <v>1276518313</v>
      </c>
      <c r="S276" s="141">
        <f t="shared" si="349"/>
        <v>3838129.5044990019</v>
      </c>
      <c r="T276" s="141"/>
      <c r="U276" s="141"/>
      <c r="V276" s="141">
        <f t="shared" si="312"/>
        <v>443204474</v>
      </c>
      <c r="W276" s="141">
        <f t="shared" si="313"/>
        <v>523996799.00000209</v>
      </c>
      <c r="X276" s="141">
        <f t="shared" si="314"/>
        <v>0</v>
      </c>
      <c r="Y276" s="141"/>
      <c r="Z276" s="141">
        <v>1699711.1957169999</v>
      </c>
      <c r="AA276" s="141">
        <f t="shared" si="315"/>
        <v>340118003</v>
      </c>
      <c r="AB276" s="141">
        <f t="shared" si="316"/>
        <v>342170317.00001383</v>
      </c>
      <c r="AC276" s="141">
        <f t="shared" si="317"/>
        <v>1689516.4450047398</v>
      </c>
      <c r="AD276" s="141"/>
      <c r="AE276" s="141">
        <v>3549310.2934599998</v>
      </c>
      <c r="AF276" s="141">
        <f t="shared" si="318"/>
        <v>605544318</v>
      </c>
      <c r="AG276" s="141">
        <f t="shared" si="319"/>
        <v>726591897.00000179</v>
      </c>
      <c r="AH276" s="141">
        <f t="shared" si="350"/>
        <v>2958008.0508709694</v>
      </c>
      <c r="AI276" s="141"/>
      <c r="AJ276" s="141"/>
      <c r="AK276" s="141">
        <f t="shared" si="320"/>
        <v>20371175</v>
      </c>
      <c r="AL276" s="141">
        <f t="shared" si="321"/>
        <v>21580834</v>
      </c>
      <c r="AM276" s="141">
        <f t="shared" si="351"/>
        <v>0</v>
      </c>
      <c r="AN276" s="141"/>
      <c r="AO276" s="141">
        <v>49695.173879000002</v>
      </c>
      <c r="AP276" s="141">
        <f t="shared" si="322"/>
        <v>45205996</v>
      </c>
      <c r="AQ276" s="141">
        <f t="shared" si="323"/>
        <v>45294790.000002876</v>
      </c>
      <c r="AR276" s="141">
        <f t="shared" si="352"/>
        <v>49597.753551638853</v>
      </c>
      <c r="AS276" s="141"/>
      <c r="AT276" s="141">
        <v>68281.888028999994</v>
      </c>
      <c r="AU276" s="141">
        <f t="shared" si="324"/>
        <v>12223411</v>
      </c>
      <c r="AV276" s="141">
        <f t="shared" si="325"/>
        <v>11889881.000002848</v>
      </c>
      <c r="AW276" s="141">
        <f t="shared" si="353"/>
        <v>70197.303171852342</v>
      </c>
      <c r="AX276" s="141"/>
      <c r="AY276" s="141">
        <v>2630421.611827</v>
      </c>
      <c r="AZ276" s="141">
        <f t="shared" si="326"/>
        <v>859541545</v>
      </c>
      <c r="BA276" s="141">
        <f t="shared" si="327"/>
        <v>834431461.9999969</v>
      </c>
      <c r="BB276" s="141">
        <f t="shared" si="354"/>
        <v>2709577.4298970262</v>
      </c>
      <c r="BC276" s="141"/>
      <c r="BD276" s="141"/>
      <c r="BE276" s="141">
        <f t="shared" si="328"/>
        <v>9386434</v>
      </c>
      <c r="BF276" s="141">
        <f t="shared" si="329"/>
        <v>9386434</v>
      </c>
      <c r="BG276" s="141">
        <f t="shared" si="355"/>
        <v>0</v>
      </c>
      <c r="BH276" s="141"/>
      <c r="BI276" s="141"/>
      <c r="BJ276" s="141">
        <f t="shared" si="330"/>
        <v>2191103</v>
      </c>
      <c r="BK276" s="141">
        <f t="shared" si="331"/>
        <v>2191101</v>
      </c>
      <c r="BL276" s="141">
        <f t="shared" si="356"/>
        <v>0</v>
      </c>
      <c r="BM276" s="141"/>
      <c r="BN276" s="141">
        <v>1166780</v>
      </c>
      <c r="BO276" s="141">
        <f t="shared" si="332"/>
        <v>186600000</v>
      </c>
      <c r="BP276" s="141">
        <f t="shared" si="333"/>
        <v>183638092</v>
      </c>
      <c r="BQ276" s="141">
        <f t="shared" si="357"/>
        <v>1185599.0531637629</v>
      </c>
      <c r="BR276" s="141"/>
      <c r="BS276" s="141">
        <v>892156</v>
      </c>
      <c r="BT276" s="141">
        <f t="shared" si="334"/>
        <v>121100000</v>
      </c>
      <c r="BU276" s="141">
        <f t="shared" si="335"/>
        <v>119177778</v>
      </c>
      <c r="BV276" s="141">
        <f t="shared" si="358"/>
        <v>906545.61121285544</v>
      </c>
      <c r="BW276" s="141"/>
      <c r="BX276" s="141">
        <v>25031</v>
      </c>
      <c r="BY276" s="141">
        <f t="shared" si="336"/>
        <v>10161290</v>
      </c>
      <c r="BZ276" s="141">
        <f t="shared" si="337"/>
        <v>10000069</v>
      </c>
      <c r="CA276" s="141">
        <f t="shared" si="359"/>
        <v>25434.549500608446</v>
      </c>
      <c r="CB276" s="141"/>
      <c r="CC276" s="141">
        <v>9232.5479369999994</v>
      </c>
      <c r="CD276" s="141">
        <f t="shared" si="338"/>
        <v>1904000</v>
      </c>
      <c r="CE276" s="141">
        <f t="shared" si="339"/>
        <v>1874207.2309440002</v>
      </c>
      <c r="CF276" s="141">
        <f t="shared" si="360"/>
        <v>9379.3103461637638</v>
      </c>
      <c r="CG276" s="141"/>
      <c r="CH276" s="141">
        <v>693.23</v>
      </c>
      <c r="CI276" s="141">
        <f t="shared" si="342"/>
        <v>246401</v>
      </c>
      <c r="CJ276" s="141">
        <f t="shared" si="343"/>
        <v>225992.98000000117</v>
      </c>
      <c r="CK276" s="141">
        <f t="shared" si="361"/>
        <v>755.83128834355432</v>
      </c>
      <c r="CL276" s="141"/>
      <c r="CM276" s="141"/>
      <c r="CN276" s="141">
        <v>1172789</v>
      </c>
      <c r="CO276" s="141">
        <f t="shared" si="340"/>
        <v>1172789</v>
      </c>
      <c r="CP276" s="141">
        <f t="shared" si="344"/>
        <v>435000431</v>
      </c>
      <c r="CQ276" s="141">
        <f t="shared" si="345"/>
        <v>435000431.00000006</v>
      </c>
      <c r="CR276" s="141">
        <f t="shared" si="346"/>
        <v>1172788.9999999998</v>
      </c>
      <c r="CS276" s="141"/>
      <c r="CT276" s="141"/>
      <c r="CU276" s="141"/>
      <c r="CV276" s="141">
        <f t="shared" si="341"/>
        <v>36494072.239820823</v>
      </c>
    </row>
    <row r="277" spans="1:100" s="14" customFormat="1" ht="13.2" x14ac:dyDescent="0.25">
      <c r="A277" s="4" t="s">
        <v>743</v>
      </c>
      <c r="B277" s="4" t="s">
        <v>744</v>
      </c>
      <c r="C277" s="4" t="s">
        <v>348</v>
      </c>
      <c r="D277" s="4" t="s">
        <v>348</v>
      </c>
      <c r="E277" s="4"/>
      <c r="F277" s="141"/>
      <c r="G277" s="141">
        <f>'Control Totals 2016-17'!$I$3</f>
        <v>129600000</v>
      </c>
      <c r="H277" s="141">
        <v>129600000.00000101</v>
      </c>
      <c r="I277" s="141">
        <f t="shared" si="347"/>
        <v>0</v>
      </c>
      <c r="J277" s="141"/>
      <c r="K277" s="141"/>
      <c r="L277" s="141">
        <f t="shared" si="311"/>
        <v>3202979103</v>
      </c>
      <c r="M277" s="141">
        <v>5258012077.9999981</v>
      </c>
      <c r="N277" s="141">
        <f t="shared" si="348"/>
        <v>0</v>
      </c>
      <c r="O277" s="141"/>
      <c r="P277" s="141">
        <v>1549888.0988940001</v>
      </c>
      <c r="Q277" s="141">
        <v>756991403</v>
      </c>
      <c r="R277" s="141">
        <v>1276518313</v>
      </c>
      <c r="S277" s="141">
        <f t="shared" si="349"/>
        <v>919103.12176991999</v>
      </c>
      <c r="T277" s="141"/>
      <c r="U277" s="141"/>
      <c r="V277" s="141">
        <f t="shared" si="312"/>
        <v>443204474</v>
      </c>
      <c r="W277" s="141">
        <f t="shared" si="313"/>
        <v>523996799.00000209</v>
      </c>
      <c r="X277" s="141">
        <f t="shared" si="314"/>
        <v>0</v>
      </c>
      <c r="Y277" s="141"/>
      <c r="Z277" s="141">
        <v>68666.386606999993</v>
      </c>
      <c r="AA277" s="141">
        <f t="shared" si="315"/>
        <v>340118003</v>
      </c>
      <c r="AB277" s="141">
        <f t="shared" si="316"/>
        <v>342170317.00001383</v>
      </c>
      <c r="AC277" s="141">
        <f t="shared" si="317"/>
        <v>68254.530348399101</v>
      </c>
      <c r="AD277" s="141"/>
      <c r="AE277" s="141"/>
      <c r="AF277" s="141">
        <f t="shared" si="318"/>
        <v>605544318</v>
      </c>
      <c r="AG277" s="141">
        <f t="shared" si="319"/>
        <v>726591897.00000179</v>
      </c>
      <c r="AH277" s="141">
        <f t="shared" si="350"/>
        <v>0</v>
      </c>
      <c r="AI277" s="141"/>
      <c r="AJ277" s="141"/>
      <c r="AK277" s="141">
        <f t="shared" si="320"/>
        <v>20371175</v>
      </c>
      <c r="AL277" s="141">
        <f t="shared" si="321"/>
        <v>21580834</v>
      </c>
      <c r="AM277" s="141">
        <f t="shared" si="351"/>
        <v>0</v>
      </c>
      <c r="AN277" s="141"/>
      <c r="AO277" s="141">
        <v>63882.633057999999</v>
      </c>
      <c r="AP277" s="141">
        <f t="shared" si="322"/>
        <v>45205996</v>
      </c>
      <c r="AQ277" s="141">
        <f t="shared" si="323"/>
        <v>45294790.000002876</v>
      </c>
      <c r="AR277" s="141">
        <f t="shared" si="352"/>
        <v>63757.400232769207</v>
      </c>
      <c r="AS277" s="141"/>
      <c r="AT277" s="141"/>
      <c r="AU277" s="141">
        <f t="shared" si="324"/>
        <v>12223411</v>
      </c>
      <c r="AV277" s="141">
        <f t="shared" si="325"/>
        <v>11889881.000002848</v>
      </c>
      <c r="AW277" s="141">
        <f t="shared" si="353"/>
        <v>0</v>
      </c>
      <c r="AX277" s="141"/>
      <c r="AY277" s="141"/>
      <c r="AZ277" s="141">
        <f t="shared" si="326"/>
        <v>859541545</v>
      </c>
      <c r="BA277" s="141">
        <f t="shared" si="327"/>
        <v>834431461.9999969</v>
      </c>
      <c r="BB277" s="141">
        <f t="shared" si="354"/>
        <v>0</v>
      </c>
      <c r="BC277" s="141"/>
      <c r="BD277" s="141"/>
      <c r="BE277" s="141">
        <f t="shared" si="328"/>
        <v>9386434</v>
      </c>
      <c r="BF277" s="141">
        <f t="shared" si="329"/>
        <v>9386434</v>
      </c>
      <c r="BG277" s="141">
        <f t="shared" si="355"/>
        <v>0</v>
      </c>
      <c r="BH277" s="141"/>
      <c r="BI277" s="141"/>
      <c r="BJ277" s="141">
        <f t="shared" si="330"/>
        <v>2191103</v>
      </c>
      <c r="BK277" s="141">
        <f t="shared" si="331"/>
        <v>2191101</v>
      </c>
      <c r="BL277" s="141">
        <f t="shared" si="356"/>
        <v>0</v>
      </c>
      <c r="BM277" s="141"/>
      <c r="BN277" s="141"/>
      <c r="BO277" s="141">
        <f t="shared" si="332"/>
        <v>186600000</v>
      </c>
      <c r="BP277" s="141">
        <f t="shared" si="333"/>
        <v>183638092</v>
      </c>
      <c r="BQ277" s="141">
        <f t="shared" si="357"/>
        <v>0</v>
      </c>
      <c r="BR277" s="141"/>
      <c r="BS277" s="141"/>
      <c r="BT277" s="141">
        <f t="shared" si="334"/>
        <v>121100000</v>
      </c>
      <c r="BU277" s="141">
        <f t="shared" si="335"/>
        <v>119177778</v>
      </c>
      <c r="BV277" s="141">
        <f t="shared" si="358"/>
        <v>0</v>
      </c>
      <c r="BW277" s="141"/>
      <c r="BX277" s="141"/>
      <c r="BY277" s="141">
        <f t="shared" si="336"/>
        <v>10161290</v>
      </c>
      <c r="BZ277" s="141">
        <f t="shared" si="337"/>
        <v>10000069</v>
      </c>
      <c r="CA277" s="141">
        <f t="shared" si="359"/>
        <v>0</v>
      </c>
      <c r="CB277" s="141"/>
      <c r="CC277" s="141"/>
      <c r="CD277" s="141">
        <f t="shared" si="338"/>
        <v>1904000</v>
      </c>
      <c r="CE277" s="141">
        <f t="shared" si="339"/>
        <v>1874207.2309440002</v>
      </c>
      <c r="CF277" s="141">
        <f t="shared" si="360"/>
        <v>0</v>
      </c>
      <c r="CG277" s="141"/>
      <c r="CH277" s="141">
        <v>693.23</v>
      </c>
      <c r="CI277" s="141">
        <f t="shared" si="342"/>
        <v>246401</v>
      </c>
      <c r="CJ277" s="141">
        <f t="shared" si="343"/>
        <v>225992.98000000117</v>
      </c>
      <c r="CK277" s="141">
        <f t="shared" si="361"/>
        <v>755.83128834355432</v>
      </c>
      <c r="CL277" s="141"/>
      <c r="CM277" s="141">
        <v>50991</v>
      </c>
      <c r="CN277" s="141">
        <v>48128</v>
      </c>
      <c r="CO277" s="141">
        <f t="shared" si="340"/>
        <v>99119</v>
      </c>
      <c r="CP277" s="141">
        <f t="shared" si="344"/>
        <v>435000431</v>
      </c>
      <c r="CQ277" s="141">
        <f t="shared" si="345"/>
        <v>435000431.00000006</v>
      </c>
      <c r="CR277" s="141">
        <f t="shared" si="346"/>
        <v>99118.999999999985</v>
      </c>
      <c r="CS277" s="141"/>
      <c r="CT277" s="141"/>
      <c r="CU277" s="141"/>
      <c r="CV277" s="141">
        <f t="shared" si="341"/>
        <v>1150989.8836394318</v>
      </c>
    </row>
    <row r="278" spans="1:100" s="14" customFormat="1" ht="13.2" x14ac:dyDescent="0.25">
      <c r="A278" s="4" t="s">
        <v>529</v>
      </c>
      <c r="B278" s="4" t="s">
        <v>530</v>
      </c>
      <c r="C278" s="4" t="s">
        <v>348</v>
      </c>
      <c r="D278" s="4" t="s">
        <v>348</v>
      </c>
      <c r="E278" s="4"/>
      <c r="F278" s="141"/>
      <c r="G278" s="141">
        <f>'Control Totals 2016-17'!$I$3</f>
        <v>129600000</v>
      </c>
      <c r="H278" s="141">
        <v>129600000.00000101</v>
      </c>
      <c r="I278" s="141">
        <f t="shared" si="347"/>
        <v>0</v>
      </c>
      <c r="J278" s="141"/>
      <c r="K278" s="141"/>
      <c r="L278" s="141">
        <f t="shared" si="311"/>
        <v>3202979103</v>
      </c>
      <c r="M278" s="141">
        <v>5258012077.9999981</v>
      </c>
      <c r="N278" s="141">
        <f t="shared" si="348"/>
        <v>0</v>
      </c>
      <c r="O278" s="141"/>
      <c r="P278" s="141">
        <v>1420993.967131</v>
      </c>
      <c r="Q278" s="141">
        <v>756991403</v>
      </c>
      <c r="R278" s="141">
        <v>1276518313</v>
      </c>
      <c r="S278" s="141">
        <f t="shared" si="349"/>
        <v>842667.28168202285</v>
      </c>
      <c r="T278" s="141"/>
      <c r="U278" s="141"/>
      <c r="V278" s="141">
        <f t="shared" si="312"/>
        <v>443204474</v>
      </c>
      <c r="W278" s="141">
        <f t="shared" si="313"/>
        <v>523996799.00000209</v>
      </c>
      <c r="X278" s="141">
        <f t="shared" si="314"/>
        <v>0</v>
      </c>
      <c r="Y278" s="141"/>
      <c r="Z278" s="141">
        <v>132620.76423599999</v>
      </c>
      <c r="AA278" s="141">
        <f t="shared" si="315"/>
        <v>340118003</v>
      </c>
      <c r="AB278" s="141">
        <f t="shared" si="316"/>
        <v>342170317.00001383</v>
      </c>
      <c r="AC278" s="141">
        <f t="shared" si="317"/>
        <v>131825.31402418614</v>
      </c>
      <c r="AD278" s="141"/>
      <c r="AE278" s="141"/>
      <c r="AF278" s="141">
        <f t="shared" si="318"/>
        <v>605544318</v>
      </c>
      <c r="AG278" s="141">
        <f t="shared" si="319"/>
        <v>726591897.00000179</v>
      </c>
      <c r="AH278" s="141">
        <f t="shared" si="350"/>
        <v>0</v>
      </c>
      <c r="AI278" s="141"/>
      <c r="AJ278" s="141"/>
      <c r="AK278" s="141">
        <f t="shared" si="320"/>
        <v>20371175</v>
      </c>
      <c r="AL278" s="141">
        <f t="shared" si="321"/>
        <v>21580834</v>
      </c>
      <c r="AM278" s="141">
        <f t="shared" si="351"/>
        <v>0</v>
      </c>
      <c r="AN278" s="141"/>
      <c r="AO278" s="141">
        <v>52059.561680999999</v>
      </c>
      <c r="AP278" s="141">
        <f t="shared" si="322"/>
        <v>45205996</v>
      </c>
      <c r="AQ278" s="141">
        <f t="shared" si="323"/>
        <v>45294790.000002876</v>
      </c>
      <c r="AR278" s="141">
        <f t="shared" si="352"/>
        <v>51957.506307301344</v>
      </c>
      <c r="AS278" s="141"/>
      <c r="AT278" s="141"/>
      <c r="AU278" s="141">
        <f t="shared" si="324"/>
        <v>12223411</v>
      </c>
      <c r="AV278" s="141">
        <f t="shared" si="325"/>
        <v>11889881.000002848</v>
      </c>
      <c r="AW278" s="141">
        <f t="shared" si="353"/>
        <v>0</v>
      </c>
      <c r="AX278" s="141"/>
      <c r="AY278" s="141"/>
      <c r="AZ278" s="141">
        <f t="shared" si="326"/>
        <v>859541545</v>
      </c>
      <c r="BA278" s="141">
        <f t="shared" si="327"/>
        <v>834431461.9999969</v>
      </c>
      <c r="BB278" s="141">
        <f t="shared" si="354"/>
        <v>0</v>
      </c>
      <c r="BC278" s="141"/>
      <c r="BD278" s="141"/>
      <c r="BE278" s="141">
        <f t="shared" si="328"/>
        <v>9386434</v>
      </c>
      <c r="BF278" s="141">
        <f t="shared" si="329"/>
        <v>9386434</v>
      </c>
      <c r="BG278" s="141">
        <f t="shared" si="355"/>
        <v>0</v>
      </c>
      <c r="BH278" s="141"/>
      <c r="BI278" s="141"/>
      <c r="BJ278" s="141">
        <f t="shared" si="330"/>
        <v>2191103</v>
      </c>
      <c r="BK278" s="141">
        <f t="shared" si="331"/>
        <v>2191101</v>
      </c>
      <c r="BL278" s="141">
        <f t="shared" si="356"/>
        <v>0</v>
      </c>
      <c r="BM278" s="141"/>
      <c r="BN278" s="141"/>
      <c r="BO278" s="141">
        <f t="shared" si="332"/>
        <v>186600000</v>
      </c>
      <c r="BP278" s="141">
        <f t="shared" si="333"/>
        <v>183638092</v>
      </c>
      <c r="BQ278" s="141">
        <f t="shared" si="357"/>
        <v>0</v>
      </c>
      <c r="BR278" s="141"/>
      <c r="BS278" s="141"/>
      <c r="BT278" s="141">
        <f t="shared" si="334"/>
        <v>121100000</v>
      </c>
      <c r="BU278" s="141">
        <f t="shared" si="335"/>
        <v>119177778</v>
      </c>
      <c r="BV278" s="141">
        <f t="shared" si="358"/>
        <v>0</v>
      </c>
      <c r="BW278" s="141"/>
      <c r="BX278" s="141"/>
      <c r="BY278" s="141">
        <f t="shared" si="336"/>
        <v>10161290</v>
      </c>
      <c r="BZ278" s="141">
        <f t="shared" si="337"/>
        <v>10000069</v>
      </c>
      <c r="CA278" s="141">
        <f t="shared" si="359"/>
        <v>0</v>
      </c>
      <c r="CB278" s="141"/>
      <c r="CC278" s="141"/>
      <c r="CD278" s="141">
        <f t="shared" si="338"/>
        <v>1904000</v>
      </c>
      <c r="CE278" s="141">
        <f t="shared" si="339"/>
        <v>1874207.2309440002</v>
      </c>
      <c r="CF278" s="141">
        <f t="shared" si="360"/>
        <v>0</v>
      </c>
      <c r="CG278" s="141"/>
      <c r="CH278" s="141">
        <v>693.23</v>
      </c>
      <c r="CI278" s="141">
        <f t="shared" si="342"/>
        <v>246401</v>
      </c>
      <c r="CJ278" s="141">
        <f t="shared" si="343"/>
        <v>225992.98000000117</v>
      </c>
      <c r="CK278" s="141">
        <f t="shared" si="361"/>
        <v>755.83128834355432</v>
      </c>
      <c r="CL278" s="141"/>
      <c r="CM278" s="141"/>
      <c r="CN278" s="141"/>
      <c r="CO278" s="141">
        <f t="shared" si="340"/>
        <v>0</v>
      </c>
      <c r="CP278" s="141">
        <f t="shared" si="344"/>
        <v>435000431</v>
      </c>
      <c r="CQ278" s="141">
        <f t="shared" si="345"/>
        <v>435000431.00000006</v>
      </c>
      <c r="CR278" s="141">
        <f t="shared" si="346"/>
        <v>0</v>
      </c>
      <c r="CS278" s="141"/>
      <c r="CT278" s="141"/>
      <c r="CU278" s="141"/>
      <c r="CV278" s="141">
        <f t="shared" si="341"/>
        <v>1027205.9333018538</v>
      </c>
    </row>
    <row r="279" spans="1:100" s="14" customFormat="1" ht="13.2" x14ac:dyDescent="0.25">
      <c r="A279" s="4" t="s">
        <v>71</v>
      </c>
      <c r="B279" s="4" t="s">
        <v>72</v>
      </c>
      <c r="C279" s="4"/>
      <c r="D279" s="4" t="s">
        <v>36</v>
      </c>
      <c r="E279" s="4"/>
      <c r="F279" s="141">
        <v>1861425.638336</v>
      </c>
      <c r="G279" s="141">
        <f>'Control Totals 2016-17'!$I$3</f>
        <v>129600000</v>
      </c>
      <c r="H279" s="141">
        <v>129600000.00000101</v>
      </c>
      <c r="I279" s="141">
        <f t="shared" si="347"/>
        <v>1861425.6383359854</v>
      </c>
      <c r="J279" s="141"/>
      <c r="K279" s="141">
        <v>77328142.850899994</v>
      </c>
      <c r="L279" s="141">
        <f t="shared" si="311"/>
        <v>3202979103</v>
      </c>
      <c r="M279" s="141">
        <v>5258012077.9999981</v>
      </c>
      <c r="N279" s="141">
        <f t="shared" si="348"/>
        <v>47105335.999806657</v>
      </c>
      <c r="O279" s="141"/>
      <c r="P279" s="141">
        <v>13429828.573367</v>
      </c>
      <c r="Q279" s="141">
        <v>756991403</v>
      </c>
      <c r="R279" s="141">
        <v>1276518313</v>
      </c>
      <c r="S279" s="141">
        <f t="shared" si="349"/>
        <v>7964057.131237234</v>
      </c>
      <c r="T279" s="141"/>
      <c r="U279" s="141"/>
      <c r="V279" s="141">
        <f t="shared" si="312"/>
        <v>443204474</v>
      </c>
      <c r="W279" s="141">
        <f t="shared" si="313"/>
        <v>523996799.00000209</v>
      </c>
      <c r="X279" s="141">
        <f t="shared" si="314"/>
        <v>0</v>
      </c>
      <c r="Y279" s="141"/>
      <c r="Z279" s="141">
        <v>2836703.2187370001</v>
      </c>
      <c r="AA279" s="141">
        <f t="shared" si="315"/>
        <v>340118003</v>
      </c>
      <c r="AB279" s="141">
        <f t="shared" si="316"/>
        <v>342170317.00001383</v>
      </c>
      <c r="AC279" s="141">
        <f t="shared" si="317"/>
        <v>2819688.8681622888</v>
      </c>
      <c r="AD279" s="141"/>
      <c r="AE279" s="141">
        <v>7557920.0644669998</v>
      </c>
      <c r="AF279" s="141">
        <f t="shared" si="318"/>
        <v>605544318</v>
      </c>
      <c r="AG279" s="141">
        <f t="shared" si="319"/>
        <v>726591897.00000179</v>
      </c>
      <c r="AH279" s="141">
        <f t="shared" si="350"/>
        <v>6298797.9494852172</v>
      </c>
      <c r="AI279" s="141"/>
      <c r="AJ279" s="141"/>
      <c r="AK279" s="141">
        <f t="shared" si="320"/>
        <v>20371175</v>
      </c>
      <c r="AL279" s="141">
        <f t="shared" si="321"/>
        <v>21580834</v>
      </c>
      <c r="AM279" s="141">
        <f t="shared" si="351"/>
        <v>0</v>
      </c>
      <c r="AN279" s="141"/>
      <c r="AO279" s="141">
        <v>292754.91930100002</v>
      </c>
      <c r="AP279" s="141">
        <f t="shared" si="322"/>
        <v>45205996</v>
      </c>
      <c r="AQ279" s="141">
        <f t="shared" si="323"/>
        <v>45294790.000002876</v>
      </c>
      <c r="AR279" s="141">
        <f t="shared" si="352"/>
        <v>292181.01487832243</v>
      </c>
      <c r="AS279" s="141"/>
      <c r="AT279" s="141">
        <v>76208.475361999997</v>
      </c>
      <c r="AU279" s="141">
        <f t="shared" si="324"/>
        <v>12223411</v>
      </c>
      <c r="AV279" s="141">
        <f t="shared" si="325"/>
        <v>11889881.000002848</v>
      </c>
      <c r="AW279" s="141">
        <f t="shared" si="353"/>
        <v>78346.243838174385</v>
      </c>
      <c r="AX279" s="141"/>
      <c r="AY279" s="141">
        <v>8572018.6623759996</v>
      </c>
      <c r="AZ279" s="141">
        <f t="shared" si="326"/>
        <v>859541545</v>
      </c>
      <c r="BA279" s="141">
        <f t="shared" si="327"/>
        <v>834431461.9999969</v>
      </c>
      <c r="BB279" s="141">
        <f t="shared" si="354"/>
        <v>8829971.6637812089</v>
      </c>
      <c r="BC279" s="141"/>
      <c r="BD279" s="141"/>
      <c r="BE279" s="141">
        <f t="shared" si="328"/>
        <v>9386434</v>
      </c>
      <c r="BF279" s="141">
        <f t="shared" si="329"/>
        <v>9386434</v>
      </c>
      <c r="BG279" s="141">
        <f t="shared" si="355"/>
        <v>0</v>
      </c>
      <c r="BH279" s="141"/>
      <c r="BI279" s="141"/>
      <c r="BJ279" s="141">
        <f t="shared" si="330"/>
        <v>2191103</v>
      </c>
      <c r="BK279" s="141">
        <f t="shared" si="331"/>
        <v>2191101</v>
      </c>
      <c r="BL279" s="141">
        <f t="shared" si="356"/>
        <v>0</v>
      </c>
      <c r="BM279" s="141"/>
      <c r="BN279" s="141">
        <v>2069955</v>
      </c>
      <c r="BO279" s="141">
        <f t="shared" si="332"/>
        <v>186600000</v>
      </c>
      <c r="BP279" s="141">
        <f t="shared" si="333"/>
        <v>183638092</v>
      </c>
      <c r="BQ279" s="141">
        <f t="shared" si="357"/>
        <v>2103341.4080560147</v>
      </c>
      <c r="BR279" s="141"/>
      <c r="BS279" s="141">
        <v>1099884</v>
      </c>
      <c r="BT279" s="141">
        <f t="shared" si="334"/>
        <v>121100000</v>
      </c>
      <c r="BU279" s="141">
        <f t="shared" si="335"/>
        <v>119177778</v>
      </c>
      <c r="BV279" s="141">
        <f t="shared" si="358"/>
        <v>1117624.062432176</v>
      </c>
      <c r="BW279" s="141"/>
      <c r="BX279" s="141">
        <v>57653</v>
      </c>
      <c r="BY279" s="141">
        <f t="shared" si="336"/>
        <v>10161290</v>
      </c>
      <c r="BZ279" s="141">
        <f t="shared" si="337"/>
        <v>10000069</v>
      </c>
      <c r="CA279" s="141">
        <f t="shared" si="359"/>
        <v>58582.481017880978</v>
      </c>
      <c r="CB279" s="141"/>
      <c r="CC279" s="141">
        <v>18465.095870000001</v>
      </c>
      <c r="CD279" s="141">
        <f t="shared" si="338"/>
        <v>1904000</v>
      </c>
      <c r="CE279" s="141">
        <f t="shared" si="339"/>
        <v>1874207.2309440002</v>
      </c>
      <c r="CF279" s="141">
        <f t="shared" si="360"/>
        <v>18758.620688263945</v>
      </c>
      <c r="CG279" s="141"/>
      <c r="CH279" s="141">
        <v>693.23</v>
      </c>
      <c r="CI279" s="141">
        <f t="shared" si="342"/>
        <v>246401</v>
      </c>
      <c r="CJ279" s="141">
        <f t="shared" si="343"/>
        <v>225992.98000000117</v>
      </c>
      <c r="CK279" s="141">
        <f t="shared" si="361"/>
        <v>755.83128834355432</v>
      </c>
      <c r="CL279" s="141"/>
      <c r="CM279" s="141"/>
      <c r="CN279" s="141">
        <v>3882102</v>
      </c>
      <c r="CO279" s="141">
        <f t="shared" si="340"/>
        <v>3882102</v>
      </c>
      <c r="CP279" s="141">
        <f t="shared" si="344"/>
        <v>435000431</v>
      </c>
      <c r="CQ279" s="141">
        <f t="shared" si="345"/>
        <v>435000431.00000006</v>
      </c>
      <c r="CR279" s="141">
        <f t="shared" si="346"/>
        <v>3882101.9999999995</v>
      </c>
      <c r="CS279" s="141"/>
      <c r="CT279" s="141"/>
      <c r="CU279" s="141"/>
      <c r="CV279" s="141">
        <f t="shared" si="341"/>
        <v>82430968.913007766</v>
      </c>
    </row>
    <row r="280" spans="1:100" s="14" customFormat="1" ht="13.2" x14ac:dyDescent="0.25">
      <c r="A280" s="4" t="s">
        <v>531</v>
      </c>
      <c r="B280" s="4" t="s">
        <v>532</v>
      </c>
      <c r="C280" s="4" t="s">
        <v>348</v>
      </c>
      <c r="D280" s="4" t="s">
        <v>348</v>
      </c>
      <c r="E280" s="4"/>
      <c r="F280" s="141"/>
      <c r="G280" s="141">
        <f>'Control Totals 2016-17'!$I$3</f>
        <v>129600000</v>
      </c>
      <c r="H280" s="141">
        <v>129600000.00000101</v>
      </c>
      <c r="I280" s="141">
        <f t="shared" si="347"/>
        <v>0</v>
      </c>
      <c r="J280" s="141"/>
      <c r="K280" s="141"/>
      <c r="L280" s="141">
        <f t="shared" si="311"/>
        <v>3202979103</v>
      </c>
      <c r="M280" s="141">
        <v>5258012077.9999981</v>
      </c>
      <c r="N280" s="141">
        <f t="shared" si="348"/>
        <v>0</v>
      </c>
      <c r="O280" s="141"/>
      <c r="P280" s="141">
        <v>2351426.1483849999</v>
      </c>
      <c r="Q280" s="141">
        <v>756991403</v>
      </c>
      <c r="R280" s="141">
        <v>1276518313</v>
      </c>
      <c r="S280" s="141">
        <f t="shared" si="349"/>
        <v>1394425.258916632</v>
      </c>
      <c r="T280" s="141"/>
      <c r="U280" s="141"/>
      <c r="V280" s="141">
        <f t="shared" si="312"/>
        <v>443204474</v>
      </c>
      <c r="W280" s="141">
        <f t="shared" si="313"/>
        <v>523996799.00000209</v>
      </c>
      <c r="X280" s="141">
        <f t="shared" si="314"/>
        <v>0</v>
      </c>
      <c r="Y280" s="141"/>
      <c r="Z280" s="141">
        <v>140673.44975299999</v>
      </c>
      <c r="AA280" s="141">
        <f t="shared" si="315"/>
        <v>340118003</v>
      </c>
      <c r="AB280" s="141">
        <f t="shared" si="316"/>
        <v>342170317.00001383</v>
      </c>
      <c r="AC280" s="141">
        <f t="shared" si="317"/>
        <v>139829.70008795144</v>
      </c>
      <c r="AD280" s="141"/>
      <c r="AE280" s="141"/>
      <c r="AF280" s="141">
        <f t="shared" si="318"/>
        <v>605544318</v>
      </c>
      <c r="AG280" s="141">
        <f t="shared" si="319"/>
        <v>726591897.00000179</v>
      </c>
      <c r="AH280" s="141">
        <f t="shared" si="350"/>
        <v>0</v>
      </c>
      <c r="AI280" s="141"/>
      <c r="AJ280" s="141"/>
      <c r="AK280" s="141">
        <f t="shared" si="320"/>
        <v>20371175</v>
      </c>
      <c r="AL280" s="141">
        <f t="shared" si="321"/>
        <v>21580834</v>
      </c>
      <c r="AM280" s="141">
        <f t="shared" si="351"/>
        <v>0</v>
      </c>
      <c r="AN280" s="141"/>
      <c r="AO280" s="141">
        <v>63882.633057999999</v>
      </c>
      <c r="AP280" s="141">
        <f t="shared" si="322"/>
        <v>45205996</v>
      </c>
      <c r="AQ280" s="141">
        <f t="shared" si="323"/>
        <v>45294790.000002876</v>
      </c>
      <c r="AR280" s="141">
        <f t="shared" si="352"/>
        <v>63757.400232769207</v>
      </c>
      <c r="AS280" s="141"/>
      <c r="AT280" s="141"/>
      <c r="AU280" s="141">
        <f t="shared" si="324"/>
        <v>12223411</v>
      </c>
      <c r="AV280" s="141">
        <f t="shared" si="325"/>
        <v>11889881.000002848</v>
      </c>
      <c r="AW280" s="141">
        <f t="shared" si="353"/>
        <v>0</v>
      </c>
      <c r="AX280" s="141"/>
      <c r="AY280" s="141"/>
      <c r="AZ280" s="141">
        <f t="shared" si="326"/>
        <v>859541545</v>
      </c>
      <c r="BA280" s="141">
        <f t="shared" si="327"/>
        <v>834431461.9999969</v>
      </c>
      <c r="BB280" s="141">
        <f t="shared" si="354"/>
        <v>0</v>
      </c>
      <c r="BC280" s="141"/>
      <c r="BD280" s="141"/>
      <c r="BE280" s="141">
        <f t="shared" si="328"/>
        <v>9386434</v>
      </c>
      <c r="BF280" s="141">
        <f t="shared" si="329"/>
        <v>9386434</v>
      </c>
      <c r="BG280" s="141">
        <f t="shared" si="355"/>
        <v>0</v>
      </c>
      <c r="BH280" s="141"/>
      <c r="BI280" s="141"/>
      <c r="BJ280" s="141">
        <f t="shared" si="330"/>
        <v>2191103</v>
      </c>
      <c r="BK280" s="141">
        <f t="shared" si="331"/>
        <v>2191101</v>
      </c>
      <c r="BL280" s="141">
        <f t="shared" si="356"/>
        <v>0</v>
      </c>
      <c r="BM280" s="141"/>
      <c r="BN280" s="141"/>
      <c r="BO280" s="141">
        <f t="shared" si="332"/>
        <v>186600000</v>
      </c>
      <c r="BP280" s="141">
        <f t="shared" si="333"/>
        <v>183638092</v>
      </c>
      <c r="BQ280" s="141">
        <f t="shared" si="357"/>
        <v>0</v>
      </c>
      <c r="BR280" s="141"/>
      <c r="BS280" s="141"/>
      <c r="BT280" s="141">
        <f t="shared" si="334"/>
        <v>121100000</v>
      </c>
      <c r="BU280" s="141">
        <f t="shared" si="335"/>
        <v>119177778</v>
      </c>
      <c r="BV280" s="141">
        <f t="shared" si="358"/>
        <v>0</v>
      </c>
      <c r="BW280" s="141"/>
      <c r="BX280" s="141"/>
      <c r="BY280" s="141">
        <f t="shared" si="336"/>
        <v>10161290</v>
      </c>
      <c r="BZ280" s="141">
        <f t="shared" si="337"/>
        <v>10000069</v>
      </c>
      <c r="CA280" s="141">
        <f t="shared" si="359"/>
        <v>0</v>
      </c>
      <c r="CB280" s="141"/>
      <c r="CC280" s="141"/>
      <c r="CD280" s="141">
        <f t="shared" si="338"/>
        <v>1904000</v>
      </c>
      <c r="CE280" s="141">
        <f t="shared" si="339"/>
        <v>1874207.2309440002</v>
      </c>
      <c r="CF280" s="141">
        <f t="shared" si="360"/>
        <v>0</v>
      </c>
      <c r="CG280" s="141"/>
      <c r="CH280" s="141">
        <v>693.23</v>
      </c>
      <c r="CI280" s="141">
        <f t="shared" si="342"/>
        <v>246401</v>
      </c>
      <c r="CJ280" s="141">
        <f t="shared" si="343"/>
        <v>225992.98000000117</v>
      </c>
      <c r="CK280" s="141">
        <f t="shared" si="361"/>
        <v>755.83128834355432</v>
      </c>
      <c r="CL280" s="141"/>
      <c r="CM280" s="141">
        <v>99559</v>
      </c>
      <c r="CN280" s="141">
        <v>196862</v>
      </c>
      <c r="CO280" s="141">
        <f t="shared" si="340"/>
        <v>296421</v>
      </c>
      <c r="CP280" s="141">
        <f t="shared" si="344"/>
        <v>435000431</v>
      </c>
      <c r="CQ280" s="141">
        <f t="shared" si="345"/>
        <v>435000431.00000006</v>
      </c>
      <c r="CR280" s="141">
        <f t="shared" si="346"/>
        <v>296421</v>
      </c>
      <c r="CS280" s="141"/>
      <c r="CT280" s="141"/>
      <c r="CU280" s="141"/>
      <c r="CV280" s="141">
        <f t="shared" si="341"/>
        <v>1895189.1905256964</v>
      </c>
    </row>
    <row r="281" spans="1:100" s="14" customFormat="1" ht="13.2" x14ac:dyDescent="0.25">
      <c r="A281" s="4" t="s">
        <v>298</v>
      </c>
      <c r="B281" s="4" t="s">
        <v>299</v>
      </c>
      <c r="C281" s="4"/>
      <c r="D281" s="4" t="s">
        <v>203</v>
      </c>
      <c r="E281" s="4"/>
      <c r="F281" s="141">
        <v>420614.079654</v>
      </c>
      <c r="G281" s="141">
        <f>'Control Totals 2016-17'!$I$3</f>
        <v>129600000</v>
      </c>
      <c r="H281" s="141">
        <v>129600000.00000101</v>
      </c>
      <c r="I281" s="141">
        <f t="shared" si="347"/>
        <v>420614.07965399674</v>
      </c>
      <c r="J281" s="141"/>
      <c r="K281" s="141">
        <v>25650937.250185002</v>
      </c>
      <c r="L281" s="141">
        <f t="shared" si="311"/>
        <v>3202979103</v>
      </c>
      <c r="M281" s="141">
        <v>5258012077.9999981</v>
      </c>
      <c r="N281" s="141">
        <f t="shared" si="348"/>
        <v>15625566.23414186</v>
      </c>
      <c r="O281" s="141"/>
      <c r="P281" s="141">
        <v>5470607.4512059996</v>
      </c>
      <c r="Q281" s="141">
        <v>756991403</v>
      </c>
      <c r="R281" s="141">
        <v>1276518313</v>
      </c>
      <c r="S281" s="141">
        <f t="shared" si="349"/>
        <v>3244138.9736260553</v>
      </c>
      <c r="T281" s="141"/>
      <c r="U281" s="141"/>
      <c r="V281" s="141">
        <f t="shared" si="312"/>
        <v>443204474</v>
      </c>
      <c r="W281" s="141">
        <f t="shared" si="313"/>
        <v>523996799.00000209</v>
      </c>
      <c r="X281" s="141">
        <f t="shared" si="314"/>
        <v>0</v>
      </c>
      <c r="Y281" s="141"/>
      <c r="Z281" s="141">
        <v>1859630.010248</v>
      </c>
      <c r="AA281" s="141">
        <f t="shared" si="315"/>
        <v>340118003</v>
      </c>
      <c r="AB281" s="141">
        <f t="shared" si="316"/>
        <v>342170317.00001383</v>
      </c>
      <c r="AC281" s="141">
        <f t="shared" si="317"/>
        <v>1848476.0774979608</v>
      </c>
      <c r="AD281" s="141"/>
      <c r="AE281" s="141">
        <v>3414377.3630530001</v>
      </c>
      <c r="AF281" s="141">
        <f t="shared" si="318"/>
        <v>605544318</v>
      </c>
      <c r="AG281" s="141">
        <f t="shared" si="319"/>
        <v>726591897.00000179</v>
      </c>
      <c r="AH281" s="141">
        <f t="shared" si="350"/>
        <v>2845554.4580681748</v>
      </c>
      <c r="AI281" s="141"/>
      <c r="AJ281" s="141"/>
      <c r="AK281" s="141">
        <f t="shared" si="320"/>
        <v>20371175</v>
      </c>
      <c r="AL281" s="141">
        <f t="shared" si="321"/>
        <v>21580834</v>
      </c>
      <c r="AM281" s="141">
        <f t="shared" si="351"/>
        <v>0</v>
      </c>
      <c r="AN281" s="141"/>
      <c r="AO281" s="141">
        <v>178169.303388</v>
      </c>
      <c r="AP281" s="141">
        <f t="shared" si="322"/>
        <v>45205996</v>
      </c>
      <c r="AQ281" s="141">
        <f t="shared" si="323"/>
        <v>45294790.000002876</v>
      </c>
      <c r="AR281" s="141">
        <f t="shared" si="352"/>
        <v>177820.02778421543</v>
      </c>
      <c r="AS281" s="141"/>
      <c r="AT281" s="141">
        <v>76661.423209999994</v>
      </c>
      <c r="AU281" s="141">
        <f t="shared" si="324"/>
        <v>12223411</v>
      </c>
      <c r="AV281" s="141">
        <f t="shared" si="325"/>
        <v>11889881.000002848</v>
      </c>
      <c r="AW281" s="141">
        <f t="shared" si="353"/>
        <v>78811.897590946857</v>
      </c>
      <c r="AX281" s="141"/>
      <c r="AY281" s="141">
        <v>2803668.8034140002</v>
      </c>
      <c r="AZ281" s="141">
        <f t="shared" si="326"/>
        <v>859541545</v>
      </c>
      <c r="BA281" s="141">
        <f t="shared" si="327"/>
        <v>834431461.9999969</v>
      </c>
      <c r="BB281" s="141">
        <f t="shared" si="354"/>
        <v>2888038.0530939042</v>
      </c>
      <c r="BC281" s="141"/>
      <c r="BD281" s="141"/>
      <c r="BE281" s="141">
        <f t="shared" si="328"/>
        <v>9386434</v>
      </c>
      <c r="BF281" s="141">
        <f t="shared" si="329"/>
        <v>9386434</v>
      </c>
      <c r="BG281" s="141">
        <f t="shared" si="355"/>
        <v>0</v>
      </c>
      <c r="BH281" s="141"/>
      <c r="BI281" s="141"/>
      <c r="BJ281" s="141">
        <f t="shared" si="330"/>
        <v>2191103</v>
      </c>
      <c r="BK281" s="141">
        <f t="shared" si="331"/>
        <v>2191101</v>
      </c>
      <c r="BL281" s="141">
        <f t="shared" si="356"/>
        <v>0</v>
      </c>
      <c r="BM281" s="141"/>
      <c r="BN281" s="141">
        <v>1066497</v>
      </c>
      <c r="BO281" s="141">
        <f t="shared" si="332"/>
        <v>186600000</v>
      </c>
      <c r="BP281" s="141">
        <f t="shared" si="333"/>
        <v>183638092</v>
      </c>
      <c r="BQ281" s="141">
        <f t="shared" si="357"/>
        <v>1083698.5836250139</v>
      </c>
      <c r="BR281" s="141"/>
      <c r="BS281" s="141">
        <v>814521</v>
      </c>
      <c r="BT281" s="141">
        <f t="shared" si="334"/>
        <v>121100000</v>
      </c>
      <c r="BU281" s="141">
        <f t="shared" si="335"/>
        <v>119177778</v>
      </c>
      <c r="BV281" s="141">
        <f t="shared" si="358"/>
        <v>827658.43394059583</v>
      </c>
      <c r="BW281" s="141"/>
      <c r="BX281" s="141">
        <v>59509</v>
      </c>
      <c r="BY281" s="141">
        <f t="shared" si="336"/>
        <v>10161290</v>
      </c>
      <c r="BZ281" s="141">
        <f t="shared" si="337"/>
        <v>10000069</v>
      </c>
      <c r="CA281" s="141">
        <f t="shared" si="359"/>
        <v>60468.40342901634</v>
      </c>
      <c r="CB281" s="141"/>
      <c r="CC281" s="141">
        <v>13848.821900000001</v>
      </c>
      <c r="CD281" s="141">
        <f t="shared" si="338"/>
        <v>1904000</v>
      </c>
      <c r="CE281" s="141">
        <f t="shared" si="339"/>
        <v>1874207.2309440002</v>
      </c>
      <c r="CF281" s="141">
        <f t="shared" si="360"/>
        <v>14068.965513658219</v>
      </c>
      <c r="CG281" s="141"/>
      <c r="CH281" s="141">
        <v>693.23</v>
      </c>
      <c r="CI281" s="141">
        <f t="shared" si="342"/>
        <v>246401</v>
      </c>
      <c r="CJ281" s="141">
        <f t="shared" si="343"/>
        <v>225992.98000000117</v>
      </c>
      <c r="CK281" s="141">
        <f t="shared" si="361"/>
        <v>755.83128834355432</v>
      </c>
      <c r="CL281" s="141"/>
      <c r="CM281" s="141">
        <v>1325233</v>
      </c>
      <c r="CN281" s="141">
        <v>2619814</v>
      </c>
      <c r="CO281" s="141">
        <f t="shared" si="340"/>
        <v>3945047</v>
      </c>
      <c r="CP281" s="141">
        <f t="shared" si="344"/>
        <v>435000431</v>
      </c>
      <c r="CQ281" s="141">
        <f t="shared" si="345"/>
        <v>435000431.00000006</v>
      </c>
      <c r="CR281" s="141">
        <f t="shared" si="346"/>
        <v>3945046.9999999995</v>
      </c>
      <c r="CS281" s="141"/>
      <c r="CT281" s="141"/>
      <c r="CU281" s="141"/>
      <c r="CV281" s="141">
        <f t="shared" si="341"/>
        <v>33060717.019253742</v>
      </c>
    </row>
    <row r="282" spans="1:100" s="14" customFormat="1" ht="13.2" x14ac:dyDescent="0.25">
      <c r="A282" s="4" t="s">
        <v>807</v>
      </c>
      <c r="B282" s="4" t="s">
        <v>808</v>
      </c>
      <c r="C282" s="4" t="s">
        <v>764</v>
      </c>
      <c r="D282" s="4" t="s">
        <v>764</v>
      </c>
      <c r="E282" s="4"/>
      <c r="F282" s="141"/>
      <c r="G282" s="141">
        <f>'Control Totals 2016-17'!$I$3</f>
        <v>129600000</v>
      </c>
      <c r="H282" s="141">
        <v>129600000.00000101</v>
      </c>
      <c r="I282" s="141">
        <f t="shared" si="347"/>
        <v>0</v>
      </c>
      <c r="J282" s="141"/>
      <c r="K282" s="141"/>
      <c r="L282" s="141">
        <f t="shared" si="311"/>
        <v>3202979103</v>
      </c>
      <c r="M282" s="141">
        <v>5258012077.9999981</v>
      </c>
      <c r="N282" s="141">
        <f t="shared" si="348"/>
        <v>0</v>
      </c>
      <c r="O282" s="141"/>
      <c r="P282" s="141"/>
      <c r="Q282" s="141">
        <v>756991403</v>
      </c>
      <c r="R282" s="141">
        <v>1276518313</v>
      </c>
      <c r="S282" s="141">
        <f t="shared" si="349"/>
        <v>0</v>
      </c>
      <c r="T282" s="141"/>
      <c r="U282" s="141">
        <v>3476315.62427</v>
      </c>
      <c r="V282" s="141">
        <f t="shared" si="312"/>
        <v>443204474</v>
      </c>
      <c r="W282" s="141">
        <f t="shared" si="313"/>
        <v>523996799.00000209</v>
      </c>
      <c r="X282" s="141">
        <f t="shared" si="314"/>
        <v>2940320.7054945403</v>
      </c>
      <c r="Y282" s="141"/>
      <c r="Z282" s="141">
        <v>193716.56537500001</v>
      </c>
      <c r="AA282" s="141">
        <f t="shared" si="315"/>
        <v>340118003</v>
      </c>
      <c r="AB282" s="141">
        <f t="shared" si="316"/>
        <v>342170317.00001383</v>
      </c>
      <c r="AC282" s="141">
        <f t="shared" si="317"/>
        <v>192554.66675492277</v>
      </c>
      <c r="AD282" s="141"/>
      <c r="AE282" s="141"/>
      <c r="AF282" s="141">
        <f t="shared" si="318"/>
        <v>605544318</v>
      </c>
      <c r="AG282" s="141">
        <f t="shared" si="319"/>
        <v>726591897.00000179</v>
      </c>
      <c r="AH282" s="141">
        <f t="shared" si="350"/>
        <v>0</v>
      </c>
      <c r="AI282" s="141"/>
      <c r="AJ282" s="141"/>
      <c r="AK282" s="141">
        <f t="shared" si="320"/>
        <v>20371175</v>
      </c>
      <c r="AL282" s="141">
        <f t="shared" si="321"/>
        <v>21580834</v>
      </c>
      <c r="AM282" s="141">
        <f t="shared" si="351"/>
        <v>0</v>
      </c>
      <c r="AN282" s="141"/>
      <c r="AO282" s="141"/>
      <c r="AP282" s="141">
        <f t="shared" si="322"/>
        <v>45205996</v>
      </c>
      <c r="AQ282" s="141">
        <f t="shared" si="323"/>
        <v>45294790.000002876</v>
      </c>
      <c r="AR282" s="141">
        <f t="shared" si="352"/>
        <v>0</v>
      </c>
      <c r="AS282" s="141"/>
      <c r="AT282" s="141"/>
      <c r="AU282" s="141">
        <f t="shared" si="324"/>
        <v>12223411</v>
      </c>
      <c r="AV282" s="141">
        <f t="shared" si="325"/>
        <v>11889881.000002848</v>
      </c>
      <c r="AW282" s="141">
        <f t="shared" si="353"/>
        <v>0</v>
      </c>
      <c r="AX282" s="141"/>
      <c r="AY282" s="141"/>
      <c r="AZ282" s="141">
        <f t="shared" si="326"/>
        <v>859541545</v>
      </c>
      <c r="BA282" s="141">
        <f t="shared" si="327"/>
        <v>834431461.9999969</v>
      </c>
      <c r="BB282" s="141">
        <f t="shared" si="354"/>
        <v>0</v>
      </c>
      <c r="BC282" s="141"/>
      <c r="BD282" s="141"/>
      <c r="BE282" s="141">
        <f t="shared" si="328"/>
        <v>9386434</v>
      </c>
      <c r="BF282" s="141">
        <f t="shared" si="329"/>
        <v>9386434</v>
      </c>
      <c r="BG282" s="141">
        <f t="shared" si="355"/>
        <v>0</v>
      </c>
      <c r="BH282" s="141"/>
      <c r="BI282" s="141"/>
      <c r="BJ282" s="141">
        <f t="shared" si="330"/>
        <v>2191103</v>
      </c>
      <c r="BK282" s="141">
        <f t="shared" si="331"/>
        <v>2191101</v>
      </c>
      <c r="BL282" s="141">
        <f t="shared" si="356"/>
        <v>0</v>
      </c>
      <c r="BM282" s="141"/>
      <c r="BN282" s="141"/>
      <c r="BO282" s="141">
        <f t="shared" si="332"/>
        <v>186600000</v>
      </c>
      <c r="BP282" s="141">
        <f t="shared" si="333"/>
        <v>183638092</v>
      </c>
      <c r="BQ282" s="141">
        <f t="shared" si="357"/>
        <v>0</v>
      </c>
      <c r="BR282" s="141"/>
      <c r="BS282" s="141"/>
      <c r="BT282" s="141">
        <f t="shared" si="334"/>
        <v>121100000</v>
      </c>
      <c r="BU282" s="141">
        <f t="shared" si="335"/>
        <v>119177778</v>
      </c>
      <c r="BV282" s="141">
        <f t="shared" si="358"/>
        <v>0</v>
      </c>
      <c r="BW282" s="141"/>
      <c r="BX282" s="141"/>
      <c r="BY282" s="141">
        <f t="shared" si="336"/>
        <v>10161290</v>
      </c>
      <c r="BZ282" s="141">
        <f t="shared" si="337"/>
        <v>10000069</v>
      </c>
      <c r="CA282" s="141">
        <f t="shared" si="359"/>
        <v>0</v>
      </c>
      <c r="CB282" s="141"/>
      <c r="CC282" s="141"/>
      <c r="CD282" s="141">
        <f t="shared" si="338"/>
        <v>1904000</v>
      </c>
      <c r="CE282" s="141">
        <f t="shared" si="339"/>
        <v>1874207.2309440002</v>
      </c>
      <c r="CF282" s="141">
        <f t="shared" si="360"/>
        <v>0</v>
      </c>
      <c r="CG282" s="141"/>
      <c r="CH282" s="141"/>
      <c r="CI282" s="141">
        <f t="shared" si="342"/>
        <v>246401</v>
      </c>
      <c r="CJ282" s="141">
        <f t="shared" si="343"/>
        <v>225992.98000000117</v>
      </c>
      <c r="CK282" s="141">
        <f t="shared" si="361"/>
        <v>0</v>
      </c>
      <c r="CL282" s="141"/>
      <c r="CM282" s="141"/>
      <c r="CN282" s="141"/>
      <c r="CO282" s="141">
        <f t="shared" si="340"/>
        <v>0</v>
      </c>
      <c r="CP282" s="141">
        <f t="shared" si="344"/>
        <v>435000431</v>
      </c>
      <c r="CQ282" s="141">
        <f t="shared" si="345"/>
        <v>435000431.00000006</v>
      </c>
      <c r="CR282" s="141">
        <f t="shared" si="346"/>
        <v>0</v>
      </c>
      <c r="CS282" s="141"/>
      <c r="CT282" s="141"/>
      <c r="CU282" s="141"/>
      <c r="CV282" s="141">
        <f t="shared" si="341"/>
        <v>3132875.3722494631</v>
      </c>
    </row>
    <row r="283" spans="1:100" s="14" customFormat="1" ht="13.2" x14ac:dyDescent="0.25">
      <c r="A283" s="4" t="s">
        <v>260</v>
      </c>
      <c r="B283" s="4" t="s">
        <v>261</v>
      </c>
      <c r="C283" s="4"/>
      <c r="D283" s="4" t="s">
        <v>203</v>
      </c>
      <c r="E283" s="4"/>
      <c r="F283" s="141">
        <v>244463.73170400001</v>
      </c>
      <c r="G283" s="141">
        <f>'Control Totals 2016-17'!$I$3</f>
        <v>129600000</v>
      </c>
      <c r="H283" s="141">
        <v>129600000.00000101</v>
      </c>
      <c r="I283" s="141">
        <f t="shared" si="347"/>
        <v>244463.73170399808</v>
      </c>
      <c r="J283" s="141"/>
      <c r="K283" s="141">
        <v>14074005.825595001</v>
      </c>
      <c r="L283" s="141">
        <f t="shared" si="311"/>
        <v>3202979103</v>
      </c>
      <c r="M283" s="141">
        <v>5258012077.9999981</v>
      </c>
      <c r="N283" s="141">
        <f t="shared" si="348"/>
        <v>8573344.0483133607</v>
      </c>
      <c r="O283" s="141"/>
      <c r="P283" s="141">
        <v>4066849.188966</v>
      </c>
      <c r="Q283" s="141">
        <v>756991403</v>
      </c>
      <c r="R283" s="141">
        <v>1276518313</v>
      </c>
      <c r="S283" s="141">
        <f t="shared" si="349"/>
        <v>2411692.6815642044</v>
      </c>
      <c r="T283" s="141"/>
      <c r="U283" s="141"/>
      <c r="V283" s="141">
        <f t="shared" si="312"/>
        <v>443204474</v>
      </c>
      <c r="W283" s="141">
        <f t="shared" si="313"/>
        <v>523996799.00000209</v>
      </c>
      <c r="X283" s="141">
        <f t="shared" si="314"/>
        <v>0</v>
      </c>
      <c r="Y283" s="141"/>
      <c r="Z283" s="141">
        <v>689991.85576199996</v>
      </c>
      <c r="AA283" s="141">
        <f t="shared" si="315"/>
        <v>340118003</v>
      </c>
      <c r="AB283" s="141">
        <f t="shared" si="316"/>
        <v>342170317.00001383</v>
      </c>
      <c r="AC283" s="141">
        <f t="shared" si="317"/>
        <v>685853.33212297899</v>
      </c>
      <c r="AD283" s="141"/>
      <c r="AE283" s="141">
        <v>2472092.570996</v>
      </c>
      <c r="AF283" s="141">
        <f t="shared" si="318"/>
        <v>605544318</v>
      </c>
      <c r="AG283" s="141">
        <f t="shared" si="319"/>
        <v>726591897.00000179</v>
      </c>
      <c r="AH283" s="141">
        <f t="shared" si="350"/>
        <v>2060250.9002885779</v>
      </c>
      <c r="AI283" s="141"/>
      <c r="AJ283" s="141"/>
      <c r="AK283" s="141">
        <f t="shared" si="320"/>
        <v>20371175</v>
      </c>
      <c r="AL283" s="141">
        <f t="shared" si="321"/>
        <v>21580834</v>
      </c>
      <c r="AM283" s="141">
        <f t="shared" si="351"/>
        <v>0</v>
      </c>
      <c r="AN283" s="141"/>
      <c r="AO283" s="141">
        <v>111173.786198</v>
      </c>
      <c r="AP283" s="141">
        <f t="shared" si="322"/>
        <v>45205996</v>
      </c>
      <c r="AQ283" s="141">
        <f t="shared" si="323"/>
        <v>45294790.000002876</v>
      </c>
      <c r="AR283" s="141">
        <f t="shared" si="352"/>
        <v>110955.84578648723</v>
      </c>
      <c r="AS283" s="141"/>
      <c r="AT283" s="141">
        <v>68621.598914000002</v>
      </c>
      <c r="AU283" s="141">
        <f t="shared" si="324"/>
        <v>12223411</v>
      </c>
      <c r="AV283" s="141">
        <f t="shared" si="325"/>
        <v>11889881.000002848</v>
      </c>
      <c r="AW283" s="141">
        <f t="shared" si="353"/>
        <v>70546.543485403672</v>
      </c>
      <c r="AX283" s="141"/>
      <c r="AY283" s="141">
        <v>1803665.9854590001</v>
      </c>
      <c r="AZ283" s="141">
        <f t="shared" si="326"/>
        <v>859541545</v>
      </c>
      <c r="BA283" s="141">
        <f t="shared" si="327"/>
        <v>834431461.9999969</v>
      </c>
      <c r="BB283" s="141">
        <f t="shared" si="354"/>
        <v>1857942.7051917443</v>
      </c>
      <c r="BC283" s="141"/>
      <c r="BD283" s="141"/>
      <c r="BE283" s="141">
        <f t="shared" si="328"/>
        <v>9386434</v>
      </c>
      <c r="BF283" s="141">
        <f t="shared" si="329"/>
        <v>9386434</v>
      </c>
      <c r="BG283" s="141">
        <f t="shared" si="355"/>
        <v>0</v>
      </c>
      <c r="BH283" s="141"/>
      <c r="BI283" s="141"/>
      <c r="BJ283" s="141">
        <f t="shared" si="330"/>
        <v>2191103</v>
      </c>
      <c r="BK283" s="141">
        <f t="shared" si="331"/>
        <v>2191101</v>
      </c>
      <c r="BL283" s="141">
        <f t="shared" si="356"/>
        <v>0</v>
      </c>
      <c r="BM283" s="141"/>
      <c r="BN283" s="141">
        <v>394402</v>
      </c>
      <c r="BO283" s="141">
        <f t="shared" si="332"/>
        <v>186600000</v>
      </c>
      <c r="BP283" s="141">
        <f t="shared" si="333"/>
        <v>183638092</v>
      </c>
      <c r="BQ283" s="141">
        <f t="shared" si="357"/>
        <v>400763.3296473152</v>
      </c>
      <c r="BR283" s="141"/>
      <c r="BS283" s="141">
        <v>186378</v>
      </c>
      <c r="BT283" s="141">
        <f t="shared" si="334"/>
        <v>121100000</v>
      </c>
      <c r="BU283" s="141">
        <f t="shared" si="335"/>
        <v>119177778</v>
      </c>
      <c r="BV283" s="141">
        <f t="shared" si="358"/>
        <v>189384.09642106266</v>
      </c>
      <c r="BW283" s="141"/>
      <c r="BX283" s="141">
        <v>26354</v>
      </c>
      <c r="BY283" s="141">
        <f t="shared" si="336"/>
        <v>10161290</v>
      </c>
      <c r="BZ283" s="141">
        <f t="shared" si="337"/>
        <v>10000069</v>
      </c>
      <c r="CA283" s="141">
        <f t="shared" si="359"/>
        <v>26778.878891735647</v>
      </c>
      <c r="CB283" s="141"/>
      <c r="CC283" s="141">
        <v>9232.5479369999994</v>
      </c>
      <c r="CD283" s="141">
        <f t="shared" si="338"/>
        <v>1904000</v>
      </c>
      <c r="CE283" s="141">
        <f t="shared" si="339"/>
        <v>1874207.2309440002</v>
      </c>
      <c r="CF283" s="141">
        <f t="shared" si="360"/>
        <v>9379.3103461637638</v>
      </c>
      <c r="CG283" s="141"/>
      <c r="CH283" s="141">
        <v>693.23</v>
      </c>
      <c r="CI283" s="141">
        <f t="shared" si="342"/>
        <v>246401</v>
      </c>
      <c r="CJ283" s="141">
        <f t="shared" si="343"/>
        <v>225992.98000000117</v>
      </c>
      <c r="CK283" s="141">
        <f t="shared" si="361"/>
        <v>755.83128834355432</v>
      </c>
      <c r="CL283" s="141"/>
      <c r="CM283" s="141">
        <v>513802.00000000006</v>
      </c>
      <c r="CN283" s="141">
        <v>500272</v>
      </c>
      <c r="CO283" s="141">
        <f t="shared" si="340"/>
        <v>1014074</v>
      </c>
      <c r="CP283" s="141">
        <f t="shared" si="344"/>
        <v>435000431</v>
      </c>
      <c r="CQ283" s="141">
        <f t="shared" si="345"/>
        <v>435000431.00000006</v>
      </c>
      <c r="CR283" s="141">
        <f t="shared" si="346"/>
        <v>1014073.9999999999</v>
      </c>
      <c r="CS283" s="141"/>
      <c r="CT283" s="141"/>
      <c r="CU283" s="141"/>
      <c r="CV283" s="141">
        <f t="shared" si="341"/>
        <v>17656185.235051379</v>
      </c>
    </row>
    <row r="284" spans="1:100" s="14" customFormat="1" ht="13.2" x14ac:dyDescent="0.25">
      <c r="A284" s="4" t="s">
        <v>91</v>
      </c>
      <c r="B284" s="4" t="s">
        <v>92</v>
      </c>
      <c r="C284" s="4"/>
      <c r="D284" s="4" t="s">
        <v>36</v>
      </c>
      <c r="E284" s="4"/>
      <c r="F284" s="141">
        <v>419855.12571599998</v>
      </c>
      <c r="G284" s="141">
        <f>'Control Totals 2016-17'!$I$3</f>
        <v>129600000</v>
      </c>
      <c r="H284" s="141">
        <v>129600000.00000101</v>
      </c>
      <c r="I284" s="141">
        <f t="shared" si="347"/>
        <v>419855.12571599666</v>
      </c>
      <c r="J284" s="141"/>
      <c r="K284" s="141">
        <v>13963517.440556999</v>
      </c>
      <c r="L284" s="141">
        <f t="shared" si="311"/>
        <v>3202979103</v>
      </c>
      <c r="M284" s="141">
        <v>5258012077.9999981</v>
      </c>
      <c r="N284" s="141">
        <f t="shared" si="348"/>
        <v>8506038.7657938227</v>
      </c>
      <c r="O284" s="141"/>
      <c r="P284" s="141">
        <v>2770978.9792519999</v>
      </c>
      <c r="Q284" s="141">
        <v>756991403</v>
      </c>
      <c r="R284" s="141">
        <v>1276518313</v>
      </c>
      <c r="S284" s="141">
        <f t="shared" si="349"/>
        <v>1643225.3605965145</v>
      </c>
      <c r="T284" s="141"/>
      <c r="U284" s="141"/>
      <c r="V284" s="141">
        <f t="shared" si="312"/>
        <v>443204474</v>
      </c>
      <c r="W284" s="141">
        <f t="shared" si="313"/>
        <v>523996799.00000209</v>
      </c>
      <c r="X284" s="141">
        <f t="shared" si="314"/>
        <v>0</v>
      </c>
      <c r="Y284" s="141"/>
      <c r="Z284" s="141">
        <v>1350425.0964029999</v>
      </c>
      <c r="AA284" s="141">
        <f t="shared" si="315"/>
        <v>340118003</v>
      </c>
      <c r="AB284" s="141">
        <f t="shared" si="316"/>
        <v>342170317.00001383</v>
      </c>
      <c r="AC284" s="141">
        <f t="shared" si="317"/>
        <v>1342325.3396630904</v>
      </c>
      <c r="AD284" s="141"/>
      <c r="AE284" s="141">
        <v>2745228.850329</v>
      </c>
      <c r="AF284" s="141">
        <f t="shared" si="318"/>
        <v>605544318</v>
      </c>
      <c r="AG284" s="141">
        <f t="shared" si="319"/>
        <v>726591897.00000179</v>
      </c>
      <c r="AH284" s="141">
        <f t="shared" si="350"/>
        <v>2287883.6645303164</v>
      </c>
      <c r="AI284" s="141"/>
      <c r="AJ284" s="141"/>
      <c r="AK284" s="141">
        <f t="shared" si="320"/>
        <v>20371175</v>
      </c>
      <c r="AL284" s="141">
        <f t="shared" si="321"/>
        <v>21580834</v>
      </c>
      <c r="AM284" s="141">
        <f t="shared" si="351"/>
        <v>0</v>
      </c>
      <c r="AN284" s="141"/>
      <c r="AO284" s="141">
        <v>99350.714821000001</v>
      </c>
      <c r="AP284" s="141">
        <f t="shared" si="322"/>
        <v>45205996</v>
      </c>
      <c r="AQ284" s="141">
        <f t="shared" si="323"/>
        <v>45294790.000002876</v>
      </c>
      <c r="AR284" s="141">
        <f t="shared" si="352"/>
        <v>99155.951861019377</v>
      </c>
      <c r="AS284" s="141"/>
      <c r="AT284" s="141">
        <v>67262.755371000007</v>
      </c>
      <c r="AU284" s="141">
        <f t="shared" si="324"/>
        <v>12223411</v>
      </c>
      <c r="AV284" s="141">
        <f t="shared" si="325"/>
        <v>11889881.000002848</v>
      </c>
      <c r="AW284" s="141">
        <f t="shared" si="353"/>
        <v>69149.582228114275</v>
      </c>
      <c r="AX284" s="141"/>
      <c r="AY284" s="141">
        <v>3100823.55168</v>
      </c>
      <c r="AZ284" s="141">
        <f t="shared" si="326"/>
        <v>859541545</v>
      </c>
      <c r="BA284" s="141">
        <f t="shared" si="327"/>
        <v>834431461.9999969</v>
      </c>
      <c r="BB284" s="141">
        <f t="shared" si="354"/>
        <v>3194134.9143225672</v>
      </c>
      <c r="BC284" s="141"/>
      <c r="BD284" s="141"/>
      <c r="BE284" s="141">
        <f t="shared" si="328"/>
        <v>9386434</v>
      </c>
      <c r="BF284" s="141">
        <f t="shared" si="329"/>
        <v>9386434</v>
      </c>
      <c r="BG284" s="141">
        <f t="shared" si="355"/>
        <v>0</v>
      </c>
      <c r="BH284" s="141"/>
      <c r="BI284" s="141"/>
      <c r="BJ284" s="141">
        <f t="shared" si="330"/>
        <v>2191103</v>
      </c>
      <c r="BK284" s="141">
        <f t="shared" si="331"/>
        <v>2191101</v>
      </c>
      <c r="BL284" s="141">
        <f t="shared" si="356"/>
        <v>0</v>
      </c>
      <c r="BM284" s="141"/>
      <c r="BN284" s="141">
        <v>665961</v>
      </c>
      <c r="BO284" s="141">
        <f t="shared" si="332"/>
        <v>186600000</v>
      </c>
      <c r="BP284" s="141">
        <f t="shared" si="333"/>
        <v>183638092</v>
      </c>
      <c r="BQ284" s="141">
        <f t="shared" si="357"/>
        <v>676702.31838392222</v>
      </c>
      <c r="BR284" s="141"/>
      <c r="BS284" s="141">
        <v>553900</v>
      </c>
      <c r="BT284" s="141">
        <f t="shared" si="334"/>
        <v>121100000</v>
      </c>
      <c r="BU284" s="141">
        <f t="shared" si="335"/>
        <v>119177778</v>
      </c>
      <c r="BV284" s="141">
        <f t="shared" si="358"/>
        <v>562833.86991826619</v>
      </c>
      <c r="BW284" s="141"/>
      <c r="BX284" s="141">
        <v>20680</v>
      </c>
      <c r="BY284" s="141">
        <f t="shared" si="336"/>
        <v>10161290</v>
      </c>
      <c r="BZ284" s="141">
        <f t="shared" si="337"/>
        <v>10000069</v>
      </c>
      <c r="CA284" s="141">
        <f t="shared" si="359"/>
        <v>21013.402727521181</v>
      </c>
      <c r="CB284" s="141"/>
      <c r="CC284" s="141">
        <v>9232.5479369999994</v>
      </c>
      <c r="CD284" s="141">
        <f t="shared" si="338"/>
        <v>1904000</v>
      </c>
      <c r="CE284" s="141">
        <f t="shared" si="339"/>
        <v>1874207.2309440002</v>
      </c>
      <c r="CF284" s="141">
        <f t="shared" si="360"/>
        <v>9379.3103461637638</v>
      </c>
      <c r="CG284" s="141"/>
      <c r="CH284" s="141">
        <v>693.23</v>
      </c>
      <c r="CI284" s="141">
        <f t="shared" si="342"/>
        <v>246401</v>
      </c>
      <c r="CJ284" s="141">
        <f t="shared" si="343"/>
        <v>225992.98000000117</v>
      </c>
      <c r="CK284" s="141">
        <f t="shared" si="361"/>
        <v>755.83128834355432</v>
      </c>
      <c r="CL284" s="141"/>
      <c r="CM284" s="141">
        <v>960447</v>
      </c>
      <c r="CN284" s="141">
        <v>1899629</v>
      </c>
      <c r="CO284" s="141">
        <f t="shared" si="340"/>
        <v>2860076</v>
      </c>
      <c r="CP284" s="141">
        <f t="shared" si="344"/>
        <v>435000431</v>
      </c>
      <c r="CQ284" s="141">
        <f t="shared" si="345"/>
        <v>435000431.00000006</v>
      </c>
      <c r="CR284" s="141">
        <f t="shared" si="346"/>
        <v>2860075.9999999995</v>
      </c>
      <c r="CS284" s="141"/>
      <c r="CT284" s="141"/>
      <c r="CU284" s="141"/>
      <c r="CV284" s="141">
        <f t="shared" si="341"/>
        <v>21692529.437375661</v>
      </c>
    </row>
    <row r="285" spans="1:100" s="14" customFormat="1" ht="13.2" x14ac:dyDescent="0.25">
      <c r="A285" s="4" t="s">
        <v>310</v>
      </c>
      <c r="B285" s="4" t="s">
        <v>311</v>
      </c>
      <c r="C285" s="4" t="s">
        <v>312</v>
      </c>
      <c r="D285" s="4" t="s">
        <v>312</v>
      </c>
      <c r="E285" s="4"/>
      <c r="F285" s="141">
        <v>819834.39224099996</v>
      </c>
      <c r="G285" s="141">
        <f>'Control Totals 2016-17'!$I$3</f>
        <v>129600000</v>
      </c>
      <c r="H285" s="141">
        <v>129600000.00000101</v>
      </c>
      <c r="I285" s="141">
        <f t="shared" si="347"/>
        <v>819834.39224099356</v>
      </c>
      <c r="J285" s="141"/>
      <c r="K285" s="141">
        <v>42987117.822228998</v>
      </c>
      <c r="L285" s="141">
        <f t="shared" si="311"/>
        <v>3202979103</v>
      </c>
      <c r="M285" s="141">
        <v>5258012077.9999981</v>
      </c>
      <c r="N285" s="141">
        <f t="shared" si="348"/>
        <v>26186101.903206468</v>
      </c>
      <c r="O285" s="141"/>
      <c r="P285" s="141"/>
      <c r="Q285" s="141">
        <v>756991403</v>
      </c>
      <c r="R285" s="141">
        <v>1276518313</v>
      </c>
      <c r="S285" s="141">
        <f t="shared" si="349"/>
        <v>0</v>
      </c>
      <c r="T285" s="141"/>
      <c r="U285" s="141"/>
      <c r="V285" s="141">
        <f t="shared" si="312"/>
        <v>443204474</v>
      </c>
      <c r="W285" s="141">
        <f t="shared" si="313"/>
        <v>523996799.00000209</v>
      </c>
      <c r="X285" s="141">
        <f t="shared" si="314"/>
        <v>0</v>
      </c>
      <c r="Y285" s="141"/>
      <c r="Z285" s="141">
        <v>2903882.9379659998</v>
      </c>
      <c r="AA285" s="141">
        <f t="shared" si="315"/>
        <v>340118003</v>
      </c>
      <c r="AB285" s="141">
        <f t="shared" si="316"/>
        <v>342170317.00001383</v>
      </c>
      <c r="AC285" s="141">
        <f t="shared" si="317"/>
        <v>2886465.6480612513</v>
      </c>
      <c r="AD285" s="141"/>
      <c r="AE285" s="141">
        <v>6161300.7662779996</v>
      </c>
      <c r="AF285" s="141">
        <f t="shared" si="318"/>
        <v>605544318</v>
      </c>
      <c r="AG285" s="141">
        <f t="shared" si="319"/>
        <v>726591897.00000179</v>
      </c>
      <c r="AH285" s="141">
        <f t="shared" si="350"/>
        <v>5134850.3691181121</v>
      </c>
      <c r="AI285" s="141"/>
      <c r="AJ285" s="141"/>
      <c r="AK285" s="141">
        <f t="shared" si="320"/>
        <v>20371175</v>
      </c>
      <c r="AL285" s="141">
        <f t="shared" si="321"/>
        <v>21580834</v>
      </c>
      <c r="AM285" s="141">
        <f t="shared" si="351"/>
        <v>0</v>
      </c>
      <c r="AN285" s="141"/>
      <c r="AO285" s="141"/>
      <c r="AP285" s="141">
        <f t="shared" si="322"/>
        <v>45205996</v>
      </c>
      <c r="AQ285" s="141">
        <f t="shared" si="323"/>
        <v>45294790.000002876</v>
      </c>
      <c r="AR285" s="141">
        <f t="shared" si="352"/>
        <v>0</v>
      </c>
      <c r="AS285" s="141"/>
      <c r="AT285" s="141">
        <v>106329.507229</v>
      </c>
      <c r="AU285" s="141">
        <f t="shared" si="324"/>
        <v>12223411</v>
      </c>
      <c r="AV285" s="141">
        <f t="shared" si="325"/>
        <v>11889881.000002848</v>
      </c>
      <c r="AW285" s="141">
        <f t="shared" si="353"/>
        <v>109312.21837184297</v>
      </c>
      <c r="AX285" s="141"/>
      <c r="AY285" s="141">
        <v>70127.927567999999</v>
      </c>
      <c r="AZ285" s="141">
        <f t="shared" si="326"/>
        <v>859541545</v>
      </c>
      <c r="BA285" s="141">
        <f t="shared" si="327"/>
        <v>834431461.9999969</v>
      </c>
      <c r="BB285" s="141">
        <f t="shared" si="354"/>
        <v>72238.248381683195</v>
      </c>
      <c r="BC285" s="141"/>
      <c r="BD285" s="141"/>
      <c r="BE285" s="141">
        <f t="shared" si="328"/>
        <v>9386434</v>
      </c>
      <c r="BF285" s="141">
        <f t="shared" si="329"/>
        <v>9386434</v>
      </c>
      <c r="BG285" s="141">
        <f t="shared" si="355"/>
        <v>0</v>
      </c>
      <c r="BH285" s="141"/>
      <c r="BI285" s="141"/>
      <c r="BJ285" s="141">
        <f t="shared" si="330"/>
        <v>2191103</v>
      </c>
      <c r="BK285" s="141">
        <f t="shared" si="331"/>
        <v>2191101</v>
      </c>
      <c r="BL285" s="141">
        <f t="shared" si="356"/>
        <v>0</v>
      </c>
      <c r="BM285" s="141"/>
      <c r="BN285" s="141">
        <v>1911034</v>
      </c>
      <c r="BO285" s="141">
        <f t="shared" si="332"/>
        <v>186600000</v>
      </c>
      <c r="BP285" s="141">
        <f t="shared" si="333"/>
        <v>183638092</v>
      </c>
      <c r="BQ285" s="141">
        <f t="shared" si="357"/>
        <v>1941857.1632730751</v>
      </c>
      <c r="BR285" s="141"/>
      <c r="BS285" s="141">
        <v>1449547</v>
      </c>
      <c r="BT285" s="141">
        <f t="shared" si="334"/>
        <v>121100000</v>
      </c>
      <c r="BU285" s="141">
        <f t="shared" si="335"/>
        <v>119177778</v>
      </c>
      <c r="BV285" s="141">
        <f t="shared" si="358"/>
        <v>1472926.7875761201</v>
      </c>
      <c r="BW285" s="141"/>
      <c r="BX285" s="141">
        <v>182043</v>
      </c>
      <c r="BY285" s="141">
        <f t="shared" si="336"/>
        <v>10161290</v>
      </c>
      <c r="BZ285" s="141">
        <f t="shared" si="337"/>
        <v>10000069</v>
      </c>
      <c r="CA285" s="141">
        <f t="shared" si="359"/>
        <v>184977.8951995231</v>
      </c>
      <c r="CB285" s="141"/>
      <c r="CC285" s="141">
        <v>18465.095870000001</v>
      </c>
      <c r="CD285" s="141">
        <f t="shared" si="338"/>
        <v>1904000</v>
      </c>
      <c r="CE285" s="141">
        <f t="shared" si="339"/>
        <v>1874207.2309440002</v>
      </c>
      <c r="CF285" s="141">
        <f t="shared" si="360"/>
        <v>18758.620688263945</v>
      </c>
      <c r="CG285" s="141"/>
      <c r="CH285" s="141"/>
      <c r="CI285" s="141">
        <f t="shared" si="342"/>
        <v>246401</v>
      </c>
      <c r="CJ285" s="141">
        <f t="shared" si="343"/>
        <v>225992.98000000117</v>
      </c>
      <c r="CK285" s="141">
        <f t="shared" si="361"/>
        <v>0</v>
      </c>
      <c r="CL285" s="141"/>
      <c r="CM285" s="141">
        <v>2113658</v>
      </c>
      <c r="CN285" s="141">
        <v>4131683</v>
      </c>
      <c r="CO285" s="141">
        <f t="shared" si="340"/>
        <v>6245341</v>
      </c>
      <c r="CP285" s="141">
        <f t="shared" si="344"/>
        <v>435000431</v>
      </c>
      <c r="CQ285" s="141">
        <f t="shared" si="345"/>
        <v>435000431.00000006</v>
      </c>
      <c r="CR285" s="141">
        <f t="shared" si="346"/>
        <v>6245340.9999999991</v>
      </c>
      <c r="CS285" s="141"/>
      <c r="CT285" s="141"/>
      <c r="CU285" s="141"/>
      <c r="CV285" s="141">
        <f t="shared" si="341"/>
        <v>45072664.246117331</v>
      </c>
    </row>
    <row r="286" spans="1:100" s="14" customFormat="1" ht="13.2" x14ac:dyDescent="0.25">
      <c r="A286" s="4" t="s">
        <v>349</v>
      </c>
      <c r="B286" s="4" t="s">
        <v>350</v>
      </c>
      <c r="C286" s="4" t="s">
        <v>348</v>
      </c>
      <c r="D286" s="4" t="s">
        <v>348</v>
      </c>
      <c r="E286" s="4"/>
      <c r="F286" s="141"/>
      <c r="G286" s="141">
        <f>'Control Totals 2016-17'!$I$3</f>
        <v>129600000</v>
      </c>
      <c r="H286" s="141">
        <v>129600000.00000101</v>
      </c>
      <c r="I286" s="141">
        <f t="shared" si="347"/>
        <v>0</v>
      </c>
      <c r="J286" s="141"/>
      <c r="K286" s="141"/>
      <c r="L286" s="141">
        <f t="shared" si="311"/>
        <v>3202979103</v>
      </c>
      <c r="M286" s="141">
        <v>5258012077.9999981</v>
      </c>
      <c r="N286" s="141">
        <f t="shared" si="348"/>
        <v>0</v>
      </c>
      <c r="O286" s="141"/>
      <c r="P286" s="141">
        <v>675833.19018000003</v>
      </c>
      <c r="Q286" s="141">
        <v>756991403</v>
      </c>
      <c r="R286" s="141">
        <v>1276518313</v>
      </c>
      <c r="S286" s="141">
        <f t="shared" si="349"/>
        <v>400777.57570589904</v>
      </c>
      <c r="T286" s="141"/>
      <c r="U286" s="141"/>
      <c r="V286" s="141">
        <f t="shared" si="312"/>
        <v>443204474</v>
      </c>
      <c r="W286" s="141">
        <f t="shared" si="313"/>
        <v>523996799.00000209</v>
      </c>
      <c r="X286" s="141">
        <f t="shared" si="314"/>
        <v>0</v>
      </c>
      <c r="Y286" s="141"/>
      <c r="Z286" s="141">
        <v>67662.395952999999</v>
      </c>
      <c r="AA286" s="141">
        <f t="shared" si="315"/>
        <v>340118003</v>
      </c>
      <c r="AB286" s="141">
        <f t="shared" si="316"/>
        <v>342170317.00001383</v>
      </c>
      <c r="AC286" s="141">
        <f t="shared" si="317"/>
        <v>67256.561561208451</v>
      </c>
      <c r="AD286" s="141"/>
      <c r="AE286" s="141"/>
      <c r="AF286" s="141">
        <f t="shared" si="318"/>
        <v>605544318</v>
      </c>
      <c r="AG286" s="141">
        <f t="shared" si="319"/>
        <v>726591897.00000179</v>
      </c>
      <c r="AH286" s="141">
        <f t="shared" si="350"/>
        <v>0</v>
      </c>
      <c r="AI286" s="141"/>
      <c r="AJ286" s="141"/>
      <c r="AK286" s="141">
        <f t="shared" si="320"/>
        <v>20371175</v>
      </c>
      <c r="AL286" s="141">
        <f t="shared" si="321"/>
        <v>21580834</v>
      </c>
      <c r="AM286" s="141">
        <f t="shared" si="351"/>
        <v>0</v>
      </c>
      <c r="AN286" s="141"/>
      <c r="AO286" s="141">
        <v>32355.197630999999</v>
      </c>
      <c r="AP286" s="141">
        <f t="shared" si="322"/>
        <v>45205996</v>
      </c>
      <c r="AQ286" s="141">
        <f t="shared" si="323"/>
        <v>45294790.000002876</v>
      </c>
      <c r="AR286" s="141">
        <f t="shared" si="352"/>
        <v>32291.769863291178</v>
      </c>
      <c r="AS286" s="141"/>
      <c r="AT286" s="141"/>
      <c r="AU286" s="141">
        <f t="shared" si="324"/>
        <v>12223411</v>
      </c>
      <c r="AV286" s="141">
        <f t="shared" si="325"/>
        <v>11889881.000002848</v>
      </c>
      <c r="AW286" s="141">
        <f t="shared" si="353"/>
        <v>0</v>
      </c>
      <c r="AX286" s="141"/>
      <c r="AY286" s="141"/>
      <c r="AZ286" s="141">
        <f t="shared" si="326"/>
        <v>859541545</v>
      </c>
      <c r="BA286" s="141">
        <f t="shared" si="327"/>
        <v>834431461.9999969</v>
      </c>
      <c r="BB286" s="141">
        <f t="shared" si="354"/>
        <v>0</v>
      </c>
      <c r="BC286" s="141"/>
      <c r="BD286" s="141"/>
      <c r="BE286" s="141">
        <f t="shared" si="328"/>
        <v>9386434</v>
      </c>
      <c r="BF286" s="141">
        <f t="shared" si="329"/>
        <v>9386434</v>
      </c>
      <c r="BG286" s="141">
        <f t="shared" si="355"/>
        <v>0</v>
      </c>
      <c r="BH286" s="141"/>
      <c r="BI286" s="141"/>
      <c r="BJ286" s="141">
        <f t="shared" si="330"/>
        <v>2191103</v>
      </c>
      <c r="BK286" s="141">
        <f t="shared" si="331"/>
        <v>2191101</v>
      </c>
      <c r="BL286" s="141">
        <f t="shared" si="356"/>
        <v>0</v>
      </c>
      <c r="BM286" s="141"/>
      <c r="BN286" s="141"/>
      <c r="BO286" s="141">
        <f t="shared" si="332"/>
        <v>186600000</v>
      </c>
      <c r="BP286" s="141">
        <f t="shared" si="333"/>
        <v>183638092</v>
      </c>
      <c r="BQ286" s="141">
        <f t="shared" si="357"/>
        <v>0</v>
      </c>
      <c r="BR286" s="141"/>
      <c r="BS286" s="141"/>
      <c r="BT286" s="141">
        <f t="shared" si="334"/>
        <v>121100000</v>
      </c>
      <c r="BU286" s="141">
        <f t="shared" si="335"/>
        <v>119177778</v>
      </c>
      <c r="BV286" s="141">
        <f t="shared" si="358"/>
        <v>0</v>
      </c>
      <c r="BW286" s="141"/>
      <c r="BX286" s="141"/>
      <c r="BY286" s="141">
        <f t="shared" si="336"/>
        <v>10161290</v>
      </c>
      <c r="BZ286" s="141">
        <f t="shared" si="337"/>
        <v>10000069</v>
      </c>
      <c r="CA286" s="141">
        <f t="shared" si="359"/>
        <v>0</v>
      </c>
      <c r="CB286" s="141"/>
      <c r="CC286" s="141"/>
      <c r="CD286" s="141">
        <f t="shared" si="338"/>
        <v>1904000</v>
      </c>
      <c r="CE286" s="141">
        <f t="shared" si="339"/>
        <v>1874207.2309440002</v>
      </c>
      <c r="CF286" s="141">
        <f t="shared" si="360"/>
        <v>0</v>
      </c>
      <c r="CG286" s="141"/>
      <c r="CH286" s="141">
        <v>693.23</v>
      </c>
      <c r="CI286" s="141">
        <f t="shared" si="342"/>
        <v>246401</v>
      </c>
      <c r="CJ286" s="141">
        <f t="shared" si="343"/>
        <v>225992.98000000117</v>
      </c>
      <c r="CK286" s="141">
        <f t="shared" si="361"/>
        <v>755.83128834355432</v>
      </c>
      <c r="CL286" s="141"/>
      <c r="CM286" s="141">
        <v>48005</v>
      </c>
      <c r="CN286" s="141">
        <v>95193</v>
      </c>
      <c r="CO286" s="141">
        <f t="shared" si="340"/>
        <v>143198</v>
      </c>
      <c r="CP286" s="141">
        <f t="shared" si="344"/>
        <v>435000431</v>
      </c>
      <c r="CQ286" s="141">
        <f t="shared" si="345"/>
        <v>435000431.00000006</v>
      </c>
      <c r="CR286" s="141">
        <f t="shared" si="346"/>
        <v>143197.99999999997</v>
      </c>
      <c r="CS286" s="141"/>
      <c r="CT286" s="141"/>
      <c r="CU286" s="141"/>
      <c r="CV286" s="141">
        <f t="shared" si="341"/>
        <v>644279.7384187422</v>
      </c>
    </row>
    <row r="287" spans="1:100" s="14" customFormat="1" ht="13.2" x14ac:dyDescent="0.25">
      <c r="A287" s="4" t="s">
        <v>361</v>
      </c>
      <c r="B287" s="4" t="s">
        <v>362</v>
      </c>
      <c r="C287" s="4" t="s">
        <v>348</v>
      </c>
      <c r="D287" s="4" t="s">
        <v>348</v>
      </c>
      <c r="E287" s="4"/>
      <c r="F287" s="141"/>
      <c r="G287" s="141">
        <f>'Control Totals 2016-17'!$I$3</f>
        <v>129600000</v>
      </c>
      <c r="H287" s="141">
        <v>129600000.00000101</v>
      </c>
      <c r="I287" s="141">
        <f t="shared" si="347"/>
        <v>0</v>
      </c>
      <c r="J287" s="141"/>
      <c r="K287" s="141"/>
      <c r="L287" s="141">
        <f t="shared" si="311"/>
        <v>3202979103</v>
      </c>
      <c r="M287" s="141">
        <v>5258012077.9999981</v>
      </c>
      <c r="N287" s="141">
        <f t="shared" si="348"/>
        <v>0</v>
      </c>
      <c r="O287" s="141"/>
      <c r="P287" s="141">
        <v>1676535.774282</v>
      </c>
      <c r="Q287" s="141">
        <v>756991403</v>
      </c>
      <c r="R287" s="141">
        <v>1276518313</v>
      </c>
      <c r="S287" s="141">
        <f t="shared" si="349"/>
        <v>994206.78499378683</v>
      </c>
      <c r="T287" s="141"/>
      <c r="U287" s="141"/>
      <c r="V287" s="141">
        <f t="shared" si="312"/>
        <v>443204474</v>
      </c>
      <c r="W287" s="141">
        <f t="shared" si="313"/>
        <v>523996799.00000209</v>
      </c>
      <c r="X287" s="141">
        <f t="shared" si="314"/>
        <v>0</v>
      </c>
      <c r="Y287" s="141"/>
      <c r="Z287" s="141">
        <v>99969.442695999998</v>
      </c>
      <c r="AA287" s="141">
        <f t="shared" si="315"/>
        <v>340118003</v>
      </c>
      <c r="AB287" s="141">
        <f t="shared" si="316"/>
        <v>342170317.00001383</v>
      </c>
      <c r="AC287" s="141">
        <f t="shared" si="317"/>
        <v>99369.83286246036</v>
      </c>
      <c r="AD287" s="141"/>
      <c r="AE287" s="141"/>
      <c r="AF287" s="141">
        <f t="shared" si="318"/>
        <v>605544318</v>
      </c>
      <c r="AG287" s="141">
        <f t="shared" si="319"/>
        <v>726591897.00000179</v>
      </c>
      <c r="AH287" s="141">
        <f t="shared" si="350"/>
        <v>0</v>
      </c>
      <c r="AI287" s="141"/>
      <c r="AJ287" s="141"/>
      <c r="AK287" s="141">
        <f t="shared" si="320"/>
        <v>20371175</v>
      </c>
      <c r="AL287" s="141">
        <f t="shared" si="321"/>
        <v>21580834</v>
      </c>
      <c r="AM287" s="141">
        <f t="shared" si="351"/>
        <v>0</v>
      </c>
      <c r="AN287" s="141"/>
      <c r="AO287" s="141">
        <v>28413.985110000001</v>
      </c>
      <c r="AP287" s="141">
        <f t="shared" si="322"/>
        <v>45205996</v>
      </c>
      <c r="AQ287" s="141">
        <f t="shared" si="323"/>
        <v>45294790.000002876</v>
      </c>
      <c r="AR287" s="141">
        <f t="shared" si="352"/>
        <v>28358.283529444292</v>
      </c>
      <c r="AS287" s="141"/>
      <c r="AT287" s="141"/>
      <c r="AU287" s="141">
        <f t="shared" si="324"/>
        <v>12223411</v>
      </c>
      <c r="AV287" s="141">
        <f t="shared" si="325"/>
        <v>11889881.000002848</v>
      </c>
      <c r="AW287" s="141">
        <f t="shared" si="353"/>
        <v>0</v>
      </c>
      <c r="AX287" s="141"/>
      <c r="AY287" s="141"/>
      <c r="AZ287" s="141">
        <f t="shared" si="326"/>
        <v>859541545</v>
      </c>
      <c r="BA287" s="141">
        <f t="shared" si="327"/>
        <v>834431461.9999969</v>
      </c>
      <c r="BB287" s="141">
        <f t="shared" si="354"/>
        <v>0</v>
      </c>
      <c r="BC287" s="141"/>
      <c r="BD287" s="141"/>
      <c r="BE287" s="141">
        <f t="shared" si="328"/>
        <v>9386434</v>
      </c>
      <c r="BF287" s="141">
        <f t="shared" si="329"/>
        <v>9386434</v>
      </c>
      <c r="BG287" s="141">
        <f t="shared" si="355"/>
        <v>0</v>
      </c>
      <c r="BH287" s="141"/>
      <c r="BI287" s="141"/>
      <c r="BJ287" s="141">
        <f t="shared" si="330"/>
        <v>2191103</v>
      </c>
      <c r="BK287" s="141">
        <f t="shared" si="331"/>
        <v>2191101</v>
      </c>
      <c r="BL287" s="141">
        <f t="shared" si="356"/>
        <v>0</v>
      </c>
      <c r="BM287" s="141"/>
      <c r="BN287" s="141"/>
      <c r="BO287" s="141">
        <f t="shared" si="332"/>
        <v>186600000</v>
      </c>
      <c r="BP287" s="141">
        <f t="shared" si="333"/>
        <v>183638092</v>
      </c>
      <c r="BQ287" s="141">
        <f t="shared" si="357"/>
        <v>0</v>
      </c>
      <c r="BR287" s="141"/>
      <c r="BS287" s="141"/>
      <c r="BT287" s="141">
        <f t="shared" si="334"/>
        <v>121100000</v>
      </c>
      <c r="BU287" s="141">
        <f t="shared" si="335"/>
        <v>119177778</v>
      </c>
      <c r="BV287" s="141">
        <f t="shared" si="358"/>
        <v>0</v>
      </c>
      <c r="BW287" s="141"/>
      <c r="BX287" s="141"/>
      <c r="BY287" s="141">
        <f t="shared" si="336"/>
        <v>10161290</v>
      </c>
      <c r="BZ287" s="141">
        <f t="shared" si="337"/>
        <v>10000069</v>
      </c>
      <c r="CA287" s="141">
        <f t="shared" si="359"/>
        <v>0</v>
      </c>
      <c r="CB287" s="141"/>
      <c r="CC287" s="141"/>
      <c r="CD287" s="141">
        <f t="shared" si="338"/>
        <v>1904000</v>
      </c>
      <c r="CE287" s="141">
        <f t="shared" si="339"/>
        <v>1874207.2309440002</v>
      </c>
      <c r="CF287" s="141">
        <f t="shared" si="360"/>
        <v>0</v>
      </c>
      <c r="CG287" s="141"/>
      <c r="CH287" s="141">
        <v>693.23</v>
      </c>
      <c r="CI287" s="141">
        <f t="shared" si="342"/>
        <v>246401</v>
      </c>
      <c r="CJ287" s="141">
        <f t="shared" si="343"/>
        <v>225992.98000000117</v>
      </c>
      <c r="CK287" s="141">
        <f t="shared" si="361"/>
        <v>755.83128834355432</v>
      </c>
      <c r="CL287" s="141"/>
      <c r="CM287" s="141"/>
      <c r="CN287" s="141"/>
      <c r="CO287" s="141">
        <f t="shared" si="340"/>
        <v>0</v>
      </c>
      <c r="CP287" s="141">
        <f t="shared" si="344"/>
        <v>435000431</v>
      </c>
      <c r="CQ287" s="141">
        <f t="shared" si="345"/>
        <v>435000431.00000006</v>
      </c>
      <c r="CR287" s="141">
        <f t="shared" si="346"/>
        <v>0</v>
      </c>
      <c r="CS287" s="141"/>
      <c r="CT287" s="141"/>
      <c r="CU287" s="141"/>
      <c r="CV287" s="141">
        <f t="shared" si="341"/>
        <v>1122690.732674035</v>
      </c>
    </row>
    <row r="288" spans="1:100" s="14" customFormat="1" ht="13.2" x14ac:dyDescent="0.25">
      <c r="A288" s="4" t="s">
        <v>387</v>
      </c>
      <c r="B288" s="4" t="s">
        <v>388</v>
      </c>
      <c r="C288" s="4" t="s">
        <v>348</v>
      </c>
      <c r="D288" s="4" t="s">
        <v>348</v>
      </c>
      <c r="E288" s="4"/>
      <c r="F288" s="141"/>
      <c r="G288" s="141">
        <f>'Control Totals 2016-17'!$I$3</f>
        <v>129600000</v>
      </c>
      <c r="H288" s="141">
        <v>129600000.00000101</v>
      </c>
      <c r="I288" s="141">
        <f t="shared" si="347"/>
        <v>0</v>
      </c>
      <c r="J288" s="141"/>
      <c r="K288" s="141"/>
      <c r="L288" s="141">
        <f t="shared" si="311"/>
        <v>3202979103</v>
      </c>
      <c r="M288" s="141">
        <v>5258012077.9999981</v>
      </c>
      <c r="N288" s="141">
        <f t="shared" si="348"/>
        <v>0</v>
      </c>
      <c r="O288" s="141"/>
      <c r="P288" s="141">
        <v>1607256.520029</v>
      </c>
      <c r="Q288" s="141">
        <v>756991403</v>
      </c>
      <c r="R288" s="141">
        <v>1276518313</v>
      </c>
      <c r="S288" s="141">
        <f t="shared" si="349"/>
        <v>953123.31651418342</v>
      </c>
      <c r="T288" s="141"/>
      <c r="U288" s="141"/>
      <c r="V288" s="141">
        <f t="shared" si="312"/>
        <v>443204474</v>
      </c>
      <c r="W288" s="141">
        <f t="shared" si="313"/>
        <v>523996799.00000209</v>
      </c>
      <c r="X288" s="141">
        <f t="shared" si="314"/>
        <v>0</v>
      </c>
      <c r="Y288" s="141"/>
      <c r="Z288" s="141">
        <v>69002.011282000007</v>
      </c>
      <c r="AA288" s="141">
        <f t="shared" si="315"/>
        <v>340118003</v>
      </c>
      <c r="AB288" s="141">
        <f t="shared" si="316"/>
        <v>342170317.00001383</v>
      </c>
      <c r="AC288" s="141">
        <f t="shared" si="317"/>
        <v>68588.14196970909</v>
      </c>
      <c r="AD288" s="141"/>
      <c r="AE288" s="141"/>
      <c r="AF288" s="141">
        <f t="shared" si="318"/>
        <v>605544318</v>
      </c>
      <c r="AG288" s="141">
        <f t="shared" si="319"/>
        <v>726591897.00000179</v>
      </c>
      <c r="AH288" s="141">
        <f t="shared" si="350"/>
        <v>0</v>
      </c>
      <c r="AI288" s="141"/>
      <c r="AJ288" s="141"/>
      <c r="AK288" s="141">
        <f t="shared" si="320"/>
        <v>20371175</v>
      </c>
      <c r="AL288" s="141">
        <f t="shared" si="321"/>
        <v>21580834</v>
      </c>
      <c r="AM288" s="141">
        <f t="shared" si="351"/>
        <v>0</v>
      </c>
      <c r="AN288" s="141"/>
      <c r="AO288" s="141">
        <v>36295.843967000001</v>
      </c>
      <c r="AP288" s="141">
        <f t="shared" si="322"/>
        <v>45205996</v>
      </c>
      <c r="AQ288" s="141">
        <f t="shared" si="323"/>
        <v>45294790.000002876</v>
      </c>
      <c r="AR288" s="141">
        <f t="shared" si="352"/>
        <v>36224.691122063305</v>
      </c>
      <c r="AS288" s="141"/>
      <c r="AT288" s="141"/>
      <c r="AU288" s="141">
        <f t="shared" si="324"/>
        <v>12223411</v>
      </c>
      <c r="AV288" s="141">
        <f t="shared" si="325"/>
        <v>11889881.000002848</v>
      </c>
      <c r="AW288" s="141">
        <f t="shared" si="353"/>
        <v>0</v>
      </c>
      <c r="AX288" s="141"/>
      <c r="AY288" s="141"/>
      <c r="AZ288" s="141">
        <f t="shared" si="326"/>
        <v>859541545</v>
      </c>
      <c r="BA288" s="141">
        <f t="shared" si="327"/>
        <v>834431461.9999969</v>
      </c>
      <c r="BB288" s="141">
        <f t="shared" si="354"/>
        <v>0</v>
      </c>
      <c r="BC288" s="141"/>
      <c r="BD288" s="141"/>
      <c r="BE288" s="141">
        <f t="shared" si="328"/>
        <v>9386434</v>
      </c>
      <c r="BF288" s="141">
        <f t="shared" si="329"/>
        <v>9386434</v>
      </c>
      <c r="BG288" s="141">
        <f t="shared" si="355"/>
        <v>0</v>
      </c>
      <c r="BH288" s="141"/>
      <c r="BI288" s="141"/>
      <c r="BJ288" s="141">
        <f t="shared" si="330"/>
        <v>2191103</v>
      </c>
      <c r="BK288" s="141">
        <f t="shared" si="331"/>
        <v>2191101</v>
      </c>
      <c r="BL288" s="141">
        <f t="shared" si="356"/>
        <v>0</v>
      </c>
      <c r="BM288" s="141"/>
      <c r="BN288" s="141"/>
      <c r="BO288" s="141">
        <f t="shared" si="332"/>
        <v>186600000</v>
      </c>
      <c r="BP288" s="141">
        <f t="shared" si="333"/>
        <v>183638092</v>
      </c>
      <c r="BQ288" s="141">
        <f t="shared" si="357"/>
        <v>0</v>
      </c>
      <c r="BR288" s="141"/>
      <c r="BS288" s="141"/>
      <c r="BT288" s="141">
        <f t="shared" si="334"/>
        <v>121100000</v>
      </c>
      <c r="BU288" s="141">
        <f t="shared" si="335"/>
        <v>119177778</v>
      </c>
      <c r="BV288" s="141">
        <f t="shared" si="358"/>
        <v>0</v>
      </c>
      <c r="BW288" s="141"/>
      <c r="BX288" s="141"/>
      <c r="BY288" s="141">
        <f t="shared" si="336"/>
        <v>10161290</v>
      </c>
      <c r="BZ288" s="141">
        <f t="shared" si="337"/>
        <v>10000069</v>
      </c>
      <c r="CA288" s="141">
        <f t="shared" si="359"/>
        <v>0</v>
      </c>
      <c r="CB288" s="141"/>
      <c r="CC288" s="141"/>
      <c r="CD288" s="141">
        <f t="shared" si="338"/>
        <v>1904000</v>
      </c>
      <c r="CE288" s="141">
        <f t="shared" si="339"/>
        <v>1874207.2309440002</v>
      </c>
      <c r="CF288" s="141">
        <f t="shared" si="360"/>
        <v>0</v>
      </c>
      <c r="CG288" s="141"/>
      <c r="CH288" s="141">
        <v>693.23</v>
      </c>
      <c r="CI288" s="141">
        <f t="shared" si="342"/>
        <v>246401</v>
      </c>
      <c r="CJ288" s="141">
        <f t="shared" si="343"/>
        <v>225992.98000000117</v>
      </c>
      <c r="CK288" s="141">
        <f t="shared" si="361"/>
        <v>755.83128834355432</v>
      </c>
      <c r="CL288" s="141"/>
      <c r="CM288" s="141">
        <v>50014</v>
      </c>
      <c r="CN288" s="141">
        <v>98913</v>
      </c>
      <c r="CO288" s="141">
        <f t="shared" si="340"/>
        <v>148927</v>
      </c>
      <c r="CP288" s="141">
        <f t="shared" si="344"/>
        <v>435000431</v>
      </c>
      <c r="CQ288" s="141">
        <f t="shared" si="345"/>
        <v>435000431.00000006</v>
      </c>
      <c r="CR288" s="141">
        <f t="shared" si="346"/>
        <v>148926.99999999997</v>
      </c>
      <c r="CS288" s="141"/>
      <c r="CT288" s="141"/>
      <c r="CU288" s="141"/>
      <c r="CV288" s="141">
        <f t="shared" si="341"/>
        <v>1207618.9808942992</v>
      </c>
    </row>
    <row r="289" spans="1:100" s="14" customFormat="1" ht="13.2" x14ac:dyDescent="0.25">
      <c r="A289" s="4" t="s">
        <v>206</v>
      </c>
      <c r="B289" s="4" t="s">
        <v>207</v>
      </c>
      <c r="C289" s="4"/>
      <c r="D289" s="4" t="s">
        <v>203</v>
      </c>
      <c r="E289" s="4"/>
      <c r="F289" s="141">
        <v>309219.51887299999</v>
      </c>
      <c r="G289" s="141">
        <f>'Control Totals 2016-17'!$I$3</f>
        <v>129600000</v>
      </c>
      <c r="H289" s="141">
        <v>129600000.00000101</v>
      </c>
      <c r="I289" s="141">
        <f t="shared" si="347"/>
        <v>309219.51887299761</v>
      </c>
      <c r="J289" s="141"/>
      <c r="K289" s="141">
        <v>14588281.027088</v>
      </c>
      <c r="L289" s="141">
        <f t="shared" si="311"/>
        <v>3202979103</v>
      </c>
      <c r="M289" s="141">
        <v>5258012077.9999981</v>
      </c>
      <c r="N289" s="141">
        <f t="shared" si="348"/>
        <v>8886620.758054154</v>
      </c>
      <c r="O289" s="141"/>
      <c r="P289" s="141">
        <v>3925057.1611600001</v>
      </c>
      <c r="Q289" s="141">
        <v>756991403</v>
      </c>
      <c r="R289" s="141">
        <v>1276518313</v>
      </c>
      <c r="S289" s="141">
        <f t="shared" si="349"/>
        <v>2327608.227020951</v>
      </c>
      <c r="T289" s="141"/>
      <c r="U289" s="141"/>
      <c r="V289" s="141">
        <f t="shared" si="312"/>
        <v>443204474</v>
      </c>
      <c r="W289" s="141">
        <f t="shared" si="313"/>
        <v>523996799.00000209</v>
      </c>
      <c r="X289" s="141">
        <f t="shared" si="314"/>
        <v>0</v>
      </c>
      <c r="Y289" s="141"/>
      <c r="Z289" s="141">
        <v>1629474.5239019999</v>
      </c>
      <c r="AA289" s="141">
        <f t="shared" si="315"/>
        <v>340118003</v>
      </c>
      <c r="AB289" s="141">
        <f t="shared" si="316"/>
        <v>342170317.00001383</v>
      </c>
      <c r="AC289" s="141">
        <f t="shared" si="317"/>
        <v>1619701.0479108905</v>
      </c>
      <c r="AD289" s="141"/>
      <c r="AE289" s="141">
        <v>2782603.2166109998</v>
      </c>
      <c r="AF289" s="141">
        <f t="shared" si="318"/>
        <v>605544318</v>
      </c>
      <c r="AG289" s="141">
        <f t="shared" si="319"/>
        <v>726591897.00000179</v>
      </c>
      <c r="AH289" s="141">
        <f t="shared" si="350"/>
        <v>2319031.5967249358</v>
      </c>
      <c r="AI289" s="141"/>
      <c r="AJ289" s="141"/>
      <c r="AK289" s="141">
        <f t="shared" si="320"/>
        <v>20371175</v>
      </c>
      <c r="AL289" s="141">
        <f t="shared" si="321"/>
        <v>21580834</v>
      </c>
      <c r="AM289" s="141">
        <f t="shared" si="351"/>
        <v>0</v>
      </c>
      <c r="AN289" s="141"/>
      <c r="AO289" s="141">
        <v>63882.633057999999</v>
      </c>
      <c r="AP289" s="141">
        <f t="shared" si="322"/>
        <v>45205996</v>
      </c>
      <c r="AQ289" s="141">
        <f t="shared" si="323"/>
        <v>45294790.000002876</v>
      </c>
      <c r="AR289" s="141">
        <f t="shared" si="352"/>
        <v>63757.400232769207</v>
      </c>
      <c r="AS289" s="141"/>
      <c r="AT289" s="141">
        <v>70603.245748000001</v>
      </c>
      <c r="AU289" s="141">
        <f t="shared" si="324"/>
        <v>12223411</v>
      </c>
      <c r="AV289" s="141">
        <f t="shared" si="325"/>
        <v>11889881.000002848</v>
      </c>
      <c r="AW289" s="141">
        <f t="shared" si="353"/>
        <v>72583.778652755209</v>
      </c>
      <c r="AX289" s="141"/>
      <c r="AY289" s="141">
        <v>9262044.0855160002</v>
      </c>
      <c r="AZ289" s="141">
        <f t="shared" si="326"/>
        <v>859541545</v>
      </c>
      <c r="BA289" s="141">
        <f t="shared" si="327"/>
        <v>834431461.9999969</v>
      </c>
      <c r="BB289" s="141">
        <f t="shared" si="354"/>
        <v>9540761.6391177773</v>
      </c>
      <c r="BC289" s="141"/>
      <c r="BD289" s="141"/>
      <c r="BE289" s="141">
        <f t="shared" si="328"/>
        <v>9386434</v>
      </c>
      <c r="BF289" s="141">
        <f t="shared" si="329"/>
        <v>9386434</v>
      </c>
      <c r="BG289" s="141">
        <f t="shared" si="355"/>
        <v>0</v>
      </c>
      <c r="BH289" s="141"/>
      <c r="BI289" s="141"/>
      <c r="BJ289" s="141">
        <f t="shared" si="330"/>
        <v>2191103</v>
      </c>
      <c r="BK289" s="141">
        <f t="shared" si="331"/>
        <v>2191101</v>
      </c>
      <c r="BL289" s="141">
        <f t="shared" si="356"/>
        <v>0</v>
      </c>
      <c r="BM289" s="141"/>
      <c r="BN289" s="141">
        <v>715457</v>
      </c>
      <c r="BO289" s="141">
        <f t="shared" si="332"/>
        <v>186600000</v>
      </c>
      <c r="BP289" s="141">
        <f t="shared" si="333"/>
        <v>183638092</v>
      </c>
      <c r="BQ289" s="141">
        <f t="shared" si="357"/>
        <v>726996.64185140841</v>
      </c>
      <c r="BR289" s="141"/>
      <c r="BS289" s="141">
        <v>589863</v>
      </c>
      <c r="BT289" s="141">
        <f t="shared" si="334"/>
        <v>121100000</v>
      </c>
      <c r="BU289" s="141">
        <f t="shared" si="335"/>
        <v>119177778</v>
      </c>
      <c r="BV289" s="141">
        <f t="shared" si="358"/>
        <v>599376.91823722376</v>
      </c>
      <c r="BW289" s="141"/>
      <c r="BX289" s="141">
        <v>34448</v>
      </c>
      <c r="BY289" s="141">
        <f t="shared" si="336"/>
        <v>10161290</v>
      </c>
      <c r="BZ289" s="141">
        <f t="shared" si="337"/>
        <v>10000069</v>
      </c>
      <c r="CA289" s="141">
        <f t="shared" si="359"/>
        <v>35003.370268745144</v>
      </c>
      <c r="CB289" s="141"/>
      <c r="CC289" s="141">
        <v>18465.095870000001</v>
      </c>
      <c r="CD289" s="141">
        <f t="shared" si="338"/>
        <v>1904000</v>
      </c>
      <c r="CE289" s="141">
        <f t="shared" si="339"/>
        <v>1874207.2309440002</v>
      </c>
      <c r="CF289" s="141">
        <f t="shared" si="360"/>
        <v>18758.620688263945</v>
      </c>
      <c r="CG289" s="141"/>
      <c r="CH289" s="141">
        <v>693.23</v>
      </c>
      <c r="CI289" s="141">
        <f t="shared" si="342"/>
        <v>246401</v>
      </c>
      <c r="CJ289" s="141">
        <f t="shared" si="343"/>
        <v>225992.98000000117</v>
      </c>
      <c r="CK289" s="141">
        <f t="shared" si="361"/>
        <v>755.83128834355432</v>
      </c>
      <c r="CL289" s="141"/>
      <c r="CM289" s="141">
        <v>1176566.0000000228</v>
      </c>
      <c r="CN289" s="141">
        <v>2334336</v>
      </c>
      <c r="CO289" s="141">
        <f t="shared" si="340"/>
        <v>3510902.0000000228</v>
      </c>
      <c r="CP289" s="141">
        <f t="shared" si="344"/>
        <v>435000431</v>
      </c>
      <c r="CQ289" s="141">
        <f t="shared" si="345"/>
        <v>435000431.00000006</v>
      </c>
      <c r="CR289" s="141">
        <f t="shared" si="346"/>
        <v>3510902.0000000228</v>
      </c>
      <c r="CS289" s="141"/>
      <c r="CT289" s="141"/>
      <c r="CU289" s="141"/>
      <c r="CV289" s="141">
        <f t="shared" si="341"/>
        <v>30031077.348921236</v>
      </c>
    </row>
    <row r="290" spans="1:100" s="14" customFormat="1" ht="13.2" x14ac:dyDescent="0.25">
      <c r="A290" s="4" t="s">
        <v>397</v>
      </c>
      <c r="B290" s="4" t="s">
        <v>398</v>
      </c>
      <c r="C290" s="4" t="s">
        <v>348</v>
      </c>
      <c r="D290" s="4" t="s">
        <v>348</v>
      </c>
      <c r="E290" s="4"/>
      <c r="F290" s="141"/>
      <c r="G290" s="141">
        <f>'Control Totals 2016-17'!$I$3</f>
        <v>129600000</v>
      </c>
      <c r="H290" s="141">
        <v>129600000.00000101</v>
      </c>
      <c r="I290" s="141">
        <f t="shared" si="347"/>
        <v>0</v>
      </c>
      <c r="J290" s="141"/>
      <c r="K290" s="141"/>
      <c r="L290" s="141">
        <f t="shared" si="311"/>
        <v>3202979103</v>
      </c>
      <c r="M290" s="141">
        <v>5258012077.9999981</v>
      </c>
      <c r="N290" s="141">
        <f t="shared" si="348"/>
        <v>0</v>
      </c>
      <c r="O290" s="141"/>
      <c r="P290" s="141">
        <v>1206145.774127</v>
      </c>
      <c r="Q290" s="141">
        <v>756991403</v>
      </c>
      <c r="R290" s="141">
        <v>1276518313</v>
      </c>
      <c r="S290" s="141">
        <f t="shared" si="349"/>
        <v>715259.60300024215</v>
      </c>
      <c r="T290" s="141"/>
      <c r="U290" s="141"/>
      <c r="V290" s="141">
        <f t="shared" si="312"/>
        <v>443204474</v>
      </c>
      <c r="W290" s="141">
        <f t="shared" si="313"/>
        <v>523996799.00000209</v>
      </c>
      <c r="X290" s="141">
        <f t="shared" si="314"/>
        <v>0</v>
      </c>
      <c r="Y290" s="141"/>
      <c r="Z290" s="141">
        <v>73891.059393000003</v>
      </c>
      <c r="AA290" s="141">
        <f t="shared" si="315"/>
        <v>340118003</v>
      </c>
      <c r="AB290" s="141">
        <f t="shared" si="316"/>
        <v>342170317.00001383</v>
      </c>
      <c r="AC290" s="141">
        <f t="shared" si="317"/>
        <v>73447.865906792082</v>
      </c>
      <c r="AD290" s="141"/>
      <c r="AE290" s="141"/>
      <c r="AF290" s="141">
        <f t="shared" si="318"/>
        <v>605544318</v>
      </c>
      <c r="AG290" s="141">
        <f t="shared" si="319"/>
        <v>726591897.00000179</v>
      </c>
      <c r="AH290" s="141">
        <f t="shared" si="350"/>
        <v>0</v>
      </c>
      <c r="AI290" s="141"/>
      <c r="AJ290" s="141"/>
      <c r="AK290" s="141">
        <f t="shared" si="320"/>
        <v>20371175</v>
      </c>
      <c r="AL290" s="141">
        <f t="shared" si="321"/>
        <v>21580834</v>
      </c>
      <c r="AM290" s="141">
        <f t="shared" si="351"/>
        <v>0</v>
      </c>
      <c r="AN290" s="141"/>
      <c r="AO290" s="141">
        <v>48118.915345000001</v>
      </c>
      <c r="AP290" s="141">
        <f t="shared" si="322"/>
        <v>45205996</v>
      </c>
      <c r="AQ290" s="141">
        <f t="shared" si="323"/>
        <v>45294790.000002876</v>
      </c>
      <c r="AR290" s="141">
        <f t="shared" si="352"/>
        <v>48024.58504852921</v>
      </c>
      <c r="AS290" s="141"/>
      <c r="AT290" s="141"/>
      <c r="AU290" s="141">
        <f t="shared" si="324"/>
        <v>12223411</v>
      </c>
      <c r="AV290" s="141">
        <f t="shared" si="325"/>
        <v>11889881.000002848</v>
      </c>
      <c r="AW290" s="141">
        <f t="shared" si="353"/>
        <v>0</v>
      </c>
      <c r="AX290" s="141"/>
      <c r="AY290" s="141"/>
      <c r="AZ290" s="141">
        <f t="shared" si="326"/>
        <v>859541545</v>
      </c>
      <c r="BA290" s="141">
        <f t="shared" si="327"/>
        <v>834431461.9999969</v>
      </c>
      <c r="BB290" s="141">
        <f t="shared" si="354"/>
        <v>0</v>
      </c>
      <c r="BC290" s="141"/>
      <c r="BD290" s="141"/>
      <c r="BE290" s="141">
        <f t="shared" si="328"/>
        <v>9386434</v>
      </c>
      <c r="BF290" s="141">
        <f t="shared" si="329"/>
        <v>9386434</v>
      </c>
      <c r="BG290" s="141">
        <f t="shared" si="355"/>
        <v>0</v>
      </c>
      <c r="BH290" s="141"/>
      <c r="BI290" s="141"/>
      <c r="BJ290" s="141">
        <f t="shared" si="330"/>
        <v>2191103</v>
      </c>
      <c r="BK290" s="141">
        <f t="shared" si="331"/>
        <v>2191101</v>
      </c>
      <c r="BL290" s="141">
        <f t="shared" si="356"/>
        <v>0</v>
      </c>
      <c r="BM290" s="141"/>
      <c r="BN290" s="141"/>
      <c r="BO290" s="141">
        <f t="shared" si="332"/>
        <v>186600000</v>
      </c>
      <c r="BP290" s="141">
        <f t="shared" si="333"/>
        <v>183638092</v>
      </c>
      <c r="BQ290" s="141">
        <f t="shared" si="357"/>
        <v>0</v>
      </c>
      <c r="BR290" s="141"/>
      <c r="BS290" s="141"/>
      <c r="BT290" s="141">
        <f t="shared" si="334"/>
        <v>121100000</v>
      </c>
      <c r="BU290" s="141">
        <f t="shared" si="335"/>
        <v>119177778</v>
      </c>
      <c r="BV290" s="141">
        <f t="shared" si="358"/>
        <v>0</v>
      </c>
      <c r="BW290" s="141"/>
      <c r="BX290" s="141"/>
      <c r="BY290" s="141">
        <f t="shared" si="336"/>
        <v>10161290</v>
      </c>
      <c r="BZ290" s="141">
        <f t="shared" si="337"/>
        <v>10000069</v>
      </c>
      <c r="CA290" s="141">
        <f t="shared" si="359"/>
        <v>0</v>
      </c>
      <c r="CB290" s="141"/>
      <c r="CC290" s="141"/>
      <c r="CD290" s="141">
        <f t="shared" si="338"/>
        <v>1904000</v>
      </c>
      <c r="CE290" s="141">
        <f t="shared" si="339"/>
        <v>1874207.2309440002</v>
      </c>
      <c r="CF290" s="141">
        <f t="shared" si="360"/>
        <v>0</v>
      </c>
      <c r="CG290" s="141"/>
      <c r="CH290" s="141">
        <v>693.23</v>
      </c>
      <c r="CI290" s="141">
        <f t="shared" si="342"/>
        <v>246401</v>
      </c>
      <c r="CJ290" s="141">
        <f t="shared" si="343"/>
        <v>225992.98000000117</v>
      </c>
      <c r="CK290" s="141">
        <f t="shared" si="361"/>
        <v>755.83128834355432</v>
      </c>
      <c r="CL290" s="141"/>
      <c r="CM290" s="141">
        <v>57624</v>
      </c>
      <c r="CN290" s="141"/>
      <c r="CO290" s="141">
        <f t="shared" si="340"/>
        <v>57624</v>
      </c>
      <c r="CP290" s="141">
        <f t="shared" si="344"/>
        <v>435000431</v>
      </c>
      <c r="CQ290" s="141">
        <f t="shared" si="345"/>
        <v>435000431.00000006</v>
      </c>
      <c r="CR290" s="141">
        <f t="shared" si="346"/>
        <v>57623.999999999993</v>
      </c>
      <c r="CS290" s="141"/>
      <c r="CT290" s="141"/>
      <c r="CU290" s="141"/>
      <c r="CV290" s="141">
        <f t="shared" si="341"/>
        <v>895111.88524390699</v>
      </c>
    </row>
    <row r="291" spans="1:100" s="14" customFormat="1" ht="13.2" x14ac:dyDescent="0.25">
      <c r="A291" s="4" t="s">
        <v>587</v>
      </c>
      <c r="B291" s="4" t="s">
        <v>588</v>
      </c>
      <c r="C291" s="4" t="s">
        <v>348</v>
      </c>
      <c r="D291" s="4" t="s">
        <v>348</v>
      </c>
      <c r="E291" s="4"/>
      <c r="F291" s="141"/>
      <c r="G291" s="141">
        <f>'Control Totals 2016-17'!$I$3</f>
        <v>129600000</v>
      </c>
      <c r="H291" s="141">
        <v>129600000.00000101</v>
      </c>
      <c r="I291" s="141">
        <f t="shared" si="347"/>
        <v>0</v>
      </c>
      <c r="J291" s="141"/>
      <c r="K291" s="141"/>
      <c r="L291" s="141">
        <f t="shared" si="311"/>
        <v>3202979103</v>
      </c>
      <c r="M291" s="141">
        <v>5258012077.9999981</v>
      </c>
      <c r="N291" s="141">
        <f t="shared" si="348"/>
        <v>0</v>
      </c>
      <c r="O291" s="141"/>
      <c r="P291" s="141">
        <v>2145487.7445570002</v>
      </c>
      <c r="Q291" s="141">
        <v>756991403</v>
      </c>
      <c r="R291" s="141">
        <v>1276518313</v>
      </c>
      <c r="S291" s="141">
        <f t="shared" si="349"/>
        <v>1272301.1971952096</v>
      </c>
      <c r="T291" s="141"/>
      <c r="U291" s="141"/>
      <c r="V291" s="141">
        <f t="shared" si="312"/>
        <v>443204474</v>
      </c>
      <c r="W291" s="141">
        <f t="shared" si="313"/>
        <v>523996799.00000209</v>
      </c>
      <c r="X291" s="141">
        <f t="shared" si="314"/>
        <v>0</v>
      </c>
      <c r="Y291" s="141"/>
      <c r="Z291" s="141">
        <v>67172.222458000004</v>
      </c>
      <c r="AA291" s="141">
        <f t="shared" si="315"/>
        <v>340118003</v>
      </c>
      <c r="AB291" s="141">
        <f t="shared" si="316"/>
        <v>342170317.00001383</v>
      </c>
      <c r="AC291" s="141">
        <f t="shared" si="317"/>
        <v>66769.328093078831</v>
      </c>
      <c r="AD291" s="141"/>
      <c r="AE291" s="141"/>
      <c r="AF291" s="141">
        <f t="shared" si="318"/>
        <v>605544318</v>
      </c>
      <c r="AG291" s="141">
        <f t="shared" si="319"/>
        <v>726591897.00000179</v>
      </c>
      <c r="AH291" s="141">
        <f t="shared" si="350"/>
        <v>0</v>
      </c>
      <c r="AI291" s="141"/>
      <c r="AJ291" s="141"/>
      <c r="AK291" s="141">
        <f t="shared" si="320"/>
        <v>20371175</v>
      </c>
      <c r="AL291" s="141">
        <f t="shared" si="321"/>
        <v>21580834</v>
      </c>
      <c r="AM291" s="141">
        <f t="shared" si="351"/>
        <v>0</v>
      </c>
      <c r="AN291" s="141"/>
      <c r="AO291" s="141">
        <v>44177.702824</v>
      </c>
      <c r="AP291" s="141">
        <f t="shared" si="322"/>
        <v>45205996</v>
      </c>
      <c r="AQ291" s="141">
        <f t="shared" si="323"/>
        <v>45294790.000002876</v>
      </c>
      <c r="AR291" s="141">
        <f t="shared" si="352"/>
        <v>44091.098714682324</v>
      </c>
      <c r="AS291" s="141"/>
      <c r="AT291" s="141"/>
      <c r="AU291" s="141">
        <f t="shared" si="324"/>
        <v>12223411</v>
      </c>
      <c r="AV291" s="141">
        <f t="shared" si="325"/>
        <v>11889881.000002848</v>
      </c>
      <c r="AW291" s="141">
        <f t="shared" si="353"/>
        <v>0</v>
      </c>
      <c r="AX291" s="141"/>
      <c r="AY291" s="141"/>
      <c r="AZ291" s="141">
        <f t="shared" si="326"/>
        <v>859541545</v>
      </c>
      <c r="BA291" s="141">
        <f t="shared" si="327"/>
        <v>834431461.9999969</v>
      </c>
      <c r="BB291" s="141">
        <f t="shared" si="354"/>
        <v>0</v>
      </c>
      <c r="BC291" s="141"/>
      <c r="BD291" s="141"/>
      <c r="BE291" s="141">
        <f t="shared" si="328"/>
        <v>9386434</v>
      </c>
      <c r="BF291" s="141">
        <f t="shared" si="329"/>
        <v>9386434</v>
      </c>
      <c r="BG291" s="141">
        <f t="shared" si="355"/>
        <v>0</v>
      </c>
      <c r="BH291" s="141"/>
      <c r="BI291" s="141"/>
      <c r="BJ291" s="141">
        <f t="shared" si="330"/>
        <v>2191103</v>
      </c>
      <c r="BK291" s="141">
        <f t="shared" si="331"/>
        <v>2191101</v>
      </c>
      <c r="BL291" s="141">
        <f t="shared" si="356"/>
        <v>0</v>
      </c>
      <c r="BM291" s="141"/>
      <c r="BN291" s="141"/>
      <c r="BO291" s="141">
        <f t="shared" si="332"/>
        <v>186600000</v>
      </c>
      <c r="BP291" s="141">
        <f t="shared" si="333"/>
        <v>183638092</v>
      </c>
      <c r="BQ291" s="141">
        <f t="shared" si="357"/>
        <v>0</v>
      </c>
      <c r="BR291" s="141"/>
      <c r="BS291" s="141"/>
      <c r="BT291" s="141">
        <f t="shared" si="334"/>
        <v>121100000</v>
      </c>
      <c r="BU291" s="141">
        <f t="shared" si="335"/>
        <v>119177778</v>
      </c>
      <c r="BV291" s="141">
        <f t="shared" si="358"/>
        <v>0</v>
      </c>
      <c r="BW291" s="141"/>
      <c r="BX291" s="141"/>
      <c r="BY291" s="141">
        <f t="shared" si="336"/>
        <v>10161290</v>
      </c>
      <c r="BZ291" s="141">
        <f t="shared" si="337"/>
        <v>10000069</v>
      </c>
      <c r="CA291" s="141">
        <f t="shared" si="359"/>
        <v>0</v>
      </c>
      <c r="CB291" s="141"/>
      <c r="CC291" s="141"/>
      <c r="CD291" s="141">
        <f t="shared" si="338"/>
        <v>1904000</v>
      </c>
      <c r="CE291" s="141">
        <f t="shared" si="339"/>
        <v>1874207.2309440002</v>
      </c>
      <c r="CF291" s="141">
        <f t="shared" si="360"/>
        <v>0</v>
      </c>
      <c r="CG291" s="141"/>
      <c r="CH291" s="141">
        <v>693.23</v>
      </c>
      <c r="CI291" s="141">
        <f t="shared" si="342"/>
        <v>246401</v>
      </c>
      <c r="CJ291" s="141">
        <f t="shared" si="343"/>
        <v>225992.98000000117</v>
      </c>
      <c r="CK291" s="141">
        <f t="shared" si="361"/>
        <v>755.83128834355432</v>
      </c>
      <c r="CL291" s="141"/>
      <c r="CM291" s="141">
        <v>47369</v>
      </c>
      <c r="CN291" s="141">
        <v>93745</v>
      </c>
      <c r="CO291" s="141">
        <f t="shared" si="340"/>
        <v>141114</v>
      </c>
      <c r="CP291" s="141">
        <f t="shared" si="344"/>
        <v>435000431</v>
      </c>
      <c r="CQ291" s="141">
        <f t="shared" si="345"/>
        <v>435000431.00000006</v>
      </c>
      <c r="CR291" s="141">
        <f t="shared" si="346"/>
        <v>141113.99999999997</v>
      </c>
      <c r="CS291" s="141"/>
      <c r="CT291" s="141"/>
      <c r="CU291" s="141"/>
      <c r="CV291" s="141">
        <f t="shared" si="341"/>
        <v>1525031.4552913143</v>
      </c>
    </row>
    <row r="292" spans="1:100" s="14" customFormat="1" ht="13.2" x14ac:dyDescent="0.25">
      <c r="A292" s="4" t="s">
        <v>589</v>
      </c>
      <c r="B292" s="4" t="s">
        <v>590</v>
      </c>
      <c r="C292" s="4" t="s">
        <v>348</v>
      </c>
      <c r="D292" s="4" t="s">
        <v>348</v>
      </c>
      <c r="E292" s="4"/>
      <c r="F292" s="141"/>
      <c r="G292" s="141">
        <f>'Control Totals 2016-17'!$I$3</f>
        <v>129600000</v>
      </c>
      <c r="H292" s="141">
        <v>129600000.00000101</v>
      </c>
      <c r="I292" s="141">
        <f t="shared" si="347"/>
        <v>0</v>
      </c>
      <c r="J292" s="141"/>
      <c r="K292" s="141"/>
      <c r="L292" s="141">
        <f t="shared" si="311"/>
        <v>3202979103</v>
      </c>
      <c r="M292" s="141">
        <v>5258012077.9999981</v>
      </c>
      <c r="N292" s="141">
        <f t="shared" si="348"/>
        <v>0</v>
      </c>
      <c r="O292" s="141"/>
      <c r="P292" s="141">
        <v>2337928.064268</v>
      </c>
      <c r="Q292" s="141">
        <v>756991403</v>
      </c>
      <c r="R292" s="141">
        <v>1276518313</v>
      </c>
      <c r="S292" s="141">
        <f t="shared" si="349"/>
        <v>1386420.7253901788</v>
      </c>
      <c r="T292" s="141"/>
      <c r="U292" s="141"/>
      <c r="V292" s="141">
        <f t="shared" si="312"/>
        <v>443204474</v>
      </c>
      <c r="W292" s="141">
        <f t="shared" si="313"/>
        <v>523996799.00000209</v>
      </c>
      <c r="X292" s="141">
        <f t="shared" si="314"/>
        <v>0</v>
      </c>
      <c r="Y292" s="141"/>
      <c r="Z292" s="141">
        <v>90713.813754000003</v>
      </c>
      <c r="AA292" s="141">
        <f t="shared" si="315"/>
        <v>340118003</v>
      </c>
      <c r="AB292" s="141">
        <f t="shared" si="316"/>
        <v>342170317.00001383</v>
      </c>
      <c r="AC292" s="141">
        <f t="shared" si="317"/>
        <v>90169.718545525291</v>
      </c>
      <c r="AD292" s="141"/>
      <c r="AE292" s="141"/>
      <c r="AF292" s="141">
        <f t="shared" si="318"/>
        <v>605544318</v>
      </c>
      <c r="AG292" s="141">
        <f t="shared" si="319"/>
        <v>726591897.00000179</v>
      </c>
      <c r="AH292" s="141">
        <f t="shared" si="350"/>
        <v>0</v>
      </c>
      <c r="AI292" s="141"/>
      <c r="AJ292" s="141"/>
      <c r="AK292" s="141">
        <f t="shared" si="320"/>
        <v>20371175</v>
      </c>
      <c r="AL292" s="141">
        <f t="shared" si="321"/>
        <v>21580834</v>
      </c>
      <c r="AM292" s="141">
        <f t="shared" si="351"/>
        <v>0</v>
      </c>
      <c r="AN292" s="141"/>
      <c r="AO292" s="141">
        <v>59941.420536999998</v>
      </c>
      <c r="AP292" s="141">
        <f t="shared" si="322"/>
        <v>45205996</v>
      </c>
      <c r="AQ292" s="141">
        <f t="shared" si="323"/>
        <v>45294790.000002876</v>
      </c>
      <c r="AR292" s="141">
        <f t="shared" si="352"/>
        <v>59823.913898922321</v>
      </c>
      <c r="AS292" s="141"/>
      <c r="AT292" s="141"/>
      <c r="AU292" s="141">
        <f t="shared" si="324"/>
        <v>12223411</v>
      </c>
      <c r="AV292" s="141">
        <f t="shared" si="325"/>
        <v>11889881.000002848</v>
      </c>
      <c r="AW292" s="141">
        <f t="shared" si="353"/>
        <v>0</v>
      </c>
      <c r="AX292" s="141"/>
      <c r="AY292" s="141"/>
      <c r="AZ292" s="141">
        <f t="shared" si="326"/>
        <v>859541545</v>
      </c>
      <c r="BA292" s="141">
        <f t="shared" si="327"/>
        <v>834431461.9999969</v>
      </c>
      <c r="BB292" s="141">
        <f t="shared" si="354"/>
        <v>0</v>
      </c>
      <c r="BC292" s="141"/>
      <c r="BD292" s="141"/>
      <c r="BE292" s="141">
        <f t="shared" si="328"/>
        <v>9386434</v>
      </c>
      <c r="BF292" s="141">
        <f t="shared" si="329"/>
        <v>9386434</v>
      </c>
      <c r="BG292" s="141">
        <f t="shared" si="355"/>
        <v>0</v>
      </c>
      <c r="BH292" s="141"/>
      <c r="BI292" s="141"/>
      <c r="BJ292" s="141">
        <f t="shared" si="330"/>
        <v>2191103</v>
      </c>
      <c r="BK292" s="141">
        <f t="shared" si="331"/>
        <v>2191101</v>
      </c>
      <c r="BL292" s="141">
        <f t="shared" si="356"/>
        <v>0</v>
      </c>
      <c r="BM292" s="141"/>
      <c r="BN292" s="141"/>
      <c r="BO292" s="141">
        <f t="shared" si="332"/>
        <v>186600000</v>
      </c>
      <c r="BP292" s="141">
        <f t="shared" si="333"/>
        <v>183638092</v>
      </c>
      <c r="BQ292" s="141">
        <f t="shared" si="357"/>
        <v>0</v>
      </c>
      <c r="BR292" s="141"/>
      <c r="BS292" s="141"/>
      <c r="BT292" s="141">
        <f t="shared" si="334"/>
        <v>121100000</v>
      </c>
      <c r="BU292" s="141">
        <f t="shared" si="335"/>
        <v>119177778</v>
      </c>
      <c r="BV292" s="141">
        <f t="shared" si="358"/>
        <v>0</v>
      </c>
      <c r="BW292" s="141"/>
      <c r="BX292" s="141"/>
      <c r="BY292" s="141">
        <f t="shared" si="336"/>
        <v>10161290</v>
      </c>
      <c r="BZ292" s="141">
        <f t="shared" si="337"/>
        <v>10000069</v>
      </c>
      <c r="CA292" s="141">
        <f t="shared" si="359"/>
        <v>0</v>
      </c>
      <c r="CB292" s="141"/>
      <c r="CC292" s="141"/>
      <c r="CD292" s="141">
        <f t="shared" si="338"/>
        <v>1904000</v>
      </c>
      <c r="CE292" s="141">
        <f t="shared" si="339"/>
        <v>1874207.2309440002</v>
      </c>
      <c r="CF292" s="141">
        <f t="shared" si="360"/>
        <v>0</v>
      </c>
      <c r="CG292" s="141"/>
      <c r="CH292" s="141">
        <v>693.23</v>
      </c>
      <c r="CI292" s="141">
        <f t="shared" si="342"/>
        <v>246401</v>
      </c>
      <c r="CJ292" s="141">
        <f t="shared" si="343"/>
        <v>225992.98000000117</v>
      </c>
      <c r="CK292" s="141">
        <f t="shared" si="361"/>
        <v>755.83128834355432</v>
      </c>
      <c r="CL292" s="141"/>
      <c r="CM292" s="141">
        <v>68829</v>
      </c>
      <c r="CN292" s="141">
        <v>67241</v>
      </c>
      <c r="CO292" s="141">
        <f t="shared" si="340"/>
        <v>136070</v>
      </c>
      <c r="CP292" s="141">
        <f t="shared" si="344"/>
        <v>435000431</v>
      </c>
      <c r="CQ292" s="141">
        <f t="shared" si="345"/>
        <v>435000431.00000006</v>
      </c>
      <c r="CR292" s="141">
        <f t="shared" si="346"/>
        <v>136069.99999999997</v>
      </c>
      <c r="CS292" s="141"/>
      <c r="CT292" s="141"/>
      <c r="CU292" s="141"/>
      <c r="CV292" s="141">
        <f t="shared" si="341"/>
        <v>1673240.18912297</v>
      </c>
    </row>
    <row r="293" spans="1:100" s="14" customFormat="1" ht="13.2" x14ac:dyDescent="0.25">
      <c r="A293" s="4" t="s">
        <v>373</v>
      </c>
      <c r="B293" s="4" t="s">
        <v>374</v>
      </c>
      <c r="C293" s="4" t="s">
        <v>348</v>
      </c>
      <c r="D293" s="4" t="s">
        <v>348</v>
      </c>
      <c r="E293" s="4"/>
      <c r="F293" s="141"/>
      <c r="G293" s="141">
        <f>'Control Totals 2016-17'!$I$3</f>
        <v>129600000</v>
      </c>
      <c r="H293" s="141">
        <v>129600000.00000101</v>
      </c>
      <c r="I293" s="141">
        <f t="shared" si="347"/>
        <v>0</v>
      </c>
      <c r="J293" s="141"/>
      <c r="K293" s="141"/>
      <c r="L293" s="141">
        <f t="shared" si="311"/>
        <v>3202979103</v>
      </c>
      <c r="M293" s="141">
        <v>5258012077.9999981</v>
      </c>
      <c r="N293" s="141">
        <f t="shared" si="348"/>
        <v>0</v>
      </c>
      <c r="O293" s="141"/>
      <c r="P293" s="141">
        <v>1400215.710611</v>
      </c>
      <c r="Q293" s="141">
        <v>756991403</v>
      </c>
      <c r="R293" s="141">
        <v>1276518313</v>
      </c>
      <c r="S293" s="141">
        <f t="shared" si="349"/>
        <v>830345.51442276326</v>
      </c>
      <c r="T293" s="141"/>
      <c r="U293" s="141"/>
      <c r="V293" s="141">
        <f t="shared" si="312"/>
        <v>443204474</v>
      </c>
      <c r="W293" s="141">
        <f t="shared" si="313"/>
        <v>523996799.00000209</v>
      </c>
      <c r="X293" s="141">
        <f t="shared" si="314"/>
        <v>0</v>
      </c>
      <c r="Y293" s="141"/>
      <c r="Z293" s="141">
        <v>117533.80072299999</v>
      </c>
      <c r="AA293" s="141">
        <f t="shared" si="315"/>
        <v>340118003</v>
      </c>
      <c r="AB293" s="141">
        <f t="shared" si="316"/>
        <v>342170317.00001383</v>
      </c>
      <c r="AC293" s="141">
        <f t="shared" si="317"/>
        <v>116828.84107947066</v>
      </c>
      <c r="AD293" s="141"/>
      <c r="AE293" s="141"/>
      <c r="AF293" s="141">
        <f t="shared" si="318"/>
        <v>605544318</v>
      </c>
      <c r="AG293" s="141">
        <f t="shared" si="319"/>
        <v>726591897.00000179</v>
      </c>
      <c r="AH293" s="141">
        <f t="shared" si="350"/>
        <v>0</v>
      </c>
      <c r="AI293" s="141"/>
      <c r="AJ293" s="141"/>
      <c r="AK293" s="141">
        <f t="shared" si="320"/>
        <v>20371175</v>
      </c>
      <c r="AL293" s="141">
        <f t="shared" si="321"/>
        <v>21580834</v>
      </c>
      <c r="AM293" s="141">
        <f t="shared" si="351"/>
        <v>0</v>
      </c>
      <c r="AN293" s="141"/>
      <c r="AO293" s="141">
        <v>37703.379426</v>
      </c>
      <c r="AP293" s="141">
        <f t="shared" si="322"/>
        <v>45205996</v>
      </c>
      <c r="AQ293" s="141">
        <f t="shared" si="323"/>
        <v>45294790.000002876</v>
      </c>
      <c r="AR293" s="141">
        <f t="shared" si="352"/>
        <v>37629.46730778816</v>
      </c>
      <c r="AS293" s="141"/>
      <c r="AT293" s="141"/>
      <c r="AU293" s="141">
        <f t="shared" si="324"/>
        <v>12223411</v>
      </c>
      <c r="AV293" s="141">
        <f t="shared" si="325"/>
        <v>11889881.000002848</v>
      </c>
      <c r="AW293" s="141">
        <f t="shared" si="353"/>
        <v>0</v>
      </c>
      <c r="AX293" s="141"/>
      <c r="AY293" s="141"/>
      <c r="AZ293" s="141">
        <f t="shared" si="326"/>
        <v>859541545</v>
      </c>
      <c r="BA293" s="141">
        <f t="shared" si="327"/>
        <v>834431461.9999969</v>
      </c>
      <c r="BB293" s="141">
        <f t="shared" si="354"/>
        <v>0</v>
      </c>
      <c r="BC293" s="141"/>
      <c r="BD293" s="141"/>
      <c r="BE293" s="141">
        <f t="shared" si="328"/>
        <v>9386434</v>
      </c>
      <c r="BF293" s="141">
        <f t="shared" si="329"/>
        <v>9386434</v>
      </c>
      <c r="BG293" s="141">
        <f t="shared" si="355"/>
        <v>0</v>
      </c>
      <c r="BH293" s="141"/>
      <c r="BI293" s="141"/>
      <c r="BJ293" s="141">
        <f t="shared" si="330"/>
        <v>2191103</v>
      </c>
      <c r="BK293" s="141">
        <f t="shared" si="331"/>
        <v>2191101</v>
      </c>
      <c r="BL293" s="141">
        <f t="shared" si="356"/>
        <v>0</v>
      </c>
      <c r="BM293" s="141"/>
      <c r="BN293" s="141"/>
      <c r="BO293" s="141">
        <f t="shared" si="332"/>
        <v>186600000</v>
      </c>
      <c r="BP293" s="141">
        <f t="shared" si="333"/>
        <v>183638092</v>
      </c>
      <c r="BQ293" s="141">
        <f t="shared" si="357"/>
        <v>0</v>
      </c>
      <c r="BR293" s="141"/>
      <c r="BS293" s="141"/>
      <c r="BT293" s="141">
        <f t="shared" si="334"/>
        <v>121100000</v>
      </c>
      <c r="BU293" s="141">
        <f t="shared" si="335"/>
        <v>119177778</v>
      </c>
      <c r="BV293" s="141">
        <f t="shared" si="358"/>
        <v>0</v>
      </c>
      <c r="BW293" s="141"/>
      <c r="BX293" s="141"/>
      <c r="BY293" s="141">
        <f t="shared" si="336"/>
        <v>10161290</v>
      </c>
      <c r="BZ293" s="141">
        <f t="shared" si="337"/>
        <v>10000069</v>
      </c>
      <c r="CA293" s="141">
        <f t="shared" si="359"/>
        <v>0</v>
      </c>
      <c r="CB293" s="141"/>
      <c r="CC293" s="141"/>
      <c r="CD293" s="141">
        <f t="shared" si="338"/>
        <v>1904000</v>
      </c>
      <c r="CE293" s="141">
        <f t="shared" si="339"/>
        <v>1874207.2309440002</v>
      </c>
      <c r="CF293" s="141">
        <f t="shared" si="360"/>
        <v>0</v>
      </c>
      <c r="CG293" s="141"/>
      <c r="CH293" s="141">
        <v>693.23</v>
      </c>
      <c r="CI293" s="141">
        <f t="shared" si="342"/>
        <v>246401</v>
      </c>
      <c r="CJ293" s="141">
        <f t="shared" si="343"/>
        <v>225992.98000000117</v>
      </c>
      <c r="CK293" s="141">
        <f t="shared" si="361"/>
        <v>755.83128834355432</v>
      </c>
      <c r="CL293" s="141"/>
      <c r="CM293" s="141">
        <v>83343</v>
      </c>
      <c r="CN293" s="141">
        <v>165696</v>
      </c>
      <c r="CO293" s="141">
        <f t="shared" si="340"/>
        <v>249039</v>
      </c>
      <c r="CP293" s="141">
        <f t="shared" si="344"/>
        <v>435000431</v>
      </c>
      <c r="CQ293" s="141">
        <f t="shared" si="345"/>
        <v>435000431.00000006</v>
      </c>
      <c r="CR293" s="141">
        <f t="shared" si="346"/>
        <v>249038.99999999994</v>
      </c>
      <c r="CS293" s="141"/>
      <c r="CT293" s="141"/>
      <c r="CU293" s="141"/>
      <c r="CV293" s="141">
        <f t="shared" si="341"/>
        <v>1234598.6540983657</v>
      </c>
    </row>
    <row r="294" spans="1:100" s="14" customFormat="1" ht="13.2" x14ac:dyDescent="0.25">
      <c r="A294" s="4" t="s">
        <v>603</v>
      </c>
      <c r="B294" s="4" t="s">
        <v>604</v>
      </c>
      <c r="C294" s="4" t="s">
        <v>348</v>
      </c>
      <c r="D294" s="4" t="s">
        <v>348</v>
      </c>
      <c r="E294" s="4"/>
      <c r="F294" s="141"/>
      <c r="G294" s="141">
        <f>'Control Totals 2016-17'!$I$3</f>
        <v>129600000</v>
      </c>
      <c r="H294" s="141">
        <v>129600000.00000101</v>
      </c>
      <c r="I294" s="141">
        <f t="shared" si="347"/>
        <v>0</v>
      </c>
      <c r="J294" s="141"/>
      <c r="K294" s="141"/>
      <c r="L294" s="141">
        <f t="shared" si="311"/>
        <v>3202979103</v>
      </c>
      <c r="M294" s="141">
        <v>5258012077.9999981</v>
      </c>
      <c r="N294" s="141">
        <f t="shared" si="348"/>
        <v>0</v>
      </c>
      <c r="O294" s="141"/>
      <c r="P294" s="141">
        <v>1951414.022867</v>
      </c>
      <c r="Q294" s="141">
        <v>756991403</v>
      </c>
      <c r="R294" s="141">
        <v>1276518313</v>
      </c>
      <c r="S294" s="141">
        <f t="shared" si="349"/>
        <v>1157213.0410979574</v>
      </c>
      <c r="T294" s="141"/>
      <c r="U294" s="141"/>
      <c r="V294" s="141">
        <f t="shared" si="312"/>
        <v>443204474</v>
      </c>
      <c r="W294" s="141">
        <f t="shared" si="313"/>
        <v>523996799.00000209</v>
      </c>
      <c r="X294" s="141">
        <f t="shared" si="314"/>
        <v>0</v>
      </c>
      <c r="Y294" s="141"/>
      <c r="Z294" s="141">
        <v>87588.813552000007</v>
      </c>
      <c r="AA294" s="141">
        <f t="shared" si="315"/>
        <v>340118003</v>
      </c>
      <c r="AB294" s="141">
        <f t="shared" si="316"/>
        <v>342170317.00001383</v>
      </c>
      <c r="AC294" s="141">
        <f t="shared" si="317"/>
        <v>87063.461879553899</v>
      </c>
      <c r="AD294" s="141"/>
      <c r="AE294" s="141"/>
      <c r="AF294" s="141">
        <f t="shared" si="318"/>
        <v>605544318</v>
      </c>
      <c r="AG294" s="141">
        <f t="shared" si="319"/>
        <v>726591897.00000179</v>
      </c>
      <c r="AH294" s="141">
        <f t="shared" si="350"/>
        <v>0</v>
      </c>
      <c r="AI294" s="141"/>
      <c r="AJ294" s="141"/>
      <c r="AK294" s="141">
        <f t="shared" si="320"/>
        <v>20371175</v>
      </c>
      <c r="AL294" s="141">
        <f t="shared" si="321"/>
        <v>21580834</v>
      </c>
      <c r="AM294" s="141">
        <f t="shared" si="351"/>
        <v>0</v>
      </c>
      <c r="AN294" s="141"/>
      <c r="AO294" s="141">
        <v>111173.786198</v>
      </c>
      <c r="AP294" s="141">
        <f t="shared" si="322"/>
        <v>45205996</v>
      </c>
      <c r="AQ294" s="141">
        <f t="shared" si="323"/>
        <v>45294790.000002876</v>
      </c>
      <c r="AR294" s="141">
        <f t="shared" si="352"/>
        <v>110955.84578648723</v>
      </c>
      <c r="AS294" s="141"/>
      <c r="AT294" s="141"/>
      <c r="AU294" s="141">
        <f t="shared" si="324"/>
        <v>12223411</v>
      </c>
      <c r="AV294" s="141">
        <f t="shared" si="325"/>
        <v>11889881.000002848</v>
      </c>
      <c r="AW294" s="141">
        <f t="shared" si="353"/>
        <v>0</v>
      </c>
      <c r="AX294" s="141"/>
      <c r="AY294" s="141"/>
      <c r="AZ294" s="141">
        <f t="shared" si="326"/>
        <v>859541545</v>
      </c>
      <c r="BA294" s="141">
        <f t="shared" si="327"/>
        <v>834431461.9999969</v>
      </c>
      <c r="BB294" s="141">
        <f t="shared" si="354"/>
        <v>0</v>
      </c>
      <c r="BC294" s="141"/>
      <c r="BD294" s="141"/>
      <c r="BE294" s="141">
        <f t="shared" si="328"/>
        <v>9386434</v>
      </c>
      <c r="BF294" s="141">
        <f t="shared" si="329"/>
        <v>9386434</v>
      </c>
      <c r="BG294" s="141">
        <f t="shared" si="355"/>
        <v>0</v>
      </c>
      <c r="BH294" s="141"/>
      <c r="BI294" s="141"/>
      <c r="BJ294" s="141">
        <f t="shared" si="330"/>
        <v>2191103</v>
      </c>
      <c r="BK294" s="141">
        <f t="shared" si="331"/>
        <v>2191101</v>
      </c>
      <c r="BL294" s="141">
        <f t="shared" si="356"/>
        <v>0</v>
      </c>
      <c r="BM294" s="141"/>
      <c r="BN294" s="141"/>
      <c r="BO294" s="141">
        <f t="shared" si="332"/>
        <v>186600000</v>
      </c>
      <c r="BP294" s="141">
        <f t="shared" si="333"/>
        <v>183638092</v>
      </c>
      <c r="BQ294" s="141">
        <f t="shared" si="357"/>
        <v>0</v>
      </c>
      <c r="BR294" s="141"/>
      <c r="BS294" s="141"/>
      <c r="BT294" s="141">
        <f t="shared" si="334"/>
        <v>121100000</v>
      </c>
      <c r="BU294" s="141">
        <f t="shared" si="335"/>
        <v>119177778</v>
      </c>
      <c r="BV294" s="141">
        <f t="shared" si="358"/>
        <v>0</v>
      </c>
      <c r="BW294" s="141"/>
      <c r="BX294" s="141"/>
      <c r="BY294" s="141">
        <f t="shared" si="336"/>
        <v>10161290</v>
      </c>
      <c r="BZ294" s="141">
        <f t="shared" si="337"/>
        <v>10000069</v>
      </c>
      <c r="CA294" s="141">
        <f t="shared" si="359"/>
        <v>0</v>
      </c>
      <c r="CB294" s="141"/>
      <c r="CC294" s="141"/>
      <c r="CD294" s="141">
        <f t="shared" si="338"/>
        <v>1904000</v>
      </c>
      <c r="CE294" s="141">
        <f t="shared" si="339"/>
        <v>1874207.2309440002</v>
      </c>
      <c r="CF294" s="141">
        <f t="shared" si="360"/>
        <v>0</v>
      </c>
      <c r="CG294" s="141"/>
      <c r="CH294" s="141">
        <v>693.23</v>
      </c>
      <c r="CI294" s="141">
        <f t="shared" si="342"/>
        <v>246401</v>
      </c>
      <c r="CJ294" s="141">
        <f t="shared" si="343"/>
        <v>225992.98000000117</v>
      </c>
      <c r="CK294" s="141">
        <f t="shared" si="361"/>
        <v>755.83128834355432</v>
      </c>
      <c r="CL294" s="141"/>
      <c r="CM294" s="141">
        <v>63422</v>
      </c>
      <c r="CN294" s="141">
        <v>125506</v>
      </c>
      <c r="CO294" s="141">
        <f t="shared" si="340"/>
        <v>188928</v>
      </c>
      <c r="CP294" s="141">
        <f t="shared" si="344"/>
        <v>435000431</v>
      </c>
      <c r="CQ294" s="141">
        <f t="shared" si="345"/>
        <v>435000431.00000006</v>
      </c>
      <c r="CR294" s="141">
        <f t="shared" si="346"/>
        <v>188927.99999999997</v>
      </c>
      <c r="CS294" s="141"/>
      <c r="CT294" s="141"/>
      <c r="CU294" s="141"/>
      <c r="CV294" s="141">
        <f t="shared" si="341"/>
        <v>1544916.1800523421</v>
      </c>
    </row>
    <row r="295" spans="1:100" s="14" customFormat="1" ht="13.2" x14ac:dyDescent="0.25">
      <c r="A295" s="4" t="s">
        <v>617</v>
      </c>
      <c r="B295" s="4" t="s">
        <v>618</v>
      </c>
      <c r="C295" s="4" t="s">
        <v>348</v>
      </c>
      <c r="D295" s="4" t="s">
        <v>348</v>
      </c>
      <c r="E295" s="4"/>
      <c r="F295" s="141"/>
      <c r="G295" s="141">
        <f>'Control Totals 2016-17'!$I$3</f>
        <v>129600000</v>
      </c>
      <c r="H295" s="141">
        <v>129600000.00000101</v>
      </c>
      <c r="I295" s="141">
        <f t="shared" si="347"/>
        <v>0</v>
      </c>
      <c r="J295" s="141"/>
      <c r="K295" s="141"/>
      <c r="L295" s="141">
        <f t="shared" si="311"/>
        <v>3202979103</v>
      </c>
      <c r="M295" s="141">
        <v>5258012077.9999981</v>
      </c>
      <c r="N295" s="141">
        <f t="shared" si="348"/>
        <v>0</v>
      </c>
      <c r="O295" s="141"/>
      <c r="P295" s="141">
        <v>1179545.591087</v>
      </c>
      <c r="Q295" s="141">
        <v>756991403</v>
      </c>
      <c r="R295" s="141">
        <v>1276518313</v>
      </c>
      <c r="S295" s="141">
        <f t="shared" si="349"/>
        <v>699485.36014415359</v>
      </c>
      <c r="T295" s="141"/>
      <c r="U295" s="141"/>
      <c r="V295" s="141">
        <f t="shared" si="312"/>
        <v>443204474</v>
      </c>
      <c r="W295" s="141">
        <f t="shared" si="313"/>
        <v>523996799.00000209</v>
      </c>
      <c r="X295" s="141">
        <f t="shared" si="314"/>
        <v>0</v>
      </c>
      <c r="Y295" s="141"/>
      <c r="Z295" s="141">
        <v>82400.471271999995</v>
      </c>
      <c r="AA295" s="141">
        <f t="shared" si="315"/>
        <v>340118003</v>
      </c>
      <c r="AB295" s="141">
        <f t="shared" si="316"/>
        <v>342170317.00001383</v>
      </c>
      <c r="AC295" s="141">
        <f t="shared" si="317"/>
        <v>81906.2389192876</v>
      </c>
      <c r="AD295" s="141"/>
      <c r="AE295" s="141"/>
      <c r="AF295" s="141">
        <f t="shared" si="318"/>
        <v>605544318</v>
      </c>
      <c r="AG295" s="141">
        <f t="shared" si="319"/>
        <v>726591897.00000179</v>
      </c>
      <c r="AH295" s="141">
        <f t="shared" si="350"/>
        <v>0</v>
      </c>
      <c r="AI295" s="141"/>
      <c r="AJ295" s="141"/>
      <c r="AK295" s="141">
        <f t="shared" si="320"/>
        <v>20371175</v>
      </c>
      <c r="AL295" s="141">
        <f t="shared" si="321"/>
        <v>21580834</v>
      </c>
      <c r="AM295" s="141">
        <f t="shared" si="351"/>
        <v>0</v>
      </c>
      <c r="AN295" s="141"/>
      <c r="AO295" s="141">
        <v>37083.973233999997</v>
      </c>
      <c r="AP295" s="141">
        <f t="shared" si="322"/>
        <v>45205996</v>
      </c>
      <c r="AQ295" s="141">
        <f t="shared" si="323"/>
        <v>45294790.000002876</v>
      </c>
      <c r="AR295" s="141">
        <f t="shared" si="352"/>
        <v>37011.275373618126</v>
      </c>
      <c r="AS295" s="141"/>
      <c r="AT295" s="141"/>
      <c r="AU295" s="141">
        <f t="shared" si="324"/>
        <v>12223411</v>
      </c>
      <c r="AV295" s="141">
        <f t="shared" si="325"/>
        <v>11889881.000002848</v>
      </c>
      <c r="AW295" s="141">
        <f t="shared" si="353"/>
        <v>0</v>
      </c>
      <c r="AX295" s="141"/>
      <c r="AY295" s="141"/>
      <c r="AZ295" s="141">
        <f t="shared" si="326"/>
        <v>859541545</v>
      </c>
      <c r="BA295" s="141">
        <f t="shared" si="327"/>
        <v>834431461.9999969</v>
      </c>
      <c r="BB295" s="141">
        <f t="shared" si="354"/>
        <v>0</v>
      </c>
      <c r="BC295" s="141"/>
      <c r="BD295" s="141"/>
      <c r="BE295" s="141">
        <f t="shared" si="328"/>
        <v>9386434</v>
      </c>
      <c r="BF295" s="141">
        <f t="shared" si="329"/>
        <v>9386434</v>
      </c>
      <c r="BG295" s="141">
        <f t="shared" si="355"/>
        <v>0</v>
      </c>
      <c r="BH295" s="141"/>
      <c r="BI295" s="141"/>
      <c r="BJ295" s="141">
        <f t="shared" si="330"/>
        <v>2191103</v>
      </c>
      <c r="BK295" s="141">
        <f t="shared" si="331"/>
        <v>2191101</v>
      </c>
      <c r="BL295" s="141">
        <f t="shared" si="356"/>
        <v>0</v>
      </c>
      <c r="BM295" s="141"/>
      <c r="BN295" s="141"/>
      <c r="BO295" s="141">
        <f t="shared" si="332"/>
        <v>186600000</v>
      </c>
      <c r="BP295" s="141">
        <f t="shared" si="333"/>
        <v>183638092</v>
      </c>
      <c r="BQ295" s="141">
        <f t="shared" si="357"/>
        <v>0</v>
      </c>
      <c r="BR295" s="141"/>
      <c r="BS295" s="141"/>
      <c r="BT295" s="141">
        <f t="shared" si="334"/>
        <v>121100000</v>
      </c>
      <c r="BU295" s="141">
        <f t="shared" si="335"/>
        <v>119177778</v>
      </c>
      <c r="BV295" s="141">
        <f t="shared" si="358"/>
        <v>0</v>
      </c>
      <c r="BW295" s="141"/>
      <c r="BX295" s="141"/>
      <c r="BY295" s="141">
        <f t="shared" si="336"/>
        <v>10161290</v>
      </c>
      <c r="BZ295" s="141">
        <f t="shared" si="337"/>
        <v>10000069</v>
      </c>
      <c r="CA295" s="141">
        <f t="shared" si="359"/>
        <v>0</v>
      </c>
      <c r="CB295" s="141"/>
      <c r="CC295" s="141"/>
      <c r="CD295" s="141">
        <f t="shared" si="338"/>
        <v>1904000</v>
      </c>
      <c r="CE295" s="141">
        <f t="shared" si="339"/>
        <v>1874207.2309440002</v>
      </c>
      <c r="CF295" s="141">
        <f t="shared" si="360"/>
        <v>0</v>
      </c>
      <c r="CG295" s="141"/>
      <c r="CH295" s="141">
        <v>693.23</v>
      </c>
      <c r="CI295" s="141">
        <f t="shared" si="342"/>
        <v>246401</v>
      </c>
      <c r="CJ295" s="141">
        <f t="shared" si="343"/>
        <v>225992.98000000117</v>
      </c>
      <c r="CK295" s="141">
        <f t="shared" si="361"/>
        <v>755.83128834355432</v>
      </c>
      <c r="CL295" s="141"/>
      <c r="CM295" s="141">
        <v>59824</v>
      </c>
      <c r="CN295" s="141">
        <v>117015</v>
      </c>
      <c r="CO295" s="141">
        <f t="shared" si="340"/>
        <v>176839</v>
      </c>
      <c r="CP295" s="141">
        <f t="shared" si="344"/>
        <v>435000431</v>
      </c>
      <c r="CQ295" s="141">
        <f t="shared" si="345"/>
        <v>435000431.00000006</v>
      </c>
      <c r="CR295" s="141">
        <f t="shared" si="346"/>
        <v>176838.99999999997</v>
      </c>
      <c r="CS295" s="141"/>
      <c r="CT295" s="141"/>
      <c r="CU295" s="141"/>
      <c r="CV295" s="141">
        <f t="shared" si="341"/>
        <v>995997.7057254028</v>
      </c>
    </row>
    <row r="296" spans="1:100" s="14" customFormat="1" ht="13.2" x14ac:dyDescent="0.25">
      <c r="A296" s="4" t="s">
        <v>647</v>
      </c>
      <c r="B296" s="4" t="s">
        <v>648</v>
      </c>
      <c r="C296" s="4" t="s">
        <v>348</v>
      </c>
      <c r="D296" s="4" t="s">
        <v>348</v>
      </c>
      <c r="E296" s="4"/>
      <c r="F296" s="141"/>
      <c r="G296" s="141">
        <f>'Control Totals 2016-17'!$I$3</f>
        <v>129600000</v>
      </c>
      <c r="H296" s="141">
        <v>129600000.00000101</v>
      </c>
      <c r="I296" s="141">
        <f t="shared" si="347"/>
        <v>0</v>
      </c>
      <c r="J296" s="141"/>
      <c r="K296" s="141"/>
      <c r="L296" s="141">
        <f t="shared" si="311"/>
        <v>3202979103</v>
      </c>
      <c r="M296" s="141">
        <v>5258012077.9999981</v>
      </c>
      <c r="N296" s="141">
        <f t="shared" si="348"/>
        <v>0</v>
      </c>
      <c r="O296" s="141"/>
      <c r="P296" s="141">
        <v>1649383.9229540001</v>
      </c>
      <c r="Q296" s="141">
        <v>756991403</v>
      </c>
      <c r="R296" s="141">
        <v>1276518313</v>
      </c>
      <c r="S296" s="141">
        <f t="shared" si="349"/>
        <v>978105.39590950031</v>
      </c>
      <c r="T296" s="141"/>
      <c r="U296" s="141"/>
      <c r="V296" s="141">
        <f t="shared" si="312"/>
        <v>443204474</v>
      </c>
      <c r="W296" s="141">
        <f t="shared" si="313"/>
        <v>523996799.00000209</v>
      </c>
      <c r="X296" s="141">
        <f t="shared" si="314"/>
        <v>0</v>
      </c>
      <c r="Y296" s="141"/>
      <c r="Z296" s="141">
        <v>98750.352379999997</v>
      </c>
      <c r="AA296" s="141">
        <f t="shared" si="315"/>
        <v>340118003</v>
      </c>
      <c r="AB296" s="141">
        <f t="shared" si="316"/>
        <v>342170317.00001383</v>
      </c>
      <c r="AC296" s="141">
        <f t="shared" si="317"/>
        <v>98158.054566230945</v>
      </c>
      <c r="AD296" s="141"/>
      <c r="AE296" s="141"/>
      <c r="AF296" s="141">
        <f t="shared" si="318"/>
        <v>605544318</v>
      </c>
      <c r="AG296" s="141">
        <f t="shared" si="319"/>
        <v>726591897.00000179</v>
      </c>
      <c r="AH296" s="141">
        <f t="shared" si="350"/>
        <v>0</v>
      </c>
      <c r="AI296" s="141"/>
      <c r="AJ296" s="141"/>
      <c r="AK296" s="141">
        <f t="shared" si="320"/>
        <v>20371175</v>
      </c>
      <c r="AL296" s="141">
        <f t="shared" si="321"/>
        <v>21580834</v>
      </c>
      <c r="AM296" s="141">
        <f t="shared" si="351"/>
        <v>0</v>
      </c>
      <c r="AN296" s="141"/>
      <c r="AO296" s="141">
        <v>28309.240919</v>
      </c>
      <c r="AP296" s="141">
        <f t="shared" si="322"/>
        <v>45205996</v>
      </c>
      <c r="AQ296" s="141">
        <f t="shared" si="323"/>
        <v>45294790.000002876</v>
      </c>
      <c r="AR296" s="141">
        <f t="shared" si="352"/>
        <v>28253.744674547979</v>
      </c>
      <c r="AS296" s="141"/>
      <c r="AT296" s="141"/>
      <c r="AU296" s="141">
        <f t="shared" si="324"/>
        <v>12223411</v>
      </c>
      <c r="AV296" s="141">
        <f t="shared" si="325"/>
        <v>11889881.000002848</v>
      </c>
      <c r="AW296" s="141">
        <f t="shared" si="353"/>
        <v>0</v>
      </c>
      <c r="AX296" s="141"/>
      <c r="AY296" s="141"/>
      <c r="AZ296" s="141">
        <f t="shared" si="326"/>
        <v>859541545</v>
      </c>
      <c r="BA296" s="141">
        <f t="shared" si="327"/>
        <v>834431461.9999969</v>
      </c>
      <c r="BB296" s="141">
        <f t="shared" si="354"/>
        <v>0</v>
      </c>
      <c r="BC296" s="141"/>
      <c r="BD296" s="141"/>
      <c r="BE296" s="141">
        <f t="shared" si="328"/>
        <v>9386434</v>
      </c>
      <c r="BF296" s="141">
        <f t="shared" si="329"/>
        <v>9386434</v>
      </c>
      <c r="BG296" s="141">
        <f t="shared" si="355"/>
        <v>0</v>
      </c>
      <c r="BH296" s="141"/>
      <c r="BI296" s="141"/>
      <c r="BJ296" s="141">
        <f t="shared" si="330"/>
        <v>2191103</v>
      </c>
      <c r="BK296" s="141">
        <f t="shared" si="331"/>
        <v>2191101</v>
      </c>
      <c r="BL296" s="141">
        <f t="shared" si="356"/>
        <v>0</v>
      </c>
      <c r="BM296" s="141"/>
      <c r="BN296" s="141"/>
      <c r="BO296" s="141">
        <f t="shared" si="332"/>
        <v>186600000</v>
      </c>
      <c r="BP296" s="141">
        <f t="shared" si="333"/>
        <v>183638092</v>
      </c>
      <c r="BQ296" s="141">
        <f t="shared" si="357"/>
        <v>0</v>
      </c>
      <c r="BR296" s="141"/>
      <c r="BS296" s="141"/>
      <c r="BT296" s="141">
        <f t="shared" si="334"/>
        <v>121100000</v>
      </c>
      <c r="BU296" s="141">
        <f t="shared" si="335"/>
        <v>119177778</v>
      </c>
      <c r="BV296" s="141">
        <f t="shared" si="358"/>
        <v>0</v>
      </c>
      <c r="BW296" s="141"/>
      <c r="BX296" s="141"/>
      <c r="BY296" s="141">
        <f t="shared" si="336"/>
        <v>10161290</v>
      </c>
      <c r="BZ296" s="141">
        <f t="shared" si="337"/>
        <v>10000069</v>
      </c>
      <c r="CA296" s="141">
        <f t="shared" si="359"/>
        <v>0</v>
      </c>
      <c r="CB296" s="141"/>
      <c r="CC296" s="141"/>
      <c r="CD296" s="141">
        <f t="shared" si="338"/>
        <v>1904000</v>
      </c>
      <c r="CE296" s="141">
        <f t="shared" si="339"/>
        <v>1874207.2309440002</v>
      </c>
      <c r="CF296" s="141">
        <f t="shared" si="360"/>
        <v>0</v>
      </c>
      <c r="CG296" s="141"/>
      <c r="CH296" s="141">
        <v>693.23</v>
      </c>
      <c r="CI296" s="141">
        <f t="shared" si="342"/>
        <v>246401</v>
      </c>
      <c r="CJ296" s="141">
        <f t="shared" si="343"/>
        <v>225992.98000000117</v>
      </c>
      <c r="CK296" s="141">
        <f t="shared" si="361"/>
        <v>755.83128834355432</v>
      </c>
      <c r="CL296" s="141"/>
      <c r="CM296" s="141">
        <v>66290</v>
      </c>
      <c r="CN296" s="141">
        <v>134472</v>
      </c>
      <c r="CO296" s="141">
        <f t="shared" si="340"/>
        <v>200762</v>
      </c>
      <c r="CP296" s="141">
        <f t="shared" si="344"/>
        <v>435000431</v>
      </c>
      <c r="CQ296" s="141">
        <f t="shared" si="345"/>
        <v>435000431.00000006</v>
      </c>
      <c r="CR296" s="141">
        <f t="shared" si="346"/>
        <v>200761.99999999997</v>
      </c>
      <c r="CS296" s="141"/>
      <c r="CT296" s="141"/>
      <c r="CU296" s="141"/>
      <c r="CV296" s="141">
        <f t="shared" si="341"/>
        <v>1306035.0264386227</v>
      </c>
    </row>
    <row r="297" spans="1:100" s="14" customFormat="1" ht="13.2" x14ac:dyDescent="0.25">
      <c r="A297" s="4" t="s">
        <v>559</v>
      </c>
      <c r="B297" s="4" t="s">
        <v>560</v>
      </c>
      <c r="C297" s="4" t="s">
        <v>348</v>
      </c>
      <c r="D297" s="4" t="s">
        <v>348</v>
      </c>
      <c r="E297" s="4"/>
      <c r="F297" s="141"/>
      <c r="G297" s="141">
        <f>'Control Totals 2016-17'!$I$3</f>
        <v>129600000</v>
      </c>
      <c r="H297" s="141">
        <v>129600000.00000101</v>
      </c>
      <c r="I297" s="141">
        <f t="shared" si="347"/>
        <v>0</v>
      </c>
      <c r="J297" s="141"/>
      <c r="K297" s="141"/>
      <c r="L297" s="141">
        <f t="shared" si="311"/>
        <v>3202979103</v>
      </c>
      <c r="M297" s="141">
        <v>5258012077.9999981</v>
      </c>
      <c r="N297" s="141">
        <f t="shared" si="348"/>
        <v>0</v>
      </c>
      <c r="O297" s="141"/>
      <c r="P297" s="141">
        <v>1471396.933467</v>
      </c>
      <c r="Q297" s="141">
        <v>756991403</v>
      </c>
      <c r="R297" s="141">
        <v>1276518313</v>
      </c>
      <c r="S297" s="141">
        <f t="shared" si="349"/>
        <v>872556.87418804935</v>
      </c>
      <c r="T297" s="141"/>
      <c r="U297" s="141"/>
      <c r="V297" s="141">
        <f t="shared" si="312"/>
        <v>443204474</v>
      </c>
      <c r="W297" s="141">
        <f t="shared" si="313"/>
        <v>523996799.00000209</v>
      </c>
      <c r="X297" s="141">
        <f t="shared" si="314"/>
        <v>0</v>
      </c>
      <c r="Y297" s="141"/>
      <c r="Z297" s="141">
        <v>109428.061133</v>
      </c>
      <c r="AA297" s="141">
        <f t="shared" si="315"/>
        <v>340118003</v>
      </c>
      <c r="AB297" s="141">
        <f t="shared" si="316"/>
        <v>342170317.00001383</v>
      </c>
      <c r="AC297" s="141">
        <f t="shared" si="317"/>
        <v>108771.719157382</v>
      </c>
      <c r="AD297" s="141"/>
      <c r="AE297" s="141"/>
      <c r="AF297" s="141">
        <f t="shared" si="318"/>
        <v>605544318</v>
      </c>
      <c r="AG297" s="141">
        <f t="shared" si="319"/>
        <v>726591897.00000179</v>
      </c>
      <c r="AH297" s="141">
        <f t="shared" si="350"/>
        <v>0</v>
      </c>
      <c r="AI297" s="141"/>
      <c r="AJ297" s="141"/>
      <c r="AK297" s="141">
        <f t="shared" si="320"/>
        <v>20371175</v>
      </c>
      <c r="AL297" s="141">
        <f t="shared" si="321"/>
        <v>21580834</v>
      </c>
      <c r="AM297" s="141">
        <f t="shared" si="351"/>
        <v>0</v>
      </c>
      <c r="AN297" s="141"/>
      <c r="AO297" s="141">
        <v>32355.197630999999</v>
      </c>
      <c r="AP297" s="141">
        <f t="shared" si="322"/>
        <v>45205996</v>
      </c>
      <c r="AQ297" s="141">
        <f t="shared" si="323"/>
        <v>45294790.000002876</v>
      </c>
      <c r="AR297" s="141">
        <f t="shared" si="352"/>
        <v>32291.769863291178</v>
      </c>
      <c r="AS297" s="141"/>
      <c r="AT297" s="141"/>
      <c r="AU297" s="141">
        <f t="shared" si="324"/>
        <v>12223411</v>
      </c>
      <c r="AV297" s="141">
        <f t="shared" si="325"/>
        <v>11889881.000002848</v>
      </c>
      <c r="AW297" s="141">
        <f t="shared" si="353"/>
        <v>0</v>
      </c>
      <c r="AX297" s="141"/>
      <c r="AY297" s="141"/>
      <c r="AZ297" s="141">
        <f t="shared" si="326"/>
        <v>859541545</v>
      </c>
      <c r="BA297" s="141">
        <f t="shared" si="327"/>
        <v>834431461.9999969</v>
      </c>
      <c r="BB297" s="141">
        <f t="shared" si="354"/>
        <v>0</v>
      </c>
      <c r="BC297" s="141"/>
      <c r="BD297" s="141"/>
      <c r="BE297" s="141">
        <f t="shared" si="328"/>
        <v>9386434</v>
      </c>
      <c r="BF297" s="141">
        <f t="shared" si="329"/>
        <v>9386434</v>
      </c>
      <c r="BG297" s="141">
        <f t="shared" si="355"/>
        <v>0</v>
      </c>
      <c r="BH297" s="141"/>
      <c r="BI297" s="141"/>
      <c r="BJ297" s="141">
        <f t="shared" si="330"/>
        <v>2191103</v>
      </c>
      <c r="BK297" s="141">
        <f t="shared" si="331"/>
        <v>2191101</v>
      </c>
      <c r="BL297" s="141">
        <f t="shared" si="356"/>
        <v>0</v>
      </c>
      <c r="BM297" s="141"/>
      <c r="BN297" s="141"/>
      <c r="BO297" s="141">
        <f t="shared" si="332"/>
        <v>186600000</v>
      </c>
      <c r="BP297" s="141">
        <f t="shared" si="333"/>
        <v>183638092</v>
      </c>
      <c r="BQ297" s="141">
        <f t="shared" si="357"/>
        <v>0</v>
      </c>
      <c r="BR297" s="141"/>
      <c r="BS297" s="141"/>
      <c r="BT297" s="141">
        <f t="shared" si="334"/>
        <v>121100000</v>
      </c>
      <c r="BU297" s="141">
        <f t="shared" si="335"/>
        <v>119177778</v>
      </c>
      <c r="BV297" s="141">
        <f t="shared" si="358"/>
        <v>0</v>
      </c>
      <c r="BW297" s="141"/>
      <c r="BX297" s="141"/>
      <c r="BY297" s="141">
        <f t="shared" si="336"/>
        <v>10161290</v>
      </c>
      <c r="BZ297" s="141">
        <f t="shared" si="337"/>
        <v>10000069</v>
      </c>
      <c r="CA297" s="141">
        <f t="shared" si="359"/>
        <v>0</v>
      </c>
      <c r="CB297" s="141"/>
      <c r="CC297" s="141"/>
      <c r="CD297" s="141">
        <f t="shared" si="338"/>
        <v>1904000</v>
      </c>
      <c r="CE297" s="141">
        <f t="shared" si="339"/>
        <v>1874207.2309440002</v>
      </c>
      <c r="CF297" s="141">
        <f t="shared" si="360"/>
        <v>0</v>
      </c>
      <c r="CG297" s="141"/>
      <c r="CH297" s="141">
        <v>693.23</v>
      </c>
      <c r="CI297" s="141">
        <f t="shared" si="342"/>
        <v>246401</v>
      </c>
      <c r="CJ297" s="141">
        <f t="shared" si="343"/>
        <v>225992.98000000117</v>
      </c>
      <c r="CK297" s="141">
        <f t="shared" si="361"/>
        <v>755.83128834355432</v>
      </c>
      <c r="CL297" s="141"/>
      <c r="CM297" s="141">
        <v>77128</v>
      </c>
      <c r="CN297" s="141">
        <v>154073</v>
      </c>
      <c r="CO297" s="141">
        <f t="shared" si="340"/>
        <v>231201</v>
      </c>
      <c r="CP297" s="141">
        <f t="shared" si="344"/>
        <v>435000431</v>
      </c>
      <c r="CQ297" s="141">
        <f t="shared" si="345"/>
        <v>435000431.00000006</v>
      </c>
      <c r="CR297" s="141">
        <f t="shared" si="346"/>
        <v>231200.99999999997</v>
      </c>
      <c r="CS297" s="141"/>
      <c r="CT297" s="141"/>
      <c r="CU297" s="141"/>
      <c r="CV297" s="141">
        <f t="shared" si="341"/>
        <v>1245577.1944970661</v>
      </c>
    </row>
    <row r="298" spans="1:100" s="14" customFormat="1" ht="13.2" x14ac:dyDescent="0.25">
      <c r="A298" s="4" t="s">
        <v>661</v>
      </c>
      <c r="B298" s="4" t="s">
        <v>662</v>
      </c>
      <c r="C298" s="4" t="s">
        <v>348</v>
      </c>
      <c r="D298" s="4" t="s">
        <v>348</v>
      </c>
      <c r="E298" s="4"/>
      <c r="F298" s="141"/>
      <c r="G298" s="141">
        <f>'Control Totals 2016-17'!$I$3</f>
        <v>129600000</v>
      </c>
      <c r="H298" s="141">
        <v>129600000.00000101</v>
      </c>
      <c r="I298" s="141">
        <f t="shared" si="347"/>
        <v>0</v>
      </c>
      <c r="J298" s="141"/>
      <c r="K298" s="141"/>
      <c r="L298" s="141">
        <f t="shared" si="311"/>
        <v>3202979103</v>
      </c>
      <c r="M298" s="141">
        <v>5258012077.9999981</v>
      </c>
      <c r="N298" s="141">
        <f t="shared" si="348"/>
        <v>0</v>
      </c>
      <c r="O298" s="141"/>
      <c r="P298" s="141">
        <v>2330516.0150330001</v>
      </c>
      <c r="Q298" s="141">
        <v>756991403</v>
      </c>
      <c r="R298" s="141">
        <v>1276518313</v>
      </c>
      <c r="S298" s="141">
        <f t="shared" si="349"/>
        <v>1382025.2870385572</v>
      </c>
      <c r="T298" s="141"/>
      <c r="U298" s="141"/>
      <c r="V298" s="141">
        <f t="shared" si="312"/>
        <v>443204474</v>
      </c>
      <c r="W298" s="141">
        <f t="shared" si="313"/>
        <v>523996799.00000209</v>
      </c>
      <c r="X298" s="141">
        <f t="shared" si="314"/>
        <v>0</v>
      </c>
      <c r="Y298" s="141"/>
      <c r="Z298" s="141">
        <v>131412.054064</v>
      </c>
      <c r="AA298" s="141">
        <f t="shared" si="315"/>
        <v>340118003</v>
      </c>
      <c r="AB298" s="141">
        <f t="shared" si="316"/>
        <v>342170317.00001383</v>
      </c>
      <c r="AC298" s="141">
        <f t="shared" si="317"/>
        <v>130623.85361256775</v>
      </c>
      <c r="AD298" s="141"/>
      <c r="AE298" s="141"/>
      <c r="AF298" s="141">
        <f t="shared" si="318"/>
        <v>605544318</v>
      </c>
      <c r="AG298" s="141">
        <f t="shared" si="319"/>
        <v>726591897.00000179</v>
      </c>
      <c r="AH298" s="141">
        <f t="shared" si="350"/>
        <v>0</v>
      </c>
      <c r="AI298" s="141"/>
      <c r="AJ298" s="141"/>
      <c r="AK298" s="141">
        <f t="shared" si="320"/>
        <v>20371175</v>
      </c>
      <c r="AL298" s="141">
        <f t="shared" si="321"/>
        <v>21580834</v>
      </c>
      <c r="AM298" s="141">
        <f t="shared" si="351"/>
        <v>0</v>
      </c>
      <c r="AN298" s="141"/>
      <c r="AO298" s="141">
        <v>31397.779103000001</v>
      </c>
      <c r="AP298" s="141">
        <f t="shared" si="322"/>
        <v>45205996</v>
      </c>
      <c r="AQ298" s="141">
        <f t="shared" si="323"/>
        <v>45294790.000002876</v>
      </c>
      <c r="AR298" s="141">
        <f t="shared" si="352"/>
        <v>31336.228218278782</v>
      </c>
      <c r="AS298" s="141"/>
      <c r="AT298" s="141"/>
      <c r="AU298" s="141">
        <f t="shared" si="324"/>
        <v>12223411</v>
      </c>
      <c r="AV298" s="141">
        <f t="shared" si="325"/>
        <v>11889881.000002848</v>
      </c>
      <c r="AW298" s="141">
        <f t="shared" si="353"/>
        <v>0</v>
      </c>
      <c r="AX298" s="141"/>
      <c r="AY298" s="141"/>
      <c r="AZ298" s="141">
        <f t="shared" si="326"/>
        <v>859541545</v>
      </c>
      <c r="BA298" s="141">
        <f t="shared" si="327"/>
        <v>834431461.9999969</v>
      </c>
      <c r="BB298" s="141">
        <f t="shared" si="354"/>
        <v>0</v>
      </c>
      <c r="BC298" s="141"/>
      <c r="BD298" s="141"/>
      <c r="BE298" s="141">
        <f t="shared" si="328"/>
        <v>9386434</v>
      </c>
      <c r="BF298" s="141">
        <f t="shared" si="329"/>
        <v>9386434</v>
      </c>
      <c r="BG298" s="141">
        <f t="shared" si="355"/>
        <v>0</v>
      </c>
      <c r="BH298" s="141"/>
      <c r="BI298" s="141"/>
      <c r="BJ298" s="141">
        <f t="shared" si="330"/>
        <v>2191103</v>
      </c>
      <c r="BK298" s="141">
        <f t="shared" si="331"/>
        <v>2191101</v>
      </c>
      <c r="BL298" s="141">
        <f t="shared" si="356"/>
        <v>0</v>
      </c>
      <c r="BM298" s="141"/>
      <c r="BN298" s="141"/>
      <c r="BO298" s="141">
        <f t="shared" si="332"/>
        <v>186600000</v>
      </c>
      <c r="BP298" s="141">
        <f t="shared" si="333"/>
        <v>183638092</v>
      </c>
      <c r="BQ298" s="141">
        <f t="shared" si="357"/>
        <v>0</v>
      </c>
      <c r="BR298" s="141"/>
      <c r="BS298" s="141"/>
      <c r="BT298" s="141">
        <f t="shared" si="334"/>
        <v>121100000</v>
      </c>
      <c r="BU298" s="141">
        <f t="shared" si="335"/>
        <v>119177778</v>
      </c>
      <c r="BV298" s="141">
        <f t="shared" si="358"/>
        <v>0</v>
      </c>
      <c r="BW298" s="141"/>
      <c r="BX298" s="141"/>
      <c r="BY298" s="141">
        <f t="shared" si="336"/>
        <v>10161290</v>
      </c>
      <c r="BZ298" s="141">
        <f t="shared" si="337"/>
        <v>10000069</v>
      </c>
      <c r="CA298" s="141">
        <f t="shared" si="359"/>
        <v>0</v>
      </c>
      <c r="CB298" s="141"/>
      <c r="CC298" s="141"/>
      <c r="CD298" s="141">
        <f t="shared" si="338"/>
        <v>1904000</v>
      </c>
      <c r="CE298" s="141">
        <f t="shared" si="339"/>
        <v>1874207.2309440002</v>
      </c>
      <c r="CF298" s="141">
        <f t="shared" si="360"/>
        <v>0</v>
      </c>
      <c r="CG298" s="141"/>
      <c r="CH298" s="141">
        <v>693.23</v>
      </c>
      <c r="CI298" s="141">
        <f t="shared" si="342"/>
        <v>246401</v>
      </c>
      <c r="CJ298" s="141">
        <f t="shared" si="343"/>
        <v>225992.98000000117</v>
      </c>
      <c r="CK298" s="141">
        <f t="shared" si="361"/>
        <v>755.83128834355432</v>
      </c>
      <c r="CL298" s="141"/>
      <c r="CM298" s="141">
        <v>95096</v>
      </c>
      <c r="CN298" s="141">
        <v>184285</v>
      </c>
      <c r="CO298" s="141">
        <f t="shared" si="340"/>
        <v>279381</v>
      </c>
      <c r="CP298" s="141">
        <f t="shared" si="344"/>
        <v>435000431</v>
      </c>
      <c r="CQ298" s="141">
        <f t="shared" si="345"/>
        <v>435000431.00000006</v>
      </c>
      <c r="CR298" s="141">
        <f t="shared" si="346"/>
        <v>279380.99999999994</v>
      </c>
      <c r="CS298" s="141"/>
      <c r="CT298" s="141"/>
      <c r="CU298" s="141"/>
      <c r="CV298" s="141">
        <f t="shared" si="341"/>
        <v>1824122.2001577474</v>
      </c>
    </row>
    <row r="299" spans="1:100" s="14" customFormat="1" ht="13.2" x14ac:dyDescent="0.25">
      <c r="A299" s="4" t="s">
        <v>671</v>
      </c>
      <c r="B299" s="4" t="s">
        <v>672</v>
      </c>
      <c r="C299" s="4" t="s">
        <v>348</v>
      </c>
      <c r="D299" s="4" t="s">
        <v>348</v>
      </c>
      <c r="E299" s="4"/>
      <c r="F299" s="141"/>
      <c r="G299" s="141">
        <f>'Control Totals 2016-17'!$I$3</f>
        <v>129600000</v>
      </c>
      <c r="H299" s="141">
        <v>129600000.00000101</v>
      </c>
      <c r="I299" s="141">
        <f t="shared" si="347"/>
        <v>0</v>
      </c>
      <c r="J299" s="141"/>
      <c r="K299" s="141"/>
      <c r="L299" s="141">
        <f t="shared" si="311"/>
        <v>3202979103</v>
      </c>
      <c r="M299" s="141">
        <v>5258012077.9999981</v>
      </c>
      <c r="N299" s="141">
        <f t="shared" si="348"/>
        <v>0</v>
      </c>
      <c r="O299" s="141"/>
      <c r="P299" s="141">
        <v>1503132.0827269999</v>
      </c>
      <c r="Q299" s="141">
        <v>756991403</v>
      </c>
      <c r="R299" s="141">
        <v>1276518313</v>
      </c>
      <c r="S299" s="141">
        <f t="shared" si="349"/>
        <v>891376.21654929104</v>
      </c>
      <c r="T299" s="141"/>
      <c r="U299" s="141"/>
      <c r="V299" s="141">
        <f t="shared" si="312"/>
        <v>443204474</v>
      </c>
      <c r="W299" s="141">
        <f t="shared" si="313"/>
        <v>523996799.00000209</v>
      </c>
      <c r="X299" s="141">
        <f t="shared" si="314"/>
        <v>0</v>
      </c>
      <c r="Y299" s="141"/>
      <c r="Z299" s="141">
        <v>54557.463385000003</v>
      </c>
      <c r="AA299" s="141">
        <f t="shared" si="315"/>
        <v>340118003</v>
      </c>
      <c r="AB299" s="141">
        <f t="shared" si="316"/>
        <v>342170317.00001383</v>
      </c>
      <c r="AC299" s="141">
        <f t="shared" si="317"/>
        <v>54230.23147636465</v>
      </c>
      <c r="AD299" s="141"/>
      <c r="AE299" s="141"/>
      <c r="AF299" s="141">
        <f t="shared" si="318"/>
        <v>605544318</v>
      </c>
      <c r="AG299" s="141">
        <f t="shared" si="319"/>
        <v>726591897.00000179</v>
      </c>
      <c r="AH299" s="141">
        <f t="shared" si="350"/>
        <v>0</v>
      </c>
      <c r="AI299" s="141"/>
      <c r="AJ299" s="141"/>
      <c r="AK299" s="141">
        <f t="shared" si="320"/>
        <v>20371175</v>
      </c>
      <c r="AL299" s="141">
        <f t="shared" si="321"/>
        <v>21580834</v>
      </c>
      <c r="AM299" s="141">
        <f t="shared" si="351"/>
        <v>0</v>
      </c>
      <c r="AN299" s="141"/>
      <c r="AO299" s="141">
        <v>28309.240919</v>
      </c>
      <c r="AP299" s="141">
        <f t="shared" si="322"/>
        <v>45205996</v>
      </c>
      <c r="AQ299" s="141">
        <f t="shared" si="323"/>
        <v>45294790.000002876</v>
      </c>
      <c r="AR299" s="141">
        <f t="shared" si="352"/>
        <v>28253.744674547979</v>
      </c>
      <c r="AS299" s="141"/>
      <c r="AT299" s="141"/>
      <c r="AU299" s="141">
        <f t="shared" si="324"/>
        <v>12223411</v>
      </c>
      <c r="AV299" s="141">
        <f t="shared" si="325"/>
        <v>11889881.000002848</v>
      </c>
      <c r="AW299" s="141">
        <f t="shared" si="353"/>
        <v>0</v>
      </c>
      <c r="AX299" s="141"/>
      <c r="AY299" s="141"/>
      <c r="AZ299" s="141">
        <f t="shared" si="326"/>
        <v>859541545</v>
      </c>
      <c r="BA299" s="141">
        <f t="shared" si="327"/>
        <v>834431461.9999969</v>
      </c>
      <c r="BB299" s="141">
        <f t="shared" si="354"/>
        <v>0</v>
      </c>
      <c r="BC299" s="141"/>
      <c r="BD299" s="141"/>
      <c r="BE299" s="141">
        <f t="shared" si="328"/>
        <v>9386434</v>
      </c>
      <c r="BF299" s="141">
        <f t="shared" si="329"/>
        <v>9386434</v>
      </c>
      <c r="BG299" s="141">
        <f t="shared" si="355"/>
        <v>0</v>
      </c>
      <c r="BH299" s="141"/>
      <c r="BI299" s="141"/>
      <c r="BJ299" s="141">
        <f t="shared" si="330"/>
        <v>2191103</v>
      </c>
      <c r="BK299" s="141">
        <f t="shared" si="331"/>
        <v>2191101</v>
      </c>
      <c r="BL299" s="141">
        <f t="shared" si="356"/>
        <v>0</v>
      </c>
      <c r="BM299" s="141"/>
      <c r="BN299" s="141"/>
      <c r="BO299" s="141">
        <f t="shared" si="332"/>
        <v>186600000</v>
      </c>
      <c r="BP299" s="141">
        <f t="shared" si="333"/>
        <v>183638092</v>
      </c>
      <c r="BQ299" s="141">
        <f t="shared" si="357"/>
        <v>0</v>
      </c>
      <c r="BR299" s="141"/>
      <c r="BS299" s="141"/>
      <c r="BT299" s="141">
        <f t="shared" si="334"/>
        <v>121100000</v>
      </c>
      <c r="BU299" s="141">
        <f t="shared" si="335"/>
        <v>119177778</v>
      </c>
      <c r="BV299" s="141">
        <f t="shared" si="358"/>
        <v>0</v>
      </c>
      <c r="BW299" s="141"/>
      <c r="BX299" s="141"/>
      <c r="BY299" s="141">
        <f t="shared" si="336"/>
        <v>10161290</v>
      </c>
      <c r="BZ299" s="141">
        <f t="shared" si="337"/>
        <v>10000069</v>
      </c>
      <c r="CA299" s="141">
        <f t="shared" si="359"/>
        <v>0</v>
      </c>
      <c r="CB299" s="141"/>
      <c r="CC299" s="141"/>
      <c r="CD299" s="141">
        <f t="shared" si="338"/>
        <v>1904000</v>
      </c>
      <c r="CE299" s="141">
        <f t="shared" si="339"/>
        <v>1874207.2309440002</v>
      </c>
      <c r="CF299" s="141">
        <f t="shared" si="360"/>
        <v>0</v>
      </c>
      <c r="CG299" s="141"/>
      <c r="CH299" s="141">
        <v>693.23</v>
      </c>
      <c r="CI299" s="141">
        <f t="shared" si="342"/>
        <v>246401</v>
      </c>
      <c r="CJ299" s="141">
        <f t="shared" si="343"/>
        <v>225992.98000000117</v>
      </c>
      <c r="CK299" s="141">
        <f t="shared" si="361"/>
        <v>755.83128834355432</v>
      </c>
      <c r="CL299" s="141"/>
      <c r="CM299" s="141">
        <v>39334</v>
      </c>
      <c r="CN299" s="141">
        <v>76410</v>
      </c>
      <c r="CO299" s="141">
        <f t="shared" si="340"/>
        <v>115744</v>
      </c>
      <c r="CP299" s="141">
        <f t="shared" si="344"/>
        <v>435000431</v>
      </c>
      <c r="CQ299" s="141">
        <f t="shared" si="345"/>
        <v>435000431.00000006</v>
      </c>
      <c r="CR299" s="141">
        <f t="shared" si="346"/>
        <v>115743.99999999999</v>
      </c>
      <c r="CS299" s="141"/>
      <c r="CT299" s="141"/>
      <c r="CU299" s="141"/>
      <c r="CV299" s="141">
        <f t="shared" si="341"/>
        <v>1090360.023988547</v>
      </c>
    </row>
    <row r="300" spans="1:100" s="14" customFormat="1" ht="13.2" x14ac:dyDescent="0.25">
      <c r="A300" s="4" t="s">
        <v>79</v>
      </c>
      <c r="B300" s="4" t="s">
        <v>80</v>
      </c>
      <c r="C300" s="4"/>
      <c r="D300" s="4" t="s">
        <v>36</v>
      </c>
      <c r="E300" s="4"/>
      <c r="F300" s="141">
        <v>478735.04330600001</v>
      </c>
      <c r="G300" s="141">
        <f>'Control Totals 2016-17'!$I$3</f>
        <v>129600000</v>
      </c>
      <c r="H300" s="141">
        <v>129600000.00000101</v>
      </c>
      <c r="I300" s="141">
        <f t="shared" si="347"/>
        <v>478735.04330599628</v>
      </c>
      <c r="J300" s="141"/>
      <c r="K300" s="141">
        <v>26245761.210901</v>
      </c>
      <c r="L300" s="141">
        <f t="shared" si="311"/>
        <v>3202979103</v>
      </c>
      <c r="M300" s="141">
        <v>5258012077.9999981</v>
      </c>
      <c r="N300" s="141">
        <f t="shared" si="348"/>
        <v>15987910.155736983</v>
      </c>
      <c r="O300" s="141"/>
      <c r="P300" s="141">
        <v>4119571.8610589998</v>
      </c>
      <c r="Q300" s="141">
        <v>756991403</v>
      </c>
      <c r="R300" s="141">
        <v>1276518313</v>
      </c>
      <c r="S300" s="141">
        <f t="shared" si="349"/>
        <v>2442957.8887383919</v>
      </c>
      <c r="T300" s="141"/>
      <c r="U300" s="141"/>
      <c r="V300" s="141">
        <f t="shared" si="312"/>
        <v>443204474</v>
      </c>
      <c r="W300" s="141">
        <f t="shared" si="313"/>
        <v>523996799.00000209</v>
      </c>
      <c r="X300" s="141">
        <f t="shared" si="314"/>
        <v>0</v>
      </c>
      <c r="Y300" s="141"/>
      <c r="Z300" s="141">
        <v>836255.01338599995</v>
      </c>
      <c r="AA300" s="141">
        <f t="shared" si="315"/>
        <v>340118003</v>
      </c>
      <c r="AB300" s="141">
        <f t="shared" si="316"/>
        <v>342170317.00001383</v>
      </c>
      <c r="AC300" s="141">
        <f t="shared" si="317"/>
        <v>831239.21339901933</v>
      </c>
      <c r="AD300" s="141"/>
      <c r="AE300" s="141">
        <v>2984474.6143550002</v>
      </c>
      <c r="AF300" s="141">
        <f t="shared" si="318"/>
        <v>605544318</v>
      </c>
      <c r="AG300" s="141">
        <f t="shared" si="319"/>
        <v>726591897.00000179</v>
      </c>
      <c r="AH300" s="141">
        <f t="shared" si="350"/>
        <v>2487271.9505952699</v>
      </c>
      <c r="AI300" s="141"/>
      <c r="AJ300" s="141"/>
      <c r="AK300" s="141">
        <f t="shared" si="320"/>
        <v>20371175</v>
      </c>
      <c r="AL300" s="141">
        <f t="shared" si="321"/>
        <v>21580834</v>
      </c>
      <c r="AM300" s="141">
        <f t="shared" si="351"/>
        <v>0</v>
      </c>
      <c r="AN300" s="141"/>
      <c r="AO300" s="141">
        <v>51271.432413000002</v>
      </c>
      <c r="AP300" s="141">
        <f t="shared" si="322"/>
        <v>45205996</v>
      </c>
      <c r="AQ300" s="141">
        <f t="shared" si="323"/>
        <v>45294790.000002876</v>
      </c>
      <c r="AR300" s="141">
        <f t="shared" si="352"/>
        <v>51170.922054748495</v>
      </c>
      <c r="AS300" s="141"/>
      <c r="AT300" s="141">
        <v>65167.871575999998</v>
      </c>
      <c r="AU300" s="141">
        <f t="shared" si="324"/>
        <v>12223411</v>
      </c>
      <c r="AV300" s="141">
        <f t="shared" si="325"/>
        <v>11889881.000002848</v>
      </c>
      <c r="AW300" s="141">
        <f t="shared" si="353"/>
        <v>66995.933623597652</v>
      </c>
      <c r="AX300" s="141"/>
      <c r="AY300" s="141">
        <v>4010680.370567</v>
      </c>
      <c r="AZ300" s="141">
        <f t="shared" si="326"/>
        <v>859541545</v>
      </c>
      <c r="BA300" s="141">
        <f t="shared" si="327"/>
        <v>834431461.9999969</v>
      </c>
      <c r="BB300" s="141">
        <f t="shared" si="354"/>
        <v>4131371.5496244612</v>
      </c>
      <c r="BC300" s="141"/>
      <c r="BD300" s="141"/>
      <c r="BE300" s="141">
        <f t="shared" si="328"/>
        <v>9386434</v>
      </c>
      <c r="BF300" s="141">
        <f t="shared" si="329"/>
        <v>9386434</v>
      </c>
      <c r="BG300" s="141">
        <f t="shared" si="355"/>
        <v>0</v>
      </c>
      <c r="BH300" s="141"/>
      <c r="BI300" s="141"/>
      <c r="BJ300" s="141">
        <f t="shared" si="330"/>
        <v>2191103</v>
      </c>
      <c r="BK300" s="141">
        <f t="shared" si="331"/>
        <v>2191101</v>
      </c>
      <c r="BL300" s="141">
        <f t="shared" si="356"/>
        <v>0</v>
      </c>
      <c r="BM300" s="141"/>
      <c r="BN300" s="141">
        <v>700320</v>
      </c>
      <c r="BO300" s="141">
        <f t="shared" si="332"/>
        <v>186600000</v>
      </c>
      <c r="BP300" s="141">
        <f t="shared" si="333"/>
        <v>183638092</v>
      </c>
      <c r="BQ300" s="141">
        <f t="shared" si="357"/>
        <v>711615.49641890207</v>
      </c>
      <c r="BR300" s="141"/>
      <c r="BS300" s="141">
        <v>375613</v>
      </c>
      <c r="BT300" s="141">
        <f t="shared" si="334"/>
        <v>121100000</v>
      </c>
      <c r="BU300" s="141">
        <f t="shared" si="335"/>
        <v>119177778</v>
      </c>
      <c r="BV300" s="141">
        <f t="shared" si="358"/>
        <v>381671.27348187345</v>
      </c>
      <c r="BW300" s="141"/>
      <c r="BX300" s="141">
        <v>12054</v>
      </c>
      <c r="BY300" s="141">
        <f t="shared" si="336"/>
        <v>10161290</v>
      </c>
      <c r="BZ300" s="141">
        <f t="shared" si="337"/>
        <v>10000069</v>
      </c>
      <c r="CA300" s="141">
        <f t="shared" si="359"/>
        <v>12248.334452492278</v>
      </c>
      <c r="CB300" s="141"/>
      <c r="CC300" s="141">
        <v>9232.5479369999994</v>
      </c>
      <c r="CD300" s="141">
        <f t="shared" si="338"/>
        <v>1904000</v>
      </c>
      <c r="CE300" s="141">
        <f t="shared" si="339"/>
        <v>1874207.2309440002</v>
      </c>
      <c r="CF300" s="141">
        <f t="shared" si="360"/>
        <v>9379.3103461637638</v>
      </c>
      <c r="CG300" s="141"/>
      <c r="CH300" s="141">
        <v>693.23</v>
      </c>
      <c r="CI300" s="141">
        <f t="shared" si="342"/>
        <v>246401</v>
      </c>
      <c r="CJ300" s="141">
        <f t="shared" si="343"/>
        <v>225992.98000000117</v>
      </c>
      <c r="CK300" s="141">
        <f t="shared" si="361"/>
        <v>755.83128834355432</v>
      </c>
      <c r="CL300" s="141"/>
      <c r="CM300" s="141"/>
      <c r="CN300" s="141">
        <v>1167947</v>
      </c>
      <c r="CO300" s="141">
        <f t="shared" si="340"/>
        <v>1167947</v>
      </c>
      <c r="CP300" s="141">
        <f t="shared" si="344"/>
        <v>435000431</v>
      </c>
      <c r="CQ300" s="141">
        <f t="shared" si="345"/>
        <v>435000431.00000006</v>
      </c>
      <c r="CR300" s="141">
        <f t="shared" si="346"/>
        <v>1167946.9999999998</v>
      </c>
      <c r="CS300" s="141"/>
      <c r="CT300" s="141"/>
      <c r="CU300" s="141"/>
      <c r="CV300" s="141">
        <f t="shared" si="341"/>
        <v>28761269.90306624</v>
      </c>
    </row>
    <row r="301" spans="1:100" s="14" customFormat="1" ht="13.2" x14ac:dyDescent="0.25">
      <c r="A301" s="4" t="s">
        <v>754</v>
      </c>
      <c r="B301" s="4" t="s">
        <v>755</v>
      </c>
      <c r="C301" s="4" t="s">
        <v>751</v>
      </c>
      <c r="D301" s="4" t="s">
        <v>751</v>
      </c>
      <c r="E301" s="4"/>
      <c r="F301" s="141"/>
      <c r="G301" s="141">
        <f>'Control Totals 2016-17'!$I$3</f>
        <v>129600000</v>
      </c>
      <c r="H301" s="141">
        <v>129600000.00000101</v>
      </c>
      <c r="I301" s="141"/>
      <c r="J301" s="141"/>
      <c r="K301" s="141"/>
      <c r="L301" s="141">
        <f t="shared" si="311"/>
        <v>3202979103</v>
      </c>
      <c r="M301" s="141">
        <v>5258012077.9999981</v>
      </c>
      <c r="N301" s="141"/>
      <c r="O301" s="141"/>
      <c r="P301" s="141"/>
      <c r="Q301" s="141">
        <v>756991403</v>
      </c>
      <c r="R301" s="141">
        <v>1276518313</v>
      </c>
      <c r="S301" s="141"/>
      <c r="T301" s="141"/>
      <c r="U301" s="141">
        <v>14249081.415732</v>
      </c>
      <c r="V301" s="141">
        <f t="shared" si="312"/>
        <v>443204474</v>
      </c>
      <c r="W301" s="141">
        <f t="shared" si="313"/>
        <v>523996799.00000209</v>
      </c>
      <c r="X301" s="141">
        <f t="shared" si="314"/>
        <v>12052090.100349355</v>
      </c>
      <c r="Y301" s="141"/>
      <c r="Z301" s="141">
        <v>332731.49868900003</v>
      </c>
      <c r="AA301" s="141">
        <f t="shared" si="315"/>
        <v>340118003</v>
      </c>
      <c r="AB301" s="141">
        <f t="shared" si="316"/>
        <v>342170317.00001383</v>
      </c>
      <c r="AC301" s="141">
        <f t="shared" si="317"/>
        <v>330735.79807127226</v>
      </c>
      <c r="AD301" s="141"/>
      <c r="AE301" s="141"/>
      <c r="AF301" s="141">
        <f t="shared" si="318"/>
        <v>605544318</v>
      </c>
      <c r="AG301" s="141">
        <f t="shared" si="319"/>
        <v>726591897.00000179</v>
      </c>
      <c r="AH301" s="141"/>
      <c r="AI301" s="141"/>
      <c r="AJ301" s="141"/>
      <c r="AK301" s="141">
        <f t="shared" si="320"/>
        <v>20371175</v>
      </c>
      <c r="AL301" s="141">
        <f t="shared" si="321"/>
        <v>21580834</v>
      </c>
      <c r="AM301" s="141"/>
      <c r="AN301" s="141"/>
      <c r="AO301" s="141"/>
      <c r="AP301" s="141">
        <f t="shared" si="322"/>
        <v>45205996</v>
      </c>
      <c r="AQ301" s="141">
        <f t="shared" si="323"/>
        <v>45294790.000002876</v>
      </c>
      <c r="AR301" s="141"/>
      <c r="AS301" s="141"/>
      <c r="AT301" s="141"/>
      <c r="AU301" s="141">
        <f t="shared" si="324"/>
        <v>12223411</v>
      </c>
      <c r="AV301" s="141">
        <f t="shared" si="325"/>
        <v>11889881.000002848</v>
      </c>
      <c r="AW301" s="141"/>
      <c r="AX301" s="141"/>
      <c r="AY301" s="141"/>
      <c r="AZ301" s="141">
        <f t="shared" si="326"/>
        <v>859541545</v>
      </c>
      <c r="BA301" s="141">
        <f t="shared" si="327"/>
        <v>834431461.9999969</v>
      </c>
      <c r="BB301" s="141"/>
      <c r="BC301" s="141"/>
      <c r="BD301" s="141"/>
      <c r="BE301" s="141">
        <f t="shared" si="328"/>
        <v>9386434</v>
      </c>
      <c r="BF301" s="141">
        <f t="shared" si="329"/>
        <v>9386434</v>
      </c>
      <c r="BG301" s="141"/>
      <c r="BH301" s="141"/>
      <c r="BI301" s="141"/>
      <c r="BJ301" s="141">
        <f t="shared" si="330"/>
        <v>2191103</v>
      </c>
      <c r="BK301" s="141">
        <f t="shared" si="331"/>
        <v>2191101</v>
      </c>
      <c r="BL301" s="141"/>
      <c r="BM301" s="141"/>
      <c r="BN301" s="141"/>
      <c r="BO301" s="141">
        <f t="shared" si="332"/>
        <v>186600000</v>
      </c>
      <c r="BP301" s="141">
        <f t="shared" si="333"/>
        <v>183638092</v>
      </c>
      <c r="BQ301" s="141"/>
      <c r="BR301" s="141"/>
      <c r="BS301" s="141"/>
      <c r="BT301" s="141">
        <f t="shared" si="334"/>
        <v>121100000</v>
      </c>
      <c r="BU301" s="141">
        <f t="shared" si="335"/>
        <v>119177778</v>
      </c>
      <c r="BV301" s="141"/>
      <c r="BW301" s="141"/>
      <c r="BX301" s="141"/>
      <c r="BY301" s="141">
        <f t="shared" si="336"/>
        <v>10161290</v>
      </c>
      <c r="BZ301" s="141">
        <f t="shared" si="337"/>
        <v>10000069</v>
      </c>
      <c r="CA301" s="141"/>
      <c r="CB301" s="141"/>
      <c r="CC301" s="141"/>
      <c r="CD301" s="141">
        <f t="shared" si="338"/>
        <v>1904000</v>
      </c>
      <c r="CE301" s="141">
        <f t="shared" si="339"/>
        <v>1874207.2309440002</v>
      </c>
      <c r="CF301" s="141"/>
      <c r="CG301" s="141"/>
      <c r="CH301" s="141"/>
      <c r="CI301" s="141">
        <f t="shared" si="342"/>
        <v>246401</v>
      </c>
      <c r="CJ301" s="141">
        <f t="shared" si="343"/>
        <v>225992.98000000117</v>
      </c>
      <c r="CK301" s="141"/>
      <c r="CL301" s="141"/>
      <c r="CM301" s="141"/>
      <c r="CN301" s="141"/>
      <c r="CO301" s="141">
        <f t="shared" si="340"/>
        <v>0</v>
      </c>
      <c r="CP301" s="141">
        <f t="shared" si="344"/>
        <v>435000431</v>
      </c>
      <c r="CQ301" s="141">
        <f t="shared" si="345"/>
        <v>435000431.00000006</v>
      </c>
      <c r="CR301" s="141">
        <f t="shared" si="346"/>
        <v>0</v>
      </c>
      <c r="CS301" s="141"/>
      <c r="CT301" s="141"/>
      <c r="CU301" s="141"/>
      <c r="CV301" s="141">
        <f t="shared" si="341"/>
        <v>12382825.898420628</v>
      </c>
    </row>
    <row r="302" spans="1:100" s="14" customFormat="1" ht="13.2" x14ac:dyDescent="0.25">
      <c r="A302" s="4" t="s">
        <v>244</v>
      </c>
      <c r="B302" s="4" t="s">
        <v>245</v>
      </c>
      <c r="C302" s="4"/>
      <c r="D302" s="4" t="s">
        <v>203</v>
      </c>
      <c r="E302" s="4"/>
      <c r="F302" s="141">
        <v>485425.58367899997</v>
      </c>
      <c r="G302" s="141">
        <f>'Control Totals 2016-17'!$I$3</f>
        <v>129600000</v>
      </c>
      <c r="H302" s="141">
        <v>129600000.00000101</v>
      </c>
      <c r="I302" s="141">
        <f t="shared" ref="I302:I344" si="362">(F302/H302)*G302</f>
        <v>485425.58367899619</v>
      </c>
      <c r="J302" s="141"/>
      <c r="K302" s="141">
        <v>28018372.030083999</v>
      </c>
      <c r="L302" s="141">
        <f t="shared" si="311"/>
        <v>3202979103</v>
      </c>
      <c r="M302" s="141">
        <v>5258012077.9999981</v>
      </c>
      <c r="N302" s="141">
        <f t="shared" ref="N302:N344" si="363">(K302/M302)*L302</f>
        <v>17067716.616309904</v>
      </c>
      <c r="O302" s="141"/>
      <c r="P302" s="141">
        <v>6278506.4236089997</v>
      </c>
      <c r="Q302" s="141">
        <v>756991403</v>
      </c>
      <c r="R302" s="141">
        <v>1276518313</v>
      </c>
      <c r="S302" s="141">
        <f t="shared" ref="S302:S344" si="364">(P302/R302)*Q302</f>
        <v>3723233.2180042048</v>
      </c>
      <c r="T302" s="141"/>
      <c r="U302" s="141"/>
      <c r="V302" s="141">
        <f t="shared" si="312"/>
        <v>443204474</v>
      </c>
      <c r="W302" s="141">
        <f t="shared" si="313"/>
        <v>523996799.00000209</v>
      </c>
      <c r="X302" s="141">
        <f t="shared" si="314"/>
        <v>0</v>
      </c>
      <c r="Y302" s="141"/>
      <c r="Z302" s="141">
        <v>1190630.2669319999</v>
      </c>
      <c r="AA302" s="141">
        <f t="shared" si="315"/>
        <v>340118003</v>
      </c>
      <c r="AB302" s="141">
        <f t="shared" si="316"/>
        <v>342170317.00001383</v>
      </c>
      <c r="AC302" s="141">
        <f t="shared" si="317"/>
        <v>1183488.9485760168</v>
      </c>
      <c r="AD302" s="141"/>
      <c r="AE302" s="141">
        <v>3288690.589464</v>
      </c>
      <c r="AF302" s="141">
        <f t="shared" si="318"/>
        <v>605544318</v>
      </c>
      <c r="AG302" s="141">
        <f t="shared" si="319"/>
        <v>726591897.00000179</v>
      </c>
      <c r="AH302" s="141">
        <f t="shared" ref="AH302:AH344" si="365">(AE302/AG302)*AF302</f>
        <v>2740806.6458384837</v>
      </c>
      <c r="AI302" s="141"/>
      <c r="AJ302" s="141"/>
      <c r="AK302" s="141">
        <f t="shared" si="320"/>
        <v>20371175</v>
      </c>
      <c r="AL302" s="141">
        <f t="shared" si="321"/>
        <v>21580834</v>
      </c>
      <c r="AM302" s="141">
        <f t="shared" ref="AM302:AM344" si="366">(AJ302/AL302)*AK302</f>
        <v>0</v>
      </c>
      <c r="AN302" s="141"/>
      <c r="AO302" s="141">
        <v>309627.79307399999</v>
      </c>
      <c r="AP302" s="141">
        <f t="shared" si="322"/>
        <v>45205996</v>
      </c>
      <c r="AQ302" s="141">
        <f t="shared" si="323"/>
        <v>45294790.000002876</v>
      </c>
      <c r="AR302" s="141">
        <f t="shared" ref="AR302:AR344" si="367">(AO302/AQ302)*AP302</f>
        <v>309020.81177970319</v>
      </c>
      <c r="AS302" s="141"/>
      <c r="AT302" s="141">
        <v>67885.558661999996</v>
      </c>
      <c r="AU302" s="141">
        <f t="shared" si="324"/>
        <v>12223411</v>
      </c>
      <c r="AV302" s="141">
        <f t="shared" si="325"/>
        <v>11889881.000002848</v>
      </c>
      <c r="AW302" s="141">
        <f t="shared" ref="AW302:AW344" si="368">(AT302/AV302)*AU302</f>
        <v>69789.85613817643</v>
      </c>
      <c r="AX302" s="141"/>
      <c r="AY302" s="141">
        <v>3225194.1861089999</v>
      </c>
      <c r="AZ302" s="141">
        <f t="shared" si="326"/>
        <v>859541545</v>
      </c>
      <c r="BA302" s="141">
        <f t="shared" si="327"/>
        <v>834431461.9999969</v>
      </c>
      <c r="BB302" s="141">
        <f t="shared" ref="BB302:BB344" si="369">(AY302/BA302)*AZ302</f>
        <v>3322248.1652461439</v>
      </c>
      <c r="BC302" s="141"/>
      <c r="BD302" s="141"/>
      <c r="BE302" s="141">
        <f t="shared" si="328"/>
        <v>9386434</v>
      </c>
      <c r="BF302" s="141">
        <f t="shared" si="329"/>
        <v>9386434</v>
      </c>
      <c r="BG302" s="141">
        <f t="shared" ref="BG302:BG344" si="370">(BD302/BF302)*BE302</f>
        <v>0</v>
      </c>
      <c r="BH302" s="141"/>
      <c r="BI302" s="141"/>
      <c r="BJ302" s="141">
        <f t="shared" si="330"/>
        <v>2191103</v>
      </c>
      <c r="BK302" s="141">
        <f t="shared" si="331"/>
        <v>2191101</v>
      </c>
      <c r="BL302" s="141">
        <f t="shared" ref="BL302:BL344" si="371">(BI302/BK302)*BJ302</f>
        <v>0</v>
      </c>
      <c r="BM302" s="141"/>
      <c r="BN302" s="141">
        <v>848855</v>
      </c>
      <c r="BO302" s="141">
        <f t="shared" si="332"/>
        <v>186600000</v>
      </c>
      <c r="BP302" s="141">
        <f t="shared" si="333"/>
        <v>183638092</v>
      </c>
      <c r="BQ302" s="141">
        <f t="shared" ref="BQ302:BQ344" si="372">(BN302/BP302)*BO302</f>
        <v>862546.22488671902</v>
      </c>
      <c r="BR302" s="141"/>
      <c r="BS302" s="141">
        <v>450609</v>
      </c>
      <c r="BT302" s="141">
        <f t="shared" si="334"/>
        <v>121100000</v>
      </c>
      <c r="BU302" s="141">
        <f t="shared" si="335"/>
        <v>119177778</v>
      </c>
      <c r="BV302" s="141">
        <f t="shared" ref="BV302:BV344" si="373">(BS302/BU302)*BT302</f>
        <v>457876.88624300412</v>
      </c>
      <c r="BW302" s="141"/>
      <c r="BX302" s="141">
        <v>23179</v>
      </c>
      <c r="BY302" s="141">
        <f t="shared" si="336"/>
        <v>10161290</v>
      </c>
      <c r="BZ302" s="141">
        <f t="shared" si="337"/>
        <v>10000069</v>
      </c>
      <c r="CA302" s="141">
        <f t="shared" ref="CA302:CA344" si="374">(BX302/BZ302)*BY302</f>
        <v>23552.691577428115</v>
      </c>
      <c r="CB302" s="141"/>
      <c r="CC302" s="141">
        <v>9232.5479369999994</v>
      </c>
      <c r="CD302" s="141">
        <f t="shared" si="338"/>
        <v>1904000</v>
      </c>
      <c r="CE302" s="141">
        <f t="shared" si="339"/>
        <v>1874207.2309440002</v>
      </c>
      <c r="CF302" s="141">
        <f t="shared" ref="CF302:CF344" si="375">(CC302/CE302)*CD302</f>
        <v>9379.3103461637638</v>
      </c>
      <c r="CG302" s="141"/>
      <c r="CH302" s="141">
        <v>693.23</v>
      </c>
      <c r="CI302" s="141">
        <f t="shared" si="342"/>
        <v>246401</v>
      </c>
      <c r="CJ302" s="141">
        <f t="shared" si="343"/>
        <v>225992.98000000117</v>
      </c>
      <c r="CK302" s="141">
        <f t="shared" ref="CK302:CK344" si="376">(CH302/CJ302)*CI302</f>
        <v>755.83128834355432</v>
      </c>
      <c r="CL302" s="141"/>
      <c r="CM302" s="141"/>
      <c r="CN302" s="141"/>
      <c r="CO302" s="141">
        <f t="shared" si="340"/>
        <v>0</v>
      </c>
      <c r="CP302" s="141">
        <f t="shared" si="344"/>
        <v>435000431</v>
      </c>
      <c r="CQ302" s="141">
        <f t="shared" si="345"/>
        <v>435000431.00000006</v>
      </c>
      <c r="CR302" s="141">
        <f t="shared" si="346"/>
        <v>0</v>
      </c>
      <c r="CS302" s="141"/>
      <c r="CT302" s="141"/>
      <c r="CU302" s="141"/>
      <c r="CV302" s="141">
        <f t="shared" si="341"/>
        <v>30255840.789913293</v>
      </c>
    </row>
    <row r="303" spans="1:100" s="14" customFormat="1" ht="13.2" x14ac:dyDescent="0.25">
      <c r="A303" s="4" t="s">
        <v>276</v>
      </c>
      <c r="B303" s="4" t="s">
        <v>277</v>
      </c>
      <c r="C303" s="4"/>
      <c r="D303" s="4" t="s">
        <v>203</v>
      </c>
      <c r="E303" s="4"/>
      <c r="F303" s="141">
        <v>453468.95470599999</v>
      </c>
      <c r="G303" s="141">
        <f>'Control Totals 2016-17'!$I$3</f>
        <v>129600000</v>
      </c>
      <c r="H303" s="141">
        <v>129600000.00000101</v>
      </c>
      <c r="I303" s="141">
        <f t="shared" si="362"/>
        <v>453468.9547059965</v>
      </c>
      <c r="J303" s="141"/>
      <c r="K303" s="141">
        <v>17381106.372205</v>
      </c>
      <c r="L303" s="141">
        <f t="shared" si="311"/>
        <v>3202979103</v>
      </c>
      <c r="M303" s="141">
        <v>5258012077.9999981</v>
      </c>
      <c r="N303" s="141">
        <f t="shared" si="363"/>
        <v>10587902.741822643</v>
      </c>
      <c r="O303" s="141"/>
      <c r="P303" s="141">
        <v>3523124.7676579999</v>
      </c>
      <c r="Q303" s="141">
        <v>756991403</v>
      </c>
      <c r="R303" s="141">
        <v>1276518313</v>
      </c>
      <c r="S303" s="141">
        <f t="shared" si="364"/>
        <v>2089257.2661536729</v>
      </c>
      <c r="T303" s="141"/>
      <c r="U303" s="141"/>
      <c r="V303" s="141">
        <f t="shared" si="312"/>
        <v>443204474</v>
      </c>
      <c r="W303" s="141">
        <f t="shared" si="313"/>
        <v>523996799.00000209</v>
      </c>
      <c r="X303" s="141">
        <f t="shared" si="314"/>
        <v>0</v>
      </c>
      <c r="Y303" s="141"/>
      <c r="Z303" s="141">
        <v>989538.60881300003</v>
      </c>
      <c r="AA303" s="141">
        <f t="shared" si="315"/>
        <v>340118003</v>
      </c>
      <c r="AB303" s="141">
        <f t="shared" si="316"/>
        <v>342170317.00001383</v>
      </c>
      <c r="AC303" s="141">
        <f t="shared" si="317"/>
        <v>983603.42437553452</v>
      </c>
      <c r="AD303" s="141"/>
      <c r="AE303" s="141">
        <v>2417560.5680820001</v>
      </c>
      <c r="AF303" s="141">
        <f t="shared" si="318"/>
        <v>605544318</v>
      </c>
      <c r="AG303" s="141">
        <f t="shared" si="319"/>
        <v>726591897.00000179</v>
      </c>
      <c r="AH303" s="141">
        <f t="shared" si="365"/>
        <v>2014803.7315958447</v>
      </c>
      <c r="AI303" s="141"/>
      <c r="AJ303" s="141"/>
      <c r="AK303" s="141">
        <f t="shared" si="320"/>
        <v>20371175</v>
      </c>
      <c r="AL303" s="141">
        <f t="shared" si="321"/>
        <v>21580834</v>
      </c>
      <c r="AM303" s="141">
        <f t="shared" si="366"/>
        <v>0</v>
      </c>
      <c r="AN303" s="141"/>
      <c r="AO303" s="141">
        <v>130878.150247</v>
      </c>
      <c r="AP303" s="141">
        <f t="shared" si="322"/>
        <v>45205996</v>
      </c>
      <c r="AQ303" s="141">
        <f t="shared" si="323"/>
        <v>45294790.000002876</v>
      </c>
      <c r="AR303" s="141">
        <f t="shared" si="367"/>
        <v>130621.58222949936</v>
      </c>
      <c r="AS303" s="141"/>
      <c r="AT303" s="141">
        <v>69244.402205000006</v>
      </c>
      <c r="AU303" s="141">
        <f t="shared" si="324"/>
        <v>12223411</v>
      </c>
      <c r="AV303" s="141">
        <f t="shared" si="325"/>
        <v>11889881.000002848</v>
      </c>
      <c r="AW303" s="141">
        <f t="shared" si="368"/>
        <v>71186.817395465827</v>
      </c>
      <c r="AX303" s="141"/>
      <c r="AY303" s="141">
        <v>2951798.1616369998</v>
      </c>
      <c r="AZ303" s="141">
        <f t="shared" si="326"/>
        <v>859541545</v>
      </c>
      <c r="BA303" s="141">
        <f t="shared" si="327"/>
        <v>834431461.9999969</v>
      </c>
      <c r="BB303" s="141">
        <f t="shared" si="369"/>
        <v>3040624.985904038</v>
      </c>
      <c r="BC303" s="141"/>
      <c r="BD303" s="141"/>
      <c r="BE303" s="141">
        <f t="shared" si="328"/>
        <v>9386434</v>
      </c>
      <c r="BF303" s="141">
        <f t="shared" si="329"/>
        <v>9386434</v>
      </c>
      <c r="BG303" s="141">
        <f t="shared" si="370"/>
        <v>0</v>
      </c>
      <c r="BH303" s="141"/>
      <c r="BI303" s="141"/>
      <c r="BJ303" s="141">
        <f t="shared" si="330"/>
        <v>2191103</v>
      </c>
      <c r="BK303" s="141">
        <f t="shared" si="331"/>
        <v>2191101</v>
      </c>
      <c r="BL303" s="141">
        <f t="shared" si="371"/>
        <v>0</v>
      </c>
      <c r="BM303" s="141"/>
      <c r="BN303" s="141">
        <v>630491</v>
      </c>
      <c r="BO303" s="141">
        <f t="shared" si="332"/>
        <v>186600000</v>
      </c>
      <c r="BP303" s="141">
        <f t="shared" si="333"/>
        <v>183638092</v>
      </c>
      <c r="BQ303" s="141">
        <f t="shared" si="372"/>
        <v>640660.22097419749</v>
      </c>
      <c r="BR303" s="141"/>
      <c r="BS303" s="141">
        <v>473882</v>
      </c>
      <c r="BT303" s="141">
        <f t="shared" si="334"/>
        <v>121100000</v>
      </c>
      <c r="BU303" s="141">
        <f t="shared" si="335"/>
        <v>119177778</v>
      </c>
      <c r="BV303" s="141">
        <f t="shared" si="373"/>
        <v>481525.25716665067</v>
      </c>
      <c r="BW303" s="141"/>
      <c r="BX303" s="141">
        <v>28919</v>
      </c>
      <c r="BY303" s="141">
        <f t="shared" si="336"/>
        <v>10161290</v>
      </c>
      <c r="BZ303" s="141">
        <f t="shared" si="337"/>
        <v>10000069</v>
      </c>
      <c r="CA303" s="141">
        <f t="shared" si="374"/>
        <v>29385.231792900628</v>
      </c>
      <c r="CB303" s="141"/>
      <c r="CC303" s="141">
        <v>9232.5479369999994</v>
      </c>
      <c r="CD303" s="141">
        <f t="shared" si="338"/>
        <v>1904000</v>
      </c>
      <c r="CE303" s="141">
        <f t="shared" si="339"/>
        <v>1874207.2309440002</v>
      </c>
      <c r="CF303" s="141">
        <f t="shared" si="375"/>
        <v>9379.3103461637638</v>
      </c>
      <c r="CG303" s="141"/>
      <c r="CH303" s="141">
        <v>693.23</v>
      </c>
      <c r="CI303" s="141">
        <f t="shared" si="342"/>
        <v>246401</v>
      </c>
      <c r="CJ303" s="141">
        <f t="shared" si="343"/>
        <v>225992.98000000117</v>
      </c>
      <c r="CK303" s="141">
        <f t="shared" si="376"/>
        <v>755.83128834355432</v>
      </c>
      <c r="CL303" s="141"/>
      <c r="CM303" s="141"/>
      <c r="CN303" s="141">
        <v>708660</v>
      </c>
      <c r="CO303" s="141">
        <f t="shared" si="340"/>
        <v>708660</v>
      </c>
      <c r="CP303" s="141">
        <f t="shared" si="344"/>
        <v>435000431</v>
      </c>
      <c r="CQ303" s="141">
        <f t="shared" si="345"/>
        <v>435000431.00000006</v>
      </c>
      <c r="CR303" s="141">
        <f t="shared" si="346"/>
        <v>708659.99999999988</v>
      </c>
      <c r="CS303" s="141"/>
      <c r="CT303" s="141"/>
      <c r="CU303" s="141"/>
      <c r="CV303" s="141">
        <f t="shared" si="341"/>
        <v>21241835.355750948</v>
      </c>
    </row>
    <row r="304" spans="1:100" s="14" customFormat="1" ht="13.2" x14ac:dyDescent="0.25">
      <c r="A304" s="4" t="s">
        <v>126</v>
      </c>
      <c r="B304" s="4" t="s">
        <v>127</v>
      </c>
      <c r="C304" s="4"/>
      <c r="D304" s="4" t="s">
        <v>109</v>
      </c>
      <c r="E304" s="4"/>
      <c r="F304" s="141">
        <v>1224952.4093899999</v>
      </c>
      <c r="G304" s="141">
        <f>'Control Totals 2016-17'!$I$3</f>
        <v>129600000</v>
      </c>
      <c r="H304" s="141">
        <v>129600000.00000101</v>
      </c>
      <c r="I304" s="141">
        <f t="shared" si="362"/>
        <v>1224952.4093899904</v>
      </c>
      <c r="J304" s="141"/>
      <c r="K304" s="141">
        <v>53368460.564332999</v>
      </c>
      <c r="L304" s="141">
        <f t="shared" si="311"/>
        <v>3202979103</v>
      </c>
      <c r="M304" s="141">
        <v>5258012077.9999981</v>
      </c>
      <c r="N304" s="141">
        <f t="shared" si="363"/>
        <v>32510017.362276256</v>
      </c>
      <c r="O304" s="141"/>
      <c r="P304" s="141">
        <v>18897757.071993999</v>
      </c>
      <c r="Q304" s="141">
        <v>756991403</v>
      </c>
      <c r="R304" s="141">
        <v>1276518313</v>
      </c>
      <c r="S304" s="141">
        <f t="shared" si="364"/>
        <v>11206607.452314638</v>
      </c>
      <c r="T304" s="141"/>
      <c r="U304" s="141"/>
      <c r="V304" s="141">
        <f t="shared" si="312"/>
        <v>443204474</v>
      </c>
      <c r="W304" s="141">
        <f t="shared" si="313"/>
        <v>523996799.00000209</v>
      </c>
      <c r="X304" s="141">
        <f t="shared" si="314"/>
        <v>0</v>
      </c>
      <c r="Y304" s="141"/>
      <c r="Z304" s="141">
        <v>1301791.23554</v>
      </c>
      <c r="AA304" s="141">
        <f t="shared" si="315"/>
        <v>340118003</v>
      </c>
      <c r="AB304" s="141">
        <f t="shared" si="316"/>
        <v>342170317.00001383</v>
      </c>
      <c r="AC304" s="141">
        <f t="shared" si="317"/>
        <v>1293983.1813486894</v>
      </c>
      <c r="AD304" s="141"/>
      <c r="AE304" s="141">
        <v>6129074.1850589998</v>
      </c>
      <c r="AF304" s="141">
        <f t="shared" si="318"/>
        <v>605544318</v>
      </c>
      <c r="AG304" s="141">
        <f t="shared" si="319"/>
        <v>726591897.00000179</v>
      </c>
      <c r="AH304" s="141">
        <f t="shared" si="365"/>
        <v>5107992.6196354879</v>
      </c>
      <c r="AI304" s="141"/>
      <c r="AJ304" s="141"/>
      <c r="AK304" s="141">
        <f t="shared" si="320"/>
        <v>20371175</v>
      </c>
      <c r="AL304" s="141">
        <f t="shared" si="321"/>
        <v>21580834</v>
      </c>
      <c r="AM304" s="141">
        <f t="shared" si="366"/>
        <v>0</v>
      </c>
      <c r="AN304" s="141"/>
      <c r="AO304" s="141">
        <v>872635.18225499999</v>
      </c>
      <c r="AP304" s="141">
        <f t="shared" si="322"/>
        <v>45205996</v>
      </c>
      <c r="AQ304" s="141">
        <f t="shared" si="323"/>
        <v>45294790.000002876</v>
      </c>
      <c r="AR304" s="141">
        <f t="shared" si="367"/>
        <v>870924.50497013668</v>
      </c>
      <c r="AS304" s="141"/>
      <c r="AT304" s="141">
        <v>103498.58318099999</v>
      </c>
      <c r="AU304" s="141">
        <f t="shared" si="324"/>
        <v>12223411</v>
      </c>
      <c r="AV304" s="141">
        <f t="shared" si="325"/>
        <v>11889881.000002848</v>
      </c>
      <c r="AW304" s="141">
        <f t="shared" si="368"/>
        <v>106401.88241907109</v>
      </c>
      <c r="AX304" s="141"/>
      <c r="AY304" s="141">
        <v>6397098.9912369996</v>
      </c>
      <c r="AZ304" s="141">
        <f t="shared" si="326"/>
        <v>859541545</v>
      </c>
      <c r="BA304" s="141">
        <f t="shared" si="327"/>
        <v>834431461.9999969</v>
      </c>
      <c r="BB304" s="141">
        <f t="shared" si="369"/>
        <v>6589603.3417371465</v>
      </c>
      <c r="BC304" s="141"/>
      <c r="BD304" s="141"/>
      <c r="BE304" s="141">
        <f t="shared" si="328"/>
        <v>9386434</v>
      </c>
      <c r="BF304" s="141">
        <f t="shared" si="329"/>
        <v>9386434</v>
      </c>
      <c r="BG304" s="141">
        <f t="shared" si="370"/>
        <v>0</v>
      </c>
      <c r="BH304" s="141"/>
      <c r="BI304" s="141"/>
      <c r="BJ304" s="141">
        <f t="shared" si="330"/>
        <v>2191103</v>
      </c>
      <c r="BK304" s="141">
        <f t="shared" si="331"/>
        <v>2191101</v>
      </c>
      <c r="BL304" s="141">
        <f t="shared" si="371"/>
        <v>0</v>
      </c>
      <c r="BM304" s="141"/>
      <c r="BN304" s="141">
        <v>1201794</v>
      </c>
      <c r="BO304" s="141">
        <f t="shared" si="332"/>
        <v>186600000</v>
      </c>
      <c r="BP304" s="141">
        <f t="shared" si="333"/>
        <v>183638092</v>
      </c>
      <c r="BQ304" s="141">
        <f t="shared" si="372"/>
        <v>1221177.7957266078</v>
      </c>
      <c r="BR304" s="141"/>
      <c r="BS304" s="141">
        <v>355484</v>
      </c>
      <c r="BT304" s="141">
        <f t="shared" si="334"/>
        <v>121100000</v>
      </c>
      <c r="BU304" s="141">
        <f t="shared" si="335"/>
        <v>119177778</v>
      </c>
      <c r="BV304" s="141">
        <f t="shared" si="373"/>
        <v>361217.61222968932</v>
      </c>
      <c r="BW304" s="141"/>
      <c r="BX304" s="141">
        <v>170285</v>
      </c>
      <c r="BY304" s="141">
        <f t="shared" si="336"/>
        <v>10161290</v>
      </c>
      <c r="BZ304" s="141">
        <f t="shared" si="337"/>
        <v>10000069</v>
      </c>
      <c r="CA304" s="141">
        <f t="shared" si="374"/>
        <v>173030.33285570331</v>
      </c>
      <c r="CB304" s="141"/>
      <c r="CC304" s="141">
        <v>13848.821900000001</v>
      </c>
      <c r="CD304" s="141">
        <f t="shared" si="338"/>
        <v>1904000</v>
      </c>
      <c r="CE304" s="141">
        <f t="shared" si="339"/>
        <v>1874207.2309440002</v>
      </c>
      <c r="CF304" s="141">
        <f t="shared" si="375"/>
        <v>14068.965513658219</v>
      </c>
      <c r="CG304" s="141"/>
      <c r="CH304" s="141">
        <v>693.23</v>
      </c>
      <c r="CI304" s="141">
        <f t="shared" si="342"/>
        <v>246401</v>
      </c>
      <c r="CJ304" s="141">
        <f t="shared" si="343"/>
        <v>225992.98000000117</v>
      </c>
      <c r="CK304" s="141">
        <f t="shared" si="376"/>
        <v>755.83128834355432</v>
      </c>
      <c r="CL304" s="141"/>
      <c r="CM304" s="141">
        <v>964312.00000000012</v>
      </c>
      <c r="CN304" s="141">
        <v>1869819</v>
      </c>
      <c r="CO304" s="141">
        <f t="shared" si="340"/>
        <v>2834131</v>
      </c>
      <c r="CP304" s="141">
        <f t="shared" si="344"/>
        <v>435000431</v>
      </c>
      <c r="CQ304" s="141">
        <f t="shared" si="345"/>
        <v>435000431.00000006</v>
      </c>
      <c r="CR304" s="141">
        <f t="shared" si="346"/>
        <v>2834130.9999999995</v>
      </c>
      <c r="CS304" s="141"/>
      <c r="CT304" s="141"/>
      <c r="CU304" s="141"/>
      <c r="CV304" s="141">
        <f t="shared" si="341"/>
        <v>63514864.291705407</v>
      </c>
    </row>
    <row r="305" spans="1:100" s="14" customFormat="1" ht="13.2" x14ac:dyDescent="0.25">
      <c r="A305" s="4" t="s">
        <v>705</v>
      </c>
      <c r="B305" s="4" t="s">
        <v>706</v>
      </c>
      <c r="C305" s="4" t="s">
        <v>348</v>
      </c>
      <c r="D305" s="4" t="s">
        <v>348</v>
      </c>
      <c r="E305" s="4"/>
      <c r="F305" s="141"/>
      <c r="G305" s="141">
        <f>'Control Totals 2016-17'!$I$3</f>
        <v>129600000</v>
      </c>
      <c r="H305" s="141">
        <v>129600000.00000101</v>
      </c>
      <c r="I305" s="141">
        <f t="shared" si="362"/>
        <v>0</v>
      </c>
      <c r="J305" s="141"/>
      <c r="K305" s="141"/>
      <c r="L305" s="141">
        <f t="shared" si="311"/>
        <v>3202979103</v>
      </c>
      <c r="M305" s="141">
        <v>5258012077.9999981</v>
      </c>
      <c r="N305" s="141">
        <f t="shared" si="363"/>
        <v>0</v>
      </c>
      <c r="O305" s="141"/>
      <c r="P305" s="141">
        <v>1204609.0404070001</v>
      </c>
      <c r="Q305" s="141">
        <v>756991403</v>
      </c>
      <c r="R305" s="141">
        <v>1276518313</v>
      </c>
      <c r="S305" s="141">
        <f t="shared" si="364"/>
        <v>714348.30059048184</v>
      </c>
      <c r="T305" s="141"/>
      <c r="U305" s="141"/>
      <c r="V305" s="141">
        <f t="shared" si="312"/>
        <v>443204474</v>
      </c>
      <c r="W305" s="141">
        <f t="shared" si="313"/>
        <v>523996799.00000209</v>
      </c>
      <c r="X305" s="141">
        <f t="shared" si="314"/>
        <v>0</v>
      </c>
      <c r="Y305" s="141"/>
      <c r="Z305" s="141">
        <v>97656.977148000005</v>
      </c>
      <c r="AA305" s="141">
        <f t="shared" si="315"/>
        <v>340118003</v>
      </c>
      <c r="AB305" s="141">
        <f t="shared" si="316"/>
        <v>342170317.00001383</v>
      </c>
      <c r="AC305" s="141">
        <f t="shared" si="317"/>
        <v>97071.237323584253</v>
      </c>
      <c r="AD305" s="141"/>
      <c r="AE305" s="141"/>
      <c r="AF305" s="141">
        <f t="shared" si="318"/>
        <v>605544318</v>
      </c>
      <c r="AG305" s="141">
        <f t="shared" si="319"/>
        <v>726591897.00000179</v>
      </c>
      <c r="AH305" s="141">
        <f t="shared" si="365"/>
        <v>0</v>
      </c>
      <c r="AI305" s="141"/>
      <c r="AJ305" s="141"/>
      <c r="AK305" s="141">
        <f t="shared" si="320"/>
        <v>20371175</v>
      </c>
      <c r="AL305" s="141">
        <f t="shared" si="321"/>
        <v>21580834</v>
      </c>
      <c r="AM305" s="141">
        <f t="shared" si="366"/>
        <v>0</v>
      </c>
      <c r="AN305" s="141"/>
      <c r="AO305" s="141">
        <v>28309.240919</v>
      </c>
      <c r="AP305" s="141">
        <f t="shared" si="322"/>
        <v>45205996</v>
      </c>
      <c r="AQ305" s="141">
        <f t="shared" si="323"/>
        <v>45294790.000002876</v>
      </c>
      <c r="AR305" s="141">
        <f t="shared" si="367"/>
        <v>28253.744674547979</v>
      </c>
      <c r="AS305" s="141"/>
      <c r="AT305" s="141"/>
      <c r="AU305" s="141">
        <f t="shared" si="324"/>
        <v>12223411</v>
      </c>
      <c r="AV305" s="141">
        <f t="shared" si="325"/>
        <v>11889881.000002848</v>
      </c>
      <c r="AW305" s="141">
        <f t="shared" si="368"/>
        <v>0</v>
      </c>
      <c r="AX305" s="141"/>
      <c r="AY305" s="141"/>
      <c r="AZ305" s="141">
        <f t="shared" si="326"/>
        <v>859541545</v>
      </c>
      <c r="BA305" s="141">
        <f t="shared" si="327"/>
        <v>834431461.9999969</v>
      </c>
      <c r="BB305" s="141">
        <f t="shared" si="369"/>
        <v>0</v>
      </c>
      <c r="BC305" s="141"/>
      <c r="BD305" s="141"/>
      <c r="BE305" s="141">
        <f t="shared" si="328"/>
        <v>9386434</v>
      </c>
      <c r="BF305" s="141">
        <f t="shared" si="329"/>
        <v>9386434</v>
      </c>
      <c r="BG305" s="141">
        <f t="shared" si="370"/>
        <v>0</v>
      </c>
      <c r="BH305" s="141"/>
      <c r="BI305" s="141"/>
      <c r="BJ305" s="141">
        <f t="shared" si="330"/>
        <v>2191103</v>
      </c>
      <c r="BK305" s="141">
        <f t="shared" si="331"/>
        <v>2191101</v>
      </c>
      <c r="BL305" s="141">
        <f t="shared" si="371"/>
        <v>0</v>
      </c>
      <c r="BM305" s="141"/>
      <c r="BN305" s="141"/>
      <c r="BO305" s="141">
        <f t="shared" si="332"/>
        <v>186600000</v>
      </c>
      <c r="BP305" s="141">
        <f t="shared" si="333"/>
        <v>183638092</v>
      </c>
      <c r="BQ305" s="141">
        <f t="shared" si="372"/>
        <v>0</v>
      </c>
      <c r="BR305" s="141"/>
      <c r="BS305" s="141"/>
      <c r="BT305" s="141">
        <f t="shared" si="334"/>
        <v>121100000</v>
      </c>
      <c r="BU305" s="141">
        <f t="shared" si="335"/>
        <v>119177778</v>
      </c>
      <c r="BV305" s="141">
        <f t="shared" si="373"/>
        <v>0</v>
      </c>
      <c r="BW305" s="141"/>
      <c r="BX305" s="141"/>
      <c r="BY305" s="141">
        <f t="shared" si="336"/>
        <v>10161290</v>
      </c>
      <c r="BZ305" s="141">
        <f t="shared" si="337"/>
        <v>10000069</v>
      </c>
      <c r="CA305" s="141">
        <f t="shared" si="374"/>
        <v>0</v>
      </c>
      <c r="CB305" s="141"/>
      <c r="CC305" s="141"/>
      <c r="CD305" s="141">
        <f t="shared" si="338"/>
        <v>1904000</v>
      </c>
      <c r="CE305" s="141">
        <f t="shared" si="339"/>
        <v>1874207.2309440002</v>
      </c>
      <c r="CF305" s="141">
        <f t="shared" si="375"/>
        <v>0</v>
      </c>
      <c r="CG305" s="141"/>
      <c r="CH305" s="141">
        <v>693.23</v>
      </c>
      <c r="CI305" s="141">
        <f t="shared" si="342"/>
        <v>246401</v>
      </c>
      <c r="CJ305" s="141">
        <f t="shared" si="343"/>
        <v>225992.98000000117</v>
      </c>
      <c r="CK305" s="141">
        <f t="shared" si="376"/>
        <v>755.83128834355432</v>
      </c>
      <c r="CL305" s="141"/>
      <c r="CM305" s="141"/>
      <c r="CN305" s="141"/>
      <c r="CO305" s="141">
        <f t="shared" si="340"/>
        <v>0</v>
      </c>
      <c r="CP305" s="141">
        <f t="shared" si="344"/>
        <v>435000431</v>
      </c>
      <c r="CQ305" s="141">
        <f t="shared" si="345"/>
        <v>435000431.00000006</v>
      </c>
      <c r="CR305" s="141">
        <f t="shared" si="346"/>
        <v>0</v>
      </c>
      <c r="CS305" s="141"/>
      <c r="CT305" s="141"/>
      <c r="CU305" s="141"/>
      <c r="CV305" s="141">
        <f t="shared" si="341"/>
        <v>840429.11387695756</v>
      </c>
    </row>
    <row r="306" spans="1:100" s="14" customFormat="1" ht="13.2" x14ac:dyDescent="0.25">
      <c r="A306" s="4" t="s">
        <v>507</v>
      </c>
      <c r="B306" s="4" t="s">
        <v>508</v>
      </c>
      <c r="C306" s="4" t="s">
        <v>348</v>
      </c>
      <c r="D306" s="4" t="s">
        <v>348</v>
      </c>
      <c r="E306" s="4"/>
      <c r="F306" s="141"/>
      <c r="G306" s="141">
        <f>'Control Totals 2016-17'!$I$3</f>
        <v>129600000</v>
      </c>
      <c r="H306" s="141">
        <v>129600000.00000101</v>
      </c>
      <c r="I306" s="141">
        <f t="shared" si="362"/>
        <v>0</v>
      </c>
      <c r="J306" s="141"/>
      <c r="K306" s="141"/>
      <c r="L306" s="141">
        <f t="shared" si="311"/>
        <v>3202979103</v>
      </c>
      <c r="M306" s="141">
        <v>5258012077.9999981</v>
      </c>
      <c r="N306" s="141">
        <f t="shared" si="363"/>
        <v>0</v>
      </c>
      <c r="O306" s="141"/>
      <c r="P306" s="141">
        <v>1561247.5034980001</v>
      </c>
      <c r="Q306" s="141">
        <v>756991403</v>
      </c>
      <c r="R306" s="141">
        <v>1276518313</v>
      </c>
      <c r="S306" s="141">
        <f t="shared" si="364"/>
        <v>925839.39146605763</v>
      </c>
      <c r="T306" s="141"/>
      <c r="U306" s="141"/>
      <c r="V306" s="141">
        <f t="shared" si="312"/>
        <v>443204474</v>
      </c>
      <c r="W306" s="141">
        <f t="shared" si="313"/>
        <v>523996799.00000209</v>
      </c>
      <c r="X306" s="141">
        <f t="shared" si="314"/>
        <v>0</v>
      </c>
      <c r="Y306" s="141"/>
      <c r="Z306" s="141">
        <v>150625.12505800001</v>
      </c>
      <c r="AA306" s="141">
        <f t="shared" si="315"/>
        <v>340118003</v>
      </c>
      <c r="AB306" s="141">
        <f t="shared" si="316"/>
        <v>342170317.00001383</v>
      </c>
      <c r="AC306" s="141">
        <f t="shared" si="317"/>
        <v>149721.68592972998</v>
      </c>
      <c r="AD306" s="141"/>
      <c r="AE306" s="141"/>
      <c r="AF306" s="141">
        <f t="shared" si="318"/>
        <v>605544318</v>
      </c>
      <c r="AG306" s="141">
        <f t="shared" si="319"/>
        <v>726591897.00000179</v>
      </c>
      <c r="AH306" s="141">
        <f t="shared" si="365"/>
        <v>0</v>
      </c>
      <c r="AI306" s="141"/>
      <c r="AJ306" s="141"/>
      <c r="AK306" s="141">
        <f t="shared" si="320"/>
        <v>20371175</v>
      </c>
      <c r="AL306" s="141">
        <f t="shared" si="321"/>
        <v>21580834</v>
      </c>
      <c r="AM306" s="141">
        <f t="shared" si="366"/>
        <v>0</v>
      </c>
      <c r="AN306" s="141"/>
      <c r="AO306" s="141">
        <v>44177.702824</v>
      </c>
      <c r="AP306" s="141">
        <f t="shared" si="322"/>
        <v>45205996</v>
      </c>
      <c r="AQ306" s="141">
        <f t="shared" si="323"/>
        <v>45294790.000002876</v>
      </c>
      <c r="AR306" s="141">
        <f t="shared" si="367"/>
        <v>44091.098714682324</v>
      </c>
      <c r="AS306" s="141"/>
      <c r="AT306" s="141"/>
      <c r="AU306" s="141">
        <f t="shared" si="324"/>
        <v>12223411</v>
      </c>
      <c r="AV306" s="141">
        <f t="shared" si="325"/>
        <v>11889881.000002848</v>
      </c>
      <c r="AW306" s="141">
        <f t="shared" si="368"/>
        <v>0</v>
      </c>
      <c r="AX306" s="141"/>
      <c r="AY306" s="141"/>
      <c r="AZ306" s="141">
        <f t="shared" si="326"/>
        <v>859541545</v>
      </c>
      <c r="BA306" s="141">
        <f t="shared" si="327"/>
        <v>834431461.9999969</v>
      </c>
      <c r="BB306" s="141">
        <f t="shared" si="369"/>
        <v>0</v>
      </c>
      <c r="BC306" s="141"/>
      <c r="BD306" s="141"/>
      <c r="BE306" s="141">
        <f t="shared" si="328"/>
        <v>9386434</v>
      </c>
      <c r="BF306" s="141">
        <f t="shared" si="329"/>
        <v>9386434</v>
      </c>
      <c r="BG306" s="141">
        <f t="shared" si="370"/>
        <v>0</v>
      </c>
      <c r="BH306" s="141"/>
      <c r="BI306" s="141"/>
      <c r="BJ306" s="141">
        <f t="shared" si="330"/>
        <v>2191103</v>
      </c>
      <c r="BK306" s="141">
        <f t="shared" si="331"/>
        <v>2191101</v>
      </c>
      <c r="BL306" s="141">
        <f t="shared" si="371"/>
        <v>0</v>
      </c>
      <c r="BM306" s="141"/>
      <c r="BN306" s="141"/>
      <c r="BO306" s="141">
        <f t="shared" si="332"/>
        <v>186600000</v>
      </c>
      <c r="BP306" s="141">
        <f t="shared" si="333"/>
        <v>183638092</v>
      </c>
      <c r="BQ306" s="141">
        <f t="shared" si="372"/>
        <v>0</v>
      </c>
      <c r="BR306" s="141"/>
      <c r="BS306" s="141"/>
      <c r="BT306" s="141">
        <f t="shared" si="334"/>
        <v>121100000</v>
      </c>
      <c r="BU306" s="141">
        <f t="shared" si="335"/>
        <v>119177778</v>
      </c>
      <c r="BV306" s="141">
        <f t="shared" si="373"/>
        <v>0</v>
      </c>
      <c r="BW306" s="141"/>
      <c r="BX306" s="141"/>
      <c r="BY306" s="141">
        <f t="shared" si="336"/>
        <v>10161290</v>
      </c>
      <c r="BZ306" s="141">
        <f t="shared" si="337"/>
        <v>10000069</v>
      </c>
      <c r="CA306" s="141">
        <f t="shared" si="374"/>
        <v>0</v>
      </c>
      <c r="CB306" s="141"/>
      <c r="CC306" s="141"/>
      <c r="CD306" s="141">
        <f t="shared" si="338"/>
        <v>1904000</v>
      </c>
      <c r="CE306" s="141">
        <f t="shared" si="339"/>
        <v>1874207.2309440002</v>
      </c>
      <c r="CF306" s="141">
        <f t="shared" si="375"/>
        <v>0</v>
      </c>
      <c r="CG306" s="141"/>
      <c r="CH306" s="141">
        <v>693.23</v>
      </c>
      <c r="CI306" s="141">
        <f t="shared" si="342"/>
        <v>246401</v>
      </c>
      <c r="CJ306" s="141">
        <f t="shared" si="343"/>
        <v>225992.98000000117</v>
      </c>
      <c r="CK306" s="141">
        <f t="shared" si="376"/>
        <v>755.83128834355432</v>
      </c>
      <c r="CL306" s="141"/>
      <c r="CM306" s="141">
        <v>106990</v>
      </c>
      <c r="CN306" s="141">
        <v>211701</v>
      </c>
      <c r="CO306" s="141">
        <f t="shared" si="340"/>
        <v>318691</v>
      </c>
      <c r="CP306" s="141">
        <f t="shared" si="344"/>
        <v>435000431</v>
      </c>
      <c r="CQ306" s="141">
        <f t="shared" si="345"/>
        <v>435000431.00000006</v>
      </c>
      <c r="CR306" s="141">
        <f t="shared" si="346"/>
        <v>318690.99999999994</v>
      </c>
      <c r="CS306" s="141"/>
      <c r="CT306" s="141"/>
      <c r="CU306" s="141"/>
      <c r="CV306" s="141">
        <f t="shared" si="341"/>
        <v>1439099.0073988135</v>
      </c>
    </row>
    <row r="307" spans="1:100" s="14" customFormat="1" ht="13.2" x14ac:dyDescent="0.25">
      <c r="A307" s="4" t="s">
        <v>687</v>
      </c>
      <c r="B307" s="4" t="s">
        <v>688</v>
      </c>
      <c r="C307" s="4" t="s">
        <v>348</v>
      </c>
      <c r="D307" s="4" t="s">
        <v>348</v>
      </c>
      <c r="E307" s="4"/>
      <c r="F307" s="141"/>
      <c r="G307" s="141">
        <f>'Control Totals 2016-17'!$I$3</f>
        <v>129600000</v>
      </c>
      <c r="H307" s="141">
        <v>129600000.00000101</v>
      </c>
      <c r="I307" s="141">
        <f t="shared" si="362"/>
        <v>0</v>
      </c>
      <c r="J307" s="141"/>
      <c r="K307" s="141"/>
      <c r="L307" s="141">
        <f t="shared" si="311"/>
        <v>3202979103</v>
      </c>
      <c r="M307" s="141">
        <v>5258012077.9999981</v>
      </c>
      <c r="N307" s="141">
        <f t="shared" si="363"/>
        <v>0</v>
      </c>
      <c r="O307" s="141"/>
      <c r="P307" s="141">
        <v>1594412.7694620001</v>
      </c>
      <c r="Q307" s="141">
        <v>756991403</v>
      </c>
      <c r="R307" s="141">
        <v>1276518313</v>
      </c>
      <c r="S307" s="141">
        <f t="shared" si="364"/>
        <v>945506.81100660015</v>
      </c>
      <c r="T307" s="141"/>
      <c r="U307" s="141"/>
      <c r="V307" s="141">
        <f t="shared" si="312"/>
        <v>443204474</v>
      </c>
      <c r="W307" s="141">
        <f t="shared" si="313"/>
        <v>523996799.00000209</v>
      </c>
      <c r="X307" s="141">
        <f t="shared" si="314"/>
        <v>0</v>
      </c>
      <c r="Y307" s="141"/>
      <c r="Z307" s="141">
        <v>96473.640662000005</v>
      </c>
      <c r="AA307" s="141">
        <f t="shared" si="315"/>
        <v>340118003</v>
      </c>
      <c r="AB307" s="141">
        <f t="shared" si="316"/>
        <v>342170317.00001383</v>
      </c>
      <c r="AC307" s="141">
        <f t="shared" si="317"/>
        <v>95894.998408344443</v>
      </c>
      <c r="AD307" s="141"/>
      <c r="AE307" s="141"/>
      <c r="AF307" s="141">
        <f t="shared" si="318"/>
        <v>605544318</v>
      </c>
      <c r="AG307" s="141">
        <f t="shared" si="319"/>
        <v>726591897.00000179</v>
      </c>
      <c r="AH307" s="141">
        <f t="shared" si="365"/>
        <v>0</v>
      </c>
      <c r="AI307" s="141"/>
      <c r="AJ307" s="141"/>
      <c r="AK307" s="141">
        <f t="shared" si="320"/>
        <v>20371175</v>
      </c>
      <c r="AL307" s="141">
        <f t="shared" si="321"/>
        <v>21580834</v>
      </c>
      <c r="AM307" s="141">
        <f t="shared" si="366"/>
        <v>0</v>
      </c>
      <c r="AN307" s="141"/>
      <c r="AO307" s="141">
        <v>28309.240919</v>
      </c>
      <c r="AP307" s="141">
        <f t="shared" si="322"/>
        <v>45205996</v>
      </c>
      <c r="AQ307" s="141">
        <f t="shared" si="323"/>
        <v>45294790.000002876</v>
      </c>
      <c r="AR307" s="141">
        <f t="shared" si="367"/>
        <v>28253.744674547979</v>
      </c>
      <c r="AS307" s="141"/>
      <c r="AT307" s="141"/>
      <c r="AU307" s="141">
        <f t="shared" si="324"/>
        <v>12223411</v>
      </c>
      <c r="AV307" s="141">
        <f t="shared" si="325"/>
        <v>11889881.000002848</v>
      </c>
      <c r="AW307" s="141">
        <f t="shared" si="368"/>
        <v>0</v>
      </c>
      <c r="AX307" s="141"/>
      <c r="AY307" s="141"/>
      <c r="AZ307" s="141">
        <f t="shared" si="326"/>
        <v>859541545</v>
      </c>
      <c r="BA307" s="141">
        <f t="shared" si="327"/>
        <v>834431461.9999969</v>
      </c>
      <c r="BB307" s="141">
        <f t="shared" si="369"/>
        <v>0</v>
      </c>
      <c r="BC307" s="141"/>
      <c r="BD307" s="141"/>
      <c r="BE307" s="141">
        <f t="shared" si="328"/>
        <v>9386434</v>
      </c>
      <c r="BF307" s="141">
        <f t="shared" si="329"/>
        <v>9386434</v>
      </c>
      <c r="BG307" s="141">
        <f t="shared" si="370"/>
        <v>0</v>
      </c>
      <c r="BH307" s="141"/>
      <c r="BI307" s="141"/>
      <c r="BJ307" s="141">
        <f t="shared" si="330"/>
        <v>2191103</v>
      </c>
      <c r="BK307" s="141">
        <f t="shared" si="331"/>
        <v>2191101</v>
      </c>
      <c r="BL307" s="141">
        <f t="shared" si="371"/>
        <v>0</v>
      </c>
      <c r="BM307" s="141"/>
      <c r="BN307" s="141"/>
      <c r="BO307" s="141">
        <f t="shared" si="332"/>
        <v>186600000</v>
      </c>
      <c r="BP307" s="141">
        <f t="shared" si="333"/>
        <v>183638092</v>
      </c>
      <c r="BQ307" s="141">
        <f t="shared" si="372"/>
        <v>0</v>
      </c>
      <c r="BR307" s="141"/>
      <c r="BS307" s="141"/>
      <c r="BT307" s="141">
        <f t="shared" si="334"/>
        <v>121100000</v>
      </c>
      <c r="BU307" s="141">
        <f t="shared" si="335"/>
        <v>119177778</v>
      </c>
      <c r="BV307" s="141">
        <f t="shared" si="373"/>
        <v>0</v>
      </c>
      <c r="BW307" s="141"/>
      <c r="BX307" s="141"/>
      <c r="BY307" s="141">
        <f t="shared" si="336"/>
        <v>10161290</v>
      </c>
      <c r="BZ307" s="141">
        <f t="shared" si="337"/>
        <v>10000069</v>
      </c>
      <c r="CA307" s="141">
        <f t="shared" si="374"/>
        <v>0</v>
      </c>
      <c r="CB307" s="141"/>
      <c r="CC307" s="141"/>
      <c r="CD307" s="141">
        <f t="shared" si="338"/>
        <v>1904000</v>
      </c>
      <c r="CE307" s="141">
        <f t="shared" si="339"/>
        <v>1874207.2309440002</v>
      </c>
      <c r="CF307" s="141">
        <f t="shared" si="375"/>
        <v>0</v>
      </c>
      <c r="CG307" s="141"/>
      <c r="CH307" s="141">
        <v>693.23</v>
      </c>
      <c r="CI307" s="141">
        <f t="shared" si="342"/>
        <v>246401</v>
      </c>
      <c r="CJ307" s="141">
        <f t="shared" si="343"/>
        <v>225992.98000000117</v>
      </c>
      <c r="CK307" s="141">
        <f t="shared" si="376"/>
        <v>755.83128834355432</v>
      </c>
      <c r="CL307" s="141"/>
      <c r="CM307" s="141">
        <v>68329</v>
      </c>
      <c r="CN307" s="141">
        <v>133199</v>
      </c>
      <c r="CO307" s="141">
        <f t="shared" si="340"/>
        <v>201528</v>
      </c>
      <c r="CP307" s="141">
        <f t="shared" si="344"/>
        <v>435000431</v>
      </c>
      <c r="CQ307" s="141">
        <f t="shared" si="345"/>
        <v>435000431.00000006</v>
      </c>
      <c r="CR307" s="141">
        <f t="shared" si="346"/>
        <v>201527.99999999997</v>
      </c>
      <c r="CS307" s="141"/>
      <c r="CT307" s="141"/>
      <c r="CU307" s="141"/>
      <c r="CV307" s="141">
        <f t="shared" si="341"/>
        <v>1271939.3853778362</v>
      </c>
    </row>
    <row r="308" spans="1:100" s="14" customFormat="1" ht="13.2" x14ac:dyDescent="0.25">
      <c r="A308" s="4" t="s">
        <v>59</v>
      </c>
      <c r="B308" s="4" t="s">
        <v>60</v>
      </c>
      <c r="C308" s="4"/>
      <c r="D308" s="4" t="s">
        <v>36</v>
      </c>
      <c r="E308" s="4"/>
      <c r="F308" s="141">
        <v>568524.26355100004</v>
      </c>
      <c r="G308" s="141">
        <f>'Control Totals 2016-17'!$I$3</f>
        <v>129600000</v>
      </c>
      <c r="H308" s="141">
        <v>129600000.00000101</v>
      </c>
      <c r="I308" s="141">
        <f t="shared" si="362"/>
        <v>568524.26355099562</v>
      </c>
      <c r="J308" s="141"/>
      <c r="K308" s="141">
        <v>24867456.280446999</v>
      </c>
      <c r="L308" s="141">
        <f t="shared" si="311"/>
        <v>3202979103</v>
      </c>
      <c r="M308" s="141">
        <v>5258012077.9999981</v>
      </c>
      <c r="N308" s="141">
        <f t="shared" si="363"/>
        <v>15148299.705187149</v>
      </c>
      <c r="O308" s="141"/>
      <c r="P308" s="141">
        <v>4099441.1305359998</v>
      </c>
      <c r="Q308" s="141">
        <v>756991403</v>
      </c>
      <c r="R308" s="141">
        <v>1276518313</v>
      </c>
      <c r="S308" s="141">
        <f t="shared" si="364"/>
        <v>2431020.1125335149</v>
      </c>
      <c r="T308" s="141"/>
      <c r="U308" s="141"/>
      <c r="V308" s="141">
        <f t="shared" si="312"/>
        <v>443204474</v>
      </c>
      <c r="W308" s="141">
        <f t="shared" si="313"/>
        <v>523996799.00000209</v>
      </c>
      <c r="X308" s="141">
        <f t="shared" si="314"/>
        <v>0</v>
      </c>
      <c r="Y308" s="141"/>
      <c r="Z308" s="141">
        <v>930075.95042600005</v>
      </c>
      <c r="AA308" s="141">
        <f t="shared" si="315"/>
        <v>340118003</v>
      </c>
      <c r="AB308" s="141">
        <f t="shared" si="316"/>
        <v>342170317.00001383</v>
      </c>
      <c r="AC308" s="141">
        <f t="shared" si="317"/>
        <v>924497.4189190272</v>
      </c>
      <c r="AD308" s="141"/>
      <c r="AE308" s="141">
        <v>3125826.2528650002</v>
      </c>
      <c r="AF308" s="141">
        <f t="shared" si="318"/>
        <v>605544318</v>
      </c>
      <c r="AG308" s="141">
        <f t="shared" si="319"/>
        <v>726591897.00000179</v>
      </c>
      <c r="AH308" s="141">
        <f t="shared" si="365"/>
        <v>2605074.9179736963</v>
      </c>
      <c r="AI308" s="141"/>
      <c r="AJ308" s="141"/>
      <c r="AK308" s="141">
        <f t="shared" si="320"/>
        <v>20371175</v>
      </c>
      <c r="AL308" s="141">
        <f t="shared" si="321"/>
        <v>21580834</v>
      </c>
      <c r="AM308" s="141">
        <f t="shared" si="366"/>
        <v>0</v>
      </c>
      <c r="AN308" s="141"/>
      <c r="AO308" s="141">
        <v>28413.985110000001</v>
      </c>
      <c r="AP308" s="141">
        <f t="shared" si="322"/>
        <v>45205996</v>
      </c>
      <c r="AQ308" s="141">
        <f t="shared" si="323"/>
        <v>45294790.000002876</v>
      </c>
      <c r="AR308" s="141">
        <f t="shared" si="367"/>
        <v>28358.283529444292</v>
      </c>
      <c r="AS308" s="141"/>
      <c r="AT308" s="141">
        <v>67545.847775999995</v>
      </c>
      <c r="AU308" s="141">
        <f t="shared" si="324"/>
        <v>12223411</v>
      </c>
      <c r="AV308" s="141">
        <f t="shared" si="325"/>
        <v>11889881.000002848</v>
      </c>
      <c r="AW308" s="141">
        <f t="shared" si="368"/>
        <v>69440.615823597065</v>
      </c>
      <c r="AX308" s="141"/>
      <c r="AY308" s="141">
        <v>1844406.1956539999</v>
      </c>
      <c r="AZ308" s="141">
        <f t="shared" si="326"/>
        <v>859541545</v>
      </c>
      <c r="BA308" s="141">
        <f t="shared" si="327"/>
        <v>834431461.9999969</v>
      </c>
      <c r="BB308" s="141">
        <f t="shared" si="369"/>
        <v>1899908.8879273552</v>
      </c>
      <c r="BC308" s="141"/>
      <c r="BD308" s="141"/>
      <c r="BE308" s="141">
        <f t="shared" si="328"/>
        <v>9386434</v>
      </c>
      <c r="BF308" s="141">
        <f t="shared" si="329"/>
        <v>9386434</v>
      </c>
      <c r="BG308" s="141">
        <f t="shared" si="370"/>
        <v>0</v>
      </c>
      <c r="BH308" s="141"/>
      <c r="BI308" s="141"/>
      <c r="BJ308" s="141">
        <f t="shared" si="330"/>
        <v>2191103</v>
      </c>
      <c r="BK308" s="141">
        <f t="shared" si="331"/>
        <v>2191101</v>
      </c>
      <c r="BL308" s="141">
        <f t="shared" si="371"/>
        <v>0</v>
      </c>
      <c r="BM308" s="141"/>
      <c r="BN308" s="141">
        <v>736736</v>
      </c>
      <c r="BO308" s="141">
        <f t="shared" si="332"/>
        <v>186600000</v>
      </c>
      <c r="BP308" s="141">
        <f t="shared" si="333"/>
        <v>183638092</v>
      </c>
      <c r="BQ308" s="141">
        <f t="shared" si="372"/>
        <v>748618.85191009275</v>
      </c>
      <c r="BR308" s="141"/>
      <c r="BS308" s="141">
        <v>481331</v>
      </c>
      <c r="BT308" s="141">
        <f t="shared" si="334"/>
        <v>121100000</v>
      </c>
      <c r="BU308" s="141">
        <f t="shared" si="335"/>
        <v>119177778</v>
      </c>
      <c r="BV308" s="141">
        <f t="shared" si="373"/>
        <v>489094.40231382736</v>
      </c>
      <c r="BW308" s="141"/>
      <c r="BX308" s="141">
        <v>21803</v>
      </c>
      <c r="BY308" s="141">
        <f t="shared" si="336"/>
        <v>10161290</v>
      </c>
      <c r="BZ308" s="141">
        <f t="shared" si="337"/>
        <v>10000069</v>
      </c>
      <c r="CA308" s="141">
        <f t="shared" si="374"/>
        <v>22154.507720896727</v>
      </c>
      <c r="CB308" s="141"/>
      <c r="CC308" s="141">
        <v>9232.5479369999994</v>
      </c>
      <c r="CD308" s="141">
        <f t="shared" si="338"/>
        <v>1904000</v>
      </c>
      <c r="CE308" s="141">
        <f t="shared" si="339"/>
        <v>1874207.2309440002</v>
      </c>
      <c r="CF308" s="141">
        <f t="shared" si="375"/>
        <v>9379.3103461637638</v>
      </c>
      <c r="CG308" s="141"/>
      <c r="CH308" s="141">
        <v>693.23</v>
      </c>
      <c r="CI308" s="141">
        <f t="shared" si="342"/>
        <v>246401</v>
      </c>
      <c r="CJ308" s="141">
        <f t="shared" si="343"/>
        <v>225992.98000000117</v>
      </c>
      <c r="CK308" s="141">
        <f t="shared" si="376"/>
        <v>755.83128834355432</v>
      </c>
      <c r="CL308" s="141"/>
      <c r="CM308" s="141"/>
      <c r="CN308" s="141">
        <v>656253</v>
      </c>
      <c r="CO308" s="141">
        <f t="shared" si="340"/>
        <v>656253</v>
      </c>
      <c r="CP308" s="141">
        <f t="shared" si="344"/>
        <v>435000431</v>
      </c>
      <c r="CQ308" s="141">
        <f t="shared" si="345"/>
        <v>435000431.00000006</v>
      </c>
      <c r="CR308" s="141">
        <f t="shared" si="346"/>
        <v>656252.99999999988</v>
      </c>
      <c r="CS308" s="141"/>
      <c r="CT308" s="141"/>
      <c r="CU308" s="141"/>
      <c r="CV308" s="141">
        <f t="shared" si="341"/>
        <v>25601380.109024107</v>
      </c>
    </row>
    <row r="309" spans="1:100" s="14" customFormat="1" ht="13.2" x14ac:dyDescent="0.25">
      <c r="A309" s="4" t="s">
        <v>673</v>
      </c>
      <c r="B309" s="4" t="s">
        <v>674</v>
      </c>
      <c r="C309" s="4" t="s">
        <v>348</v>
      </c>
      <c r="D309" s="4" t="s">
        <v>348</v>
      </c>
      <c r="E309" s="4"/>
      <c r="F309" s="141"/>
      <c r="G309" s="141">
        <f>'Control Totals 2016-17'!$I$3</f>
        <v>129600000</v>
      </c>
      <c r="H309" s="141">
        <v>129600000.00000101</v>
      </c>
      <c r="I309" s="141">
        <f t="shared" si="362"/>
        <v>0</v>
      </c>
      <c r="J309" s="141"/>
      <c r="K309" s="141"/>
      <c r="L309" s="141">
        <f t="shared" si="311"/>
        <v>3202979103</v>
      </c>
      <c r="M309" s="141">
        <v>5258012077.9999981</v>
      </c>
      <c r="N309" s="141">
        <f t="shared" si="363"/>
        <v>0</v>
      </c>
      <c r="O309" s="141"/>
      <c r="P309" s="141">
        <v>1793661.3843749999</v>
      </c>
      <c r="Q309" s="141">
        <v>756991403</v>
      </c>
      <c r="R309" s="141">
        <v>1276518313</v>
      </c>
      <c r="S309" s="141">
        <f t="shared" si="364"/>
        <v>1063663.74382359</v>
      </c>
      <c r="T309" s="141"/>
      <c r="U309" s="141"/>
      <c r="V309" s="141">
        <f t="shared" si="312"/>
        <v>443204474</v>
      </c>
      <c r="W309" s="141">
        <f t="shared" si="313"/>
        <v>523996799.00000209</v>
      </c>
      <c r="X309" s="141">
        <f t="shared" si="314"/>
        <v>0</v>
      </c>
      <c r="Y309" s="141"/>
      <c r="Z309" s="141">
        <v>99302.230068000004</v>
      </c>
      <c r="AA309" s="141">
        <f t="shared" si="315"/>
        <v>340118003</v>
      </c>
      <c r="AB309" s="141">
        <f t="shared" si="316"/>
        <v>342170317.00001383</v>
      </c>
      <c r="AC309" s="141">
        <f t="shared" si="317"/>
        <v>98706.622129859825</v>
      </c>
      <c r="AD309" s="141"/>
      <c r="AE309" s="141"/>
      <c r="AF309" s="141">
        <f t="shared" si="318"/>
        <v>605544318</v>
      </c>
      <c r="AG309" s="141">
        <f t="shared" si="319"/>
        <v>726591897.00000179</v>
      </c>
      <c r="AH309" s="141">
        <f t="shared" si="365"/>
        <v>0</v>
      </c>
      <c r="AI309" s="141"/>
      <c r="AJ309" s="141"/>
      <c r="AK309" s="141">
        <f t="shared" si="320"/>
        <v>20371175</v>
      </c>
      <c r="AL309" s="141">
        <f t="shared" si="321"/>
        <v>21580834</v>
      </c>
      <c r="AM309" s="141">
        <f t="shared" si="366"/>
        <v>0</v>
      </c>
      <c r="AN309" s="141"/>
      <c r="AO309" s="141">
        <v>28413.985110000001</v>
      </c>
      <c r="AP309" s="141">
        <f t="shared" si="322"/>
        <v>45205996</v>
      </c>
      <c r="AQ309" s="141">
        <f t="shared" si="323"/>
        <v>45294790.000002876</v>
      </c>
      <c r="AR309" s="141">
        <f t="shared" si="367"/>
        <v>28358.283529444292</v>
      </c>
      <c r="AS309" s="141"/>
      <c r="AT309" s="141"/>
      <c r="AU309" s="141">
        <f t="shared" si="324"/>
        <v>12223411</v>
      </c>
      <c r="AV309" s="141">
        <f t="shared" si="325"/>
        <v>11889881.000002848</v>
      </c>
      <c r="AW309" s="141">
        <f t="shared" si="368"/>
        <v>0</v>
      </c>
      <c r="AX309" s="141"/>
      <c r="AY309" s="141"/>
      <c r="AZ309" s="141">
        <f t="shared" si="326"/>
        <v>859541545</v>
      </c>
      <c r="BA309" s="141">
        <f t="shared" si="327"/>
        <v>834431461.9999969</v>
      </c>
      <c r="BB309" s="141">
        <f t="shared" si="369"/>
        <v>0</v>
      </c>
      <c r="BC309" s="141"/>
      <c r="BD309" s="141"/>
      <c r="BE309" s="141">
        <f t="shared" si="328"/>
        <v>9386434</v>
      </c>
      <c r="BF309" s="141">
        <f t="shared" si="329"/>
        <v>9386434</v>
      </c>
      <c r="BG309" s="141">
        <f t="shared" si="370"/>
        <v>0</v>
      </c>
      <c r="BH309" s="141"/>
      <c r="BI309" s="141"/>
      <c r="BJ309" s="141">
        <f t="shared" si="330"/>
        <v>2191103</v>
      </c>
      <c r="BK309" s="141">
        <f t="shared" si="331"/>
        <v>2191101</v>
      </c>
      <c r="BL309" s="141">
        <f t="shared" si="371"/>
        <v>0</v>
      </c>
      <c r="BM309" s="141"/>
      <c r="BN309" s="141"/>
      <c r="BO309" s="141">
        <f t="shared" si="332"/>
        <v>186600000</v>
      </c>
      <c r="BP309" s="141">
        <f t="shared" si="333"/>
        <v>183638092</v>
      </c>
      <c r="BQ309" s="141">
        <f t="shared" si="372"/>
        <v>0</v>
      </c>
      <c r="BR309" s="141"/>
      <c r="BS309" s="141"/>
      <c r="BT309" s="141">
        <f t="shared" si="334"/>
        <v>121100000</v>
      </c>
      <c r="BU309" s="141">
        <f t="shared" si="335"/>
        <v>119177778</v>
      </c>
      <c r="BV309" s="141">
        <f t="shared" si="373"/>
        <v>0</v>
      </c>
      <c r="BW309" s="141"/>
      <c r="BX309" s="141"/>
      <c r="BY309" s="141">
        <f t="shared" si="336"/>
        <v>10161290</v>
      </c>
      <c r="BZ309" s="141">
        <f t="shared" si="337"/>
        <v>10000069</v>
      </c>
      <c r="CA309" s="141">
        <f t="shared" si="374"/>
        <v>0</v>
      </c>
      <c r="CB309" s="141"/>
      <c r="CC309" s="141"/>
      <c r="CD309" s="141">
        <f t="shared" si="338"/>
        <v>1904000</v>
      </c>
      <c r="CE309" s="141">
        <f t="shared" si="339"/>
        <v>1874207.2309440002</v>
      </c>
      <c r="CF309" s="141">
        <f t="shared" si="375"/>
        <v>0</v>
      </c>
      <c r="CG309" s="141"/>
      <c r="CH309" s="141">
        <v>693.23</v>
      </c>
      <c r="CI309" s="141">
        <f t="shared" si="342"/>
        <v>246401</v>
      </c>
      <c r="CJ309" s="141">
        <f t="shared" si="343"/>
        <v>225992.98000000117</v>
      </c>
      <c r="CK309" s="141">
        <f t="shared" si="376"/>
        <v>755.83128834355432</v>
      </c>
      <c r="CL309" s="141"/>
      <c r="CM309" s="141">
        <v>69519</v>
      </c>
      <c r="CN309" s="141">
        <v>139526</v>
      </c>
      <c r="CO309" s="141">
        <f t="shared" si="340"/>
        <v>209045</v>
      </c>
      <c r="CP309" s="141">
        <f t="shared" si="344"/>
        <v>435000431</v>
      </c>
      <c r="CQ309" s="141">
        <f t="shared" si="345"/>
        <v>435000431.00000006</v>
      </c>
      <c r="CR309" s="141">
        <f t="shared" si="346"/>
        <v>209044.99999999997</v>
      </c>
      <c r="CS309" s="141"/>
      <c r="CT309" s="141"/>
      <c r="CU309" s="141"/>
      <c r="CV309" s="141">
        <f t="shared" si="341"/>
        <v>1400529.4807712378</v>
      </c>
    </row>
    <row r="310" spans="1:100" s="14" customFormat="1" ht="13.2" x14ac:dyDescent="0.25">
      <c r="A310" s="4" t="s">
        <v>327</v>
      </c>
      <c r="B310" s="4" t="s">
        <v>328</v>
      </c>
      <c r="C310" s="4" t="s">
        <v>312</v>
      </c>
      <c r="D310" s="4" t="s">
        <v>312</v>
      </c>
      <c r="E310" s="4"/>
      <c r="F310" s="141">
        <v>1326202.73762</v>
      </c>
      <c r="G310" s="141">
        <f>'Control Totals 2016-17'!$I$3</f>
        <v>129600000</v>
      </c>
      <c r="H310" s="141">
        <v>129600000.00000101</v>
      </c>
      <c r="I310" s="141">
        <f t="shared" si="362"/>
        <v>1326202.7376199896</v>
      </c>
      <c r="J310" s="141"/>
      <c r="K310" s="141">
        <v>56417859.108580999</v>
      </c>
      <c r="L310" s="141">
        <f t="shared" si="311"/>
        <v>3202979103</v>
      </c>
      <c r="M310" s="141">
        <v>5258012077.9999981</v>
      </c>
      <c r="N310" s="141">
        <f t="shared" si="363"/>
        <v>34367593.889118336</v>
      </c>
      <c r="O310" s="141"/>
      <c r="P310" s="141"/>
      <c r="Q310" s="141">
        <v>756991403</v>
      </c>
      <c r="R310" s="141">
        <v>1276518313</v>
      </c>
      <c r="S310" s="141">
        <f t="shared" si="364"/>
        <v>0</v>
      </c>
      <c r="T310" s="141"/>
      <c r="U310" s="141"/>
      <c r="V310" s="141">
        <f t="shared" si="312"/>
        <v>443204474</v>
      </c>
      <c r="W310" s="141">
        <f t="shared" si="313"/>
        <v>523996799.00000209</v>
      </c>
      <c r="X310" s="141">
        <f t="shared" si="314"/>
        <v>0</v>
      </c>
      <c r="Y310" s="141"/>
      <c r="Z310" s="141">
        <v>4269830.3872800004</v>
      </c>
      <c r="AA310" s="141">
        <f t="shared" si="315"/>
        <v>340118003</v>
      </c>
      <c r="AB310" s="141">
        <f t="shared" si="316"/>
        <v>342170317.00001383</v>
      </c>
      <c r="AC310" s="141">
        <f t="shared" si="317"/>
        <v>4244220.2386314292</v>
      </c>
      <c r="AD310" s="141"/>
      <c r="AE310" s="141">
        <v>9478084.6042829994</v>
      </c>
      <c r="AF310" s="141">
        <f t="shared" si="318"/>
        <v>605544318</v>
      </c>
      <c r="AG310" s="141">
        <f t="shared" si="319"/>
        <v>726591897.00000179</v>
      </c>
      <c r="AH310" s="141">
        <f t="shared" si="365"/>
        <v>7899070.0300182877</v>
      </c>
      <c r="AI310" s="141"/>
      <c r="AJ310" s="141"/>
      <c r="AK310" s="141">
        <f t="shared" si="320"/>
        <v>20371175</v>
      </c>
      <c r="AL310" s="141">
        <f t="shared" si="321"/>
        <v>21580834</v>
      </c>
      <c r="AM310" s="141">
        <f t="shared" si="366"/>
        <v>0</v>
      </c>
      <c r="AN310" s="141"/>
      <c r="AO310" s="141"/>
      <c r="AP310" s="141">
        <f t="shared" si="322"/>
        <v>45205996</v>
      </c>
      <c r="AQ310" s="141">
        <f t="shared" si="323"/>
        <v>45294790.000002876</v>
      </c>
      <c r="AR310" s="141">
        <f t="shared" si="367"/>
        <v>0</v>
      </c>
      <c r="AS310" s="141"/>
      <c r="AT310" s="141">
        <v>93024.164204999994</v>
      </c>
      <c r="AU310" s="141">
        <f t="shared" si="324"/>
        <v>12223411</v>
      </c>
      <c r="AV310" s="141">
        <f t="shared" si="325"/>
        <v>11889881.000002848</v>
      </c>
      <c r="AW310" s="141">
        <f t="shared" si="368"/>
        <v>95633.639395459963</v>
      </c>
      <c r="AX310" s="141"/>
      <c r="AY310" s="141">
        <v>12217817.391621999</v>
      </c>
      <c r="AZ310" s="141">
        <f t="shared" si="326"/>
        <v>859541545</v>
      </c>
      <c r="BA310" s="141">
        <f t="shared" si="327"/>
        <v>834431461.9999969</v>
      </c>
      <c r="BB310" s="141">
        <f t="shared" si="369"/>
        <v>12585481.391307706</v>
      </c>
      <c r="BC310" s="141"/>
      <c r="BD310" s="141"/>
      <c r="BE310" s="141">
        <f t="shared" si="328"/>
        <v>9386434</v>
      </c>
      <c r="BF310" s="141">
        <f t="shared" si="329"/>
        <v>9386434</v>
      </c>
      <c r="BG310" s="141">
        <f t="shared" si="370"/>
        <v>0</v>
      </c>
      <c r="BH310" s="141"/>
      <c r="BI310" s="141"/>
      <c r="BJ310" s="141">
        <f t="shared" si="330"/>
        <v>2191103</v>
      </c>
      <c r="BK310" s="141">
        <f t="shared" si="331"/>
        <v>2191101</v>
      </c>
      <c r="BL310" s="141">
        <f t="shared" si="371"/>
        <v>0</v>
      </c>
      <c r="BM310" s="141"/>
      <c r="BN310" s="141">
        <v>2710164</v>
      </c>
      <c r="BO310" s="141">
        <f t="shared" si="332"/>
        <v>186600000</v>
      </c>
      <c r="BP310" s="141">
        <f t="shared" si="333"/>
        <v>183638092</v>
      </c>
      <c r="BQ310" s="141">
        <f t="shared" si="372"/>
        <v>2753876.3711398179</v>
      </c>
      <c r="BR310" s="141"/>
      <c r="BS310" s="141">
        <v>2023492</v>
      </c>
      <c r="BT310" s="141">
        <f t="shared" si="334"/>
        <v>121100000</v>
      </c>
      <c r="BU310" s="141">
        <f t="shared" si="335"/>
        <v>119177778</v>
      </c>
      <c r="BV310" s="141">
        <f t="shared" si="373"/>
        <v>2056128.9639080197</v>
      </c>
      <c r="BW310" s="141"/>
      <c r="BX310" s="141">
        <v>126991</v>
      </c>
      <c r="BY310" s="141">
        <f t="shared" si="336"/>
        <v>10161290</v>
      </c>
      <c r="BZ310" s="141">
        <f t="shared" si="337"/>
        <v>10000069</v>
      </c>
      <c r="CA310" s="141">
        <f t="shared" si="374"/>
        <v>129038.34747440243</v>
      </c>
      <c r="CB310" s="141"/>
      <c r="CC310" s="141">
        <v>18465.095870000001</v>
      </c>
      <c r="CD310" s="141">
        <f t="shared" si="338"/>
        <v>1904000</v>
      </c>
      <c r="CE310" s="141">
        <f t="shared" si="339"/>
        <v>1874207.2309440002</v>
      </c>
      <c r="CF310" s="141">
        <f t="shared" si="375"/>
        <v>18758.620688263945</v>
      </c>
      <c r="CG310" s="141"/>
      <c r="CH310" s="141"/>
      <c r="CI310" s="141">
        <f t="shared" si="342"/>
        <v>246401</v>
      </c>
      <c r="CJ310" s="141">
        <f t="shared" si="343"/>
        <v>225992.98000000117</v>
      </c>
      <c r="CK310" s="141">
        <f t="shared" si="376"/>
        <v>0</v>
      </c>
      <c r="CL310" s="141"/>
      <c r="CM310" s="141"/>
      <c r="CN310" s="141">
        <v>5993148</v>
      </c>
      <c r="CO310" s="141">
        <f t="shared" si="340"/>
        <v>5993148</v>
      </c>
      <c r="CP310" s="141">
        <f t="shared" si="344"/>
        <v>435000431</v>
      </c>
      <c r="CQ310" s="141">
        <f t="shared" si="345"/>
        <v>435000431.00000006</v>
      </c>
      <c r="CR310" s="141">
        <f t="shared" si="346"/>
        <v>5993147.9999999991</v>
      </c>
      <c r="CS310" s="141"/>
      <c r="CT310" s="141"/>
      <c r="CU310" s="141"/>
      <c r="CV310" s="141">
        <f t="shared" si="341"/>
        <v>71469152.229301706</v>
      </c>
    </row>
    <row r="311" spans="1:100" s="14" customFormat="1" ht="13.2" x14ac:dyDescent="0.25">
      <c r="A311" s="4" t="s">
        <v>789</v>
      </c>
      <c r="B311" s="4" t="s">
        <v>790</v>
      </c>
      <c r="C311" s="4" t="s">
        <v>764</v>
      </c>
      <c r="D311" s="4" t="s">
        <v>764</v>
      </c>
      <c r="E311" s="4"/>
      <c r="F311" s="141"/>
      <c r="G311" s="141">
        <f>'Control Totals 2016-17'!$I$3</f>
        <v>129600000</v>
      </c>
      <c r="H311" s="141">
        <v>129600000.00000101</v>
      </c>
      <c r="I311" s="141">
        <f t="shared" si="362"/>
        <v>0</v>
      </c>
      <c r="J311" s="141"/>
      <c r="K311" s="141"/>
      <c r="L311" s="141">
        <f t="shared" si="311"/>
        <v>3202979103</v>
      </c>
      <c r="M311" s="141">
        <v>5258012077.9999981</v>
      </c>
      <c r="N311" s="141">
        <f t="shared" si="363"/>
        <v>0</v>
      </c>
      <c r="O311" s="141"/>
      <c r="P311" s="141"/>
      <c r="Q311" s="141">
        <v>756991403</v>
      </c>
      <c r="R311" s="141">
        <v>1276518313</v>
      </c>
      <c r="S311" s="141">
        <f t="shared" si="364"/>
        <v>0</v>
      </c>
      <c r="T311" s="141"/>
      <c r="U311" s="141">
        <v>8630768.128184</v>
      </c>
      <c r="V311" s="141">
        <f t="shared" si="312"/>
        <v>443204474</v>
      </c>
      <c r="W311" s="141">
        <f t="shared" si="313"/>
        <v>523996799.00000209</v>
      </c>
      <c r="X311" s="141">
        <f t="shared" si="314"/>
        <v>7300035.1448096139</v>
      </c>
      <c r="Y311" s="141"/>
      <c r="Z311" s="141">
        <v>350257.21951000002</v>
      </c>
      <c r="AA311" s="141">
        <f t="shared" si="315"/>
        <v>340118003</v>
      </c>
      <c r="AB311" s="141">
        <f t="shared" si="316"/>
        <v>342170317.00001383</v>
      </c>
      <c r="AC311" s="141">
        <f t="shared" si="317"/>
        <v>348156.40082558367</v>
      </c>
      <c r="AD311" s="141"/>
      <c r="AE311" s="141"/>
      <c r="AF311" s="141">
        <f t="shared" si="318"/>
        <v>605544318</v>
      </c>
      <c r="AG311" s="141">
        <f t="shared" si="319"/>
        <v>726591897.00000179</v>
      </c>
      <c r="AH311" s="141">
        <f t="shared" si="365"/>
        <v>0</v>
      </c>
      <c r="AI311" s="141"/>
      <c r="AJ311" s="141"/>
      <c r="AK311" s="141">
        <f t="shared" si="320"/>
        <v>20371175</v>
      </c>
      <c r="AL311" s="141">
        <f t="shared" si="321"/>
        <v>21580834</v>
      </c>
      <c r="AM311" s="141">
        <f t="shared" si="366"/>
        <v>0</v>
      </c>
      <c r="AN311" s="141"/>
      <c r="AO311" s="141"/>
      <c r="AP311" s="141">
        <f t="shared" si="322"/>
        <v>45205996</v>
      </c>
      <c r="AQ311" s="141">
        <f t="shared" si="323"/>
        <v>45294790.000002876</v>
      </c>
      <c r="AR311" s="141">
        <f t="shared" si="367"/>
        <v>0</v>
      </c>
      <c r="AS311" s="141"/>
      <c r="AT311" s="141"/>
      <c r="AU311" s="141">
        <f t="shared" si="324"/>
        <v>12223411</v>
      </c>
      <c r="AV311" s="141">
        <f t="shared" si="325"/>
        <v>11889881.000002848</v>
      </c>
      <c r="AW311" s="141">
        <f t="shared" si="368"/>
        <v>0</v>
      </c>
      <c r="AX311" s="141"/>
      <c r="AY311" s="141"/>
      <c r="AZ311" s="141">
        <f t="shared" si="326"/>
        <v>859541545</v>
      </c>
      <c r="BA311" s="141">
        <f t="shared" si="327"/>
        <v>834431461.9999969</v>
      </c>
      <c r="BB311" s="141">
        <f t="shared" si="369"/>
        <v>0</v>
      </c>
      <c r="BC311" s="141"/>
      <c r="BD311" s="141"/>
      <c r="BE311" s="141">
        <f t="shared" si="328"/>
        <v>9386434</v>
      </c>
      <c r="BF311" s="141">
        <f t="shared" si="329"/>
        <v>9386434</v>
      </c>
      <c r="BG311" s="141">
        <f t="shared" si="370"/>
        <v>0</v>
      </c>
      <c r="BH311" s="141"/>
      <c r="BI311" s="141"/>
      <c r="BJ311" s="141">
        <f t="shared" si="330"/>
        <v>2191103</v>
      </c>
      <c r="BK311" s="141">
        <f t="shared" si="331"/>
        <v>2191101</v>
      </c>
      <c r="BL311" s="141">
        <f t="shared" si="371"/>
        <v>0</v>
      </c>
      <c r="BM311" s="141"/>
      <c r="BN311" s="141"/>
      <c r="BO311" s="141">
        <f t="shared" si="332"/>
        <v>186600000</v>
      </c>
      <c r="BP311" s="141">
        <f t="shared" si="333"/>
        <v>183638092</v>
      </c>
      <c r="BQ311" s="141">
        <f t="shared" si="372"/>
        <v>0</v>
      </c>
      <c r="BR311" s="141"/>
      <c r="BS311" s="141"/>
      <c r="BT311" s="141">
        <f t="shared" si="334"/>
        <v>121100000</v>
      </c>
      <c r="BU311" s="141">
        <f t="shared" si="335"/>
        <v>119177778</v>
      </c>
      <c r="BV311" s="141">
        <f t="shared" si="373"/>
        <v>0</v>
      </c>
      <c r="BW311" s="141"/>
      <c r="BX311" s="141"/>
      <c r="BY311" s="141">
        <f t="shared" si="336"/>
        <v>10161290</v>
      </c>
      <c r="BZ311" s="141">
        <f t="shared" si="337"/>
        <v>10000069</v>
      </c>
      <c r="CA311" s="141">
        <f t="shared" si="374"/>
        <v>0</v>
      </c>
      <c r="CB311" s="141"/>
      <c r="CC311" s="141"/>
      <c r="CD311" s="141">
        <f t="shared" si="338"/>
        <v>1904000</v>
      </c>
      <c r="CE311" s="141">
        <f t="shared" si="339"/>
        <v>1874207.2309440002</v>
      </c>
      <c r="CF311" s="141">
        <f t="shared" si="375"/>
        <v>0</v>
      </c>
      <c r="CG311" s="141"/>
      <c r="CH311" s="141"/>
      <c r="CI311" s="141">
        <f t="shared" si="342"/>
        <v>246401</v>
      </c>
      <c r="CJ311" s="141">
        <f t="shared" si="343"/>
        <v>225992.98000000117</v>
      </c>
      <c r="CK311" s="141">
        <f t="shared" si="376"/>
        <v>0</v>
      </c>
      <c r="CL311" s="141"/>
      <c r="CM311" s="141"/>
      <c r="CN311" s="141">
        <v>491097</v>
      </c>
      <c r="CO311" s="141">
        <f t="shared" si="340"/>
        <v>491097</v>
      </c>
      <c r="CP311" s="141">
        <f t="shared" si="344"/>
        <v>435000431</v>
      </c>
      <c r="CQ311" s="141">
        <f t="shared" si="345"/>
        <v>435000431.00000006</v>
      </c>
      <c r="CR311" s="141">
        <f t="shared" si="346"/>
        <v>491096.99999999994</v>
      </c>
      <c r="CS311" s="141"/>
      <c r="CT311" s="141"/>
      <c r="CU311" s="141"/>
      <c r="CV311" s="141">
        <f t="shared" si="341"/>
        <v>8139288.5456351973</v>
      </c>
    </row>
    <row r="312" spans="1:100" s="14" customFormat="1" ht="13.2" x14ac:dyDescent="0.25">
      <c r="A312" s="4" t="s">
        <v>675</v>
      </c>
      <c r="B312" s="4" t="s">
        <v>676</v>
      </c>
      <c r="C312" s="4" t="s">
        <v>348</v>
      </c>
      <c r="D312" s="4" t="s">
        <v>348</v>
      </c>
      <c r="E312" s="4"/>
      <c r="F312" s="141"/>
      <c r="G312" s="141">
        <f>'Control Totals 2016-17'!$I$3</f>
        <v>129600000</v>
      </c>
      <c r="H312" s="141">
        <v>129600000.00000101</v>
      </c>
      <c r="I312" s="141">
        <f t="shared" si="362"/>
        <v>0</v>
      </c>
      <c r="J312" s="141"/>
      <c r="K312" s="141"/>
      <c r="L312" s="141">
        <f t="shared" si="311"/>
        <v>3202979103</v>
      </c>
      <c r="M312" s="141">
        <v>5258012077.9999981</v>
      </c>
      <c r="N312" s="141">
        <f t="shared" si="363"/>
        <v>0</v>
      </c>
      <c r="O312" s="141"/>
      <c r="P312" s="141">
        <v>1671170.0192829999</v>
      </c>
      <c r="Q312" s="141">
        <v>756991403</v>
      </c>
      <c r="R312" s="141">
        <v>1276518313</v>
      </c>
      <c r="S312" s="141">
        <f t="shared" si="364"/>
        <v>991024.82484211342</v>
      </c>
      <c r="T312" s="141"/>
      <c r="U312" s="141"/>
      <c r="V312" s="141">
        <f t="shared" si="312"/>
        <v>443204474</v>
      </c>
      <c r="W312" s="141">
        <f t="shared" si="313"/>
        <v>523996799.00000209</v>
      </c>
      <c r="X312" s="141">
        <f t="shared" si="314"/>
        <v>0</v>
      </c>
      <c r="Y312" s="141"/>
      <c r="Z312" s="141">
        <v>75038.065371999997</v>
      </c>
      <c r="AA312" s="141">
        <f t="shared" si="315"/>
        <v>340118003</v>
      </c>
      <c r="AB312" s="141">
        <f t="shared" si="316"/>
        <v>342170317.00001383</v>
      </c>
      <c r="AC312" s="141">
        <f t="shared" si="317"/>
        <v>74587.992222911198</v>
      </c>
      <c r="AD312" s="141"/>
      <c r="AE312" s="141"/>
      <c r="AF312" s="141">
        <f t="shared" si="318"/>
        <v>605544318</v>
      </c>
      <c r="AG312" s="141">
        <f t="shared" si="319"/>
        <v>726591897.00000179</v>
      </c>
      <c r="AH312" s="141">
        <f t="shared" si="365"/>
        <v>0</v>
      </c>
      <c r="AI312" s="141"/>
      <c r="AJ312" s="141"/>
      <c r="AK312" s="141">
        <f t="shared" si="320"/>
        <v>20371175</v>
      </c>
      <c r="AL312" s="141">
        <f t="shared" si="321"/>
        <v>21580834</v>
      </c>
      <c r="AM312" s="141">
        <f t="shared" si="366"/>
        <v>0</v>
      </c>
      <c r="AN312" s="141"/>
      <c r="AO312" s="141">
        <v>32355.197630999999</v>
      </c>
      <c r="AP312" s="141">
        <f t="shared" si="322"/>
        <v>45205996</v>
      </c>
      <c r="AQ312" s="141">
        <f t="shared" si="323"/>
        <v>45294790.000002876</v>
      </c>
      <c r="AR312" s="141">
        <f t="shared" si="367"/>
        <v>32291.769863291178</v>
      </c>
      <c r="AS312" s="141"/>
      <c r="AT312" s="141"/>
      <c r="AU312" s="141">
        <f t="shared" si="324"/>
        <v>12223411</v>
      </c>
      <c r="AV312" s="141">
        <f t="shared" si="325"/>
        <v>11889881.000002848</v>
      </c>
      <c r="AW312" s="141">
        <f t="shared" si="368"/>
        <v>0</v>
      </c>
      <c r="AX312" s="141"/>
      <c r="AY312" s="141"/>
      <c r="AZ312" s="141">
        <f t="shared" si="326"/>
        <v>859541545</v>
      </c>
      <c r="BA312" s="141">
        <f t="shared" si="327"/>
        <v>834431461.9999969</v>
      </c>
      <c r="BB312" s="141">
        <f t="shared" si="369"/>
        <v>0</v>
      </c>
      <c r="BC312" s="141"/>
      <c r="BD312" s="141"/>
      <c r="BE312" s="141">
        <f t="shared" si="328"/>
        <v>9386434</v>
      </c>
      <c r="BF312" s="141">
        <f t="shared" si="329"/>
        <v>9386434</v>
      </c>
      <c r="BG312" s="141">
        <f t="shared" si="370"/>
        <v>0</v>
      </c>
      <c r="BH312" s="141"/>
      <c r="BI312" s="141"/>
      <c r="BJ312" s="141">
        <f t="shared" si="330"/>
        <v>2191103</v>
      </c>
      <c r="BK312" s="141">
        <f t="shared" si="331"/>
        <v>2191101</v>
      </c>
      <c r="BL312" s="141">
        <f t="shared" si="371"/>
        <v>0</v>
      </c>
      <c r="BM312" s="141"/>
      <c r="BN312" s="141"/>
      <c r="BO312" s="141">
        <f t="shared" si="332"/>
        <v>186600000</v>
      </c>
      <c r="BP312" s="141">
        <f t="shared" si="333"/>
        <v>183638092</v>
      </c>
      <c r="BQ312" s="141">
        <f t="shared" si="372"/>
        <v>0</v>
      </c>
      <c r="BR312" s="141"/>
      <c r="BS312" s="141"/>
      <c r="BT312" s="141">
        <f t="shared" si="334"/>
        <v>121100000</v>
      </c>
      <c r="BU312" s="141">
        <f t="shared" si="335"/>
        <v>119177778</v>
      </c>
      <c r="BV312" s="141">
        <f t="shared" si="373"/>
        <v>0</v>
      </c>
      <c r="BW312" s="141"/>
      <c r="BX312" s="141"/>
      <c r="BY312" s="141">
        <f t="shared" si="336"/>
        <v>10161290</v>
      </c>
      <c r="BZ312" s="141">
        <f t="shared" si="337"/>
        <v>10000069</v>
      </c>
      <c r="CA312" s="141">
        <f t="shared" si="374"/>
        <v>0</v>
      </c>
      <c r="CB312" s="141"/>
      <c r="CC312" s="141"/>
      <c r="CD312" s="141">
        <f t="shared" si="338"/>
        <v>1904000</v>
      </c>
      <c r="CE312" s="141">
        <f t="shared" si="339"/>
        <v>1874207.2309440002</v>
      </c>
      <c r="CF312" s="141">
        <f t="shared" si="375"/>
        <v>0</v>
      </c>
      <c r="CG312" s="141"/>
      <c r="CH312" s="141">
        <v>693.23</v>
      </c>
      <c r="CI312" s="141">
        <f t="shared" si="342"/>
        <v>246401</v>
      </c>
      <c r="CJ312" s="141">
        <f t="shared" si="343"/>
        <v>225992.98000000117</v>
      </c>
      <c r="CK312" s="141">
        <f t="shared" si="376"/>
        <v>755.83128834355432</v>
      </c>
      <c r="CL312" s="141"/>
      <c r="CM312" s="141">
        <v>53194</v>
      </c>
      <c r="CN312" s="141">
        <v>106891</v>
      </c>
      <c r="CO312" s="141">
        <f t="shared" si="340"/>
        <v>160085</v>
      </c>
      <c r="CP312" s="141">
        <f t="shared" si="344"/>
        <v>435000431</v>
      </c>
      <c r="CQ312" s="141">
        <f t="shared" si="345"/>
        <v>435000431.00000006</v>
      </c>
      <c r="CR312" s="141">
        <f t="shared" si="346"/>
        <v>160084.99999999997</v>
      </c>
      <c r="CS312" s="141"/>
      <c r="CT312" s="141"/>
      <c r="CU312" s="141"/>
      <c r="CV312" s="141">
        <f t="shared" si="341"/>
        <v>1258745.4182166592</v>
      </c>
    </row>
    <row r="313" spans="1:100" s="14" customFormat="1" ht="13.2" x14ac:dyDescent="0.25">
      <c r="A313" s="4" t="s">
        <v>509</v>
      </c>
      <c r="B313" s="4" t="s">
        <v>510</v>
      </c>
      <c r="C313" s="4" t="s">
        <v>348</v>
      </c>
      <c r="D313" s="4" t="s">
        <v>348</v>
      </c>
      <c r="E313" s="4"/>
      <c r="F313" s="141"/>
      <c r="G313" s="141">
        <f>'Control Totals 2016-17'!$I$3</f>
        <v>129600000</v>
      </c>
      <c r="H313" s="141">
        <v>129600000.00000101</v>
      </c>
      <c r="I313" s="141">
        <f t="shared" si="362"/>
        <v>0</v>
      </c>
      <c r="J313" s="141"/>
      <c r="K313" s="141"/>
      <c r="L313" s="141">
        <f t="shared" si="311"/>
        <v>3202979103</v>
      </c>
      <c r="M313" s="141">
        <v>5258012077.9999981</v>
      </c>
      <c r="N313" s="141">
        <f t="shared" si="363"/>
        <v>0</v>
      </c>
      <c r="O313" s="141"/>
      <c r="P313" s="141">
        <v>1632358.6224720001</v>
      </c>
      <c r="Q313" s="141">
        <v>756991403</v>
      </c>
      <c r="R313" s="141">
        <v>1276518313</v>
      </c>
      <c r="S313" s="141">
        <f t="shared" si="364"/>
        <v>968009.17874824617</v>
      </c>
      <c r="T313" s="141"/>
      <c r="U313" s="141"/>
      <c r="V313" s="141">
        <f t="shared" si="312"/>
        <v>443204474</v>
      </c>
      <c r="W313" s="141">
        <f t="shared" si="313"/>
        <v>523996799.00000209</v>
      </c>
      <c r="X313" s="141">
        <f t="shared" si="314"/>
        <v>0</v>
      </c>
      <c r="Y313" s="141"/>
      <c r="Z313" s="141">
        <v>78267.443694000001</v>
      </c>
      <c r="AA313" s="141">
        <f t="shared" si="315"/>
        <v>340118003</v>
      </c>
      <c r="AB313" s="141">
        <f t="shared" si="316"/>
        <v>342170317.00001383</v>
      </c>
      <c r="AC313" s="141">
        <f t="shared" si="317"/>
        <v>77798.00095610616</v>
      </c>
      <c r="AD313" s="141"/>
      <c r="AE313" s="141"/>
      <c r="AF313" s="141">
        <f t="shared" si="318"/>
        <v>605544318</v>
      </c>
      <c r="AG313" s="141">
        <f t="shared" si="319"/>
        <v>726591897.00000179</v>
      </c>
      <c r="AH313" s="141">
        <f t="shared" si="365"/>
        <v>0</v>
      </c>
      <c r="AI313" s="141"/>
      <c r="AJ313" s="141"/>
      <c r="AK313" s="141">
        <f t="shared" si="320"/>
        <v>20371175</v>
      </c>
      <c r="AL313" s="141">
        <f t="shared" si="321"/>
        <v>21580834</v>
      </c>
      <c r="AM313" s="141">
        <f t="shared" si="366"/>
        <v>0</v>
      </c>
      <c r="AN313" s="141"/>
      <c r="AO313" s="141">
        <v>40237.056488000002</v>
      </c>
      <c r="AP313" s="141">
        <f t="shared" si="322"/>
        <v>45205996</v>
      </c>
      <c r="AQ313" s="141">
        <f t="shared" si="323"/>
        <v>45294790.000002876</v>
      </c>
      <c r="AR313" s="141">
        <f t="shared" si="367"/>
        <v>40158.177455910198</v>
      </c>
      <c r="AS313" s="141"/>
      <c r="AT313" s="141"/>
      <c r="AU313" s="141">
        <f t="shared" si="324"/>
        <v>12223411</v>
      </c>
      <c r="AV313" s="141">
        <f t="shared" si="325"/>
        <v>11889881.000002848</v>
      </c>
      <c r="AW313" s="141">
        <f t="shared" si="368"/>
        <v>0</v>
      </c>
      <c r="AX313" s="141"/>
      <c r="AY313" s="141"/>
      <c r="AZ313" s="141">
        <f t="shared" si="326"/>
        <v>859541545</v>
      </c>
      <c r="BA313" s="141">
        <f t="shared" si="327"/>
        <v>834431461.9999969</v>
      </c>
      <c r="BB313" s="141">
        <f t="shared" si="369"/>
        <v>0</v>
      </c>
      <c r="BC313" s="141"/>
      <c r="BD313" s="141"/>
      <c r="BE313" s="141">
        <f t="shared" si="328"/>
        <v>9386434</v>
      </c>
      <c r="BF313" s="141">
        <f t="shared" si="329"/>
        <v>9386434</v>
      </c>
      <c r="BG313" s="141">
        <f t="shared" si="370"/>
        <v>0</v>
      </c>
      <c r="BH313" s="141"/>
      <c r="BI313" s="141"/>
      <c r="BJ313" s="141">
        <f t="shared" si="330"/>
        <v>2191103</v>
      </c>
      <c r="BK313" s="141">
        <f t="shared" si="331"/>
        <v>2191101</v>
      </c>
      <c r="BL313" s="141">
        <f t="shared" si="371"/>
        <v>0</v>
      </c>
      <c r="BM313" s="141"/>
      <c r="BN313" s="141"/>
      <c r="BO313" s="141">
        <f t="shared" si="332"/>
        <v>186600000</v>
      </c>
      <c r="BP313" s="141">
        <f t="shared" si="333"/>
        <v>183638092</v>
      </c>
      <c r="BQ313" s="141">
        <f t="shared" si="372"/>
        <v>0</v>
      </c>
      <c r="BR313" s="141"/>
      <c r="BS313" s="141"/>
      <c r="BT313" s="141">
        <f t="shared" si="334"/>
        <v>121100000</v>
      </c>
      <c r="BU313" s="141">
        <f t="shared" si="335"/>
        <v>119177778</v>
      </c>
      <c r="BV313" s="141">
        <f t="shared" si="373"/>
        <v>0</v>
      </c>
      <c r="BW313" s="141"/>
      <c r="BX313" s="141"/>
      <c r="BY313" s="141">
        <f t="shared" si="336"/>
        <v>10161290</v>
      </c>
      <c r="BZ313" s="141">
        <f t="shared" si="337"/>
        <v>10000069</v>
      </c>
      <c r="CA313" s="141">
        <f t="shared" si="374"/>
        <v>0</v>
      </c>
      <c r="CB313" s="141"/>
      <c r="CC313" s="141"/>
      <c r="CD313" s="141">
        <f t="shared" si="338"/>
        <v>1904000</v>
      </c>
      <c r="CE313" s="141">
        <f t="shared" si="339"/>
        <v>1874207.2309440002</v>
      </c>
      <c r="CF313" s="141">
        <f t="shared" si="375"/>
        <v>0</v>
      </c>
      <c r="CG313" s="141"/>
      <c r="CH313" s="141">
        <v>693.23</v>
      </c>
      <c r="CI313" s="141">
        <f t="shared" si="342"/>
        <v>246401</v>
      </c>
      <c r="CJ313" s="141">
        <f t="shared" si="343"/>
        <v>225992.98000000117</v>
      </c>
      <c r="CK313" s="141">
        <f t="shared" si="376"/>
        <v>755.83128834355432</v>
      </c>
      <c r="CL313" s="141"/>
      <c r="CM313" s="141">
        <v>55875</v>
      </c>
      <c r="CN313" s="141">
        <v>110368</v>
      </c>
      <c r="CO313" s="141">
        <f t="shared" si="340"/>
        <v>166243</v>
      </c>
      <c r="CP313" s="141">
        <f t="shared" si="344"/>
        <v>435000431</v>
      </c>
      <c r="CQ313" s="141">
        <f t="shared" si="345"/>
        <v>435000431.00000006</v>
      </c>
      <c r="CR313" s="141">
        <f t="shared" si="346"/>
        <v>166243</v>
      </c>
      <c r="CS313" s="141"/>
      <c r="CT313" s="141"/>
      <c r="CU313" s="141"/>
      <c r="CV313" s="141">
        <f t="shared" si="341"/>
        <v>1252964.1884486061</v>
      </c>
    </row>
    <row r="314" spans="1:100" s="14" customFormat="1" ht="13.2" x14ac:dyDescent="0.25">
      <c r="A314" s="4" t="s">
        <v>47</v>
      </c>
      <c r="B314" s="4" t="s">
        <v>48</v>
      </c>
      <c r="C314" s="4"/>
      <c r="D314" s="4" t="s">
        <v>36</v>
      </c>
      <c r="E314" s="4"/>
      <c r="F314" s="141">
        <v>666857.73904699995</v>
      </c>
      <c r="G314" s="141">
        <f>'Control Totals 2016-17'!$I$3</f>
        <v>129600000</v>
      </c>
      <c r="H314" s="141">
        <v>129600000.00000101</v>
      </c>
      <c r="I314" s="141">
        <f t="shared" si="362"/>
        <v>666857.73904699471</v>
      </c>
      <c r="J314" s="141"/>
      <c r="K314" s="141">
        <v>23641584.653085999</v>
      </c>
      <c r="L314" s="141">
        <f t="shared" si="311"/>
        <v>3202979103</v>
      </c>
      <c r="M314" s="141">
        <v>5258012077.9999981</v>
      </c>
      <c r="N314" s="141">
        <f t="shared" si="363"/>
        <v>14401545.770971883</v>
      </c>
      <c r="O314" s="141"/>
      <c r="P314" s="141">
        <v>4684598.8424199997</v>
      </c>
      <c r="Q314" s="141">
        <v>756991403</v>
      </c>
      <c r="R314" s="141">
        <v>1276518313</v>
      </c>
      <c r="S314" s="141">
        <f t="shared" si="364"/>
        <v>2778025.9899927434</v>
      </c>
      <c r="T314" s="141"/>
      <c r="U314" s="141"/>
      <c r="V314" s="141">
        <f t="shared" si="312"/>
        <v>443204474</v>
      </c>
      <c r="W314" s="141">
        <f t="shared" si="313"/>
        <v>523996799.00000209</v>
      </c>
      <c r="X314" s="141">
        <f t="shared" si="314"/>
        <v>0</v>
      </c>
      <c r="Y314" s="141"/>
      <c r="Z314" s="141">
        <v>1957921.9062409999</v>
      </c>
      <c r="AA314" s="141">
        <f t="shared" si="315"/>
        <v>340118003</v>
      </c>
      <c r="AB314" s="141">
        <f t="shared" si="316"/>
        <v>342170317.00001383</v>
      </c>
      <c r="AC314" s="141">
        <f t="shared" si="317"/>
        <v>1946178.425467032</v>
      </c>
      <c r="AD314" s="141"/>
      <c r="AE314" s="141">
        <v>3326507.9325990002</v>
      </c>
      <c r="AF314" s="141">
        <f t="shared" si="318"/>
        <v>605544318</v>
      </c>
      <c r="AG314" s="141">
        <f t="shared" si="319"/>
        <v>726591897.00000179</v>
      </c>
      <c r="AH314" s="141">
        <f t="shared" si="365"/>
        <v>2772323.7565464433</v>
      </c>
      <c r="AI314" s="141"/>
      <c r="AJ314" s="141"/>
      <c r="AK314" s="141">
        <f t="shared" si="320"/>
        <v>20371175</v>
      </c>
      <c r="AL314" s="141">
        <f t="shared" si="321"/>
        <v>21580834</v>
      </c>
      <c r="AM314" s="141">
        <f t="shared" si="366"/>
        <v>0</v>
      </c>
      <c r="AN314" s="141"/>
      <c r="AO314" s="141">
        <v>62475.097599000001</v>
      </c>
      <c r="AP314" s="141">
        <f t="shared" si="322"/>
        <v>45205996</v>
      </c>
      <c r="AQ314" s="141">
        <f t="shared" si="323"/>
        <v>45294790.000002876</v>
      </c>
      <c r="AR314" s="141">
        <f t="shared" si="367"/>
        <v>62352.624047044359</v>
      </c>
      <c r="AS314" s="141"/>
      <c r="AT314" s="141">
        <v>68961.309800000003</v>
      </c>
      <c r="AU314" s="141">
        <f t="shared" si="324"/>
        <v>12223411</v>
      </c>
      <c r="AV314" s="141">
        <f t="shared" si="325"/>
        <v>11889881.000002848</v>
      </c>
      <c r="AW314" s="141">
        <f t="shared" si="368"/>
        <v>70895.783799983023</v>
      </c>
      <c r="AX314" s="141"/>
      <c r="AY314" s="141">
        <v>3487090.05266</v>
      </c>
      <c r="AZ314" s="141">
        <f t="shared" si="326"/>
        <v>859541545</v>
      </c>
      <c r="BA314" s="141">
        <f t="shared" si="327"/>
        <v>834431461.9999969</v>
      </c>
      <c r="BB314" s="141">
        <f t="shared" si="369"/>
        <v>3592025.1187958191</v>
      </c>
      <c r="BC314" s="141"/>
      <c r="BD314" s="141"/>
      <c r="BE314" s="141">
        <f t="shared" si="328"/>
        <v>9386434</v>
      </c>
      <c r="BF314" s="141">
        <f t="shared" si="329"/>
        <v>9386434</v>
      </c>
      <c r="BG314" s="141">
        <f t="shared" si="370"/>
        <v>0</v>
      </c>
      <c r="BH314" s="141"/>
      <c r="BI314" s="141"/>
      <c r="BJ314" s="141">
        <f t="shared" si="330"/>
        <v>2191103</v>
      </c>
      <c r="BK314" s="141">
        <f t="shared" si="331"/>
        <v>2191101</v>
      </c>
      <c r="BL314" s="141">
        <f t="shared" si="371"/>
        <v>0</v>
      </c>
      <c r="BM314" s="141"/>
      <c r="BN314" s="141">
        <v>981865</v>
      </c>
      <c r="BO314" s="141">
        <f t="shared" si="332"/>
        <v>186600000</v>
      </c>
      <c r="BP314" s="141">
        <f t="shared" si="333"/>
        <v>183638092</v>
      </c>
      <c r="BQ314" s="141">
        <f t="shared" si="372"/>
        <v>997701.54985056142</v>
      </c>
      <c r="BR314" s="141"/>
      <c r="BS314" s="141">
        <v>792968</v>
      </c>
      <c r="BT314" s="141">
        <f t="shared" si="334"/>
        <v>121100000</v>
      </c>
      <c r="BU314" s="141">
        <f t="shared" si="335"/>
        <v>119177778</v>
      </c>
      <c r="BV314" s="141">
        <f t="shared" si="373"/>
        <v>805757.80494917429</v>
      </c>
      <c r="BW314" s="141"/>
      <c r="BX314" s="141">
        <v>27577</v>
      </c>
      <c r="BY314" s="141">
        <f t="shared" si="336"/>
        <v>10161290</v>
      </c>
      <c r="BZ314" s="141">
        <f t="shared" si="337"/>
        <v>10000069</v>
      </c>
      <c r="CA314" s="141">
        <f t="shared" si="374"/>
        <v>28021.59608398702</v>
      </c>
      <c r="CB314" s="141"/>
      <c r="CC314" s="141">
        <v>9232.5479369999994</v>
      </c>
      <c r="CD314" s="141">
        <f t="shared" si="338"/>
        <v>1904000</v>
      </c>
      <c r="CE314" s="141">
        <f t="shared" si="339"/>
        <v>1874207.2309440002</v>
      </c>
      <c r="CF314" s="141">
        <f t="shared" si="375"/>
        <v>9379.3103461637638</v>
      </c>
      <c r="CG314" s="141"/>
      <c r="CH314" s="141">
        <v>693.23</v>
      </c>
      <c r="CI314" s="141">
        <f t="shared" si="342"/>
        <v>246401</v>
      </c>
      <c r="CJ314" s="141">
        <f t="shared" si="343"/>
        <v>225992.98000000117</v>
      </c>
      <c r="CK314" s="141">
        <f t="shared" si="376"/>
        <v>755.83128834355432</v>
      </c>
      <c r="CL314" s="141"/>
      <c r="CM314" s="141">
        <v>1417482</v>
      </c>
      <c r="CN314" s="141">
        <v>1392844</v>
      </c>
      <c r="CO314" s="141">
        <f t="shared" si="340"/>
        <v>2810326</v>
      </c>
      <c r="CP314" s="141">
        <f t="shared" si="344"/>
        <v>435000431</v>
      </c>
      <c r="CQ314" s="141">
        <f t="shared" si="345"/>
        <v>435000431.00000006</v>
      </c>
      <c r="CR314" s="141">
        <f t="shared" si="346"/>
        <v>2810325.9999999995</v>
      </c>
      <c r="CS314" s="141"/>
      <c r="CT314" s="141"/>
      <c r="CU314" s="141"/>
      <c r="CV314" s="141">
        <f t="shared" si="341"/>
        <v>30942147.301186178</v>
      </c>
    </row>
    <row r="315" spans="1:100" s="14" customFormat="1" ht="13.2" x14ac:dyDescent="0.25">
      <c r="A315" s="4" t="s">
        <v>216</v>
      </c>
      <c r="B315" s="4" t="s">
        <v>217</v>
      </c>
      <c r="C315" s="4"/>
      <c r="D315" s="4" t="s">
        <v>203</v>
      </c>
      <c r="E315" s="4"/>
      <c r="F315" s="141">
        <v>667999.93460699997</v>
      </c>
      <c r="G315" s="141">
        <f>'Control Totals 2016-17'!$I$3</f>
        <v>129600000</v>
      </c>
      <c r="H315" s="141">
        <v>129600000.00000101</v>
      </c>
      <c r="I315" s="141">
        <f t="shared" si="362"/>
        <v>667999.93460699474</v>
      </c>
      <c r="J315" s="141"/>
      <c r="K315" s="141">
        <v>20631598.135690998</v>
      </c>
      <c r="L315" s="141">
        <f t="shared" si="311"/>
        <v>3202979103</v>
      </c>
      <c r="M315" s="141">
        <v>5258012077.9999981</v>
      </c>
      <c r="N315" s="141">
        <f t="shared" si="363"/>
        <v>12567977.53786218</v>
      </c>
      <c r="O315" s="141"/>
      <c r="P315" s="141">
        <v>4083781.9836769998</v>
      </c>
      <c r="Q315" s="141">
        <v>756991403</v>
      </c>
      <c r="R315" s="141">
        <v>1276518313</v>
      </c>
      <c r="S315" s="141">
        <f t="shared" si="364"/>
        <v>2421734.0416406351</v>
      </c>
      <c r="T315" s="141"/>
      <c r="U315" s="141"/>
      <c r="V315" s="141">
        <f t="shared" si="312"/>
        <v>443204474</v>
      </c>
      <c r="W315" s="141">
        <f t="shared" si="313"/>
        <v>523996799.00000209</v>
      </c>
      <c r="X315" s="141">
        <f t="shared" si="314"/>
        <v>0</v>
      </c>
      <c r="Y315" s="141"/>
      <c r="Z315" s="141">
        <v>1038309.1415800001</v>
      </c>
      <c r="AA315" s="141">
        <f t="shared" si="315"/>
        <v>340118003</v>
      </c>
      <c r="AB315" s="141">
        <f t="shared" si="316"/>
        <v>342170317.00001383</v>
      </c>
      <c r="AC315" s="141">
        <f t="shared" si="317"/>
        <v>1032081.4348452663</v>
      </c>
      <c r="AD315" s="141"/>
      <c r="AE315" s="141">
        <v>2929822.7628629999</v>
      </c>
      <c r="AF315" s="141">
        <f t="shared" si="318"/>
        <v>605544318</v>
      </c>
      <c r="AG315" s="141">
        <f t="shared" si="319"/>
        <v>726591897.00000179</v>
      </c>
      <c r="AH315" s="141">
        <f t="shared" si="365"/>
        <v>2441724.8996636509</v>
      </c>
      <c r="AI315" s="141"/>
      <c r="AJ315" s="141"/>
      <c r="AK315" s="141">
        <f t="shared" si="320"/>
        <v>20371175</v>
      </c>
      <c r="AL315" s="141">
        <f t="shared" si="321"/>
        <v>21580834</v>
      </c>
      <c r="AM315" s="141">
        <f t="shared" si="366"/>
        <v>0</v>
      </c>
      <c r="AN315" s="141"/>
      <c r="AO315" s="141">
        <v>58815.845117999997</v>
      </c>
      <c r="AP315" s="141">
        <f t="shared" si="322"/>
        <v>45205996</v>
      </c>
      <c r="AQ315" s="141">
        <f t="shared" si="323"/>
        <v>45294790.000002876</v>
      </c>
      <c r="AR315" s="141">
        <f t="shared" si="367"/>
        <v>58700.545010601854</v>
      </c>
      <c r="AS315" s="141"/>
      <c r="AT315" s="141">
        <v>65790.674866999994</v>
      </c>
      <c r="AU315" s="141">
        <f t="shared" si="324"/>
        <v>12223411</v>
      </c>
      <c r="AV315" s="141">
        <f t="shared" si="325"/>
        <v>11889881.000002848</v>
      </c>
      <c r="AW315" s="141">
        <f t="shared" si="368"/>
        <v>67636.207533659806</v>
      </c>
      <c r="AX315" s="141"/>
      <c r="AY315" s="141">
        <v>769939.41215900006</v>
      </c>
      <c r="AZ315" s="141">
        <f t="shared" si="326"/>
        <v>859541545</v>
      </c>
      <c r="BA315" s="141">
        <f t="shared" si="327"/>
        <v>834431461.9999969</v>
      </c>
      <c r="BB315" s="141">
        <f t="shared" si="369"/>
        <v>793108.77168668061</v>
      </c>
      <c r="BC315" s="141"/>
      <c r="BD315" s="141"/>
      <c r="BE315" s="141">
        <f t="shared" si="328"/>
        <v>9386434</v>
      </c>
      <c r="BF315" s="141">
        <f t="shared" si="329"/>
        <v>9386434</v>
      </c>
      <c r="BG315" s="141">
        <f t="shared" si="370"/>
        <v>0</v>
      </c>
      <c r="BH315" s="141"/>
      <c r="BI315" s="141"/>
      <c r="BJ315" s="141">
        <f t="shared" si="330"/>
        <v>2191103</v>
      </c>
      <c r="BK315" s="141">
        <f t="shared" si="331"/>
        <v>2191101</v>
      </c>
      <c r="BL315" s="141">
        <f t="shared" si="371"/>
        <v>0</v>
      </c>
      <c r="BM315" s="141"/>
      <c r="BN315" s="141">
        <v>646740</v>
      </c>
      <c r="BO315" s="141">
        <f t="shared" si="332"/>
        <v>186600000</v>
      </c>
      <c r="BP315" s="141">
        <f t="shared" si="333"/>
        <v>183638092</v>
      </c>
      <c r="BQ315" s="141">
        <f t="shared" si="372"/>
        <v>657171.30191049899</v>
      </c>
      <c r="BR315" s="141"/>
      <c r="BS315" s="141">
        <v>388173</v>
      </c>
      <c r="BT315" s="141">
        <f t="shared" si="334"/>
        <v>121100000</v>
      </c>
      <c r="BU315" s="141">
        <f t="shared" si="335"/>
        <v>119177778</v>
      </c>
      <c r="BV315" s="141">
        <f t="shared" si="373"/>
        <v>394433.85410323727</v>
      </c>
      <c r="BW315" s="141"/>
      <c r="BX315" s="141">
        <v>14543</v>
      </c>
      <c r="BY315" s="141">
        <f t="shared" si="336"/>
        <v>10161290</v>
      </c>
      <c r="BZ315" s="141">
        <f t="shared" si="337"/>
        <v>10000069</v>
      </c>
      <c r="CA315" s="141">
        <f t="shared" si="374"/>
        <v>14777.462082511631</v>
      </c>
      <c r="CB315" s="141"/>
      <c r="CC315" s="141">
        <v>9232.5479369999994</v>
      </c>
      <c r="CD315" s="141">
        <f t="shared" si="338"/>
        <v>1904000</v>
      </c>
      <c r="CE315" s="141">
        <f t="shared" si="339"/>
        <v>1874207.2309440002</v>
      </c>
      <c r="CF315" s="141">
        <f t="shared" si="375"/>
        <v>9379.3103461637638</v>
      </c>
      <c r="CG315" s="141"/>
      <c r="CH315" s="141">
        <v>693.23</v>
      </c>
      <c r="CI315" s="141">
        <f t="shared" si="342"/>
        <v>246401</v>
      </c>
      <c r="CJ315" s="141">
        <f t="shared" si="343"/>
        <v>225992.98000000117</v>
      </c>
      <c r="CK315" s="141">
        <f t="shared" si="376"/>
        <v>755.83128834355432</v>
      </c>
      <c r="CL315" s="141"/>
      <c r="CM315" s="141"/>
      <c r="CN315" s="141"/>
      <c r="CO315" s="141">
        <f t="shared" si="340"/>
        <v>0</v>
      </c>
      <c r="CP315" s="141">
        <f t="shared" si="344"/>
        <v>435000431</v>
      </c>
      <c r="CQ315" s="141">
        <f t="shared" si="345"/>
        <v>435000431.00000006</v>
      </c>
      <c r="CR315" s="141">
        <f t="shared" si="346"/>
        <v>0</v>
      </c>
      <c r="CS315" s="141"/>
      <c r="CT315" s="141"/>
      <c r="CU315" s="141"/>
      <c r="CV315" s="141">
        <f t="shared" si="341"/>
        <v>21127481.132580426</v>
      </c>
    </row>
    <row r="316" spans="1:100" s="14" customFormat="1" ht="13.2" x14ac:dyDescent="0.25">
      <c r="A316" s="4" t="s">
        <v>250</v>
      </c>
      <c r="B316" s="4" t="s">
        <v>251</v>
      </c>
      <c r="C316" s="4"/>
      <c r="D316" s="4" t="s">
        <v>203</v>
      </c>
      <c r="E316" s="4"/>
      <c r="F316" s="141">
        <v>958371.34441400005</v>
      </c>
      <c r="G316" s="141">
        <f>'Control Totals 2016-17'!$I$3</f>
        <v>129600000</v>
      </c>
      <c r="H316" s="141">
        <v>129600000.00000101</v>
      </c>
      <c r="I316" s="141">
        <f t="shared" si="362"/>
        <v>958371.3444139926</v>
      </c>
      <c r="J316" s="141"/>
      <c r="K316" s="141">
        <v>37464126.592208996</v>
      </c>
      <c r="L316" s="141">
        <f t="shared" si="311"/>
        <v>3202979103</v>
      </c>
      <c r="M316" s="141">
        <v>5258012077.9999981</v>
      </c>
      <c r="N316" s="141">
        <f t="shared" si="363"/>
        <v>22821707.673337158</v>
      </c>
      <c r="O316" s="141"/>
      <c r="P316" s="141">
        <v>6178109.3231250001</v>
      </c>
      <c r="Q316" s="141">
        <v>756991403</v>
      </c>
      <c r="R316" s="141">
        <v>1276518313</v>
      </c>
      <c r="S316" s="141">
        <f t="shared" si="364"/>
        <v>3663696.4756178739</v>
      </c>
      <c r="T316" s="141"/>
      <c r="U316" s="141"/>
      <c r="V316" s="141">
        <f t="shared" si="312"/>
        <v>443204474</v>
      </c>
      <c r="W316" s="141">
        <f t="shared" si="313"/>
        <v>523996799.00000209</v>
      </c>
      <c r="X316" s="141">
        <f t="shared" si="314"/>
        <v>0</v>
      </c>
      <c r="Y316" s="141"/>
      <c r="Z316" s="141">
        <v>1175561.7570100001</v>
      </c>
      <c r="AA316" s="141">
        <f t="shared" si="315"/>
        <v>340118003</v>
      </c>
      <c r="AB316" s="141">
        <f t="shared" si="316"/>
        <v>342170317.00001383</v>
      </c>
      <c r="AC316" s="141">
        <f t="shared" si="317"/>
        <v>1168510.8185389335</v>
      </c>
      <c r="AD316" s="141"/>
      <c r="AE316" s="141">
        <v>4322522.9719249997</v>
      </c>
      <c r="AF316" s="141">
        <f t="shared" si="318"/>
        <v>605544318</v>
      </c>
      <c r="AG316" s="141">
        <f t="shared" si="319"/>
        <v>726591897.00000179</v>
      </c>
      <c r="AH316" s="141">
        <f t="shared" si="365"/>
        <v>3602406.296961017</v>
      </c>
      <c r="AI316" s="141"/>
      <c r="AJ316" s="141"/>
      <c r="AK316" s="141">
        <f t="shared" si="320"/>
        <v>20371175</v>
      </c>
      <c r="AL316" s="141">
        <f t="shared" si="321"/>
        <v>21580834</v>
      </c>
      <c r="AM316" s="141">
        <f t="shared" si="366"/>
        <v>0</v>
      </c>
      <c r="AN316" s="141"/>
      <c r="AO316" s="141">
        <v>354723.28148800001</v>
      </c>
      <c r="AP316" s="141">
        <f t="shared" si="322"/>
        <v>45205996</v>
      </c>
      <c r="AQ316" s="141">
        <f t="shared" si="323"/>
        <v>45294790.000002876</v>
      </c>
      <c r="AR316" s="141">
        <f t="shared" si="367"/>
        <v>354027.89689614152</v>
      </c>
      <c r="AS316" s="141"/>
      <c r="AT316" s="141">
        <v>68338.506510000007</v>
      </c>
      <c r="AU316" s="141">
        <f t="shared" si="324"/>
        <v>12223411</v>
      </c>
      <c r="AV316" s="141">
        <f t="shared" si="325"/>
        <v>11889881.000002848</v>
      </c>
      <c r="AW316" s="141">
        <f t="shared" si="368"/>
        <v>70255.509890948917</v>
      </c>
      <c r="AX316" s="141"/>
      <c r="AY316" s="141">
        <v>7251770.4092699997</v>
      </c>
      <c r="AZ316" s="141">
        <f t="shared" si="326"/>
        <v>859541545</v>
      </c>
      <c r="BA316" s="141">
        <f t="shared" si="327"/>
        <v>834431461.9999969</v>
      </c>
      <c r="BB316" s="141">
        <f t="shared" si="369"/>
        <v>7469993.9125368707</v>
      </c>
      <c r="BC316" s="141"/>
      <c r="BD316" s="141"/>
      <c r="BE316" s="141">
        <f t="shared" si="328"/>
        <v>9386434</v>
      </c>
      <c r="BF316" s="141">
        <f t="shared" si="329"/>
        <v>9386434</v>
      </c>
      <c r="BG316" s="141">
        <f t="shared" si="370"/>
        <v>0</v>
      </c>
      <c r="BH316" s="141"/>
      <c r="BI316" s="141"/>
      <c r="BJ316" s="141">
        <f t="shared" si="330"/>
        <v>2191103</v>
      </c>
      <c r="BK316" s="141">
        <f t="shared" si="331"/>
        <v>2191101</v>
      </c>
      <c r="BL316" s="141">
        <f t="shared" si="371"/>
        <v>0</v>
      </c>
      <c r="BM316" s="141"/>
      <c r="BN316" s="141">
        <v>1019112</v>
      </c>
      <c r="BO316" s="141">
        <f t="shared" si="332"/>
        <v>186600000</v>
      </c>
      <c r="BP316" s="141">
        <f t="shared" si="333"/>
        <v>183638092</v>
      </c>
      <c r="BQ316" s="141">
        <f t="shared" si="372"/>
        <v>1035549.3085824482</v>
      </c>
      <c r="BR316" s="141"/>
      <c r="BS316" s="141">
        <v>566381</v>
      </c>
      <c r="BT316" s="141">
        <f t="shared" si="334"/>
        <v>121100000</v>
      </c>
      <c r="BU316" s="141">
        <f t="shared" si="335"/>
        <v>119177778</v>
      </c>
      <c r="BV316" s="141">
        <f t="shared" si="373"/>
        <v>575516.17634623125</v>
      </c>
      <c r="BW316" s="141"/>
      <c r="BX316" s="141">
        <v>25046</v>
      </c>
      <c r="BY316" s="141">
        <f t="shared" si="336"/>
        <v>10161290</v>
      </c>
      <c r="BZ316" s="141">
        <f t="shared" si="337"/>
        <v>10000069</v>
      </c>
      <c r="CA316" s="141">
        <f t="shared" si="374"/>
        <v>25449.791330439821</v>
      </c>
      <c r="CB316" s="141"/>
      <c r="CC316" s="141">
        <v>9232.5479369999994</v>
      </c>
      <c r="CD316" s="141">
        <f t="shared" si="338"/>
        <v>1904000</v>
      </c>
      <c r="CE316" s="141">
        <f t="shared" si="339"/>
        <v>1874207.2309440002</v>
      </c>
      <c r="CF316" s="141">
        <f t="shared" si="375"/>
        <v>9379.3103461637638</v>
      </c>
      <c r="CG316" s="141"/>
      <c r="CH316" s="141">
        <v>693.23</v>
      </c>
      <c r="CI316" s="141">
        <f t="shared" si="342"/>
        <v>246401</v>
      </c>
      <c r="CJ316" s="141">
        <f t="shared" si="343"/>
        <v>225992.98000000117</v>
      </c>
      <c r="CK316" s="141">
        <f t="shared" si="376"/>
        <v>755.83128834355432</v>
      </c>
      <c r="CL316" s="141"/>
      <c r="CM316" s="141">
        <v>863393</v>
      </c>
      <c r="CN316" s="141">
        <v>1693174</v>
      </c>
      <c r="CO316" s="141">
        <f t="shared" si="340"/>
        <v>2556567</v>
      </c>
      <c r="CP316" s="141">
        <f t="shared" si="344"/>
        <v>435000431</v>
      </c>
      <c r="CQ316" s="141">
        <f t="shared" si="345"/>
        <v>435000431.00000006</v>
      </c>
      <c r="CR316" s="141">
        <f t="shared" si="346"/>
        <v>2556566.9999999995</v>
      </c>
      <c r="CS316" s="141"/>
      <c r="CT316" s="141"/>
      <c r="CU316" s="141"/>
      <c r="CV316" s="141">
        <f t="shared" si="341"/>
        <v>44312187.346086577</v>
      </c>
    </row>
    <row r="317" spans="1:100" s="14" customFormat="1" ht="13.2" x14ac:dyDescent="0.25">
      <c r="A317" s="4" t="s">
        <v>721</v>
      </c>
      <c r="B317" s="4" t="s">
        <v>722</v>
      </c>
      <c r="C317" s="4" t="s">
        <v>348</v>
      </c>
      <c r="D317" s="4" t="s">
        <v>348</v>
      </c>
      <c r="E317" s="4"/>
      <c r="F317" s="141"/>
      <c r="G317" s="141">
        <f>'Control Totals 2016-17'!$I$3</f>
        <v>129600000</v>
      </c>
      <c r="H317" s="141">
        <v>129600000.00000101</v>
      </c>
      <c r="I317" s="141">
        <f t="shared" si="362"/>
        <v>0</v>
      </c>
      <c r="J317" s="141"/>
      <c r="K317" s="141"/>
      <c r="L317" s="141">
        <f t="shared" si="311"/>
        <v>3202979103</v>
      </c>
      <c r="M317" s="141">
        <v>5258012077.9999981</v>
      </c>
      <c r="N317" s="141">
        <f t="shared" si="363"/>
        <v>0</v>
      </c>
      <c r="O317" s="141"/>
      <c r="P317" s="141">
        <v>1547016.502874</v>
      </c>
      <c r="Q317" s="141">
        <v>756991403</v>
      </c>
      <c r="R317" s="141">
        <v>1276518313</v>
      </c>
      <c r="S317" s="141">
        <f t="shared" si="364"/>
        <v>917400.2292395964</v>
      </c>
      <c r="T317" s="141"/>
      <c r="U317" s="141"/>
      <c r="V317" s="141">
        <f t="shared" si="312"/>
        <v>443204474</v>
      </c>
      <c r="W317" s="141">
        <f t="shared" si="313"/>
        <v>523996799.00000209</v>
      </c>
      <c r="X317" s="141">
        <f t="shared" si="314"/>
        <v>0</v>
      </c>
      <c r="Y317" s="141"/>
      <c r="Z317" s="141">
        <v>96913.643458999999</v>
      </c>
      <c r="AA317" s="141">
        <f t="shared" si="315"/>
        <v>340118003</v>
      </c>
      <c r="AB317" s="141">
        <f t="shared" si="316"/>
        <v>342170317.00001383</v>
      </c>
      <c r="AC317" s="141">
        <f t="shared" si="317"/>
        <v>96332.362098865982</v>
      </c>
      <c r="AD317" s="141"/>
      <c r="AE317" s="141"/>
      <c r="AF317" s="141">
        <f t="shared" si="318"/>
        <v>605544318</v>
      </c>
      <c r="AG317" s="141">
        <f t="shared" si="319"/>
        <v>726591897.00000179</v>
      </c>
      <c r="AH317" s="141">
        <f t="shared" si="365"/>
        <v>0</v>
      </c>
      <c r="AI317" s="141"/>
      <c r="AJ317" s="141"/>
      <c r="AK317" s="141">
        <f t="shared" si="320"/>
        <v>20371175</v>
      </c>
      <c r="AL317" s="141">
        <f t="shared" si="321"/>
        <v>21580834</v>
      </c>
      <c r="AM317" s="141">
        <f t="shared" si="366"/>
        <v>0</v>
      </c>
      <c r="AN317" s="141"/>
      <c r="AO317" s="141">
        <v>56000.774201</v>
      </c>
      <c r="AP317" s="141">
        <f t="shared" si="322"/>
        <v>45205996</v>
      </c>
      <c r="AQ317" s="141">
        <f t="shared" si="323"/>
        <v>45294790.000002876</v>
      </c>
      <c r="AR317" s="141">
        <f t="shared" si="367"/>
        <v>55890.992640150194</v>
      </c>
      <c r="AS317" s="141"/>
      <c r="AT317" s="141"/>
      <c r="AU317" s="141">
        <f t="shared" si="324"/>
        <v>12223411</v>
      </c>
      <c r="AV317" s="141">
        <f t="shared" si="325"/>
        <v>11889881.000002848</v>
      </c>
      <c r="AW317" s="141">
        <f t="shared" si="368"/>
        <v>0</v>
      </c>
      <c r="AX317" s="141"/>
      <c r="AY317" s="141"/>
      <c r="AZ317" s="141">
        <f t="shared" si="326"/>
        <v>859541545</v>
      </c>
      <c r="BA317" s="141">
        <f t="shared" si="327"/>
        <v>834431461.9999969</v>
      </c>
      <c r="BB317" s="141">
        <f t="shared" si="369"/>
        <v>0</v>
      </c>
      <c r="BC317" s="141"/>
      <c r="BD317" s="141"/>
      <c r="BE317" s="141">
        <f t="shared" si="328"/>
        <v>9386434</v>
      </c>
      <c r="BF317" s="141">
        <f t="shared" si="329"/>
        <v>9386434</v>
      </c>
      <c r="BG317" s="141">
        <f t="shared" si="370"/>
        <v>0</v>
      </c>
      <c r="BH317" s="141"/>
      <c r="BI317" s="141"/>
      <c r="BJ317" s="141">
        <f t="shared" si="330"/>
        <v>2191103</v>
      </c>
      <c r="BK317" s="141">
        <f t="shared" si="331"/>
        <v>2191101</v>
      </c>
      <c r="BL317" s="141">
        <f t="shared" si="371"/>
        <v>0</v>
      </c>
      <c r="BM317" s="141"/>
      <c r="BN317" s="141"/>
      <c r="BO317" s="141">
        <f t="shared" si="332"/>
        <v>186600000</v>
      </c>
      <c r="BP317" s="141">
        <f t="shared" si="333"/>
        <v>183638092</v>
      </c>
      <c r="BQ317" s="141">
        <f t="shared" si="372"/>
        <v>0</v>
      </c>
      <c r="BR317" s="141"/>
      <c r="BS317" s="141"/>
      <c r="BT317" s="141">
        <f t="shared" si="334"/>
        <v>121100000</v>
      </c>
      <c r="BU317" s="141">
        <f t="shared" si="335"/>
        <v>119177778</v>
      </c>
      <c r="BV317" s="141">
        <f t="shared" si="373"/>
        <v>0</v>
      </c>
      <c r="BW317" s="141"/>
      <c r="BX317" s="141"/>
      <c r="BY317" s="141">
        <f t="shared" si="336"/>
        <v>10161290</v>
      </c>
      <c r="BZ317" s="141">
        <f t="shared" si="337"/>
        <v>10000069</v>
      </c>
      <c r="CA317" s="141">
        <f t="shared" si="374"/>
        <v>0</v>
      </c>
      <c r="CB317" s="141"/>
      <c r="CC317" s="141"/>
      <c r="CD317" s="141">
        <f t="shared" si="338"/>
        <v>1904000</v>
      </c>
      <c r="CE317" s="141">
        <f t="shared" si="339"/>
        <v>1874207.2309440002</v>
      </c>
      <c r="CF317" s="141">
        <f t="shared" si="375"/>
        <v>0</v>
      </c>
      <c r="CG317" s="141"/>
      <c r="CH317" s="141">
        <v>693.23</v>
      </c>
      <c r="CI317" s="141">
        <f t="shared" si="342"/>
        <v>246401</v>
      </c>
      <c r="CJ317" s="141">
        <f t="shared" si="343"/>
        <v>225992.98000000117</v>
      </c>
      <c r="CK317" s="141">
        <f t="shared" si="376"/>
        <v>755.83128834355432</v>
      </c>
      <c r="CL317" s="141"/>
      <c r="CM317" s="141">
        <v>69966</v>
      </c>
      <c r="CN317" s="141">
        <v>136552</v>
      </c>
      <c r="CO317" s="141">
        <f t="shared" si="340"/>
        <v>206518</v>
      </c>
      <c r="CP317" s="141">
        <f t="shared" si="344"/>
        <v>435000431</v>
      </c>
      <c r="CQ317" s="141">
        <f t="shared" si="345"/>
        <v>435000431.00000006</v>
      </c>
      <c r="CR317" s="141">
        <f t="shared" si="346"/>
        <v>206517.99999999997</v>
      </c>
      <c r="CS317" s="141"/>
      <c r="CT317" s="141"/>
      <c r="CU317" s="141"/>
      <c r="CV317" s="141">
        <f t="shared" si="341"/>
        <v>1276897.4152669562</v>
      </c>
    </row>
    <row r="318" spans="1:100" s="14" customFormat="1" ht="13.2" x14ac:dyDescent="0.25">
      <c r="A318" s="4" t="s">
        <v>461</v>
      </c>
      <c r="B318" s="4" t="s">
        <v>462</v>
      </c>
      <c r="C318" s="4" t="s">
        <v>348</v>
      </c>
      <c r="D318" s="4" t="s">
        <v>348</v>
      </c>
      <c r="E318" s="4"/>
      <c r="F318" s="141"/>
      <c r="G318" s="141">
        <f>'Control Totals 2016-17'!$I$3</f>
        <v>129600000</v>
      </c>
      <c r="H318" s="141">
        <v>129600000.00000101</v>
      </c>
      <c r="I318" s="141">
        <f t="shared" si="362"/>
        <v>0</v>
      </c>
      <c r="J318" s="141"/>
      <c r="K318" s="141"/>
      <c r="L318" s="141">
        <f t="shared" si="311"/>
        <v>3202979103</v>
      </c>
      <c r="M318" s="141">
        <v>5258012077.9999981</v>
      </c>
      <c r="N318" s="141">
        <f t="shared" si="363"/>
        <v>0</v>
      </c>
      <c r="O318" s="141"/>
      <c r="P318" s="141">
        <v>1545022.982363</v>
      </c>
      <c r="Q318" s="141">
        <v>756991403</v>
      </c>
      <c r="R318" s="141">
        <v>1276518313</v>
      </c>
      <c r="S318" s="141">
        <f t="shared" si="364"/>
        <v>916218.04652183759</v>
      </c>
      <c r="T318" s="141"/>
      <c r="U318" s="141"/>
      <c r="V318" s="141">
        <f t="shared" si="312"/>
        <v>443204474</v>
      </c>
      <c r="W318" s="141">
        <f t="shared" si="313"/>
        <v>523996799.00000209</v>
      </c>
      <c r="X318" s="141">
        <f t="shared" si="314"/>
        <v>0</v>
      </c>
      <c r="Y318" s="141"/>
      <c r="Z318" s="141">
        <v>116473.872623</v>
      </c>
      <c r="AA318" s="141">
        <f t="shared" si="315"/>
        <v>340118003</v>
      </c>
      <c r="AB318" s="141">
        <f t="shared" si="316"/>
        <v>342170317.00001383</v>
      </c>
      <c r="AC318" s="141">
        <f t="shared" si="317"/>
        <v>115775.27035522935</v>
      </c>
      <c r="AD318" s="141"/>
      <c r="AE318" s="141"/>
      <c r="AF318" s="141">
        <f t="shared" si="318"/>
        <v>605544318</v>
      </c>
      <c r="AG318" s="141">
        <f t="shared" si="319"/>
        <v>726591897.00000179</v>
      </c>
      <c r="AH318" s="141">
        <f t="shared" si="365"/>
        <v>0</v>
      </c>
      <c r="AI318" s="141"/>
      <c r="AJ318" s="141"/>
      <c r="AK318" s="141">
        <f t="shared" si="320"/>
        <v>20371175</v>
      </c>
      <c r="AL318" s="141">
        <f t="shared" si="321"/>
        <v>21580834</v>
      </c>
      <c r="AM318" s="141">
        <f t="shared" si="366"/>
        <v>0</v>
      </c>
      <c r="AN318" s="141"/>
      <c r="AO318" s="141">
        <v>40237.056488000002</v>
      </c>
      <c r="AP318" s="141">
        <f t="shared" si="322"/>
        <v>45205996</v>
      </c>
      <c r="AQ318" s="141">
        <f t="shared" si="323"/>
        <v>45294790.000002876</v>
      </c>
      <c r="AR318" s="141">
        <f t="shared" si="367"/>
        <v>40158.177455910198</v>
      </c>
      <c r="AS318" s="141"/>
      <c r="AT318" s="141"/>
      <c r="AU318" s="141">
        <f t="shared" si="324"/>
        <v>12223411</v>
      </c>
      <c r="AV318" s="141">
        <f t="shared" si="325"/>
        <v>11889881.000002848</v>
      </c>
      <c r="AW318" s="141">
        <f t="shared" si="368"/>
        <v>0</v>
      </c>
      <c r="AX318" s="141"/>
      <c r="AY318" s="141"/>
      <c r="AZ318" s="141">
        <f t="shared" si="326"/>
        <v>859541545</v>
      </c>
      <c r="BA318" s="141">
        <f t="shared" si="327"/>
        <v>834431461.9999969</v>
      </c>
      <c r="BB318" s="141">
        <f t="shared" si="369"/>
        <v>0</v>
      </c>
      <c r="BC318" s="141"/>
      <c r="BD318" s="141"/>
      <c r="BE318" s="141">
        <f t="shared" si="328"/>
        <v>9386434</v>
      </c>
      <c r="BF318" s="141">
        <f t="shared" si="329"/>
        <v>9386434</v>
      </c>
      <c r="BG318" s="141">
        <f t="shared" si="370"/>
        <v>0</v>
      </c>
      <c r="BH318" s="141"/>
      <c r="BI318" s="141"/>
      <c r="BJ318" s="141">
        <f t="shared" si="330"/>
        <v>2191103</v>
      </c>
      <c r="BK318" s="141">
        <f t="shared" si="331"/>
        <v>2191101</v>
      </c>
      <c r="BL318" s="141">
        <f t="shared" si="371"/>
        <v>0</v>
      </c>
      <c r="BM318" s="141"/>
      <c r="BN318" s="141"/>
      <c r="BO318" s="141">
        <f t="shared" si="332"/>
        <v>186600000</v>
      </c>
      <c r="BP318" s="141">
        <f t="shared" si="333"/>
        <v>183638092</v>
      </c>
      <c r="BQ318" s="141">
        <f t="shared" si="372"/>
        <v>0</v>
      </c>
      <c r="BR318" s="141"/>
      <c r="BS318" s="141"/>
      <c r="BT318" s="141">
        <f t="shared" si="334"/>
        <v>121100000</v>
      </c>
      <c r="BU318" s="141">
        <f t="shared" si="335"/>
        <v>119177778</v>
      </c>
      <c r="BV318" s="141">
        <f t="shared" si="373"/>
        <v>0</v>
      </c>
      <c r="BW318" s="141"/>
      <c r="BX318" s="141"/>
      <c r="BY318" s="141">
        <f t="shared" si="336"/>
        <v>10161290</v>
      </c>
      <c r="BZ318" s="141">
        <f t="shared" si="337"/>
        <v>10000069</v>
      </c>
      <c r="CA318" s="141">
        <f t="shared" si="374"/>
        <v>0</v>
      </c>
      <c r="CB318" s="141"/>
      <c r="CC318" s="141"/>
      <c r="CD318" s="141">
        <f t="shared" si="338"/>
        <v>1904000</v>
      </c>
      <c r="CE318" s="141">
        <f t="shared" si="339"/>
        <v>1874207.2309440002</v>
      </c>
      <c r="CF318" s="141">
        <f t="shared" si="375"/>
        <v>0</v>
      </c>
      <c r="CG318" s="141"/>
      <c r="CH318" s="141">
        <v>693.23</v>
      </c>
      <c r="CI318" s="141">
        <f t="shared" si="342"/>
        <v>246401</v>
      </c>
      <c r="CJ318" s="141">
        <f t="shared" si="343"/>
        <v>225992.98000000117</v>
      </c>
      <c r="CK318" s="141">
        <f t="shared" si="376"/>
        <v>755.83128834355432</v>
      </c>
      <c r="CL318" s="141"/>
      <c r="CM318" s="141">
        <v>83524</v>
      </c>
      <c r="CN318" s="141">
        <v>164224</v>
      </c>
      <c r="CO318" s="141">
        <f t="shared" si="340"/>
        <v>247748</v>
      </c>
      <c r="CP318" s="141">
        <f t="shared" si="344"/>
        <v>435000431</v>
      </c>
      <c r="CQ318" s="141">
        <f t="shared" si="345"/>
        <v>435000431.00000006</v>
      </c>
      <c r="CR318" s="141">
        <f t="shared" si="346"/>
        <v>247747.99999999997</v>
      </c>
      <c r="CS318" s="141"/>
      <c r="CT318" s="141"/>
      <c r="CU318" s="141"/>
      <c r="CV318" s="141">
        <f t="shared" si="341"/>
        <v>1320655.3256213206</v>
      </c>
    </row>
    <row r="319" spans="1:100" s="14" customFormat="1" ht="13.2" x14ac:dyDescent="0.25">
      <c r="A319" s="4" t="s">
        <v>190</v>
      </c>
      <c r="B319" s="4" t="s">
        <v>191</v>
      </c>
      <c r="C319" s="4"/>
      <c r="D319" s="4" t="s">
        <v>177</v>
      </c>
      <c r="E319" s="4"/>
      <c r="F319" s="141">
        <v>1315034.519597</v>
      </c>
      <c r="G319" s="141">
        <f>'Control Totals 2016-17'!$I$3</f>
        <v>129600000</v>
      </c>
      <c r="H319" s="141">
        <v>129600000.00000101</v>
      </c>
      <c r="I319" s="141">
        <f t="shared" si="362"/>
        <v>1315034.5195969897</v>
      </c>
      <c r="J319" s="141"/>
      <c r="K319" s="141">
        <v>56831303.833893001</v>
      </c>
      <c r="L319" s="141">
        <f t="shared" si="311"/>
        <v>3202979103</v>
      </c>
      <c r="M319" s="141">
        <v>5258012077.9999981</v>
      </c>
      <c r="N319" s="141">
        <f t="shared" si="363"/>
        <v>34619448.543648466</v>
      </c>
      <c r="O319" s="141"/>
      <c r="P319" s="141"/>
      <c r="Q319" s="141">
        <v>756991403</v>
      </c>
      <c r="R319" s="141">
        <v>1276518313</v>
      </c>
      <c r="S319" s="141">
        <f t="shared" si="364"/>
        <v>0</v>
      </c>
      <c r="T319" s="141"/>
      <c r="U319" s="141">
        <v>4849265.7042709999</v>
      </c>
      <c r="V319" s="141">
        <f t="shared" si="312"/>
        <v>443204474</v>
      </c>
      <c r="W319" s="141">
        <f t="shared" si="313"/>
        <v>523996799.00000209</v>
      </c>
      <c r="X319" s="141">
        <f t="shared" si="314"/>
        <v>4101582.795637764</v>
      </c>
      <c r="Y319" s="141"/>
      <c r="Z319" s="141">
        <v>4164015.76982</v>
      </c>
      <c r="AA319" s="141">
        <f t="shared" si="315"/>
        <v>340118003</v>
      </c>
      <c r="AB319" s="141">
        <f t="shared" si="316"/>
        <v>342170317.00001383</v>
      </c>
      <c r="AC319" s="141">
        <f t="shared" si="317"/>
        <v>4139040.2899607127</v>
      </c>
      <c r="AD319" s="141"/>
      <c r="AE319" s="141">
        <v>8222175.0798939997</v>
      </c>
      <c r="AF319" s="141">
        <f t="shared" si="318"/>
        <v>605544318</v>
      </c>
      <c r="AG319" s="141">
        <f t="shared" si="319"/>
        <v>726591897.00000179</v>
      </c>
      <c r="AH319" s="141">
        <f t="shared" si="365"/>
        <v>6852390.4846560592</v>
      </c>
      <c r="AI319" s="141"/>
      <c r="AJ319" s="141"/>
      <c r="AK319" s="141">
        <f t="shared" si="320"/>
        <v>20371175</v>
      </c>
      <c r="AL319" s="141">
        <f t="shared" si="321"/>
        <v>21580834</v>
      </c>
      <c r="AM319" s="141">
        <f t="shared" si="366"/>
        <v>0</v>
      </c>
      <c r="AN319" s="141"/>
      <c r="AO319" s="141"/>
      <c r="AP319" s="141">
        <f t="shared" si="322"/>
        <v>45205996</v>
      </c>
      <c r="AQ319" s="141">
        <f t="shared" si="323"/>
        <v>45294790.000002876</v>
      </c>
      <c r="AR319" s="141">
        <f t="shared" si="367"/>
        <v>0</v>
      </c>
      <c r="AS319" s="141"/>
      <c r="AT319" s="141">
        <v>97780.116605000003</v>
      </c>
      <c r="AU319" s="141">
        <f t="shared" si="324"/>
        <v>12223411</v>
      </c>
      <c r="AV319" s="141">
        <f t="shared" si="325"/>
        <v>11889881.000002848</v>
      </c>
      <c r="AW319" s="141">
        <f t="shared" si="368"/>
        <v>100523.00379545879</v>
      </c>
      <c r="AX319" s="141"/>
      <c r="AY319" s="141">
        <v>8537053.9295390006</v>
      </c>
      <c r="AZ319" s="141">
        <f t="shared" si="326"/>
        <v>859541545</v>
      </c>
      <c r="BA319" s="141">
        <f t="shared" si="327"/>
        <v>834431461.9999969</v>
      </c>
      <c r="BB319" s="141">
        <f t="shared" si="369"/>
        <v>8793954.7566391993</v>
      </c>
      <c r="BC319" s="141"/>
      <c r="BD319" s="141"/>
      <c r="BE319" s="141">
        <f t="shared" si="328"/>
        <v>9386434</v>
      </c>
      <c r="BF319" s="141">
        <f t="shared" si="329"/>
        <v>9386434</v>
      </c>
      <c r="BG319" s="141">
        <f t="shared" si="370"/>
        <v>0</v>
      </c>
      <c r="BH319" s="141"/>
      <c r="BI319" s="141"/>
      <c r="BJ319" s="141">
        <f t="shared" si="330"/>
        <v>2191103</v>
      </c>
      <c r="BK319" s="141">
        <f t="shared" si="331"/>
        <v>2191101</v>
      </c>
      <c r="BL319" s="141">
        <f t="shared" si="371"/>
        <v>0</v>
      </c>
      <c r="BM319" s="141"/>
      <c r="BN319" s="141">
        <v>2495490</v>
      </c>
      <c r="BO319" s="141">
        <f t="shared" si="332"/>
        <v>186600000</v>
      </c>
      <c r="BP319" s="141">
        <f t="shared" si="333"/>
        <v>183638092</v>
      </c>
      <c r="BQ319" s="141">
        <f t="shared" si="372"/>
        <v>2535739.8834224441</v>
      </c>
      <c r="BR319" s="141"/>
      <c r="BS319" s="141">
        <v>1802059</v>
      </c>
      <c r="BT319" s="141">
        <f t="shared" si="334"/>
        <v>121100000</v>
      </c>
      <c r="BU319" s="141">
        <f t="shared" si="335"/>
        <v>119177778</v>
      </c>
      <c r="BV319" s="141">
        <f t="shared" si="373"/>
        <v>1831124.4643275696</v>
      </c>
      <c r="BW319" s="141"/>
      <c r="BX319" s="141">
        <v>146775</v>
      </c>
      <c r="BY319" s="141">
        <f t="shared" si="336"/>
        <v>10161290</v>
      </c>
      <c r="BZ319" s="141">
        <f t="shared" si="337"/>
        <v>10000069</v>
      </c>
      <c r="CA319" s="141">
        <f t="shared" si="374"/>
        <v>149141.30489999618</v>
      </c>
      <c r="CB319" s="141"/>
      <c r="CC319" s="141">
        <v>18465.095870000001</v>
      </c>
      <c r="CD319" s="141">
        <f t="shared" si="338"/>
        <v>1904000</v>
      </c>
      <c r="CE319" s="141">
        <f t="shared" si="339"/>
        <v>1874207.2309440002</v>
      </c>
      <c r="CF319" s="141">
        <f t="shared" si="375"/>
        <v>18758.620688263945</v>
      </c>
      <c r="CG319" s="141"/>
      <c r="CH319" s="141"/>
      <c r="CI319" s="141">
        <f t="shared" si="342"/>
        <v>246401</v>
      </c>
      <c r="CJ319" s="141">
        <f t="shared" si="343"/>
        <v>225992.98000000117</v>
      </c>
      <c r="CK319" s="141">
        <f t="shared" si="376"/>
        <v>0</v>
      </c>
      <c r="CL319" s="141"/>
      <c r="CM319" s="141">
        <v>2982349.0000000172</v>
      </c>
      <c r="CN319" s="141">
        <v>5840014</v>
      </c>
      <c r="CO319" s="141">
        <f t="shared" si="340"/>
        <v>8822363.0000000168</v>
      </c>
      <c r="CP319" s="141">
        <f t="shared" si="344"/>
        <v>435000431</v>
      </c>
      <c r="CQ319" s="141">
        <f t="shared" si="345"/>
        <v>435000431.00000006</v>
      </c>
      <c r="CR319" s="141">
        <f t="shared" si="346"/>
        <v>8822363.0000000149</v>
      </c>
      <c r="CS319" s="141"/>
      <c r="CT319" s="141"/>
      <c r="CU319" s="141"/>
      <c r="CV319" s="141">
        <f t="shared" si="341"/>
        <v>73279101.667272925</v>
      </c>
    </row>
    <row r="320" spans="1:100" s="14" customFormat="1" ht="13.2" x14ac:dyDescent="0.25">
      <c r="A320" s="4" t="s">
        <v>689</v>
      </c>
      <c r="B320" s="4" t="s">
        <v>690</v>
      </c>
      <c r="C320" s="4" t="s">
        <v>348</v>
      </c>
      <c r="D320" s="4" t="s">
        <v>348</v>
      </c>
      <c r="E320" s="4"/>
      <c r="F320" s="141"/>
      <c r="G320" s="141">
        <f>'Control Totals 2016-17'!$I$3</f>
        <v>129600000</v>
      </c>
      <c r="H320" s="141">
        <v>129600000.00000101</v>
      </c>
      <c r="I320" s="141">
        <f t="shared" si="362"/>
        <v>0</v>
      </c>
      <c r="J320" s="141"/>
      <c r="K320" s="141"/>
      <c r="L320" s="141">
        <f t="shared" si="311"/>
        <v>3202979103</v>
      </c>
      <c r="M320" s="141">
        <v>5258012077.9999981</v>
      </c>
      <c r="N320" s="141">
        <f t="shared" si="363"/>
        <v>0</v>
      </c>
      <c r="O320" s="141"/>
      <c r="P320" s="141">
        <v>1820451.7484299999</v>
      </c>
      <c r="Q320" s="141">
        <v>756991403</v>
      </c>
      <c r="R320" s="141">
        <v>1276518313</v>
      </c>
      <c r="S320" s="141">
        <f t="shared" si="364"/>
        <v>1079550.7664117848</v>
      </c>
      <c r="T320" s="141"/>
      <c r="U320" s="141"/>
      <c r="V320" s="141">
        <f t="shared" si="312"/>
        <v>443204474</v>
      </c>
      <c r="W320" s="141">
        <f t="shared" si="313"/>
        <v>523996799.00000209</v>
      </c>
      <c r="X320" s="141">
        <f t="shared" si="314"/>
        <v>0</v>
      </c>
      <c r="Y320" s="141"/>
      <c r="Z320" s="141">
        <v>107201.52011500001</v>
      </c>
      <c r="AA320" s="141">
        <f t="shared" si="315"/>
        <v>340118003</v>
      </c>
      <c r="AB320" s="141">
        <f t="shared" si="316"/>
        <v>342170317.00001383</v>
      </c>
      <c r="AC320" s="141">
        <f t="shared" si="317"/>
        <v>106558.53277909159</v>
      </c>
      <c r="AD320" s="141"/>
      <c r="AE320" s="141"/>
      <c r="AF320" s="141">
        <f t="shared" si="318"/>
        <v>605544318</v>
      </c>
      <c r="AG320" s="141">
        <f t="shared" si="319"/>
        <v>726591897.00000179</v>
      </c>
      <c r="AH320" s="141">
        <f t="shared" si="365"/>
        <v>0</v>
      </c>
      <c r="AI320" s="141"/>
      <c r="AJ320" s="141"/>
      <c r="AK320" s="141">
        <f t="shared" si="320"/>
        <v>20371175</v>
      </c>
      <c r="AL320" s="141">
        <f t="shared" si="321"/>
        <v>21580834</v>
      </c>
      <c r="AM320" s="141">
        <f t="shared" si="366"/>
        <v>0</v>
      </c>
      <c r="AN320" s="141"/>
      <c r="AO320" s="141">
        <v>40237.056488000002</v>
      </c>
      <c r="AP320" s="141">
        <f t="shared" si="322"/>
        <v>45205996</v>
      </c>
      <c r="AQ320" s="141">
        <f t="shared" si="323"/>
        <v>45294790.000002876</v>
      </c>
      <c r="AR320" s="141">
        <f t="shared" si="367"/>
        <v>40158.177455910198</v>
      </c>
      <c r="AS320" s="141"/>
      <c r="AT320" s="141"/>
      <c r="AU320" s="141">
        <f t="shared" si="324"/>
        <v>12223411</v>
      </c>
      <c r="AV320" s="141">
        <f t="shared" si="325"/>
        <v>11889881.000002848</v>
      </c>
      <c r="AW320" s="141">
        <f t="shared" si="368"/>
        <v>0</v>
      </c>
      <c r="AX320" s="141"/>
      <c r="AY320" s="141"/>
      <c r="AZ320" s="141">
        <f t="shared" si="326"/>
        <v>859541545</v>
      </c>
      <c r="BA320" s="141">
        <f t="shared" si="327"/>
        <v>834431461.9999969</v>
      </c>
      <c r="BB320" s="141">
        <f t="shared" si="369"/>
        <v>0</v>
      </c>
      <c r="BC320" s="141"/>
      <c r="BD320" s="141"/>
      <c r="BE320" s="141">
        <f t="shared" si="328"/>
        <v>9386434</v>
      </c>
      <c r="BF320" s="141">
        <f t="shared" si="329"/>
        <v>9386434</v>
      </c>
      <c r="BG320" s="141">
        <f t="shared" si="370"/>
        <v>0</v>
      </c>
      <c r="BH320" s="141"/>
      <c r="BI320" s="141"/>
      <c r="BJ320" s="141">
        <f t="shared" si="330"/>
        <v>2191103</v>
      </c>
      <c r="BK320" s="141">
        <f t="shared" si="331"/>
        <v>2191101</v>
      </c>
      <c r="BL320" s="141">
        <f t="shared" si="371"/>
        <v>0</v>
      </c>
      <c r="BM320" s="141"/>
      <c r="BN320" s="141"/>
      <c r="BO320" s="141">
        <f t="shared" si="332"/>
        <v>186600000</v>
      </c>
      <c r="BP320" s="141">
        <f t="shared" si="333"/>
        <v>183638092</v>
      </c>
      <c r="BQ320" s="141">
        <f t="shared" si="372"/>
        <v>0</v>
      </c>
      <c r="BR320" s="141"/>
      <c r="BS320" s="141"/>
      <c r="BT320" s="141">
        <f t="shared" si="334"/>
        <v>121100000</v>
      </c>
      <c r="BU320" s="141">
        <f t="shared" si="335"/>
        <v>119177778</v>
      </c>
      <c r="BV320" s="141">
        <f t="shared" si="373"/>
        <v>0</v>
      </c>
      <c r="BW320" s="141"/>
      <c r="BX320" s="141"/>
      <c r="BY320" s="141">
        <f t="shared" si="336"/>
        <v>10161290</v>
      </c>
      <c r="BZ320" s="141">
        <f t="shared" si="337"/>
        <v>10000069</v>
      </c>
      <c r="CA320" s="141">
        <f t="shared" si="374"/>
        <v>0</v>
      </c>
      <c r="CB320" s="141"/>
      <c r="CC320" s="141"/>
      <c r="CD320" s="141">
        <f t="shared" si="338"/>
        <v>1904000</v>
      </c>
      <c r="CE320" s="141">
        <f t="shared" si="339"/>
        <v>1874207.2309440002</v>
      </c>
      <c r="CF320" s="141">
        <f t="shared" si="375"/>
        <v>0</v>
      </c>
      <c r="CG320" s="141"/>
      <c r="CH320" s="141">
        <v>693.23</v>
      </c>
      <c r="CI320" s="141">
        <f t="shared" si="342"/>
        <v>246401</v>
      </c>
      <c r="CJ320" s="141">
        <f t="shared" si="343"/>
        <v>225992.98000000117</v>
      </c>
      <c r="CK320" s="141">
        <f t="shared" si="376"/>
        <v>755.83128834355432</v>
      </c>
      <c r="CL320" s="141"/>
      <c r="CM320" s="141">
        <v>75825</v>
      </c>
      <c r="CN320" s="141">
        <v>149269</v>
      </c>
      <c r="CO320" s="141">
        <f t="shared" si="340"/>
        <v>225094</v>
      </c>
      <c r="CP320" s="141">
        <f t="shared" si="344"/>
        <v>435000431</v>
      </c>
      <c r="CQ320" s="141">
        <f t="shared" si="345"/>
        <v>435000431.00000006</v>
      </c>
      <c r="CR320" s="141">
        <f t="shared" si="346"/>
        <v>225093.99999999997</v>
      </c>
      <c r="CS320" s="141"/>
      <c r="CT320" s="141"/>
      <c r="CU320" s="141"/>
      <c r="CV320" s="141">
        <f t="shared" si="341"/>
        <v>1452117.3079351301</v>
      </c>
    </row>
    <row r="321" spans="1:100" s="14" customFormat="1" ht="13.2" x14ac:dyDescent="0.25">
      <c r="A321" s="4" t="s">
        <v>81</v>
      </c>
      <c r="B321" s="4" t="s">
        <v>82</v>
      </c>
      <c r="C321" s="4"/>
      <c r="D321" s="4" t="s">
        <v>36</v>
      </c>
      <c r="E321" s="4"/>
      <c r="F321" s="141">
        <v>1080596.810356</v>
      </c>
      <c r="G321" s="141">
        <f>'Control Totals 2016-17'!$I$3</f>
        <v>129600000</v>
      </c>
      <c r="H321" s="141">
        <v>129600000.00000101</v>
      </c>
      <c r="I321" s="141">
        <f t="shared" si="362"/>
        <v>1080596.8103559916</v>
      </c>
      <c r="J321" s="141"/>
      <c r="K321" s="141">
        <v>44130863.917265996</v>
      </c>
      <c r="L321" s="141">
        <f t="shared" si="311"/>
        <v>3202979103</v>
      </c>
      <c r="M321" s="141">
        <v>5258012077.9999981</v>
      </c>
      <c r="N321" s="141">
        <f t="shared" si="363"/>
        <v>26882828.115926545</v>
      </c>
      <c r="O321" s="141"/>
      <c r="P321" s="141">
        <v>7559362.7167910002</v>
      </c>
      <c r="Q321" s="141">
        <v>756991403</v>
      </c>
      <c r="R321" s="141">
        <v>1276518313</v>
      </c>
      <c r="S321" s="141">
        <f t="shared" si="364"/>
        <v>4482797.097772236</v>
      </c>
      <c r="T321" s="141"/>
      <c r="U321" s="141"/>
      <c r="V321" s="141">
        <f t="shared" si="312"/>
        <v>443204474</v>
      </c>
      <c r="W321" s="141">
        <f t="shared" si="313"/>
        <v>523996799.00000209</v>
      </c>
      <c r="X321" s="141">
        <f t="shared" si="314"/>
        <v>0</v>
      </c>
      <c r="Y321" s="141"/>
      <c r="Z321" s="141">
        <v>1370677.911882</v>
      </c>
      <c r="AA321" s="141">
        <f t="shared" si="315"/>
        <v>340118003</v>
      </c>
      <c r="AB321" s="141">
        <f t="shared" si="316"/>
        <v>342170317.00001383</v>
      </c>
      <c r="AC321" s="141">
        <f t="shared" si="317"/>
        <v>1362456.6801494269</v>
      </c>
      <c r="AD321" s="141"/>
      <c r="AE321" s="141">
        <v>4907897.8571239999</v>
      </c>
      <c r="AF321" s="141">
        <f t="shared" si="318"/>
        <v>605544318</v>
      </c>
      <c r="AG321" s="141">
        <f t="shared" si="319"/>
        <v>726591897.00000179</v>
      </c>
      <c r="AH321" s="141">
        <f t="shared" si="365"/>
        <v>4090259.8459693622</v>
      </c>
      <c r="AI321" s="141"/>
      <c r="AJ321" s="141"/>
      <c r="AK321" s="141">
        <f t="shared" si="320"/>
        <v>20371175</v>
      </c>
      <c r="AL321" s="141">
        <f t="shared" si="321"/>
        <v>21580834</v>
      </c>
      <c r="AM321" s="141">
        <f t="shared" si="366"/>
        <v>0</v>
      </c>
      <c r="AN321" s="141"/>
      <c r="AO321" s="141">
        <v>79646.350770999998</v>
      </c>
      <c r="AP321" s="141">
        <f t="shared" si="322"/>
        <v>45205996</v>
      </c>
      <c r="AQ321" s="141">
        <f t="shared" si="323"/>
        <v>45294790.000002876</v>
      </c>
      <c r="AR321" s="141">
        <f t="shared" si="367"/>
        <v>79490.215417009196</v>
      </c>
      <c r="AS321" s="141"/>
      <c r="AT321" s="141">
        <v>68281.888028999994</v>
      </c>
      <c r="AU321" s="141">
        <f t="shared" si="324"/>
        <v>12223411</v>
      </c>
      <c r="AV321" s="141">
        <f t="shared" si="325"/>
        <v>11889881.000002848</v>
      </c>
      <c r="AW321" s="141">
        <f t="shared" si="368"/>
        <v>70197.303171852342</v>
      </c>
      <c r="AX321" s="141"/>
      <c r="AY321" s="141">
        <v>8754282.2849170007</v>
      </c>
      <c r="AZ321" s="141">
        <f t="shared" si="326"/>
        <v>859541545</v>
      </c>
      <c r="BA321" s="141">
        <f t="shared" si="327"/>
        <v>834431461.9999969</v>
      </c>
      <c r="BB321" s="141">
        <f t="shared" si="369"/>
        <v>9017720.0443860032</v>
      </c>
      <c r="BC321" s="141"/>
      <c r="BD321" s="141"/>
      <c r="BE321" s="141">
        <f t="shared" si="328"/>
        <v>9386434</v>
      </c>
      <c r="BF321" s="141">
        <f t="shared" si="329"/>
        <v>9386434</v>
      </c>
      <c r="BG321" s="141">
        <f t="shared" si="370"/>
        <v>0</v>
      </c>
      <c r="BH321" s="141"/>
      <c r="BI321" s="141"/>
      <c r="BJ321" s="141">
        <f t="shared" si="330"/>
        <v>2191103</v>
      </c>
      <c r="BK321" s="141">
        <f t="shared" si="331"/>
        <v>2191101</v>
      </c>
      <c r="BL321" s="141">
        <f t="shared" si="371"/>
        <v>0</v>
      </c>
      <c r="BM321" s="141"/>
      <c r="BN321" s="141">
        <v>1199600</v>
      </c>
      <c r="BO321" s="141">
        <f t="shared" si="332"/>
        <v>186600000</v>
      </c>
      <c r="BP321" s="141">
        <f t="shared" si="333"/>
        <v>183638092</v>
      </c>
      <c r="BQ321" s="141">
        <f t="shared" si="372"/>
        <v>1218948.4085905226</v>
      </c>
      <c r="BR321" s="141"/>
      <c r="BS321" s="141">
        <v>650165</v>
      </c>
      <c r="BT321" s="141">
        <f t="shared" si="334"/>
        <v>121100000</v>
      </c>
      <c r="BU321" s="141">
        <f t="shared" si="335"/>
        <v>119177778</v>
      </c>
      <c r="BV321" s="141">
        <f t="shared" si="373"/>
        <v>660651.53102619527</v>
      </c>
      <c r="BW321" s="141"/>
      <c r="BX321" s="141">
        <v>24851</v>
      </c>
      <c r="BY321" s="141">
        <f t="shared" si="336"/>
        <v>10161290</v>
      </c>
      <c r="BZ321" s="141">
        <f t="shared" si="337"/>
        <v>10000069</v>
      </c>
      <c r="CA321" s="141">
        <f t="shared" si="374"/>
        <v>25251.647542631956</v>
      </c>
      <c r="CB321" s="141"/>
      <c r="CC321" s="141">
        <v>9232.5479369999994</v>
      </c>
      <c r="CD321" s="141">
        <f t="shared" si="338"/>
        <v>1904000</v>
      </c>
      <c r="CE321" s="141">
        <f t="shared" si="339"/>
        <v>1874207.2309440002</v>
      </c>
      <c r="CF321" s="141">
        <f t="shared" si="375"/>
        <v>9379.3103461637638</v>
      </c>
      <c r="CG321" s="141"/>
      <c r="CH321" s="141">
        <v>693.23</v>
      </c>
      <c r="CI321" s="141">
        <f t="shared" si="342"/>
        <v>246401</v>
      </c>
      <c r="CJ321" s="141">
        <f t="shared" si="343"/>
        <v>225992.98000000117</v>
      </c>
      <c r="CK321" s="141">
        <f t="shared" si="376"/>
        <v>755.83128834355432</v>
      </c>
      <c r="CL321" s="141"/>
      <c r="CM321" s="141">
        <v>989258.99999999988</v>
      </c>
      <c r="CN321" s="141">
        <v>1943519</v>
      </c>
      <c r="CO321" s="141">
        <f t="shared" si="340"/>
        <v>2932778</v>
      </c>
      <c r="CP321" s="141">
        <f t="shared" si="344"/>
        <v>435000431</v>
      </c>
      <c r="CQ321" s="141">
        <f t="shared" si="345"/>
        <v>435000431.00000006</v>
      </c>
      <c r="CR321" s="141">
        <f t="shared" si="346"/>
        <v>2932777.9999999995</v>
      </c>
      <c r="CS321" s="141"/>
      <c r="CT321" s="141"/>
      <c r="CU321" s="141"/>
      <c r="CV321" s="141">
        <f t="shared" si="341"/>
        <v>51914110.841942295</v>
      </c>
    </row>
    <row r="322" spans="1:100" s="14" customFormat="1" ht="13.2" x14ac:dyDescent="0.25">
      <c r="A322" s="4" t="s">
        <v>192</v>
      </c>
      <c r="B322" s="4" t="s">
        <v>193</v>
      </c>
      <c r="C322" s="4"/>
      <c r="D322" s="4" t="s">
        <v>177</v>
      </c>
      <c r="E322" s="4"/>
      <c r="F322" s="141">
        <v>862053.46385199996</v>
      </c>
      <c r="G322" s="141">
        <f>'Control Totals 2016-17'!$I$3</f>
        <v>129600000</v>
      </c>
      <c r="H322" s="141">
        <v>129600000.00000101</v>
      </c>
      <c r="I322" s="141">
        <f t="shared" si="362"/>
        <v>862053.46385199321</v>
      </c>
      <c r="J322" s="141"/>
      <c r="K322" s="141">
        <v>40259377.383850999</v>
      </c>
      <c r="L322" s="141">
        <f t="shared" si="311"/>
        <v>3202979103</v>
      </c>
      <c r="M322" s="141">
        <v>5258012077.9999981</v>
      </c>
      <c r="N322" s="141">
        <f t="shared" si="363"/>
        <v>24524467.146015864</v>
      </c>
      <c r="O322" s="141"/>
      <c r="P322" s="141"/>
      <c r="Q322" s="141">
        <v>756991403</v>
      </c>
      <c r="R322" s="141">
        <v>1276518313</v>
      </c>
      <c r="S322" s="141">
        <f t="shared" si="364"/>
        <v>0</v>
      </c>
      <c r="T322" s="141"/>
      <c r="U322" s="141">
        <v>9837444.6208229996</v>
      </c>
      <c r="V322" s="141">
        <f t="shared" si="312"/>
        <v>443204474</v>
      </c>
      <c r="W322" s="141">
        <f t="shared" si="313"/>
        <v>523996799.00000209</v>
      </c>
      <c r="X322" s="141">
        <f t="shared" si="314"/>
        <v>8320660.5021187728</v>
      </c>
      <c r="Y322" s="141"/>
      <c r="Z322" s="141">
        <v>7979361.3289059997</v>
      </c>
      <c r="AA322" s="141">
        <f t="shared" si="315"/>
        <v>340118003</v>
      </c>
      <c r="AB322" s="141">
        <f t="shared" si="316"/>
        <v>342170317.00001383</v>
      </c>
      <c r="AC322" s="141">
        <f t="shared" si="317"/>
        <v>7931501.6691024816</v>
      </c>
      <c r="AD322" s="141"/>
      <c r="AE322" s="141">
        <v>10477157.734619001</v>
      </c>
      <c r="AF322" s="141">
        <f t="shared" si="318"/>
        <v>605544318</v>
      </c>
      <c r="AG322" s="141">
        <f t="shared" si="319"/>
        <v>726591897.00000179</v>
      </c>
      <c r="AH322" s="141">
        <f t="shared" si="365"/>
        <v>8731701.1945541594</v>
      </c>
      <c r="AI322" s="141"/>
      <c r="AJ322" s="141"/>
      <c r="AK322" s="141">
        <f t="shared" si="320"/>
        <v>20371175</v>
      </c>
      <c r="AL322" s="141">
        <f t="shared" si="321"/>
        <v>21580834</v>
      </c>
      <c r="AM322" s="141">
        <f t="shared" si="366"/>
        <v>0</v>
      </c>
      <c r="AN322" s="141"/>
      <c r="AO322" s="141"/>
      <c r="AP322" s="141">
        <f t="shared" si="322"/>
        <v>45205996</v>
      </c>
      <c r="AQ322" s="141">
        <f t="shared" si="323"/>
        <v>45294790.000002876</v>
      </c>
      <c r="AR322" s="141">
        <f t="shared" si="367"/>
        <v>0</v>
      </c>
      <c r="AS322" s="141"/>
      <c r="AT322" s="141">
        <v>122862.103667</v>
      </c>
      <c r="AU322" s="141">
        <f t="shared" si="324"/>
        <v>12223411</v>
      </c>
      <c r="AV322" s="141">
        <f t="shared" si="325"/>
        <v>11889881.000002848</v>
      </c>
      <c r="AW322" s="141">
        <f t="shared" si="368"/>
        <v>126308.58033364576</v>
      </c>
      <c r="AX322" s="141"/>
      <c r="AY322" s="141">
        <v>40260771.741913997</v>
      </c>
      <c r="AZ322" s="141">
        <f t="shared" si="326"/>
        <v>859541545</v>
      </c>
      <c r="BA322" s="141">
        <f t="shared" si="327"/>
        <v>834431461.9999969</v>
      </c>
      <c r="BB322" s="141">
        <f t="shared" si="369"/>
        <v>41472316.807173818</v>
      </c>
      <c r="BC322" s="141"/>
      <c r="BD322" s="141"/>
      <c r="BE322" s="141">
        <f t="shared" si="328"/>
        <v>9386434</v>
      </c>
      <c r="BF322" s="141">
        <f t="shared" si="329"/>
        <v>9386434</v>
      </c>
      <c r="BG322" s="141">
        <f t="shared" si="370"/>
        <v>0</v>
      </c>
      <c r="BH322" s="141"/>
      <c r="BI322" s="141"/>
      <c r="BJ322" s="141">
        <f t="shared" si="330"/>
        <v>2191103</v>
      </c>
      <c r="BK322" s="141">
        <f t="shared" si="331"/>
        <v>2191101</v>
      </c>
      <c r="BL322" s="141">
        <f t="shared" si="371"/>
        <v>0</v>
      </c>
      <c r="BM322" s="141"/>
      <c r="BN322" s="141">
        <v>3056532</v>
      </c>
      <c r="BO322" s="141">
        <f t="shared" si="332"/>
        <v>186600000</v>
      </c>
      <c r="BP322" s="141">
        <f t="shared" si="333"/>
        <v>183638092</v>
      </c>
      <c r="BQ322" s="141">
        <f t="shared" si="372"/>
        <v>3105830.9579910031</v>
      </c>
      <c r="BR322" s="141"/>
      <c r="BS322" s="141">
        <v>2656714</v>
      </c>
      <c r="BT322" s="141">
        <f t="shared" si="334"/>
        <v>121100000</v>
      </c>
      <c r="BU322" s="141">
        <f t="shared" si="335"/>
        <v>119177778</v>
      </c>
      <c r="BV322" s="141">
        <f t="shared" si="373"/>
        <v>2699564.2207727688</v>
      </c>
      <c r="BW322" s="141"/>
      <c r="BX322" s="141">
        <v>250060</v>
      </c>
      <c r="BY322" s="141">
        <f t="shared" si="336"/>
        <v>10161290</v>
      </c>
      <c r="BZ322" s="141">
        <f t="shared" si="337"/>
        <v>10000069</v>
      </c>
      <c r="CA322" s="141">
        <f t="shared" si="374"/>
        <v>254091.46450889489</v>
      </c>
      <c r="CB322" s="141"/>
      <c r="CC322" s="141">
        <v>18465.095870000001</v>
      </c>
      <c r="CD322" s="141">
        <f t="shared" si="338"/>
        <v>1904000</v>
      </c>
      <c r="CE322" s="141">
        <f t="shared" si="339"/>
        <v>1874207.2309440002</v>
      </c>
      <c r="CF322" s="141">
        <f t="shared" si="375"/>
        <v>18758.620688263945</v>
      </c>
      <c r="CG322" s="141"/>
      <c r="CH322" s="141"/>
      <c r="CI322" s="141">
        <f t="shared" si="342"/>
        <v>246401</v>
      </c>
      <c r="CJ322" s="141">
        <f t="shared" si="343"/>
        <v>225992.98000000117</v>
      </c>
      <c r="CK322" s="141">
        <f t="shared" si="376"/>
        <v>0</v>
      </c>
      <c r="CL322" s="141"/>
      <c r="CM322" s="141"/>
      <c r="CN322" s="141"/>
      <c r="CO322" s="141">
        <f t="shared" si="340"/>
        <v>0</v>
      </c>
      <c r="CP322" s="141">
        <f t="shared" si="344"/>
        <v>435000431</v>
      </c>
      <c r="CQ322" s="141">
        <f t="shared" si="345"/>
        <v>435000431.00000006</v>
      </c>
      <c r="CR322" s="141">
        <f t="shared" si="346"/>
        <v>0</v>
      </c>
      <c r="CS322" s="141"/>
      <c r="CT322" s="141"/>
      <c r="CU322" s="141"/>
      <c r="CV322" s="141">
        <f t="shared" si="341"/>
        <v>98047254.627111673</v>
      </c>
    </row>
    <row r="323" spans="1:100" s="14" customFormat="1" ht="13.2" x14ac:dyDescent="0.25">
      <c r="A323" s="4" t="s">
        <v>707</v>
      </c>
      <c r="B323" s="4" t="s">
        <v>708</v>
      </c>
      <c r="C323" s="4" t="s">
        <v>348</v>
      </c>
      <c r="D323" s="4" t="s">
        <v>348</v>
      </c>
      <c r="E323" s="4"/>
      <c r="F323" s="141"/>
      <c r="G323" s="141">
        <f>'Control Totals 2016-17'!$I$3</f>
        <v>129600000</v>
      </c>
      <c r="H323" s="141">
        <v>129600000.00000101</v>
      </c>
      <c r="I323" s="141">
        <f t="shared" si="362"/>
        <v>0</v>
      </c>
      <c r="J323" s="141"/>
      <c r="K323" s="141"/>
      <c r="L323" s="141">
        <f t="shared" si="311"/>
        <v>3202979103</v>
      </c>
      <c r="M323" s="141">
        <v>5258012077.9999981</v>
      </c>
      <c r="N323" s="141">
        <f t="shared" si="363"/>
        <v>0</v>
      </c>
      <c r="O323" s="141"/>
      <c r="P323" s="141">
        <v>965188.01259099995</v>
      </c>
      <c r="Q323" s="141">
        <v>756991403</v>
      </c>
      <c r="R323" s="141">
        <v>1276518313</v>
      </c>
      <c r="S323" s="141">
        <f t="shared" si="364"/>
        <v>572368.62203170196</v>
      </c>
      <c r="T323" s="141"/>
      <c r="U323" s="141"/>
      <c r="V323" s="141">
        <f t="shared" si="312"/>
        <v>443204474</v>
      </c>
      <c r="W323" s="141">
        <f t="shared" si="313"/>
        <v>523996799.00000209</v>
      </c>
      <c r="X323" s="141">
        <f t="shared" si="314"/>
        <v>0</v>
      </c>
      <c r="Y323" s="141"/>
      <c r="Z323" s="141">
        <v>101375.375616</v>
      </c>
      <c r="AA323" s="141">
        <f t="shared" si="315"/>
        <v>340118003</v>
      </c>
      <c r="AB323" s="141">
        <f t="shared" si="316"/>
        <v>342170317.00001383</v>
      </c>
      <c r="AC323" s="141">
        <f t="shared" si="317"/>
        <v>100767.3330936167</v>
      </c>
      <c r="AD323" s="141"/>
      <c r="AE323" s="141"/>
      <c r="AF323" s="141">
        <f t="shared" si="318"/>
        <v>605544318</v>
      </c>
      <c r="AG323" s="141">
        <f t="shared" si="319"/>
        <v>726591897.00000179</v>
      </c>
      <c r="AH323" s="141">
        <f t="shared" si="365"/>
        <v>0</v>
      </c>
      <c r="AI323" s="141"/>
      <c r="AJ323" s="141"/>
      <c r="AK323" s="141">
        <f t="shared" si="320"/>
        <v>20371175</v>
      </c>
      <c r="AL323" s="141">
        <f t="shared" si="321"/>
        <v>21580834</v>
      </c>
      <c r="AM323" s="141">
        <f t="shared" si="366"/>
        <v>0</v>
      </c>
      <c r="AN323" s="141"/>
      <c r="AO323" s="141">
        <v>28309.240919</v>
      </c>
      <c r="AP323" s="141">
        <f t="shared" si="322"/>
        <v>45205996</v>
      </c>
      <c r="AQ323" s="141">
        <f t="shared" si="323"/>
        <v>45294790.000002876</v>
      </c>
      <c r="AR323" s="141">
        <f t="shared" si="367"/>
        <v>28253.744674547979</v>
      </c>
      <c r="AS323" s="141"/>
      <c r="AT323" s="141"/>
      <c r="AU323" s="141">
        <f t="shared" si="324"/>
        <v>12223411</v>
      </c>
      <c r="AV323" s="141">
        <f t="shared" si="325"/>
        <v>11889881.000002848</v>
      </c>
      <c r="AW323" s="141">
        <f t="shared" si="368"/>
        <v>0</v>
      </c>
      <c r="AX323" s="141"/>
      <c r="AY323" s="141"/>
      <c r="AZ323" s="141">
        <f t="shared" si="326"/>
        <v>859541545</v>
      </c>
      <c r="BA323" s="141">
        <f t="shared" si="327"/>
        <v>834431461.9999969</v>
      </c>
      <c r="BB323" s="141">
        <f t="shared" si="369"/>
        <v>0</v>
      </c>
      <c r="BC323" s="141"/>
      <c r="BD323" s="141"/>
      <c r="BE323" s="141">
        <f t="shared" si="328"/>
        <v>9386434</v>
      </c>
      <c r="BF323" s="141">
        <f t="shared" si="329"/>
        <v>9386434</v>
      </c>
      <c r="BG323" s="141">
        <f t="shared" si="370"/>
        <v>0</v>
      </c>
      <c r="BH323" s="141"/>
      <c r="BI323" s="141"/>
      <c r="BJ323" s="141">
        <f t="shared" si="330"/>
        <v>2191103</v>
      </c>
      <c r="BK323" s="141">
        <f t="shared" si="331"/>
        <v>2191101</v>
      </c>
      <c r="BL323" s="141">
        <f t="shared" si="371"/>
        <v>0</v>
      </c>
      <c r="BM323" s="141"/>
      <c r="BN323" s="141"/>
      <c r="BO323" s="141">
        <f t="shared" si="332"/>
        <v>186600000</v>
      </c>
      <c r="BP323" s="141">
        <f t="shared" si="333"/>
        <v>183638092</v>
      </c>
      <c r="BQ323" s="141">
        <f t="shared" si="372"/>
        <v>0</v>
      </c>
      <c r="BR323" s="141"/>
      <c r="BS323" s="141"/>
      <c r="BT323" s="141">
        <f t="shared" si="334"/>
        <v>121100000</v>
      </c>
      <c r="BU323" s="141">
        <f t="shared" si="335"/>
        <v>119177778</v>
      </c>
      <c r="BV323" s="141">
        <f t="shared" si="373"/>
        <v>0</v>
      </c>
      <c r="BW323" s="141"/>
      <c r="BX323" s="141"/>
      <c r="BY323" s="141">
        <f t="shared" si="336"/>
        <v>10161290</v>
      </c>
      <c r="BZ323" s="141">
        <f t="shared" si="337"/>
        <v>10000069</v>
      </c>
      <c r="CA323" s="141">
        <f t="shared" si="374"/>
        <v>0</v>
      </c>
      <c r="CB323" s="141"/>
      <c r="CC323" s="141"/>
      <c r="CD323" s="141">
        <f t="shared" si="338"/>
        <v>1904000</v>
      </c>
      <c r="CE323" s="141">
        <f t="shared" si="339"/>
        <v>1874207.2309440002</v>
      </c>
      <c r="CF323" s="141">
        <f t="shared" si="375"/>
        <v>0</v>
      </c>
      <c r="CG323" s="141"/>
      <c r="CH323" s="141">
        <v>693.23</v>
      </c>
      <c r="CI323" s="141">
        <f t="shared" si="342"/>
        <v>246401</v>
      </c>
      <c r="CJ323" s="141">
        <f t="shared" si="343"/>
        <v>225992.98000000117</v>
      </c>
      <c r="CK323" s="141">
        <f t="shared" si="376"/>
        <v>755.83128834355432</v>
      </c>
      <c r="CL323" s="141"/>
      <c r="CM323" s="141"/>
      <c r="CN323" s="141"/>
      <c r="CO323" s="141">
        <f t="shared" si="340"/>
        <v>0</v>
      </c>
      <c r="CP323" s="141">
        <f t="shared" si="344"/>
        <v>435000431</v>
      </c>
      <c r="CQ323" s="141">
        <f t="shared" si="345"/>
        <v>435000431.00000006</v>
      </c>
      <c r="CR323" s="141">
        <f t="shared" si="346"/>
        <v>0</v>
      </c>
      <c r="CS323" s="141"/>
      <c r="CT323" s="141"/>
      <c r="CU323" s="141"/>
      <c r="CV323" s="141">
        <f t="shared" si="341"/>
        <v>702145.53108821006</v>
      </c>
    </row>
    <row r="324" spans="1:100" s="14" customFormat="1" ht="13.2" x14ac:dyDescent="0.25">
      <c r="A324" s="4" t="s">
        <v>171</v>
      </c>
      <c r="B324" s="4" t="s">
        <v>172</v>
      </c>
      <c r="C324" s="4"/>
      <c r="D324" s="4" t="s">
        <v>136</v>
      </c>
      <c r="E324" s="4"/>
      <c r="F324" s="141">
        <v>379438.569708</v>
      </c>
      <c r="G324" s="141">
        <f>'Control Totals 2016-17'!$I$3</f>
        <v>129600000</v>
      </c>
      <c r="H324" s="141">
        <v>129600000.00000101</v>
      </c>
      <c r="I324" s="141">
        <f t="shared" si="362"/>
        <v>379438.56970799703</v>
      </c>
      <c r="J324" s="141"/>
      <c r="K324" s="141">
        <v>12282839.720737999</v>
      </c>
      <c r="L324" s="141">
        <f t="shared" ref="L324:L388" si="377">$K$391</f>
        <v>3202979103</v>
      </c>
      <c r="M324" s="141">
        <v>5258012077.9999981</v>
      </c>
      <c r="N324" s="141">
        <f t="shared" si="363"/>
        <v>7482234.4200446671</v>
      </c>
      <c r="O324" s="141"/>
      <c r="P324" s="141">
        <v>4466786.1654719999</v>
      </c>
      <c r="Q324" s="141">
        <v>756991403</v>
      </c>
      <c r="R324" s="141">
        <v>1276518313</v>
      </c>
      <c r="S324" s="141">
        <f t="shared" si="364"/>
        <v>2648860.3350742836</v>
      </c>
      <c r="T324" s="141"/>
      <c r="U324" s="141"/>
      <c r="V324" s="141">
        <f t="shared" ref="V324:V388" si="378">$U$391</f>
        <v>443204474</v>
      </c>
      <c r="W324" s="141">
        <f t="shared" ref="W324:W388" si="379">$U$390</f>
        <v>523996799.00000209</v>
      </c>
      <c r="X324" s="141">
        <f t="shared" ref="X324:X387" si="380">(U324/W324)*V324</f>
        <v>0</v>
      </c>
      <c r="Y324" s="141"/>
      <c r="Z324" s="141">
        <v>1216221.9367889999</v>
      </c>
      <c r="AA324" s="141">
        <f t="shared" ref="AA324:AA388" si="381">$Z$391</f>
        <v>340118003</v>
      </c>
      <c r="AB324" s="141">
        <f t="shared" ref="AB324:AB388" si="382">$Z$390</f>
        <v>342170317.00001383</v>
      </c>
      <c r="AC324" s="141">
        <f t="shared" ref="AC324:AC387" si="383">(Z324/AB324)*AA324</f>
        <v>1208927.12135942</v>
      </c>
      <c r="AD324" s="141"/>
      <c r="AE324" s="141">
        <v>2664725.989941</v>
      </c>
      <c r="AF324" s="141">
        <f t="shared" ref="AF324:AF388" si="384">$AE$391</f>
        <v>605544318</v>
      </c>
      <c r="AG324" s="141">
        <f t="shared" ref="AG324:AG388" si="385">$AE$390</f>
        <v>726591897.00000179</v>
      </c>
      <c r="AH324" s="141">
        <f t="shared" si="365"/>
        <v>2220792.2891764562</v>
      </c>
      <c r="AI324" s="141"/>
      <c r="AJ324" s="141"/>
      <c r="AK324" s="141">
        <f t="shared" ref="AK324:AK388" si="386">$AJ$391</f>
        <v>20371175</v>
      </c>
      <c r="AL324" s="141">
        <f t="shared" ref="AL324:AL388" si="387">$AJ$390</f>
        <v>21580834</v>
      </c>
      <c r="AM324" s="141">
        <f t="shared" si="366"/>
        <v>0</v>
      </c>
      <c r="AN324" s="141"/>
      <c r="AO324" s="141">
        <v>226473.92735300001</v>
      </c>
      <c r="AP324" s="141">
        <f t="shared" ref="AP324:AP388" si="388">$AO$391</f>
        <v>45205996</v>
      </c>
      <c r="AQ324" s="141">
        <f t="shared" ref="AQ324:AQ388" si="389">$AO$390</f>
        <v>45294790.000002876</v>
      </c>
      <c r="AR324" s="141">
        <f t="shared" si="367"/>
        <v>226029.95739738189</v>
      </c>
      <c r="AS324" s="141"/>
      <c r="AT324" s="141">
        <v>70773.101190000001</v>
      </c>
      <c r="AU324" s="141">
        <f t="shared" ref="AU324:AU388" si="390">$AT$391</f>
        <v>12223411</v>
      </c>
      <c r="AV324" s="141">
        <f t="shared" ref="AV324:AV388" si="391">$AT$390</f>
        <v>11889881.000002848</v>
      </c>
      <c r="AW324" s="141">
        <f t="shared" si="368"/>
        <v>72758.398809016828</v>
      </c>
      <c r="AX324" s="141"/>
      <c r="AY324" s="141">
        <v>10907869.665171999</v>
      </c>
      <c r="AZ324" s="141">
        <f t="shared" ref="AZ324:AZ388" si="392">$AY$391</f>
        <v>859541545</v>
      </c>
      <c r="BA324" s="141">
        <f t="shared" ref="BA324:BA388" si="393">$AY$390</f>
        <v>834431461.9999969</v>
      </c>
      <c r="BB324" s="141">
        <f t="shared" si="369"/>
        <v>11236114.134752756</v>
      </c>
      <c r="BC324" s="141"/>
      <c r="BD324" s="141"/>
      <c r="BE324" s="141">
        <f t="shared" ref="BE324:BE388" si="394">$BD$391</f>
        <v>9386434</v>
      </c>
      <c r="BF324" s="141">
        <f t="shared" ref="BF324:BF388" si="395">$BD$390</f>
        <v>9386434</v>
      </c>
      <c r="BG324" s="141">
        <f t="shared" si="370"/>
        <v>0</v>
      </c>
      <c r="BH324" s="141"/>
      <c r="BI324" s="141"/>
      <c r="BJ324" s="141">
        <f t="shared" ref="BJ324:BJ388" si="396">$BI$391</f>
        <v>2191103</v>
      </c>
      <c r="BK324" s="141">
        <f t="shared" ref="BK324:BK388" si="397">$BI$390</f>
        <v>2191101</v>
      </c>
      <c r="BL324" s="141">
        <f t="shared" si="371"/>
        <v>0</v>
      </c>
      <c r="BM324" s="141"/>
      <c r="BN324" s="141">
        <v>564140</v>
      </c>
      <c r="BO324" s="141">
        <f t="shared" ref="BO324:BO388" si="398">$BN$391</f>
        <v>186600000</v>
      </c>
      <c r="BP324" s="141">
        <f t="shared" ref="BP324:BP388" si="399">$BN$390</f>
        <v>183638092</v>
      </c>
      <c r="BQ324" s="141">
        <f t="shared" si="372"/>
        <v>573239.04236600327</v>
      </c>
      <c r="BR324" s="141"/>
      <c r="BS324" s="141">
        <v>450385</v>
      </c>
      <c r="BT324" s="141">
        <f t="shared" ref="BT324:BT388" si="400">$BS$391</f>
        <v>121100000</v>
      </c>
      <c r="BU324" s="141">
        <f t="shared" ref="BU324:BU388" si="401">$BS$390</f>
        <v>119177778</v>
      </c>
      <c r="BV324" s="141">
        <f t="shared" si="373"/>
        <v>457649.27334020275</v>
      </c>
      <c r="BW324" s="141"/>
      <c r="BX324" s="141">
        <v>35216</v>
      </c>
      <c r="BY324" s="141">
        <f t="shared" ref="BY324:BY388" si="402">$BX$391</f>
        <v>10161290</v>
      </c>
      <c r="BZ324" s="141">
        <f t="shared" ref="BZ324:BZ388" si="403">$BX$390</f>
        <v>10000069</v>
      </c>
      <c r="CA324" s="141">
        <f t="shared" si="374"/>
        <v>35783.751956111504</v>
      </c>
      <c r="CB324" s="141"/>
      <c r="CC324" s="141">
        <v>9232.5479369999994</v>
      </c>
      <c r="CD324" s="141">
        <f t="shared" ref="CD324:CD388" si="404">$CC$391</f>
        <v>1904000</v>
      </c>
      <c r="CE324" s="141">
        <f t="shared" ref="CE324:CE388" si="405">$CC$390</f>
        <v>1874207.2309440002</v>
      </c>
      <c r="CF324" s="141">
        <f t="shared" si="375"/>
        <v>9379.3103461637638</v>
      </c>
      <c r="CG324" s="141"/>
      <c r="CH324" s="141">
        <v>693.23</v>
      </c>
      <c r="CI324" s="141">
        <f t="shared" si="342"/>
        <v>246401</v>
      </c>
      <c r="CJ324" s="141">
        <f t="shared" si="343"/>
        <v>225992.98000000117</v>
      </c>
      <c r="CK324" s="141">
        <f t="shared" si="376"/>
        <v>755.83128834355432</v>
      </c>
      <c r="CL324" s="141"/>
      <c r="CM324" s="141"/>
      <c r="CN324" s="141">
        <v>1686544</v>
      </c>
      <c r="CO324" s="141">
        <f t="shared" ref="CO324:CO387" si="406">CN324+CM324</f>
        <v>1686544</v>
      </c>
      <c r="CP324" s="141">
        <f t="shared" si="344"/>
        <v>435000431</v>
      </c>
      <c r="CQ324" s="141">
        <f t="shared" si="345"/>
        <v>435000431.00000006</v>
      </c>
      <c r="CR324" s="141">
        <f t="shared" si="346"/>
        <v>1686543.9999999998</v>
      </c>
      <c r="CS324" s="141"/>
      <c r="CT324" s="141"/>
      <c r="CU324" s="141"/>
      <c r="CV324" s="141">
        <f t="shared" ref="CV324:CV389" si="407">SUM(I324,N324,S324,X324,AC324,AH324,AM324,AR324,AW324,BG324,BL324,BQ324,BV324,CA324,CF324,CK324, BB324, CR324)</f>
        <v>28238506.435618803</v>
      </c>
    </row>
    <row r="325" spans="1:100" s="14" customFormat="1" ht="13.2" x14ac:dyDescent="0.25">
      <c r="A325" s="4" t="s">
        <v>533</v>
      </c>
      <c r="B325" s="4" t="s">
        <v>534</v>
      </c>
      <c r="C325" s="4" t="s">
        <v>348</v>
      </c>
      <c r="D325" s="4" t="s">
        <v>348</v>
      </c>
      <c r="E325" s="4"/>
      <c r="F325" s="141"/>
      <c r="G325" s="141">
        <f>'Control Totals 2016-17'!$I$3</f>
        <v>129600000</v>
      </c>
      <c r="H325" s="141">
        <v>129600000.00000101</v>
      </c>
      <c r="I325" s="141">
        <f t="shared" si="362"/>
        <v>0</v>
      </c>
      <c r="J325" s="141"/>
      <c r="K325" s="141"/>
      <c r="L325" s="141">
        <f t="shared" si="377"/>
        <v>3202979103</v>
      </c>
      <c r="M325" s="141">
        <v>5258012077.9999981</v>
      </c>
      <c r="N325" s="141">
        <f t="shared" si="363"/>
        <v>0</v>
      </c>
      <c r="O325" s="141"/>
      <c r="P325" s="141">
        <v>2740862.5989709999</v>
      </c>
      <c r="Q325" s="141">
        <v>756991403</v>
      </c>
      <c r="R325" s="141">
        <v>1276518313</v>
      </c>
      <c r="S325" s="141">
        <f t="shared" si="364"/>
        <v>1625365.968584646</v>
      </c>
      <c r="T325" s="141"/>
      <c r="U325" s="141"/>
      <c r="V325" s="141">
        <f t="shared" si="378"/>
        <v>443204474</v>
      </c>
      <c r="W325" s="141">
        <f t="shared" si="379"/>
        <v>523996799.00000209</v>
      </c>
      <c r="X325" s="141">
        <f t="shared" si="380"/>
        <v>0</v>
      </c>
      <c r="Y325" s="141"/>
      <c r="Z325" s="141">
        <v>110607.36089500001</v>
      </c>
      <c r="AA325" s="141">
        <f t="shared" si="381"/>
        <v>340118003</v>
      </c>
      <c r="AB325" s="141">
        <f t="shared" si="382"/>
        <v>342170317.00001383</v>
      </c>
      <c r="AC325" s="141">
        <f t="shared" si="383"/>
        <v>109943.9455606144</v>
      </c>
      <c r="AD325" s="141"/>
      <c r="AE325" s="141"/>
      <c r="AF325" s="141">
        <f t="shared" si="384"/>
        <v>605544318</v>
      </c>
      <c r="AG325" s="141">
        <f t="shared" si="385"/>
        <v>726591897.00000179</v>
      </c>
      <c r="AH325" s="141">
        <f t="shared" si="365"/>
        <v>0</v>
      </c>
      <c r="AI325" s="141"/>
      <c r="AJ325" s="141"/>
      <c r="AK325" s="141">
        <f t="shared" si="386"/>
        <v>20371175</v>
      </c>
      <c r="AL325" s="141">
        <f t="shared" si="387"/>
        <v>21580834</v>
      </c>
      <c r="AM325" s="141">
        <f t="shared" si="366"/>
        <v>0</v>
      </c>
      <c r="AN325" s="141"/>
      <c r="AO325" s="141">
        <v>52059.561680999999</v>
      </c>
      <c r="AP325" s="141">
        <f t="shared" si="388"/>
        <v>45205996</v>
      </c>
      <c r="AQ325" s="141">
        <f t="shared" si="389"/>
        <v>45294790.000002876</v>
      </c>
      <c r="AR325" s="141">
        <f t="shared" si="367"/>
        <v>51957.506307301344</v>
      </c>
      <c r="AS325" s="141"/>
      <c r="AT325" s="141"/>
      <c r="AU325" s="141">
        <f t="shared" si="390"/>
        <v>12223411</v>
      </c>
      <c r="AV325" s="141">
        <f t="shared" si="391"/>
        <v>11889881.000002848</v>
      </c>
      <c r="AW325" s="141">
        <f t="shared" si="368"/>
        <v>0</v>
      </c>
      <c r="AX325" s="141"/>
      <c r="AY325" s="141"/>
      <c r="AZ325" s="141">
        <f t="shared" si="392"/>
        <v>859541545</v>
      </c>
      <c r="BA325" s="141">
        <f t="shared" si="393"/>
        <v>834431461.9999969</v>
      </c>
      <c r="BB325" s="141">
        <f t="shared" si="369"/>
        <v>0</v>
      </c>
      <c r="BC325" s="141"/>
      <c r="BD325" s="141"/>
      <c r="BE325" s="141">
        <f t="shared" si="394"/>
        <v>9386434</v>
      </c>
      <c r="BF325" s="141">
        <f t="shared" si="395"/>
        <v>9386434</v>
      </c>
      <c r="BG325" s="141">
        <f t="shared" si="370"/>
        <v>0</v>
      </c>
      <c r="BH325" s="141"/>
      <c r="BI325" s="141"/>
      <c r="BJ325" s="141">
        <f t="shared" si="396"/>
        <v>2191103</v>
      </c>
      <c r="BK325" s="141">
        <f t="shared" si="397"/>
        <v>2191101</v>
      </c>
      <c r="BL325" s="141">
        <f t="shared" si="371"/>
        <v>0</v>
      </c>
      <c r="BM325" s="141"/>
      <c r="BN325" s="141"/>
      <c r="BO325" s="141">
        <f t="shared" si="398"/>
        <v>186600000</v>
      </c>
      <c r="BP325" s="141">
        <f t="shared" si="399"/>
        <v>183638092</v>
      </c>
      <c r="BQ325" s="141">
        <f t="shared" si="372"/>
        <v>0</v>
      </c>
      <c r="BR325" s="141"/>
      <c r="BS325" s="141"/>
      <c r="BT325" s="141">
        <f t="shared" si="400"/>
        <v>121100000</v>
      </c>
      <c r="BU325" s="141">
        <f t="shared" si="401"/>
        <v>119177778</v>
      </c>
      <c r="BV325" s="141">
        <f t="shared" si="373"/>
        <v>0</v>
      </c>
      <c r="BW325" s="141"/>
      <c r="BX325" s="141"/>
      <c r="BY325" s="141">
        <f t="shared" si="402"/>
        <v>10161290</v>
      </c>
      <c r="BZ325" s="141">
        <f t="shared" si="403"/>
        <v>10000069</v>
      </c>
      <c r="CA325" s="141">
        <f t="shared" si="374"/>
        <v>0</v>
      </c>
      <c r="CB325" s="141"/>
      <c r="CC325" s="141"/>
      <c r="CD325" s="141">
        <f t="shared" si="404"/>
        <v>1904000</v>
      </c>
      <c r="CE325" s="141">
        <f t="shared" si="405"/>
        <v>1874207.2309440002</v>
      </c>
      <c r="CF325" s="141">
        <f t="shared" si="375"/>
        <v>0</v>
      </c>
      <c r="CG325" s="141"/>
      <c r="CH325" s="141">
        <v>693.23</v>
      </c>
      <c r="CI325" s="141">
        <f t="shared" ref="CI325:CI388" si="408">$CH$391</f>
        <v>246401</v>
      </c>
      <c r="CJ325" s="141">
        <f t="shared" ref="CJ325:CJ388" si="409">$CH$390</f>
        <v>225992.98000000117</v>
      </c>
      <c r="CK325" s="141">
        <f t="shared" si="376"/>
        <v>755.83128834355432</v>
      </c>
      <c r="CL325" s="141"/>
      <c r="CM325" s="141">
        <v>79316</v>
      </c>
      <c r="CN325" s="141">
        <v>156831</v>
      </c>
      <c r="CO325" s="141">
        <f t="shared" si="406"/>
        <v>236147</v>
      </c>
      <c r="CP325" s="141">
        <f t="shared" ref="CP325:CP388" si="410">$CO$391</f>
        <v>435000431</v>
      </c>
      <c r="CQ325" s="141">
        <f t="shared" ref="CQ325:CQ388" si="411">$CO$390</f>
        <v>435000431.00000006</v>
      </c>
      <c r="CR325" s="141">
        <f t="shared" si="346"/>
        <v>236146.99999999997</v>
      </c>
      <c r="CS325" s="141"/>
      <c r="CT325" s="141"/>
      <c r="CU325" s="141"/>
      <c r="CV325" s="141">
        <f t="shared" si="407"/>
        <v>2024170.2517409052</v>
      </c>
    </row>
    <row r="326" spans="1:100" s="14" customFormat="1" ht="13.2" x14ac:dyDescent="0.25">
      <c r="A326" s="4" t="s">
        <v>252</v>
      </c>
      <c r="B326" s="4" t="s">
        <v>253</v>
      </c>
      <c r="C326" s="4"/>
      <c r="D326" s="4" t="s">
        <v>203</v>
      </c>
      <c r="E326" s="4"/>
      <c r="F326" s="141">
        <v>392327.98684099998</v>
      </c>
      <c r="G326" s="141">
        <f>'Control Totals 2016-17'!$I$3</f>
        <v>129600000</v>
      </c>
      <c r="H326" s="141">
        <v>129600000.00000101</v>
      </c>
      <c r="I326" s="141">
        <f t="shared" si="362"/>
        <v>392327.98684099689</v>
      </c>
      <c r="J326" s="141"/>
      <c r="K326" s="141">
        <v>13131479.158470999</v>
      </c>
      <c r="L326" s="141">
        <f t="shared" si="377"/>
        <v>3202979103</v>
      </c>
      <c r="M326" s="141">
        <v>5258012077.9999981</v>
      </c>
      <c r="N326" s="141">
        <f t="shared" si="363"/>
        <v>7999192.9862704007</v>
      </c>
      <c r="O326" s="141"/>
      <c r="P326" s="141">
        <v>4157133.1696020002</v>
      </c>
      <c r="Q326" s="141">
        <v>756991403</v>
      </c>
      <c r="R326" s="141">
        <v>1276518313</v>
      </c>
      <c r="S326" s="141">
        <f t="shared" si="364"/>
        <v>2465232.2167781191</v>
      </c>
      <c r="T326" s="141"/>
      <c r="U326" s="141"/>
      <c r="V326" s="141">
        <f t="shared" si="378"/>
        <v>443204474</v>
      </c>
      <c r="W326" s="141">
        <f t="shared" si="379"/>
        <v>523996799.00000209</v>
      </c>
      <c r="X326" s="141">
        <f t="shared" si="380"/>
        <v>0</v>
      </c>
      <c r="Y326" s="141"/>
      <c r="Z326" s="141">
        <v>1187053.1537649999</v>
      </c>
      <c r="AA326" s="141">
        <f t="shared" si="381"/>
        <v>340118003</v>
      </c>
      <c r="AB326" s="141">
        <f t="shared" si="382"/>
        <v>342170317.00001383</v>
      </c>
      <c r="AC326" s="141">
        <f t="shared" si="383"/>
        <v>1179933.2906874777</v>
      </c>
      <c r="AD326" s="141"/>
      <c r="AE326" s="141">
        <v>2704016.9052940002</v>
      </c>
      <c r="AF326" s="141">
        <f t="shared" si="384"/>
        <v>605544318</v>
      </c>
      <c r="AG326" s="141">
        <f t="shared" si="385"/>
        <v>726591897.00000179</v>
      </c>
      <c r="AH326" s="141">
        <f t="shared" si="365"/>
        <v>2253537.4803068056</v>
      </c>
      <c r="AI326" s="141"/>
      <c r="AJ326" s="141"/>
      <c r="AK326" s="141">
        <f t="shared" si="386"/>
        <v>20371175</v>
      </c>
      <c r="AL326" s="141">
        <f t="shared" si="387"/>
        <v>21580834</v>
      </c>
      <c r="AM326" s="141">
        <f t="shared" si="366"/>
        <v>0</v>
      </c>
      <c r="AN326" s="141"/>
      <c r="AO326" s="141">
        <v>59772.697461000003</v>
      </c>
      <c r="AP326" s="141">
        <f t="shared" si="388"/>
        <v>45205996</v>
      </c>
      <c r="AQ326" s="141">
        <f t="shared" si="389"/>
        <v>45294790.000002876</v>
      </c>
      <c r="AR326" s="141">
        <f t="shared" si="367"/>
        <v>59655.521580539498</v>
      </c>
      <c r="AS326" s="141"/>
      <c r="AT326" s="141">
        <v>67545.847775999995</v>
      </c>
      <c r="AU326" s="141">
        <f t="shared" si="390"/>
        <v>12223411</v>
      </c>
      <c r="AV326" s="141">
        <f t="shared" si="391"/>
        <v>11889881.000002848</v>
      </c>
      <c r="AW326" s="141">
        <f t="shared" si="368"/>
        <v>69440.615823597065</v>
      </c>
      <c r="AX326" s="141"/>
      <c r="AY326" s="141">
        <v>4832831.2084839996</v>
      </c>
      <c r="AZ326" s="141">
        <f t="shared" si="392"/>
        <v>859541545</v>
      </c>
      <c r="BA326" s="141">
        <f t="shared" si="393"/>
        <v>834431461.9999969</v>
      </c>
      <c r="BB326" s="141">
        <f t="shared" si="369"/>
        <v>4978262.9165348625</v>
      </c>
      <c r="BC326" s="141"/>
      <c r="BD326" s="141"/>
      <c r="BE326" s="141">
        <f t="shared" si="394"/>
        <v>9386434</v>
      </c>
      <c r="BF326" s="141">
        <f t="shared" si="395"/>
        <v>9386434</v>
      </c>
      <c r="BG326" s="141">
        <f t="shared" si="370"/>
        <v>0</v>
      </c>
      <c r="BH326" s="141"/>
      <c r="BI326" s="141"/>
      <c r="BJ326" s="141">
        <f t="shared" si="396"/>
        <v>2191103</v>
      </c>
      <c r="BK326" s="141">
        <f t="shared" si="397"/>
        <v>2191101</v>
      </c>
      <c r="BL326" s="141">
        <f t="shared" si="371"/>
        <v>0</v>
      </c>
      <c r="BM326" s="141"/>
      <c r="BN326" s="141">
        <v>588601</v>
      </c>
      <c r="BO326" s="141">
        <f t="shared" si="398"/>
        <v>186600000</v>
      </c>
      <c r="BP326" s="141">
        <f t="shared" si="399"/>
        <v>183638092</v>
      </c>
      <c r="BQ326" s="141">
        <f t="shared" si="372"/>
        <v>598094.57506234595</v>
      </c>
      <c r="BR326" s="141"/>
      <c r="BS326" s="141">
        <v>376144</v>
      </c>
      <c r="BT326" s="141">
        <f t="shared" si="400"/>
        <v>121100000</v>
      </c>
      <c r="BU326" s="141">
        <f t="shared" si="401"/>
        <v>119177778</v>
      </c>
      <c r="BV326" s="141">
        <f t="shared" si="373"/>
        <v>382210.83799699642</v>
      </c>
      <c r="BW326" s="141"/>
      <c r="BX326" s="141">
        <v>21787</v>
      </c>
      <c r="BY326" s="141">
        <f t="shared" si="402"/>
        <v>10161290</v>
      </c>
      <c r="BZ326" s="141">
        <f t="shared" si="403"/>
        <v>10000069</v>
      </c>
      <c r="CA326" s="141">
        <f t="shared" si="374"/>
        <v>22138.249769076596</v>
      </c>
      <c r="CB326" s="141"/>
      <c r="CC326" s="141">
        <v>13848.821900000001</v>
      </c>
      <c r="CD326" s="141">
        <f t="shared" si="404"/>
        <v>1904000</v>
      </c>
      <c r="CE326" s="141">
        <f t="shared" si="405"/>
        <v>1874207.2309440002</v>
      </c>
      <c r="CF326" s="141">
        <f t="shared" si="375"/>
        <v>14068.965513658219</v>
      </c>
      <c r="CG326" s="141"/>
      <c r="CH326" s="141">
        <v>693.23</v>
      </c>
      <c r="CI326" s="141">
        <f t="shared" si="408"/>
        <v>246401</v>
      </c>
      <c r="CJ326" s="141">
        <f t="shared" si="409"/>
        <v>225992.98000000117</v>
      </c>
      <c r="CK326" s="141">
        <f t="shared" si="376"/>
        <v>755.83128834355432</v>
      </c>
      <c r="CL326" s="141"/>
      <c r="CM326" s="141">
        <v>859176</v>
      </c>
      <c r="CN326" s="141">
        <v>1693993</v>
      </c>
      <c r="CO326" s="141">
        <f t="shared" si="406"/>
        <v>2553169</v>
      </c>
      <c r="CP326" s="141">
        <f t="shared" si="410"/>
        <v>435000431</v>
      </c>
      <c r="CQ326" s="141">
        <f t="shared" si="411"/>
        <v>435000431.00000006</v>
      </c>
      <c r="CR326" s="141">
        <f t="shared" si="346"/>
        <v>2553168.9999999995</v>
      </c>
      <c r="CS326" s="141"/>
      <c r="CT326" s="141"/>
      <c r="CU326" s="141"/>
      <c r="CV326" s="141">
        <f t="shared" si="407"/>
        <v>22968020.474453218</v>
      </c>
    </row>
    <row r="327" spans="1:100" s="14" customFormat="1" ht="13.2" x14ac:dyDescent="0.25">
      <c r="A327" s="4" t="s">
        <v>49</v>
      </c>
      <c r="B327" s="4" t="s">
        <v>50</v>
      </c>
      <c r="C327" s="4"/>
      <c r="D327" s="4" t="s">
        <v>36</v>
      </c>
      <c r="E327" s="4"/>
      <c r="F327" s="141">
        <v>809361.12906399998</v>
      </c>
      <c r="G327" s="141">
        <f>'Control Totals 2016-17'!$I$3</f>
        <v>129600000</v>
      </c>
      <c r="H327" s="141">
        <v>129600000.00000101</v>
      </c>
      <c r="I327" s="141">
        <f t="shared" si="362"/>
        <v>809361.12906399358</v>
      </c>
      <c r="J327" s="141"/>
      <c r="K327" s="141">
        <v>29307251.951127999</v>
      </c>
      <c r="L327" s="141">
        <f t="shared" si="377"/>
        <v>3202979103</v>
      </c>
      <c r="M327" s="141">
        <v>5258012077.9999981</v>
      </c>
      <c r="N327" s="141">
        <f t="shared" si="363"/>
        <v>17852852.784150448</v>
      </c>
      <c r="O327" s="141"/>
      <c r="P327" s="141">
        <v>5295235.0205739997</v>
      </c>
      <c r="Q327" s="141">
        <v>756991403</v>
      </c>
      <c r="R327" s="141">
        <v>1276518313</v>
      </c>
      <c r="S327" s="141">
        <f t="shared" si="364"/>
        <v>3140140.9181656181</v>
      </c>
      <c r="T327" s="141"/>
      <c r="U327" s="141"/>
      <c r="V327" s="141">
        <f t="shared" si="378"/>
        <v>443204474</v>
      </c>
      <c r="W327" s="141">
        <f t="shared" si="379"/>
        <v>523996799.00000209</v>
      </c>
      <c r="X327" s="141">
        <f t="shared" si="380"/>
        <v>0</v>
      </c>
      <c r="Y327" s="141"/>
      <c r="Z327" s="141">
        <v>1115369.605126</v>
      </c>
      <c r="AA327" s="141">
        <f t="shared" si="381"/>
        <v>340118003</v>
      </c>
      <c r="AB327" s="141">
        <f t="shared" si="382"/>
        <v>342170317.00001383</v>
      </c>
      <c r="AC327" s="141">
        <f t="shared" si="383"/>
        <v>1108679.6950371892</v>
      </c>
      <c r="AD327" s="141"/>
      <c r="AE327" s="141">
        <v>3667006.9505730001</v>
      </c>
      <c r="AF327" s="141">
        <f t="shared" si="384"/>
        <v>605544318</v>
      </c>
      <c r="AG327" s="141">
        <f t="shared" si="385"/>
        <v>726591897.00000179</v>
      </c>
      <c r="AH327" s="141">
        <f t="shared" si="365"/>
        <v>3056096.8710967908</v>
      </c>
      <c r="AI327" s="141"/>
      <c r="AJ327" s="141"/>
      <c r="AK327" s="141">
        <f t="shared" si="386"/>
        <v>20371175</v>
      </c>
      <c r="AL327" s="141">
        <f t="shared" si="387"/>
        <v>21580834</v>
      </c>
      <c r="AM327" s="141">
        <f t="shared" si="366"/>
        <v>0</v>
      </c>
      <c r="AN327" s="141"/>
      <c r="AO327" s="141">
        <v>49695.173879000002</v>
      </c>
      <c r="AP327" s="141">
        <f t="shared" si="388"/>
        <v>45205996</v>
      </c>
      <c r="AQ327" s="141">
        <f t="shared" si="389"/>
        <v>45294790.000002876</v>
      </c>
      <c r="AR327" s="141">
        <f t="shared" si="367"/>
        <v>49597.753551638853</v>
      </c>
      <c r="AS327" s="141"/>
      <c r="AT327" s="141">
        <v>67545.847775999995</v>
      </c>
      <c r="AU327" s="141">
        <f t="shared" si="390"/>
        <v>12223411</v>
      </c>
      <c r="AV327" s="141">
        <f t="shared" si="391"/>
        <v>11889881.000002848</v>
      </c>
      <c r="AW327" s="141">
        <f t="shared" si="368"/>
        <v>69440.615823597065</v>
      </c>
      <c r="AX327" s="141"/>
      <c r="AY327" s="141">
        <v>3378125.6133559998</v>
      </c>
      <c r="AZ327" s="141">
        <f t="shared" si="392"/>
        <v>859541545</v>
      </c>
      <c r="BA327" s="141">
        <f t="shared" si="393"/>
        <v>834431461.9999969</v>
      </c>
      <c r="BB327" s="141">
        <f t="shared" si="369"/>
        <v>3479781.6730789803</v>
      </c>
      <c r="BC327" s="141"/>
      <c r="BD327" s="141"/>
      <c r="BE327" s="141">
        <f t="shared" si="394"/>
        <v>9386434</v>
      </c>
      <c r="BF327" s="141">
        <f t="shared" si="395"/>
        <v>9386434</v>
      </c>
      <c r="BG327" s="141">
        <f t="shared" si="370"/>
        <v>0</v>
      </c>
      <c r="BH327" s="141"/>
      <c r="BI327" s="141"/>
      <c r="BJ327" s="141">
        <f t="shared" si="396"/>
        <v>2191103</v>
      </c>
      <c r="BK327" s="141">
        <f t="shared" si="397"/>
        <v>2191101</v>
      </c>
      <c r="BL327" s="141">
        <f t="shared" si="371"/>
        <v>0</v>
      </c>
      <c r="BM327" s="141"/>
      <c r="BN327" s="141">
        <v>883021</v>
      </c>
      <c r="BO327" s="141">
        <f t="shared" si="398"/>
        <v>186600000</v>
      </c>
      <c r="BP327" s="141">
        <f t="shared" si="399"/>
        <v>183638092</v>
      </c>
      <c r="BQ327" s="141">
        <f t="shared" si="372"/>
        <v>897263.29001501494</v>
      </c>
      <c r="BR327" s="141"/>
      <c r="BS327" s="141">
        <v>520795</v>
      </c>
      <c r="BT327" s="141">
        <f t="shared" si="400"/>
        <v>121100000</v>
      </c>
      <c r="BU327" s="141">
        <f t="shared" si="401"/>
        <v>119177778</v>
      </c>
      <c r="BV327" s="141">
        <f t="shared" si="373"/>
        <v>529194.91836808703</v>
      </c>
      <c r="BW327" s="141"/>
      <c r="BX327" s="141">
        <v>21771</v>
      </c>
      <c r="BY327" s="141">
        <f t="shared" si="402"/>
        <v>10161290</v>
      </c>
      <c r="BZ327" s="141">
        <f t="shared" si="403"/>
        <v>10000069</v>
      </c>
      <c r="CA327" s="141">
        <f t="shared" si="374"/>
        <v>22121.991817256461</v>
      </c>
      <c r="CB327" s="141"/>
      <c r="CC327" s="141">
        <v>9232.5479369999994</v>
      </c>
      <c r="CD327" s="141">
        <f t="shared" si="404"/>
        <v>1904000</v>
      </c>
      <c r="CE327" s="141">
        <f t="shared" si="405"/>
        <v>1874207.2309440002</v>
      </c>
      <c r="CF327" s="141">
        <f t="shared" si="375"/>
        <v>9379.3103461637638</v>
      </c>
      <c r="CG327" s="141"/>
      <c r="CH327" s="141">
        <v>693.23</v>
      </c>
      <c r="CI327" s="141">
        <f t="shared" si="408"/>
        <v>246401</v>
      </c>
      <c r="CJ327" s="141">
        <f t="shared" si="409"/>
        <v>225992.98000000117</v>
      </c>
      <c r="CK327" s="141">
        <f t="shared" si="376"/>
        <v>755.83128834355432</v>
      </c>
      <c r="CL327" s="141"/>
      <c r="CM327" s="141"/>
      <c r="CN327" s="141">
        <v>802827</v>
      </c>
      <c r="CO327" s="141">
        <f t="shared" si="406"/>
        <v>802827</v>
      </c>
      <c r="CP327" s="141">
        <f t="shared" si="410"/>
        <v>435000431</v>
      </c>
      <c r="CQ327" s="141">
        <f t="shared" si="411"/>
        <v>435000431.00000006</v>
      </c>
      <c r="CR327" s="141">
        <f t="shared" si="346"/>
        <v>802826.99999999988</v>
      </c>
      <c r="CS327" s="141"/>
      <c r="CT327" s="141"/>
      <c r="CU327" s="141"/>
      <c r="CV327" s="141">
        <f t="shared" si="407"/>
        <v>31827493.781803124</v>
      </c>
    </row>
    <row r="328" spans="1:100" s="14" customFormat="1" ht="13.2" x14ac:dyDescent="0.25">
      <c r="A328" s="4" t="s">
        <v>677</v>
      </c>
      <c r="B328" s="4" t="s">
        <v>678</v>
      </c>
      <c r="C328" s="4" t="s">
        <v>348</v>
      </c>
      <c r="D328" s="4" t="s">
        <v>348</v>
      </c>
      <c r="E328" s="4"/>
      <c r="F328" s="141"/>
      <c r="G328" s="141">
        <f>'Control Totals 2016-17'!$I$3</f>
        <v>129600000</v>
      </c>
      <c r="H328" s="141">
        <v>129600000.00000101</v>
      </c>
      <c r="I328" s="141">
        <f t="shared" si="362"/>
        <v>0</v>
      </c>
      <c r="J328" s="141"/>
      <c r="K328" s="141"/>
      <c r="L328" s="141">
        <f t="shared" si="377"/>
        <v>3202979103</v>
      </c>
      <c r="M328" s="141">
        <v>5258012077.9999981</v>
      </c>
      <c r="N328" s="141">
        <f t="shared" si="363"/>
        <v>0</v>
      </c>
      <c r="O328" s="141"/>
      <c r="P328" s="141">
        <v>1465389.512961</v>
      </c>
      <c r="Q328" s="141">
        <v>756991403</v>
      </c>
      <c r="R328" s="141">
        <v>1276518313</v>
      </c>
      <c r="S328" s="141">
        <f t="shared" si="364"/>
        <v>868994.39832621813</v>
      </c>
      <c r="T328" s="141"/>
      <c r="U328" s="141"/>
      <c r="V328" s="141">
        <f t="shared" si="378"/>
        <v>443204474</v>
      </c>
      <c r="W328" s="141">
        <f t="shared" si="379"/>
        <v>523996799.00000209</v>
      </c>
      <c r="X328" s="141">
        <f t="shared" si="380"/>
        <v>0</v>
      </c>
      <c r="Y328" s="141"/>
      <c r="Z328" s="141">
        <v>50244.513300999999</v>
      </c>
      <c r="AA328" s="141">
        <f t="shared" si="381"/>
        <v>340118003</v>
      </c>
      <c r="AB328" s="141">
        <f t="shared" si="382"/>
        <v>342170317.00001383</v>
      </c>
      <c r="AC328" s="141">
        <f t="shared" si="383"/>
        <v>49943.150169984983</v>
      </c>
      <c r="AD328" s="141"/>
      <c r="AE328" s="141"/>
      <c r="AF328" s="141">
        <f t="shared" si="384"/>
        <v>605544318</v>
      </c>
      <c r="AG328" s="141">
        <f t="shared" si="385"/>
        <v>726591897.00000179</v>
      </c>
      <c r="AH328" s="141">
        <f t="shared" si="365"/>
        <v>0</v>
      </c>
      <c r="AI328" s="141"/>
      <c r="AJ328" s="141"/>
      <c r="AK328" s="141">
        <f t="shared" si="386"/>
        <v>20371175</v>
      </c>
      <c r="AL328" s="141">
        <f t="shared" si="387"/>
        <v>21580834</v>
      </c>
      <c r="AM328" s="141">
        <f t="shared" si="366"/>
        <v>0</v>
      </c>
      <c r="AN328" s="141"/>
      <c r="AO328" s="141">
        <v>91919.539078999995</v>
      </c>
      <c r="AP328" s="141">
        <f t="shared" si="388"/>
        <v>45205996</v>
      </c>
      <c r="AQ328" s="141">
        <f t="shared" si="389"/>
        <v>45294790.000002876</v>
      </c>
      <c r="AR328" s="141">
        <f t="shared" si="367"/>
        <v>91739.343883189504</v>
      </c>
      <c r="AS328" s="141"/>
      <c r="AT328" s="141"/>
      <c r="AU328" s="141">
        <f t="shared" si="390"/>
        <v>12223411</v>
      </c>
      <c r="AV328" s="141">
        <f t="shared" si="391"/>
        <v>11889881.000002848</v>
      </c>
      <c r="AW328" s="141">
        <f t="shared" si="368"/>
        <v>0</v>
      </c>
      <c r="AX328" s="141"/>
      <c r="AY328" s="141"/>
      <c r="AZ328" s="141">
        <f t="shared" si="392"/>
        <v>859541545</v>
      </c>
      <c r="BA328" s="141">
        <f t="shared" si="393"/>
        <v>834431461.9999969</v>
      </c>
      <c r="BB328" s="141">
        <f t="shared" si="369"/>
        <v>0</v>
      </c>
      <c r="BC328" s="141"/>
      <c r="BD328" s="141"/>
      <c r="BE328" s="141">
        <f t="shared" si="394"/>
        <v>9386434</v>
      </c>
      <c r="BF328" s="141">
        <f t="shared" si="395"/>
        <v>9386434</v>
      </c>
      <c r="BG328" s="141">
        <f t="shared" si="370"/>
        <v>0</v>
      </c>
      <c r="BH328" s="141"/>
      <c r="BI328" s="141">
        <v>144889</v>
      </c>
      <c r="BJ328" s="141">
        <f t="shared" si="396"/>
        <v>2191103</v>
      </c>
      <c r="BK328" s="141">
        <f t="shared" si="397"/>
        <v>2191101</v>
      </c>
      <c r="BL328" s="141">
        <f t="shared" si="371"/>
        <v>144889.13225223302</v>
      </c>
      <c r="BM328" s="141"/>
      <c r="BN328" s="141"/>
      <c r="BO328" s="141">
        <f t="shared" si="398"/>
        <v>186600000</v>
      </c>
      <c r="BP328" s="141">
        <f t="shared" si="399"/>
        <v>183638092</v>
      </c>
      <c r="BQ328" s="141">
        <f t="shared" si="372"/>
        <v>0</v>
      </c>
      <c r="BR328" s="141"/>
      <c r="BS328" s="141"/>
      <c r="BT328" s="141">
        <f t="shared" si="400"/>
        <v>121100000</v>
      </c>
      <c r="BU328" s="141">
        <f t="shared" si="401"/>
        <v>119177778</v>
      </c>
      <c r="BV328" s="141">
        <f t="shared" si="373"/>
        <v>0</v>
      </c>
      <c r="BW328" s="141"/>
      <c r="BX328" s="141"/>
      <c r="BY328" s="141">
        <f t="shared" si="402"/>
        <v>10161290</v>
      </c>
      <c r="BZ328" s="141">
        <f t="shared" si="403"/>
        <v>10000069</v>
      </c>
      <c r="CA328" s="141">
        <f t="shared" si="374"/>
        <v>0</v>
      </c>
      <c r="CB328" s="141"/>
      <c r="CC328" s="141"/>
      <c r="CD328" s="141">
        <f t="shared" si="404"/>
        <v>1904000</v>
      </c>
      <c r="CE328" s="141">
        <f t="shared" si="405"/>
        <v>1874207.2309440002</v>
      </c>
      <c r="CF328" s="141">
        <f t="shared" si="375"/>
        <v>0</v>
      </c>
      <c r="CG328" s="141"/>
      <c r="CH328" s="141">
        <v>693.23</v>
      </c>
      <c r="CI328" s="141">
        <f t="shared" si="408"/>
        <v>246401</v>
      </c>
      <c r="CJ328" s="141">
        <f t="shared" si="409"/>
        <v>225992.98000000117</v>
      </c>
      <c r="CK328" s="141">
        <f t="shared" si="376"/>
        <v>755.83128834355432</v>
      </c>
      <c r="CL328" s="141"/>
      <c r="CM328" s="141"/>
      <c r="CN328" s="141"/>
      <c r="CO328" s="141">
        <f t="shared" si="406"/>
        <v>0</v>
      </c>
      <c r="CP328" s="141">
        <f t="shared" si="410"/>
        <v>435000431</v>
      </c>
      <c r="CQ328" s="141">
        <f t="shared" si="411"/>
        <v>435000431.00000006</v>
      </c>
      <c r="CR328" s="141">
        <f t="shared" ref="CR328:CR388" si="412">(CO328/CQ328)*CP328</f>
        <v>0</v>
      </c>
      <c r="CS328" s="141"/>
      <c r="CT328" s="141"/>
      <c r="CU328" s="141"/>
      <c r="CV328" s="141">
        <f t="shared" si="407"/>
        <v>1156321.8559199693</v>
      </c>
    </row>
    <row r="329" spans="1:100" s="14" customFormat="1" ht="13.2" x14ac:dyDescent="0.25">
      <c r="A329" s="4" t="s">
        <v>709</v>
      </c>
      <c r="B329" s="4" t="s">
        <v>710</v>
      </c>
      <c r="C329" s="4" t="s">
        <v>348</v>
      </c>
      <c r="D329" s="4" t="s">
        <v>348</v>
      </c>
      <c r="E329" s="4"/>
      <c r="F329" s="141"/>
      <c r="G329" s="141">
        <f>'Control Totals 2016-17'!$I$3</f>
        <v>129600000</v>
      </c>
      <c r="H329" s="141">
        <v>129600000.00000101</v>
      </c>
      <c r="I329" s="141">
        <f t="shared" si="362"/>
        <v>0</v>
      </c>
      <c r="J329" s="141"/>
      <c r="K329" s="141"/>
      <c r="L329" s="141">
        <f t="shared" si="377"/>
        <v>3202979103</v>
      </c>
      <c r="M329" s="141">
        <v>5258012077.9999981</v>
      </c>
      <c r="N329" s="141">
        <f t="shared" si="363"/>
        <v>0</v>
      </c>
      <c r="O329" s="141"/>
      <c r="P329" s="141">
        <v>891040.24120199995</v>
      </c>
      <c r="Q329" s="141">
        <v>756991403</v>
      </c>
      <c r="R329" s="141">
        <v>1276518313</v>
      </c>
      <c r="S329" s="141">
        <f t="shared" si="364"/>
        <v>528398.06170251186</v>
      </c>
      <c r="T329" s="141"/>
      <c r="U329" s="141"/>
      <c r="V329" s="141">
        <f t="shared" si="378"/>
        <v>443204474</v>
      </c>
      <c r="W329" s="141">
        <f t="shared" si="379"/>
        <v>523996799.00000209</v>
      </c>
      <c r="X329" s="141">
        <f t="shared" si="380"/>
        <v>0</v>
      </c>
      <c r="Y329" s="141"/>
      <c r="Z329" s="141">
        <v>105575.29745899999</v>
      </c>
      <c r="AA329" s="141">
        <f t="shared" si="381"/>
        <v>340118003</v>
      </c>
      <c r="AB329" s="141">
        <f t="shared" si="382"/>
        <v>342170317.00001383</v>
      </c>
      <c r="AC329" s="141">
        <f t="shared" si="383"/>
        <v>104942.06409460292</v>
      </c>
      <c r="AD329" s="141"/>
      <c r="AE329" s="141"/>
      <c r="AF329" s="141">
        <f t="shared" si="384"/>
        <v>605544318</v>
      </c>
      <c r="AG329" s="141">
        <f t="shared" si="385"/>
        <v>726591897.00000179</v>
      </c>
      <c r="AH329" s="141">
        <f t="shared" si="365"/>
        <v>0</v>
      </c>
      <c r="AI329" s="141"/>
      <c r="AJ329" s="141"/>
      <c r="AK329" s="141">
        <f t="shared" si="386"/>
        <v>20371175</v>
      </c>
      <c r="AL329" s="141">
        <f t="shared" si="387"/>
        <v>21580834</v>
      </c>
      <c r="AM329" s="141">
        <f t="shared" si="366"/>
        <v>0</v>
      </c>
      <c r="AN329" s="141"/>
      <c r="AO329" s="141">
        <v>28309.240919</v>
      </c>
      <c r="AP329" s="141">
        <f t="shared" si="388"/>
        <v>45205996</v>
      </c>
      <c r="AQ329" s="141">
        <f t="shared" si="389"/>
        <v>45294790.000002876</v>
      </c>
      <c r="AR329" s="141">
        <f t="shared" si="367"/>
        <v>28253.744674547979</v>
      </c>
      <c r="AS329" s="141"/>
      <c r="AT329" s="141"/>
      <c r="AU329" s="141">
        <f t="shared" si="390"/>
        <v>12223411</v>
      </c>
      <c r="AV329" s="141">
        <f t="shared" si="391"/>
        <v>11889881.000002848</v>
      </c>
      <c r="AW329" s="141">
        <f t="shared" si="368"/>
        <v>0</v>
      </c>
      <c r="AX329" s="141"/>
      <c r="AY329" s="141"/>
      <c r="AZ329" s="141">
        <f t="shared" si="392"/>
        <v>859541545</v>
      </c>
      <c r="BA329" s="141">
        <f t="shared" si="393"/>
        <v>834431461.9999969</v>
      </c>
      <c r="BB329" s="141">
        <f t="shared" si="369"/>
        <v>0</v>
      </c>
      <c r="BC329" s="141"/>
      <c r="BD329" s="141"/>
      <c r="BE329" s="141">
        <f t="shared" si="394"/>
        <v>9386434</v>
      </c>
      <c r="BF329" s="141">
        <f t="shared" si="395"/>
        <v>9386434</v>
      </c>
      <c r="BG329" s="141">
        <f t="shared" si="370"/>
        <v>0</v>
      </c>
      <c r="BH329" s="141"/>
      <c r="BI329" s="141"/>
      <c r="BJ329" s="141">
        <f t="shared" si="396"/>
        <v>2191103</v>
      </c>
      <c r="BK329" s="141">
        <f t="shared" si="397"/>
        <v>2191101</v>
      </c>
      <c r="BL329" s="141">
        <f t="shared" si="371"/>
        <v>0</v>
      </c>
      <c r="BM329" s="141"/>
      <c r="BN329" s="141"/>
      <c r="BO329" s="141">
        <f t="shared" si="398"/>
        <v>186600000</v>
      </c>
      <c r="BP329" s="141">
        <f t="shared" si="399"/>
        <v>183638092</v>
      </c>
      <c r="BQ329" s="141">
        <f t="shared" si="372"/>
        <v>0</v>
      </c>
      <c r="BR329" s="141"/>
      <c r="BS329" s="141"/>
      <c r="BT329" s="141">
        <f t="shared" si="400"/>
        <v>121100000</v>
      </c>
      <c r="BU329" s="141">
        <f t="shared" si="401"/>
        <v>119177778</v>
      </c>
      <c r="BV329" s="141">
        <f t="shared" si="373"/>
        <v>0</v>
      </c>
      <c r="BW329" s="141"/>
      <c r="BX329" s="141"/>
      <c r="BY329" s="141">
        <f t="shared" si="402"/>
        <v>10161290</v>
      </c>
      <c r="BZ329" s="141">
        <f t="shared" si="403"/>
        <v>10000069</v>
      </c>
      <c r="CA329" s="141">
        <f t="shared" si="374"/>
        <v>0</v>
      </c>
      <c r="CB329" s="141"/>
      <c r="CC329" s="141"/>
      <c r="CD329" s="141">
        <f t="shared" si="404"/>
        <v>1904000</v>
      </c>
      <c r="CE329" s="141">
        <f t="shared" si="405"/>
        <v>1874207.2309440002</v>
      </c>
      <c r="CF329" s="141">
        <f t="shared" si="375"/>
        <v>0</v>
      </c>
      <c r="CG329" s="141"/>
      <c r="CH329" s="141">
        <v>693.23</v>
      </c>
      <c r="CI329" s="141">
        <f t="shared" si="408"/>
        <v>246401</v>
      </c>
      <c r="CJ329" s="141">
        <f t="shared" si="409"/>
        <v>225992.98000000117</v>
      </c>
      <c r="CK329" s="141">
        <f t="shared" si="376"/>
        <v>755.83128834355432</v>
      </c>
      <c r="CL329" s="141"/>
      <c r="CM329" s="141">
        <v>76124</v>
      </c>
      <c r="CN329" s="141">
        <v>149904</v>
      </c>
      <c r="CO329" s="141">
        <f t="shared" si="406"/>
        <v>226028</v>
      </c>
      <c r="CP329" s="141">
        <f t="shared" si="410"/>
        <v>435000431</v>
      </c>
      <c r="CQ329" s="141">
        <f t="shared" si="411"/>
        <v>435000431.00000006</v>
      </c>
      <c r="CR329" s="141">
        <f t="shared" si="412"/>
        <v>226027.99999999997</v>
      </c>
      <c r="CS329" s="141"/>
      <c r="CT329" s="141"/>
      <c r="CU329" s="141"/>
      <c r="CV329" s="141">
        <f t="shared" si="407"/>
        <v>888377.70176000625</v>
      </c>
    </row>
    <row r="330" spans="1:100" s="14" customFormat="1" ht="13.2" x14ac:dyDescent="0.25">
      <c r="A330" s="4" t="s">
        <v>657</v>
      </c>
      <c r="B330" s="4" t="s">
        <v>658</v>
      </c>
      <c r="C330" s="4" t="s">
        <v>348</v>
      </c>
      <c r="D330" s="4" t="s">
        <v>348</v>
      </c>
      <c r="E330" s="4"/>
      <c r="F330" s="141"/>
      <c r="G330" s="141">
        <f>'Control Totals 2016-17'!$I$3</f>
        <v>129600000</v>
      </c>
      <c r="H330" s="141">
        <v>129600000.00000101</v>
      </c>
      <c r="I330" s="141">
        <f t="shared" si="362"/>
        <v>0</v>
      </c>
      <c r="J330" s="141"/>
      <c r="K330" s="141"/>
      <c r="L330" s="141">
        <f t="shared" si="377"/>
        <v>3202979103</v>
      </c>
      <c r="M330" s="141">
        <v>5258012077.9999981</v>
      </c>
      <c r="N330" s="141">
        <f t="shared" si="363"/>
        <v>0</v>
      </c>
      <c r="O330" s="141"/>
      <c r="P330" s="141">
        <v>1705730.284762</v>
      </c>
      <c r="Q330" s="141">
        <v>756991403</v>
      </c>
      <c r="R330" s="141">
        <v>1276518313</v>
      </c>
      <c r="S330" s="141">
        <f t="shared" si="364"/>
        <v>1011519.4966275238</v>
      </c>
      <c r="T330" s="141"/>
      <c r="U330" s="141"/>
      <c r="V330" s="141">
        <f t="shared" si="378"/>
        <v>443204474</v>
      </c>
      <c r="W330" s="141">
        <f t="shared" si="379"/>
        <v>523996799.00000209</v>
      </c>
      <c r="X330" s="141">
        <f t="shared" si="380"/>
        <v>0</v>
      </c>
      <c r="Y330" s="141"/>
      <c r="Z330" s="141">
        <v>79397.149432000006</v>
      </c>
      <c r="AA330" s="141">
        <f t="shared" si="381"/>
        <v>340118003</v>
      </c>
      <c r="AB330" s="141">
        <f t="shared" si="382"/>
        <v>342170317.00001383</v>
      </c>
      <c r="AC330" s="141">
        <f t="shared" si="383"/>
        <v>78920.930796879533</v>
      </c>
      <c r="AD330" s="141"/>
      <c r="AE330" s="141"/>
      <c r="AF330" s="141">
        <f t="shared" si="384"/>
        <v>605544318</v>
      </c>
      <c r="AG330" s="141">
        <f t="shared" si="385"/>
        <v>726591897.00000179</v>
      </c>
      <c r="AH330" s="141">
        <f t="shared" si="365"/>
        <v>0</v>
      </c>
      <c r="AI330" s="141"/>
      <c r="AJ330" s="141"/>
      <c r="AK330" s="141">
        <f t="shared" si="386"/>
        <v>20371175</v>
      </c>
      <c r="AL330" s="141">
        <f t="shared" si="387"/>
        <v>21580834</v>
      </c>
      <c r="AM330" s="141">
        <f t="shared" si="366"/>
        <v>0</v>
      </c>
      <c r="AN330" s="141"/>
      <c r="AO330" s="141">
        <v>69230.814851999996</v>
      </c>
      <c r="AP330" s="141">
        <f t="shared" si="388"/>
        <v>45205996</v>
      </c>
      <c r="AQ330" s="141">
        <f t="shared" si="389"/>
        <v>45294790.000002876</v>
      </c>
      <c r="AR330" s="141">
        <f t="shared" si="367"/>
        <v>69095.097676268153</v>
      </c>
      <c r="AS330" s="141"/>
      <c r="AT330" s="141"/>
      <c r="AU330" s="141">
        <f t="shared" si="390"/>
        <v>12223411</v>
      </c>
      <c r="AV330" s="141">
        <f t="shared" si="391"/>
        <v>11889881.000002848</v>
      </c>
      <c r="AW330" s="141">
        <f t="shared" si="368"/>
        <v>0</v>
      </c>
      <c r="AX330" s="141"/>
      <c r="AY330" s="141"/>
      <c r="AZ330" s="141">
        <f t="shared" si="392"/>
        <v>859541545</v>
      </c>
      <c r="BA330" s="141">
        <f t="shared" si="393"/>
        <v>834431461.9999969</v>
      </c>
      <c r="BB330" s="141">
        <f t="shared" si="369"/>
        <v>0</v>
      </c>
      <c r="BC330" s="141"/>
      <c r="BD330" s="141"/>
      <c r="BE330" s="141">
        <f t="shared" si="394"/>
        <v>9386434</v>
      </c>
      <c r="BF330" s="141">
        <f t="shared" si="395"/>
        <v>9386434</v>
      </c>
      <c r="BG330" s="141">
        <f t="shared" si="370"/>
        <v>0</v>
      </c>
      <c r="BH330" s="141"/>
      <c r="BI330" s="141"/>
      <c r="BJ330" s="141">
        <f t="shared" si="396"/>
        <v>2191103</v>
      </c>
      <c r="BK330" s="141">
        <f t="shared" si="397"/>
        <v>2191101</v>
      </c>
      <c r="BL330" s="141">
        <f t="shared" si="371"/>
        <v>0</v>
      </c>
      <c r="BM330" s="141"/>
      <c r="BN330" s="141"/>
      <c r="BO330" s="141">
        <f t="shared" si="398"/>
        <v>186600000</v>
      </c>
      <c r="BP330" s="141">
        <f t="shared" si="399"/>
        <v>183638092</v>
      </c>
      <c r="BQ330" s="141">
        <f t="shared" si="372"/>
        <v>0</v>
      </c>
      <c r="BR330" s="141"/>
      <c r="BS330" s="141"/>
      <c r="BT330" s="141">
        <f t="shared" si="400"/>
        <v>121100000</v>
      </c>
      <c r="BU330" s="141">
        <f t="shared" si="401"/>
        <v>119177778</v>
      </c>
      <c r="BV330" s="141">
        <f t="shared" si="373"/>
        <v>0</v>
      </c>
      <c r="BW330" s="141"/>
      <c r="BX330" s="141"/>
      <c r="BY330" s="141">
        <f t="shared" si="402"/>
        <v>10161290</v>
      </c>
      <c r="BZ330" s="141">
        <f t="shared" si="403"/>
        <v>10000069</v>
      </c>
      <c r="CA330" s="141">
        <f t="shared" si="374"/>
        <v>0</v>
      </c>
      <c r="CB330" s="141"/>
      <c r="CC330" s="141"/>
      <c r="CD330" s="141">
        <f t="shared" si="404"/>
        <v>1904000</v>
      </c>
      <c r="CE330" s="141">
        <f t="shared" si="405"/>
        <v>1874207.2309440002</v>
      </c>
      <c r="CF330" s="141">
        <f t="shared" si="375"/>
        <v>0</v>
      </c>
      <c r="CG330" s="141"/>
      <c r="CH330" s="141">
        <v>693.23</v>
      </c>
      <c r="CI330" s="141">
        <f t="shared" si="408"/>
        <v>246401</v>
      </c>
      <c r="CJ330" s="141">
        <f t="shared" si="409"/>
        <v>225992.98000000117</v>
      </c>
      <c r="CK330" s="141">
        <f t="shared" si="376"/>
        <v>755.83128834355432</v>
      </c>
      <c r="CL330" s="141"/>
      <c r="CM330" s="141">
        <v>62061</v>
      </c>
      <c r="CN330" s="141">
        <v>56747</v>
      </c>
      <c r="CO330" s="141">
        <f t="shared" si="406"/>
        <v>118808</v>
      </c>
      <c r="CP330" s="141">
        <f t="shared" si="410"/>
        <v>435000431</v>
      </c>
      <c r="CQ330" s="141">
        <f t="shared" si="411"/>
        <v>435000431.00000006</v>
      </c>
      <c r="CR330" s="141">
        <f t="shared" si="412"/>
        <v>118807.99999999997</v>
      </c>
      <c r="CS330" s="141"/>
      <c r="CT330" s="141"/>
      <c r="CU330" s="141"/>
      <c r="CV330" s="141">
        <f t="shared" si="407"/>
        <v>1279099.356389015</v>
      </c>
    </row>
    <row r="331" spans="1:100" s="14" customFormat="1" ht="13.2" x14ac:dyDescent="0.25">
      <c r="A331" s="4" t="s">
        <v>399</v>
      </c>
      <c r="B331" s="4" t="s">
        <v>400</v>
      </c>
      <c r="C331" s="4" t="s">
        <v>348</v>
      </c>
      <c r="D331" s="4" t="s">
        <v>348</v>
      </c>
      <c r="E331" s="4"/>
      <c r="F331" s="141"/>
      <c r="G331" s="141">
        <f>'Control Totals 2016-17'!$I$3</f>
        <v>129600000</v>
      </c>
      <c r="H331" s="141">
        <v>129600000.00000101</v>
      </c>
      <c r="I331" s="141">
        <f t="shared" si="362"/>
        <v>0</v>
      </c>
      <c r="J331" s="141"/>
      <c r="K331" s="141"/>
      <c r="L331" s="141">
        <f t="shared" si="377"/>
        <v>3202979103</v>
      </c>
      <c r="M331" s="141">
        <v>5258012077.9999981</v>
      </c>
      <c r="N331" s="141">
        <f t="shared" si="363"/>
        <v>0</v>
      </c>
      <c r="O331" s="141"/>
      <c r="P331" s="141">
        <v>2145954.539963</v>
      </c>
      <c r="Q331" s="141">
        <v>756991403</v>
      </c>
      <c r="R331" s="141">
        <v>1276518313</v>
      </c>
      <c r="S331" s="141">
        <f t="shared" si="364"/>
        <v>1272578.0127376919</v>
      </c>
      <c r="T331" s="141"/>
      <c r="U331" s="141"/>
      <c r="V331" s="141">
        <f t="shared" si="378"/>
        <v>443204474</v>
      </c>
      <c r="W331" s="141">
        <f t="shared" si="379"/>
        <v>523996799.00000209</v>
      </c>
      <c r="X331" s="141">
        <f t="shared" si="380"/>
        <v>0</v>
      </c>
      <c r="Y331" s="141"/>
      <c r="Z331" s="141">
        <v>106809.381318</v>
      </c>
      <c r="AA331" s="141">
        <f t="shared" si="381"/>
        <v>340118003</v>
      </c>
      <c r="AB331" s="141">
        <f t="shared" si="382"/>
        <v>342170317.00001383</v>
      </c>
      <c r="AC331" s="141">
        <f t="shared" si="383"/>
        <v>106168.74600359387</v>
      </c>
      <c r="AD331" s="141"/>
      <c r="AE331" s="141"/>
      <c r="AF331" s="141">
        <f t="shared" si="384"/>
        <v>605544318</v>
      </c>
      <c r="AG331" s="141">
        <f t="shared" si="385"/>
        <v>726591897.00000179</v>
      </c>
      <c r="AH331" s="141">
        <f t="shared" si="365"/>
        <v>0</v>
      </c>
      <c r="AI331" s="141"/>
      <c r="AJ331" s="141"/>
      <c r="AK331" s="141">
        <f t="shared" si="386"/>
        <v>20371175</v>
      </c>
      <c r="AL331" s="141">
        <f t="shared" si="387"/>
        <v>21580834</v>
      </c>
      <c r="AM331" s="141">
        <f t="shared" si="366"/>
        <v>0</v>
      </c>
      <c r="AN331" s="141"/>
      <c r="AO331" s="141">
        <v>63882.633057999999</v>
      </c>
      <c r="AP331" s="141">
        <f t="shared" si="388"/>
        <v>45205996</v>
      </c>
      <c r="AQ331" s="141">
        <f t="shared" si="389"/>
        <v>45294790.000002876</v>
      </c>
      <c r="AR331" s="141">
        <f t="shared" si="367"/>
        <v>63757.400232769207</v>
      </c>
      <c r="AS331" s="141"/>
      <c r="AT331" s="141"/>
      <c r="AU331" s="141">
        <f t="shared" si="390"/>
        <v>12223411</v>
      </c>
      <c r="AV331" s="141">
        <f t="shared" si="391"/>
        <v>11889881.000002848</v>
      </c>
      <c r="AW331" s="141">
        <f t="shared" si="368"/>
        <v>0</v>
      </c>
      <c r="AX331" s="141"/>
      <c r="AY331" s="141"/>
      <c r="AZ331" s="141">
        <f t="shared" si="392"/>
        <v>859541545</v>
      </c>
      <c r="BA331" s="141">
        <f t="shared" si="393"/>
        <v>834431461.9999969</v>
      </c>
      <c r="BB331" s="141">
        <f t="shared" si="369"/>
        <v>0</v>
      </c>
      <c r="BC331" s="141"/>
      <c r="BD331" s="141"/>
      <c r="BE331" s="141">
        <f t="shared" si="394"/>
        <v>9386434</v>
      </c>
      <c r="BF331" s="141">
        <f t="shared" si="395"/>
        <v>9386434</v>
      </c>
      <c r="BG331" s="141">
        <f t="shared" si="370"/>
        <v>0</v>
      </c>
      <c r="BH331" s="141"/>
      <c r="BI331" s="141"/>
      <c r="BJ331" s="141">
        <f t="shared" si="396"/>
        <v>2191103</v>
      </c>
      <c r="BK331" s="141">
        <f t="shared" si="397"/>
        <v>2191101</v>
      </c>
      <c r="BL331" s="141">
        <f t="shared" si="371"/>
        <v>0</v>
      </c>
      <c r="BM331" s="141"/>
      <c r="BN331" s="141"/>
      <c r="BO331" s="141">
        <f t="shared" si="398"/>
        <v>186600000</v>
      </c>
      <c r="BP331" s="141">
        <f t="shared" si="399"/>
        <v>183638092</v>
      </c>
      <c r="BQ331" s="141">
        <f t="shared" si="372"/>
        <v>0</v>
      </c>
      <c r="BR331" s="141"/>
      <c r="BS331" s="141"/>
      <c r="BT331" s="141">
        <f t="shared" si="400"/>
        <v>121100000</v>
      </c>
      <c r="BU331" s="141">
        <f t="shared" si="401"/>
        <v>119177778</v>
      </c>
      <c r="BV331" s="141">
        <f t="shared" si="373"/>
        <v>0</v>
      </c>
      <c r="BW331" s="141"/>
      <c r="BX331" s="141"/>
      <c r="BY331" s="141">
        <f t="shared" si="402"/>
        <v>10161290</v>
      </c>
      <c r="BZ331" s="141">
        <f t="shared" si="403"/>
        <v>10000069</v>
      </c>
      <c r="CA331" s="141">
        <f t="shared" si="374"/>
        <v>0</v>
      </c>
      <c r="CB331" s="141"/>
      <c r="CC331" s="141"/>
      <c r="CD331" s="141">
        <f t="shared" si="404"/>
        <v>1904000</v>
      </c>
      <c r="CE331" s="141">
        <f t="shared" si="405"/>
        <v>1874207.2309440002</v>
      </c>
      <c r="CF331" s="141">
        <f t="shared" si="375"/>
        <v>0</v>
      </c>
      <c r="CG331" s="141"/>
      <c r="CH331" s="141">
        <v>693.23</v>
      </c>
      <c r="CI331" s="141">
        <f t="shared" si="408"/>
        <v>246401</v>
      </c>
      <c r="CJ331" s="141">
        <f t="shared" si="409"/>
        <v>225992.98000000117</v>
      </c>
      <c r="CK331" s="141">
        <f t="shared" si="376"/>
        <v>755.83128834355432</v>
      </c>
      <c r="CL331" s="141"/>
      <c r="CM331" s="141">
        <v>77591</v>
      </c>
      <c r="CN331" s="141">
        <v>151550</v>
      </c>
      <c r="CO331" s="141">
        <f t="shared" si="406"/>
        <v>229141</v>
      </c>
      <c r="CP331" s="141">
        <f t="shared" si="410"/>
        <v>435000431</v>
      </c>
      <c r="CQ331" s="141">
        <f t="shared" si="411"/>
        <v>435000431.00000006</v>
      </c>
      <c r="CR331" s="141">
        <f t="shared" si="412"/>
        <v>229140.99999999997</v>
      </c>
      <c r="CS331" s="141"/>
      <c r="CT331" s="141"/>
      <c r="CU331" s="141"/>
      <c r="CV331" s="141">
        <f t="shared" si="407"/>
        <v>1672400.9902623985</v>
      </c>
    </row>
    <row r="332" spans="1:100" s="14" customFormat="1" ht="13.2" x14ac:dyDescent="0.25">
      <c r="A332" s="4" t="s">
        <v>290</v>
      </c>
      <c r="B332" s="4" t="s">
        <v>291</v>
      </c>
      <c r="C332" s="4"/>
      <c r="D332" s="4" t="s">
        <v>203</v>
      </c>
      <c r="E332" s="4"/>
      <c r="F332" s="141">
        <v>437449.60550800001</v>
      </c>
      <c r="G332" s="141">
        <f>'Control Totals 2016-17'!$I$3</f>
        <v>129600000</v>
      </c>
      <c r="H332" s="141">
        <v>129600000.00000101</v>
      </c>
      <c r="I332" s="141">
        <f t="shared" si="362"/>
        <v>437449.60550799657</v>
      </c>
      <c r="J332" s="141"/>
      <c r="K332" s="141">
        <v>19703486.962969001</v>
      </c>
      <c r="L332" s="141">
        <f t="shared" si="377"/>
        <v>3202979103</v>
      </c>
      <c r="M332" s="141">
        <v>5258012077.9999981</v>
      </c>
      <c r="N332" s="141">
        <f t="shared" si="363"/>
        <v>12002607.841598546</v>
      </c>
      <c r="O332" s="141"/>
      <c r="P332" s="141">
        <v>3224514.0730269998</v>
      </c>
      <c r="Q332" s="141">
        <v>756991403</v>
      </c>
      <c r="R332" s="141">
        <v>1276518313</v>
      </c>
      <c r="S332" s="141">
        <f t="shared" si="364"/>
        <v>1912177.3712728184</v>
      </c>
      <c r="T332" s="141"/>
      <c r="U332" s="141"/>
      <c r="V332" s="141">
        <f t="shared" si="378"/>
        <v>443204474</v>
      </c>
      <c r="W332" s="141">
        <f t="shared" si="379"/>
        <v>523996799.00000209</v>
      </c>
      <c r="X332" s="141">
        <f t="shared" si="380"/>
        <v>0</v>
      </c>
      <c r="Y332" s="141"/>
      <c r="Z332" s="141">
        <v>807053.93657899997</v>
      </c>
      <c r="AA332" s="141">
        <f t="shared" si="381"/>
        <v>340118003</v>
      </c>
      <c r="AB332" s="141">
        <f t="shared" si="382"/>
        <v>342170317.00001383</v>
      </c>
      <c r="AC332" s="141">
        <f t="shared" si="383"/>
        <v>802213.2826399639</v>
      </c>
      <c r="AD332" s="141"/>
      <c r="AE332" s="141">
        <v>2488096.6732089999</v>
      </c>
      <c r="AF332" s="141">
        <f t="shared" si="384"/>
        <v>605544318</v>
      </c>
      <c r="AG332" s="141">
        <f t="shared" si="385"/>
        <v>726591897.00000179</v>
      </c>
      <c r="AH332" s="141">
        <f t="shared" si="365"/>
        <v>2073588.7770248682</v>
      </c>
      <c r="AI332" s="141"/>
      <c r="AJ332" s="141"/>
      <c r="AK332" s="141">
        <f t="shared" si="386"/>
        <v>20371175</v>
      </c>
      <c r="AL332" s="141">
        <f t="shared" si="387"/>
        <v>21580834</v>
      </c>
      <c r="AM332" s="141">
        <f t="shared" si="366"/>
        <v>0</v>
      </c>
      <c r="AN332" s="141"/>
      <c r="AO332" s="141">
        <v>49526.450803</v>
      </c>
      <c r="AP332" s="141">
        <f t="shared" si="388"/>
        <v>45205996</v>
      </c>
      <c r="AQ332" s="141">
        <f t="shared" si="389"/>
        <v>45294790.000002876</v>
      </c>
      <c r="AR332" s="141">
        <f t="shared" si="367"/>
        <v>49429.361233256022</v>
      </c>
      <c r="AS332" s="141"/>
      <c r="AT332" s="141">
        <v>66300.241194999995</v>
      </c>
      <c r="AU332" s="141">
        <f t="shared" si="390"/>
        <v>12223411</v>
      </c>
      <c r="AV332" s="141">
        <f t="shared" si="391"/>
        <v>11889881.000002848</v>
      </c>
      <c r="AW332" s="141">
        <f t="shared" si="368"/>
        <v>68160.068004500805</v>
      </c>
      <c r="AX332" s="141"/>
      <c r="AY332" s="141">
        <v>4137036.2145890002</v>
      </c>
      <c r="AZ332" s="141">
        <f t="shared" si="392"/>
        <v>859541545</v>
      </c>
      <c r="BA332" s="141">
        <f t="shared" si="393"/>
        <v>834431461.9999969</v>
      </c>
      <c r="BB332" s="141">
        <f t="shared" si="369"/>
        <v>4261529.7499518236</v>
      </c>
      <c r="BC332" s="141"/>
      <c r="BD332" s="141"/>
      <c r="BE332" s="141">
        <f t="shared" si="394"/>
        <v>9386434</v>
      </c>
      <c r="BF332" s="141">
        <f t="shared" si="395"/>
        <v>9386434</v>
      </c>
      <c r="BG332" s="141">
        <f t="shared" si="370"/>
        <v>0</v>
      </c>
      <c r="BH332" s="141"/>
      <c r="BI332" s="141"/>
      <c r="BJ332" s="141">
        <f t="shared" si="396"/>
        <v>2191103</v>
      </c>
      <c r="BK332" s="141">
        <f t="shared" si="397"/>
        <v>2191101</v>
      </c>
      <c r="BL332" s="141">
        <f t="shared" si="371"/>
        <v>0</v>
      </c>
      <c r="BM332" s="141"/>
      <c r="BN332" s="141">
        <v>592456</v>
      </c>
      <c r="BO332" s="141">
        <f t="shared" si="398"/>
        <v>186600000</v>
      </c>
      <c r="BP332" s="141">
        <f t="shared" si="399"/>
        <v>183638092</v>
      </c>
      <c r="BQ332" s="141">
        <f t="shared" si="372"/>
        <v>602011.75255077251</v>
      </c>
      <c r="BR332" s="141"/>
      <c r="BS332" s="141">
        <v>313439</v>
      </c>
      <c r="BT332" s="141">
        <f t="shared" si="400"/>
        <v>121100000</v>
      </c>
      <c r="BU332" s="141">
        <f t="shared" si="401"/>
        <v>119177778</v>
      </c>
      <c r="BV332" s="141">
        <f t="shared" si="373"/>
        <v>318494.46714806178</v>
      </c>
      <c r="BW332" s="141"/>
      <c r="BX332" s="141">
        <v>16851</v>
      </c>
      <c r="BY332" s="141">
        <f t="shared" si="402"/>
        <v>10161290</v>
      </c>
      <c r="BZ332" s="141">
        <f t="shared" si="403"/>
        <v>10000069</v>
      </c>
      <c r="CA332" s="141">
        <f t="shared" si="374"/>
        <v>17122.671632565736</v>
      </c>
      <c r="CB332" s="141"/>
      <c r="CC332" s="141">
        <v>9232.5479369999994</v>
      </c>
      <c r="CD332" s="141">
        <f t="shared" si="404"/>
        <v>1904000</v>
      </c>
      <c r="CE332" s="141">
        <f t="shared" si="405"/>
        <v>1874207.2309440002</v>
      </c>
      <c r="CF332" s="141">
        <f t="shared" si="375"/>
        <v>9379.3103461637638</v>
      </c>
      <c r="CG332" s="141"/>
      <c r="CH332" s="141">
        <v>693.23</v>
      </c>
      <c r="CI332" s="141">
        <f t="shared" si="408"/>
        <v>246401</v>
      </c>
      <c r="CJ332" s="141">
        <f t="shared" si="409"/>
        <v>225992.98000000117</v>
      </c>
      <c r="CK332" s="141">
        <f t="shared" si="376"/>
        <v>755.83128834355432</v>
      </c>
      <c r="CL332" s="141"/>
      <c r="CM332" s="141">
        <v>612266</v>
      </c>
      <c r="CN332" s="141">
        <v>605864</v>
      </c>
      <c r="CO332" s="141">
        <f t="shared" si="406"/>
        <v>1218130</v>
      </c>
      <c r="CP332" s="141">
        <f t="shared" si="410"/>
        <v>435000431</v>
      </c>
      <c r="CQ332" s="141">
        <f t="shared" si="411"/>
        <v>435000431.00000006</v>
      </c>
      <c r="CR332" s="141">
        <f t="shared" si="412"/>
        <v>1218129.9999999998</v>
      </c>
      <c r="CS332" s="141"/>
      <c r="CT332" s="141"/>
      <c r="CU332" s="141"/>
      <c r="CV332" s="141">
        <f t="shared" si="407"/>
        <v>23773050.090199683</v>
      </c>
    </row>
    <row r="333" spans="1:100" s="14" customFormat="1" ht="13.2" x14ac:dyDescent="0.25">
      <c r="A333" s="4" t="s">
        <v>449</v>
      </c>
      <c r="B333" s="4" t="s">
        <v>450</v>
      </c>
      <c r="C333" s="4" t="s">
        <v>348</v>
      </c>
      <c r="D333" s="4" t="s">
        <v>348</v>
      </c>
      <c r="E333" s="4"/>
      <c r="F333" s="141"/>
      <c r="G333" s="141">
        <f>'Control Totals 2016-17'!$I$3</f>
        <v>129600000</v>
      </c>
      <c r="H333" s="141">
        <v>129600000.00000101</v>
      </c>
      <c r="I333" s="141">
        <f t="shared" si="362"/>
        <v>0</v>
      </c>
      <c r="J333" s="141"/>
      <c r="K333" s="141"/>
      <c r="L333" s="141">
        <f t="shared" si="377"/>
        <v>3202979103</v>
      </c>
      <c r="M333" s="141">
        <v>5258012077.9999981</v>
      </c>
      <c r="N333" s="141">
        <f t="shared" si="363"/>
        <v>0</v>
      </c>
      <c r="O333" s="141"/>
      <c r="P333" s="141">
        <v>3249183.8777020001</v>
      </c>
      <c r="Q333" s="141">
        <v>756991403</v>
      </c>
      <c r="R333" s="141">
        <v>1276518313</v>
      </c>
      <c r="S333" s="141">
        <f t="shared" si="364"/>
        <v>1926806.8754973025</v>
      </c>
      <c r="T333" s="141"/>
      <c r="U333" s="141"/>
      <c r="V333" s="141">
        <f t="shared" si="378"/>
        <v>443204474</v>
      </c>
      <c r="W333" s="141">
        <f t="shared" si="379"/>
        <v>523996799.00000209</v>
      </c>
      <c r="X333" s="141">
        <f t="shared" si="380"/>
        <v>0</v>
      </c>
      <c r="Y333" s="141"/>
      <c r="Z333" s="141">
        <v>110835.72407700001</v>
      </c>
      <c r="AA333" s="141">
        <f t="shared" si="381"/>
        <v>340118003</v>
      </c>
      <c r="AB333" s="141">
        <f t="shared" si="382"/>
        <v>342170317.00001383</v>
      </c>
      <c r="AC333" s="141">
        <f t="shared" si="383"/>
        <v>110170.93903597353</v>
      </c>
      <c r="AD333" s="141"/>
      <c r="AE333" s="141"/>
      <c r="AF333" s="141">
        <f t="shared" si="384"/>
        <v>605544318</v>
      </c>
      <c r="AG333" s="141">
        <f t="shared" si="385"/>
        <v>726591897.00000179</v>
      </c>
      <c r="AH333" s="141">
        <f t="shared" si="365"/>
        <v>0</v>
      </c>
      <c r="AI333" s="141"/>
      <c r="AJ333" s="141"/>
      <c r="AK333" s="141">
        <f t="shared" si="386"/>
        <v>20371175</v>
      </c>
      <c r="AL333" s="141">
        <f t="shared" si="387"/>
        <v>21580834</v>
      </c>
      <c r="AM333" s="141">
        <f t="shared" si="366"/>
        <v>0</v>
      </c>
      <c r="AN333" s="141"/>
      <c r="AO333" s="141">
        <v>48118.915345000001</v>
      </c>
      <c r="AP333" s="141">
        <f t="shared" si="388"/>
        <v>45205996</v>
      </c>
      <c r="AQ333" s="141">
        <f t="shared" si="389"/>
        <v>45294790.000002876</v>
      </c>
      <c r="AR333" s="141">
        <f t="shared" si="367"/>
        <v>48024.58504852921</v>
      </c>
      <c r="AS333" s="141"/>
      <c r="AT333" s="141"/>
      <c r="AU333" s="141">
        <f t="shared" si="390"/>
        <v>12223411</v>
      </c>
      <c r="AV333" s="141">
        <f t="shared" si="391"/>
        <v>11889881.000002848</v>
      </c>
      <c r="AW333" s="141">
        <f t="shared" si="368"/>
        <v>0</v>
      </c>
      <c r="AX333" s="141"/>
      <c r="AY333" s="141"/>
      <c r="AZ333" s="141">
        <f t="shared" si="392"/>
        <v>859541545</v>
      </c>
      <c r="BA333" s="141">
        <f t="shared" si="393"/>
        <v>834431461.9999969</v>
      </c>
      <c r="BB333" s="141">
        <f t="shared" si="369"/>
        <v>0</v>
      </c>
      <c r="BC333" s="141"/>
      <c r="BD333" s="141"/>
      <c r="BE333" s="141">
        <f t="shared" si="394"/>
        <v>9386434</v>
      </c>
      <c r="BF333" s="141">
        <f t="shared" si="395"/>
        <v>9386434</v>
      </c>
      <c r="BG333" s="141">
        <f t="shared" si="370"/>
        <v>0</v>
      </c>
      <c r="BH333" s="141"/>
      <c r="BI333" s="141">
        <v>53526</v>
      </c>
      <c r="BJ333" s="141">
        <f t="shared" si="396"/>
        <v>2191103</v>
      </c>
      <c r="BK333" s="141">
        <f t="shared" si="397"/>
        <v>2191101</v>
      </c>
      <c r="BL333" s="141">
        <f t="shared" si="371"/>
        <v>53526.04885762911</v>
      </c>
      <c r="BM333" s="141"/>
      <c r="BN333" s="141"/>
      <c r="BO333" s="141">
        <f t="shared" si="398"/>
        <v>186600000</v>
      </c>
      <c r="BP333" s="141">
        <f t="shared" si="399"/>
        <v>183638092</v>
      </c>
      <c r="BQ333" s="141">
        <f t="shared" si="372"/>
        <v>0</v>
      </c>
      <c r="BR333" s="141"/>
      <c r="BS333" s="141"/>
      <c r="BT333" s="141">
        <f t="shared" si="400"/>
        <v>121100000</v>
      </c>
      <c r="BU333" s="141">
        <f t="shared" si="401"/>
        <v>119177778</v>
      </c>
      <c r="BV333" s="141">
        <f t="shared" si="373"/>
        <v>0</v>
      </c>
      <c r="BW333" s="141"/>
      <c r="BX333" s="141"/>
      <c r="BY333" s="141">
        <f t="shared" si="402"/>
        <v>10161290</v>
      </c>
      <c r="BZ333" s="141">
        <f t="shared" si="403"/>
        <v>10000069</v>
      </c>
      <c r="CA333" s="141">
        <f t="shared" si="374"/>
        <v>0</v>
      </c>
      <c r="CB333" s="141"/>
      <c r="CC333" s="141"/>
      <c r="CD333" s="141">
        <f t="shared" si="404"/>
        <v>1904000</v>
      </c>
      <c r="CE333" s="141">
        <f t="shared" si="405"/>
        <v>1874207.2309440002</v>
      </c>
      <c r="CF333" s="141">
        <f t="shared" si="375"/>
        <v>0</v>
      </c>
      <c r="CG333" s="141"/>
      <c r="CH333" s="141">
        <v>693.23</v>
      </c>
      <c r="CI333" s="141">
        <f t="shared" si="408"/>
        <v>246401</v>
      </c>
      <c r="CJ333" s="141">
        <f t="shared" si="409"/>
        <v>225992.98000000117</v>
      </c>
      <c r="CK333" s="141">
        <f t="shared" si="376"/>
        <v>755.83128834355432</v>
      </c>
      <c r="CL333" s="141"/>
      <c r="CM333" s="141">
        <v>77278</v>
      </c>
      <c r="CN333" s="141">
        <v>153069</v>
      </c>
      <c r="CO333" s="141">
        <f t="shared" si="406"/>
        <v>230347</v>
      </c>
      <c r="CP333" s="141">
        <f t="shared" si="410"/>
        <v>435000431</v>
      </c>
      <c r="CQ333" s="141">
        <f t="shared" si="411"/>
        <v>435000431.00000006</v>
      </c>
      <c r="CR333" s="141">
        <f t="shared" si="412"/>
        <v>230346.99999999997</v>
      </c>
      <c r="CS333" s="141"/>
      <c r="CT333" s="141"/>
      <c r="CU333" s="141"/>
      <c r="CV333" s="141">
        <f t="shared" si="407"/>
        <v>2369631.2797277784</v>
      </c>
    </row>
    <row r="334" spans="1:100" s="14" customFormat="1" ht="13.2" x14ac:dyDescent="0.25">
      <c r="A334" s="4" t="s">
        <v>483</v>
      </c>
      <c r="B334" s="4" t="s">
        <v>484</v>
      </c>
      <c r="C334" s="4" t="s">
        <v>348</v>
      </c>
      <c r="D334" s="4" t="s">
        <v>348</v>
      </c>
      <c r="E334" s="4"/>
      <c r="F334" s="141"/>
      <c r="G334" s="141">
        <f>'Control Totals 2016-17'!$I$3</f>
        <v>129600000</v>
      </c>
      <c r="H334" s="141">
        <v>129600000.00000101</v>
      </c>
      <c r="I334" s="141">
        <f t="shared" si="362"/>
        <v>0</v>
      </c>
      <c r="J334" s="141"/>
      <c r="K334" s="141"/>
      <c r="L334" s="141">
        <f t="shared" si="377"/>
        <v>3202979103</v>
      </c>
      <c r="M334" s="141">
        <v>5258012077.9999981</v>
      </c>
      <c r="N334" s="141">
        <f t="shared" si="363"/>
        <v>0</v>
      </c>
      <c r="O334" s="141"/>
      <c r="P334" s="141">
        <v>1497810.0444459999</v>
      </c>
      <c r="Q334" s="141">
        <v>756991403</v>
      </c>
      <c r="R334" s="141">
        <v>1276518313</v>
      </c>
      <c r="S334" s="141">
        <f t="shared" si="364"/>
        <v>888220.18096082716</v>
      </c>
      <c r="T334" s="141"/>
      <c r="U334" s="141"/>
      <c r="V334" s="141">
        <f t="shared" si="378"/>
        <v>443204474</v>
      </c>
      <c r="W334" s="141">
        <f t="shared" si="379"/>
        <v>523996799.00000209</v>
      </c>
      <c r="X334" s="141">
        <f t="shared" si="380"/>
        <v>0</v>
      </c>
      <c r="Y334" s="141"/>
      <c r="Z334" s="141">
        <v>85132.179327999998</v>
      </c>
      <c r="AA334" s="141">
        <f t="shared" si="381"/>
        <v>340118003</v>
      </c>
      <c r="AB334" s="141">
        <f t="shared" si="382"/>
        <v>342170317.00001383</v>
      </c>
      <c r="AC334" s="141">
        <f t="shared" si="383"/>
        <v>84621.562378469171</v>
      </c>
      <c r="AD334" s="141"/>
      <c r="AE334" s="141"/>
      <c r="AF334" s="141">
        <f t="shared" si="384"/>
        <v>605544318</v>
      </c>
      <c r="AG334" s="141">
        <f t="shared" si="385"/>
        <v>726591897.00000179</v>
      </c>
      <c r="AH334" s="141">
        <f t="shared" si="365"/>
        <v>0</v>
      </c>
      <c r="AI334" s="141"/>
      <c r="AJ334" s="141"/>
      <c r="AK334" s="141">
        <f t="shared" si="386"/>
        <v>20371175</v>
      </c>
      <c r="AL334" s="141">
        <f t="shared" si="387"/>
        <v>21580834</v>
      </c>
      <c r="AM334" s="141">
        <f t="shared" si="366"/>
        <v>0</v>
      </c>
      <c r="AN334" s="141"/>
      <c r="AO334" s="141">
        <v>49695.173879000002</v>
      </c>
      <c r="AP334" s="141">
        <f t="shared" si="388"/>
        <v>45205996</v>
      </c>
      <c r="AQ334" s="141">
        <f t="shared" si="389"/>
        <v>45294790.000002876</v>
      </c>
      <c r="AR334" s="141">
        <f t="shared" si="367"/>
        <v>49597.753551638853</v>
      </c>
      <c r="AS334" s="141"/>
      <c r="AT334" s="141"/>
      <c r="AU334" s="141">
        <f t="shared" si="390"/>
        <v>12223411</v>
      </c>
      <c r="AV334" s="141">
        <f t="shared" si="391"/>
        <v>11889881.000002848</v>
      </c>
      <c r="AW334" s="141">
        <f t="shared" si="368"/>
        <v>0</v>
      </c>
      <c r="AX334" s="141"/>
      <c r="AY334" s="141"/>
      <c r="AZ334" s="141">
        <f t="shared" si="392"/>
        <v>859541545</v>
      </c>
      <c r="BA334" s="141">
        <f t="shared" si="393"/>
        <v>834431461.9999969</v>
      </c>
      <c r="BB334" s="141">
        <f t="shared" si="369"/>
        <v>0</v>
      </c>
      <c r="BC334" s="141"/>
      <c r="BD334" s="141"/>
      <c r="BE334" s="141">
        <f t="shared" si="394"/>
        <v>9386434</v>
      </c>
      <c r="BF334" s="141">
        <f t="shared" si="395"/>
        <v>9386434</v>
      </c>
      <c r="BG334" s="141">
        <f t="shared" si="370"/>
        <v>0</v>
      </c>
      <c r="BH334" s="141"/>
      <c r="BI334" s="141"/>
      <c r="BJ334" s="141">
        <f t="shared" si="396"/>
        <v>2191103</v>
      </c>
      <c r="BK334" s="141">
        <f t="shared" si="397"/>
        <v>2191101</v>
      </c>
      <c r="BL334" s="141">
        <f t="shared" si="371"/>
        <v>0</v>
      </c>
      <c r="BM334" s="141"/>
      <c r="BN334" s="141"/>
      <c r="BO334" s="141">
        <f t="shared" si="398"/>
        <v>186600000</v>
      </c>
      <c r="BP334" s="141">
        <f t="shared" si="399"/>
        <v>183638092</v>
      </c>
      <c r="BQ334" s="141">
        <f t="shared" si="372"/>
        <v>0</v>
      </c>
      <c r="BR334" s="141"/>
      <c r="BS334" s="141"/>
      <c r="BT334" s="141">
        <f t="shared" si="400"/>
        <v>121100000</v>
      </c>
      <c r="BU334" s="141">
        <f t="shared" si="401"/>
        <v>119177778</v>
      </c>
      <c r="BV334" s="141">
        <f t="shared" si="373"/>
        <v>0</v>
      </c>
      <c r="BW334" s="141"/>
      <c r="BX334" s="141"/>
      <c r="BY334" s="141">
        <f t="shared" si="402"/>
        <v>10161290</v>
      </c>
      <c r="BZ334" s="141">
        <f t="shared" si="403"/>
        <v>10000069</v>
      </c>
      <c r="CA334" s="141">
        <f t="shared" si="374"/>
        <v>0</v>
      </c>
      <c r="CB334" s="141"/>
      <c r="CC334" s="141"/>
      <c r="CD334" s="141">
        <f t="shared" si="404"/>
        <v>1904000</v>
      </c>
      <c r="CE334" s="141">
        <f t="shared" si="405"/>
        <v>1874207.2309440002</v>
      </c>
      <c r="CF334" s="141">
        <f t="shared" si="375"/>
        <v>0</v>
      </c>
      <c r="CG334" s="141"/>
      <c r="CH334" s="141">
        <v>693.23</v>
      </c>
      <c r="CI334" s="141">
        <f t="shared" si="408"/>
        <v>246401</v>
      </c>
      <c r="CJ334" s="141">
        <f t="shared" si="409"/>
        <v>225992.98000000117</v>
      </c>
      <c r="CK334" s="141">
        <f t="shared" si="376"/>
        <v>755.83128834355432</v>
      </c>
      <c r="CL334" s="141"/>
      <c r="CM334" s="141">
        <v>64987</v>
      </c>
      <c r="CN334" s="141">
        <v>63725</v>
      </c>
      <c r="CO334" s="141">
        <f t="shared" si="406"/>
        <v>128712</v>
      </c>
      <c r="CP334" s="141">
        <f t="shared" si="410"/>
        <v>435000431</v>
      </c>
      <c r="CQ334" s="141">
        <f t="shared" si="411"/>
        <v>435000431.00000006</v>
      </c>
      <c r="CR334" s="141">
        <f t="shared" si="412"/>
        <v>128711.99999999999</v>
      </c>
      <c r="CS334" s="141"/>
      <c r="CT334" s="141"/>
      <c r="CU334" s="141"/>
      <c r="CV334" s="141">
        <f t="shared" si="407"/>
        <v>1151907.3281792786</v>
      </c>
    </row>
    <row r="335" spans="1:100" s="14" customFormat="1" ht="13.2" x14ac:dyDescent="0.25">
      <c r="A335" s="4" t="s">
        <v>463</v>
      </c>
      <c r="B335" s="4" t="s">
        <v>464</v>
      </c>
      <c r="C335" s="4" t="s">
        <v>348</v>
      </c>
      <c r="D335" s="4" t="s">
        <v>348</v>
      </c>
      <c r="E335" s="4"/>
      <c r="F335" s="141"/>
      <c r="G335" s="141">
        <f>'Control Totals 2016-17'!$I$3</f>
        <v>129600000</v>
      </c>
      <c r="H335" s="141">
        <v>129600000.00000101</v>
      </c>
      <c r="I335" s="141">
        <f t="shared" si="362"/>
        <v>0</v>
      </c>
      <c r="J335" s="141"/>
      <c r="K335" s="141"/>
      <c r="L335" s="141">
        <f t="shared" si="377"/>
        <v>3202979103</v>
      </c>
      <c r="M335" s="141">
        <v>5258012077.9999981</v>
      </c>
      <c r="N335" s="141">
        <f t="shared" si="363"/>
        <v>0</v>
      </c>
      <c r="O335" s="141"/>
      <c r="P335" s="141">
        <v>1177319.5144839999</v>
      </c>
      <c r="Q335" s="141">
        <v>756991403</v>
      </c>
      <c r="R335" s="141">
        <v>1276518313</v>
      </c>
      <c r="S335" s="141">
        <f t="shared" si="364"/>
        <v>698165.26874105411</v>
      </c>
      <c r="T335" s="141"/>
      <c r="U335" s="141"/>
      <c r="V335" s="141">
        <f t="shared" si="378"/>
        <v>443204474</v>
      </c>
      <c r="W335" s="141">
        <f t="shared" si="379"/>
        <v>523996799.00000209</v>
      </c>
      <c r="X335" s="141">
        <f t="shared" si="380"/>
        <v>0</v>
      </c>
      <c r="Y335" s="141"/>
      <c r="Z335" s="141">
        <v>45689.359841999998</v>
      </c>
      <c r="AA335" s="141">
        <f t="shared" si="381"/>
        <v>340118003</v>
      </c>
      <c r="AB335" s="141">
        <f t="shared" si="382"/>
        <v>342170317.00001383</v>
      </c>
      <c r="AC335" s="141">
        <f t="shared" si="383"/>
        <v>45415.318207770797</v>
      </c>
      <c r="AD335" s="141"/>
      <c r="AE335" s="141"/>
      <c r="AF335" s="141">
        <f t="shared" si="384"/>
        <v>605544318</v>
      </c>
      <c r="AG335" s="141">
        <f t="shared" si="385"/>
        <v>726591897.00000179</v>
      </c>
      <c r="AH335" s="141">
        <f t="shared" si="365"/>
        <v>0</v>
      </c>
      <c r="AI335" s="141"/>
      <c r="AJ335" s="141"/>
      <c r="AK335" s="141">
        <f t="shared" si="386"/>
        <v>20371175</v>
      </c>
      <c r="AL335" s="141">
        <f t="shared" si="387"/>
        <v>21580834</v>
      </c>
      <c r="AM335" s="141">
        <f t="shared" si="366"/>
        <v>0</v>
      </c>
      <c r="AN335" s="141"/>
      <c r="AO335" s="141">
        <v>28309.240919</v>
      </c>
      <c r="AP335" s="141">
        <f t="shared" si="388"/>
        <v>45205996</v>
      </c>
      <c r="AQ335" s="141">
        <f t="shared" si="389"/>
        <v>45294790.000002876</v>
      </c>
      <c r="AR335" s="141">
        <f t="shared" si="367"/>
        <v>28253.744674547979</v>
      </c>
      <c r="AS335" s="141"/>
      <c r="AT335" s="141"/>
      <c r="AU335" s="141">
        <f t="shared" si="390"/>
        <v>12223411</v>
      </c>
      <c r="AV335" s="141">
        <f t="shared" si="391"/>
        <v>11889881.000002848</v>
      </c>
      <c r="AW335" s="141">
        <f t="shared" si="368"/>
        <v>0</v>
      </c>
      <c r="AX335" s="141"/>
      <c r="AY335" s="141"/>
      <c r="AZ335" s="141">
        <f t="shared" si="392"/>
        <v>859541545</v>
      </c>
      <c r="BA335" s="141">
        <f t="shared" si="393"/>
        <v>834431461.9999969</v>
      </c>
      <c r="BB335" s="141">
        <f t="shared" si="369"/>
        <v>0</v>
      </c>
      <c r="BC335" s="141"/>
      <c r="BD335" s="141"/>
      <c r="BE335" s="141">
        <f t="shared" si="394"/>
        <v>9386434</v>
      </c>
      <c r="BF335" s="141">
        <f t="shared" si="395"/>
        <v>9386434</v>
      </c>
      <c r="BG335" s="141">
        <f t="shared" si="370"/>
        <v>0</v>
      </c>
      <c r="BH335" s="141"/>
      <c r="BI335" s="141"/>
      <c r="BJ335" s="141">
        <f t="shared" si="396"/>
        <v>2191103</v>
      </c>
      <c r="BK335" s="141">
        <f t="shared" si="397"/>
        <v>2191101</v>
      </c>
      <c r="BL335" s="141">
        <f t="shared" si="371"/>
        <v>0</v>
      </c>
      <c r="BM335" s="141"/>
      <c r="BN335" s="141"/>
      <c r="BO335" s="141">
        <f t="shared" si="398"/>
        <v>186600000</v>
      </c>
      <c r="BP335" s="141">
        <f t="shared" si="399"/>
        <v>183638092</v>
      </c>
      <c r="BQ335" s="141">
        <f t="shared" si="372"/>
        <v>0</v>
      </c>
      <c r="BR335" s="141"/>
      <c r="BS335" s="141"/>
      <c r="BT335" s="141">
        <f t="shared" si="400"/>
        <v>121100000</v>
      </c>
      <c r="BU335" s="141">
        <f t="shared" si="401"/>
        <v>119177778</v>
      </c>
      <c r="BV335" s="141">
        <f t="shared" si="373"/>
        <v>0</v>
      </c>
      <c r="BW335" s="141"/>
      <c r="BX335" s="141"/>
      <c r="BY335" s="141">
        <f t="shared" si="402"/>
        <v>10161290</v>
      </c>
      <c r="BZ335" s="141">
        <f t="shared" si="403"/>
        <v>10000069</v>
      </c>
      <c r="CA335" s="141">
        <f t="shared" si="374"/>
        <v>0</v>
      </c>
      <c r="CB335" s="141"/>
      <c r="CC335" s="141"/>
      <c r="CD335" s="141">
        <f t="shared" si="404"/>
        <v>1904000</v>
      </c>
      <c r="CE335" s="141">
        <f t="shared" si="405"/>
        <v>1874207.2309440002</v>
      </c>
      <c r="CF335" s="141">
        <f t="shared" si="375"/>
        <v>0</v>
      </c>
      <c r="CG335" s="141"/>
      <c r="CH335" s="141">
        <v>693.23</v>
      </c>
      <c r="CI335" s="141">
        <f t="shared" si="408"/>
        <v>246401</v>
      </c>
      <c r="CJ335" s="141">
        <f t="shared" si="409"/>
        <v>225992.98000000117</v>
      </c>
      <c r="CK335" s="141">
        <f t="shared" si="376"/>
        <v>755.83128834355432</v>
      </c>
      <c r="CL335" s="141"/>
      <c r="CM335" s="141">
        <v>33942</v>
      </c>
      <c r="CN335" s="141">
        <v>65026</v>
      </c>
      <c r="CO335" s="141">
        <f t="shared" si="406"/>
        <v>98968</v>
      </c>
      <c r="CP335" s="141">
        <f t="shared" si="410"/>
        <v>435000431</v>
      </c>
      <c r="CQ335" s="141">
        <f t="shared" si="411"/>
        <v>435000431.00000006</v>
      </c>
      <c r="CR335" s="141">
        <f t="shared" si="412"/>
        <v>98967.999999999985</v>
      </c>
      <c r="CS335" s="141"/>
      <c r="CT335" s="141"/>
      <c r="CU335" s="141"/>
      <c r="CV335" s="141">
        <f t="shared" si="407"/>
        <v>871558.16291171638</v>
      </c>
    </row>
    <row r="336" spans="1:100" s="14" customFormat="1" ht="13.2" x14ac:dyDescent="0.25">
      <c r="A336" s="4" t="s">
        <v>535</v>
      </c>
      <c r="B336" s="4" t="s">
        <v>536</v>
      </c>
      <c r="C336" s="4" t="s">
        <v>348</v>
      </c>
      <c r="D336" s="4" t="s">
        <v>348</v>
      </c>
      <c r="E336" s="4"/>
      <c r="F336" s="141"/>
      <c r="G336" s="141">
        <f>'Control Totals 2016-17'!$I$3</f>
        <v>129600000</v>
      </c>
      <c r="H336" s="141">
        <v>129600000.00000101</v>
      </c>
      <c r="I336" s="141">
        <f t="shared" si="362"/>
        <v>0</v>
      </c>
      <c r="J336" s="141"/>
      <c r="K336" s="141"/>
      <c r="L336" s="141">
        <f t="shared" si="377"/>
        <v>3202979103</v>
      </c>
      <c r="M336" s="141">
        <v>5258012077.9999981</v>
      </c>
      <c r="N336" s="141">
        <f t="shared" si="363"/>
        <v>0</v>
      </c>
      <c r="O336" s="141"/>
      <c r="P336" s="141">
        <v>3216829.7544359998</v>
      </c>
      <c r="Q336" s="141">
        <v>756991403</v>
      </c>
      <c r="R336" s="141">
        <v>1276518313</v>
      </c>
      <c r="S336" s="141">
        <f t="shared" si="364"/>
        <v>1907620.4737711845</v>
      </c>
      <c r="T336" s="141"/>
      <c r="U336" s="141"/>
      <c r="V336" s="141">
        <f t="shared" si="378"/>
        <v>443204474</v>
      </c>
      <c r="W336" s="141">
        <f t="shared" si="379"/>
        <v>523996799.00000209</v>
      </c>
      <c r="X336" s="141">
        <f t="shared" si="380"/>
        <v>0</v>
      </c>
      <c r="Y336" s="141"/>
      <c r="Z336" s="141">
        <v>142291.02228800001</v>
      </c>
      <c r="AA336" s="141">
        <f t="shared" si="381"/>
        <v>340118003</v>
      </c>
      <c r="AB336" s="141">
        <f t="shared" si="382"/>
        <v>342170317.00001383</v>
      </c>
      <c r="AC336" s="141">
        <f t="shared" si="383"/>
        <v>141437.57053427023</v>
      </c>
      <c r="AD336" s="141"/>
      <c r="AE336" s="141"/>
      <c r="AF336" s="141">
        <f t="shared" si="384"/>
        <v>605544318</v>
      </c>
      <c r="AG336" s="141">
        <f t="shared" si="385"/>
        <v>726591897.00000179</v>
      </c>
      <c r="AH336" s="141">
        <f t="shared" si="365"/>
        <v>0</v>
      </c>
      <c r="AI336" s="141"/>
      <c r="AJ336" s="141"/>
      <c r="AK336" s="141">
        <f t="shared" si="386"/>
        <v>20371175</v>
      </c>
      <c r="AL336" s="141">
        <f t="shared" si="387"/>
        <v>21580834</v>
      </c>
      <c r="AM336" s="141">
        <f t="shared" si="366"/>
        <v>0</v>
      </c>
      <c r="AN336" s="141"/>
      <c r="AO336" s="141">
        <v>71764.491915000006</v>
      </c>
      <c r="AP336" s="141">
        <f t="shared" si="388"/>
        <v>45205996</v>
      </c>
      <c r="AQ336" s="141">
        <f t="shared" si="389"/>
        <v>45294790.000002876</v>
      </c>
      <c r="AR336" s="141">
        <f t="shared" si="367"/>
        <v>71623.807825388227</v>
      </c>
      <c r="AS336" s="141"/>
      <c r="AT336" s="141"/>
      <c r="AU336" s="141">
        <f t="shared" si="390"/>
        <v>12223411</v>
      </c>
      <c r="AV336" s="141">
        <f t="shared" si="391"/>
        <v>11889881.000002848</v>
      </c>
      <c r="AW336" s="141">
        <f t="shared" si="368"/>
        <v>0</v>
      </c>
      <c r="AX336" s="141"/>
      <c r="AY336" s="141"/>
      <c r="AZ336" s="141">
        <f t="shared" si="392"/>
        <v>859541545</v>
      </c>
      <c r="BA336" s="141">
        <f t="shared" si="393"/>
        <v>834431461.9999969</v>
      </c>
      <c r="BB336" s="141">
        <f t="shared" si="369"/>
        <v>0</v>
      </c>
      <c r="BC336" s="141"/>
      <c r="BD336" s="141"/>
      <c r="BE336" s="141">
        <f t="shared" si="394"/>
        <v>9386434</v>
      </c>
      <c r="BF336" s="141">
        <f t="shared" si="395"/>
        <v>9386434</v>
      </c>
      <c r="BG336" s="141">
        <f t="shared" si="370"/>
        <v>0</v>
      </c>
      <c r="BH336" s="141"/>
      <c r="BI336" s="141"/>
      <c r="BJ336" s="141">
        <f t="shared" si="396"/>
        <v>2191103</v>
      </c>
      <c r="BK336" s="141">
        <f t="shared" si="397"/>
        <v>2191101</v>
      </c>
      <c r="BL336" s="141">
        <f t="shared" si="371"/>
        <v>0</v>
      </c>
      <c r="BM336" s="141"/>
      <c r="BN336" s="141"/>
      <c r="BO336" s="141">
        <f t="shared" si="398"/>
        <v>186600000</v>
      </c>
      <c r="BP336" s="141">
        <f t="shared" si="399"/>
        <v>183638092</v>
      </c>
      <c r="BQ336" s="141">
        <f t="shared" si="372"/>
        <v>0</v>
      </c>
      <c r="BR336" s="141"/>
      <c r="BS336" s="141"/>
      <c r="BT336" s="141">
        <f t="shared" si="400"/>
        <v>121100000</v>
      </c>
      <c r="BU336" s="141">
        <f t="shared" si="401"/>
        <v>119177778</v>
      </c>
      <c r="BV336" s="141">
        <f t="shared" si="373"/>
        <v>0</v>
      </c>
      <c r="BW336" s="141"/>
      <c r="BX336" s="141"/>
      <c r="BY336" s="141">
        <f t="shared" si="402"/>
        <v>10161290</v>
      </c>
      <c r="BZ336" s="141">
        <f t="shared" si="403"/>
        <v>10000069</v>
      </c>
      <c r="CA336" s="141">
        <f t="shared" si="374"/>
        <v>0</v>
      </c>
      <c r="CB336" s="141"/>
      <c r="CC336" s="141"/>
      <c r="CD336" s="141">
        <f t="shared" si="404"/>
        <v>1904000</v>
      </c>
      <c r="CE336" s="141">
        <f t="shared" si="405"/>
        <v>1874207.2309440002</v>
      </c>
      <c r="CF336" s="141">
        <f t="shared" si="375"/>
        <v>0</v>
      </c>
      <c r="CG336" s="141"/>
      <c r="CH336" s="141">
        <v>693.23</v>
      </c>
      <c r="CI336" s="141">
        <f t="shared" si="408"/>
        <v>246401</v>
      </c>
      <c r="CJ336" s="141">
        <f t="shared" si="409"/>
        <v>225992.98000000117</v>
      </c>
      <c r="CK336" s="141">
        <f t="shared" si="376"/>
        <v>755.83128834355432</v>
      </c>
      <c r="CL336" s="141"/>
      <c r="CM336" s="141">
        <v>103674</v>
      </c>
      <c r="CN336" s="141">
        <v>198745</v>
      </c>
      <c r="CO336" s="141">
        <f t="shared" si="406"/>
        <v>302419</v>
      </c>
      <c r="CP336" s="141">
        <f t="shared" si="410"/>
        <v>435000431</v>
      </c>
      <c r="CQ336" s="141">
        <f t="shared" si="411"/>
        <v>435000431.00000006</v>
      </c>
      <c r="CR336" s="141">
        <f t="shared" si="412"/>
        <v>302419</v>
      </c>
      <c r="CS336" s="141"/>
      <c r="CT336" s="141"/>
      <c r="CU336" s="141"/>
      <c r="CV336" s="141">
        <f t="shared" si="407"/>
        <v>2423856.6834191866</v>
      </c>
    </row>
    <row r="337" spans="1:100" s="14" customFormat="1" ht="13.2" x14ac:dyDescent="0.25">
      <c r="A337" s="4" t="s">
        <v>511</v>
      </c>
      <c r="B337" s="4" t="s">
        <v>512</v>
      </c>
      <c r="C337" s="4" t="s">
        <v>348</v>
      </c>
      <c r="D337" s="4" t="s">
        <v>348</v>
      </c>
      <c r="E337" s="4"/>
      <c r="F337" s="141"/>
      <c r="G337" s="141">
        <f>'Control Totals 2016-17'!$I$3</f>
        <v>129600000</v>
      </c>
      <c r="H337" s="141">
        <v>129600000.00000101</v>
      </c>
      <c r="I337" s="141">
        <f t="shared" si="362"/>
        <v>0</v>
      </c>
      <c r="J337" s="141"/>
      <c r="K337" s="141"/>
      <c r="L337" s="141">
        <f t="shared" si="377"/>
        <v>3202979103</v>
      </c>
      <c r="M337" s="141">
        <v>5258012077.9999981</v>
      </c>
      <c r="N337" s="141">
        <f t="shared" si="363"/>
        <v>0</v>
      </c>
      <c r="O337" s="141"/>
      <c r="P337" s="141">
        <v>1251699.3020909999</v>
      </c>
      <c r="Q337" s="141">
        <v>756991403</v>
      </c>
      <c r="R337" s="141">
        <v>1276518313</v>
      </c>
      <c r="S337" s="141">
        <f t="shared" si="364"/>
        <v>742273.41760351765</v>
      </c>
      <c r="T337" s="141"/>
      <c r="U337" s="141"/>
      <c r="V337" s="141">
        <f t="shared" si="378"/>
        <v>443204474</v>
      </c>
      <c r="W337" s="141">
        <f t="shared" si="379"/>
        <v>523996799.00000209</v>
      </c>
      <c r="X337" s="141">
        <f t="shared" si="380"/>
        <v>0</v>
      </c>
      <c r="Y337" s="141"/>
      <c r="Z337" s="141">
        <v>86535.228875000001</v>
      </c>
      <c r="AA337" s="141">
        <f t="shared" si="381"/>
        <v>340118003</v>
      </c>
      <c r="AB337" s="141">
        <f t="shared" si="382"/>
        <v>342170317.00001383</v>
      </c>
      <c r="AC337" s="141">
        <f t="shared" si="383"/>
        <v>86016.196530898218</v>
      </c>
      <c r="AD337" s="141"/>
      <c r="AE337" s="141"/>
      <c r="AF337" s="141">
        <f t="shared" si="384"/>
        <v>605544318</v>
      </c>
      <c r="AG337" s="141">
        <f t="shared" si="385"/>
        <v>726591897.00000179</v>
      </c>
      <c r="AH337" s="141">
        <f t="shared" si="365"/>
        <v>0</v>
      </c>
      <c r="AI337" s="141"/>
      <c r="AJ337" s="141"/>
      <c r="AK337" s="141">
        <f t="shared" si="386"/>
        <v>20371175</v>
      </c>
      <c r="AL337" s="141">
        <f t="shared" si="387"/>
        <v>21580834</v>
      </c>
      <c r="AM337" s="141">
        <f t="shared" si="366"/>
        <v>0</v>
      </c>
      <c r="AN337" s="141"/>
      <c r="AO337" s="141">
        <v>32355.197630999999</v>
      </c>
      <c r="AP337" s="141">
        <f t="shared" si="388"/>
        <v>45205996</v>
      </c>
      <c r="AQ337" s="141">
        <f t="shared" si="389"/>
        <v>45294790.000002876</v>
      </c>
      <c r="AR337" s="141">
        <f t="shared" si="367"/>
        <v>32291.769863291178</v>
      </c>
      <c r="AS337" s="141"/>
      <c r="AT337" s="141"/>
      <c r="AU337" s="141">
        <f t="shared" si="390"/>
        <v>12223411</v>
      </c>
      <c r="AV337" s="141">
        <f t="shared" si="391"/>
        <v>11889881.000002848</v>
      </c>
      <c r="AW337" s="141">
        <f t="shared" si="368"/>
        <v>0</v>
      </c>
      <c r="AX337" s="141"/>
      <c r="AY337" s="141"/>
      <c r="AZ337" s="141">
        <f t="shared" si="392"/>
        <v>859541545</v>
      </c>
      <c r="BA337" s="141">
        <f t="shared" si="393"/>
        <v>834431461.9999969</v>
      </c>
      <c r="BB337" s="141">
        <f t="shared" si="369"/>
        <v>0</v>
      </c>
      <c r="BC337" s="141"/>
      <c r="BD337" s="141"/>
      <c r="BE337" s="141">
        <f t="shared" si="394"/>
        <v>9386434</v>
      </c>
      <c r="BF337" s="141">
        <f t="shared" si="395"/>
        <v>9386434</v>
      </c>
      <c r="BG337" s="141">
        <f t="shared" si="370"/>
        <v>0</v>
      </c>
      <c r="BH337" s="141"/>
      <c r="BI337" s="141"/>
      <c r="BJ337" s="141">
        <f t="shared" si="396"/>
        <v>2191103</v>
      </c>
      <c r="BK337" s="141">
        <f t="shared" si="397"/>
        <v>2191101</v>
      </c>
      <c r="BL337" s="141">
        <f t="shared" si="371"/>
        <v>0</v>
      </c>
      <c r="BM337" s="141"/>
      <c r="BN337" s="141"/>
      <c r="BO337" s="141">
        <f t="shared" si="398"/>
        <v>186600000</v>
      </c>
      <c r="BP337" s="141">
        <f t="shared" si="399"/>
        <v>183638092</v>
      </c>
      <c r="BQ337" s="141">
        <f t="shared" si="372"/>
        <v>0</v>
      </c>
      <c r="BR337" s="141"/>
      <c r="BS337" s="141"/>
      <c r="BT337" s="141">
        <f t="shared" si="400"/>
        <v>121100000</v>
      </c>
      <c r="BU337" s="141">
        <f t="shared" si="401"/>
        <v>119177778</v>
      </c>
      <c r="BV337" s="141">
        <f t="shared" si="373"/>
        <v>0</v>
      </c>
      <c r="BW337" s="141"/>
      <c r="BX337" s="141"/>
      <c r="BY337" s="141">
        <f t="shared" si="402"/>
        <v>10161290</v>
      </c>
      <c r="BZ337" s="141">
        <f t="shared" si="403"/>
        <v>10000069</v>
      </c>
      <c r="CA337" s="141">
        <f t="shared" si="374"/>
        <v>0</v>
      </c>
      <c r="CB337" s="141"/>
      <c r="CC337" s="141"/>
      <c r="CD337" s="141">
        <f t="shared" si="404"/>
        <v>1904000</v>
      </c>
      <c r="CE337" s="141">
        <f t="shared" si="405"/>
        <v>1874207.2309440002</v>
      </c>
      <c r="CF337" s="141">
        <f t="shared" si="375"/>
        <v>0</v>
      </c>
      <c r="CG337" s="141"/>
      <c r="CH337" s="141">
        <v>693.23</v>
      </c>
      <c r="CI337" s="141">
        <f t="shared" si="408"/>
        <v>246401</v>
      </c>
      <c r="CJ337" s="141">
        <f t="shared" si="409"/>
        <v>225992.98000000117</v>
      </c>
      <c r="CK337" s="141">
        <f t="shared" si="376"/>
        <v>755.83128834355432</v>
      </c>
      <c r="CL337" s="141"/>
      <c r="CM337" s="141">
        <v>62112</v>
      </c>
      <c r="CN337" s="141">
        <v>121931</v>
      </c>
      <c r="CO337" s="141">
        <f t="shared" si="406"/>
        <v>184043</v>
      </c>
      <c r="CP337" s="141">
        <f t="shared" si="410"/>
        <v>435000431</v>
      </c>
      <c r="CQ337" s="141">
        <f t="shared" si="411"/>
        <v>435000431.00000006</v>
      </c>
      <c r="CR337" s="141">
        <f t="shared" si="412"/>
        <v>184043</v>
      </c>
      <c r="CS337" s="141"/>
      <c r="CT337" s="141"/>
      <c r="CU337" s="141"/>
      <c r="CV337" s="141">
        <f t="shared" si="407"/>
        <v>1045380.2152860506</v>
      </c>
    </row>
    <row r="338" spans="1:100" s="14" customFormat="1" ht="13.2" x14ac:dyDescent="0.25">
      <c r="A338" s="4" t="s">
        <v>278</v>
      </c>
      <c r="B338" s="4" t="s">
        <v>279</v>
      </c>
      <c r="C338" s="4"/>
      <c r="D338" s="4" t="s">
        <v>203</v>
      </c>
      <c r="E338" s="4"/>
      <c r="F338" s="141">
        <v>331424.94501299999</v>
      </c>
      <c r="G338" s="141">
        <f>'Control Totals 2016-17'!$I$3</f>
        <v>129600000</v>
      </c>
      <c r="H338" s="141">
        <v>129600000.00000101</v>
      </c>
      <c r="I338" s="141">
        <f t="shared" si="362"/>
        <v>331424.94501299737</v>
      </c>
      <c r="J338" s="141"/>
      <c r="K338" s="141">
        <v>16121636.370279999</v>
      </c>
      <c r="L338" s="141">
        <f t="shared" si="377"/>
        <v>3202979103</v>
      </c>
      <c r="M338" s="141">
        <v>5258012077.9999981</v>
      </c>
      <c r="N338" s="141">
        <f t="shared" si="363"/>
        <v>9820681.9676635265</v>
      </c>
      <c r="O338" s="141"/>
      <c r="P338" s="141">
        <v>3581073.6201240001</v>
      </c>
      <c r="Q338" s="141">
        <v>756991403</v>
      </c>
      <c r="R338" s="141">
        <v>1276518313</v>
      </c>
      <c r="S338" s="141">
        <f t="shared" si="364"/>
        <v>2123621.6639721296</v>
      </c>
      <c r="T338" s="141"/>
      <c r="U338" s="141"/>
      <c r="V338" s="141">
        <f t="shared" si="378"/>
        <v>443204474</v>
      </c>
      <c r="W338" s="141">
        <f t="shared" si="379"/>
        <v>523996799.00000209</v>
      </c>
      <c r="X338" s="141">
        <f t="shared" si="380"/>
        <v>0</v>
      </c>
      <c r="Y338" s="141"/>
      <c r="Z338" s="141">
        <v>826900.19639499998</v>
      </c>
      <c r="AA338" s="141">
        <f t="shared" si="381"/>
        <v>340118003</v>
      </c>
      <c r="AB338" s="141">
        <f t="shared" si="382"/>
        <v>342170317.00001383</v>
      </c>
      <c r="AC338" s="141">
        <f t="shared" si="383"/>
        <v>821940.50595617224</v>
      </c>
      <c r="AD338" s="141"/>
      <c r="AE338" s="141">
        <v>2462705.4587039999</v>
      </c>
      <c r="AF338" s="141">
        <f t="shared" si="384"/>
        <v>605544318</v>
      </c>
      <c r="AG338" s="141">
        <f t="shared" si="385"/>
        <v>726591897.00000179</v>
      </c>
      <c r="AH338" s="141">
        <f t="shared" si="365"/>
        <v>2052427.6469130334</v>
      </c>
      <c r="AI338" s="141"/>
      <c r="AJ338" s="141"/>
      <c r="AK338" s="141">
        <f t="shared" si="386"/>
        <v>20371175</v>
      </c>
      <c r="AL338" s="141">
        <f t="shared" si="387"/>
        <v>21580834</v>
      </c>
      <c r="AM338" s="141">
        <f t="shared" si="366"/>
        <v>0</v>
      </c>
      <c r="AN338" s="141"/>
      <c r="AO338" s="141">
        <v>49244.490764000002</v>
      </c>
      <c r="AP338" s="141">
        <f t="shared" si="388"/>
        <v>45205996</v>
      </c>
      <c r="AQ338" s="141">
        <f t="shared" si="389"/>
        <v>45294790.000002876</v>
      </c>
      <c r="AR338" s="141">
        <f t="shared" si="367"/>
        <v>49147.953936849684</v>
      </c>
      <c r="AS338" s="141"/>
      <c r="AT338" s="141">
        <v>73151.077390000006</v>
      </c>
      <c r="AU338" s="141">
        <f t="shared" si="390"/>
        <v>12223411</v>
      </c>
      <c r="AV338" s="141">
        <f t="shared" si="391"/>
        <v>11889881.000002848</v>
      </c>
      <c r="AW338" s="141">
        <f t="shared" si="368"/>
        <v>75203.081009016256</v>
      </c>
      <c r="AX338" s="141"/>
      <c r="AY338" s="141">
        <v>2739654.801612</v>
      </c>
      <c r="AZ338" s="141">
        <f t="shared" si="392"/>
        <v>859541545</v>
      </c>
      <c r="BA338" s="141">
        <f t="shared" si="393"/>
        <v>834431461.9999969</v>
      </c>
      <c r="BB338" s="141">
        <f t="shared" si="369"/>
        <v>2822097.7134539732</v>
      </c>
      <c r="BC338" s="141"/>
      <c r="BD338" s="141"/>
      <c r="BE338" s="141">
        <f t="shared" si="394"/>
        <v>9386434</v>
      </c>
      <c r="BF338" s="141">
        <f t="shared" si="395"/>
        <v>9386434</v>
      </c>
      <c r="BG338" s="141">
        <f t="shared" si="370"/>
        <v>0</v>
      </c>
      <c r="BH338" s="141"/>
      <c r="BI338" s="141"/>
      <c r="BJ338" s="141">
        <f t="shared" si="396"/>
        <v>2191103</v>
      </c>
      <c r="BK338" s="141">
        <f t="shared" si="397"/>
        <v>2191101</v>
      </c>
      <c r="BL338" s="141">
        <f t="shared" si="371"/>
        <v>0</v>
      </c>
      <c r="BM338" s="141"/>
      <c r="BN338" s="141">
        <v>500571</v>
      </c>
      <c r="BO338" s="141">
        <f t="shared" si="398"/>
        <v>186600000</v>
      </c>
      <c r="BP338" s="141">
        <f t="shared" si="399"/>
        <v>183638092</v>
      </c>
      <c r="BQ338" s="141">
        <f t="shared" si="372"/>
        <v>508644.73477539723</v>
      </c>
      <c r="BR338" s="141"/>
      <c r="BS338" s="141">
        <v>291339</v>
      </c>
      <c r="BT338" s="141">
        <f t="shared" si="400"/>
        <v>121100000</v>
      </c>
      <c r="BU338" s="141">
        <f t="shared" si="401"/>
        <v>119177778</v>
      </c>
      <c r="BV338" s="141">
        <f t="shared" si="373"/>
        <v>296038.01557703147</v>
      </c>
      <c r="BW338" s="141"/>
      <c r="BX338" s="141">
        <v>45005</v>
      </c>
      <c r="BY338" s="141">
        <f t="shared" si="402"/>
        <v>10161290</v>
      </c>
      <c r="BZ338" s="141">
        <f t="shared" si="403"/>
        <v>10000069</v>
      </c>
      <c r="CA338" s="141">
        <f t="shared" si="374"/>
        <v>45730.570104066283</v>
      </c>
      <c r="CB338" s="141"/>
      <c r="CC338" s="141">
        <v>18465.095870000001</v>
      </c>
      <c r="CD338" s="141">
        <f t="shared" si="404"/>
        <v>1904000</v>
      </c>
      <c r="CE338" s="141">
        <f t="shared" si="405"/>
        <v>1874207.2309440002</v>
      </c>
      <c r="CF338" s="141">
        <f t="shared" si="375"/>
        <v>18758.620688263945</v>
      </c>
      <c r="CG338" s="141"/>
      <c r="CH338" s="141">
        <v>693.23</v>
      </c>
      <c r="CI338" s="141">
        <f t="shared" si="408"/>
        <v>246401</v>
      </c>
      <c r="CJ338" s="141">
        <f t="shared" si="409"/>
        <v>225992.98000000117</v>
      </c>
      <c r="CK338" s="141">
        <f t="shared" si="376"/>
        <v>755.83128834355432</v>
      </c>
      <c r="CL338" s="141"/>
      <c r="CM338" s="141">
        <v>614107</v>
      </c>
      <c r="CN338" s="141">
        <v>607306</v>
      </c>
      <c r="CO338" s="141">
        <f t="shared" si="406"/>
        <v>1221413</v>
      </c>
      <c r="CP338" s="141">
        <f t="shared" si="410"/>
        <v>435000431</v>
      </c>
      <c r="CQ338" s="141">
        <f t="shared" si="411"/>
        <v>435000431.00000006</v>
      </c>
      <c r="CR338" s="141">
        <f t="shared" si="412"/>
        <v>1221412.9999999998</v>
      </c>
      <c r="CS338" s="141"/>
      <c r="CT338" s="141"/>
      <c r="CU338" s="141"/>
      <c r="CV338" s="141">
        <f t="shared" si="407"/>
        <v>20187886.250350799</v>
      </c>
    </row>
    <row r="339" spans="1:100" s="14" customFormat="1" ht="13.2" x14ac:dyDescent="0.25">
      <c r="A339" s="4" t="s">
        <v>537</v>
      </c>
      <c r="B339" s="4" t="s">
        <v>538</v>
      </c>
      <c r="C339" s="4" t="s">
        <v>348</v>
      </c>
      <c r="D339" s="4" t="s">
        <v>348</v>
      </c>
      <c r="E339" s="4"/>
      <c r="F339" s="141"/>
      <c r="G339" s="141">
        <f>'Control Totals 2016-17'!$I$3</f>
        <v>129600000</v>
      </c>
      <c r="H339" s="141">
        <v>129600000.00000101</v>
      </c>
      <c r="I339" s="141">
        <f t="shared" si="362"/>
        <v>0</v>
      </c>
      <c r="J339" s="141"/>
      <c r="K339" s="141"/>
      <c r="L339" s="141">
        <f t="shared" si="377"/>
        <v>3202979103</v>
      </c>
      <c r="M339" s="141">
        <v>5258012077.9999981</v>
      </c>
      <c r="N339" s="141">
        <f t="shared" si="363"/>
        <v>0</v>
      </c>
      <c r="O339" s="141"/>
      <c r="P339" s="141">
        <v>1435663.7536279999</v>
      </c>
      <c r="Q339" s="141">
        <v>756991403</v>
      </c>
      <c r="R339" s="141">
        <v>1276518313</v>
      </c>
      <c r="S339" s="141">
        <f t="shared" si="364"/>
        <v>851366.64944587136</v>
      </c>
      <c r="T339" s="141"/>
      <c r="U339" s="141"/>
      <c r="V339" s="141">
        <f t="shared" si="378"/>
        <v>443204474</v>
      </c>
      <c r="W339" s="141">
        <f t="shared" si="379"/>
        <v>523996799.00000209</v>
      </c>
      <c r="X339" s="141">
        <f t="shared" si="380"/>
        <v>0</v>
      </c>
      <c r="Y339" s="141"/>
      <c r="Z339" s="141">
        <v>121464.99215599999</v>
      </c>
      <c r="AA339" s="141">
        <f t="shared" si="381"/>
        <v>340118003</v>
      </c>
      <c r="AB339" s="141">
        <f t="shared" si="382"/>
        <v>342170317.00001383</v>
      </c>
      <c r="AC339" s="141">
        <f t="shared" si="383"/>
        <v>120736.45349695167</v>
      </c>
      <c r="AD339" s="141"/>
      <c r="AE339" s="141"/>
      <c r="AF339" s="141">
        <f t="shared" si="384"/>
        <v>605544318</v>
      </c>
      <c r="AG339" s="141">
        <f t="shared" si="385"/>
        <v>726591897.00000179</v>
      </c>
      <c r="AH339" s="141">
        <f t="shared" si="365"/>
        <v>0</v>
      </c>
      <c r="AI339" s="141"/>
      <c r="AJ339" s="141"/>
      <c r="AK339" s="141">
        <f t="shared" si="386"/>
        <v>20371175</v>
      </c>
      <c r="AL339" s="141">
        <f t="shared" si="387"/>
        <v>21580834</v>
      </c>
      <c r="AM339" s="141">
        <f t="shared" si="366"/>
        <v>0</v>
      </c>
      <c r="AN339" s="141"/>
      <c r="AO339" s="141">
        <v>32355.197630999999</v>
      </c>
      <c r="AP339" s="141">
        <f t="shared" si="388"/>
        <v>45205996</v>
      </c>
      <c r="AQ339" s="141">
        <f t="shared" si="389"/>
        <v>45294790.000002876</v>
      </c>
      <c r="AR339" s="141">
        <f t="shared" si="367"/>
        <v>32291.769863291178</v>
      </c>
      <c r="AS339" s="141"/>
      <c r="AT339" s="141"/>
      <c r="AU339" s="141">
        <f t="shared" si="390"/>
        <v>12223411</v>
      </c>
      <c r="AV339" s="141">
        <f t="shared" si="391"/>
        <v>11889881.000002848</v>
      </c>
      <c r="AW339" s="141">
        <f t="shared" si="368"/>
        <v>0</v>
      </c>
      <c r="AX339" s="141"/>
      <c r="AY339" s="141"/>
      <c r="AZ339" s="141">
        <f t="shared" si="392"/>
        <v>859541545</v>
      </c>
      <c r="BA339" s="141">
        <f t="shared" si="393"/>
        <v>834431461.9999969</v>
      </c>
      <c r="BB339" s="141">
        <f t="shared" si="369"/>
        <v>0</v>
      </c>
      <c r="BC339" s="141"/>
      <c r="BD339" s="141"/>
      <c r="BE339" s="141">
        <f t="shared" si="394"/>
        <v>9386434</v>
      </c>
      <c r="BF339" s="141">
        <f t="shared" si="395"/>
        <v>9386434</v>
      </c>
      <c r="BG339" s="141">
        <f t="shared" si="370"/>
        <v>0</v>
      </c>
      <c r="BH339" s="141"/>
      <c r="BI339" s="141"/>
      <c r="BJ339" s="141">
        <f t="shared" si="396"/>
        <v>2191103</v>
      </c>
      <c r="BK339" s="141">
        <f t="shared" si="397"/>
        <v>2191101</v>
      </c>
      <c r="BL339" s="141">
        <f t="shared" si="371"/>
        <v>0</v>
      </c>
      <c r="BM339" s="141"/>
      <c r="BN339" s="141"/>
      <c r="BO339" s="141">
        <f t="shared" si="398"/>
        <v>186600000</v>
      </c>
      <c r="BP339" s="141">
        <f t="shared" si="399"/>
        <v>183638092</v>
      </c>
      <c r="BQ339" s="141">
        <f t="shared" si="372"/>
        <v>0</v>
      </c>
      <c r="BR339" s="141"/>
      <c r="BS339" s="141"/>
      <c r="BT339" s="141">
        <f t="shared" si="400"/>
        <v>121100000</v>
      </c>
      <c r="BU339" s="141">
        <f t="shared" si="401"/>
        <v>119177778</v>
      </c>
      <c r="BV339" s="141">
        <f t="shared" si="373"/>
        <v>0</v>
      </c>
      <c r="BW339" s="141"/>
      <c r="BX339" s="141"/>
      <c r="BY339" s="141">
        <f t="shared" si="402"/>
        <v>10161290</v>
      </c>
      <c r="BZ339" s="141">
        <f t="shared" si="403"/>
        <v>10000069</v>
      </c>
      <c r="CA339" s="141">
        <f t="shared" si="374"/>
        <v>0</v>
      </c>
      <c r="CB339" s="141"/>
      <c r="CC339" s="141"/>
      <c r="CD339" s="141">
        <f t="shared" si="404"/>
        <v>1904000</v>
      </c>
      <c r="CE339" s="141">
        <f t="shared" si="405"/>
        <v>1874207.2309440002</v>
      </c>
      <c r="CF339" s="141">
        <f t="shared" si="375"/>
        <v>0</v>
      </c>
      <c r="CG339" s="141"/>
      <c r="CH339" s="141">
        <v>693.23</v>
      </c>
      <c r="CI339" s="141">
        <f t="shared" si="408"/>
        <v>246401</v>
      </c>
      <c r="CJ339" s="141">
        <f t="shared" si="409"/>
        <v>225992.98000000117</v>
      </c>
      <c r="CK339" s="141">
        <f t="shared" si="376"/>
        <v>755.83128834355432</v>
      </c>
      <c r="CL339" s="141"/>
      <c r="CM339" s="141"/>
      <c r="CN339" s="141"/>
      <c r="CO339" s="141">
        <f t="shared" si="406"/>
        <v>0</v>
      </c>
      <c r="CP339" s="141">
        <f t="shared" si="410"/>
        <v>435000431</v>
      </c>
      <c r="CQ339" s="141">
        <f t="shared" si="411"/>
        <v>435000431.00000006</v>
      </c>
      <c r="CR339" s="141">
        <f t="shared" si="412"/>
        <v>0</v>
      </c>
      <c r="CS339" s="141"/>
      <c r="CT339" s="141"/>
      <c r="CU339" s="141"/>
      <c r="CV339" s="141">
        <f t="shared" si="407"/>
        <v>1005150.7040944577</v>
      </c>
    </row>
    <row r="340" spans="1:100" s="14" customFormat="1" ht="13.2" x14ac:dyDescent="0.25">
      <c r="A340" s="4" t="s">
        <v>274</v>
      </c>
      <c r="B340" s="4" t="s">
        <v>275</v>
      </c>
      <c r="C340" s="4"/>
      <c r="D340" s="4" t="s">
        <v>203</v>
      </c>
      <c r="E340" s="4"/>
      <c r="F340" s="141">
        <v>496998.12537700002</v>
      </c>
      <c r="G340" s="141">
        <f>'Control Totals 2016-17'!$I$3</f>
        <v>129600000</v>
      </c>
      <c r="H340" s="141">
        <v>129600000.00000101</v>
      </c>
      <c r="I340" s="141">
        <f t="shared" si="362"/>
        <v>496998.12537699612</v>
      </c>
      <c r="J340" s="141"/>
      <c r="K340" s="141">
        <v>18481890.586073998</v>
      </c>
      <c r="L340" s="141">
        <f t="shared" si="377"/>
        <v>3202979103</v>
      </c>
      <c r="M340" s="141">
        <v>5258012077.9999981</v>
      </c>
      <c r="N340" s="141">
        <f t="shared" si="363"/>
        <v>11258458.225840434</v>
      </c>
      <c r="O340" s="141"/>
      <c r="P340" s="141">
        <v>2666505.6288950001</v>
      </c>
      <c r="Q340" s="141">
        <v>756991403</v>
      </c>
      <c r="R340" s="141">
        <v>1276518313</v>
      </c>
      <c r="S340" s="141">
        <f t="shared" si="364"/>
        <v>1581271.3508048386</v>
      </c>
      <c r="T340" s="141"/>
      <c r="U340" s="141"/>
      <c r="V340" s="141">
        <f t="shared" si="378"/>
        <v>443204474</v>
      </c>
      <c r="W340" s="141">
        <f t="shared" si="379"/>
        <v>523996799.00000209</v>
      </c>
      <c r="X340" s="141">
        <f t="shared" si="380"/>
        <v>0</v>
      </c>
      <c r="Y340" s="141"/>
      <c r="Z340" s="141">
        <v>887662.10288300004</v>
      </c>
      <c r="AA340" s="141">
        <f t="shared" si="381"/>
        <v>340118003</v>
      </c>
      <c r="AB340" s="141">
        <f t="shared" si="382"/>
        <v>342170317.00001383</v>
      </c>
      <c r="AC340" s="141">
        <f t="shared" si="383"/>
        <v>882337.9667130342</v>
      </c>
      <c r="AD340" s="141"/>
      <c r="AE340" s="141">
        <v>1883785.402067</v>
      </c>
      <c r="AF340" s="141">
        <f t="shared" si="384"/>
        <v>605544318</v>
      </c>
      <c r="AG340" s="141">
        <f t="shared" si="385"/>
        <v>726591897.00000179</v>
      </c>
      <c r="AH340" s="141">
        <f t="shared" si="365"/>
        <v>1569953.5754016461</v>
      </c>
      <c r="AI340" s="141"/>
      <c r="AJ340" s="141"/>
      <c r="AK340" s="141">
        <f t="shared" si="386"/>
        <v>20371175</v>
      </c>
      <c r="AL340" s="141">
        <f t="shared" si="387"/>
        <v>21580834</v>
      </c>
      <c r="AM340" s="141">
        <f t="shared" si="366"/>
        <v>0</v>
      </c>
      <c r="AN340" s="141"/>
      <c r="AO340" s="141">
        <v>37703.379426</v>
      </c>
      <c r="AP340" s="141">
        <f t="shared" si="388"/>
        <v>45205996</v>
      </c>
      <c r="AQ340" s="141">
        <f t="shared" si="389"/>
        <v>45294790.000002876</v>
      </c>
      <c r="AR340" s="141">
        <f t="shared" si="367"/>
        <v>37629.46730778816</v>
      </c>
      <c r="AS340" s="141"/>
      <c r="AT340" s="141">
        <v>67715.703219000003</v>
      </c>
      <c r="AU340" s="141">
        <f t="shared" si="390"/>
        <v>12223411</v>
      </c>
      <c r="AV340" s="141">
        <f t="shared" si="391"/>
        <v>11889881.000002848</v>
      </c>
      <c r="AW340" s="141">
        <f t="shared" si="368"/>
        <v>69615.235980886748</v>
      </c>
      <c r="AX340" s="141"/>
      <c r="AY340" s="141">
        <v>20465.201421000002</v>
      </c>
      <c r="AZ340" s="141">
        <f t="shared" si="392"/>
        <v>859541545</v>
      </c>
      <c r="BA340" s="141">
        <f t="shared" si="393"/>
        <v>834431461.9999969</v>
      </c>
      <c r="BB340" s="141">
        <f t="shared" si="369"/>
        <v>21081.049372204281</v>
      </c>
      <c r="BC340" s="141"/>
      <c r="BD340" s="141"/>
      <c r="BE340" s="141">
        <f t="shared" si="394"/>
        <v>9386434</v>
      </c>
      <c r="BF340" s="141">
        <f t="shared" si="395"/>
        <v>9386434</v>
      </c>
      <c r="BG340" s="141">
        <f t="shared" si="370"/>
        <v>0</v>
      </c>
      <c r="BH340" s="141"/>
      <c r="BI340" s="141"/>
      <c r="BJ340" s="141">
        <f t="shared" si="396"/>
        <v>2191103</v>
      </c>
      <c r="BK340" s="141">
        <f t="shared" si="397"/>
        <v>2191101</v>
      </c>
      <c r="BL340" s="141">
        <f t="shared" si="371"/>
        <v>0</v>
      </c>
      <c r="BM340" s="141"/>
      <c r="BN340" s="141">
        <v>633995</v>
      </c>
      <c r="BO340" s="141">
        <f t="shared" si="398"/>
        <v>186600000</v>
      </c>
      <c r="BP340" s="141">
        <f t="shared" si="399"/>
        <v>183638092</v>
      </c>
      <c r="BQ340" s="141">
        <f t="shared" si="372"/>
        <v>644220.7371660124</v>
      </c>
      <c r="BR340" s="141"/>
      <c r="BS340" s="141">
        <v>468028</v>
      </c>
      <c r="BT340" s="141">
        <f t="shared" si="400"/>
        <v>121100000</v>
      </c>
      <c r="BU340" s="141">
        <f t="shared" si="401"/>
        <v>119177778</v>
      </c>
      <c r="BV340" s="141">
        <f t="shared" si="373"/>
        <v>475576.83782290353</v>
      </c>
      <c r="BW340" s="141"/>
      <c r="BX340" s="141">
        <v>22727</v>
      </c>
      <c r="BY340" s="141">
        <f t="shared" si="402"/>
        <v>10161290</v>
      </c>
      <c r="BZ340" s="141">
        <f t="shared" si="403"/>
        <v>10000069</v>
      </c>
      <c r="CA340" s="141">
        <f t="shared" si="374"/>
        <v>23093.404438509377</v>
      </c>
      <c r="CB340" s="141"/>
      <c r="CC340" s="141">
        <v>9232.5479369999994</v>
      </c>
      <c r="CD340" s="141">
        <f t="shared" si="404"/>
        <v>1904000</v>
      </c>
      <c r="CE340" s="141">
        <f t="shared" si="405"/>
        <v>1874207.2309440002</v>
      </c>
      <c r="CF340" s="141">
        <f t="shared" si="375"/>
        <v>9379.3103461637638</v>
      </c>
      <c r="CG340" s="141"/>
      <c r="CH340" s="141">
        <v>693.23</v>
      </c>
      <c r="CI340" s="141">
        <f t="shared" si="408"/>
        <v>246401</v>
      </c>
      <c r="CJ340" s="141">
        <f t="shared" si="409"/>
        <v>225992.98000000117</v>
      </c>
      <c r="CK340" s="141">
        <f t="shared" si="376"/>
        <v>755.83128834355432</v>
      </c>
      <c r="CL340" s="141"/>
      <c r="CM340" s="141">
        <v>635576</v>
      </c>
      <c r="CN340" s="141">
        <v>1268580</v>
      </c>
      <c r="CO340" s="141">
        <f t="shared" si="406"/>
        <v>1904156</v>
      </c>
      <c r="CP340" s="141">
        <f t="shared" si="410"/>
        <v>435000431</v>
      </c>
      <c r="CQ340" s="141">
        <f t="shared" si="411"/>
        <v>435000431.00000006</v>
      </c>
      <c r="CR340" s="141">
        <f t="shared" si="412"/>
        <v>1904155.9999999998</v>
      </c>
      <c r="CS340" s="141"/>
      <c r="CT340" s="141"/>
      <c r="CU340" s="141"/>
      <c r="CV340" s="141">
        <f t="shared" si="407"/>
        <v>18974527.117859762</v>
      </c>
    </row>
    <row r="341" spans="1:100" s="14" customFormat="1" ht="13.2" x14ac:dyDescent="0.25">
      <c r="A341" s="4" t="s">
        <v>403</v>
      </c>
      <c r="B341" s="4" t="s">
        <v>404</v>
      </c>
      <c r="C341" s="4" t="s">
        <v>348</v>
      </c>
      <c r="D341" s="4" t="s">
        <v>348</v>
      </c>
      <c r="E341" s="4"/>
      <c r="F341" s="141"/>
      <c r="G341" s="141">
        <f>'Control Totals 2016-17'!$I$3</f>
        <v>129600000</v>
      </c>
      <c r="H341" s="141">
        <v>129600000.00000101</v>
      </c>
      <c r="I341" s="141">
        <f t="shared" si="362"/>
        <v>0</v>
      </c>
      <c r="J341" s="141"/>
      <c r="K341" s="141"/>
      <c r="L341" s="141">
        <f t="shared" si="377"/>
        <v>3202979103</v>
      </c>
      <c r="M341" s="141">
        <v>5258012077.9999981</v>
      </c>
      <c r="N341" s="141">
        <f t="shared" si="363"/>
        <v>0</v>
      </c>
      <c r="O341" s="141"/>
      <c r="P341" s="141">
        <v>1510582.7178209999</v>
      </c>
      <c r="Q341" s="141">
        <v>756991403</v>
      </c>
      <c r="R341" s="141">
        <v>1276518313</v>
      </c>
      <c r="S341" s="141">
        <f t="shared" si="364"/>
        <v>895794.53680025018</v>
      </c>
      <c r="T341" s="141"/>
      <c r="U341" s="141"/>
      <c r="V341" s="141">
        <f t="shared" si="378"/>
        <v>443204474</v>
      </c>
      <c r="W341" s="141">
        <f t="shared" si="379"/>
        <v>523996799.00000209</v>
      </c>
      <c r="X341" s="141">
        <f t="shared" si="380"/>
        <v>0</v>
      </c>
      <c r="Y341" s="141"/>
      <c r="Z341" s="141">
        <v>49309.723611000001</v>
      </c>
      <c r="AA341" s="141">
        <f t="shared" si="381"/>
        <v>340118003</v>
      </c>
      <c r="AB341" s="141">
        <f t="shared" si="382"/>
        <v>342170317.00001383</v>
      </c>
      <c r="AC341" s="141">
        <f t="shared" si="383"/>
        <v>49013.96728417735</v>
      </c>
      <c r="AD341" s="141"/>
      <c r="AE341" s="141"/>
      <c r="AF341" s="141">
        <f t="shared" si="384"/>
        <v>605544318</v>
      </c>
      <c r="AG341" s="141">
        <f t="shared" si="385"/>
        <v>726591897.00000179</v>
      </c>
      <c r="AH341" s="141">
        <f t="shared" si="365"/>
        <v>0</v>
      </c>
      <c r="AI341" s="141"/>
      <c r="AJ341" s="141"/>
      <c r="AK341" s="141">
        <f t="shared" si="386"/>
        <v>20371175</v>
      </c>
      <c r="AL341" s="141">
        <f t="shared" si="387"/>
        <v>21580834</v>
      </c>
      <c r="AM341" s="141">
        <f t="shared" si="366"/>
        <v>0</v>
      </c>
      <c r="AN341" s="141"/>
      <c r="AO341" s="141">
        <v>59941.420536999998</v>
      </c>
      <c r="AP341" s="141">
        <f t="shared" si="388"/>
        <v>45205996</v>
      </c>
      <c r="AQ341" s="141">
        <f t="shared" si="389"/>
        <v>45294790.000002876</v>
      </c>
      <c r="AR341" s="141">
        <f t="shared" si="367"/>
        <v>59823.913898922321</v>
      </c>
      <c r="AS341" s="141"/>
      <c r="AT341" s="141"/>
      <c r="AU341" s="141">
        <f t="shared" si="390"/>
        <v>12223411</v>
      </c>
      <c r="AV341" s="141">
        <f t="shared" si="391"/>
        <v>11889881.000002848</v>
      </c>
      <c r="AW341" s="141">
        <f t="shared" si="368"/>
        <v>0</v>
      </c>
      <c r="AX341" s="141"/>
      <c r="AY341" s="141"/>
      <c r="AZ341" s="141">
        <f t="shared" si="392"/>
        <v>859541545</v>
      </c>
      <c r="BA341" s="141">
        <f t="shared" si="393"/>
        <v>834431461.9999969</v>
      </c>
      <c r="BB341" s="141">
        <f t="shared" si="369"/>
        <v>0</v>
      </c>
      <c r="BC341" s="141"/>
      <c r="BD341" s="141"/>
      <c r="BE341" s="141">
        <f t="shared" si="394"/>
        <v>9386434</v>
      </c>
      <c r="BF341" s="141">
        <f t="shared" si="395"/>
        <v>9386434</v>
      </c>
      <c r="BG341" s="141">
        <f t="shared" si="370"/>
        <v>0</v>
      </c>
      <c r="BH341" s="141"/>
      <c r="BI341" s="141"/>
      <c r="BJ341" s="141">
        <f t="shared" si="396"/>
        <v>2191103</v>
      </c>
      <c r="BK341" s="141">
        <f t="shared" si="397"/>
        <v>2191101</v>
      </c>
      <c r="BL341" s="141">
        <f t="shared" si="371"/>
        <v>0</v>
      </c>
      <c r="BM341" s="141"/>
      <c r="BN341" s="141"/>
      <c r="BO341" s="141">
        <f t="shared" si="398"/>
        <v>186600000</v>
      </c>
      <c r="BP341" s="141">
        <f t="shared" si="399"/>
        <v>183638092</v>
      </c>
      <c r="BQ341" s="141">
        <f t="shared" si="372"/>
        <v>0</v>
      </c>
      <c r="BR341" s="141"/>
      <c r="BS341" s="141"/>
      <c r="BT341" s="141">
        <f t="shared" si="400"/>
        <v>121100000</v>
      </c>
      <c r="BU341" s="141">
        <f t="shared" si="401"/>
        <v>119177778</v>
      </c>
      <c r="BV341" s="141">
        <f t="shared" si="373"/>
        <v>0</v>
      </c>
      <c r="BW341" s="141"/>
      <c r="BX341" s="141"/>
      <c r="BY341" s="141">
        <f t="shared" si="402"/>
        <v>10161290</v>
      </c>
      <c r="BZ341" s="141">
        <f t="shared" si="403"/>
        <v>10000069</v>
      </c>
      <c r="CA341" s="141">
        <f t="shared" si="374"/>
        <v>0</v>
      </c>
      <c r="CB341" s="141"/>
      <c r="CC341" s="141"/>
      <c r="CD341" s="141">
        <f t="shared" si="404"/>
        <v>1904000</v>
      </c>
      <c r="CE341" s="141">
        <f t="shared" si="405"/>
        <v>1874207.2309440002</v>
      </c>
      <c r="CF341" s="141">
        <f t="shared" si="375"/>
        <v>0</v>
      </c>
      <c r="CG341" s="141"/>
      <c r="CH341" s="141">
        <v>693.23</v>
      </c>
      <c r="CI341" s="141">
        <f t="shared" si="408"/>
        <v>246401</v>
      </c>
      <c r="CJ341" s="141">
        <f t="shared" si="409"/>
        <v>225992.98000000117</v>
      </c>
      <c r="CK341" s="141">
        <f t="shared" si="376"/>
        <v>755.83128834355432</v>
      </c>
      <c r="CL341" s="141"/>
      <c r="CM341" s="141">
        <v>36359</v>
      </c>
      <c r="CN341" s="141">
        <v>35181</v>
      </c>
      <c r="CO341" s="141">
        <f t="shared" si="406"/>
        <v>71540</v>
      </c>
      <c r="CP341" s="141">
        <f t="shared" si="410"/>
        <v>435000431</v>
      </c>
      <c r="CQ341" s="141">
        <f t="shared" si="411"/>
        <v>435000431.00000006</v>
      </c>
      <c r="CR341" s="141">
        <f t="shared" si="412"/>
        <v>71539.999999999985</v>
      </c>
      <c r="CS341" s="141"/>
      <c r="CT341" s="141"/>
      <c r="CU341" s="141"/>
      <c r="CV341" s="141">
        <f t="shared" si="407"/>
        <v>1076928.2492716932</v>
      </c>
    </row>
    <row r="342" spans="1:100" s="14" customFormat="1" ht="13.2" x14ac:dyDescent="0.25">
      <c r="A342" s="4" t="s">
        <v>128</v>
      </c>
      <c r="B342" s="4" t="s">
        <v>129</v>
      </c>
      <c r="C342" s="4"/>
      <c r="D342" s="4" t="s">
        <v>109</v>
      </c>
      <c r="E342" s="4"/>
      <c r="F342" s="141">
        <v>1298420.355309</v>
      </c>
      <c r="G342" s="141">
        <f>'Control Totals 2016-17'!$I$3</f>
        <v>129600000</v>
      </c>
      <c r="H342" s="141">
        <v>129600000.00000101</v>
      </c>
      <c r="I342" s="141">
        <f t="shared" si="362"/>
        <v>1298420.3553089898</v>
      </c>
      <c r="J342" s="141"/>
      <c r="K342" s="141">
        <v>50539858.269657001</v>
      </c>
      <c r="L342" s="141">
        <f t="shared" si="377"/>
        <v>3202979103</v>
      </c>
      <c r="M342" s="141">
        <v>5258012077.9999981</v>
      </c>
      <c r="N342" s="141">
        <f t="shared" si="363"/>
        <v>30786941.434312385</v>
      </c>
      <c r="O342" s="141"/>
      <c r="P342" s="141">
        <v>21033590.442531999</v>
      </c>
      <c r="Q342" s="141">
        <v>756991403</v>
      </c>
      <c r="R342" s="141">
        <v>1276518313</v>
      </c>
      <c r="S342" s="141">
        <f t="shared" si="364"/>
        <v>12473183.484379584</v>
      </c>
      <c r="T342" s="141"/>
      <c r="U342" s="141"/>
      <c r="V342" s="141">
        <f t="shared" si="378"/>
        <v>443204474</v>
      </c>
      <c r="W342" s="141">
        <f t="shared" si="379"/>
        <v>523996799.00000209</v>
      </c>
      <c r="X342" s="141">
        <f t="shared" si="380"/>
        <v>0</v>
      </c>
      <c r="Y342" s="141"/>
      <c r="Z342" s="141">
        <v>1135152.4307250001</v>
      </c>
      <c r="AA342" s="141">
        <f t="shared" si="381"/>
        <v>340118003</v>
      </c>
      <c r="AB342" s="141">
        <f t="shared" si="382"/>
        <v>342170317.00001383</v>
      </c>
      <c r="AC342" s="141">
        <f t="shared" si="383"/>
        <v>1128343.8646104631</v>
      </c>
      <c r="AD342" s="141"/>
      <c r="AE342" s="141">
        <v>6392036.6614560001</v>
      </c>
      <c r="AF342" s="141">
        <f t="shared" si="384"/>
        <v>605544318</v>
      </c>
      <c r="AG342" s="141">
        <f t="shared" si="385"/>
        <v>726591897.00000179</v>
      </c>
      <c r="AH342" s="141">
        <f t="shared" si="365"/>
        <v>5327146.4996703109</v>
      </c>
      <c r="AI342" s="141"/>
      <c r="AJ342" s="141"/>
      <c r="AK342" s="141">
        <f t="shared" si="386"/>
        <v>20371175</v>
      </c>
      <c r="AL342" s="141">
        <f t="shared" si="387"/>
        <v>21580834</v>
      </c>
      <c r="AM342" s="141">
        <f t="shared" si="366"/>
        <v>0</v>
      </c>
      <c r="AN342" s="141"/>
      <c r="AO342" s="141">
        <v>985232.92327100004</v>
      </c>
      <c r="AP342" s="141">
        <f t="shared" si="388"/>
        <v>45205996</v>
      </c>
      <c r="AQ342" s="141">
        <f t="shared" si="389"/>
        <v>45294790.000002876</v>
      </c>
      <c r="AR342" s="141">
        <f t="shared" si="367"/>
        <v>983301.51411352842</v>
      </c>
      <c r="AS342" s="141"/>
      <c r="AT342" s="141">
        <v>82946.074594999998</v>
      </c>
      <c r="AU342" s="141">
        <f t="shared" si="390"/>
        <v>12223411</v>
      </c>
      <c r="AV342" s="141">
        <f t="shared" si="391"/>
        <v>11889881.000002848</v>
      </c>
      <c r="AW342" s="141">
        <f t="shared" si="368"/>
        <v>85272.8434044967</v>
      </c>
      <c r="AX342" s="141"/>
      <c r="AY342" s="141">
        <v>1115542.4887949999</v>
      </c>
      <c r="AZ342" s="141">
        <f t="shared" si="392"/>
        <v>859541545</v>
      </c>
      <c r="BA342" s="141">
        <f t="shared" si="393"/>
        <v>834431461.9999969</v>
      </c>
      <c r="BB342" s="141">
        <f t="shared" si="369"/>
        <v>1149111.8899493304</v>
      </c>
      <c r="BC342" s="141"/>
      <c r="BD342" s="141"/>
      <c r="BE342" s="141">
        <f t="shared" si="394"/>
        <v>9386434</v>
      </c>
      <c r="BF342" s="141">
        <f t="shared" si="395"/>
        <v>9386434</v>
      </c>
      <c r="BG342" s="141">
        <f t="shared" si="370"/>
        <v>0</v>
      </c>
      <c r="BH342" s="141"/>
      <c r="BI342" s="141"/>
      <c r="BJ342" s="141">
        <f t="shared" si="396"/>
        <v>2191103</v>
      </c>
      <c r="BK342" s="141">
        <f t="shared" si="397"/>
        <v>2191101</v>
      </c>
      <c r="BL342" s="141">
        <f t="shared" si="371"/>
        <v>0</v>
      </c>
      <c r="BM342" s="141"/>
      <c r="BN342" s="141">
        <v>1120930</v>
      </c>
      <c r="BO342" s="141">
        <f t="shared" si="398"/>
        <v>186600000</v>
      </c>
      <c r="BP342" s="141">
        <f t="shared" si="399"/>
        <v>183638092</v>
      </c>
      <c r="BQ342" s="141">
        <f t="shared" si="372"/>
        <v>1139009.5362132166</v>
      </c>
      <c r="BR342" s="141"/>
      <c r="BS342" s="141">
        <v>237402</v>
      </c>
      <c r="BT342" s="141">
        <f t="shared" si="400"/>
        <v>121100000</v>
      </c>
      <c r="BU342" s="141">
        <f t="shared" si="401"/>
        <v>119177778</v>
      </c>
      <c r="BV342" s="141">
        <f t="shared" si="373"/>
        <v>241231.06406632284</v>
      </c>
      <c r="BW342" s="141"/>
      <c r="BX342" s="141">
        <v>85293</v>
      </c>
      <c r="BY342" s="141">
        <f t="shared" si="402"/>
        <v>10161290</v>
      </c>
      <c r="BZ342" s="141">
        <f t="shared" si="403"/>
        <v>10000069</v>
      </c>
      <c r="CA342" s="141">
        <f t="shared" si="374"/>
        <v>86668.092787159781</v>
      </c>
      <c r="CB342" s="141"/>
      <c r="CC342" s="141">
        <v>13848.821900000001</v>
      </c>
      <c r="CD342" s="141">
        <f t="shared" si="404"/>
        <v>1904000</v>
      </c>
      <c r="CE342" s="141">
        <f t="shared" si="405"/>
        <v>1874207.2309440002</v>
      </c>
      <c r="CF342" s="141">
        <f t="shared" si="375"/>
        <v>14068.965513658219</v>
      </c>
      <c r="CG342" s="141"/>
      <c r="CH342" s="141">
        <v>693.23</v>
      </c>
      <c r="CI342" s="141">
        <f t="shared" si="408"/>
        <v>246401</v>
      </c>
      <c r="CJ342" s="141">
        <f t="shared" si="409"/>
        <v>225992.98000000117</v>
      </c>
      <c r="CK342" s="141">
        <f t="shared" si="376"/>
        <v>755.83128834355432</v>
      </c>
      <c r="CL342" s="141"/>
      <c r="CM342" s="141">
        <v>900846.99999999558</v>
      </c>
      <c r="CN342" s="141">
        <v>1717642</v>
      </c>
      <c r="CO342" s="141">
        <f t="shared" si="406"/>
        <v>2618488.9999999953</v>
      </c>
      <c r="CP342" s="141">
        <f t="shared" si="410"/>
        <v>435000431</v>
      </c>
      <c r="CQ342" s="141">
        <f t="shared" si="411"/>
        <v>435000431.00000006</v>
      </c>
      <c r="CR342" s="141">
        <f t="shared" si="412"/>
        <v>2618488.9999999953</v>
      </c>
      <c r="CS342" s="141"/>
      <c r="CT342" s="141"/>
      <c r="CU342" s="141"/>
      <c r="CV342" s="141">
        <f t="shared" si="407"/>
        <v>57331944.375617787</v>
      </c>
    </row>
    <row r="343" spans="1:100" s="14" customFormat="1" ht="13.2" x14ac:dyDescent="0.25">
      <c r="A343" s="4" t="s">
        <v>51</v>
      </c>
      <c r="B343" s="4" t="s">
        <v>52</v>
      </c>
      <c r="C343" s="4"/>
      <c r="D343" s="4" t="s">
        <v>36</v>
      </c>
      <c r="E343" s="4"/>
      <c r="F343" s="141">
        <v>417153.611102</v>
      </c>
      <c r="G343" s="141">
        <f>'Control Totals 2016-17'!$I$3</f>
        <v>129600000</v>
      </c>
      <c r="H343" s="141">
        <v>129600000.00000101</v>
      </c>
      <c r="I343" s="141">
        <f t="shared" si="362"/>
        <v>417153.61110199674</v>
      </c>
      <c r="J343" s="141"/>
      <c r="K343" s="141">
        <v>17201587.198546</v>
      </c>
      <c r="L343" s="141">
        <f t="shared" si="377"/>
        <v>3202979103</v>
      </c>
      <c r="M343" s="141">
        <v>5258012077.9999981</v>
      </c>
      <c r="N343" s="141">
        <f t="shared" si="363"/>
        <v>10478546.552964987</v>
      </c>
      <c r="O343" s="141"/>
      <c r="P343" s="141">
        <v>3958267.6918299999</v>
      </c>
      <c r="Q343" s="141">
        <v>756991403</v>
      </c>
      <c r="R343" s="141">
        <v>1276518313</v>
      </c>
      <c r="S343" s="141">
        <f t="shared" si="364"/>
        <v>2347302.4891010425</v>
      </c>
      <c r="T343" s="141"/>
      <c r="U343" s="141"/>
      <c r="V343" s="141">
        <f t="shared" si="378"/>
        <v>443204474</v>
      </c>
      <c r="W343" s="141">
        <f t="shared" si="379"/>
        <v>523996799.00000209</v>
      </c>
      <c r="X343" s="141">
        <f t="shared" si="380"/>
        <v>0</v>
      </c>
      <c r="Y343" s="141"/>
      <c r="Z343" s="141">
        <v>1269075.9031090001</v>
      </c>
      <c r="AA343" s="141">
        <f t="shared" si="381"/>
        <v>340118003</v>
      </c>
      <c r="AB343" s="141">
        <f t="shared" si="382"/>
        <v>342170317.00001383</v>
      </c>
      <c r="AC343" s="141">
        <f t="shared" si="383"/>
        <v>1261464.0732288801</v>
      </c>
      <c r="AD343" s="141"/>
      <c r="AE343" s="141">
        <v>2877160.3505569999</v>
      </c>
      <c r="AF343" s="141">
        <f t="shared" si="384"/>
        <v>605544318</v>
      </c>
      <c r="AG343" s="141">
        <f t="shared" si="385"/>
        <v>726591897.00000179</v>
      </c>
      <c r="AH343" s="141">
        <f t="shared" si="365"/>
        <v>2397835.854553543</v>
      </c>
      <c r="AI343" s="141"/>
      <c r="AJ343" s="141"/>
      <c r="AK343" s="141">
        <f t="shared" si="386"/>
        <v>20371175</v>
      </c>
      <c r="AL343" s="141">
        <f t="shared" si="387"/>
        <v>21580834</v>
      </c>
      <c r="AM343" s="141">
        <f t="shared" si="366"/>
        <v>0</v>
      </c>
      <c r="AN343" s="141"/>
      <c r="AO343" s="141">
        <v>53467.097138999998</v>
      </c>
      <c r="AP343" s="141">
        <f t="shared" si="388"/>
        <v>45205996</v>
      </c>
      <c r="AQ343" s="141">
        <f t="shared" si="389"/>
        <v>45294790.000002876</v>
      </c>
      <c r="AR343" s="141">
        <f t="shared" si="367"/>
        <v>53362.282492028149</v>
      </c>
      <c r="AS343" s="141"/>
      <c r="AT343" s="141">
        <v>66243.622713999997</v>
      </c>
      <c r="AU343" s="141">
        <f t="shared" si="390"/>
        <v>12223411</v>
      </c>
      <c r="AV343" s="141">
        <f t="shared" si="391"/>
        <v>11889881.000002848</v>
      </c>
      <c r="AW343" s="141">
        <f t="shared" si="368"/>
        <v>68101.861285404244</v>
      </c>
      <c r="AX343" s="141"/>
      <c r="AY343" s="141">
        <v>3085919.4178929999</v>
      </c>
      <c r="AZ343" s="141">
        <f t="shared" si="392"/>
        <v>859541545</v>
      </c>
      <c r="BA343" s="141">
        <f t="shared" si="393"/>
        <v>834431461.9999969</v>
      </c>
      <c r="BB343" s="141">
        <f t="shared" si="369"/>
        <v>3178782.2787071033</v>
      </c>
      <c r="BC343" s="141"/>
      <c r="BD343" s="141"/>
      <c r="BE343" s="141">
        <f t="shared" si="394"/>
        <v>9386434</v>
      </c>
      <c r="BF343" s="141">
        <f t="shared" si="395"/>
        <v>9386434</v>
      </c>
      <c r="BG343" s="141">
        <f t="shared" si="370"/>
        <v>0</v>
      </c>
      <c r="BH343" s="141"/>
      <c r="BI343" s="141"/>
      <c r="BJ343" s="141">
        <f t="shared" si="396"/>
        <v>2191103</v>
      </c>
      <c r="BK343" s="141">
        <f t="shared" si="397"/>
        <v>2191101</v>
      </c>
      <c r="BL343" s="141">
        <f t="shared" si="371"/>
        <v>0</v>
      </c>
      <c r="BM343" s="141"/>
      <c r="BN343" s="141">
        <v>723614</v>
      </c>
      <c r="BO343" s="141">
        <f t="shared" si="398"/>
        <v>186600000</v>
      </c>
      <c r="BP343" s="141">
        <f t="shared" si="399"/>
        <v>183638092</v>
      </c>
      <c r="BQ343" s="141">
        <f t="shared" si="372"/>
        <v>735285.20651369006</v>
      </c>
      <c r="BR343" s="141"/>
      <c r="BS343" s="141">
        <v>533276</v>
      </c>
      <c r="BT343" s="141">
        <f t="shared" si="400"/>
        <v>121100000</v>
      </c>
      <c r="BU343" s="141">
        <f t="shared" si="401"/>
        <v>119177778</v>
      </c>
      <c r="BV343" s="141">
        <f t="shared" si="373"/>
        <v>541877.22479605221</v>
      </c>
      <c r="BW343" s="141"/>
      <c r="BX343" s="141">
        <v>16607</v>
      </c>
      <c r="BY343" s="141">
        <f t="shared" si="402"/>
        <v>10161290</v>
      </c>
      <c r="BZ343" s="141">
        <f t="shared" si="403"/>
        <v>10000069</v>
      </c>
      <c r="CA343" s="141">
        <f t="shared" si="374"/>
        <v>16874.737867308715</v>
      </c>
      <c r="CB343" s="141"/>
      <c r="CC343" s="141">
        <v>9232.5479369999994</v>
      </c>
      <c r="CD343" s="141">
        <f t="shared" si="404"/>
        <v>1904000</v>
      </c>
      <c r="CE343" s="141">
        <f t="shared" si="405"/>
        <v>1874207.2309440002</v>
      </c>
      <c r="CF343" s="141">
        <f t="shared" si="375"/>
        <v>9379.3103461637638</v>
      </c>
      <c r="CG343" s="141"/>
      <c r="CH343" s="141">
        <v>693.23</v>
      </c>
      <c r="CI343" s="141">
        <f t="shared" si="408"/>
        <v>246401</v>
      </c>
      <c r="CJ343" s="141">
        <f t="shared" si="409"/>
        <v>225992.98000000117</v>
      </c>
      <c r="CK343" s="141">
        <f t="shared" si="376"/>
        <v>755.83128834355432</v>
      </c>
      <c r="CL343" s="141"/>
      <c r="CM343" s="141">
        <v>898121</v>
      </c>
      <c r="CN343" s="141">
        <v>1792229</v>
      </c>
      <c r="CO343" s="141">
        <f t="shared" si="406"/>
        <v>2690350</v>
      </c>
      <c r="CP343" s="141">
        <f t="shared" si="410"/>
        <v>435000431</v>
      </c>
      <c r="CQ343" s="141">
        <f t="shared" si="411"/>
        <v>435000431.00000006</v>
      </c>
      <c r="CR343" s="141">
        <f t="shared" si="412"/>
        <v>2690349.9999999995</v>
      </c>
      <c r="CS343" s="141"/>
      <c r="CT343" s="141"/>
      <c r="CU343" s="141"/>
      <c r="CV343" s="141">
        <f t="shared" si="407"/>
        <v>24197071.314246543</v>
      </c>
    </row>
    <row r="344" spans="1:100" s="14" customFormat="1" ht="13.2" x14ac:dyDescent="0.25">
      <c r="A344" s="4" t="s">
        <v>539</v>
      </c>
      <c r="B344" s="4" t="s">
        <v>540</v>
      </c>
      <c r="C344" s="4" t="s">
        <v>348</v>
      </c>
      <c r="D344" s="4" t="s">
        <v>348</v>
      </c>
      <c r="E344" s="4"/>
      <c r="F344" s="141"/>
      <c r="G344" s="141">
        <f>'Control Totals 2016-17'!$I$3</f>
        <v>129600000</v>
      </c>
      <c r="H344" s="141">
        <v>129600000.00000101</v>
      </c>
      <c r="I344" s="141">
        <f t="shared" si="362"/>
        <v>0</v>
      </c>
      <c r="J344" s="141"/>
      <c r="K344" s="141"/>
      <c r="L344" s="141">
        <f t="shared" si="377"/>
        <v>3202979103</v>
      </c>
      <c r="M344" s="141">
        <v>5258012077.9999981</v>
      </c>
      <c r="N344" s="141">
        <f t="shared" si="363"/>
        <v>0</v>
      </c>
      <c r="O344" s="141"/>
      <c r="P344" s="141">
        <v>1488501.0887249999</v>
      </c>
      <c r="Q344" s="141">
        <v>756991403</v>
      </c>
      <c r="R344" s="141">
        <v>1276518313</v>
      </c>
      <c r="S344" s="141">
        <f t="shared" si="364"/>
        <v>882699.85322252486</v>
      </c>
      <c r="T344" s="141"/>
      <c r="U344" s="141"/>
      <c r="V344" s="141">
        <f t="shared" si="378"/>
        <v>443204474</v>
      </c>
      <c r="W344" s="141">
        <f t="shared" si="379"/>
        <v>523996799.00000209</v>
      </c>
      <c r="X344" s="141">
        <f t="shared" si="380"/>
        <v>0</v>
      </c>
      <c r="Y344" s="141"/>
      <c r="Z344" s="141">
        <v>94631.741668999995</v>
      </c>
      <c r="AA344" s="141">
        <f t="shared" si="381"/>
        <v>340118003</v>
      </c>
      <c r="AB344" s="141">
        <f t="shared" si="382"/>
        <v>342170317.00001383</v>
      </c>
      <c r="AC344" s="141">
        <f t="shared" si="383"/>
        <v>94064.146998673954</v>
      </c>
      <c r="AD344" s="141"/>
      <c r="AE344" s="141"/>
      <c r="AF344" s="141">
        <f t="shared" si="384"/>
        <v>605544318</v>
      </c>
      <c r="AG344" s="141">
        <f t="shared" si="385"/>
        <v>726591897.00000179</v>
      </c>
      <c r="AH344" s="141">
        <f t="shared" si="365"/>
        <v>0</v>
      </c>
      <c r="AI344" s="141"/>
      <c r="AJ344" s="141"/>
      <c r="AK344" s="141">
        <f t="shared" si="386"/>
        <v>20371175</v>
      </c>
      <c r="AL344" s="141">
        <f t="shared" si="387"/>
        <v>21580834</v>
      </c>
      <c r="AM344" s="141">
        <f t="shared" si="366"/>
        <v>0</v>
      </c>
      <c r="AN344" s="141"/>
      <c r="AO344" s="141">
        <v>49695.173879000002</v>
      </c>
      <c r="AP344" s="141">
        <f t="shared" si="388"/>
        <v>45205996</v>
      </c>
      <c r="AQ344" s="141">
        <f t="shared" si="389"/>
        <v>45294790.000002876</v>
      </c>
      <c r="AR344" s="141">
        <f t="shared" si="367"/>
        <v>49597.753551638853</v>
      </c>
      <c r="AS344" s="141"/>
      <c r="AT344" s="141"/>
      <c r="AU344" s="141">
        <f t="shared" si="390"/>
        <v>12223411</v>
      </c>
      <c r="AV344" s="141">
        <f t="shared" si="391"/>
        <v>11889881.000002848</v>
      </c>
      <c r="AW344" s="141">
        <f t="shared" si="368"/>
        <v>0</v>
      </c>
      <c r="AX344" s="141"/>
      <c r="AY344" s="141"/>
      <c r="AZ344" s="141">
        <f t="shared" si="392"/>
        <v>859541545</v>
      </c>
      <c r="BA344" s="141">
        <f t="shared" si="393"/>
        <v>834431461.9999969</v>
      </c>
      <c r="BB344" s="141">
        <f t="shared" si="369"/>
        <v>0</v>
      </c>
      <c r="BC344" s="141"/>
      <c r="BD344" s="141"/>
      <c r="BE344" s="141">
        <f t="shared" si="394"/>
        <v>9386434</v>
      </c>
      <c r="BF344" s="141">
        <f t="shared" si="395"/>
        <v>9386434</v>
      </c>
      <c r="BG344" s="141">
        <f t="shared" si="370"/>
        <v>0</v>
      </c>
      <c r="BH344" s="141"/>
      <c r="BI344" s="141"/>
      <c r="BJ344" s="141">
        <f t="shared" si="396"/>
        <v>2191103</v>
      </c>
      <c r="BK344" s="141">
        <f t="shared" si="397"/>
        <v>2191101</v>
      </c>
      <c r="BL344" s="141">
        <f t="shared" si="371"/>
        <v>0</v>
      </c>
      <c r="BM344" s="141"/>
      <c r="BN344" s="141"/>
      <c r="BO344" s="141">
        <f t="shared" si="398"/>
        <v>186600000</v>
      </c>
      <c r="BP344" s="141">
        <f t="shared" si="399"/>
        <v>183638092</v>
      </c>
      <c r="BQ344" s="141">
        <f t="shared" si="372"/>
        <v>0</v>
      </c>
      <c r="BR344" s="141"/>
      <c r="BS344" s="141"/>
      <c r="BT344" s="141">
        <f t="shared" si="400"/>
        <v>121100000</v>
      </c>
      <c r="BU344" s="141">
        <f t="shared" si="401"/>
        <v>119177778</v>
      </c>
      <c r="BV344" s="141">
        <f t="shared" si="373"/>
        <v>0</v>
      </c>
      <c r="BW344" s="141"/>
      <c r="BX344" s="141"/>
      <c r="BY344" s="141">
        <f t="shared" si="402"/>
        <v>10161290</v>
      </c>
      <c r="BZ344" s="141">
        <f t="shared" si="403"/>
        <v>10000069</v>
      </c>
      <c r="CA344" s="141">
        <f t="shared" si="374"/>
        <v>0</v>
      </c>
      <c r="CB344" s="141"/>
      <c r="CC344" s="141"/>
      <c r="CD344" s="141">
        <f t="shared" si="404"/>
        <v>1904000</v>
      </c>
      <c r="CE344" s="141">
        <f t="shared" si="405"/>
        <v>1874207.2309440002</v>
      </c>
      <c r="CF344" s="141">
        <f t="shared" si="375"/>
        <v>0</v>
      </c>
      <c r="CG344" s="141"/>
      <c r="CH344" s="141">
        <v>693.23</v>
      </c>
      <c r="CI344" s="141">
        <f t="shared" si="408"/>
        <v>246401</v>
      </c>
      <c r="CJ344" s="141">
        <f t="shared" si="409"/>
        <v>225992.98000000117</v>
      </c>
      <c r="CK344" s="141">
        <f t="shared" si="376"/>
        <v>755.83128834355432</v>
      </c>
      <c r="CL344" s="141"/>
      <c r="CM344" s="141"/>
      <c r="CN344" s="141"/>
      <c r="CO344" s="141">
        <f t="shared" si="406"/>
        <v>0</v>
      </c>
      <c r="CP344" s="141">
        <f t="shared" si="410"/>
        <v>435000431</v>
      </c>
      <c r="CQ344" s="141">
        <f t="shared" si="411"/>
        <v>435000431.00000006</v>
      </c>
      <c r="CR344" s="141">
        <f t="shared" si="412"/>
        <v>0</v>
      </c>
      <c r="CS344" s="141"/>
      <c r="CT344" s="141"/>
      <c r="CU344" s="141"/>
      <c r="CV344" s="141">
        <f t="shared" si="407"/>
        <v>1027117.5850611811</v>
      </c>
    </row>
    <row r="345" spans="1:100" s="14" customFormat="1" ht="13.2" x14ac:dyDescent="0.25">
      <c r="A345" s="4" t="s">
        <v>756</v>
      </c>
      <c r="B345" s="4" t="s">
        <v>757</v>
      </c>
      <c r="C345" s="4" t="s">
        <v>751</v>
      </c>
      <c r="D345" s="4" t="s">
        <v>751</v>
      </c>
      <c r="E345" s="4"/>
      <c r="F345" s="141"/>
      <c r="G345" s="141">
        <f>'Control Totals 2016-17'!$I$3</f>
        <v>129600000</v>
      </c>
      <c r="H345" s="141">
        <v>129600000.00000101</v>
      </c>
      <c r="I345" s="141"/>
      <c r="J345" s="141"/>
      <c r="K345" s="141"/>
      <c r="L345" s="141">
        <f t="shared" si="377"/>
        <v>3202979103</v>
      </c>
      <c r="M345" s="141">
        <v>5258012077.9999981</v>
      </c>
      <c r="N345" s="141"/>
      <c r="O345" s="141"/>
      <c r="P345" s="141"/>
      <c r="Q345" s="141">
        <v>756991403</v>
      </c>
      <c r="R345" s="141">
        <v>1276518313</v>
      </c>
      <c r="S345" s="141"/>
      <c r="T345" s="141"/>
      <c r="U345" s="141">
        <v>14117603.86403</v>
      </c>
      <c r="V345" s="141">
        <f t="shared" si="378"/>
        <v>443204474</v>
      </c>
      <c r="W345" s="141">
        <f t="shared" si="379"/>
        <v>523996799.00000209</v>
      </c>
      <c r="X345" s="141">
        <f t="shared" si="380"/>
        <v>11940884.384482201</v>
      </c>
      <c r="Y345" s="141"/>
      <c r="Z345" s="141">
        <v>344609.26749400003</v>
      </c>
      <c r="AA345" s="141">
        <f t="shared" si="381"/>
        <v>340118003</v>
      </c>
      <c r="AB345" s="141">
        <f t="shared" si="382"/>
        <v>342170317.00001383</v>
      </c>
      <c r="AC345" s="141">
        <f t="shared" si="383"/>
        <v>342542.32483686588</v>
      </c>
      <c r="AD345" s="141"/>
      <c r="AE345" s="141"/>
      <c r="AF345" s="141">
        <f t="shared" si="384"/>
        <v>605544318</v>
      </c>
      <c r="AG345" s="141">
        <f t="shared" si="385"/>
        <v>726591897.00000179</v>
      </c>
      <c r="AH345" s="141"/>
      <c r="AI345" s="141"/>
      <c r="AJ345" s="141"/>
      <c r="AK345" s="141">
        <f t="shared" si="386"/>
        <v>20371175</v>
      </c>
      <c r="AL345" s="141">
        <f t="shared" si="387"/>
        <v>21580834</v>
      </c>
      <c r="AM345" s="141"/>
      <c r="AN345" s="141"/>
      <c r="AO345" s="141"/>
      <c r="AP345" s="141">
        <f t="shared" si="388"/>
        <v>45205996</v>
      </c>
      <c r="AQ345" s="141">
        <f t="shared" si="389"/>
        <v>45294790.000002876</v>
      </c>
      <c r="AR345" s="141"/>
      <c r="AS345" s="141"/>
      <c r="AT345" s="141"/>
      <c r="AU345" s="141">
        <f t="shared" si="390"/>
        <v>12223411</v>
      </c>
      <c r="AV345" s="141">
        <f t="shared" si="391"/>
        <v>11889881.000002848</v>
      </c>
      <c r="AW345" s="141"/>
      <c r="AX345" s="141"/>
      <c r="AY345" s="141"/>
      <c r="AZ345" s="141">
        <f t="shared" si="392"/>
        <v>859541545</v>
      </c>
      <c r="BA345" s="141">
        <f t="shared" si="393"/>
        <v>834431461.9999969</v>
      </c>
      <c r="BB345" s="141"/>
      <c r="BC345" s="141"/>
      <c r="BD345" s="141"/>
      <c r="BE345" s="141">
        <f t="shared" si="394"/>
        <v>9386434</v>
      </c>
      <c r="BF345" s="141">
        <f t="shared" si="395"/>
        <v>9386434</v>
      </c>
      <c r="BG345" s="141"/>
      <c r="BH345" s="141"/>
      <c r="BI345" s="141"/>
      <c r="BJ345" s="141">
        <f t="shared" si="396"/>
        <v>2191103</v>
      </c>
      <c r="BK345" s="141">
        <f t="shared" si="397"/>
        <v>2191101</v>
      </c>
      <c r="BL345" s="141"/>
      <c r="BM345" s="141"/>
      <c r="BN345" s="141"/>
      <c r="BO345" s="141">
        <f t="shared" si="398"/>
        <v>186600000</v>
      </c>
      <c r="BP345" s="141">
        <f t="shared" si="399"/>
        <v>183638092</v>
      </c>
      <c r="BQ345" s="141"/>
      <c r="BR345" s="141"/>
      <c r="BS345" s="141"/>
      <c r="BT345" s="141">
        <f t="shared" si="400"/>
        <v>121100000</v>
      </c>
      <c r="BU345" s="141">
        <f t="shared" si="401"/>
        <v>119177778</v>
      </c>
      <c r="BV345" s="141"/>
      <c r="BW345" s="141"/>
      <c r="BX345" s="141"/>
      <c r="BY345" s="141">
        <f t="shared" si="402"/>
        <v>10161290</v>
      </c>
      <c r="BZ345" s="141">
        <f t="shared" si="403"/>
        <v>10000069</v>
      </c>
      <c r="CA345" s="141"/>
      <c r="CB345" s="141"/>
      <c r="CC345" s="141"/>
      <c r="CD345" s="141">
        <f t="shared" si="404"/>
        <v>1904000</v>
      </c>
      <c r="CE345" s="141">
        <f t="shared" si="405"/>
        <v>1874207.2309440002</v>
      </c>
      <c r="CF345" s="141"/>
      <c r="CG345" s="141"/>
      <c r="CH345" s="141"/>
      <c r="CI345" s="141">
        <f t="shared" si="408"/>
        <v>246401</v>
      </c>
      <c r="CJ345" s="141">
        <f t="shared" si="409"/>
        <v>225992.98000000117</v>
      </c>
      <c r="CK345" s="141"/>
      <c r="CL345" s="141"/>
      <c r="CM345" s="141"/>
      <c r="CN345" s="141">
        <v>482501</v>
      </c>
      <c r="CO345" s="141">
        <f t="shared" si="406"/>
        <v>482501</v>
      </c>
      <c r="CP345" s="141">
        <f t="shared" si="410"/>
        <v>435000431</v>
      </c>
      <c r="CQ345" s="141">
        <f t="shared" si="411"/>
        <v>435000431.00000006</v>
      </c>
      <c r="CR345" s="141">
        <f t="shared" si="412"/>
        <v>482500.99999999988</v>
      </c>
      <c r="CS345" s="141"/>
      <c r="CT345" s="141"/>
      <c r="CU345" s="141"/>
      <c r="CV345" s="141">
        <f t="shared" si="407"/>
        <v>12765927.709319066</v>
      </c>
    </row>
    <row r="346" spans="1:100" s="14" customFormat="1" ht="13.2" x14ac:dyDescent="0.25">
      <c r="A346" s="4" t="s">
        <v>451</v>
      </c>
      <c r="B346" s="4" t="s">
        <v>452</v>
      </c>
      <c r="C346" s="4" t="s">
        <v>348</v>
      </c>
      <c r="D346" s="4" t="s">
        <v>348</v>
      </c>
      <c r="E346" s="4"/>
      <c r="F346" s="141"/>
      <c r="G346" s="141">
        <f>'Control Totals 2016-17'!$I$3</f>
        <v>129600000</v>
      </c>
      <c r="H346" s="141">
        <v>129600000.00000101</v>
      </c>
      <c r="I346" s="141">
        <f t="shared" ref="I346:I365" si="413">(F346/H346)*G346</f>
        <v>0</v>
      </c>
      <c r="J346" s="141"/>
      <c r="K346" s="141"/>
      <c r="L346" s="141">
        <f t="shared" si="377"/>
        <v>3202979103</v>
      </c>
      <c r="M346" s="141">
        <v>5258012077.9999981</v>
      </c>
      <c r="N346" s="141">
        <f t="shared" ref="N346:N365" si="414">(K346/M346)*L346</f>
        <v>0</v>
      </c>
      <c r="O346" s="141"/>
      <c r="P346" s="141">
        <v>959934.62273499998</v>
      </c>
      <c r="Q346" s="141">
        <v>756991403</v>
      </c>
      <c r="R346" s="141">
        <v>1276518313</v>
      </c>
      <c r="S346" s="141">
        <f t="shared" ref="S346:S365" si="415">(P346/R346)*Q346</f>
        <v>569253.29582204227</v>
      </c>
      <c r="T346" s="141"/>
      <c r="U346" s="141"/>
      <c r="V346" s="141">
        <f t="shared" si="378"/>
        <v>443204474</v>
      </c>
      <c r="W346" s="141">
        <f t="shared" si="379"/>
        <v>523996799.00000209</v>
      </c>
      <c r="X346" s="141">
        <f t="shared" si="380"/>
        <v>0</v>
      </c>
      <c r="Y346" s="141"/>
      <c r="Z346" s="141">
        <v>70945.981696999996</v>
      </c>
      <c r="AA346" s="141">
        <f t="shared" si="381"/>
        <v>340118003</v>
      </c>
      <c r="AB346" s="141">
        <f t="shared" si="382"/>
        <v>342170317.00001383</v>
      </c>
      <c r="AC346" s="141">
        <f t="shared" si="383"/>
        <v>70520.452584018902</v>
      </c>
      <c r="AD346" s="141"/>
      <c r="AE346" s="141"/>
      <c r="AF346" s="141">
        <f t="shared" si="384"/>
        <v>605544318</v>
      </c>
      <c r="AG346" s="141">
        <f t="shared" si="385"/>
        <v>726591897.00000179</v>
      </c>
      <c r="AH346" s="141">
        <f t="shared" ref="AH346:AH365" si="416">(AE346/AG346)*AF346</f>
        <v>0</v>
      </c>
      <c r="AI346" s="141"/>
      <c r="AJ346" s="141"/>
      <c r="AK346" s="141">
        <f t="shared" si="386"/>
        <v>20371175</v>
      </c>
      <c r="AL346" s="141">
        <f t="shared" si="387"/>
        <v>21580834</v>
      </c>
      <c r="AM346" s="141">
        <f t="shared" ref="AM346:AM365" si="417">(AJ346/AL346)*AK346</f>
        <v>0</v>
      </c>
      <c r="AN346" s="141"/>
      <c r="AO346" s="141">
        <v>48118.915345000001</v>
      </c>
      <c r="AP346" s="141">
        <f t="shared" si="388"/>
        <v>45205996</v>
      </c>
      <c r="AQ346" s="141">
        <f t="shared" si="389"/>
        <v>45294790.000002876</v>
      </c>
      <c r="AR346" s="141">
        <f t="shared" ref="AR346:AR365" si="418">(AO346/AQ346)*AP346</f>
        <v>48024.58504852921</v>
      </c>
      <c r="AS346" s="141"/>
      <c r="AT346" s="141"/>
      <c r="AU346" s="141">
        <f t="shared" si="390"/>
        <v>12223411</v>
      </c>
      <c r="AV346" s="141">
        <f t="shared" si="391"/>
        <v>11889881.000002848</v>
      </c>
      <c r="AW346" s="141">
        <f t="shared" ref="AW346:AW365" si="419">(AT346/AV346)*AU346</f>
        <v>0</v>
      </c>
      <c r="AX346" s="141"/>
      <c r="AY346" s="141"/>
      <c r="AZ346" s="141">
        <f t="shared" si="392"/>
        <v>859541545</v>
      </c>
      <c r="BA346" s="141">
        <f t="shared" si="393"/>
        <v>834431461.9999969</v>
      </c>
      <c r="BB346" s="141">
        <f t="shared" ref="BB346:BB365" si="420">(AY346/BA346)*AZ346</f>
        <v>0</v>
      </c>
      <c r="BC346" s="141"/>
      <c r="BD346" s="141"/>
      <c r="BE346" s="141">
        <f t="shared" si="394"/>
        <v>9386434</v>
      </c>
      <c r="BF346" s="141">
        <f t="shared" si="395"/>
        <v>9386434</v>
      </c>
      <c r="BG346" s="141">
        <f t="shared" ref="BG346:BG365" si="421">(BD346/BF346)*BE346</f>
        <v>0</v>
      </c>
      <c r="BH346" s="141"/>
      <c r="BI346" s="141"/>
      <c r="BJ346" s="141">
        <f t="shared" si="396"/>
        <v>2191103</v>
      </c>
      <c r="BK346" s="141">
        <f t="shared" si="397"/>
        <v>2191101</v>
      </c>
      <c r="BL346" s="141">
        <f t="shared" ref="BL346:BL365" si="422">(BI346/BK346)*BJ346</f>
        <v>0</v>
      </c>
      <c r="BM346" s="141"/>
      <c r="BN346" s="141"/>
      <c r="BO346" s="141">
        <f t="shared" si="398"/>
        <v>186600000</v>
      </c>
      <c r="BP346" s="141">
        <f t="shared" si="399"/>
        <v>183638092</v>
      </c>
      <c r="BQ346" s="141">
        <f t="shared" ref="BQ346:BQ365" si="423">(BN346/BP346)*BO346</f>
        <v>0</v>
      </c>
      <c r="BR346" s="141"/>
      <c r="BS346" s="141"/>
      <c r="BT346" s="141">
        <f t="shared" si="400"/>
        <v>121100000</v>
      </c>
      <c r="BU346" s="141">
        <f t="shared" si="401"/>
        <v>119177778</v>
      </c>
      <c r="BV346" s="141">
        <f t="shared" ref="BV346:BV365" si="424">(BS346/BU346)*BT346</f>
        <v>0</v>
      </c>
      <c r="BW346" s="141"/>
      <c r="BX346" s="141"/>
      <c r="BY346" s="141">
        <f t="shared" si="402"/>
        <v>10161290</v>
      </c>
      <c r="BZ346" s="141">
        <f t="shared" si="403"/>
        <v>10000069</v>
      </c>
      <c r="CA346" s="141">
        <f t="shared" ref="CA346:CA365" si="425">(BX346/BZ346)*BY346</f>
        <v>0</v>
      </c>
      <c r="CB346" s="141"/>
      <c r="CC346" s="141"/>
      <c r="CD346" s="141">
        <f t="shared" si="404"/>
        <v>1904000</v>
      </c>
      <c r="CE346" s="141">
        <f t="shared" si="405"/>
        <v>1874207.2309440002</v>
      </c>
      <c r="CF346" s="141">
        <f t="shared" ref="CF346:CF365" si="426">(CC346/CE346)*CD346</f>
        <v>0</v>
      </c>
      <c r="CG346" s="141"/>
      <c r="CH346" s="141">
        <v>693.23</v>
      </c>
      <c r="CI346" s="141">
        <f t="shared" si="408"/>
        <v>246401</v>
      </c>
      <c r="CJ346" s="141">
        <f t="shared" si="409"/>
        <v>225992.98000000117</v>
      </c>
      <c r="CK346" s="141">
        <f t="shared" ref="CK346:CK365" si="427">(CH346/CJ346)*CI346</f>
        <v>755.83128834355432</v>
      </c>
      <c r="CL346" s="141"/>
      <c r="CM346" s="141">
        <v>51052</v>
      </c>
      <c r="CN346" s="141">
        <v>101877</v>
      </c>
      <c r="CO346" s="141">
        <f t="shared" si="406"/>
        <v>152929</v>
      </c>
      <c r="CP346" s="141">
        <f t="shared" si="410"/>
        <v>435000431</v>
      </c>
      <c r="CQ346" s="141">
        <f t="shared" si="411"/>
        <v>435000431.00000006</v>
      </c>
      <c r="CR346" s="141">
        <f t="shared" si="412"/>
        <v>152928.99999999997</v>
      </c>
      <c r="CS346" s="141"/>
      <c r="CT346" s="141"/>
      <c r="CU346" s="141"/>
      <c r="CV346" s="141">
        <f t="shared" si="407"/>
        <v>841483.16474293394</v>
      </c>
    </row>
    <row r="347" spans="1:100" s="14" customFormat="1" ht="13.2" x14ac:dyDescent="0.25">
      <c r="A347" s="4" t="s">
        <v>649</v>
      </c>
      <c r="B347" s="4" t="s">
        <v>650</v>
      </c>
      <c r="C347" s="4" t="s">
        <v>348</v>
      </c>
      <c r="D347" s="4" t="s">
        <v>348</v>
      </c>
      <c r="E347" s="4"/>
      <c r="F347" s="141"/>
      <c r="G347" s="141">
        <f>'Control Totals 2016-17'!$I$3</f>
        <v>129600000</v>
      </c>
      <c r="H347" s="141">
        <v>129600000.00000101</v>
      </c>
      <c r="I347" s="141">
        <f t="shared" si="413"/>
        <v>0</v>
      </c>
      <c r="J347" s="141"/>
      <c r="K347" s="141"/>
      <c r="L347" s="141">
        <f t="shared" si="377"/>
        <v>3202979103</v>
      </c>
      <c r="M347" s="141">
        <v>5258012077.9999981</v>
      </c>
      <c r="N347" s="141">
        <f t="shared" si="414"/>
        <v>0</v>
      </c>
      <c r="O347" s="141"/>
      <c r="P347" s="141">
        <v>1493162.3256049999</v>
      </c>
      <c r="Q347" s="141">
        <v>756991403</v>
      </c>
      <c r="R347" s="141">
        <v>1276518313</v>
      </c>
      <c r="S347" s="141">
        <f t="shared" si="415"/>
        <v>885464.02527518757</v>
      </c>
      <c r="T347" s="141"/>
      <c r="U347" s="141"/>
      <c r="V347" s="141">
        <f t="shared" si="378"/>
        <v>443204474</v>
      </c>
      <c r="W347" s="141">
        <f t="shared" si="379"/>
        <v>523996799.00000209</v>
      </c>
      <c r="X347" s="141">
        <f t="shared" si="380"/>
        <v>0</v>
      </c>
      <c r="Y347" s="141"/>
      <c r="Z347" s="141">
        <v>81467.411607000002</v>
      </c>
      <c r="AA347" s="141">
        <f t="shared" si="381"/>
        <v>340118003</v>
      </c>
      <c r="AB347" s="141">
        <f t="shared" si="382"/>
        <v>342170317.00001383</v>
      </c>
      <c r="AC347" s="141">
        <f t="shared" si="383"/>
        <v>80978.775681909145</v>
      </c>
      <c r="AD347" s="141"/>
      <c r="AE347" s="141"/>
      <c r="AF347" s="141">
        <f t="shared" si="384"/>
        <v>605544318</v>
      </c>
      <c r="AG347" s="141">
        <f t="shared" si="385"/>
        <v>726591897.00000179</v>
      </c>
      <c r="AH347" s="141">
        <f t="shared" si="416"/>
        <v>0</v>
      </c>
      <c r="AI347" s="141"/>
      <c r="AJ347" s="141"/>
      <c r="AK347" s="141">
        <f t="shared" si="386"/>
        <v>20371175</v>
      </c>
      <c r="AL347" s="141">
        <f t="shared" si="387"/>
        <v>21580834</v>
      </c>
      <c r="AM347" s="141">
        <f t="shared" si="417"/>
        <v>0</v>
      </c>
      <c r="AN347" s="141"/>
      <c r="AO347" s="141">
        <v>48118.915345000001</v>
      </c>
      <c r="AP347" s="141">
        <f t="shared" si="388"/>
        <v>45205996</v>
      </c>
      <c r="AQ347" s="141">
        <f t="shared" si="389"/>
        <v>45294790.000002876</v>
      </c>
      <c r="AR347" s="141">
        <f t="shared" si="418"/>
        <v>48024.58504852921</v>
      </c>
      <c r="AS347" s="141"/>
      <c r="AT347" s="141"/>
      <c r="AU347" s="141">
        <f t="shared" si="390"/>
        <v>12223411</v>
      </c>
      <c r="AV347" s="141">
        <f t="shared" si="391"/>
        <v>11889881.000002848</v>
      </c>
      <c r="AW347" s="141">
        <f t="shared" si="419"/>
        <v>0</v>
      </c>
      <c r="AX347" s="141"/>
      <c r="AY347" s="141"/>
      <c r="AZ347" s="141">
        <f t="shared" si="392"/>
        <v>859541545</v>
      </c>
      <c r="BA347" s="141">
        <f t="shared" si="393"/>
        <v>834431461.9999969</v>
      </c>
      <c r="BB347" s="141">
        <f t="shared" si="420"/>
        <v>0</v>
      </c>
      <c r="BC347" s="141"/>
      <c r="BD347" s="141"/>
      <c r="BE347" s="141">
        <f t="shared" si="394"/>
        <v>9386434</v>
      </c>
      <c r="BF347" s="141">
        <f t="shared" si="395"/>
        <v>9386434</v>
      </c>
      <c r="BG347" s="141">
        <f t="shared" si="421"/>
        <v>0</v>
      </c>
      <c r="BH347" s="141"/>
      <c r="BI347" s="141"/>
      <c r="BJ347" s="141">
        <f t="shared" si="396"/>
        <v>2191103</v>
      </c>
      <c r="BK347" s="141">
        <f t="shared" si="397"/>
        <v>2191101</v>
      </c>
      <c r="BL347" s="141">
        <f t="shared" si="422"/>
        <v>0</v>
      </c>
      <c r="BM347" s="141"/>
      <c r="BN347" s="141"/>
      <c r="BO347" s="141">
        <f t="shared" si="398"/>
        <v>186600000</v>
      </c>
      <c r="BP347" s="141">
        <f t="shared" si="399"/>
        <v>183638092</v>
      </c>
      <c r="BQ347" s="141">
        <f t="shared" si="423"/>
        <v>0</v>
      </c>
      <c r="BR347" s="141"/>
      <c r="BS347" s="141"/>
      <c r="BT347" s="141">
        <f t="shared" si="400"/>
        <v>121100000</v>
      </c>
      <c r="BU347" s="141">
        <f t="shared" si="401"/>
        <v>119177778</v>
      </c>
      <c r="BV347" s="141">
        <f t="shared" si="424"/>
        <v>0</v>
      </c>
      <c r="BW347" s="141"/>
      <c r="BX347" s="141"/>
      <c r="BY347" s="141">
        <f t="shared" si="402"/>
        <v>10161290</v>
      </c>
      <c r="BZ347" s="141">
        <f t="shared" si="403"/>
        <v>10000069</v>
      </c>
      <c r="CA347" s="141">
        <f t="shared" si="425"/>
        <v>0</v>
      </c>
      <c r="CB347" s="141"/>
      <c r="CC347" s="141"/>
      <c r="CD347" s="141">
        <f t="shared" si="404"/>
        <v>1904000</v>
      </c>
      <c r="CE347" s="141">
        <f t="shared" si="405"/>
        <v>1874207.2309440002</v>
      </c>
      <c r="CF347" s="141">
        <f t="shared" si="426"/>
        <v>0</v>
      </c>
      <c r="CG347" s="141"/>
      <c r="CH347" s="141">
        <v>693.23</v>
      </c>
      <c r="CI347" s="141">
        <f t="shared" si="408"/>
        <v>246401</v>
      </c>
      <c r="CJ347" s="141">
        <f t="shared" si="409"/>
        <v>225992.98000000117</v>
      </c>
      <c r="CK347" s="141">
        <f t="shared" si="427"/>
        <v>755.83128834355432</v>
      </c>
      <c r="CL347" s="141"/>
      <c r="CM347" s="141">
        <v>59354</v>
      </c>
      <c r="CN347" s="141">
        <v>116577</v>
      </c>
      <c r="CO347" s="141">
        <f t="shared" si="406"/>
        <v>175931</v>
      </c>
      <c r="CP347" s="141">
        <f t="shared" si="410"/>
        <v>435000431</v>
      </c>
      <c r="CQ347" s="141">
        <f t="shared" si="411"/>
        <v>435000431.00000006</v>
      </c>
      <c r="CR347" s="141">
        <f t="shared" si="412"/>
        <v>175930.99999999997</v>
      </c>
      <c r="CS347" s="141"/>
      <c r="CT347" s="141"/>
      <c r="CU347" s="141"/>
      <c r="CV347" s="141">
        <f t="shared" si="407"/>
        <v>1191154.2172939694</v>
      </c>
    </row>
    <row r="348" spans="1:100" s="14" customFormat="1" ht="13.2" x14ac:dyDescent="0.25">
      <c r="A348" s="4" t="s">
        <v>105</v>
      </c>
      <c r="B348" s="4" t="s">
        <v>106</v>
      </c>
      <c r="C348" s="4"/>
      <c r="D348" s="4" t="s">
        <v>36</v>
      </c>
      <c r="E348" s="4"/>
      <c r="F348" s="141">
        <v>847571.59872300003</v>
      </c>
      <c r="G348" s="141">
        <f>'Control Totals 2016-17'!$I$3</f>
        <v>129600000</v>
      </c>
      <c r="H348" s="141">
        <v>129600000.00000101</v>
      </c>
      <c r="I348" s="141">
        <f t="shared" si="413"/>
        <v>847571.5987229934</v>
      </c>
      <c r="J348" s="141"/>
      <c r="K348" s="141">
        <v>37499407.103247002</v>
      </c>
      <c r="L348" s="141">
        <f t="shared" si="377"/>
        <v>3202979103</v>
      </c>
      <c r="M348" s="141">
        <v>5258012077.9999981</v>
      </c>
      <c r="N348" s="141">
        <f t="shared" si="414"/>
        <v>22843199.206243806</v>
      </c>
      <c r="O348" s="141"/>
      <c r="P348" s="141">
        <v>6482880.8994979998</v>
      </c>
      <c r="Q348" s="141">
        <v>756991403</v>
      </c>
      <c r="R348" s="141">
        <v>1276518313</v>
      </c>
      <c r="S348" s="141">
        <f t="shared" si="415"/>
        <v>3844429.8508022209</v>
      </c>
      <c r="T348" s="141"/>
      <c r="U348" s="141"/>
      <c r="V348" s="141">
        <f t="shared" si="378"/>
        <v>443204474</v>
      </c>
      <c r="W348" s="141">
        <f t="shared" si="379"/>
        <v>523996799.00000209</v>
      </c>
      <c r="X348" s="141">
        <f t="shared" si="380"/>
        <v>0</v>
      </c>
      <c r="Y348" s="141"/>
      <c r="Z348" s="141">
        <v>1615362.1406320001</v>
      </c>
      <c r="AA348" s="141">
        <f t="shared" si="381"/>
        <v>340118003</v>
      </c>
      <c r="AB348" s="141">
        <f t="shared" si="382"/>
        <v>342170317.00001383</v>
      </c>
      <c r="AC348" s="141">
        <f t="shared" si="383"/>
        <v>1605673.309743986</v>
      </c>
      <c r="AD348" s="141"/>
      <c r="AE348" s="141">
        <v>4572858.1864219997</v>
      </c>
      <c r="AF348" s="141">
        <f t="shared" si="384"/>
        <v>605544318</v>
      </c>
      <c r="AG348" s="141">
        <f t="shared" si="385"/>
        <v>726591897.00000179</v>
      </c>
      <c r="AH348" s="141">
        <f t="shared" si="416"/>
        <v>3811036.571204179</v>
      </c>
      <c r="AI348" s="141"/>
      <c r="AJ348" s="141"/>
      <c r="AK348" s="141">
        <f t="shared" si="386"/>
        <v>20371175</v>
      </c>
      <c r="AL348" s="141">
        <f t="shared" si="387"/>
        <v>21580834</v>
      </c>
      <c r="AM348" s="141">
        <f t="shared" si="417"/>
        <v>0</v>
      </c>
      <c r="AN348" s="141"/>
      <c r="AO348" s="141">
        <v>59828.749757999998</v>
      </c>
      <c r="AP348" s="141">
        <f t="shared" si="388"/>
        <v>45205996</v>
      </c>
      <c r="AQ348" s="141">
        <f t="shared" si="389"/>
        <v>45294790.000002876</v>
      </c>
      <c r="AR348" s="141">
        <f t="shared" si="418"/>
        <v>59711.463994975522</v>
      </c>
      <c r="AS348" s="141"/>
      <c r="AT348" s="141">
        <v>72584.892580999993</v>
      </c>
      <c r="AU348" s="141">
        <f t="shared" si="390"/>
        <v>12223411</v>
      </c>
      <c r="AV348" s="141">
        <f t="shared" si="391"/>
        <v>11889881.000002848</v>
      </c>
      <c r="AW348" s="141">
        <f t="shared" si="419"/>
        <v>74621.013819078697</v>
      </c>
      <c r="AX348" s="141"/>
      <c r="AY348" s="141">
        <v>5344351.3811860001</v>
      </c>
      <c r="AZ348" s="141">
        <f t="shared" si="392"/>
        <v>859541545</v>
      </c>
      <c r="BA348" s="141">
        <f t="shared" si="393"/>
        <v>834431461.9999969</v>
      </c>
      <c r="BB348" s="141">
        <f t="shared" si="420"/>
        <v>5505175.981975995</v>
      </c>
      <c r="BC348" s="141"/>
      <c r="BD348" s="141"/>
      <c r="BE348" s="141">
        <f t="shared" si="394"/>
        <v>9386434</v>
      </c>
      <c r="BF348" s="141">
        <f t="shared" si="395"/>
        <v>9386434</v>
      </c>
      <c r="BG348" s="141">
        <f t="shared" si="421"/>
        <v>0</v>
      </c>
      <c r="BH348" s="141"/>
      <c r="BI348" s="141"/>
      <c r="BJ348" s="141">
        <f t="shared" si="396"/>
        <v>2191103</v>
      </c>
      <c r="BK348" s="141">
        <f t="shared" si="397"/>
        <v>2191101</v>
      </c>
      <c r="BL348" s="141">
        <f t="shared" si="422"/>
        <v>0</v>
      </c>
      <c r="BM348" s="141"/>
      <c r="BN348" s="141">
        <v>1261650</v>
      </c>
      <c r="BO348" s="141">
        <f t="shared" si="398"/>
        <v>186600000</v>
      </c>
      <c r="BP348" s="141">
        <f t="shared" si="399"/>
        <v>183638092</v>
      </c>
      <c r="BQ348" s="141">
        <f t="shared" si="423"/>
        <v>1281999.216153912</v>
      </c>
      <c r="BR348" s="141"/>
      <c r="BS348" s="141">
        <v>637654</v>
      </c>
      <c r="BT348" s="141">
        <f t="shared" si="400"/>
        <v>121100000</v>
      </c>
      <c r="BU348" s="141">
        <f t="shared" si="401"/>
        <v>119177778</v>
      </c>
      <c r="BV348" s="141">
        <f t="shared" si="424"/>
        <v>647938.74072731915</v>
      </c>
      <c r="BW348" s="141"/>
      <c r="BX348" s="141">
        <v>42661</v>
      </c>
      <c r="BY348" s="141">
        <f t="shared" si="402"/>
        <v>10161290</v>
      </c>
      <c r="BZ348" s="141">
        <f t="shared" si="403"/>
        <v>10000069</v>
      </c>
      <c r="CA348" s="141">
        <f t="shared" si="425"/>
        <v>43348.780162416871</v>
      </c>
      <c r="CB348" s="141"/>
      <c r="CC348" s="141">
        <v>13848.821900000001</v>
      </c>
      <c r="CD348" s="141">
        <f t="shared" si="404"/>
        <v>1904000</v>
      </c>
      <c r="CE348" s="141">
        <f t="shared" si="405"/>
        <v>1874207.2309440002</v>
      </c>
      <c r="CF348" s="141">
        <f t="shared" si="426"/>
        <v>14068.965513658219</v>
      </c>
      <c r="CG348" s="141"/>
      <c r="CH348" s="141">
        <v>693.23</v>
      </c>
      <c r="CI348" s="141">
        <f t="shared" si="408"/>
        <v>246401</v>
      </c>
      <c r="CJ348" s="141">
        <f t="shared" si="409"/>
        <v>225992.98000000117</v>
      </c>
      <c r="CK348" s="141">
        <f t="shared" si="427"/>
        <v>755.83128834355432</v>
      </c>
      <c r="CL348" s="141"/>
      <c r="CM348" s="141"/>
      <c r="CN348" s="141"/>
      <c r="CO348" s="141">
        <f t="shared" si="406"/>
        <v>0</v>
      </c>
      <c r="CP348" s="141">
        <f t="shared" si="410"/>
        <v>435000431</v>
      </c>
      <c r="CQ348" s="141">
        <f t="shared" si="411"/>
        <v>435000431.00000006</v>
      </c>
      <c r="CR348" s="141">
        <f t="shared" si="412"/>
        <v>0</v>
      </c>
      <c r="CS348" s="141"/>
      <c r="CT348" s="141"/>
      <c r="CU348" s="141"/>
      <c r="CV348" s="141">
        <f t="shared" si="407"/>
        <v>40579530.53035289</v>
      </c>
    </row>
    <row r="349" spans="1:100" s="14" customFormat="1" ht="13.2" x14ac:dyDescent="0.25">
      <c r="A349" s="4" t="s">
        <v>93</v>
      </c>
      <c r="B349" s="4" t="s">
        <v>94</v>
      </c>
      <c r="C349" s="4"/>
      <c r="D349" s="4" t="s">
        <v>36</v>
      </c>
      <c r="E349" s="4"/>
      <c r="F349" s="141">
        <v>987299.68693800003</v>
      </c>
      <c r="G349" s="141">
        <f>'Control Totals 2016-17'!$I$3</f>
        <v>129600000</v>
      </c>
      <c r="H349" s="141">
        <v>129600000.00000101</v>
      </c>
      <c r="I349" s="141">
        <f t="shared" si="413"/>
        <v>987299.68693799234</v>
      </c>
      <c r="J349" s="141"/>
      <c r="K349" s="141">
        <v>39872098.588316001</v>
      </c>
      <c r="L349" s="141">
        <f t="shared" si="377"/>
        <v>3202979103</v>
      </c>
      <c r="M349" s="141">
        <v>5258012077.9999981</v>
      </c>
      <c r="N349" s="141">
        <f t="shared" si="414"/>
        <v>24288551.771396674</v>
      </c>
      <c r="O349" s="141"/>
      <c r="P349" s="141">
        <v>6634651.3225119999</v>
      </c>
      <c r="Q349" s="141">
        <v>756991403</v>
      </c>
      <c r="R349" s="141">
        <v>1276518313</v>
      </c>
      <c r="S349" s="141">
        <f t="shared" si="415"/>
        <v>3934431.6191131403</v>
      </c>
      <c r="T349" s="141"/>
      <c r="U349" s="141"/>
      <c r="V349" s="141">
        <f t="shared" si="378"/>
        <v>443204474</v>
      </c>
      <c r="W349" s="141">
        <f t="shared" si="379"/>
        <v>523996799.00000209</v>
      </c>
      <c r="X349" s="141">
        <f t="shared" si="380"/>
        <v>0</v>
      </c>
      <c r="Y349" s="141"/>
      <c r="Z349" s="141">
        <v>1571178.4784329999</v>
      </c>
      <c r="AA349" s="141">
        <f t="shared" si="381"/>
        <v>340118003</v>
      </c>
      <c r="AB349" s="141">
        <f t="shared" si="382"/>
        <v>342170317.00001383</v>
      </c>
      <c r="AC349" s="141">
        <f t="shared" si="383"/>
        <v>1561754.6581084325</v>
      </c>
      <c r="AD349" s="141"/>
      <c r="AE349" s="141">
        <v>4625688.1547490004</v>
      </c>
      <c r="AF349" s="141">
        <f t="shared" si="384"/>
        <v>605544318</v>
      </c>
      <c r="AG349" s="141">
        <f t="shared" si="385"/>
        <v>726591897.00000179</v>
      </c>
      <c r="AH349" s="141">
        <f t="shared" si="416"/>
        <v>3855065.2581089204</v>
      </c>
      <c r="AI349" s="141"/>
      <c r="AJ349" s="141"/>
      <c r="AK349" s="141">
        <f t="shared" si="386"/>
        <v>20371175</v>
      </c>
      <c r="AL349" s="141">
        <f t="shared" si="387"/>
        <v>21580834</v>
      </c>
      <c r="AM349" s="141">
        <f t="shared" si="417"/>
        <v>0</v>
      </c>
      <c r="AN349" s="141"/>
      <c r="AO349" s="141">
        <v>68442.685584999999</v>
      </c>
      <c r="AP349" s="141">
        <f t="shared" si="388"/>
        <v>45205996</v>
      </c>
      <c r="AQ349" s="141">
        <f t="shared" si="389"/>
        <v>45294790.000002876</v>
      </c>
      <c r="AR349" s="141">
        <f t="shared" si="418"/>
        <v>68308.513424713339</v>
      </c>
      <c r="AS349" s="141"/>
      <c r="AT349" s="141">
        <v>68904.691319000005</v>
      </c>
      <c r="AU349" s="141">
        <f t="shared" si="390"/>
        <v>12223411</v>
      </c>
      <c r="AV349" s="141">
        <f t="shared" si="391"/>
        <v>11889881.000002848</v>
      </c>
      <c r="AW349" s="141">
        <f t="shared" si="419"/>
        <v>70837.577080886462</v>
      </c>
      <c r="AX349" s="141"/>
      <c r="AY349" s="141">
        <v>4018796.6350770001</v>
      </c>
      <c r="AZ349" s="141">
        <f t="shared" si="392"/>
        <v>859541545</v>
      </c>
      <c r="BA349" s="141">
        <f t="shared" si="393"/>
        <v>834431461.9999969</v>
      </c>
      <c r="BB349" s="141">
        <f t="shared" si="420"/>
        <v>4139732.0523790354</v>
      </c>
      <c r="BC349" s="141"/>
      <c r="BD349" s="141"/>
      <c r="BE349" s="141">
        <f t="shared" si="394"/>
        <v>9386434</v>
      </c>
      <c r="BF349" s="141">
        <f t="shared" si="395"/>
        <v>9386434</v>
      </c>
      <c r="BG349" s="141">
        <f t="shared" si="421"/>
        <v>0</v>
      </c>
      <c r="BH349" s="141"/>
      <c r="BI349" s="141"/>
      <c r="BJ349" s="141">
        <f t="shared" si="396"/>
        <v>2191103</v>
      </c>
      <c r="BK349" s="141">
        <f t="shared" si="397"/>
        <v>2191101</v>
      </c>
      <c r="BL349" s="141">
        <f t="shared" si="422"/>
        <v>0</v>
      </c>
      <c r="BM349" s="141"/>
      <c r="BN349" s="141">
        <v>1095572</v>
      </c>
      <c r="BO349" s="141">
        <f t="shared" si="398"/>
        <v>186600000</v>
      </c>
      <c r="BP349" s="141">
        <f t="shared" si="399"/>
        <v>183638092</v>
      </c>
      <c r="BQ349" s="141">
        <f t="shared" si="423"/>
        <v>1113242.5357588665</v>
      </c>
      <c r="BR349" s="141"/>
      <c r="BS349" s="141">
        <v>671600</v>
      </c>
      <c r="BT349" s="141">
        <f t="shared" si="400"/>
        <v>121100000</v>
      </c>
      <c r="BU349" s="141">
        <f t="shared" si="401"/>
        <v>119177778</v>
      </c>
      <c r="BV349" s="141">
        <f t="shared" si="424"/>
        <v>682432.25679203379</v>
      </c>
      <c r="BW349" s="141"/>
      <c r="BX349" s="141">
        <v>27366</v>
      </c>
      <c r="BY349" s="141">
        <f t="shared" si="402"/>
        <v>10161290</v>
      </c>
      <c r="BZ349" s="141">
        <f t="shared" si="403"/>
        <v>10000069</v>
      </c>
      <c r="CA349" s="141">
        <f t="shared" si="425"/>
        <v>27807.194344359024</v>
      </c>
      <c r="CB349" s="141"/>
      <c r="CC349" s="141">
        <v>9232.5479369999994</v>
      </c>
      <c r="CD349" s="141">
        <f t="shared" si="404"/>
        <v>1904000</v>
      </c>
      <c r="CE349" s="141">
        <f t="shared" si="405"/>
        <v>1874207.2309440002</v>
      </c>
      <c r="CF349" s="141">
        <f t="shared" si="426"/>
        <v>9379.3103461637638</v>
      </c>
      <c r="CG349" s="141"/>
      <c r="CH349" s="141">
        <v>693.23</v>
      </c>
      <c r="CI349" s="141">
        <f t="shared" si="408"/>
        <v>246401</v>
      </c>
      <c r="CJ349" s="141">
        <f t="shared" si="409"/>
        <v>225992.98000000117</v>
      </c>
      <c r="CK349" s="141">
        <f t="shared" si="427"/>
        <v>755.83128834355432</v>
      </c>
      <c r="CL349" s="141"/>
      <c r="CM349" s="141"/>
      <c r="CN349" s="141">
        <v>1131338</v>
      </c>
      <c r="CO349" s="141">
        <f t="shared" si="406"/>
        <v>1131338</v>
      </c>
      <c r="CP349" s="141">
        <f t="shared" si="410"/>
        <v>435000431</v>
      </c>
      <c r="CQ349" s="141">
        <f t="shared" si="411"/>
        <v>435000431.00000006</v>
      </c>
      <c r="CR349" s="141">
        <f t="shared" si="412"/>
        <v>1131338</v>
      </c>
      <c r="CS349" s="141"/>
      <c r="CT349" s="141"/>
      <c r="CU349" s="141"/>
      <c r="CV349" s="141">
        <f t="shared" si="407"/>
        <v>41870936.265079558</v>
      </c>
    </row>
    <row r="350" spans="1:100" s="14" customFormat="1" ht="13.2" x14ac:dyDescent="0.25">
      <c r="A350" s="4" t="s">
        <v>173</v>
      </c>
      <c r="B350" s="4" t="s">
        <v>174</v>
      </c>
      <c r="C350" s="4"/>
      <c r="D350" s="4" t="s">
        <v>136</v>
      </c>
      <c r="E350" s="4"/>
      <c r="F350" s="141">
        <v>695705.51800799998</v>
      </c>
      <c r="G350" s="141">
        <f>'Control Totals 2016-17'!$I$3</f>
        <v>129600000</v>
      </c>
      <c r="H350" s="141">
        <v>129600000.00000101</v>
      </c>
      <c r="I350" s="141">
        <f t="shared" si="413"/>
        <v>695705.51800799451</v>
      </c>
      <c r="J350" s="141"/>
      <c r="K350" s="141">
        <v>33255007.012901999</v>
      </c>
      <c r="L350" s="141">
        <f t="shared" si="377"/>
        <v>3202979103</v>
      </c>
      <c r="M350" s="141">
        <v>5258012077.9999981</v>
      </c>
      <c r="N350" s="141">
        <f t="shared" si="414"/>
        <v>20257673.613591038</v>
      </c>
      <c r="O350" s="141"/>
      <c r="P350" s="141">
        <v>9426180.9279720001</v>
      </c>
      <c r="Q350" s="141">
        <v>756991403</v>
      </c>
      <c r="R350" s="141">
        <v>1276518313</v>
      </c>
      <c r="S350" s="141">
        <f t="shared" si="415"/>
        <v>5589843.759333021</v>
      </c>
      <c r="T350" s="141"/>
      <c r="U350" s="141"/>
      <c r="V350" s="141">
        <f t="shared" si="378"/>
        <v>443204474</v>
      </c>
      <c r="W350" s="141">
        <f t="shared" si="379"/>
        <v>523996799.00000209</v>
      </c>
      <c r="X350" s="141">
        <f t="shared" si="380"/>
        <v>0</v>
      </c>
      <c r="Y350" s="141"/>
      <c r="Z350" s="141">
        <v>1260365.808433</v>
      </c>
      <c r="AA350" s="141">
        <f t="shared" si="381"/>
        <v>340118003</v>
      </c>
      <c r="AB350" s="141">
        <f t="shared" si="382"/>
        <v>342170317.00001383</v>
      </c>
      <c r="AC350" s="141">
        <f t="shared" si="383"/>
        <v>1252806.2211009823</v>
      </c>
      <c r="AD350" s="141"/>
      <c r="AE350" s="141">
        <v>4830503.7191610001</v>
      </c>
      <c r="AF350" s="141">
        <f t="shared" si="384"/>
        <v>605544318</v>
      </c>
      <c r="AG350" s="141">
        <f t="shared" si="385"/>
        <v>726591897.00000179</v>
      </c>
      <c r="AH350" s="141">
        <f t="shared" si="416"/>
        <v>4025759.2911413987</v>
      </c>
      <c r="AI350" s="141"/>
      <c r="AJ350" s="141"/>
      <c r="AK350" s="141">
        <f t="shared" si="386"/>
        <v>20371175</v>
      </c>
      <c r="AL350" s="141">
        <f t="shared" si="387"/>
        <v>21580834</v>
      </c>
      <c r="AM350" s="141">
        <f t="shared" si="417"/>
        <v>0</v>
      </c>
      <c r="AN350" s="141"/>
      <c r="AO350" s="141">
        <v>281495.201818</v>
      </c>
      <c r="AP350" s="141">
        <f t="shared" si="388"/>
        <v>45205996</v>
      </c>
      <c r="AQ350" s="141">
        <f t="shared" si="389"/>
        <v>45294790.000002876</v>
      </c>
      <c r="AR350" s="141">
        <f t="shared" si="418"/>
        <v>280943.37047159049</v>
      </c>
      <c r="AS350" s="141"/>
      <c r="AT350" s="141">
        <v>72018.707771000001</v>
      </c>
      <c r="AU350" s="141">
        <f t="shared" si="390"/>
        <v>12223411</v>
      </c>
      <c r="AV350" s="141">
        <f t="shared" si="391"/>
        <v>11889881.000002848</v>
      </c>
      <c r="AW350" s="141">
        <f t="shared" si="419"/>
        <v>74038.946628113103</v>
      </c>
      <c r="AX350" s="141"/>
      <c r="AY350" s="141">
        <v>4470653.6104579996</v>
      </c>
      <c r="AZ350" s="141">
        <f t="shared" si="392"/>
        <v>859541545</v>
      </c>
      <c r="BA350" s="141">
        <f t="shared" si="393"/>
        <v>834431461.9999969</v>
      </c>
      <c r="BB350" s="141">
        <f t="shared" si="420"/>
        <v>4605186.5090064304</v>
      </c>
      <c r="BC350" s="141"/>
      <c r="BD350" s="141"/>
      <c r="BE350" s="141">
        <f t="shared" si="394"/>
        <v>9386434</v>
      </c>
      <c r="BF350" s="141">
        <f t="shared" si="395"/>
        <v>9386434</v>
      </c>
      <c r="BG350" s="141">
        <f t="shared" si="421"/>
        <v>0</v>
      </c>
      <c r="BH350" s="141"/>
      <c r="BI350" s="141"/>
      <c r="BJ350" s="141">
        <f t="shared" si="396"/>
        <v>2191103</v>
      </c>
      <c r="BK350" s="141">
        <f t="shared" si="397"/>
        <v>2191101</v>
      </c>
      <c r="BL350" s="141">
        <f t="shared" si="422"/>
        <v>0</v>
      </c>
      <c r="BM350" s="141"/>
      <c r="BN350" s="141">
        <v>833022</v>
      </c>
      <c r="BO350" s="141">
        <f t="shared" si="398"/>
        <v>186600000</v>
      </c>
      <c r="BP350" s="141">
        <f t="shared" si="399"/>
        <v>183638092</v>
      </c>
      <c r="BQ350" s="141">
        <f t="shared" si="423"/>
        <v>846457.8536352904</v>
      </c>
      <c r="BR350" s="141"/>
      <c r="BS350" s="141">
        <v>409521</v>
      </c>
      <c r="BT350" s="141">
        <f t="shared" si="400"/>
        <v>121100000</v>
      </c>
      <c r="BU350" s="141">
        <f t="shared" si="401"/>
        <v>119177778</v>
      </c>
      <c r="BV350" s="141">
        <f t="shared" si="424"/>
        <v>416126.17664343427</v>
      </c>
      <c r="BW350" s="141"/>
      <c r="BX350" s="141">
        <v>40255</v>
      </c>
      <c r="BY350" s="141">
        <f t="shared" si="402"/>
        <v>10161290</v>
      </c>
      <c r="BZ350" s="141">
        <f t="shared" si="403"/>
        <v>10000069</v>
      </c>
      <c r="CA350" s="141">
        <f t="shared" si="425"/>
        <v>40903.990657464463</v>
      </c>
      <c r="CB350" s="141"/>
      <c r="CC350" s="141">
        <v>9232.5479369999994</v>
      </c>
      <c r="CD350" s="141">
        <f t="shared" si="404"/>
        <v>1904000</v>
      </c>
      <c r="CE350" s="141">
        <f t="shared" si="405"/>
        <v>1874207.2309440002</v>
      </c>
      <c r="CF350" s="141">
        <f t="shared" si="426"/>
        <v>9379.3103461637638</v>
      </c>
      <c r="CG350" s="141"/>
      <c r="CH350" s="141">
        <v>693.23</v>
      </c>
      <c r="CI350" s="141">
        <f t="shared" si="408"/>
        <v>246401</v>
      </c>
      <c r="CJ350" s="141">
        <f t="shared" si="409"/>
        <v>225992.98000000117</v>
      </c>
      <c r="CK350" s="141">
        <f t="shared" si="427"/>
        <v>755.83128834355432</v>
      </c>
      <c r="CL350" s="141"/>
      <c r="CM350" s="141">
        <v>940306</v>
      </c>
      <c r="CN350" s="141">
        <v>1830835</v>
      </c>
      <c r="CO350" s="141">
        <f t="shared" si="406"/>
        <v>2771141</v>
      </c>
      <c r="CP350" s="141">
        <f t="shared" si="410"/>
        <v>435000431</v>
      </c>
      <c r="CQ350" s="141">
        <f t="shared" si="411"/>
        <v>435000431.00000006</v>
      </c>
      <c r="CR350" s="141">
        <f t="shared" si="412"/>
        <v>2771140.9999999995</v>
      </c>
      <c r="CS350" s="141"/>
      <c r="CT350" s="141"/>
      <c r="CU350" s="141"/>
      <c r="CV350" s="141">
        <f t="shared" si="407"/>
        <v>40866721.391851261</v>
      </c>
    </row>
    <row r="351" spans="1:100" s="14" customFormat="1" ht="13.2" x14ac:dyDescent="0.25">
      <c r="A351" s="4" t="s">
        <v>130</v>
      </c>
      <c r="B351" s="4" t="s">
        <v>131</v>
      </c>
      <c r="C351" s="4"/>
      <c r="D351" s="4" t="s">
        <v>109</v>
      </c>
      <c r="E351" s="4"/>
      <c r="F351" s="141">
        <v>836678.95326099999</v>
      </c>
      <c r="G351" s="141">
        <f>'Control Totals 2016-17'!$I$3</f>
        <v>129600000</v>
      </c>
      <c r="H351" s="141">
        <v>129600000.00000101</v>
      </c>
      <c r="I351" s="141">
        <f t="shared" si="413"/>
        <v>836678.95326099347</v>
      </c>
      <c r="J351" s="141"/>
      <c r="K351" s="141">
        <v>27407338.959024001</v>
      </c>
      <c r="L351" s="141">
        <f t="shared" si="377"/>
        <v>3202979103</v>
      </c>
      <c r="M351" s="141">
        <v>5258012077.9999981</v>
      </c>
      <c r="N351" s="141">
        <f t="shared" si="414"/>
        <v>16695498.72696045</v>
      </c>
      <c r="O351" s="141"/>
      <c r="P351" s="141">
        <v>16758323.678785</v>
      </c>
      <c r="Q351" s="141">
        <v>756991403</v>
      </c>
      <c r="R351" s="141">
        <v>1276518313</v>
      </c>
      <c r="S351" s="141">
        <f t="shared" si="415"/>
        <v>9937896.561560398</v>
      </c>
      <c r="T351" s="141"/>
      <c r="U351" s="141"/>
      <c r="V351" s="141">
        <f t="shared" si="378"/>
        <v>443204474</v>
      </c>
      <c r="W351" s="141">
        <f t="shared" si="379"/>
        <v>523996799.00000209</v>
      </c>
      <c r="X351" s="141">
        <f t="shared" si="380"/>
        <v>0</v>
      </c>
      <c r="Y351" s="141"/>
      <c r="Z351" s="141">
        <v>689837.88361699996</v>
      </c>
      <c r="AA351" s="141">
        <f t="shared" si="381"/>
        <v>340118003</v>
      </c>
      <c r="AB351" s="141">
        <f t="shared" si="382"/>
        <v>342170317.00001383</v>
      </c>
      <c r="AC351" s="141">
        <f t="shared" si="383"/>
        <v>685700.28349230229</v>
      </c>
      <c r="AD351" s="141"/>
      <c r="AE351" s="141">
        <v>4462645.0754190003</v>
      </c>
      <c r="AF351" s="141">
        <f t="shared" si="384"/>
        <v>605544318</v>
      </c>
      <c r="AG351" s="141">
        <f t="shared" si="385"/>
        <v>726591897.00000179</v>
      </c>
      <c r="AH351" s="141">
        <f t="shared" si="416"/>
        <v>3719184.5654048775</v>
      </c>
      <c r="AI351" s="141"/>
      <c r="AJ351" s="141"/>
      <c r="AK351" s="141">
        <f t="shared" si="386"/>
        <v>20371175</v>
      </c>
      <c r="AL351" s="141">
        <f t="shared" si="387"/>
        <v>21580834</v>
      </c>
      <c r="AM351" s="141">
        <f t="shared" si="417"/>
        <v>0</v>
      </c>
      <c r="AN351" s="141"/>
      <c r="AO351" s="141">
        <v>410982.80215200002</v>
      </c>
      <c r="AP351" s="141">
        <f t="shared" si="388"/>
        <v>45205996</v>
      </c>
      <c r="AQ351" s="141">
        <f t="shared" si="389"/>
        <v>45294790.000002876</v>
      </c>
      <c r="AR351" s="141">
        <f t="shared" si="418"/>
        <v>410177.1287636155</v>
      </c>
      <c r="AS351" s="141"/>
      <c r="AT351" s="141">
        <v>87588.790032999997</v>
      </c>
      <c r="AU351" s="141">
        <f t="shared" si="390"/>
        <v>12223411</v>
      </c>
      <c r="AV351" s="141">
        <f t="shared" si="391"/>
        <v>11889881.000002848</v>
      </c>
      <c r="AW351" s="141">
        <f t="shared" si="419"/>
        <v>90045.79436630242</v>
      </c>
      <c r="AX351" s="141"/>
      <c r="AY351" s="141">
        <v>5855208.8329229997</v>
      </c>
      <c r="AZ351" s="141">
        <f t="shared" si="392"/>
        <v>859541545</v>
      </c>
      <c r="BA351" s="141">
        <f t="shared" si="393"/>
        <v>834431461.9999969</v>
      </c>
      <c r="BB351" s="141">
        <f t="shared" si="420"/>
        <v>6031406.3835578393</v>
      </c>
      <c r="BC351" s="141"/>
      <c r="BD351" s="141"/>
      <c r="BE351" s="141">
        <f t="shared" si="394"/>
        <v>9386434</v>
      </c>
      <c r="BF351" s="141">
        <f t="shared" si="395"/>
        <v>9386434</v>
      </c>
      <c r="BG351" s="141">
        <f t="shared" si="421"/>
        <v>0</v>
      </c>
      <c r="BH351" s="141"/>
      <c r="BI351" s="141"/>
      <c r="BJ351" s="141">
        <f t="shared" si="396"/>
        <v>2191103</v>
      </c>
      <c r="BK351" s="141">
        <f t="shared" si="397"/>
        <v>2191101</v>
      </c>
      <c r="BL351" s="141">
        <f t="shared" si="422"/>
        <v>0</v>
      </c>
      <c r="BM351" s="141"/>
      <c r="BN351" s="141">
        <v>992761</v>
      </c>
      <c r="BO351" s="141">
        <f t="shared" si="398"/>
        <v>186600000</v>
      </c>
      <c r="BP351" s="141">
        <f t="shared" si="399"/>
        <v>183638092</v>
      </c>
      <c r="BQ351" s="141">
        <f t="shared" si="423"/>
        <v>1008773.2919812737</v>
      </c>
      <c r="BR351" s="141"/>
      <c r="BS351" s="141">
        <v>478244</v>
      </c>
      <c r="BT351" s="141">
        <f t="shared" si="400"/>
        <v>121100000</v>
      </c>
      <c r="BU351" s="141">
        <f t="shared" si="401"/>
        <v>119177778</v>
      </c>
      <c r="BV351" s="141">
        <f t="shared" si="424"/>
        <v>485957.61199709569</v>
      </c>
      <c r="BW351" s="141"/>
      <c r="BX351" s="141">
        <v>104696</v>
      </c>
      <c r="BY351" s="141">
        <f t="shared" si="402"/>
        <v>10161290</v>
      </c>
      <c r="BZ351" s="141">
        <f t="shared" si="403"/>
        <v>10000069</v>
      </c>
      <c r="CA351" s="141">
        <f t="shared" si="425"/>
        <v>106383.90773503663</v>
      </c>
      <c r="CB351" s="141"/>
      <c r="CC351" s="141">
        <v>13848.821900000001</v>
      </c>
      <c r="CD351" s="141">
        <f t="shared" si="404"/>
        <v>1904000</v>
      </c>
      <c r="CE351" s="141">
        <f t="shared" si="405"/>
        <v>1874207.2309440002</v>
      </c>
      <c r="CF351" s="141">
        <f t="shared" si="426"/>
        <v>14068.965513658219</v>
      </c>
      <c r="CG351" s="141"/>
      <c r="CH351" s="141">
        <v>693.23</v>
      </c>
      <c r="CI351" s="141">
        <f t="shared" si="408"/>
        <v>246401</v>
      </c>
      <c r="CJ351" s="141">
        <f t="shared" si="409"/>
        <v>225992.98000000117</v>
      </c>
      <c r="CK351" s="141">
        <f t="shared" si="427"/>
        <v>755.83128834355432</v>
      </c>
      <c r="CL351" s="141"/>
      <c r="CM351" s="141">
        <v>519206</v>
      </c>
      <c r="CN351" s="141">
        <v>511728</v>
      </c>
      <c r="CO351" s="141">
        <f t="shared" si="406"/>
        <v>1030934</v>
      </c>
      <c r="CP351" s="141">
        <f t="shared" si="410"/>
        <v>435000431</v>
      </c>
      <c r="CQ351" s="141">
        <f t="shared" si="411"/>
        <v>435000431.00000006</v>
      </c>
      <c r="CR351" s="141">
        <f t="shared" si="412"/>
        <v>1030933.9999999999</v>
      </c>
      <c r="CS351" s="141"/>
      <c r="CT351" s="141"/>
      <c r="CU351" s="141"/>
      <c r="CV351" s="141">
        <f t="shared" si="407"/>
        <v>41053462.005882189</v>
      </c>
    </row>
    <row r="352" spans="1:100" s="14" customFormat="1" ht="13.2" x14ac:dyDescent="0.25">
      <c r="A352" s="4" t="s">
        <v>270</v>
      </c>
      <c r="B352" s="4" t="s">
        <v>271</v>
      </c>
      <c r="C352" s="4"/>
      <c r="D352" s="4" t="s">
        <v>203</v>
      </c>
      <c r="E352" s="4"/>
      <c r="F352" s="141">
        <v>496587.77825799998</v>
      </c>
      <c r="G352" s="141">
        <f>'Control Totals 2016-17'!$I$3</f>
        <v>129600000</v>
      </c>
      <c r="H352" s="141">
        <v>129600000.00000101</v>
      </c>
      <c r="I352" s="141">
        <f t="shared" si="413"/>
        <v>496587.77825799608</v>
      </c>
      <c r="J352" s="141"/>
      <c r="K352" s="141">
        <v>14301552.75574</v>
      </c>
      <c r="L352" s="141">
        <f t="shared" si="377"/>
        <v>3202979103</v>
      </c>
      <c r="M352" s="141">
        <v>5258012077.9999981</v>
      </c>
      <c r="N352" s="141">
        <f t="shared" si="414"/>
        <v>8711956.9026382342</v>
      </c>
      <c r="O352" s="141"/>
      <c r="P352" s="141">
        <v>3422711.2725129998</v>
      </c>
      <c r="Q352" s="141">
        <v>756991403</v>
      </c>
      <c r="R352" s="141">
        <v>1276518313</v>
      </c>
      <c r="S352" s="141">
        <f t="shared" si="415"/>
        <v>2029710.8015273192</v>
      </c>
      <c r="T352" s="141"/>
      <c r="U352" s="141"/>
      <c r="V352" s="141">
        <f t="shared" si="378"/>
        <v>443204474</v>
      </c>
      <c r="W352" s="141">
        <f t="shared" si="379"/>
        <v>523996799.00000209</v>
      </c>
      <c r="X352" s="141">
        <f t="shared" si="380"/>
        <v>0</v>
      </c>
      <c r="Y352" s="141"/>
      <c r="Z352" s="141">
        <v>1149647.725996</v>
      </c>
      <c r="AA352" s="141">
        <f t="shared" si="381"/>
        <v>340118003</v>
      </c>
      <c r="AB352" s="141">
        <f t="shared" si="382"/>
        <v>342170317.00001383</v>
      </c>
      <c r="AC352" s="141">
        <f t="shared" si="383"/>
        <v>1142752.2180985527</v>
      </c>
      <c r="AD352" s="141"/>
      <c r="AE352" s="141">
        <v>2606252.2154359999</v>
      </c>
      <c r="AF352" s="141">
        <f t="shared" si="384"/>
        <v>605544318</v>
      </c>
      <c r="AG352" s="141">
        <f t="shared" si="385"/>
        <v>726591897.00000179</v>
      </c>
      <c r="AH352" s="141">
        <f t="shared" si="416"/>
        <v>2172060.0337663521</v>
      </c>
      <c r="AI352" s="141"/>
      <c r="AJ352" s="141"/>
      <c r="AK352" s="141">
        <f t="shared" si="386"/>
        <v>20371175</v>
      </c>
      <c r="AL352" s="141">
        <f t="shared" si="387"/>
        <v>21580834</v>
      </c>
      <c r="AM352" s="141">
        <f t="shared" si="417"/>
        <v>0</v>
      </c>
      <c r="AN352" s="141"/>
      <c r="AO352" s="141">
        <v>63882.633057999999</v>
      </c>
      <c r="AP352" s="141">
        <f t="shared" si="388"/>
        <v>45205996</v>
      </c>
      <c r="AQ352" s="141">
        <f t="shared" si="389"/>
        <v>45294790.000002876</v>
      </c>
      <c r="AR352" s="141">
        <f t="shared" si="418"/>
        <v>63757.400232769207</v>
      </c>
      <c r="AS352" s="141"/>
      <c r="AT352" s="141">
        <v>70263.534862</v>
      </c>
      <c r="AU352" s="141">
        <f t="shared" si="390"/>
        <v>12223411</v>
      </c>
      <c r="AV352" s="141">
        <f t="shared" si="391"/>
        <v>11889881.000002848</v>
      </c>
      <c r="AW352" s="141">
        <f t="shared" si="419"/>
        <v>72234.538338175844</v>
      </c>
      <c r="AX352" s="141"/>
      <c r="AY352" s="141">
        <v>2973884.1351859998</v>
      </c>
      <c r="AZ352" s="141">
        <f t="shared" si="392"/>
        <v>859541545</v>
      </c>
      <c r="BA352" s="141">
        <f t="shared" si="393"/>
        <v>834431461.9999969</v>
      </c>
      <c r="BB352" s="141">
        <f t="shared" si="420"/>
        <v>3063375.5804006015</v>
      </c>
      <c r="BC352" s="141"/>
      <c r="BD352" s="141"/>
      <c r="BE352" s="141">
        <f t="shared" si="394"/>
        <v>9386434</v>
      </c>
      <c r="BF352" s="141">
        <f t="shared" si="395"/>
        <v>9386434</v>
      </c>
      <c r="BG352" s="141">
        <f t="shared" si="421"/>
        <v>0</v>
      </c>
      <c r="BH352" s="141"/>
      <c r="BI352" s="141"/>
      <c r="BJ352" s="141">
        <f t="shared" si="396"/>
        <v>2191103</v>
      </c>
      <c r="BK352" s="141">
        <f t="shared" si="397"/>
        <v>2191101</v>
      </c>
      <c r="BL352" s="141">
        <f t="shared" si="422"/>
        <v>0</v>
      </c>
      <c r="BM352" s="141"/>
      <c r="BN352" s="141">
        <v>630289</v>
      </c>
      <c r="BO352" s="141">
        <f t="shared" si="398"/>
        <v>186600000</v>
      </c>
      <c r="BP352" s="141">
        <f t="shared" si="399"/>
        <v>183638092</v>
      </c>
      <c r="BQ352" s="141">
        <f t="shared" si="423"/>
        <v>640454.96290606202</v>
      </c>
      <c r="BR352" s="141"/>
      <c r="BS352" s="141">
        <v>453746</v>
      </c>
      <c r="BT352" s="141">
        <f t="shared" si="400"/>
        <v>121100000</v>
      </c>
      <c r="BU352" s="141">
        <f t="shared" si="401"/>
        <v>119177778</v>
      </c>
      <c r="BV352" s="141">
        <f t="shared" si="424"/>
        <v>461064.48301125399</v>
      </c>
      <c r="BW352" s="141"/>
      <c r="BX352" s="141">
        <v>32991</v>
      </c>
      <c r="BY352" s="141">
        <f t="shared" si="402"/>
        <v>10161290</v>
      </c>
      <c r="BZ352" s="141">
        <f t="shared" si="403"/>
        <v>10000069</v>
      </c>
      <c r="CA352" s="141">
        <f t="shared" si="425"/>
        <v>33522.880531124334</v>
      </c>
      <c r="CB352" s="141"/>
      <c r="CC352" s="141">
        <v>9232.5479369999994</v>
      </c>
      <c r="CD352" s="141">
        <f t="shared" si="404"/>
        <v>1904000</v>
      </c>
      <c r="CE352" s="141">
        <f t="shared" si="405"/>
        <v>1874207.2309440002</v>
      </c>
      <c r="CF352" s="141">
        <f t="shared" si="426"/>
        <v>9379.3103461637638</v>
      </c>
      <c r="CG352" s="141"/>
      <c r="CH352" s="141">
        <v>693.23</v>
      </c>
      <c r="CI352" s="141">
        <f t="shared" si="408"/>
        <v>246401</v>
      </c>
      <c r="CJ352" s="141">
        <f t="shared" si="409"/>
        <v>225992.98000000117</v>
      </c>
      <c r="CK352" s="141">
        <f t="shared" si="427"/>
        <v>755.83128834355432</v>
      </c>
      <c r="CL352" s="141"/>
      <c r="CM352" s="141"/>
      <c r="CN352" s="141"/>
      <c r="CO352" s="141">
        <f t="shared" si="406"/>
        <v>0</v>
      </c>
      <c r="CP352" s="141">
        <f t="shared" si="410"/>
        <v>435000431</v>
      </c>
      <c r="CQ352" s="141">
        <f t="shared" si="411"/>
        <v>435000431.00000006</v>
      </c>
      <c r="CR352" s="141">
        <f t="shared" si="412"/>
        <v>0</v>
      </c>
      <c r="CS352" s="141"/>
      <c r="CT352" s="141"/>
      <c r="CU352" s="141"/>
      <c r="CV352" s="141">
        <f t="shared" si="407"/>
        <v>18897612.721342947</v>
      </c>
    </row>
    <row r="353" spans="1:100" s="14" customFormat="1" ht="13.2" x14ac:dyDescent="0.25">
      <c r="A353" s="4" t="s">
        <v>723</v>
      </c>
      <c r="B353" s="4" t="s">
        <v>724</v>
      </c>
      <c r="C353" s="4" t="s">
        <v>348</v>
      </c>
      <c r="D353" s="4" t="s">
        <v>348</v>
      </c>
      <c r="E353" s="4"/>
      <c r="F353" s="141"/>
      <c r="G353" s="141">
        <f>'Control Totals 2016-17'!$I$3</f>
        <v>129600000</v>
      </c>
      <c r="H353" s="141">
        <v>129600000.00000101</v>
      </c>
      <c r="I353" s="141">
        <f t="shared" si="413"/>
        <v>0</v>
      </c>
      <c r="J353" s="141"/>
      <c r="K353" s="141"/>
      <c r="L353" s="141">
        <f t="shared" si="377"/>
        <v>3202979103</v>
      </c>
      <c r="M353" s="141">
        <v>5258012077.9999981</v>
      </c>
      <c r="N353" s="141">
        <f t="shared" si="414"/>
        <v>0</v>
      </c>
      <c r="O353" s="141"/>
      <c r="P353" s="141">
        <v>2191736.039998</v>
      </c>
      <c r="Q353" s="141">
        <v>756991403</v>
      </c>
      <c r="R353" s="141">
        <v>1276518313</v>
      </c>
      <c r="S353" s="141">
        <f t="shared" si="415"/>
        <v>1299727.0176442428</v>
      </c>
      <c r="T353" s="141"/>
      <c r="U353" s="141"/>
      <c r="V353" s="141">
        <f t="shared" si="378"/>
        <v>443204474</v>
      </c>
      <c r="W353" s="141">
        <f t="shared" si="379"/>
        <v>523996799.00000209</v>
      </c>
      <c r="X353" s="141">
        <f t="shared" si="380"/>
        <v>0</v>
      </c>
      <c r="Y353" s="141"/>
      <c r="Z353" s="141">
        <v>112767.00764900001</v>
      </c>
      <c r="AA353" s="141">
        <f t="shared" si="381"/>
        <v>340118003</v>
      </c>
      <c r="AB353" s="141">
        <f t="shared" si="382"/>
        <v>342170317.00001383</v>
      </c>
      <c r="AC353" s="141">
        <f t="shared" si="383"/>
        <v>112090.63890209407</v>
      </c>
      <c r="AD353" s="141"/>
      <c r="AE353" s="141"/>
      <c r="AF353" s="141">
        <f t="shared" si="384"/>
        <v>605544318</v>
      </c>
      <c r="AG353" s="141">
        <f t="shared" si="385"/>
        <v>726591897.00000179</v>
      </c>
      <c r="AH353" s="141">
        <f t="shared" si="416"/>
        <v>0</v>
      </c>
      <c r="AI353" s="141"/>
      <c r="AJ353" s="141"/>
      <c r="AK353" s="141">
        <f t="shared" si="386"/>
        <v>20371175</v>
      </c>
      <c r="AL353" s="141">
        <f t="shared" si="387"/>
        <v>21580834</v>
      </c>
      <c r="AM353" s="141">
        <f t="shared" si="417"/>
        <v>0</v>
      </c>
      <c r="AN353" s="141"/>
      <c r="AO353" s="141">
        <v>37703.379426</v>
      </c>
      <c r="AP353" s="141">
        <f t="shared" si="388"/>
        <v>45205996</v>
      </c>
      <c r="AQ353" s="141">
        <f t="shared" si="389"/>
        <v>45294790.000002876</v>
      </c>
      <c r="AR353" s="141">
        <f t="shared" si="418"/>
        <v>37629.46730778816</v>
      </c>
      <c r="AS353" s="141"/>
      <c r="AT353" s="141"/>
      <c r="AU353" s="141">
        <f t="shared" si="390"/>
        <v>12223411</v>
      </c>
      <c r="AV353" s="141">
        <f t="shared" si="391"/>
        <v>11889881.000002848</v>
      </c>
      <c r="AW353" s="141">
        <f t="shared" si="419"/>
        <v>0</v>
      </c>
      <c r="AX353" s="141"/>
      <c r="AY353" s="141"/>
      <c r="AZ353" s="141">
        <f t="shared" si="392"/>
        <v>859541545</v>
      </c>
      <c r="BA353" s="141">
        <f t="shared" si="393"/>
        <v>834431461.9999969</v>
      </c>
      <c r="BB353" s="141">
        <f t="shared" si="420"/>
        <v>0</v>
      </c>
      <c r="BC353" s="141"/>
      <c r="BD353" s="141"/>
      <c r="BE353" s="141">
        <f t="shared" si="394"/>
        <v>9386434</v>
      </c>
      <c r="BF353" s="141">
        <f t="shared" si="395"/>
        <v>9386434</v>
      </c>
      <c r="BG353" s="141">
        <f t="shared" si="421"/>
        <v>0</v>
      </c>
      <c r="BH353" s="141"/>
      <c r="BI353" s="141"/>
      <c r="BJ353" s="141">
        <f t="shared" si="396"/>
        <v>2191103</v>
      </c>
      <c r="BK353" s="141">
        <f t="shared" si="397"/>
        <v>2191101</v>
      </c>
      <c r="BL353" s="141">
        <f t="shared" si="422"/>
        <v>0</v>
      </c>
      <c r="BM353" s="141"/>
      <c r="BN353" s="141"/>
      <c r="BO353" s="141">
        <f t="shared" si="398"/>
        <v>186600000</v>
      </c>
      <c r="BP353" s="141">
        <f t="shared" si="399"/>
        <v>183638092</v>
      </c>
      <c r="BQ353" s="141">
        <f t="shared" si="423"/>
        <v>0</v>
      </c>
      <c r="BR353" s="141"/>
      <c r="BS353" s="141"/>
      <c r="BT353" s="141">
        <f t="shared" si="400"/>
        <v>121100000</v>
      </c>
      <c r="BU353" s="141">
        <f t="shared" si="401"/>
        <v>119177778</v>
      </c>
      <c r="BV353" s="141">
        <f t="shared" si="424"/>
        <v>0</v>
      </c>
      <c r="BW353" s="141"/>
      <c r="BX353" s="141"/>
      <c r="BY353" s="141">
        <f t="shared" si="402"/>
        <v>10161290</v>
      </c>
      <c r="BZ353" s="141">
        <f t="shared" si="403"/>
        <v>10000069</v>
      </c>
      <c r="CA353" s="141">
        <f t="shared" si="425"/>
        <v>0</v>
      </c>
      <c r="CB353" s="141"/>
      <c r="CC353" s="141"/>
      <c r="CD353" s="141">
        <f t="shared" si="404"/>
        <v>1904000</v>
      </c>
      <c r="CE353" s="141">
        <f t="shared" si="405"/>
        <v>1874207.2309440002</v>
      </c>
      <c r="CF353" s="141">
        <f t="shared" si="426"/>
        <v>0</v>
      </c>
      <c r="CG353" s="141"/>
      <c r="CH353" s="141">
        <v>693.23</v>
      </c>
      <c r="CI353" s="141">
        <f t="shared" si="408"/>
        <v>246401</v>
      </c>
      <c r="CJ353" s="141">
        <f t="shared" si="409"/>
        <v>225992.98000000117</v>
      </c>
      <c r="CK353" s="141">
        <f t="shared" si="427"/>
        <v>755.83128834355432</v>
      </c>
      <c r="CL353" s="141"/>
      <c r="CM353" s="141">
        <v>82070</v>
      </c>
      <c r="CN353" s="141">
        <v>157278</v>
      </c>
      <c r="CO353" s="141">
        <f t="shared" si="406"/>
        <v>239348</v>
      </c>
      <c r="CP353" s="141">
        <f t="shared" si="410"/>
        <v>435000431</v>
      </c>
      <c r="CQ353" s="141">
        <f t="shared" si="411"/>
        <v>435000431.00000006</v>
      </c>
      <c r="CR353" s="141">
        <f t="shared" si="412"/>
        <v>239347.99999999997</v>
      </c>
      <c r="CS353" s="141"/>
      <c r="CT353" s="141"/>
      <c r="CU353" s="141"/>
      <c r="CV353" s="141">
        <f t="shared" si="407"/>
        <v>1689550.9551424684</v>
      </c>
    </row>
    <row r="354" spans="1:100" s="14" customFormat="1" ht="13.2" x14ac:dyDescent="0.25">
      <c r="A354" s="4" t="s">
        <v>194</v>
      </c>
      <c r="B354" s="4" t="s">
        <v>195</v>
      </c>
      <c r="C354" s="4"/>
      <c r="D354" s="4" t="s">
        <v>177</v>
      </c>
      <c r="E354" s="4"/>
      <c r="F354" s="141">
        <v>847649.90349399997</v>
      </c>
      <c r="G354" s="141">
        <f>'Control Totals 2016-17'!$I$3</f>
        <v>129600000</v>
      </c>
      <c r="H354" s="141">
        <v>129600000.00000101</v>
      </c>
      <c r="I354" s="141">
        <f t="shared" si="413"/>
        <v>847649.90349399333</v>
      </c>
      <c r="J354" s="141"/>
      <c r="K354" s="141">
        <v>32620544.676293001</v>
      </c>
      <c r="L354" s="141">
        <f t="shared" si="377"/>
        <v>3202979103</v>
      </c>
      <c r="M354" s="141">
        <v>5258012077.9999981</v>
      </c>
      <c r="N354" s="141">
        <f t="shared" si="414"/>
        <v>19871183.515117902</v>
      </c>
      <c r="O354" s="141"/>
      <c r="P354" s="141"/>
      <c r="Q354" s="141">
        <v>756991403</v>
      </c>
      <c r="R354" s="141">
        <v>1276518313</v>
      </c>
      <c r="S354" s="141">
        <f t="shared" si="415"/>
        <v>0</v>
      </c>
      <c r="T354" s="141"/>
      <c r="U354" s="141">
        <v>3709868.5332160001</v>
      </c>
      <c r="V354" s="141">
        <f t="shared" si="378"/>
        <v>443204474</v>
      </c>
      <c r="W354" s="141">
        <f t="shared" si="379"/>
        <v>523996799.00000209</v>
      </c>
      <c r="X354" s="141">
        <f t="shared" si="380"/>
        <v>3137863.3133084122</v>
      </c>
      <c r="Y354" s="141"/>
      <c r="Z354" s="141">
        <v>3354377.753908</v>
      </c>
      <c r="AA354" s="141">
        <f t="shared" si="381"/>
        <v>340118003</v>
      </c>
      <c r="AB354" s="141">
        <f t="shared" si="382"/>
        <v>342170317.00001383</v>
      </c>
      <c r="AC354" s="141">
        <f t="shared" si="383"/>
        <v>3334258.4271176518</v>
      </c>
      <c r="AD354" s="141"/>
      <c r="AE354" s="141">
        <v>6002486.4645809997</v>
      </c>
      <c r="AF354" s="141">
        <f t="shared" si="384"/>
        <v>605544318</v>
      </c>
      <c r="AG354" s="141">
        <f t="shared" si="385"/>
        <v>726591897.00000179</v>
      </c>
      <c r="AH354" s="141">
        <f t="shared" si="416"/>
        <v>5002493.9550061114</v>
      </c>
      <c r="AI354" s="141"/>
      <c r="AJ354" s="141"/>
      <c r="AK354" s="141">
        <f t="shared" si="386"/>
        <v>20371175</v>
      </c>
      <c r="AL354" s="141">
        <f t="shared" si="387"/>
        <v>21580834</v>
      </c>
      <c r="AM354" s="141">
        <f t="shared" si="417"/>
        <v>0</v>
      </c>
      <c r="AN354" s="141"/>
      <c r="AO354" s="141"/>
      <c r="AP354" s="141">
        <f t="shared" si="388"/>
        <v>45205996</v>
      </c>
      <c r="AQ354" s="141">
        <f t="shared" si="389"/>
        <v>45294790.000002876</v>
      </c>
      <c r="AR354" s="141">
        <f t="shared" si="418"/>
        <v>0</v>
      </c>
      <c r="AS354" s="141"/>
      <c r="AT354" s="141">
        <v>80681.335357000004</v>
      </c>
      <c r="AU354" s="141">
        <f t="shared" si="390"/>
        <v>12223411</v>
      </c>
      <c r="AV354" s="141">
        <f t="shared" si="391"/>
        <v>11889881.000002848</v>
      </c>
      <c r="AW354" s="141">
        <f t="shared" si="419"/>
        <v>82944.574642690408</v>
      </c>
      <c r="AX354" s="141"/>
      <c r="AY354" s="141">
        <v>7286582.7517250003</v>
      </c>
      <c r="AZ354" s="141">
        <f t="shared" si="392"/>
        <v>859541545</v>
      </c>
      <c r="BA354" s="141">
        <f t="shared" si="393"/>
        <v>834431461.9999969</v>
      </c>
      <c r="BB354" s="141">
        <f t="shared" si="420"/>
        <v>7505853.8434976721</v>
      </c>
      <c r="BC354" s="141"/>
      <c r="BD354" s="141"/>
      <c r="BE354" s="141">
        <f t="shared" si="394"/>
        <v>9386434</v>
      </c>
      <c r="BF354" s="141">
        <f t="shared" si="395"/>
        <v>9386434</v>
      </c>
      <c r="BG354" s="141">
        <f t="shared" si="421"/>
        <v>0</v>
      </c>
      <c r="BH354" s="141"/>
      <c r="BI354" s="141"/>
      <c r="BJ354" s="141">
        <f t="shared" si="396"/>
        <v>2191103</v>
      </c>
      <c r="BK354" s="141">
        <f t="shared" si="397"/>
        <v>2191101</v>
      </c>
      <c r="BL354" s="141">
        <f t="shared" si="422"/>
        <v>0</v>
      </c>
      <c r="BM354" s="141"/>
      <c r="BN354" s="141">
        <v>1709813</v>
      </c>
      <c r="BO354" s="141">
        <f t="shared" si="398"/>
        <v>186600000</v>
      </c>
      <c r="BP354" s="141">
        <f t="shared" si="399"/>
        <v>183638092</v>
      </c>
      <c r="BQ354" s="141">
        <f t="shared" si="423"/>
        <v>1737390.6596677122</v>
      </c>
      <c r="BR354" s="141"/>
      <c r="BS354" s="141">
        <v>1281334</v>
      </c>
      <c r="BT354" s="141">
        <f t="shared" si="400"/>
        <v>121100000</v>
      </c>
      <c r="BU354" s="141">
        <f t="shared" si="401"/>
        <v>119177778</v>
      </c>
      <c r="BV354" s="141">
        <f t="shared" si="424"/>
        <v>1302000.6749916079</v>
      </c>
      <c r="BW354" s="141"/>
      <c r="BX354" s="141">
        <v>76122</v>
      </c>
      <c r="BY354" s="141">
        <f t="shared" si="402"/>
        <v>10161290</v>
      </c>
      <c r="BZ354" s="141">
        <f t="shared" si="403"/>
        <v>10000069</v>
      </c>
      <c r="CA354" s="141">
        <f t="shared" si="425"/>
        <v>77349.238028257605</v>
      </c>
      <c r="CB354" s="141"/>
      <c r="CC354" s="141">
        <v>18465.095870000001</v>
      </c>
      <c r="CD354" s="141">
        <f t="shared" si="404"/>
        <v>1904000</v>
      </c>
      <c r="CE354" s="141">
        <f t="shared" si="405"/>
        <v>1874207.2309440002</v>
      </c>
      <c r="CF354" s="141">
        <f t="shared" si="426"/>
        <v>18758.620688263945</v>
      </c>
      <c r="CG354" s="141"/>
      <c r="CH354" s="141"/>
      <c r="CI354" s="141">
        <f t="shared" si="408"/>
        <v>246401</v>
      </c>
      <c r="CJ354" s="141">
        <f t="shared" si="409"/>
        <v>225992.98000000117</v>
      </c>
      <c r="CK354" s="141">
        <f t="shared" si="427"/>
        <v>0</v>
      </c>
      <c r="CL354" s="141"/>
      <c r="CM354" s="141"/>
      <c r="CN354" s="141">
        <v>2348090</v>
      </c>
      <c r="CO354" s="141">
        <f t="shared" si="406"/>
        <v>2348090</v>
      </c>
      <c r="CP354" s="141">
        <f t="shared" si="410"/>
        <v>435000431</v>
      </c>
      <c r="CQ354" s="141">
        <f t="shared" si="411"/>
        <v>435000431.00000006</v>
      </c>
      <c r="CR354" s="141">
        <f t="shared" si="412"/>
        <v>2348089.9999999995</v>
      </c>
      <c r="CS354" s="141"/>
      <c r="CT354" s="141"/>
      <c r="CU354" s="141"/>
      <c r="CV354" s="141">
        <f t="shared" si="407"/>
        <v>45265836.725560285</v>
      </c>
    </row>
    <row r="355" spans="1:100" s="14" customFormat="1" ht="13.2" x14ac:dyDescent="0.25">
      <c r="A355" s="4" t="s">
        <v>513</v>
      </c>
      <c r="B355" s="4" t="s">
        <v>514</v>
      </c>
      <c r="C355" s="4" t="s">
        <v>348</v>
      </c>
      <c r="D355" s="4" t="s">
        <v>348</v>
      </c>
      <c r="E355" s="4"/>
      <c r="F355" s="141"/>
      <c r="G355" s="141">
        <f>'Control Totals 2016-17'!$I$3</f>
        <v>129600000</v>
      </c>
      <c r="H355" s="141">
        <v>129600000.00000101</v>
      </c>
      <c r="I355" s="141">
        <f t="shared" si="413"/>
        <v>0</v>
      </c>
      <c r="J355" s="141"/>
      <c r="K355" s="141"/>
      <c r="L355" s="141">
        <f t="shared" si="377"/>
        <v>3202979103</v>
      </c>
      <c r="M355" s="141">
        <v>5258012077.9999981</v>
      </c>
      <c r="N355" s="141">
        <f t="shared" si="414"/>
        <v>0</v>
      </c>
      <c r="O355" s="141"/>
      <c r="P355" s="141">
        <v>1724358.9747840001</v>
      </c>
      <c r="Q355" s="141">
        <v>756991403</v>
      </c>
      <c r="R355" s="141">
        <v>1276518313</v>
      </c>
      <c r="S355" s="141">
        <f t="shared" si="415"/>
        <v>1022566.5439375344</v>
      </c>
      <c r="T355" s="141"/>
      <c r="U355" s="141"/>
      <c r="V355" s="141">
        <f t="shared" si="378"/>
        <v>443204474</v>
      </c>
      <c r="W355" s="141">
        <f t="shared" si="379"/>
        <v>523996799.00000209</v>
      </c>
      <c r="X355" s="141">
        <f t="shared" si="380"/>
        <v>0</v>
      </c>
      <c r="Y355" s="141"/>
      <c r="Z355" s="141">
        <v>118038.391085</v>
      </c>
      <c r="AA355" s="141">
        <f t="shared" si="381"/>
        <v>340118003</v>
      </c>
      <c r="AB355" s="141">
        <f t="shared" si="382"/>
        <v>342170317.00001383</v>
      </c>
      <c r="AC355" s="141">
        <f t="shared" si="383"/>
        <v>117330.40494322476</v>
      </c>
      <c r="AD355" s="141"/>
      <c r="AE355" s="141"/>
      <c r="AF355" s="141">
        <f t="shared" si="384"/>
        <v>605544318</v>
      </c>
      <c r="AG355" s="141">
        <f t="shared" si="385"/>
        <v>726591897.00000179</v>
      </c>
      <c r="AH355" s="141">
        <f t="shared" si="416"/>
        <v>0</v>
      </c>
      <c r="AI355" s="141"/>
      <c r="AJ355" s="141"/>
      <c r="AK355" s="141">
        <f t="shared" si="386"/>
        <v>20371175</v>
      </c>
      <c r="AL355" s="141">
        <f t="shared" si="387"/>
        <v>21580834</v>
      </c>
      <c r="AM355" s="141">
        <f t="shared" si="417"/>
        <v>0</v>
      </c>
      <c r="AN355" s="141"/>
      <c r="AO355" s="141">
        <v>158464.939338</v>
      </c>
      <c r="AP355" s="141">
        <f t="shared" si="388"/>
        <v>45205996</v>
      </c>
      <c r="AQ355" s="141">
        <f t="shared" si="389"/>
        <v>45294790.000002876</v>
      </c>
      <c r="AR355" s="141">
        <f t="shared" si="418"/>
        <v>158154.29134020527</v>
      </c>
      <c r="AS355" s="141"/>
      <c r="AT355" s="141"/>
      <c r="AU355" s="141">
        <f t="shared" si="390"/>
        <v>12223411</v>
      </c>
      <c r="AV355" s="141">
        <f t="shared" si="391"/>
        <v>11889881.000002848</v>
      </c>
      <c r="AW355" s="141">
        <f t="shared" si="419"/>
        <v>0</v>
      </c>
      <c r="AX355" s="141"/>
      <c r="AY355" s="141"/>
      <c r="AZ355" s="141">
        <f t="shared" si="392"/>
        <v>859541545</v>
      </c>
      <c r="BA355" s="141">
        <f t="shared" si="393"/>
        <v>834431461.9999969</v>
      </c>
      <c r="BB355" s="141">
        <f t="shared" si="420"/>
        <v>0</v>
      </c>
      <c r="BC355" s="141"/>
      <c r="BD355" s="141"/>
      <c r="BE355" s="141">
        <f t="shared" si="394"/>
        <v>9386434</v>
      </c>
      <c r="BF355" s="141">
        <f t="shared" si="395"/>
        <v>9386434</v>
      </c>
      <c r="BG355" s="141">
        <f t="shared" si="421"/>
        <v>0</v>
      </c>
      <c r="BH355" s="141"/>
      <c r="BI355" s="141"/>
      <c r="BJ355" s="141">
        <f t="shared" si="396"/>
        <v>2191103</v>
      </c>
      <c r="BK355" s="141">
        <f t="shared" si="397"/>
        <v>2191101</v>
      </c>
      <c r="BL355" s="141">
        <f t="shared" si="422"/>
        <v>0</v>
      </c>
      <c r="BM355" s="141"/>
      <c r="BN355" s="141"/>
      <c r="BO355" s="141">
        <f t="shared" si="398"/>
        <v>186600000</v>
      </c>
      <c r="BP355" s="141">
        <f t="shared" si="399"/>
        <v>183638092</v>
      </c>
      <c r="BQ355" s="141">
        <f t="shared" si="423"/>
        <v>0</v>
      </c>
      <c r="BR355" s="141"/>
      <c r="BS355" s="141"/>
      <c r="BT355" s="141">
        <f t="shared" si="400"/>
        <v>121100000</v>
      </c>
      <c r="BU355" s="141">
        <f t="shared" si="401"/>
        <v>119177778</v>
      </c>
      <c r="BV355" s="141">
        <f t="shared" si="424"/>
        <v>0</v>
      </c>
      <c r="BW355" s="141"/>
      <c r="BX355" s="141"/>
      <c r="BY355" s="141">
        <f t="shared" si="402"/>
        <v>10161290</v>
      </c>
      <c r="BZ355" s="141">
        <f t="shared" si="403"/>
        <v>10000069</v>
      </c>
      <c r="CA355" s="141">
        <f t="shared" si="425"/>
        <v>0</v>
      </c>
      <c r="CB355" s="141"/>
      <c r="CC355" s="141"/>
      <c r="CD355" s="141">
        <f t="shared" si="404"/>
        <v>1904000</v>
      </c>
      <c r="CE355" s="141">
        <f t="shared" si="405"/>
        <v>1874207.2309440002</v>
      </c>
      <c r="CF355" s="141">
        <f t="shared" si="426"/>
        <v>0</v>
      </c>
      <c r="CG355" s="141"/>
      <c r="CH355" s="141">
        <v>693.23</v>
      </c>
      <c r="CI355" s="141">
        <f t="shared" si="408"/>
        <v>246401</v>
      </c>
      <c r="CJ355" s="141">
        <f t="shared" si="409"/>
        <v>225992.98000000117</v>
      </c>
      <c r="CK355" s="141">
        <f t="shared" si="427"/>
        <v>755.83128834355432</v>
      </c>
      <c r="CL355" s="141"/>
      <c r="CM355" s="141">
        <v>87607</v>
      </c>
      <c r="CN355" s="141">
        <v>165310</v>
      </c>
      <c r="CO355" s="141">
        <f t="shared" si="406"/>
        <v>252917</v>
      </c>
      <c r="CP355" s="141">
        <f t="shared" si="410"/>
        <v>435000431</v>
      </c>
      <c r="CQ355" s="141">
        <f t="shared" si="411"/>
        <v>435000431.00000006</v>
      </c>
      <c r="CR355" s="141">
        <f t="shared" si="412"/>
        <v>252916.99999999997</v>
      </c>
      <c r="CS355" s="141"/>
      <c r="CT355" s="141"/>
      <c r="CU355" s="141"/>
      <c r="CV355" s="141">
        <f t="shared" si="407"/>
        <v>1551724.0715093082</v>
      </c>
    </row>
    <row r="356" spans="1:100" s="14" customFormat="1" ht="13.2" x14ac:dyDescent="0.25">
      <c r="A356" s="4" t="s">
        <v>691</v>
      </c>
      <c r="B356" s="4" t="s">
        <v>692</v>
      </c>
      <c r="C356" s="4" t="s">
        <v>348</v>
      </c>
      <c r="D356" s="4" t="s">
        <v>348</v>
      </c>
      <c r="E356" s="4"/>
      <c r="F356" s="141"/>
      <c r="G356" s="141">
        <f>'Control Totals 2016-17'!$I$3</f>
        <v>129600000</v>
      </c>
      <c r="H356" s="141">
        <v>129600000.00000101</v>
      </c>
      <c r="I356" s="141">
        <f t="shared" si="413"/>
        <v>0</v>
      </c>
      <c r="J356" s="141"/>
      <c r="K356" s="141"/>
      <c r="L356" s="141">
        <f t="shared" si="377"/>
        <v>3202979103</v>
      </c>
      <c r="M356" s="141">
        <v>5258012077.9999981</v>
      </c>
      <c r="N356" s="141">
        <f t="shared" si="414"/>
        <v>0</v>
      </c>
      <c r="O356" s="141"/>
      <c r="P356" s="141">
        <v>2589731.2781440001</v>
      </c>
      <c r="Q356" s="141">
        <v>756991403</v>
      </c>
      <c r="R356" s="141">
        <v>1276518313</v>
      </c>
      <c r="S356" s="141">
        <f t="shared" si="415"/>
        <v>1535743.1959029092</v>
      </c>
      <c r="T356" s="141"/>
      <c r="U356" s="141"/>
      <c r="V356" s="141">
        <f t="shared" si="378"/>
        <v>443204474</v>
      </c>
      <c r="W356" s="141">
        <f t="shared" si="379"/>
        <v>523996799.00000209</v>
      </c>
      <c r="X356" s="141">
        <f t="shared" si="380"/>
        <v>0</v>
      </c>
      <c r="Y356" s="141"/>
      <c r="Z356" s="141">
        <v>85373.229353000002</v>
      </c>
      <c r="AA356" s="141">
        <f t="shared" si="381"/>
        <v>340118003</v>
      </c>
      <c r="AB356" s="141">
        <f t="shared" si="382"/>
        <v>342170317.00001383</v>
      </c>
      <c r="AC356" s="141">
        <f t="shared" si="383"/>
        <v>84861.166602017576</v>
      </c>
      <c r="AD356" s="141"/>
      <c r="AE356" s="141"/>
      <c r="AF356" s="141">
        <f t="shared" si="384"/>
        <v>605544318</v>
      </c>
      <c r="AG356" s="141">
        <f t="shared" si="385"/>
        <v>726591897.00000179</v>
      </c>
      <c r="AH356" s="141">
        <f t="shared" si="416"/>
        <v>0</v>
      </c>
      <c r="AI356" s="141"/>
      <c r="AJ356" s="141"/>
      <c r="AK356" s="141">
        <f t="shared" si="386"/>
        <v>20371175</v>
      </c>
      <c r="AL356" s="141">
        <f t="shared" si="387"/>
        <v>21580834</v>
      </c>
      <c r="AM356" s="141">
        <f t="shared" si="417"/>
        <v>0</v>
      </c>
      <c r="AN356" s="141"/>
      <c r="AO356" s="141">
        <v>56000.774201</v>
      </c>
      <c r="AP356" s="141">
        <f t="shared" si="388"/>
        <v>45205996</v>
      </c>
      <c r="AQ356" s="141">
        <f t="shared" si="389"/>
        <v>45294790.000002876</v>
      </c>
      <c r="AR356" s="141">
        <f t="shared" si="418"/>
        <v>55890.992640150194</v>
      </c>
      <c r="AS356" s="141"/>
      <c r="AT356" s="141"/>
      <c r="AU356" s="141">
        <f t="shared" si="390"/>
        <v>12223411</v>
      </c>
      <c r="AV356" s="141">
        <f t="shared" si="391"/>
        <v>11889881.000002848</v>
      </c>
      <c r="AW356" s="141">
        <f t="shared" si="419"/>
        <v>0</v>
      </c>
      <c r="AX356" s="141"/>
      <c r="AY356" s="141"/>
      <c r="AZ356" s="141">
        <f t="shared" si="392"/>
        <v>859541545</v>
      </c>
      <c r="BA356" s="141">
        <f t="shared" si="393"/>
        <v>834431461.9999969</v>
      </c>
      <c r="BB356" s="141">
        <f t="shared" si="420"/>
        <v>0</v>
      </c>
      <c r="BC356" s="141"/>
      <c r="BD356" s="141"/>
      <c r="BE356" s="141">
        <f t="shared" si="394"/>
        <v>9386434</v>
      </c>
      <c r="BF356" s="141">
        <f t="shared" si="395"/>
        <v>9386434</v>
      </c>
      <c r="BG356" s="141">
        <f t="shared" si="421"/>
        <v>0</v>
      </c>
      <c r="BH356" s="141"/>
      <c r="BI356" s="141"/>
      <c r="BJ356" s="141">
        <f t="shared" si="396"/>
        <v>2191103</v>
      </c>
      <c r="BK356" s="141">
        <f t="shared" si="397"/>
        <v>2191101</v>
      </c>
      <c r="BL356" s="141">
        <f t="shared" si="422"/>
        <v>0</v>
      </c>
      <c r="BM356" s="141"/>
      <c r="BN356" s="141"/>
      <c r="BO356" s="141">
        <f t="shared" si="398"/>
        <v>186600000</v>
      </c>
      <c r="BP356" s="141">
        <f t="shared" si="399"/>
        <v>183638092</v>
      </c>
      <c r="BQ356" s="141">
        <f t="shared" si="423"/>
        <v>0</v>
      </c>
      <c r="BR356" s="141"/>
      <c r="BS356" s="141"/>
      <c r="BT356" s="141">
        <f t="shared" si="400"/>
        <v>121100000</v>
      </c>
      <c r="BU356" s="141">
        <f t="shared" si="401"/>
        <v>119177778</v>
      </c>
      <c r="BV356" s="141">
        <f t="shared" si="424"/>
        <v>0</v>
      </c>
      <c r="BW356" s="141"/>
      <c r="BX356" s="141"/>
      <c r="BY356" s="141">
        <f t="shared" si="402"/>
        <v>10161290</v>
      </c>
      <c r="BZ356" s="141">
        <f t="shared" si="403"/>
        <v>10000069</v>
      </c>
      <c r="CA356" s="141">
        <f t="shared" si="425"/>
        <v>0</v>
      </c>
      <c r="CB356" s="141"/>
      <c r="CC356" s="141"/>
      <c r="CD356" s="141">
        <f t="shared" si="404"/>
        <v>1904000</v>
      </c>
      <c r="CE356" s="141">
        <f t="shared" si="405"/>
        <v>1874207.2309440002</v>
      </c>
      <c r="CF356" s="141">
        <f t="shared" si="426"/>
        <v>0</v>
      </c>
      <c r="CG356" s="141"/>
      <c r="CH356" s="141">
        <v>693.23</v>
      </c>
      <c r="CI356" s="141">
        <f t="shared" si="408"/>
        <v>246401</v>
      </c>
      <c r="CJ356" s="141">
        <f t="shared" si="409"/>
        <v>225992.98000000117</v>
      </c>
      <c r="CK356" s="141">
        <f t="shared" si="427"/>
        <v>755.83128834355432</v>
      </c>
      <c r="CL356" s="141"/>
      <c r="CM356" s="141">
        <v>60131</v>
      </c>
      <c r="CN356" s="141">
        <v>118391</v>
      </c>
      <c r="CO356" s="141">
        <f t="shared" si="406"/>
        <v>178522</v>
      </c>
      <c r="CP356" s="141">
        <f t="shared" si="410"/>
        <v>435000431</v>
      </c>
      <c r="CQ356" s="141">
        <f t="shared" si="411"/>
        <v>435000431.00000006</v>
      </c>
      <c r="CR356" s="141">
        <f t="shared" si="412"/>
        <v>178521.99999999997</v>
      </c>
      <c r="CS356" s="141"/>
      <c r="CT356" s="141"/>
      <c r="CU356" s="141"/>
      <c r="CV356" s="141">
        <f t="shared" si="407"/>
        <v>1855773.1864334205</v>
      </c>
    </row>
    <row r="357" spans="1:100" s="14" customFormat="1" ht="13.2" x14ac:dyDescent="0.25">
      <c r="A357" s="4" t="s">
        <v>711</v>
      </c>
      <c r="B357" s="4" t="s">
        <v>712</v>
      </c>
      <c r="C357" s="4" t="s">
        <v>348</v>
      </c>
      <c r="D357" s="4" t="s">
        <v>348</v>
      </c>
      <c r="E357" s="4"/>
      <c r="F357" s="141"/>
      <c r="G357" s="141">
        <f>'Control Totals 2016-17'!$I$3</f>
        <v>129600000</v>
      </c>
      <c r="H357" s="141">
        <v>129600000.00000101</v>
      </c>
      <c r="I357" s="141">
        <f t="shared" si="413"/>
        <v>0</v>
      </c>
      <c r="J357" s="141"/>
      <c r="K357" s="141"/>
      <c r="L357" s="141">
        <f t="shared" si="377"/>
        <v>3202979103</v>
      </c>
      <c r="M357" s="141">
        <v>5258012077.9999981</v>
      </c>
      <c r="N357" s="141">
        <f t="shared" si="414"/>
        <v>0</v>
      </c>
      <c r="O357" s="141"/>
      <c r="P357" s="141">
        <v>1237582.1476700001</v>
      </c>
      <c r="Q357" s="141">
        <v>756991403</v>
      </c>
      <c r="R357" s="141">
        <v>1276518313</v>
      </c>
      <c r="S357" s="141">
        <f t="shared" si="415"/>
        <v>733901.76760626433</v>
      </c>
      <c r="T357" s="141"/>
      <c r="U357" s="141"/>
      <c r="V357" s="141">
        <f t="shared" si="378"/>
        <v>443204474</v>
      </c>
      <c r="W357" s="141">
        <f t="shared" si="379"/>
        <v>523996799.00000209</v>
      </c>
      <c r="X357" s="141">
        <f t="shared" si="380"/>
        <v>0</v>
      </c>
      <c r="Y357" s="141"/>
      <c r="Z357" s="141">
        <v>127571.400559</v>
      </c>
      <c r="AA357" s="141">
        <f t="shared" si="381"/>
        <v>340118003</v>
      </c>
      <c r="AB357" s="141">
        <f t="shared" si="382"/>
        <v>342170317.00001383</v>
      </c>
      <c r="AC357" s="141">
        <f t="shared" si="383"/>
        <v>126806.23608282892</v>
      </c>
      <c r="AD357" s="141"/>
      <c r="AE357" s="141"/>
      <c r="AF357" s="141">
        <f t="shared" si="384"/>
        <v>605544318</v>
      </c>
      <c r="AG357" s="141">
        <f t="shared" si="385"/>
        <v>726591897.00000179</v>
      </c>
      <c r="AH357" s="141">
        <f t="shared" si="416"/>
        <v>0</v>
      </c>
      <c r="AI357" s="141"/>
      <c r="AJ357" s="141"/>
      <c r="AK357" s="141">
        <f t="shared" si="386"/>
        <v>20371175</v>
      </c>
      <c r="AL357" s="141">
        <f t="shared" si="387"/>
        <v>21580834</v>
      </c>
      <c r="AM357" s="141">
        <f t="shared" si="417"/>
        <v>0</v>
      </c>
      <c r="AN357" s="141"/>
      <c r="AO357" s="141">
        <v>28309.240919</v>
      </c>
      <c r="AP357" s="141">
        <f t="shared" si="388"/>
        <v>45205996</v>
      </c>
      <c r="AQ357" s="141">
        <f t="shared" si="389"/>
        <v>45294790.000002876</v>
      </c>
      <c r="AR357" s="141">
        <f t="shared" si="418"/>
        <v>28253.744674547979</v>
      </c>
      <c r="AS357" s="141"/>
      <c r="AT357" s="141"/>
      <c r="AU357" s="141">
        <f t="shared" si="390"/>
        <v>12223411</v>
      </c>
      <c r="AV357" s="141">
        <f t="shared" si="391"/>
        <v>11889881.000002848</v>
      </c>
      <c r="AW357" s="141">
        <f t="shared" si="419"/>
        <v>0</v>
      </c>
      <c r="AX357" s="141"/>
      <c r="AY357" s="141"/>
      <c r="AZ357" s="141">
        <f t="shared" si="392"/>
        <v>859541545</v>
      </c>
      <c r="BA357" s="141">
        <f t="shared" si="393"/>
        <v>834431461.9999969</v>
      </c>
      <c r="BB357" s="141">
        <f t="shared" si="420"/>
        <v>0</v>
      </c>
      <c r="BC357" s="141"/>
      <c r="BD357" s="141"/>
      <c r="BE357" s="141">
        <f t="shared" si="394"/>
        <v>9386434</v>
      </c>
      <c r="BF357" s="141">
        <f t="shared" si="395"/>
        <v>9386434</v>
      </c>
      <c r="BG357" s="141">
        <f t="shared" si="421"/>
        <v>0</v>
      </c>
      <c r="BH357" s="141"/>
      <c r="BI357" s="141"/>
      <c r="BJ357" s="141">
        <f t="shared" si="396"/>
        <v>2191103</v>
      </c>
      <c r="BK357" s="141">
        <f t="shared" si="397"/>
        <v>2191101</v>
      </c>
      <c r="BL357" s="141">
        <f t="shared" si="422"/>
        <v>0</v>
      </c>
      <c r="BM357" s="141"/>
      <c r="BN357" s="141"/>
      <c r="BO357" s="141">
        <f t="shared" si="398"/>
        <v>186600000</v>
      </c>
      <c r="BP357" s="141">
        <f t="shared" si="399"/>
        <v>183638092</v>
      </c>
      <c r="BQ357" s="141">
        <f t="shared" si="423"/>
        <v>0</v>
      </c>
      <c r="BR357" s="141"/>
      <c r="BS357" s="141"/>
      <c r="BT357" s="141">
        <f t="shared" si="400"/>
        <v>121100000</v>
      </c>
      <c r="BU357" s="141">
        <f t="shared" si="401"/>
        <v>119177778</v>
      </c>
      <c r="BV357" s="141">
        <f t="shared" si="424"/>
        <v>0</v>
      </c>
      <c r="BW357" s="141"/>
      <c r="BX357" s="141"/>
      <c r="BY357" s="141">
        <f t="shared" si="402"/>
        <v>10161290</v>
      </c>
      <c r="BZ357" s="141">
        <f t="shared" si="403"/>
        <v>10000069</v>
      </c>
      <c r="CA357" s="141">
        <f t="shared" si="425"/>
        <v>0</v>
      </c>
      <c r="CB357" s="141"/>
      <c r="CC357" s="141"/>
      <c r="CD357" s="141">
        <f t="shared" si="404"/>
        <v>1904000</v>
      </c>
      <c r="CE357" s="141">
        <f t="shared" si="405"/>
        <v>1874207.2309440002</v>
      </c>
      <c r="CF357" s="141">
        <f t="shared" si="426"/>
        <v>0</v>
      </c>
      <c r="CG357" s="141"/>
      <c r="CH357" s="141">
        <v>693.23</v>
      </c>
      <c r="CI357" s="141">
        <f t="shared" si="408"/>
        <v>246401</v>
      </c>
      <c r="CJ357" s="141">
        <f t="shared" si="409"/>
        <v>225992.98000000117</v>
      </c>
      <c r="CK357" s="141">
        <f t="shared" si="427"/>
        <v>755.83128834355432</v>
      </c>
      <c r="CL357" s="141"/>
      <c r="CM357" s="141">
        <v>91253</v>
      </c>
      <c r="CN357" s="141">
        <v>180094</v>
      </c>
      <c r="CO357" s="141">
        <f t="shared" si="406"/>
        <v>271347</v>
      </c>
      <c r="CP357" s="141">
        <f t="shared" si="410"/>
        <v>435000431</v>
      </c>
      <c r="CQ357" s="141">
        <f t="shared" si="411"/>
        <v>435000431.00000006</v>
      </c>
      <c r="CR357" s="141">
        <f t="shared" si="412"/>
        <v>271347</v>
      </c>
      <c r="CS357" s="141"/>
      <c r="CT357" s="141"/>
      <c r="CU357" s="141"/>
      <c r="CV357" s="141">
        <f t="shared" si="407"/>
        <v>1161064.5796519849</v>
      </c>
    </row>
    <row r="358" spans="1:100" s="14" customFormat="1" ht="13.2" x14ac:dyDescent="0.25">
      <c r="A358" s="4" t="s">
        <v>427</v>
      </c>
      <c r="B358" s="4" t="s">
        <v>428</v>
      </c>
      <c r="C358" s="4" t="s">
        <v>348</v>
      </c>
      <c r="D358" s="4" t="s">
        <v>348</v>
      </c>
      <c r="E358" s="4"/>
      <c r="F358" s="141"/>
      <c r="G358" s="141">
        <f>'Control Totals 2016-17'!$I$3</f>
        <v>129600000</v>
      </c>
      <c r="H358" s="141">
        <v>129600000.00000101</v>
      </c>
      <c r="I358" s="141">
        <f t="shared" si="413"/>
        <v>0</v>
      </c>
      <c r="J358" s="141"/>
      <c r="K358" s="141"/>
      <c r="L358" s="141">
        <f t="shared" si="377"/>
        <v>3202979103</v>
      </c>
      <c r="M358" s="141">
        <v>5258012077.9999981</v>
      </c>
      <c r="N358" s="141">
        <f t="shared" si="414"/>
        <v>0</v>
      </c>
      <c r="O358" s="141"/>
      <c r="P358" s="141">
        <v>1831082.587234</v>
      </c>
      <c r="Q358" s="141">
        <v>756991403</v>
      </c>
      <c r="R358" s="141">
        <v>1276518313</v>
      </c>
      <c r="S358" s="141">
        <f t="shared" si="415"/>
        <v>1085854.9874318454</v>
      </c>
      <c r="T358" s="141"/>
      <c r="U358" s="141"/>
      <c r="V358" s="141">
        <f t="shared" si="378"/>
        <v>443204474</v>
      </c>
      <c r="W358" s="141">
        <f t="shared" si="379"/>
        <v>523996799.00000209</v>
      </c>
      <c r="X358" s="141">
        <f t="shared" si="380"/>
        <v>0</v>
      </c>
      <c r="Y358" s="141"/>
      <c r="Z358" s="141">
        <v>157539.45471699999</v>
      </c>
      <c r="AA358" s="141">
        <f t="shared" si="381"/>
        <v>340118003</v>
      </c>
      <c r="AB358" s="141">
        <f t="shared" si="382"/>
        <v>342170317.00001383</v>
      </c>
      <c r="AC358" s="141">
        <f t="shared" si="383"/>
        <v>156594.543915546</v>
      </c>
      <c r="AD358" s="141"/>
      <c r="AE358" s="141"/>
      <c r="AF358" s="141">
        <f t="shared" si="384"/>
        <v>605544318</v>
      </c>
      <c r="AG358" s="141">
        <f t="shared" si="385"/>
        <v>726591897.00000179</v>
      </c>
      <c r="AH358" s="141">
        <f t="shared" si="416"/>
        <v>0</v>
      </c>
      <c r="AI358" s="141"/>
      <c r="AJ358" s="141"/>
      <c r="AK358" s="141">
        <f t="shared" si="386"/>
        <v>20371175</v>
      </c>
      <c r="AL358" s="141">
        <f t="shared" si="387"/>
        <v>21580834</v>
      </c>
      <c r="AM358" s="141">
        <f t="shared" si="417"/>
        <v>0</v>
      </c>
      <c r="AN358" s="141"/>
      <c r="AO358" s="141">
        <v>59941.420536999998</v>
      </c>
      <c r="AP358" s="141">
        <f t="shared" si="388"/>
        <v>45205996</v>
      </c>
      <c r="AQ358" s="141">
        <f t="shared" si="389"/>
        <v>45294790.000002876</v>
      </c>
      <c r="AR358" s="141">
        <f t="shared" si="418"/>
        <v>59823.913898922321</v>
      </c>
      <c r="AS358" s="141"/>
      <c r="AT358" s="141"/>
      <c r="AU358" s="141">
        <f t="shared" si="390"/>
        <v>12223411</v>
      </c>
      <c r="AV358" s="141">
        <f t="shared" si="391"/>
        <v>11889881.000002848</v>
      </c>
      <c r="AW358" s="141">
        <f t="shared" si="419"/>
        <v>0</v>
      </c>
      <c r="AX358" s="141"/>
      <c r="AY358" s="141"/>
      <c r="AZ358" s="141">
        <f t="shared" si="392"/>
        <v>859541545</v>
      </c>
      <c r="BA358" s="141">
        <f t="shared" si="393"/>
        <v>834431461.9999969</v>
      </c>
      <c r="BB358" s="141">
        <f t="shared" si="420"/>
        <v>0</v>
      </c>
      <c r="BC358" s="141"/>
      <c r="BD358" s="141"/>
      <c r="BE358" s="141">
        <f t="shared" si="394"/>
        <v>9386434</v>
      </c>
      <c r="BF358" s="141">
        <f t="shared" si="395"/>
        <v>9386434</v>
      </c>
      <c r="BG358" s="141">
        <f t="shared" si="421"/>
        <v>0</v>
      </c>
      <c r="BH358" s="141"/>
      <c r="BI358" s="141"/>
      <c r="BJ358" s="141">
        <f t="shared" si="396"/>
        <v>2191103</v>
      </c>
      <c r="BK358" s="141">
        <f t="shared" si="397"/>
        <v>2191101</v>
      </c>
      <c r="BL358" s="141">
        <f t="shared" si="422"/>
        <v>0</v>
      </c>
      <c r="BM358" s="141"/>
      <c r="BN358" s="141"/>
      <c r="BO358" s="141">
        <f t="shared" si="398"/>
        <v>186600000</v>
      </c>
      <c r="BP358" s="141">
        <f t="shared" si="399"/>
        <v>183638092</v>
      </c>
      <c r="BQ358" s="141">
        <f t="shared" si="423"/>
        <v>0</v>
      </c>
      <c r="BR358" s="141"/>
      <c r="BS358" s="141"/>
      <c r="BT358" s="141">
        <f t="shared" si="400"/>
        <v>121100000</v>
      </c>
      <c r="BU358" s="141">
        <f t="shared" si="401"/>
        <v>119177778</v>
      </c>
      <c r="BV358" s="141">
        <f t="shared" si="424"/>
        <v>0</v>
      </c>
      <c r="BW358" s="141"/>
      <c r="BX358" s="141"/>
      <c r="BY358" s="141">
        <f t="shared" si="402"/>
        <v>10161290</v>
      </c>
      <c r="BZ358" s="141">
        <f t="shared" si="403"/>
        <v>10000069</v>
      </c>
      <c r="CA358" s="141">
        <f t="shared" si="425"/>
        <v>0</v>
      </c>
      <c r="CB358" s="141"/>
      <c r="CC358" s="141"/>
      <c r="CD358" s="141">
        <f t="shared" si="404"/>
        <v>1904000</v>
      </c>
      <c r="CE358" s="141">
        <f t="shared" si="405"/>
        <v>1874207.2309440002</v>
      </c>
      <c r="CF358" s="141">
        <f t="shared" si="426"/>
        <v>0</v>
      </c>
      <c r="CG358" s="141"/>
      <c r="CH358" s="141">
        <v>693.23</v>
      </c>
      <c r="CI358" s="141">
        <f t="shared" si="408"/>
        <v>246401</v>
      </c>
      <c r="CJ358" s="141">
        <f t="shared" si="409"/>
        <v>225992.98000000117</v>
      </c>
      <c r="CK358" s="141">
        <f t="shared" si="427"/>
        <v>755.83128834355432</v>
      </c>
      <c r="CL358" s="141"/>
      <c r="CM358" s="141">
        <v>115907</v>
      </c>
      <c r="CN358" s="141">
        <v>227506</v>
      </c>
      <c r="CO358" s="141">
        <f t="shared" si="406"/>
        <v>343413</v>
      </c>
      <c r="CP358" s="141">
        <f t="shared" si="410"/>
        <v>435000431</v>
      </c>
      <c r="CQ358" s="141">
        <f t="shared" si="411"/>
        <v>435000431.00000006</v>
      </c>
      <c r="CR358" s="141">
        <f t="shared" si="412"/>
        <v>343412.99999999994</v>
      </c>
      <c r="CS358" s="141"/>
      <c r="CT358" s="141"/>
      <c r="CU358" s="141"/>
      <c r="CV358" s="141">
        <f t="shared" si="407"/>
        <v>1646442.2765346572</v>
      </c>
    </row>
    <row r="359" spans="1:100" s="14" customFormat="1" ht="13.2" x14ac:dyDescent="0.25">
      <c r="A359" s="4" t="s">
        <v>619</v>
      </c>
      <c r="B359" s="4" t="s">
        <v>620</v>
      </c>
      <c r="C359" s="4" t="s">
        <v>348</v>
      </c>
      <c r="D359" s="4" t="s">
        <v>348</v>
      </c>
      <c r="E359" s="4"/>
      <c r="F359" s="141"/>
      <c r="G359" s="141">
        <f>'Control Totals 2016-17'!$I$3</f>
        <v>129600000</v>
      </c>
      <c r="H359" s="141">
        <v>129600000.00000101</v>
      </c>
      <c r="I359" s="141">
        <f t="shared" si="413"/>
        <v>0</v>
      </c>
      <c r="J359" s="141"/>
      <c r="K359" s="141"/>
      <c r="L359" s="141">
        <f t="shared" si="377"/>
        <v>3202979103</v>
      </c>
      <c r="M359" s="141">
        <v>5258012077.9999981</v>
      </c>
      <c r="N359" s="141">
        <f t="shared" si="414"/>
        <v>0</v>
      </c>
      <c r="O359" s="141"/>
      <c r="P359" s="141">
        <v>1553277.1059109999</v>
      </c>
      <c r="Q359" s="141">
        <v>756991403</v>
      </c>
      <c r="R359" s="141">
        <v>1276518313</v>
      </c>
      <c r="S359" s="141">
        <f t="shared" si="415"/>
        <v>921112.84552433016</v>
      </c>
      <c r="T359" s="141"/>
      <c r="U359" s="141"/>
      <c r="V359" s="141">
        <f t="shared" si="378"/>
        <v>443204474</v>
      </c>
      <c r="W359" s="141">
        <f t="shared" si="379"/>
        <v>523996799.00000209</v>
      </c>
      <c r="X359" s="141">
        <f t="shared" si="380"/>
        <v>0</v>
      </c>
      <c r="Y359" s="141"/>
      <c r="Z359" s="141">
        <v>46025.561192000001</v>
      </c>
      <c r="AA359" s="141">
        <f t="shared" si="381"/>
        <v>340118003</v>
      </c>
      <c r="AB359" s="141">
        <f t="shared" si="382"/>
        <v>342170317.00001383</v>
      </c>
      <c r="AC359" s="141">
        <f t="shared" si="383"/>
        <v>45749.503045223842</v>
      </c>
      <c r="AD359" s="141"/>
      <c r="AE359" s="141"/>
      <c r="AF359" s="141">
        <f t="shared" si="384"/>
        <v>605544318</v>
      </c>
      <c r="AG359" s="141">
        <f t="shared" si="385"/>
        <v>726591897.00000179</v>
      </c>
      <c r="AH359" s="141">
        <f t="shared" si="416"/>
        <v>0</v>
      </c>
      <c r="AI359" s="141"/>
      <c r="AJ359" s="141"/>
      <c r="AK359" s="141">
        <f t="shared" si="386"/>
        <v>20371175</v>
      </c>
      <c r="AL359" s="141">
        <f t="shared" si="387"/>
        <v>21580834</v>
      </c>
      <c r="AM359" s="141">
        <f t="shared" si="417"/>
        <v>0</v>
      </c>
      <c r="AN359" s="141"/>
      <c r="AO359" s="141">
        <v>32355.197630999999</v>
      </c>
      <c r="AP359" s="141">
        <f t="shared" si="388"/>
        <v>45205996</v>
      </c>
      <c r="AQ359" s="141">
        <f t="shared" si="389"/>
        <v>45294790.000002876</v>
      </c>
      <c r="AR359" s="141">
        <f t="shared" si="418"/>
        <v>32291.769863291178</v>
      </c>
      <c r="AS359" s="141"/>
      <c r="AT359" s="141"/>
      <c r="AU359" s="141">
        <f t="shared" si="390"/>
        <v>12223411</v>
      </c>
      <c r="AV359" s="141">
        <f t="shared" si="391"/>
        <v>11889881.000002848</v>
      </c>
      <c r="AW359" s="141">
        <f t="shared" si="419"/>
        <v>0</v>
      </c>
      <c r="AX359" s="141"/>
      <c r="AY359" s="141"/>
      <c r="AZ359" s="141">
        <f t="shared" si="392"/>
        <v>859541545</v>
      </c>
      <c r="BA359" s="141">
        <f t="shared" si="393"/>
        <v>834431461.9999969</v>
      </c>
      <c r="BB359" s="141">
        <f t="shared" si="420"/>
        <v>0</v>
      </c>
      <c r="BC359" s="141"/>
      <c r="BD359" s="141"/>
      <c r="BE359" s="141">
        <f t="shared" si="394"/>
        <v>9386434</v>
      </c>
      <c r="BF359" s="141">
        <f t="shared" si="395"/>
        <v>9386434</v>
      </c>
      <c r="BG359" s="141">
        <f t="shared" si="421"/>
        <v>0</v>
      </c>
      <c r="BH359" s="141"/>
      <c r="BI359" s="141">
        <v>74557</v>
      </c>
      <c r="BJ359" s="141">
        <f t="shared" si="396"/>
        <v>2191103</v>
      </c>
      <c r="BK359" s="141">
        <f t="shared" si="397"/>
        <v>2191101</v>
      </c>
      <c r="BL359" s="141">
        <f t="shared" si="422"/>
        <v>74557.068054370829</v>
      </c>
      <c r="BM359" s="141"/>
      <c r="BN359" s="141"/>
      <c r="BO359" s="141">
        <f t="shared" si="398"/>
        <v>186600000</v>
      </c>
      <c r="BP359" s="141">
        <f t="shared" si="399"/>
        <v>183638092</v>
      </c>
      <c r="BQ359" s="141">
        <f t="shared" si="423"/>
        <v>0</v>
      </c>
      <c r="BR359" s="141"/>
      <c r="BS359" s="141"/>
      <c r="BT359" s="141">
        <f t="shared" si="400"/>
        <v>121100000</v>
      </c>
      <c r="BU359" s="141">
        <f t="shared" si="401"/>
        <v>119177778</v>
      </c>
      <c r="BV359" s="141">
        <f t="shared" si="424"/>
        <v>0</v>
      </c>
      <c r="BW359" s="141"/>
      <c r="BX359" s="141"/>
      <c r="BY359" s="141">
        <f t="shared" si="402"/>
        <v>10161290</v>
      </c>
      <c r="BZ359" s="141">
        <f t="shared" si="403"/>
        <v>10000069</v>
      </c>
      <c r="CA359" s="141">
        <f t="shared" si="425"/>
        <v>0</v>
      </c>
      <c r="CB359" s="141"/>
      <c r="CC359" s="141"/>
      <c r="CD359" s="141">
        <f t="shared" si="404"/>
        <v>1904000</v>
      </c>
      <c r="CE359" s="141">
        <f t="shared" si="405"/>
        <v>1874207.2309440002</v>
      </c>
      <c r="CF359" s="141">
        <f t="shared" si="426"/>
        <v>0</v>
      </c>
      <c r="CG359" s="141"/>
      <c r="CH359" s="141">
        <v>693.23</v>
      </c>
      <c r="CI359" s="141">
        <f t="shared" si="408"/>
        <v>246401</v>
      </c>
      <c r="CJ359" s="141">
        <f t="shared" si="409"/>
        <v>225992.98000000117</v>
      </c>
      <c r="CK359" s="141">
        <f t="shared" si="427"/>
        <v>755.83128834355432</v>
      </c>
      <c r="CL359" s="141"/>
      <c r="CM359" s="141">
        <v>34117</v>
      </c>
      <c r="CN359" s="141">
        <v>31909</v>
      </c>
      <c r="CO359" s="141">
        <f t="shared" si="406"/>
        <v>66026</v>
      </c>
      <c r="CP359" s="141">
        <f t="shared" si="410"/>
        <v>435000431</v>
      </c>
      <c r="CQ359" s="141">
        <f t="shared" si="411"/>
        <v>435000431.00000006</v>
      </c>
      <c r="CR359" s="141">
        <f t="shared" si="412"/>
        <v>66026</v>
      </c>
      <c r="CS359" s="141"/>
      <c r="CT359" s="141"/>
      <c r="CU359" s="141"/>
      <c r="CV359" s="141">
        <f t="shared" si="407"/>
        <v>1140493.0177755596</v>
      </c>
    </row>
    <row r="360" spans="1:100" s="14" customFormat="1" ht="13.2" x14ac:dyDescent="0.25">
      <c r="A360" s="4" t="s">
        <v>515</v>
      </c>
      <c r="B360" s="4" t="s">
        <v>516</v>
      </c>
      <c r="C360" s="4" t="s">
        <v>348</v>
      </c>
      <c r="D360" s="4" t="s">
        <v>348</v>
      </c>
      <c r="E360" s="4"/>
      <c r="F360" s="141"/>
      <c r="G360" s="141">
        <f>'Control Totals 2016-17'!$I$3</f>
        <v>129600000</v>
      </c>
      <c r="H360" s="141">
        <v>129600000.00000101</v>
      </c>
      <c r="I360" s="141">
        <f t="shared" si="413"/>
        <v>0</v>
      </c>
      <c r="J360" s="141"/>
      <c r="K360" s="141"/>
      <c r="L360" s="141">
        <f t="shared" si="377"/>
        <v>3202979103</v>
      </c>
      <c r="M360" s="141">
        <v>5258012077.9999981</v>
      </c>
      <c r="N360" s="141">
        <f t="shared" si="414"/>
        <v>0</v>
      </c>
      <c r="O360" s="141"/>
      <c r="P360" s="141">
        <v>1823046.7076630001</v>
      </c>
      <c r="Q360" s="141">
        <v>756991403</v>
      </c>
      <c r="R360" s="141">
        <v>1276518313</v>
      </c>
      <c r="S360" s="141">
        <f t="shared" si="415"/>
        <v>1081089.6098506227</v>
      </c>
      <c r="T360" s="141"/>
      <c r="U360" s="141"/>
      <c r="V360" s="141">
        <f t="shared" si="378"/>
        <v>443204474</v>
      </c>
      <c r="W360" s="141">
        <f t="shared" si="379"/>
        <v>523996799.00000209</v>
      </c>
      <c r="X360" s="141">
        <f t="shared" si="380"/>
        <v>0</v>
      </c>
      <c r="Y360" s="141"/>
      <c r="Z360" s="141">
        <v>118864.18925700001</v>
      </c>
      <c r="AA360" s="141">
        <f t="shared" si="381"/>
        <v>340118003</v>
      </c>
      <c r="AB360" s="141">
        <f t="shared" si="382"/>
        <v>342170317.00001383</v>
      </c>
      <c r="AC360" s="141">
        <f t="shared" si="383"/>
        <v>118151.25003465237</v>
      </c>
      <c r="AD360" s="141"/>
      <c r="AE360" s="141"/>
      <c r="AF360" s="141">
        <f t="shared" si="384"/>
        <v>605544318</v>
      </c>
      <c r="AG360" s="141">
        <f t="shared" si="385"/>
        <v>726591897.00000179</v>
      </c>
      <c r="AH360" s="141">
        <f t="shared" si="416"/>
        <v>0</v>
      </c>
      <c r="AI360" s="141"/>
      <c r="AJ360" s="141"/>
      <c r="AK360" s="141">
        <f t="shared" si="386"/>
        <v>20371175</v>
      </c>
      <c r="AL360" s="141">
        <f t="shared" si="387"/>
        <v>21580834</v>
      </c>
      <c r="AM360" s="141">
        <f t="shared" si="417"/>
        <v>0</v>
      </c>
      <c r="AN360" s="141"/>
      <c r="AO360" s="141">
        <v>61067.562141000002</v>
      </c>
      <c r="AP360" s="141">
        <f t="shared" si="388"/>
        <v>45205996</v>
      </c>
      <c r="AQ360" s="141">
        <f t="shared" si="389"/>
        <v>45294790.000002876</v>
      </c>
      <c r="AR360" s="141">
        <f t="shared" si="418"/>
        <v>60947.847862317547</v>
      </c>
      <c r="AS360" s="141"/>
      <c r="AT360" s="141"/>
      <c r="AU360" s="141">
        <f t="shared" si="390"/>
        <v>12223411</v>
      </c>
      <c r="AV360" s="141">
        <f t="shared" si="391"/>
        <v>11889881.000002848</v>
      </c>
      <c r="AW360" s="141">
        <f t="shared" si="419"/>
        <v>0</v>
      </c>
      <c r="AX360" s="141"/>
      <c r="AY360" s="141"/>
      <c r="AZ360" s="141">
        <f t="shared" si="392"/>
        <v>859541545</v>
      </c>
      <c r="BA360" s="141">
        <f t="shared" si="393"/>
        <v>834431461.9999969</v>
      </c>
      <c r="BB360" s="141">
        <f t="shared" si="420"/>
        <v>0</v>
      </c>
      <c r="BC360" s="141"/>
      <c r="BD360" s="141"/>
      <c r="BE360" s="141">
        <f t="shared" si="394"/>
        <v>9386434</v>
      </c>
      <c r="BF360" s="141">
        <f t="shared" si="395"/>
        <v>9386434</v>
      </c>
      <c r="BG360" s="141">
        <f t="shared" si="421"/>
        <v>0</v>
      </c>
      <c r="BH360" s="141"/>
      <c r="BI360" s="141"/>
      <c r="BJ360" s="141">
        <f t="shared" si="396"/>
        <v>2191103</v>
      </c>
      <c r="BK360" s="141">
        <f t="shared" si="397"/>
        <v>2191101</v>
      </c>
      <c r="BL360" s="141">
        <f t="shared" si="422"/>
        <v>0</v>
      </c>
      <c r="BM360" s="141"/>
      <c r="BN360" s="141"/>
      <c r="BO360" s="141">
        <f t="shared" si="398"/>
        <v>186600000</v>
      </c>
      <c r="BP360" s="141">
        <f t="shared" si="399"/>
        <v>183638092</v>
      </c>
      <c r="BQ360" s="141">
        <f t="shared" si="423"/>
        <v>0</v>
      </c>
      <c r="BR360" s="141"/>
      <c r="BS360" s="141"/>
      <c r="BT360" s="141">
        <f t="shared" si="400"/>
        <v>121100000</v>
      </c>
      <c r="BU360" s="141">
        <f t="shared" si="401"/>
        <v>119177778</v>
      </c>
      <c r="BV360" s="141">
        <f t="shared" si="424"/>
        <v>0</v>
      </c>
      <c r="BW360" s="141"/>
      <c r="BX360" s="141"/>
      <c r="BY360" s="141">
        <f t="shared" si="402"/>
        <v>10161290</v>
      </c>
      <c r="BZ360" s="141">
        <f t="shared" si="403"/>
        <v>10000069</v>
      </c>
      <c r="CA360" s="141">
        <f t="shared" si="425"/>
        <v>0</v>
      </c>
      <c r="CB360" s="141"/>
      <c r="CC360" s="141"/>
      <c r="CD360" s="141">
        <f t="shared" si="404"/>
        <v>1904000</v>
      </c>
      <c r="CE360" s="141">
        <f t="shared" si="405"/>
        <v>1874207.2309440002</v>
      </c>
      <c r="CF360" s="141">
        <f t="shared" si="426"/>
        <v>0</v>
      </c>
      <c r="CG360" s="141"/>
      <c r="CH360" s="141">
        <v>693.23</v>
      </c>
      <c r="CI360" s="141">
        <f t="shared" si="408"/>
        <v>246401</v>
      </c>
      <c r="CJ360" s="141">
        <f t="shared" si="409"/>
        <v>225992.98000000117</v>
      </c>
      <c r="CK360" s="141">
        <f t="shared" si="427"/>
        <v>755.83128834355432</v>
      </c>
      <c r="CL360" s="141"/>
      <c r="CM360" s="141">
        <v>85225</v>
      </c>
      <c r="CN360" s="141">
        <v>163989</v>
      </c>
      <c r="CO360" s="141">
        <f t="shared" si="406"/>
        <v>249214</v>
      </c>
      <c r="CP360" s="141">
        <f t="shared" si="410"/>
        <v>435000431</v>
      </c>
      <c r="CQ360" s="141">
        <f t="shared" si="411"/>
        <v>435000431.00000006</v>
      </c>
      <c r="CR360" s="141">
        <f t="shared" si="412"/>
        <v>249214</v>
      </c>
      <c r="CS360" s="141"/>
      <c r="CT360" s="141"/>
      <c r="CU360" s="141"/>
      <c r="CV360" s="141">
        <f t="shared" si="407"/>
        <v>1510158.5390359361</v>
      </c>
    </row>
    <row r="361" spans="1:100" s="14" customFormat="1" ht="13.2" x14ac:dyDescent="0.25">
      <c r="A361" s="4" t="s">
        <v>256</v>
      </c>
      <c r="B361" s="4" t="s">
        <v>257</v>
      </c>
      <c r="C361" s="4"/>
      <c r="D361" s="4" t="s">
        <v>203</v>
      </c>
      <c r="E361" s="4"/>
      <c r="F361" s="141">
        <v>149394.209902</v>
      </c>
      <c r="G361" s="141">
        <f>'Control Totals 2016-17'!$I$3</f>
        <v>129600000</v>
      </c>
      <c r="H361" s="141">
        <v>129600000.00000101</v>
      </c>
      <c r="I361" s="141">
        <f t="shared" si="413"/>
        <v>149394.20990199884</v>
      </c>
      <c r="J361" s="141"/>
      <c r="K361" s="141">
        <v>6746259.3976090001</v>
      </c>
      <c r="L361" s="141">
        <f t="shared" si="377"/>
        <v>3202979103</v>
      </c>
      <c r="M361" s="141">
        <v>5258012077.9999981</v>
      </c>
      <c r="N361" s="141">
        <f t="shared" si="414"/>
        <v>4109562.2363382108</v>
      </c>
      <c r="O361" s="141"/>
      <c r="P361" s="141">
        <v>2795438.0043569999</v>
      </c>
      <c r="Q361" s="141">
        <v>756991403</v>
      </c>
      <c r="R361" s="141">
        <v>1276518313</v>
      </c>
      <c r="S361" s="141">
        <f t="shared" si="415"/>
        <v>1657729.8698868924</v>
      </c>
      <c r="T361" s="141"/>
      <c r="U361" s="141"/>
      <c r="V361" s="141">
        <f t="shared" si="378"/>
        <v>443204474</v>
      </c>
      <c r="W361" s="141">
        <f t="shared" si="379"/>
        <v>523996799.00000209</v>
      </c>
      <c r="X361" s="141">
        <f t="shared" si="380"/>
        <v>0</v>
      </c>
      <c r="Y361" s="141"/>
      <c r="Z361" s="141">
        <v>1143541.894267</v>
      </c>
      <c r="AA361" s="141">
        <f t="shared" si="381"/>
        <v>340118003</v>
      </c>
      <c r="AB361" s="141">
        <f t="shared" si="382"/>
        <v>342170317.00001383</v>
      </c>
      <c r="AC361" s="141">
        <f t="shared" si="383"/>
        <v>1136683.0087278245</v>
      </c>
      <c r="AD361" s="141"/>
      <c r="AE361" s="141">
        <v>1880031.9058429999</v>
      </c>
      <c r="AF361" s="141">
        <f t="shared" si="384"/>
        <v>605544318</v>
      </c>
      <c r="AG361" s="141">
        <f t="shared" si="385"/>
        <v>726591897.00000179</v>
      </c>
      <c r="AH361" s="141">
        <f t="shared" si="416"/>
        <v>1566825.3980568913</v>
      </c>
      <c r="AI361" s="141"/>
      <c r="AJ361" s="141"/>
      <c r="AK361" s="141">
        <f t="shared" si="386"/>
        <v>20371175</v>
      </c>
      <c r="AL361" s="141">
        <f t="shared" si="387"/>
        <v>21580834</v>
      </c>
      <c r="AM361" s="141">
        <f t="shared" si="417"/>
        <v>0</v>
      </c>
      <c r="AN361" s="141"/>
      <c r="AO361" s="141">
        <v>72552.621182000003</v>
      </c>
      <c r="AP361" s="141">
        <f t="shared" si="388"/>
        <v>45205996</v>
      </c>
      <c r="AQ361" s="141">
        <f t="shared" si="389"/>
        <v>45294790.000002876</v>
      </c>
      <c r="AR361" s="141">
        <f t="shared" si="418"/>
        <v>72410.392076943055</v>
      </c>
      <c r="AS361" s="141"/>
      <c r="AT361" s="141">
        <v>71905.470809999999</v>
      </c>
      <c r="AU361" s="141">
        <f t="shared" si="390"/>
        <v>12223411</v>
      </c>
      <c r="AV361" s="141">
        <f t="shared" si="391"/>
        <v>11889881.000002848</v>
      </c>
      <c r="AW361" s="141">
        <f t="shared" si="419"/>
        <v>73922.53319094803</v>
      </c>
      <c r="AX361" s="141"/>
      <c r="AY361" s="141">
        <v>1921962.8590299999</v>
      </c>
      <c r="AZ361" s="141">
        <f t="shared" si="392"/>
        <v>859541545</v>
      </c>
      <c r="BA361" s="141">
        <f t="shared" si="393"/>
        <v>834431461.9999969</v>
      </c>
      <c r="BB361" s="141">
        <f t="shared" si="420"/>
        <v>1979799.4209418597</v>
      </c>
      <c r="BC361" s="141"/>
      <c r="BD361" s="141"/>
      <c r="BE361" s="141">
        <f t="shared" si="394"/>
        <v>9386434</v>
      </c>
      <c r="BF361" s="141">
        <f t="shared" si="395"/>
        <v>9386434</v>
      </c>
      <c r="BG361" s="141">
        <f t="shared" si="421"/>
        <v>0</v>
      </c>
      <c r="BH361" s="141"/>
      <c r="BI361" s="141"/>
      <c r="BJ361" s="141">
        <f t="shared" si="396"/>
        <v>2191103</v>
      </c>
      <c r="BK361" s="141">
        <f t="shared" si="397"/>
        <v>2191101</v>
      </c>
      <c r="BL361" s="141">
        <f t="shared" si="422"/>
        <v>0</v>
      </c>
      <c r="BM361" s="141"/>
      <c r="BN361" s="141">
        <v>383268</v>
      </c>
      <c r="BO361" s="141">
        <f t="shared" si="398"/>
        <v>186600000</v>
      </c>
      <c r="BP361" s="141">
        <f t="shared" si="399"/>
        <v>183638092</v>
      </c>
      <c r="BQ361" s="141">
        <f t="shared" si="423"/>
        <v>389449.74880266131</v>
      </c>
      <c r="BR361" s="141"/>
      <c r="BS361" s="141">
        <v>273681</v>
      </c>
      <c r="BT361" s="141">
        <f t="shared" si="400"/>
        <v>121100000</v>
      </c>
      <c r="BU361" s="141">
        <f t="shared" si="401"/>
        <v>119177778</v>
      </c>
      <c r="BV361" s="141">
        <f t="shared" si="424"/>
        <v>278095.20915887522</v>
      </c>
      <c r="BW361" s="141"/>
      <c r="BX361" s="141">
        <v>39768</v>
      </c>
      <c r="BY361" s="141">
        <f t="shared" si="402"/>
        <v>10161290</v>
      </c>
      <c r="BZ361" s="141">
        <f t="shared" si="403"/>
        <v>10000069</v>
      </c>
      <c r="CA361" s="141">
        <f t="shared" si="425"/>
        <v>40409.139248939187</v>
      </c>
      <c r="CB361" s="141"/>
      <c r="CC361" s="141">
        <v>9232.5479369999994</v>
      </c>
      <c r="CD361" s="141">
        <f t="shared" si="404"/>
        <v>1904000</v>
      </c>
      <c r="CE361" s="141">
        <f t="shared" si="405"/>
        <v>1874207.2309440002</v>
      </c>
      <c r="CF361" s="141">
        <f t="shared" si="426"/>
        <v>9379.3103461637638</v>
      </c>
      <c r="CG361" s="141"/>
      <c r="CH361" s="141">
        <v>693.23</v>
      </c>
      <c r="CI361" s="141">
        <f t="shared" si="408"/>
        <v>246401</v>
      </c>
      <c r="CJ361" s="141">
        <f t="shared" si="409"/>
        <v>225992.98000000117</v>
      </c>
      <c r="CK361" s="141">
        <f t="shared" si="427"/>
        <v>755.83128834355432</v>
      </c>
      <c r="CL361" s="141"/>
      <c r="CM361" s="141">
        <v>836462.00000000012</v>
      </c>
      <c r="CN361" s="141">
        <v>836460</v>
      </c>
      <c r="CO361" s="141">
        <f t="shared" si="406"/>
        <v>1672922</v>
      </c>
      <c r="CP361" s="141">
        <f t="shared" si="410"/>
        <v>435000431</v>
      </c>
      <c r="CQ361" s="141">
        <f t="shared" si="411"/>
        <v>435000431.00000006</v>
      </c>
      <c r="CR361" s="141">
        <f t="shared" si="412"/>
        <v>1672921.9999999998</v>
      </c>
      <c r="CS361" s="141"/>
      <c r="CT361" s="141"/>
      <c r="CU361" s="141"/>
      <c r="CV361" s="141">
        <f t="shared" si="407"/>
        <v>13137338.307966553</v>
      </c>
    </row>
    <row r="362" spans="1:100" s="14" customFormat="1" ht="13.2" x14ac:dyDescent="0.25">
      <c r="A362" s="4" t="s">
        <v>405</v>
      </c>
      <c r="B362" s="4" t="s">
        <v>406</v>
      </c>
      <c r="C362" s="4" t="s">
        <v>348</v>
      </c>
      <c r="D362" s="4" t="s">
        <v>348</v>
      </c>
      <c r="E362" s="4"/>
      <c r="F362" s="141"/>
      <c r="G362" s="141">
        <f>'Control Totals 2016-17'!$I$3</f>
        <v>129600000</v>
      </c>
      <c r="H362" s="141">
        <v>129600000.00000101</v>
      </c>
      <c r="I362" s="141">
        <f t="shared" si="413"/>
        <v>0</v>
      </c>
      <c r="J362" s="141"/>
      <c r="K362" s="141"/>
      <c r="L362" s="141">
        <f t="shared" si="377"/>
        <v>3202979103</v>
      </c>
      <c r="M362" s="141">
        <v>5258012077.9999981</v>
      </c>
      <c r="N362" s="141">
        <f t="shared" si="414"/>
        <v>0</v>
      </c>
      <c r="O362" s="141"/>
      <c r="P362" s="141">
        <v>1040392.680125</v>
      </c>
      <c r="Q362" s="141">
        <v>756991403</v>
      </c>
      <c r="R362" s="141">
        <v>1276518313</v>
      </c>
      <c r="S362" s="141">
        <f t="shared" si="415"/>
        <v>616965.93505803775</v>
      </c>
      <c r="T362" s="141"/>
      <c r="U362" s="141"/>
      <c r="V362" s="141">
        <f t="shared" si="378"/>
        <v>443204474</v>
      </c>
      <c r="W362" s="141">
        <f t="shared" si="379"/>
        <v>523996799.00000209</v>
      </c>
      <c r="X362" s="141">
        <f t="shared" si="380"/>
        <v>0</v>
      </c>
      <c r="Y362" s="141"/>
      <c r="Z362" s="141">
        <v>57760.891345999997</v>
      </c>
      <c r="AA362" s="141">
        <f t="shared" si="381"/>
        <v>340118003</v>
      </c>
      <c r="AB362" s="141">
        <f t="shared" si="382"/>
        <v>342170317.00001383</v>
      </c>
      <c r="AC362" s="141">
        <f t="shared" si="383"/>
        <v>57414.445497037974</v>
      </c>
      <c r="AD362" s="141"/>
      <c r="AE362" s="141"/>
      <c r="AF362" s="141">
        <f t="shared" si="384"/>
        <v>605544318</v>
      </c>
      <c r="AG362" s="141">
        <f t="shared" si="385"/>
        <v>726591897.00000179</v>
      </c>
      <c r="AH362" s="141">
        <f t="shared" si="416"/>
        <v>0</v>
      </c>
      <c r="AI362" s="141"/>
      <c r="AJ362" s="141"/>
      <c r="AK362" s="141">
        <f t="shared" si="386"/>
        <v>20371175</v>
      </c>
      <c r="AL362" s="141">
        <f t="shared" si="387"/>
        <v>21580834</v>
      </c>
      <c r="AM362" s="141">
        <f t="shared" si="417"/>
        <v>0</v>
      </c>
      <c r="AN362" s="141"/>
      <c r="AO362" s="141">
        <v>28309.240919</v>
      </c>
      <c r="AP362" s="141">
        <f t="shared" si="388"/>
        <v>45205996</v>
      </c>
      <c r="AQ362" s="141">
        <f t="shared" si="389"/>
        <v>45294790.000002876</v>
      </c>
      <c r="AR362" s="141">
        <f t="shared" si="418"/>
        <v>28253.744674547979</v>
      </c>
      <c r="AS362" s="141"/>
      <c r="AT362" s="141"/>
      <c r="AU362" s="141">
        <f t="shared" si="390"/>
        <v>12223411</v>
      </c>
      <c r="AV362" s="141">
        <f t="shared" si="391"/>
        <v>11889881.000002848</v>
      </c>
      <c r="AW362" s="141">
        <f t="shared" si="419"/>
        <v>0</v>
      </c>
      <c r="AX362" s="141"/>
      <c r="AY362" s="141"/>
      <c r="AZ362" s="141">
        <f t="shared" si="392"/>
        <v>859541545</v>
      </c>
      <c r="BA362" s="141">
        <f t="shared" si="393"/>
        <v>834431461.9999969</v>
      </c>
      <c r="BB362" s="141">
        <f t="shared" si="420"/>
        <v>0</v>
      </c>
      <c r="BC362" s="141"/>
      <c r="BD362" s="141"/>
      <c r="BE362" s="141">
        <f t="shared" si="394"/>
        <v>9386434</v>
      </c>
      <c r="BF362" s="141">
        <f t="shared" si="395"/>
        <v>9386434</v>
      </c>
      <c r="BG362" s="141">
        <f t="shared" si="421"/>
        <v>0</v>
      </c>
      <c r="BH362" s="141"/>
      <c r="BI362" s="141"/>
      <c r="BJ362" s="141">
        <f t="shared" si="396"/>
        <v>2191103</v>
      </c>
      <c r="BK362" s="141">
        <f t="shared" si="397"/>
        <v>2191101</v>
      </c>
      <c r="BL362" s="141">
        <f t="shared" si="422"/>
        <v>0</v>
      </c>
      <c r="BM362" s="141"/>
      <c r="BN362" s="141"/>
      <c r="BO362" s="141">
        <f t="shared" si="398"/>
        <v>186600000</v>
      </c>
      <c r="BP362" s="141">
        <f t="shared" si="399"/>
        <v>183638092</v>
      </c>
      <c r="BQ362" s="141">
        <f t="shared" si="423"/>
        <v>0</v>
      </c>
      <c r="BR362" s="141"/>
      <c r="BS362" s="141"/>
      <c r="BT362" s="141">
        <f t="shared" si="400"/>
        <v>121100000</v>
      </c>
      <c r="BU362" s="141">
        <f t="shared" si="401"/>
        <v>119177778</v>
      </c>
      <c r="BV362" s="141">
        <f t="shared" si="424"/>
        <v>0</v>
      </c>
      <c r="BW362" s="141"/>
      <c r="BX362" s="141"/>
      <c r="BY362" s="141">
        <f t="shared" si="402"/>
        <v>10161290</v>
      </c>
      <c r="BZ362" s="141">
        <f t="shared" si="403"/>
        <v>10000069</v>
      </c>
      <c r="CA362" s="141">
        <f t="shared" si="425"/>
        <v>0</v>
      </c>
      <c r="CB362" s="141"/>
      <c r="CC362" s="141"/>
      <c r="CD362" s="141">
        <f t="shared" si="404"/>
        <v>1904000</v>
      </c>
      <c r="CE362" s="141">
        <f t="shared" si="405"/>
        <v>1874207.2309440002</v>
      </c>
      <c r="CF362" s="141">
        <f t="shared" si="426"/>
        <v>0</v>
      </c>
      <c r="CG362" s="141"/>
      <c r="CH362" s="141">
        <v>693.23</v>
      </c>
      <c r="CI362" s="141">
        <f t="shared" si="408"/>
        <v>246401</v>
      </c>
      <c r="CJ362" s="141">
        <f t="shared" si="409"/>
        <v>225992.98000000117</v>
      </c>
      <c r="CK362" s="141">
        <f t="shared" si="427"/>
        <v>755.83128834355432</v>
      </c>
      <c r="CL362" s="141"/>
      <c r="CM362" s="141"/>
      <c r="CN362" s="141"/>
      <c r="CO362" s="141">
        <f t="shared" si="406"/>
        <v>0</v>
      </c>
      <c r="CP362" s="141">
        <f t="shared" si="410"/>
        <v>435000431</v>
      </c>
      <c r="CQ362" s="141">
        <f t="shared" si="411"/>
        <v>435000431.00000006</v>
      </c>
      <c r="CR362" s="141">
        <f t="shared" si="412"/>
        <v>0</v>
      </c>
      <c r="CS362" s="141"/>
      <c r="CT362" s="141"/>
      <c r="CU362" s="141"/>
      <c r="CV362" s="141">
        <f t="shared" si="407"/>
        <v>703389.95651796716</v>
      </c>
    </row>
    <row r="363" spans="1:100" s="14" customFormat="1" ht="13.2" x14ac:dyDescent="0.25">
      <c r="A363" s="4" t="s">
        <v>413</v>
      </c>
      <c r="B363" s="4" t="s">
        <v>414</v>
      </c>
      <c r="C363" s="4" t="s">
        <v>348</v>
      </c>
      <c r="D363" s="4" t="s">
        <v>348</v>
      </c>
      <c r="E363" s="4"/>
      <c r="F363" s="141"/>
      <c r="G363" s="141">
        <f>'Control Totals 2016-17'!$I$3</f>
        <v>129600000</v>
      </c>
      <c r="H363" s="141">
        <v>129600000.00000101</v>
      </c>
      <c r="I363" s="141">
        <f t="shared" si="413"/>
        <v>0</v>
      </c>
      <c r="J363" s="141"/>
      <c r="K363" s="141"/>
      <c r="L363" s="141">
        <f t="shared" si="377"/>
        <v>3202979103</v>
      </c>
      <c r="M363" s="141">
        <v>5258012077.9999981</v>
      </c>
      <c r="N363" s="141">
        <f t="shared" si="414"/>
        <v>0</v>
      </c>
      <c r="O363" s="141"/>
      <c r="P363" s="141">
        <v>1856008.6776729999</v>
      </c>
      <c r="Q363" s="141">
        <v>756991403</v>
      </c>
      <c r="R363" s="141">
        <v>1276518313</v>
      </c>
      <c r="S363" s="141">
        <f t="shared" si="415"/>
        <v>1100636.4723354024</v>
      </c>
      <c r="T363" s="141"/>
      <c r="U363" s="141"/>
      <c r="V363" s="141">
        <f t="shared" si="378"/>
        <v>443204474</v>
      </c>
      <c r="W363" s="141">
        <f t="shared" si="379"/>
        <v>523996799.00000209</v>
      </c>
      <c r="X363" s="141">
        <f t="shared" si="380"/>
        <v>0</v>
      </c>
      <c r="Y363" s="141"/>
      <c r="Z363" s="141">
        <v>77779.576897999999</v>
      </c>
      <c r="AA363" s="141">
        <f t="shared" si="381"/>
        <v>340118003</v>
      </c>
      <c r="AB363" s="141">
        <f t="shared" si="382"/>
        <v>342170317.00001383</v>
      </c>
      <c r="AC363" s="141">
        <f t="shared" si="383"/>
        <v>77313.06035155477</v>
      </c>
      <c r="AD363" s="141"/>
      <c r="AE363" s="141"/>
      <c r="AF363" s="141">
        <f t="shared" si="384"/>
        <v>605544318</v>
      </c>
      <c r="AG363" s="141">
        <f t="shared" si="385"/>
        <v>726591897.00000179</v>
      </c>
      <c r="AH363" s="141">
        <f t="shared" si="416"/>
        <v>0</v>
      </c>
      <c r="AI363" s="141"/>
      <c r="AJ363" s="141"/>
      <c r="AK363" s="141">
        <f t="shared" si="386"/>
        <v>20371175</v>
      </c>
      <c r="AL363" s="141">
        <f t="shared" si="387"/>
        <v>21580834</v>
      </c>
      <c r="AM363" s="141">
        <f t="shared" si="417"/>
        <v>0</v>
      </c>
      <c r="AN363" s="141"/>
      <c r="AO363" s="141">
        <v>55212.644934000004</v>
      </c>
      <c r="AP363" s="141">
        <f t="shared" si="388"/>
        <v>45205996</v>
      </c>
      <c r="AQ363" s="141">
        <f t="shared" si="389"/>
        <v>45294790.000002876</v>
      </c>
      <c r="AR363" s="141">
        <f t="shared" si="418"/>
        <v>55104.408388595373</v>
      </c>
      <c r="AS363" s="141"/>
      <c r="AT363" s="141"/>
      <c r="AU363" s="141">
        <f t="shared" si="390"/>
        <v>12223411</v>
      </c>
      <c r="AV363" s="141">
        <f t="shared" si="391"/>
        <v>11889881.000002848</v>
      </c>
      <c r="AW363" s="141">
        <f t="shared" si="419"/>
        <v>0</v>
      </c>
      <c r="AX363" s="141"/>
      <c r="AY363" s="141"/>
      <c r="AZ363" s="141">
        <f t="shared" si="392"/>
        <v>859541545</v>
      </c>
      <c r="BA363" s="141">
        <f t="shared" si="393"/>
        <v>834431461.9999969</v>
      </c>
      <c r="BB363" s="141">
        <f t="shared" si="420"/>
        <v>0</v>
      </c>
      <c r="BC363" s="141"/>
      <c r="BD363" s="141"/>
      <c r="BE363" s="141">
        <f t="shared" si="394"/>
        <v>9386434</v>
      </c>
      <c r="BF363" s="141">
        <f t="shared" si="395"/>
        <v>9386434</v>
      </c>
      <c r="BG363" s="141">
        <f t="shared" si="421"/>
        <v>0</v>
      </c>
      <c r="BH363" s="141"/>
      <c r="BI363" s="141"/>
      <c r="BJ363" s="141">
        <f t="shared" si="396"/>
        <v>2191103</v>
      </c>
      <c r="BK363" s="141">
        <f t="shared" si="397"/>
        <v>2191101</v>
      </c>
      <c r="BL363" s="141">
        <f t="shared" si="422"/>
        <v>0</v>
      </c>
      <c r="BM363" s="141"/>
      <c r="BN363" s="141"/>
      <c r="BO363" s="141">
        <f t="shared" si="398"/>
        <v>186600000</v>
      </c>
      <c r="BP363" s="141">
        <f t="shared" si="399"/>
        <v>183638092</v>
      </c>
      <c r="BQ363" s="141">
        <f t="shared" si="423"/>
        <v>0</v>
      </c>
      <c r="BR363" s="141"/>
      <c r="BS363" s="141"/>
      <c r="BT363" s="141">
        <f t="shared" si="400"/>
        <v>121100000</v>
      </c>
      <c r="BU363" s="141">
        <f t="shared" si="401"/>
        <v>119177778</v>
      </c>
      <c r="BV363" s="141">
        <f t="shared" si="424"/>
        <v>0</v>
      </c>
      <c r="BW363" s="141"/>
      <c r="BX363" s="141"/>
      <c r="BY363" s="141">
        <f t="shared" si="402"/>
        <v>10161290</v>
      </c>
      <c r="BZ363" s="141">
        <f t="shared" si="403"/>
        <v>10000069</v>
      </c>
      <c r="CA363" s="141">
        <f t="shared" si="425"/>
        <v>0</v>
      </c>
      <c r="CB363" s="141"/>
      <c r="CC363" s="141"/>
      <c r="CD363" s="141">
        <f t="shared" si="404"/>
        <v>1904000</v>
      </c>
      <c r="CE363" s="141">
        <f t="shared" si="405"/>
        <v>1874207.2309440002</v>
      </c>
      <c r="CF363" s="141">
        <f t="shared" si="426"/>
        <v>0</v>
      </c>
      <c r="CG363" s="141"/>
      <c r="CH363" s="141">
        <v>693.23</v>
      </c>
      <c r="CI363" s="141">
        <f t="shared" si="408"/>
        <v>246401</v>
      </c>
      <c r="CJ363" s="141">
        <f t="shared" si="409"/>
        <v>225992.98000000117</v>
      </c>
      <c r="CK363" s="141">
        <f t="shared" si="427"/>
        <v>755.83128834355432</v>
      </c>
      <c r="CL363" s="141"/>
      <c r="CM363" s="141"/>
      <c r="CN363" s="141">
        <v>53977</v>
      </c>
      <c r="CO363" s="141">
        <f t="shared" si="406"/>
        <v>53977</v>
      </c>
      <c r="CP363" s="141">
        <f t="shared" si="410"/>
        <v>435000431</v>
      </c>
      <c r="CQ363" s="141">
        <f t="shared" si="411"/>
        <v>435000431.00000006</v>
      </c>
      <c r="CR363" s="141">
        <f>(CO363/CQ363)*CP363</f>
        <v>53976.999999999993</v>
      </c>
      <c r="CS363" s="141"/>
      <c r="CT363" s="141"/>
      <c r="CU363" s="141"/>
      <c r="CV363" s="141">
        <f t="shared" si="407"/>
        <v>1287786.772363896</v>
      </c>
    </row>
    <row r="364" spans="1:100" s="14" customFormat="1" ht="13.2" x14ac:dyDescent="0.25">
      <c r="A364" s="4" t="s">
        <v>561</v>
      </c>
      <c r="B364" s="4" t="s">
        <v>562</v>
      </c>
      <c r="C364" s="4" t="s">
        <v>348</v>
      </c>
      <c r="D364" s="4" t="s">
        <v>348</v>
      </c>
      <c r="E364" s="4"/>
      <c r="F364" s="141"/>
      <c r="G364" s="141">
        <f>'Control Totals 2016-17'!$I$3</f>
        <v>129600000</v>
      </c>
      <c r="H364" s="141">
        <v>129600000.00000101</v>
      </c>
      <c r="I364" s="141">
        <f t="shared" si="413"/>
        <v>0</v>
      </c>
      <c r="J364" s="141"/>
      <c r="K364" s="141"/>
      <c r="L364" s="141">
        <f t="shared" si="377"/>
        <v>3202979103</v>
      </c>
      <c r="M364" s="141">
        <v>5258012077.9999981</v>
      </c>
      <c r="N364" s="141">
        <f t="shared" si="414"/>
        <v>0</v>
      </c>
      <c r="O364" s="141"/>
      <c r="P364" s="141">
        <v>2116451.9260709998</v>
      </c>
      <c r="Q364" s="141">
        <v>756991403</v>
      </c>
      <c r="R364" s="141">
        <v>1276518313</v>
      </c>
      <c r="S364" s="141">
        <f t="shared" si="415"/>
        <v>1255082.5919083687</v>
      </c>
      <c r="T364" s="141"/>
      <c r="U364" s="141"/>
      <c r="V364" s="141">
        <f t="shared" si="378"/>
        <v>443204474</v>
      </c>
      <c r="W364" s="141">
        <f t="shared" si="379"/>
        <v>523996799.00000209</v>
      </c>
      <c r="X364" s="141">
        <f t="shared" si="380"/>
        <v>0</v>
      </c>
      <c r="Y364" s="141"/>
      <c r="Z364" s="141">
        <v>99818.353925000003</v>
      </c>
      <c r="AA364" s="141">
        <f t="shared" si="381"/>
        <v>340118003</v>
      </c>
      <c r="AB364" s="141">
        <f t="shared" si="382"/>
        <v>342170317.00001383</v>
      </c>
      <c r="AC364" s="141">
        <f t="shared" si="383"/>
        <v>99219.650311505073</v>
      </c>
      <c r="AD364" s="141"/>
      <c r="AE364" s="141"/>
      <c r="AF364" s="141">
        <f t="shared" si="384"/>
        <v>605544318</v>
      </c>
      <c r="AG364" s="141">
        <f t="shared" si="385"/>
        <v>726591897.00000179</v>
      </c>
      <c r="AH364" s="141">
        <f t="shared" si="416"/>
        <v>0</v>
      </c>
      <c r="AI364" s="141"/>
      <c r="AJ364" s="141"/>
      <c r="AK364" s="141">
        <f t="shared" si="386"/>
        <v>20371175</v>
      </c>
      <c r="AL364" s="141">
        <f t="shared" si="387"/>
        <v>21580834</v>
      </c>
      <c r="AM364" s="141">
        <f t="shared" si="417"/>
        <v>0</v>
      </c>
      <c r="AN364" s="141"/>
      <c r="AO364" s="141">
        <v>28309.240919</v>
      </c>
      <c r="AP364" s="141">
        <f t="shared" si="388"/>
        <v>45205996</v>
      </c>
      <c r="AQ364" s="141">
        <f t="shared" si="389"/>
        <v>45294790.000002876</v>
      </c>
      <c r="AR364" s="141">
        <f t="shared" si="418"/>
        <v>28253.744674547979</v>
      </c>
      <c r="AS364" s="141"/>
      <c r="AT364" s="141"/>
      <c r="AU364" s="141">
        <f t="shared" si="390"/>
        <v>12223411</v>
      </c>
      <c r="AV364" s="141">
        <f t="shared" si="391"/>
        <v>11889881.000002848</v>
      </c>
      <c r="AW364" s="141">
        <f t="shared" si="419"/>
        <v>0</v>
      </c>
      <c r="AX364" s="141"/>
      <c r="AY364" s="141"/>
      <c r="AZ364" s="141">
        <f t="shared" si="392"/>
        <v>859541545</v>
      </c>
      <c r="BA364" s="141">
        <f t="shared" si="393"/>
        <v>834431461.9999969</v>
      </c>
      <c r="BB364" s="141">
        <f t="shared" si="420"/>
        <v>0</v>
      </c>
      <c r="BC364" s="141"/>
      <c r="BD364" s="141"/>
      <c r="BE364" s="141">
        <f t="shared" si="394"/>
        <v>9386434</v>
      </c>
      <c r="BF364" s="141">
        <f t="shared" si="395"/>
        <v>9386434</v>
      </c>
      <c r="BG364" s="141">
        <f t="shared" si="421"/>
        <v>0</v>
      </c>
      <c r="BH364" s="141"/>
      <c r="BI364" s="141"/>
      <c r="BJ364" s="141">
        <f t="shared" si="396"/>
        <v>2191103</v>
      </c>
      <c r="BK364" s="141">
        <f t="shared" si="397"/>
        <v>2191101</v>
      </c>
      <c r="BL364" s="141">
        <f t="shared" si="422"/>
        <v>0</v>
      </c>
      <c r="BM364" s="141"/>
      <c r="BN364" s="141"/>
      <c r="BO364" s="141">
        <f t="shared" si="398"/>
        <v>186600000</v>
      </c>
      <c r="BP364" s="141">
        <f t="shared" si="399"/>
        <v>183638092</v>
      </c>
      <c r="BQ364" s="141">
        <f t="shared" si="423"/>
        <v>0</v>
      </c>
      <c r="BR364" s="141"/>
      <c r="BS364" s="141"/>
      <c r="BT364" s="141">
        <f t="shared" si="400"/>
        <v>121100000</v>
      </c>
      <c r="BU364" s="141">
        <f t="shared" si="401"/>
        <v>119177778</v>
      </c>
      <c r="BV364" s="141">
        <f t="shared" si="424"/>
        <v>0</v>
      </c>
      <c r="BW364" s="141"/>
      <c r="BX364" s="141"/>
      <c r="BY364" s="141">
        <f t="shared" si="402"/>
        <v>10161290</v>
      </c>
      <c r="BZ364" s="141">
        <f t="shared" si="403"/>
        <v>10000069</v>
      </c>
      <c r="CA364" s="141">
        <f t="shared" si="425"/>
        <v>0</v>
      </c>
      <c r="CB364" s="141"/>
      <c r="CC364" s="141"/>
      <c r="CD364" s="141">
        <f t="shared" si="404"/>
        <v>1904000</v>
      </c>
      <c r="CE364" s="141">
        <f t="shared" si="405"/>
        <v>1874207.2309440002</v>
      </c>
      <c r="CF364" s="141">
        <f t="shared" si="426"/>
        <v>0</v>
      </c>
      <c r="CG364" s="141"/>
      <c r="CH364" s="141">
        <v>693.23</v>
      </c>
      <c r="CI364" s="141">
        <f t="shared" si="408"/>
        <v>246401</v>
      </c>
      <c r="CJ364" s="141">
        <f t="shared" si="409"/>
        <v>225992.98000000117</v>
      </c>
      <c r="CK364" s="141">
        <f t="shared" si="427"/>
        <v>755.83128834355432</v>
      </c>
      <c r="CL364" s="141"/>
      <c r="CM364" s="141">
        <v>70727</v>
      </c>
      <c r="CN364" s="141">
        <v>140347</v>
      </c>
      <c r="CO364" s="141">
        <f t="shared" si="406"/>
        <v>211074</v>
      </c>
      <c r="CP364" s="141">
        <f t="shared" si="410"/>
        <v>435000431</v>
      </c>
      <c r="CQ364" s="141">
        <f t="shared" si="411"/>
        <v>435000431.00000006</v>
      </c>
      <c r="CR364" s="141">
        <f t="shared" si="412"/>
        <v>211073.99999999997</v>
      </c>
      <c r="CS364" s="141"/>
      <c r="CT364" s="141"/>
      <c r="CU364" s="141"/>
      <c r="CV364" s="141">
        <f t="shared" si="407"/>
        <v>1594385.8181827653</v>
      </c>
    </row>
    <row r="365" spans="1:100" s="14" customFormat="1" ht="13.2" x14ac:dyDescent="0.25">
      <c r="A365" s="4" t="s">
        <v>591</v>
      </c>
      <c r="B365" s="4" t="s">
        <v>592</v>
      </c>
      <c r="C365" s="4" t="s">
        <v>348</v>
      </c>
      <c r="D365" s="4" t="s">
        <v>348</v>
      </c>
      <c r="E365" s="4"/>
      <c r="F365" s="141"/>
      <c r="G365" s="141">
        <f>'Control Totals 2016-17'!$I$3</f>
        <v>129600000</v>
      </c>
      <c r="H365" s="141">
        <v>129600000.00000101</v>
      </c>
      <c r="I365" s="141">
        <f t="shared" si="413"/>
        <v>0</v>
      </c>
      <c r="J365" s="141"/>
      <c r="K365" s="141"/>
      <c r="L365" s="141">
        <f t="shared" si="377"/>
        <v>3202979103</v>
      </c>
      <c r="M365" s="141">
        <v>5258012077.9999981</v>
      </c>
      <c r="N365" s="141">
        <f t="shared" si="414"/>
        <v>0</v>
      </c>
      <c r="O365" s="141"/>
      <c r="P365" s="141">
        <v>1928565.8224269999</v>
      </c>
      <c r="Q365" s="141">
        <v>756991403</v>
      </c>
      <c r="R365" s="141">
        <v>1276518313</v>
      </c>
      <c r="S365" s="141">
        <f t="shared" si="415"/>
        <v>1143663.7710789063</v>
      </c>
      <c r="T365" s="141"/>
      <c r="U365" s="141"/>
      <c r="V365" s="141">
        <f t="shared" si="378"/>
        <v>443204474</v>
      </c>
      <c r="W365" s="141">
        <f t="shared" si="379"/>
        <v>523996799.00000209</v>
      </c>
      <c r="X365" s="141">
        <f t="shared" si="380"/>
        <v>0</v>
      </c>
      <c r="Y365" s="141"/>
      <c r="Z365" s="141">
        <v>83065.377202000003</v>
      </c>
      <c r="AA365" s="141">
        <f t="shared" si="381"/>
        <v>340118003</v>
      </c>
      <c r="AB365" s="141">
        <f t="shared" si="382"/>
        <v>342170317.00001383</v>
      </c>
      <c r="AC365" s="141">
        <f t="shared" si="383"/>
        <v>82567.156789303932</v>
      </c>
      <c r="AD365" s="141"/>
      <c r="AE365" s="141"/>
      <c r="AF365" s="141">
        <f t="shared" si="384"/>
        <v>605544318</v>
      </c>
      <c r="AG365" s="141">
        <f t="shared" si="385"/>
        <v>726591897.00000179</v>
      </c>
      <c r="AH365" s="141">
        <f t="shared" si="416"/>
        <v>0</v>
      </c>
      <c r="AI365" s="141"/>
      <c r="AJ365" s="141"/>
      <c r="AK365" s="141">
        <f t="shared" si="386"/>
        <v>20371175</v>
      </c>
      <c r="AL365" s="141">
        <f t="shared" si="387"/>
        <v>21580834</v>
      </c>
      <c r="AM365" s="141">
        <f t="shared" si="417"/>
        <v>0</v>
      </c>
      <c r="AN365" s="141"/>
      <c r="AO365" s="141">
        <v>36295.843967000001</v>
      </c>
      <c r="AP365" s="141">
        <f t="shared" si="388"/>
        <v>45205996</v>
      </c>
      <c r="AQ365" s="141">
        <f t="shared" si="389"/>
        <v>45294790.000002876</v>
      </c>
      <c r="AR365" s="141">
        <f t="shared" si="418"/>
        <v>36224.691122063305</v>
      </c>
      <c r="AS365" s="141"/>
      <c r="AT365" s="141"/>
      <c r="AU365" s="141">
        <f t="shared" si="390"/>
        <v>12223411</v>
      </c>
      <c r="AV365" s="141">
        <f t="shared" si="391"/>
        <v>11889881.000002848</v>
      </c>
      <c r="AW365" s="141">
        <f t="shared" si="419"/>
        <v>0</v>
      </c>
      <c r="AX365" s="141"/>
      <c r="AY365" s="141"/>
      <c r="AZ365" s="141">
        <f t="shared" si="392"/>
        <v>859541545</v>
      </c>
      <c r="BA365" s="141">
        <f t="shared" si="393"/>
        <v>834431461.9999969</v>
      </c>
      <c r="BB365" s="141">
        <f t="shared" si="420"/>
        <v>0</v>
      </c>
      <c r="BC365" s="141"/>
      <c r="BD365" s="141"/>
      <c r="BE365" s="141">
        <f t="shared" si="394"/>
        <v>9386434</v>
      </c>
      <c r="BF365" s="141">
        <f t="shared" si="395"/>
        <v>9386434</v>
      </c>
      <c r="BG365" s="141">
        <f t="shared" si="421"/>
        <v>0</v>
      </c>
      <c r="BH365" s="141"/>
      <c r="BI365" s="141"/>
      <c r="BJ365" s="141">
        <f t="shared" si="396"/>
        <v>2191103</v>
      </c>
      <c r="BK365" s="141">
        <f t="shared" si="397"/>
        <v>2191101</v>
      </c>
      <c r="BL365" s="141">
        <f t="shared" si="422"/>
        <v>0</v>
      </c>
      <c r="BM365" s="141"/>
      <c r="BN365" s="141"/>
      <c r="BO365" s="141">
        <f t="shared" si="398"/>
        <v>186600000</v>
      </c>
      <c r="BP365" s="141">
        <f t="shared" si="399"/>
        <v>183638092</v>
      </c>
      <c r="BQ365" s="141">
        <f t="shared" si="423"/>
        <v>0</v>
      </c>
      <c r="BR365" s="141"/>
      <c r="BS365" s="141"/>
      <c r="BT365" s="141">
        <f t="shared" si="400"/>
        <v>121100000</v>
      </c>
      <c r="BU365" s="141">
        <f t="shared" si="401"/>
        <v>119177778</v>
      </c>
      <c r="BV365" s="141">
        <f t="shared" si="424"/>
        <v>0</v>
      </c>
      <c r="BW365" s="141"/>
      <c r="BX365" s="141"/>
      <c r="BY365" s="141">
        <f t="shared" si="402"/>
        <v>10161290</v>
      </c>
      <c r="BZ365" s="141">
        <f t="shared" si="403"/>
        <v>10000069</v>
      </c>
      <c r="CA365" s="141">
        <f t="shared" si="425"/>
        <v>0</v>
      </c>
      <c r="CB365" s="141"/>
      <c r="CC365" s="141"/>
      <c r="CD365" s="141">
        <f t="shared" si="404"/>
        <v>1904000</v>
      </c>
      <c r="CE365" s="141">
        <f t="shared" si="405"/>
        <v>1874207.2309440002</v>
      </c>
      <c r="CF365" s="141">
        <f t="shared" si="426"/>
        <v>0</v>
      </c>
      <c r="CG365" s="141"/>
      <c r="CH365" s="141">
        <v>693.23</v>
      </c>
      <c r="CI365" s="141">
        <f t="shared" si="408"/>
        <v>246401</v>
      </c>
      <c r="CJ365" s="141">
        <f t="shared" si="409"/>
        <v>225992.98000000117</v>
      </c>
      <c r="CK365" s="141">
        <f t="shared" si="427"/>
        <v>755.83128834355432</v>
      </c>
      <c r="CL365" s="141"/>
      <c r="CM365" s="141">
        <v>60875</v>
      </c>
      <c r="CN365" s="141">
        <v>59462</v>
      </c>
      <c r="CO365" s="141">
        <f t="shared" si="406"/>
        <v>120337</v>
      </c>
      <c r="CP365" s="141">
        <f t="shared" si="410"/>
        <v>435000431</v>
      </c>
      <c r="CQ365" s="141">
        <f t="shared" si="411"/>
        <v>435000431.00000006</v>
      </c>
      <c r="CR365" s="141">
        <f t="shared" si="412"/>
        <v>120336.99999999997</v>
      </c>
      <c r="CS365" s="141"/>
      <c r="CT365" s="141"/>
      <c r="CU365" s="141"/>
      <c r="CV365" s="141">
        <f t="shared" si="407"/>
        <v>1383548.450278617</v>
      </c>
    </row>
    <row r="366" spans="1:100" s="14" customFormat="1" ht="13.2" x14ac:dyDescent="0.25">
      <c r="A366" s="4" t="s">
        <v>758</v>
      </c>
      <c r="B366" s="4" t="s">
        <v>759</v>
      </c>
      <c r="C366" s="4" t="s">
        <v>751</v>
      </c>
      <c r="D366" s="4" t="s">
        <v>751</v>
      </c>
      <c r="E366" s="4"/>
      <c r="F366" s="141"/>
      <c r="G366" s="141">
        <f>'Control Totals 2016-17'!$I$3</f>
        <v>129600000</v>
      </c>
      <c r="H366" s="141">
        <v>129600000.00000101</v>
      </c>
      <c r="I366" s="141"/>
      <c r="J366" s="141"/>
      <c r="K366" s="141"/>
      <c r="L366" s="141">
        <f t="shared" si="377"/>
        <v>3202979103</v>
      </c>
      <c r="M366" s="141">
        <v>5258012077.9999981</v>
      </c>
      <c r="N366" s="141"/>
      <c r="O366" s="141"/>
      <c r="P366" s="141"/>
      <c r="Q366" s="141">
        <v>756991403</v>
      </c>
      <c r="R366" s="141">
        <v>1276518313</v>
      </c>
      <c r="S366" s="141"/>
      <c r="T366" s="141"/>
      <c r="U366" s="141">
        <v>30775361.985202</v>
      </c>
      <c r="V366" s="141">
        <f t="shared" si="378"/>
        <v>443204474</v>
      </c>
      <c r="W366" s="141">
        <f t="shared" si="379"/>
        <v>523996799.00000209</v>
      </c>
      <c r="X366" s="141">
        <f t="shared" si="380"/>
        <v>26030269.930734813</v>
      </c>
      <c r="Y366" s="141"/>
      <c r="Z366" s="141">
        <v>552296.93083700002</v>
      </c>
      <c r="AA366" s="141">
        <f t="shared" si="381"/>
        <v>340118003</v>
      </c>
      <c r="AB366" s="141">
        <f t="shared" si="382"/>
        <v>342170317.00001383</v>
      </c>
      <c r="AC366" s="141">
        <f t="shared" si="383"/>
        <v>548984.29187620617</v>
      </c>
      <c r="AD366" s="141"/>
      <c r="AE366" s="141"/>
      <c r="AF366" s="141">
        <f t="shared" si="384"/>
        <v>605544318</v>
      </c>
      <c r="AG366" s="141">
        <f t="shared" si="385"/>
        <v>726591897.00000179</v>
      </c>
      <c r="AH366" s="141"/>
      <c r="AI366" s="141"/>
      <c r="AJ366" s="141"/>
      <c r="AK366" s="141">
        <f t="shared" si="386"/>
        <v>20371175</v>
      </c>
      <c r="AL366" s="141">
        <f t="shared" si="387"/>
        <v>21580834</v>
      </c>
      <c r="AM366" s="141"/>
      <c r="AN366" s="141"/>
      <c r="AO366" s="141"/>
      <c r="AP366" s="141">
        <f t="shared" si="388"/>
        <v>45205996</v>
      </c>
      <c r="AQ366" s="141">
        <f t="shared" si="389"/>
        <v>45294790.000002876</v>
      </c>
      <c r="AR366" s="141"/>
      <c r="AS366" s="141"/>
      <c r="AT366" s="141"/>
      <c r="AU366" s="141">
        <f t="shared" si="390"/>
        <v>12223411</v>
      </c>
      <c r="AV366" s="141">
        <f t="shared" si="391"/>
        <v>11889881.000002848</v>
      </c>
      <c r="AW366" s="141"/>
      <c r="AX366" s="141"/>
      <c r="AY366" s="141"/>
      <c r="AZ366" s="141">
        <f t="shared" si="392"/>
        <v>859541545</v>
      </c>
      <c r="BA366" s="141">
        <f t="shared" si="393"/>
        <v>834431461.9999969</v>
      </c>
      <c r="BB366" s="141"/>
      <c r="BC366" s="141"/>
      <c r="BD366" s="141"/>
      <c r="BE366" s="141">
        <f t="shared" si="394"/>
        <v>9386434</v>
      </c>
      <c r="BF366" s="141">
        <f t="shared" si="395"/>
        <v>9386434</v>
      </c>
      <c r="BG366" s="141"/>
      <c r="BH366" s="141"/>
      <c r="BI366" s="141"/>
      <c r="BJ366" s="141">
        <f t="shared" si="396"/>
        <v>2191103</v>
      </c>
      <c r="BK366" s="141">
        <f t="shared" si="397"/>
        <v>2191101</v>
      </c>
      <c r="BL366" s="141"/>
      <c r="BM366" s="141"/>
      <c r="BN366" s="141"/>
      <c r="BO366" s="141">
        <f t="shared" si="398"/>
        <v>186600000</v>
      </c>
      <c r="BP366" s="141">
        <f t="shared" si="399"/>
        <v>183638092</v>
      </c>
      <c r="BQ366" s="141"/>
      <c r="BR366" s="141"/>
      <c r="BS366" s="141"/>
      <c r="BT366" s="141">
        <f t="shared" si="400"/>
        <v>121100000</v>
      </c>
      <c r="BU366" s="141">
        <f t="shared" si="401"/>
        <v>119177778</v>
      </c>
      <c r="BV366" s="141"/>
      <c r="BW366" s="141"/>
      <c r="BX366" s="141"/>
      <c r="BY366" s="141">
        <f t="shared" si="402"/>
        <v>10161290</v>
      </c>
      <c r="BZ366" s="141">
        <f t="shared" si="403"/>
        <v>10000069</v>
      </c>
      <c r="CA366" s="141"/>
      <c r="CB366" s="141"/>
      <c r="CC366" s="141"/>
      <c r="CD366" s="141">
        <f t="shared" si="404"/>
        <v>1904000</v>
      </c>
      <c r="CE366" s="141">
        <f t="shared" si="405"/>
        <v>1874207.2309440002</v>
      </c>
      <c r="CF366" s="141"/>
      <c r="CG366" s="141"/>
      <c r="CH366" s="141"/>
      <c r="CI366" s="141">
        <f t="shared" si="408"/>
        <v>246401</v>
      </c>
      <c r="CJ366" s="141">
        <f t="shared" si="409"/>
        <v>225992.98000000117</v>
      </c>
      <c r="CK366" s="141"/>
      <c r="CL366" s="141"/>
      <c r="CM366" s="141"/>
      <c r="CN366" s="141"/>
      <c r="CO366" s="141">
        <f t="shared" si="406"/>
        <v>0</v>
      </c>
      <c r="CP366" s="141">
        <f t="shared" si="410"/>
        <v>435000431</v>
      </c>
      <c r="CQ366" s="141">
        <f t="shared" si="411"/>
        <v>435000431.00000006</v>
      </c>
      <c r="CR366" s="141">
        <f t="shared" si="412"/>
        <v>0</v>
      </c>
      <c r="CS366" s="141"/>
      <c r="CT366" s="141"/>
      <c r="CU366" s="141"/>
      <c r="CV366" s="141">
        <f t="shared" si="407"/>
        <v>26579254.222611018</v>
      </c>
    </row>
    <row r="367" spans="1:100" s="14" customFormat="1" ht="13.2" x14ac:dyDescent="0.25">
      <c r="A367" s="4" t="s">
        <v>651</v>
      </c>
      <c r="B367" s="4" t="s">
        <v>652</v>
      </c>
      <c r="C367" s="4" t="s">
        <v>348</v>
      </c>
      <c r="D367" s="4" t="s">
        <v>348</v>
      </c>
      <c r="E367" s="4"/>
      <c r="F367" s="141"/>
      <c r="G367" s="141">
        <f>'Control Totals 2016-17'!$I$3</f>
        <v>129600000</v>
      </c>
      <c r="H367" s="141">
        <v>129600000.00000101</v>
      </c>
      <c r="I367" s="141">
        <f>(F367/H367)*G367</f>
        <v>0</v>
      </c>
      <c r="J367" s="141"/>
      <c r="K367" s="141"/>
      <c r="L367" s="141">
        <f t="shared" si="377"/>
        <v>3202979103</v>
      </c>
      <c r="M367" s="141">
        <v>5258012077.9999981</v>
      </c>
      <c r="N367" s="141">
        <f>(K367/M367)*L367</f>
        <v>0</v>
      </c>
      <c r="O367" s="141"/>
      <c r="P367" s="141">
        <v>1347536.6900539999</v>
      </c>
      <c r="Q367" s="141">
        <v>756991403</v>
      </c>
      <c r="R367" s="141">
        <v>1276518313</v>
      </c>
      <c r="S367" s="141">
        <f>(P367/R367)*Q367</f>
        <v>799106.19315804006</v>
      </c>
      <c r="T367" s="141"/>
      <c r="U367" s="141"/>
      <c r="V367" s="141">
        <f t="shared" si="378"/>
        <v>443204474</v>
      </c>
      <c r="W367" s="141">
        <f t="shared" si="379"/>
        <v>523996799.00000209</v>
      </c>
      <c r="X367" s="141">
        <f t="shared" si="380"/>
        <v>0</v>
      </c>
      <c r="Y367" s="141"/>
      <c r="Z367" s="141">
        <v>49685.138841</v>
      </c>
      <c r="AA367" s="141">
        <f t="shared" si="381"/>
        <v>340118003</v>
      </c>
      <c r="AB367" s="141">
        <f t="shared" si="382"/>
        <v>342170317.00001383</v>
      </c>
      <c r="AC367" s="141">
        <f t="shared" si="383"/>
        <v>49387.130799478349</v>
      </c>
      <c r="AD367" s="141"/>
      <c r="AE367" s="141"/>
      <c r="AF367" s="141">
        <f t="shared" si="384"/>
        <v>605544318</v>
      </c>
      <c r="AG367" s="141">
        <f t="shared" si="385"/>
        <v>726591897.00000179</v>
      </c>
      <c r="AH367" s="141">
        <f>(AE367/AG367)*AF367</f>
        <v>0</v>
      </c>
      <c r="AI367" s="141"/>
      <c r="AJ367" s="141"/>
      <c r="AK367" s="141">
        <f t="shared" si="386"/>
        <v>20371175</v>
      </c>
      <c r="AL367" s="141">
        <f t="shared" si="387"/>
        <v>21580834</v>
      </c>
      <c r="AM367" s="141">
        <f>(AJ367/AL367)*AK367</f>
        <v>0</v>
      </c>
      <c r="AN367" s="141"/>
      <c r="AO367" s="141">
        <v>75705.138250999997</v>
      </c>
      <c r="AP367" s="141">
        <f t="shared" si="388"/>
        <v>45205996</v>
      </c>
      <c r="AQ367" s="141">
        <f t="shared" si="389"/>
        <v>45294790.000002876</v>
      </c>
      <c r="AR367" s="141">
        <f>(AO367/AQ367)*AP367</f>
        <v>75556.729084160354</v>
      </c>
      <c r="AS367" s="141"/>
      <c r="AT367" s="141"/>
      <c r="AU367" s="141">
        <f t="shared" si="390"/>
        <v>12223411</v>
      </c>
      <c r="AV367" s="141">
        <f t="shared" si="391"/>
        <v>11889881.000002848</v>
      </c>
      <c r="AW367" s="141">
        <f>(AT367/AV367)*AU367</f>
        <v>0</v>
      </c>
      <c r="AX367" s="141"/>
      <c r="AY367" s="141"/>
      <c r="AZ367" s="141">
        <f t="shared" si="392"/>
        <v>859541545</v>
      </c>
      <c r="BA367" s="141">
        <f t="shared" si="393"/>
        <v>834431461.9999969</v>
      </c>
      <c r="BB367" s="141">
        <f>(AY367/BA367)*AZ367</f>
        <v>0</v>
      </c>
      <c r="BC367" s="141"/>
      <c r="BD367" s="141"/>
      <c r="BE367" s="141">
        <f t="shared" si="394"/>
        <v>9386434</v>
      </c>
      <c r="BF367" s="141">
        <f t="shared" si="395"/>
        <v>9386434</v>
      </c>
      <c r="BG367" s="141">
        <f>(BD367/BF367)*BE367</f>
        <v>0</v>
      </c>
      <c r="BH367" s="141"/>
      <c r="BI367" s="141"/>
      <c r="BJ367" s="141">
        <f t="shared" si="396"/>
        <v>2191103</v>
      </c>
      <c r="BK367" s="141">
        <f t="shared" si="397"/>
        <v>2191101</v>
      </c>
      <c r="BL367" s="141">
        <f>(BI367/BK367)*BJ367</f>
        <v>0</v>
      </c>
      <c r="BM367" s="141"/>
      <c r="BN367" s="141"/>
      <c r="BO367" s="141">
        <f t="shared" si="398"/>
        <v>186600000</v>
      </c>
      <c r="BP367" s="141">
        <f t="shared" si="399"/>
        <v>183638092</v>
      </c>
      <c r="BQ367" s="141">
        <f>(BN367/BP367)*BO367</f>
        <v>0</v>
      </c>
      <c r="BR367" s="141"/>
      <c r="BS367" s="141"/>
      <c r="BT367" s="141">
        <f t="shared" si="400"/>
        <v>121100000</v>
      </c>
      <c r="BU367" s="141">
        <f t="shared" si="401"/>
        <v>119177778</v>
      </c>
      <c r="BV367" s="141">
        <f>(BS367/BU367)*BT367</f>
        <v>0</v>
      </c>
      <c r="BW367" s="141"/>
      <c r="BX367" s="141"/>
      <c r="BY367" s="141">
        <f t="shared" si="402"/>
        <v>10161290</v>
      </c>
      <c r="BZ367" s="141">
        <f t="shared" si="403"/>
        <v>10000069</v>
      </c>
      <c r="CA367" s="141">
        <f>(BX367/BZ367)*BY367</f>
        <v>0</v>
      </c>
      <c r="CB367" s="141"/>
      <c r="CC367" s="141"/>
      <c r="CD367" s="141">
        <f t="shared" si="404"/>
        <v>1904000</v>
      </c>
      <c r="CE367" s="141">
        <f t="shared" si="405"/>
        <v>1874207.2309440002</v>
      </c>
      <c r="CF367" s="141">
        <f>(CC367/CE367)*CD367</f>
        <v>0</v>
      </c>
      <c r="CG367" s="141"/>
      <c r="CH367" s="141">
        <v>693.23</v>
      </c>
      <c r="CI367" s="141">
        <f t="shared" si="408"/>
        <v>246401</v>
      </c>
      <c r="CJ367" s="141">
        <f t="shared" si="409"/>
        <v>225992.98000000117</v>
      </c>
      <c r="CK367" s="141">
        <f>(CH367/CJ367)*CI367</f>
        <v>755.83128834355432</v>
      </c>
      <c r="CL367" s="141"/>
      <c r="CM367" s="141">
        <v>35945</v>
      </c>
      <c r="CN367" s="141">
        <v>71002</v>
      </c>
      <c r="CO367" s="141">
        <f t="shared" si="406"/>
        <v>106947</v>
      </c>
      <c r="CP367" s="141">
        <f t="shared" si="410"/>
        <v>435000431</v>
      </c>
      <c r="CQ367" s="141">
        <f t="shared" si="411"/>
        <v>435000431.00000006</v>
      </c>
      <c r="CR367" s="141">
        <f t="shared" si="412"/>
        <v>106946.99999999999</v>
      </c>
      <c r="CS367" s="141"/>
      <c r="CT367" s="141"/>
      <c r="CU367" s="141"/>
      <c r="CV367" s="141">
        <f t="shared" si="407"/>
        <v>1031752.8843300224</v>
      </c>
    </row>
    <row r="368" spans="1:100" s="14" customFormat="1" ht="13.2" x14ac:dyDescent="0.25">
      <c r="A368" s="4" t="s">
        <v>659</v>
      </c>
      <c r="B368" s="4" t="s">
        <v>660</v>
      </c>
      <c r="C368" s="4" t="s">
        <v>348</v>
      </c>
      <c r="D368" s="4" t="s">
        <v>348</v>
      </c>
      <c r="E368" s="4"/>
      <c r="F368" s="141"/>
      <c r="G368" s="141">
        <f>'Control Totals 2016-17'!$I$3</f>
        <v>129600000</v>
      </c>
      <c r="H368" s="141">
        <v>129600000.00000101</v>
      </c>
      <c r="I368" s="141">
        <f>(F368/H368)*G368</f>
        <v>0</v>
      </c>
      <c r="J368" s="141"/>
      <c r="K368" s="141"/>
      <c r="L368" s="141">
        <f t="shared" si="377"/>
        <v>3202979103</v>
      </c>
      <c r="M368" s="141">
        <v>5258012077.9999981</v>
      </c>
      <c r="N368" s="141">
        <f>(K368/M368)*L368</f>
        <v>0</v>
      </c>
      <c r="O368" s="141"/>
      <c r="P368" s="141">
        <v>762481.30154599994</v>
      </c>
      <c r="Q368" s="141">
        <v>756991403</v>
      </c>
      <c r="R368" s="141">
        <v>1276518313</v>
      </c>
      <c r="S368" s="141">
        <f>(P368/R368)*Q368</f>
        <v>452160.9947467887</v>
      </c>
      <c r="T368" s="141"/>
      <c r="U368" s="141"/>
      <c r="V368" s="141">
        <f t="shared" si="378"/>
        <v>443204474</v>
      </c>
      <c r="W368" s="141">
        <f t="shared" si="379"/>
        <v>523996799.00000209</v>
      </c>
      <c r="X368" s="141">
        <f t="shared" si="380"/>
        <v>0</v>
      </c>
      <c r="Y368" s="141"/>
      <c r="Z368" s="141">
        <v>28264.557092999999</v>
      </c>
      <c r="AA368" s="141">
        <f t="shared" si="381"/>
        <v>340118003</v>
      </c>
      <c r="AB368" s="141">
        <f t="shared" si="382"/>
        <v>342170317.00001383</v>
      </c>
      <c r="AC368" s="141">
        <f t="shared" si="383"/>
        <v>28095.028225812632</v>
      </c>
      <c r="AD368" s="141"/>
      <c r="AE368" s="141"/>
      <c r="AF368" s="141">
        <f t="shared" si="384"/>
        <v>605544318</v>
      </c>
      <c r="AG368" s="141">
        <f t="shared" si="385"/>
        <v>726591897.00000179</v>
      </c>
      <c r="AH368" s="141">
        <f>(AE368/AG368)*AF368</f>
        <v>0</v>
      </c>
      <c r="AI368" s="141"/>
      <c r="AJ368" s="141"/>
      <c r="AK368" s="141">
        <f t="shared" si="386"/>
        <v>20371175</v>
      </c>
      <c r="AL368" s="141">
        <f t="shared" si="387"/>
        <v>21580834</v>
      </c>
      <c r="AM368" s="141">
        <f>(AJ368/AL368)*AK368</f>
        <v>0</v>
      </c>
      <c r="AN368" s="141"/>
      <c r="AO368" s="141">
        <v>28309.240919</v>
      </c>
      <c r="AP368" s="141">
        <f t="shared" si="388"/>
        <v>45205996</v>
      </c>
      <c r="AQ368" s="141">
        <f t="shared" si="389"/>
        <v>45294790.000002876</v>
      </c>
      <c r="AR368" s="141">
        <f>(AO368/AQ368)*AP368</f>
        <v>28253.744674547979</v>
      </c>
      <c r="AS368" s="141"/>
      <c r="AT368" s="141"/>
      <c r="AU368" s="141">
        <f t="shared" si="390"/>
        <v>12223411</v>
      </c>
      <c r="AV368" s="141">
        <f t="shared" si="391"/>
        <v>11889881.000002848</v>
      </c>
      <c r="AW368" s="141">
        <f>(AT368/AV368)*AU368</f>
        <v>0</v>
      </c>
      <c r="AX368" s="141"/>
      <c r="AY368" s="141"/>
      <c r="AZ368" s="141">
        <f t="shared" si="392"/>
        <v>859541545</v>
      </c>
      <c r="BA368" s="141">
        <f t="shared" si="393"/>
        <v>834431461.9999969</v>
      </c>
      <c r="BB368" s="141">
        <f>(AY368/BA368)*AZ368</f>
        <v>0</v>
      </c>
      <c r="BC368" s="141"/>
      <c r="BD368" s="141"/>
      <c r="BE368" s="141">
        <f t="shared" si="394"/>
        <v>9386434</v>
      </c>
      <c r="BF368" s="141">
        <f t="shared" si="395"/>
        <v>9386434</v>
      </c>
      <c r="BG368" s="141">
        <f>(BD368/BF368)*BE368</f>
        <v>0</v>
      </c>
      <c r="BH368" s="141"/>
      <c r="BI368" s="141"/>
      <c r="BJ368" s="141">
        <f t="shared" si="396"/>
        <v>2191103</v>
      </c>
      <c r="BK368" s="141">
        <f t="shared" si="397"/>
        <v>2191101</v>
      </c>
      <c r="BL368" s="141">
        <f>(BI368/BK368)*BJ368</f>
        <v>0</v>
      </c>
      <c r="BM368" s="141"/>
      <c r="BN368" s="141"/>
      <c r="BO368" s="141">
        <f t="shared" si="398"/>
        <v>186600000</v>
      </c>
      <c r="BP368" s="141">
        <f t="shared" si="399"/>
        <v>183638092</v>
      </c>
      <c r="BQ368" s="141">
        <f>(BN368/BP368)*BO368</f>
        <v>0</v>
      </c>
      <c r="BR368" s="141"/>
      <c r="BS368" s="141"/>
      <c r="BT368" s="141">
        <f t="shared" si="400"/>
        <v>121100000</v>
      </c>
      <c r="BU368" s="141">
        <f t="shared" si="401"/>
        <v>119177778</v>
      </c>
      <c r="BV368" s="141">
        <f>(BS368/BU368)*BT368</f>
        <v>0</v>
      </c>
      <c r="BW368" s="141"/>
      <c r="BX368" s="141"/>
      <c r="BY368" s="141">
        <f t="shared" si="402"/>
        <v>10161290</v>
      </c>
      <c r="BZ368" s="141">
        <f t="shared" si="403"/>
        <v>10000069</v>
      </c>
      <c r="CA368" s="141">
        <f>(BX368/BZ368)*BY368</f>
        <v>0</v>
      </c>
      <c r="CB368" s="141"/>
      <c r="CC368" s="141"/>
      <c r="CD368" s="141">
        <f t="shared" si="404"/>
        <v>1904000</v>
      </c>
      <c r="CE368" s="141">
        <f t="shared" si="405"/>
        <v>1874207.2309440002</v>
      </c>
      <c r="CF368" s="141">
        <f>(CC368/CE368)*CD368</f>
        <v>0</v>
      </c>
      <c r="CG368" s="141"/>
      <c r="CH368" s="141">
        <v>693.23</v>
      </c>
      <c r="CI368" s="141">
        <f t="shared" si="408"/>
        <v>246401</v>
      </c>
      <c r="CJ368" s="141">
        <f t="shared" si="409"/>
        <v>225992.98000000117</v>
      </c>
      <c r="CK368" s="141">
        <f>(CH368/CJ368)*CI368</f>
        <v>755.83128834355432</v>
      </c>
      <c r="CL368" s="141"/>
      <c r="CM368" s="141"/>
      <c r="CN368" s="141">
        <v>20532</v>
      </c>
      <c r="CO368" s="141">
        <f t="shared" si="406"/>
        <v>20532</v>
      </c>
      <c r="CP368" s="141">
        <f t="shared" si="410"/>
        <v>435000431</v>
      </c>
      <c r="CQ368" s="141">
        <f t="shared" si="411"/>
        <v>435000431.00000006</v>
      </c>
      <c r="CR368" s="141">
        <f t="shared" si="412"/>
        <v>20531.999999999996</v>
      </c>
      <c r="CS368" s="141"/>
      <c r="CT368" s="141"/>
      <c r="CU368" s="141"/>
      <c r="CV368" s="141">
        <f t="shared" si="407"/>
        <v>529797.5989354928</v>
      </c>
    </row>
    <row r="369" spans="1:100" s="14" customFormat="1" ht="13.2" x14ac:dyDescent="0.25">
      <c r="A369" s="4" t="s">
        <v>196</v>
      </c>
      <c r="B369" s="4" t="s">
        <v>197</v>
      </c>
      <c r="C369" s="4"/>
      <c r="D369" s="4" t="s">
        <v>177</v>
      </c>
      <c r="E369" s="4"/>
      <c r="F369" s="141">
        <v>926411.70371899998</v>
      </c>
      <c r="G369" s="141">
        <f>'Control Totals 2016-17'!$I$3</f>
        <v>129600000</v>
      </c>
      <c r="H369" s="141">
        <v>129600000.00000101</v>
      </c>
      <c r="I369" s="141">
        <f>(F369/H369)*G369</f>
        <v>926411.70371899277</v>
      </c>
      <c r="J369" s="141"/>
      <c r="K369" s="141">
        <v>37456705.006667003</v>
      </c>
      <c r="L369" s="141">
        <f t="shared" si="377"/>
        <v>3202979103</v>
      </c>
      <c r="M369" s="141">
        <v>5258012077.9999981</v>
      </c>
      <c r="N369" s="141">
        <f>(K369/M369)*L369</f>
        <v>22817186.728339411</v>
      </c>
      <c r="O369" s="141"/>
      <c r="P369" s="141"/>
      <c r="Q369" s="141">
        <v>756991403</v>
      </c>
      <c r="R369" s="141">
        <v>1276518313</v>
      </c>
      <c r="S369" s="141">
        <f>(P369/R369)*Q369</f>
        <v>0</v>
      </c>
      <c r="T369" s="141"/>
      <c r="U369" s="141">
        <v>4711348.1947309999</v>
      </c>
      <c r="V369" s="141">
        <f t="shared" si="378"/>
        <v>443204474</v>
      </c>
      <c r="W369" s="141">
        <f t="shared" si="379"/>
        <v>523996799.00000209</v>
      </c>
      <c r="X369" s="141">
        <f t="shared" si="380"/>
        <v>3984930.0653391858</v>
      </c>
      <c r="Y369" s="141"/>
      <c r="Z369" s="141">
        <v>5482177.6467570001</v>
      </c>
      <c r="AA369" s="141">
        <f t="shared" si="381"/>
        <v>340118003</v>
      </c>
      <c r="AB369" s="141">
        <f t="shared" si="382"/>
        <v>342170317.00001383</v>
      </c>
      <c r="AC369" s="141">
        <f t="shared" si="383"/>
        <v>5449295.9227265604</v>
      </c>
      <c r="AD369" s="141"/>
      <c r="AE369" s="141">
        <v>7924544.5936380001</v>
      </c>
      <c r="AF369" s="141">
        <f t="shared" si="384"/>
        <v>605544318</v>
      </c>
      <c r="AG369" s="141">
        <f t="shared" si="385"/>
        <v>726591897.00000179</v>
      </c>
      <c r="AH369" s="141">
        <f>(AE369/AG369)*AF369</f>
        <v>6604344.1596694523</v>
      </c>
      <c r="AI369" s="141"/>
      <c r="AJ369" s="141"/>
      <c r="AK369" s="141">
        <f t="shared" si="386"/>
        <v>20371175</v>
      </c>
      <c r="AL369" s="141">
        <f t="shared" si="387"/>
        <v>21580834</v>
      </c>
      <c r="AM369" s="141">
        <f>(AJ369/AL369)*AK369</f>
        <v>0</v>
      </c>
      <c r="AN369" s="141"/>
      <c r="AO369" s="141"/>
      <c r="AP369" s="141">
        <f t="shared" si="388"/>
        <v>45205996</v>
      </c>
      <c r="AQ369" s="141">
        <f t="shared" si="389"/>
        <v>45294790.000002876</v>
      </c>
      <c r="AR369" s="141">
        <f>(AO369/AQ369)*AP369</f>
        <v>0</v>
      </c>
      <c r="AS369" s="141"/>
      <c r="AT369" s="141">
        <v>100044.855843</v>
      </c>
      <c r="AU369" s="141">
        <f t="shared" si="390"/>
        <v>12223411</v>
      </c>
      <c r="AV369" s="141">
        <f t="shared" si="391"/>
        <v>11889881.000002848</v>
      </c>
      <c r="AW369" s="141">
        <f>(AT369/AV369)*AU369</f>
        <v>102851.27255726508</v>
      </c>
      <c r="AX369" s="141"/>
      <c r="AY369" s="141">
        <v>12008751.372264</v>
      </c>
      <c r="AZ369" s="141">
        <f t="shared" si="392"/>
        <v>859541545</v>
      </c>
      <c r="BA369" s="141">
        <f t="shared" si="393"/>
        <v>834431461.9999969</v>
      </c>
      <c r="BB369" s="141">
        <f>(AY369/BA369)*AZ369</f>
        <v>12370124.064229865</v>
      </c>
      <c r="BC369" s="141"/>
      <c r="BD369" s="141"/>
      <c r="BE369" s="141">
        <f t="shared" si="394"/>
        <v>9386434</v>
      </c>
      <c r="BF369" s="141">
        <f t="shared" si="395"/>
        <v>9386434</v>
      </c>
      <c r="BG369" s="141">
        <f>(BD369/BF369)*BE369</f>
        <v>0</v>
      </c>
      <c r="BH369" s="141"/>
      <c r="BI369" s="141"/>
      <c r="BJ369" s="141">
        <f t="shared" si="396"/>
        <v>2191103</v>
      </c>
      <c r="BK369" s="141">
        <f t="shared" si="397"/>
        <v>2191101</v>
      </c>
      <c r="BL369" s="141">
        <f>(BI369/BK369)*BJ369</f>
        <v>0</v>
      </c>
      <c r="BM369" s="141"/>
      <c r="BN369" s="141">
        <v>2527664</v>
      </c>
      <c r="BO369" s="141">
        <f t="shared" si="398"/>
        <v>186600000</v>
      </c>
      <c r="BP369" s="141">
        <f t="shared" si="399"/>
        <v>183638092</v>
      </c>
      <c r="BQ369" s="141">
        <f>(BN369/BP369)*BO369</f>
        <v>2568432.8194827903</v>
      </c>
      <c r="BR369" s="141"/>
      <c r="BS369" s="141">
        <v>2284579</v>
      </c>
      <c r="BT369" s="141">
        <f t="shared" si="400"/>
        <v>121100000</v>
      </c>
      <c r="BU369" s="141">
        <f t="shared" si="401"/>
        <v>119177778</v>
      </c>
      <c r="BV369" s="141">
        <f>(BS369/BU369)*BT369</f>
        <v>2321427.0440584989</v>
      </c>
      <c r="BW369" s="141"/>
      <c r="BX369" s="141">
        <v>155965</v>
      </c>
      <c r="BY369" s="141">
        <f t="shared" si="402"/>
        <v>10161290</v>
      </c>
      <c r="BZ369" s="141">
        <f t="shared" si="403"/>
        <v>10000069</v>
      </c>
      <c r="CA369" s="141">
        <f>(BX369/BZ369)*BY369</f>
        <v>158479.46597668476</v>
      </c>
      <c r="CB369" s="141"/>
      <c r="CC369" s="141">
        <v>18465.095870000001</v>
      </c>
      <c r="CD369" s="141">
        <f t="shared" si="404"/>
        <v>1904000</v>
      </c>
      <c r="CE369" s="141">
        <f t="shared" si="405"/>
        <v>1874207.2309440002</v>
      </c>
      <c r="CF369" s="141">
        <f>(CC369/CE369)*CD369</f>
        <v>18758.620688263945</v>
      </c>
      <c r="CG369" s="141"/>
      <c r="CH369" s="141"/>
      <c r="CI369" s="141">
        <f t="shared" si="408"/>
        <v>246401</v>
      </c>
      <c r="CJ369" s="141">
        <f t="shared" si="409"/>
        <v>225992.98000000117</v>
      </c>
      <c r="CK369" s="141">
        <f>(CH369/CJ369)*CI369</f>
        <v>0</v>
      </c>
      <c r="CL369" s="141"/>
      <c r="CM369" s="141">
        <v>3979665</v>
      </c>
      <c r="CN369" s="141">
        <v>7809350</v>
      </c>
      <c r="CO369" s="141">
        <f t="shared" si="406"/>
        <v>11789015</v>
      </c>
      <c r="CP369" s="141">
        <f t="shared" si="410"/>
        <v>435000431</v>
      </c>
      <c r="CQ369" s="141">
        <f t="shared" si="411"/>
        <v>435000431.00000006</v>
      </c>
      <c r="CR369" s="141">
        <f t="shared" si="412"/>
        <v>11789014.999999998</v>
      </c>
      <c r="CS369" s="141"/>
      <c r="CT369" s="141"/>
      <c r="CU369" s="141"/>
      <c r="CV369" s="141">
        <f t="shared" si="407"/>
        <v>69111256.866786972</v>
      </c>
    </row>
    <row r="370" spans="1:100" s="14" customFormat="1" ht="13.2" x14ac:dyDescent="0.25">
      <c r="A370" s="4" t="s">
        <v>760</v>
      </c>
      <c r="B370" s="4" t="s">
        <v>761</v>
      </c>
      <c r="C370" s="4" t="s">
        <v>751</v>
      </c>
      <c r="D370" s="4" t="s">
        <v>751</v>
      </c>
      <c r="E370" s="4"/>
      <c r="F370" s="141"/>
      <c r="G370" s="141">
        <f>'Control Totals 2016-17'!$I$3</f>
        <v>129600000</v>
      </c>
      <c r="H370" s="141">
        <v>129600000.00000101</v>
      </c>
      <c r="I370" s="141"/>
      <c r="J370" s="141"/>
      <c r="K370" s="141"/>
      <c r="L370" s="141">
        <f t="shared" si="377"/>
        <v>3202979103</v>
      </c>
      <c r="M370" s="141">
        <v>5258012077.9999981</v>
      </c>
      <c r="N370" s="141"/>
      <c r="O370" s="141"/>
      <c r="P370" s="141"/>
      <c r="Q370" s="141">
        <v>756991403</v>
      </c>
      <c r="R370" s="141">
        <v>1276518313</v>
      </c>
      <c r="S370" s="141"/>
      <c r="T370" s="141"/>
      <c r="U370" s="141">
        <v>22484213.493974999</v>
      </c>
      <c r="V370" s="141">
        <f t="shared" si="378"/>
        <v>443204474</v>
      </c>
      <c r="W370" s="141">
        <f t="shared" si="379"/>
        <v>523996799.00000209</v>
      </c>
      <c r="X370" s="141">
        <f t="shared" si="380"/>
        <v>19017490.247876212</v>
      </c>
      <c r="Y370" s="141"/>
      <c r="Z370" s="141">
        <v>515497.01150199998</v>
      </c>
      <c r="AA370" s="141">
        <f t="shared" si="381"/>
        <v>340118003</v>
      </c>
      <c r="AB370" s="141">
        <f t="shared" si="382"/>
        <v>342170317.00001383</v>
      </c>
      <c r="AC370" s="141">
        <f t="shared" si="383"/>
        <v>512405.09592338826</v>
      </c>
      <c r="AD370" s="141"/>
      <c r="AE370" s="141"/>
      <c r="AF370" s="141">
        <f t="shared" si="384"/>
        <v>605544318</v>
      </c>
      <c r="AG370" s="141">
        <f t="shared" si="385"/>
        <v>726591897.00000179</v>
      </c>
      <c r="AH370" s="141"/>
      <c r="AI370" s="141"/>
      <c r="AJ370" s="141"/>
      <c r="AK370" s="141">
        <f t="shared" si="386"/>
        <v>20371175</v>
      </c>
      <c r="AL370" s="141">
        <f t="shared" si="387"/>
        <v>21580834</v>
      </c>
      <c r="AM370" s="141"/>
      <c r="AN370" s="141"/>
      <c r="AO370" s="141"/>
      <c r="AP370" s="141">
        <f t="shared" si="388"/>
        <v>45205996</v>
      </c>
      <c r="AQ370" s="141">
        <f t="shared" si="389"/>
        <v>45294790.000002876</v>
      </c>
      <c r="AR370" s="141"/>
      <c r="AS370" s="141"/>
      <c r="AT370" s="141"/>
      <c r="AU370" s="141">
        <f t="shared" si="390"/>
        <v>12223411</v>
      </c>
      <c r="AV370" s="141">
        <f t="shared" si="391"/>
        <v>11889881.000002848</v>
      </c>
      <c r="AW370" s="141"/>
      <c r="AX370" s="141"/>
      <c r="AY370" s="141"/>
      <c r="AZ370" s="141">
        <f t="shared" si="392"/>
        <v>859541545</v>
      </c>
      <c r="BA370" s="141">
        <f t="shared" si="393"/>
        <v>834431461.9999969</v>
      </c>
      <c r="BB370" s="141"/>
      <c r="BC370" s="141"/>
      <c r="BD370" s="141"/>
      <c r="BE370" s="141">
        <f t="shared" si="394"/>
        <v>9386434</v>
      </c>
      <c r="BF370" s="141">
        <f t="shared" si="395"/>
        <v>9386434</v>
      </c>
      <c r="BG370" s="141"/>
      <c r="BH370" s="141"/>
      <c r="BI370" s="141"/>
      <c r="BJ370" s="141">
        <f t="shared" si="396"/>
        <v>2191103</v>
      </c>
      <c r="BK370" s="141">
        <f t="shared" si="397"/>
        <v>2191101</v>
      </c>
      <c r="BL370" s="141"/>
      <c r="BM370" s="141"/>
      <c r="BN370" s="141"/>
      <c r="BO370" s="141">
        <f t="shared" si="398"/>
        <v>186600000</v>
      </c>
      <c r="BP370" s="141">
        <f t="shared" si="399"/>
        <v>183638092</v>
      </c>
      <c r="BQ370" s="141"/>
      <c r="BR370" s="141"/>
      <c r="BS370" s="141"/>
      <c r="BT370" s="141">
        <f t="shared" si="400"/>
        <v>121100000</v>
      </c>
      <c r="BU370" s="141">
        <f t="shared" si="401"/>
        <v>119177778</v>
      </c>
      <c r="BV370" s="141"/>
      <c r="BW370" s="141"/>
      <c r="BX370" s="141"/>
      <c r="BY370" s="141">
        <f t="shared" si="402"/>
        <v>10161290</v>
      </c>
      <c r="BZ370" s="141">
        <f t="shared" si="403"/>
        <v>10000069</v>
      </c>
      <c r="CA370" s="141"/>
      <c r="CB370" s="141"/>
      <c r="CC370" s="141"/>
      <c r="CD370" s="141">
        <f t="shared" si="404"/>
        <v>1904000</v>
      </c>
      <c r="CE370" s="141">
        <f t="shared" si="405"/>
        <v>1874207.2309440002</v>
      </c>
      <c r="CF370" s="141"/>
      <c r="CG370" s="141"/>
      <c r="CH370" s="141"/>
      <c r="CI370" s="141">
        <f t="shared" si="408"/>
        <v>246401</v>
      </c>
      <c r="CJ370" s="141">
        <f t="shared" si="409"/>
        <v>225992.98000000117</v>
      </c>
      <c r="CK370" s="141"/>
      <c r="CL370" s="141"/>
      <c r="CM370" s="141"/>
      <c r="CN370" s="141">
        <v>399045</v>
      </c>
      <c r="CO370" s="141">
        <f t="shared" si="406"/>
        <v>399045</v>
      </c>
      <c r="CP370" s="141">
        <f t="shared" si="410"/>
        <v>435000431</v>
      </c>
      <c r="CQ370" s="141">
        <f t="shared" si="411"/>
        <v>435000431.00000006</v>
      </c>
      <c r="CR370" s="141">
        <f t="shared" si="412"/>
        <v>399044.99999999994</v>
      </c>
      <c r="CS370" s="141"/>
      <c r="CT370" s="141"/>
      <c r="CU370" s="141"/>
      <c r="CV370" s="141">
        <f t="shared" si="407"/>
        <v>19928940.343799599</v>
      </c>
    </row>
    <row r="371" spans="1:100" s="14" customFormat="1" ht="13.2" x14ac:dyDescent="0.25">
      <c r="A371" s="4" t="s">
        <v>132</v>
      </c>
      <c r="B371" s="4" t="s">
        <v>133</v>
      </c>
      <c r="C371" s="4"/>
      <c r="D371" s="4" t="s">
        <v>109</v>
      </c>
      <c r="E371" s="4"/>
      <c r="F371" s="141">
        <v>795666.82923200005</v>
      </c>
      <c r="G371" s="141">
        <f>'Control Totals 2016-17'!$I$3</f>
        <v>129600000</v>
      </c>
      <c r="H371" s="141">
        <v>129600000.00000101</v>
      </c>
      <c r="I371" s="141">
        <f t="shared" ref="I371:I388" si="428">(F371/H371)*G371</f>
        <v>795666.82923199388</v>
      </c>
      <c r="J371" s="141"/>
      <c r="K371" s="141">
        <v>33046080.66934</v>
      </c>
      <c r="L371" s="141">
        <f t="shared" si="377"/>
        <v>3202979103</v>
      </c>
      <c r="M371" s="141">
        <v>5258012077.9999981</v>
      </c>
      <c r="N371" s="141">
        <f t="shared" ref="N371:N388" si="429">(K371/M371)*L371</f>
        <v>20130403.705768798</v>
      </c>
      <c r="O371" s="141"/>
      <c r="P371" s="141">
        <v>21795960.972789001</v>
      </c>
      <c r="Q371" s="141">
        <v>756991403</v>
      </c>
      <c r="R371" s="141">
        <v>1276518313</v>
      </c>
      <c r="S371" s="141">
        <f t="shared" ref="S371:S388" si="430">(P371/R371)*Q371</f>
        <v>12925278.790359816</v>
      </c>
      <c r="T371" s="141"/>
      <c r="U371" s="141"/>
      <c r="V371" s="141">
        <f t="shared" si="378"/>
        <v>443204474</v>
      </c>
      <c r="W371" s="141">
        <f t="shared" si="379"/>
        <v>523996799.00000209</v>
      </c>
      <c r="X371" s="141">
        <f t="shared" si="380"/>
        <v>0</v>
      </c>
      <c r="Y371" s="141"/>
      <c r="Z371" s="141">
        <v>708184.21253699996</v>
      </c>
      <c r="AA371" s="141">
        <f t="shared" si="381"/>
        <v>340118003</v>
      </c>
      <c r="AB371" s="141">
        <f t="shared" si="382"/>
        <v>342170317.00001383</v>
      </c>
      <c r="AC371" s="141">
        <f t="shared" si="383"/>
        <v>703936.57239474182</v>
      </c>
      <c r="AD371" s="141"/>
      <c r="AE371" s="141">
        <v>3265432.2159159998</v>
      </c>
      <c r="AF371" s="141">
        <f t="shared" si="384"/>
        <v>605544318</v>
      </c>
      <c r="AG371" s="141">
        <f t="shared" si="385"/>
        <v>726591897.00000179</v>
      </c>
      <c r="AH371" s="141">
        <f t="shared" ref="AH371:AH388" si="431">(AE371/AG371)*AF371</f>
        <v>2721423.0331033794</v>
      </c>
      <c r="AI371" s="141"/>
      <c r="AJ371" s="141"/>
      <c r="AK371" s="141">
        <f t="shared" si="386"/>
        <v>20371175</v>
      </c>
      <c r="AL371" s="141">
        <f t="shared" si="387"/>
        <v>21580834</v>
      </c>
      <c r="AM371" s="141">
        <f t="shared" ref="AM371:AM388" si="432">(AJ371/AL371)*AK371</f>
        <v>0</v>
      </c>
      <c r="AN371" s="141"/>
      <c r="AO371" s="141">
        <v>4588370.8271209998</v>
      </c>
      <c r="AP371" s="141">
        <f t="shared" si="388"/>
        <v>45205996</v>
      </c>
      <c r="AQ371" s="141">
        <f t="shared" si="389"/>
        <v>45294790.000002876</v>
      </c>
      <c r="AR371" s="141">
        <f t="shared" ref="AR371:AR388" si="433">(AO371/AQ371)*AP371</f>
        <v>4579375.9780613938</v>
      </c>
      <c r="AS371" s="141"/>
      <c r="AT371" s="141">
        <v>89683.673829000007</v>
      </c>
      <c r="AU371" s="141">
        <f t="shared" si="390"/>
        <v>12223411</v>
      </c>
      <c r="AV371" s="141">
        <f t="shared" si="391"/>
        <v>11889881.000002848</v>
      </c>
      <c r="AW371" s="141">
        <f t="shared" ref="AW371:AW388" si="434">(AT371/AV371)*AU371</f>
        <v>92199.442971847093</v>
      </c>
      <c r="AX371" s="141"/>
      <c r="AY371" s="141">
        <v>4761187.0556779997</v>
      </c>
      <c r="AZ371" s="141">
        <f t="shared" si="392"/>
        <v>859541545</v>
      </c>
      <c r="BA371" s="141">
        <f t="shared" si="393"/>
        <v>834431461.9999969</v>
      </c>
      <c r="BB371" s="141">
        <f t="shared" ref="BB371:BB388" si="435">(AY371/BA371)*AZ371</f>
        <v>4904462.8159903726</v>
      </c>
      <c r="BC371" s="141"/>
      <c r="BD371" s="141"/>
      <c r="BE371" s="141">
        <f t="shared" si="394"/>
        <v>9386434</v>
      </c>
      <c r="BF371" s="141">
        <f t="shared" si="395"/>
        <v>9386434</v>
      </c>
      <c r="BG371" s="141">
        <f t="shared" ref="BG371:BG388" si="436">(BD371/BF371)*BE371</f>
        <v>0</v>
      </c>
      <c r="BH371" s="141"/>
      <c r="BI371" s="141"/>
      <c r="BJ371" s="141">
        <f t="shared" si="396"/>
        <v>2191103</v>
      </c>
      <c r="BK371" s="141">
        <f t="shared" si="397"/>
        <v>2191101</v>
      </c>
      <c r="BL371" s="141">
        <f t="shared" ref="BL371:BL388" si="437">(BI371/BK371)*BJ371</f>
        <v>0</v>
      </c>
      <c r="BM371" s="141"/>
      <c r="BN371" s="141">
        <v>1012428</v>
      </c>
      <c r="BO371" s="141">
        <f t="shared" si="398"/>
        <v>186600000</v>
      </c>
      <c r="BP371" s="141">
        <f t="shared" si="399"/>
        <v>183638092</v>
      </c>
      <c r="BQ371" s="141">
        <f t="shared" ref="BQ371:BQ388" si="438">(BN371/BP371)*BO371</f>
        <v>1028757.502011075</v>
      </c>
      <c r="BR371" s="141"/>
      <c r="BS371" s="141">
        <v>376333</v>
      </c>
      <c r="BT371" s="141">
        <f t="shared" si="400"/>
        <v>121100000</v>
      </c>
      <c r="BU371" s="141">
        <f t="shared" si="401"/>
        <v>119177778</v>
      </c>
      <c r="BV371" s="141">
        <f t="shared" ref="BV371:BV388" si="439">(BS371/BU371)*BT371</f>
        <v>382402.88638373505</v>
      </c>
      <c r="BW371" s="141"/>
      <c r="BX371" s="141">
        <v>113263</v>
      </c>
      <c r="BY371" s="141">
        <f t="shared" si="402"/>
        <v>10161290</v>
      </c>
      <c r="BZ371" s="141">
        <f t="shared" si="403"/>
        <v>10000069</v>
      </c>
      <c r="CA371" s="141">
        <f t="shared" ref="CA371:CA388" si="440">(BX371/BZ371)*BY371</f>
        <v>115089.02481272879</v>
      </c>
      <c r="CB371" s="141"/>
      <c r="CC371" s="141">
        <v>18465.095870000001</v>
      </c>
      <c r="CD371" s="141">
        <f t="shared" si="404"/>
        <v>1904000</v>
      </c>
      <c r="CE371" s="141">
        <f t="shared" si="405"/>
        <v>1874207.2309440002</v>
      </c>
      <c r="CF371" s="141">
        <f t="shared" ref="CF371:CF388" si="441">(CC371/CE371)*CD371</f>
        <v>18758.620688263945</v>
      </c>
      <c r="CG371" s="141"/>
      <c r="CH371" s="141">
        <v>693.23</v>
      </c>
      <c r="CI371" s="141">
        <f t="shared" si="408"/>
        <v>246401</v>
      </c>
      <c r="CJ371" s="141">
        <f t="shared" si="409"/>
        <v>225992.98000000117</v>
      </c>
      <c r="CK371" s="141">
        <f t="shared" ref="CK371:CK388" si="442">(CH371/CJ371)*CI371</f>
        <v>755.83128834355432</v>
      </c>
      <c r="CL371" s="141"/>
      <c r="CM371" s="141">
        <v>518002.00000000373</v>
      </c>
      <c r="CN371" s="141">
        <v>988068</v>
      </c>
      <c r="CO371" s="141">
        <f t="shared" si="406"/>
        <v>1506070.0000000037</v>
      </c>
      <c r="CP371" s="141">
        <f t="shared" si="410"/>
        <v>435000431</v>
      </c>
      <c r="CQ371" s="141">
        <f t="shared" si="411"/>
        <v>435000431.00000006</v>
      </c>
      <c r="CR371" s="141">
        <f t="shared" si="412"/>
        <v>1506070.0000000035</v>
      </c>
      <c r="CS371" s="141"/>
      <c r="CT371" s="141"/>
      <c r="CU371" s="141"/>
      <c r="CV371" s="141">
        <f t="shared" si="407"/>
        <v>49904581.033066489</v>
      </c>
    </row>
    <row r="372" spans="1:100" s="14" customFormat="1" ht="13.2" x14ac:dyDescent="0.25">
      <c r="A372" s="4" t="s">
        <v>415</v>
      </c>
      <c r="B372" s="4" t="s">
        <v>416</v>
      </c>
      <c r="C372" s="4" t="s">
        <v>348</v>
      </c>
      <c r="D372" s="4" t="s">
        <v>348</v>
      </c>
      <c r="E372" s="4"/>
      <c r="F372" s="141"/>
      <c r="G372" s="141">
        <f>'Control Totals 2016-17'!$I$3</f>
        <v>129600000</v>
      </c>
      <c r="H372" s="141">
        <v>129600000.00000101</v>
      </c>
      <c r="I372" s="141">
        <f t="shared" si="428"/>
        <v>0</v>
      </c>
      <c r="J372" s="141"/>
      <c r="K372" s="141"/>
      <c r="L372" s="141">
        <f t="shared" si="377"/>
        <v>3202979103</v>
      </c>
      <c r="M372" s="141">
        <v>5258012077.9999981</v>
      </c>
      <c r="N372" s="141">
        <f t="shared" si="429"/>
        <v>0</v>
      </c>
      <c r="O372" s="141"/>
      <c r="P372" s="141">
        <v>1253906.2967749999</v>
      </c>
      <c r="Q372" s="141">
        <v>756991403</v>
      </c>
      <c r="R372" s="141">
        <v>1276518313</v>
      </c>
      <c r="S372" s="141">
        <f t="shared" si="430"/>
        <v>743582.19318882714</v>
      </c>
      <c r="T372" s="141"/>
      <c r="U372" s="141"/>
      <c r="V372" s="141">
        <f t="shared" si="378"/>
        <v>443204474</v>
      </c>
      <c r="W372" s="141">
        <f t="shared" si="379"/>
        <v>523996799.00000209</v>
      </c>
      <c r="X372" s="141">
        <f t="shared" si="380"/>
        <v>0</v>
      </c>
      <c r="Y372" s="141"/>
      <c r="Z372" s="141">
        <v>88719.672640000004</v>
      </c>
      <c r="AA372" s="141">
        <f t="shared" si="381"/>
        <v>340118003</v>
      </c>
      <c r="AB372" s="141">
        <f t="shared" si="382"/>
        <v>342170317.00001383</v>
      </c>
      <c r="AC372" s="141">
        <f t="shared" si="383"/>
        <v>88187.538152613401</v>
      </c>
      <c r="AD372" s="141"/>
      <c r="AE372" s="141"/>
      <c r="AF372" s="141">
        <f t="shared" si="384"/>
        <v>605544318</v>
      </c>
      <c r="AG372" s="141">
        <f t="shared" si="385"/>
        <v>726591897.00000179</v>
      </c>
      <c r="AH372" s="141">
        <f t="shared" si="431"/>
        <v>0</v>
      </c>
      <c r="AI372" s="141"/>
      <c r="AJ372" s="141"/>
      <c r="AK372" s="141">
        <f t="shared" si="386"/>
        <v>20371175</v>
      </c>
      <c r="AL372" s="141">
        <f t="shared" si="387"/>
        <v>21580834</v>
      </c>
      <c r="AM372" s="141">
        <f t="shared" si="432"/>
        <v>0</v>
      </c>
      <c r="AN372" s="141"/>
      <c r="AO372" s="141">
        <v>81053.886230000004</v>
      </c>
      <c r="AP372" s="141">
        <f t="shared" si="388"/>
        <v>45205996</v>
      </c>
      <c r="AQ372" s="141">
        <f t="shared" si="389"/>
        <v>45294790.000002876</v>
      </c>
      <c r="AR372" s="141">
        <f t="shared" si="433"/>
        <v>80894.991602734051</v>
      </c>
      <c r="AS372" s="141"/>
      <c r="AT372" s="141"/>
      <c r="AU372" s="141">
        <f t="shared" si="390"/>
        <v>12223411</v>
      </c>
      <c r="AV372" s="141">
        <f t="shared" si="391"/>
        <v>11889881.000002848</v>
      </c>
      <c r="AW372" s="141">
        <f t="shared" si="434"/>
        <v>0</v>
      </c>
      <c r="AX372" s="141"/>
      <c r="AY372" s="141"/>
      <c r="AZ372" s="141">
        <f t="shared" si="392"/>
        <v>859541545</v>
      </c>
      <c r="BA372" s="141">
        <f t="shared" si="393"/>
        <v>834431461.9999969</v>
      </c>
      <c r="BB372" s="141">
        <f t="shared" si="435"/>
        <v>0</v>
      </c>
      <c r="BC372" s="141"/>
      <c r="BD372" s="141"/>
      <c r="BE372" s="141">
        <f t="shared" si="394"/>
        <v>9386434</v>
      </c>
      <c r="BF372" s="141">
        <f t="shared" si="395"/>
        <v>9386434</v>
      </c>
      <c r="BG372" s="141">
        <f t="shared" si="436"/>
        <v>0</v>
      </c>
      <c r="BH372" s="141"/>
      <c r="BI372" s="141"/>
      <c r="BJ372" s="141">
        <f t="shared" si="396"/>
        <v>2191103</v>
      </c>
      <c r="BK372" s="141">
        <f t="shared" si="397"/>
        <v>2191101</v>
      </c>
      <c r="BL372" s="141">
        <f t="shared" si="437"/>
        <v>0</v>
      </c>
      <c r="BM372" s="141"/>
      <c r="BN372" s="141"/>
      <c r="BO372" s="141">
        <f t="shared" si="398"/>
        <v>186600000</v>
      </c>
      <c r="BP372" s="141">
        <f t="shared" si="399"/>
        <v>183638092</v>
      </c>
      <c r="BQ372" s="141">
        <f t="shared" si="438"/>
        <v>0</v>
      </c>
      <c r="BR372" s="141"/>
      <c r="BS372" s="141"/>
      <c r="BT372" s="141">
        <f t="shared" si="400"/>
        <v>121100000</v>
      </c>
      <c r="BU372" s="141">
        <f t="shared" si="401"/>
        <v>119177778</v>
      </c>
      <c r="BV372" s="141">
        <f t="shared" si="439"/>
        <v>0</v>
      </c>
      <c r="BW372" s="141"/>
      <c r="BX372" s="141"/>
      <c r="BY372" s="141">
        <f t="shared" si="402"/>
        <v>10161290</v>
      </c>
      <c r="BZ372" s="141">
        <f t="shared" si="403"/>
        <v>10000069</v>
      </c>
      <c r="CA372" s="141">
        <f t="shared" si="440"/>
        <v>0</v>
      </c>
      <c r="CB372" s="141"/>
      <c r="CC372" s="141"/>
      <c r="CD372" s="141">
        <f t="shared" si="404"/>
        <v>1904000</v>
      </c>
      <c r="CE372" s="141">
        <f t="shared" si="405"/>
        <v>1874207.2309440002</v>
      </c>
      <c r="CF372" s="141">
        <f t="shared" si="441"/>
        <v>0</v>
      </c>
      <c r="CG372" s="141"/>
      <c r="CH372" s="141">
        <v>693.23</v>
      </c>
      <c r="CI372" s="141">
        <f t="shared" si="408"/>
        <v>246401</v>
      </c>
      <c r="CJ372" s="141">
        <f t="shared" si="409"/>
        <v>225992.98000000117</v>
      </c>
      <c r="CK372" s="141">
        <f t="shared" si="442"/>
        <v>755.83128834355432</v>
      </c>
      <c r="CL372" s="141"/>
      <c r="CM372" s="141"/>
      <c r="CN372" s="141"/>
      <c r="CO372" s="141">
        <f t="shared" si="406"/>
        <v>0</v>
      </c>
      <c r="CP372" s="141">
        <f t="shared" si="410"/>
        <v>435000431</v>
      </c>
      <c r="CQ372" s="141">
        <f t="shared" si="411"/>
        <v>435000431.00000006</v>
      </c>
      <c r="CR372" s="141">
        <f t="shared" si="412"/>
        <v>0</v>
      </c>
      <c r="CS372" s="141"/>
      <c r="CT372" s="141"/>
      <c r="CU372" s="141"/>
      <c r="CV372" s="141">
        <f t="shared" si="407"/>
        <v>913420.55423251819</v>
      </c>
    </row>
    <row r="373" spans="1:100" s="14" customFormat="1" ht="13.2" x14ac:dyDescent="0.25">
      <c r="A373" s="4" t="s">
        <v>53</v>
      </c>
      <c r="B373" s="4" t="s">
        <v>54</v>
      </c>
      <c r="C373" s="4"/>
      <c r="D373" s="4" t="s">
        <v>36</v>
      </c>
      <c r="E373" s="4"/>
      <c r="F373" s="141">
        <v>890923.83072800003</v>
      </c>
      <c r="G373" s="141">
        <f>'Control Totals 2016-17'!$I$3</f>
        <v>129600000</v>
      </c>
      <c r="H373" s="141">
        <v>129600000.00000101</v>
      </c>
      <c r="I373" s="141">
        <f t="shared" si="428"/>
        <v>890923.83072799305</v>
      </c>
      <c r="J373" s="141"/>
      <c r="K373" s="141">
        <v>36578259.163249999</v>
      </c>
      <c r="L373" s="141">
        <f t="shared" si="377"/>
        <v>3202979103</v>
      </c>
      <c r="M373" s="141">
        <v>5258012077.9999981</v>
      </c>
      <c r="N373" s="141">
        <f t="shared" si="429"/>
        <v>22282071.244037956</v>
      </c>
      <c r="O373" s="141"/>
      <c r="P373" s="141">
        <v>6960759.3556239996</v>
      </c>
      <c r="Q373" s="141">
        <v>756991403</v>
      </c>
      <c r="R373" s="141">
        <v>1276518313</v>
      </c>
      <c r="S373" s="141">
        <f t="shared" si="430"/>
        <v>4127817.7813021219</v>
      </c>
      <c r="T373" s="141"/>
      <c r="U373" s="141"/>
      <c r="V373" s="141">
        <f t="shared" si="378"/>
        <v>443204474</v>
      </c>
      <c r="W373" s="141">
        <f t="shared" si="379"/>
        <v>523996799.00000209</v>
      </c>
      <c r="X373" s="141">
        <f t="shared" si="380"/>
        <v>0</v>
      </c>
      <c r="Y373" s="141"/>
      <c r="Z373" s="141">
        <v>1631904.631089</v>
      </c>
      <c r="AA373" s="141">
        <f t="shared" si="381"/>
        <v>340118003</v>
      </c>
      <c r="AB373" s="141">
        <f t="shared" si="382"/>
        <v>342170317.00001383</v>
      </c>
      <c r="AC373" s="141">
        <f t="shared" si="383"/>
        <v>1622116.5794823167</v>
      </c>
      <c r="AD373" s="141"/>
      <c r="AE373" s="141">
        <v>4364961.9238510001</v>
      </c>
      <c r="AF373" s="141">
        <f t="shared" si="384"/>
        <v>605544318</v>
      </c>
      <c r="AG373" s="141">
        <f t="shared" si="385"/>
        <v>726591897.00000179</v>
      </c>
      <c r="AH373" s="141">
        <f t="shared" si="431"/>
        <v>3637775.073170566</v>
      </c>
      <c r="AI373" s="141"/>
      <c r="AJ373" s="141"/>
      <c r="AK373" s="141">
        <f t="shared" si="386"/>
        <v>20371175</v>
      </c>
      <c r="AL373" s="141">
        <f t="shared" si="387"/>
        <v>21580834</v>
      </c>
      <c r="AM373" s="141">
        <f t="shared" si="432"/>
        <v>0</v>
      </c>
      <c r="AN373" s="141"/>
      <c r="AO373" s="141">
        <v>50933.986261999999</v>
      </c>
      <c r="AP373" s="141">
        <f t="shared" si="388"/>
        <v>45205996</v>
      </c>
      <c r="AQ373" s="141">
        <f t="shared" si="389"/>
        <v>45294790.000002876</v>
      </c>
      <c r="AR373" s="141">
        <f t="shared" si="433"/>
        <v>50834.13741898087</v>
      </c>
      <c r="AS373" s="141"/>
      <c r="AT373" s="141">
        <v>72641.511062000005</v>
      </c>
      <c r="AU373" s="141">
        <f t="shared" si="390"/>
        <v>12223411</v>
      </c>
      <c r="AV373" s="141">
        <f t="shared" si="391"/>
        <v>11889881.000002848</v>
      </c>
      <c r="AW373" s="141">
        <f t="shared" si="434"/>
        <v>74679.220538175257</v>
      </c>
      <c r="AX373" s="141"/>
      <c r="AY373" s="141">
        <v>4230527.1234839996</v>
      </c>
      <c r="AZ373" s="141">
        <f t="shared" si="392"/>
        <v>859541545</v>
      </c>
      <c r="BA373" s="141">
        <f t="shared" si="393"/>
        <v>834431461.9999969</v>
      </c>
      <c r="BB373" s="141">
        <f t="shared" si="435"/>
        <v>4357834.0288945818</v>
      </c>
      <c r="BC373" s="141"/>
      <c r="BD373" s="141"/>
      <c r="BE373" s="141">
        <f t="shared" si="394"/>
        <v>9386434</v>
      </c>
      <c r="BF373" s="141">
        <f t="shared" si="395"/>
        <v>9386434</v>
      </c>
      <c r="BG373" s="141">
        <f t="shared" si="436"/>
        <v>0</v>
      </c>
      <c r="BH373" s="141"/>
      <c r="BI373" s="141"/>
      <c r="BJ373" s="141">
        <f t="shared" si="396"/>
        <v>2191103</v>
      </c>
      <c r="BK373" s="141">
        <f t="shared" si="397"/>
        <v>2191101</v>
      </c>
      <c r="BL373" s="141">
        <f t="shared" si="437"/>
        <v>0</v>
      </c>
      <c r="BM373" s="141"/>
      <c r="BN373" s="141">
        <v>1218305</v>
      </c>
      <c r="BO373" s="141">
        <f t="shared" si="398"/>
        <v>186600000</v>
      </c>
      <c r="BP373" s="141">
        <f t="shared" si="399"/>
        <v>183638092</v>
      </c>
      <c r="BQ373" s="141">
        <f t="shared" si="438"/>
        <v>1237955.1024740553</v>
      </c>
      <c r="BR373" s="141"/>
      <c r="BS373" s="141">
        <v>728827</v>
      </c>
      <c r="BT373" s="141">
        <f t="shared" si="400"/>
        <v>121100000</v>
      </c>
      <c r="BU373" s="141">
        <f t="shared" si="401"/>
        <v>119177778</v>
      </c>
      <c r="BV373" s="141">
        <f t="shared" si="439"/>
        <v>740582.27281263797</v>
      </c>
      <c r="BW373" s="141"/>
      <c r="BX373" s="141">
        <v>42966</v>
      </c>
      <c r="BY373" s="141">
        <f t="shared" si="402"/>
        <v>10161290</v>
      </c>
      <c r="BZ373" s="141">
        <f t="shared" si="403"/>
        <v>10000069</v>
      </c>
      <c r="CA373" s="141">
        <f t="shared" si="440"/>
        <v>43658.697368988156</v>
      </c>
      <c r="CB373" s="141"/>
      <c r="CC373" s="141">
        <v>9232.5479369999994</v>
      </c>
      <c r="CD373" s="141">
        <f t="shared" si="404"/>
        <v>1904000</v>
      </c>
      <c r="CE373" s="141">
        <f t="shared" si="405"/>
        <v>1874207.2309440002</v>
      </c>
      <c r="CF373" s="141">
        <f t="shared" si="441"/>
        <v>9379.3103461637638</v>
      </c>
      <c r="CG373" s="141"/>
      <c r="CH373" s="141">
        <v>693.23</v>
      </c>
      <c r="CI373" s="141">
        <f t="shared" si="408"/>
        <v>246401</v>
      </c>
      <c r="CJ373" s="141">
        <f t="shared" si="409"/>
        <v>225992.98000000117</v>
      </c>
      <c r="CK373" s="141">
        <f t="shared" si="442"/>
        <v>755.83128834355432</v>
      </c>
      <c r="CL373" s="141"/>
      <c r="CM373" s="141">
        <v>1200340.9999999902</v>
      </c>
      <c r="CN373" s="141">
        <v>1198800</v>
      </c>
      <c r="CO373" s="141">
        <f t="shared" si="406"/>
        <v>2399140.9999999902</v>
      </c>
      <c r="CP373" s="141">
        <f t="shared" si="410"/>
        <v>435000431</v>
      </c>
      <c r="CQ373" s="141">
        <f t="shared" si="411"/>
        <v>435000431.00000006</v>
      </c>
      <c r="CR373" s="141">
        <f t="shared" si="412"/>
        <v>2399140.9999999898</v>
      </c>
      <c r="CS373" s="141"/>
      <c r="CT373" s="141"/>
      <c r="CU373" s="141"/>
      <c r="CV373" s="141">
        <f t="shared" si="407"/>
        <v>41475524.109862871</v>
      </c>
    </row>
    <row r="374" spans="1:100" s="14" customFormat="1" ht="13.2" x14ac:dyDescent="0.25">
      <c r="A374" s="4" t="s">
        <v>300</v>
      </c>
      <c r="B374" s="4" t="s">
        <v>301</v>
      </c>
      <c r="C374" s="4"/>
      <c r="D374" s="4" t="s">
        <v>203</v>
      </c>
      <c r="E374" s="4"/>
      <c r="F374" s="141">
        <v>556385.51812100003</v>
      </c>
      <c r="G374" s="141">
        <f>'Control Totals 2016-17'!$I$3</f>
        <v>129600000</v>
      </c>
      <c r="H374" s="141">
        <v>129600000.00000101</v>
      </c>
      <c r="I374" s="141">
        <f t="shared" si="428"/>
        <v>556385.51812099561</v>
      </c>
      <c r="J374" s="141"/>
      <c r="K374" s="141">
        <v>25569840.891414002</v>
      </c>
      <c r="L374" s="141">
        <f t="shared" si="377"/>
        <v>3202979103</v>
      </c>
      <c r="M374" s="141">
        <v>5258012077.9999981</v>
      </c>
      <c r="N374" s="141">
        <f t="shared" si="429"/>
        <v>15576165.445665216</v>
      </c>
      <c r="O374" s="141"/>
      <c r="P374" s="141">
        <v>6859779.6120699998</v>
      </c>
      <c r="Q374" s="141">
        <v>756991403</v>
      </c>
      <c r="R374" s="141">
        <v>1276518313</v>
      </c>
      <c r="S374" s="141">
        <f t="shared" si="430"/>
        <v>4067935.524252573</v>
      </c>
      <c r="T374" s="141"/>
      <c r="U374" s="141"/>
      <c r="V374" s="141">
        <f t="shared" si="378"/>
        <v>443204474</v>
      </c>
      <c r="W374" s="141">
        <f t="shared" si="379"/>
        <v>523996799.00000209</v>
      </c>
      <c r="X374" s="141">
        <f t="shared" si="380"/>
        <v>0</v>
      </c>
      <c r="Y374" s="141"/>
      <c r="Z374" s="141">
        <v>3159872.8742180001</v>
      </c>
      <c r="AA374" s="141">
        <f t="shared" si="381"/>
        <v>340118003</v>
      </c>
      <c r="AB374" s="141">
        <f t="shared" si="382"/>
        <v>342170317.00001383</v>
      </c>
      <c r="AC374" s="141">
        <f t="shared" si="383"/>
        <v>3140920.1743027084</v>
      </c>
      <c r="AD374" s="141"/>
      <c r="AE374" s="141">
        <v>5055265.8577579996</v>
      </c>
      <c r="AF374" s="141">
        <f t="shared" si="384"/>
        <v>605544318</v>
      </c>
      <c r="AG374" s="141">
        <f t="shared" si="385"/>
        <v>726591897.00000179</v>
      </c>
      <c r="AH374" s="141">
        <f t="shared" si="431"/>
        <v>4213076.8713275995</v>
      </c>
      <c r="AI374" s="141"/>
      <c r="AJ374" s="141"/>
      <c r="AK374" s="141">
        <f t="shared" si="386"/>
        <v>20371175</v>
      </c>
      <c r="AL374" s="141">
        <f t="shared" si="387"/>
        <v>21580834</v>
      </c>
      <c r="AM374" s="141">
        <f t="shared" si="432"/>
        <v>0</v>
      </c>
      <c r="AN374" s="141"/>
      <c r="AO374" s="141">
        <v>221351.08711600001</v>
      </c>
      <c r="AP374" s="141">
        <f t="shared" si="388"/>
        <v>45205996</v>
      </c>
      <c r="AQ374" s="141">
        <f t="shared" si="389"/>
        <v>45294790.000002876</v>
      </c>
      <c r="AR374" s="141">
        <f t="shared" si="433"/>
        <v>220917.15976077848</v>
      </c>
      <c r="AS374" s="141"/>
      <c r="AT374" s="141">
        <v>86626.275857000001</v>
      </c>
      <c r="AU374" s="141">
        <f t="shared" si="390"/>
        <v>12223411</v>
      </c>
      <c r="AV374" s="141">
        <f t="shared" si="391"/>
        <v>11889881.000002848</v>
      </c>
      <c r="AW374" s="141">
        <f t="shared" si="434"/>
        <v>89056.280142688949</v>
      </c>
      <c r="AX374" s="141"/>
      <c r="AY374" s="141">
        <v>5113417.9326250004</v>
      </c>
      <c r="AZ374" s="141">
        <f t="shared" si="392"/>
        <v>859541545</v>
      </c>
      <c r="BA374" s="141">
        <f t="shared" si="393"/>
        <v>834431461.9999969</v>
      </c>
      <c r="BB374" s="141">
        <f t="shared" si="435"/>
        <v>5267293.1812813347</v>
      </c>
      <c r="BC374" s="141"/>
      <c r="BD374" s="141"/>
      <c r="BE374" s="141">
        <f t="shared" si="394"/>
        <v>9386434</v>
      </c>
      <c r="BF374" s="141">
        <f t="shared" si="395"/>
        <v>9386434</v>
      </c>
      <c r="BG374" s="141">
        <f t="shared" si="436"/>
        <v>0</v>
      </c>
      <c r="BH374" s="141"/>
      <c r="BI374" s="141"/>
      <c r="BJ374" s="141">
        <f t="shared" si="396"/>
        <v>2191103</v>
      </c>
      <c r="BK374" s="141">
        <f t="shared" si="397"/>
        <v>2191101</v>
      </c>
      <c r="BL374" s="141">
        <f t="shared" si="437"/>
        <v>0</v>
      </c>
      <c r="BM374" s="141"/>
      <c r="BN374" s="141">
        <v>1394932</v>
      </c>
      <c r="BO374" s="141">
        <f t="shared" si="398"/>
        <v>186600000</v>
      </c>
      <c r="BP374" s="141">
        <f t="shared" si="399"/>
        <v>183638092</v>
      </c>
      <c r="BQ374" s="141">
        <f t="shared" si="438"/>
        <v>1417430.9282194024</v>
      </c>
      <c r="BR374" s="141"/>
      <c r="BS374" s="141">
        <v>1044864</v>
      </c>
      <c r="BT374" s="141">
        <f t="shared" si="400"/>
        <v>121100000</v>
      </c>
      <c r="BU374" s="141">
        <f t="shared" si="401"/>
        <v>119177778</v>
      </c>
      <c r="BV374" s="141">
        <f t="shared" si="439"/>
        <v>1061716.6431815838</v>
      </c>
      <c r="BW374" s="141"/>
      <c r="BX374" s="141">
        <v>100538</v>
      </c>
      <c r="BY374" s="141">
        <f t="shared" si="402"/>
        <v>10161290</v>
      </c>
      <c r="BZ374" s="141">
        <f t="shared" si="403"/>
        <v>10000069</v>
      </c>
      <c r="CA374" s="141">
        <f t="shared" si="440"/>
        <v>102158.8725057797</v>
      </c>
      <c r="CB374" s="141"/>
      <c r="CC374" s="141">
        <v>18465.095870000001</v>
      </c>
      <c r="CD374" s="141">
        <f t="shared" si="404"/>
        <v>1904000</v>
      </c>
      <c r="CE374" s="141">
        <f t="shared" si="405"/>
        <v>1874207.2309440002</v>
      </c>
      <c r="CF374" s="141">
        <f t="shared" si="441"/>
        <v>18758.620688263945</v>
      </c>
      <c r="CG374" s="141"/>
      <c r="CH374" s="141">
        <v>693.23</v>
      </c>
      <c r="CI374" s="141">
        <f t="shared" si="408"/>
        <v>246401</v>
      </c>
      <c r="CJ374" s="141">
        <f t="shared" si="409"/>
        <v>225992.98000000117</v>
      </c>
      <c r="CK374" s="141">
        <f t="shared" si="442"/>
        <v>755.83128834355432</v>
      </c>
      <c r="CL374" s="141"/>
      <c r="CM374" s="141">
        <v>2376655.9999999995</v>
      </c>
      <c r="CN374" s="141">
        <v>4451705</v>
      </c>
      <c r="CO374" s="141">
        <f t="shared" si="406"/>
        <v>6828361</v>
      </c>
      <c r="CP374" s="141">
        <f t="shared" si="410"/>
        <v>435000431</v>
      </c>
      <c r="CQ374" s="141">
        <f t="shared" si="411"/>
        <v>435000431.00000006</v>
      </c>
      <c r="CR374" s="141">
        <f t="shared" si="412"/>
        <v>6828360.9999999981</v>
      </c>
      <c r="CS374" s="141"/>
      <c r="CT374" s="141"/>
      <c r="CU374" s="141"/>
      <c r="CV374" s="141">
        <f t="shared" si="407"/>
        <v>42560932.050737269</v>
      </c>
    </row>
    <row r="375" spans="1:100" s="14" customFormat="1" ht="13.2" x14ac:dyDescent="0.25">
      <c r="A375" s="4" t="s">
        <v>485</v>
      </c>
      <c r="B375" s="4" t="s">
        <v>486</v>
      </c>
      <c r="C375" s="4" t="s">
        <v>348</v>
      </c>
      <c r="D375" s="4" t="s">
        <v>348</v>
      </c>
      <c r="E375" s="4"/>
      <c r="F375" s="141"/>
      <c r="G375" s="141">
        <f>'Control Totals 2016-17'!$I$3</f>
        <v>129600000</v>
      </c>
      <c r="H375" s="141">
        <v>129600000.00000101</v>
      </c>
      <c r="I375" s="141">
        <f t="shared" si="428"/>
        <v>0</v>
      </c>
      <c r="J375" s="141"/>
      <c r="K375" s="141"/>
      <c r="L375" s="141">
        <f t="shared" si="377"/>
        <v>3202979103</v>
      </c>
      <c r="M375" s="141">
        <v>5258012077.9999981</v>
      </c>
      <c r="N375" s="141">
        <f t="shared" si="429"/>
        <v>0</v>
      </c>
      <c r="O375" s="141"/>
      <c r="P375" s="141">
        <v>1347880.8522739999</v>
      </c>
      <c r="Q375" s="141">
        <v>756991403</v>
      </c>
      <c r="R375" s="141">
        <v>1276518313</v>
      </c>
      <c r="S375" s="141">
        <f t="shared" si="430"/>
        <v>799310.28567996027</v>
      </c>
      <c r="T375" s="141"/>
      <c r="U375" s="141"/>
      <c r="V375" s="141">
        <f t="shared" si="378"/>
        <v>443204474</v>
      </c>
      <c r="W375" s="141">
        <f t="shared" si="379"/>
        <v>523996799.00000209</v>
      </c>
      <c r="X375" s="141">
        <f t="shared" si="380"/>
        <v>0</v>
      </c>
      <c r="Y375" s="141"/>
      <c r="Z375" s="141">
        <v>99871.407997000002</v>
      </c>
      <c r="AA375" s="141">
        <f t="shared" si="381"/>
        <v>340118003</v>
      </c>
      <c r="AB375" s="141">
        <f t="shared" si="382"/>
        <v>342170317.00001383</v>
      </c>
      <c r="AC375" s="141">
        <f t="shared" si="383"/>
        <v>99272.386168834448</v>
      </c>
      <c r="AD375" s="141"/>
      <c r="AE375" s="141"/>
      <c r="AF375" s="141">
        <f t="shared" si="384"/>
        <v>605544318</v>
      </c>
      <c r="AG375" s="141">
        <f t="shared" si="385"/>
        <v>726591897.00000179</v>
      </c>
      <c r="AH375" s="141">
        <f t="shared" si="431"/>
        <v>0</v>
      </c>
      <c r="AI375" s="141"/>
      <c r="AJ375" s="141"/>
      <c r="AK375" s="141">
        <f t="shared" si="386"/>
        <v>20371175</v>
      </c>
      <c r="AL375" s="141">
        <f t="shared" si="387"/>
        <v>21580834</v>
      </c>
      <c r="AM375" s="141">
        <f t="shared" si="432"/>
        <v>0</v>
      </c>
      <c r="AN375" s="141"/>
      <c r="AO375" s="141">
        <v>129752.574828</v>
      </c>
      <c r="AP375" s="141">
        <f t="shared" si="388"/>
        <v>45205996</v>
      </c>
      <c r="AQ375" s="141">
        <f t="shared" si="389"/>
        <v>45294790.000002876</v>
      </c>
      <c r="AR375" s="141">
        <f t="shared" si="433"/>
        <v>129498.2133411789</v>
      </c>
      <c r="AS375" s="141"/>
      <c r="AT375" s="141"/>
      <c r="AU375" s="141">
        <f t="shared" si="390"/>
        <v>12223411</v>
      </c>
      <c r="AV375" s="141">
        <f t="shared" si="391"/>
        <v>11889881.000002848</v>
      </c>
      <c r="AW375" s="141">
        <f t="shared" si="434"/>
        <v>0</v>
      </c>
      <c r="AX375" s="141"/>
      <c r="AY375" s="141"/>
      <c r="AZ375" s="141">
        <f t="shared" si="392"/>
        <v>859541545</v>
      </c>
      <c r="BA375" s="141">
        <f t="shared" si="393"/>
        <v>834431461.9999969</v>
      </c>
      <c r="BB375" s="141">
        <f t="shared" si="435"/>
        <v>0</v>
      </c>
      <c r="BC375" s="141"/>
      <c r="BD375" s="141"/>
      <c r="BE375" s="141">
        <f t="shared" si="394"/>
        <v>9386434</v>
      </c>
      <c r="BF375" s="141">
        <f t="shared" si="395"/>
        <v>9386434</v>
      </c>
      <c r="BG375" s="141">
        <f t="shared" si="436"/>
        <v>0</v>
      </c>
      <c r="BH375" s="141"/>
      <c r="BI375" s="141"/>
      <c r="BJ375" s="141">
        <f t="shared" si="396"/>
        <v>2191103</v>
      </c>
      <c r="BK375" s="141">
        <f t="shared" si="397"/>
        <v>2191101</v>
      </c>
      <c r="BL375" s="141">
        <f t="shared" si="437"/>
        <v>0</v>
      </c>
      <c r="BM375" s="141"/>
      <c r="BN375" s="141"/>
      <c r="BO375" s="141">
        <f t="shared" si="398"/>
        <v>186600000</v>
      </c>
      <c r="BP375" s="141">
        <f t="shared" si="399"/>
        <v>183638092</v>
      </c>
      <c r="BQ375" s="141">
        <f t="shared" si="438"/>
        <v>0</v>
      </c>
      <c r="BR375" s="141"/>
      <c r="BS375" s="141"/>
      <c r="BT375" s="141">
        <f t="shared" si="400"/>
        <v>121100000</v>
      </c>
      <c r="BU375" s="141">
        <f t="shared" si="401"/>
        <v>119177778</v>
      </c>
      <c r="BV375" s="141">
        <f t="shared" si="439"/>
        <v>0</v>
      </c>
      <c r="BW375" s="141"/>
      <c r="BX375" s="141"/>
      <c r="BY375" s="141">
        <f t="shared" si="402"/>
        <v>10161290</v>
      </c>
      <c r="BZ375" s="141">
        <f t="shared" si="403"/>
        <v>10000069</v>
      </c>
      <c r="CA375" s="141">
        <f t="shared" si="440"/>
        <v>0</v>
      </c>
      <c r="CB375" s="141"/>
      <c r="CC375" s="141"/>
      <c r="CD375" s="141">
        <f t="shared" si="404"/>
        <v>1904000</v>
      </c>
      <c r="CE375" s="141">
        <f t="shared" si="405"/>
        <v>1874207.2309440002</v>
      </c>
      <c r="CF375" s="141">
        <f t="shared" si="441"/>
        <v>0</v>
      </c>
      <c r="CG375" s="141"/>
      <c r="CH375" s="141">
        <v>693.23</v>
      </c>
      <c r="CI375" s="141">
        <f t="shared" si="408"/>
        <v>246401</v>
      </c>
      <c r="CJ375" s="141">
        <f t="shared" si="409"/>
        <v>225992.98000000117</v>
      </c>
      <c r="CK375" s="141">
        <f t="shared" si="442"/>
        <v>755.83128834355432</v>
      </c>
      <c r="CL375" s="141"/>
      <c r="CM375" s="141">
        <v>71683</v>
      </c>
      <c r="CN375" s="141">
        <v>141651</v>
      </c>
      <c r="CO375" s="141">
        <f t="shared" si="406"/>
        <v>213334</v>
      </c>
      <c r="CP375" s="141">
        <f t="shared" si="410"/>
        <v>435000431</v>
      </c>
      <c r="CQ375" s="141">
        <f t="shared" si="411"/>
        <v>435000431.00000006</v>
      </c>
      <c r="CR375" s="141">
        <f t="shared" si="412"/>
        <v>213333.99999999994</v>
      </c>
      <c r="CS375" s="141"/>
      <c r="CT375" s="141"/>
      <c r="CU375" s="141"/>
      <c r="CV375" s="141">
        <f t="shared" si="407"/>
        <v>1242170.716478317</v>
      </c>
    </row>
    <row r="376" spans="1:100" s="14" customFormat="1" ht="13.2" x14ac:dyDescent="0.25">
      <c r="A376" s="4" t="s">
        <v>262</v>
      </c>
      <c r="B376" s="4" t="s">
        <v>263</v>
      </c>
      <c r="C376" s="4"/>
      <c r="D376" s="4" t="s">
        <v>203</v>
      </c>
      <c r="E376" s="4"/>
      <c r="F376" s="141">
        <v>90883.981184000004</v>
      </c>
      <c r="G376" s="141">
        <f>'Control Totals 2016-17'!$I$3</f>
        <v>129600000</v>
      </c>
      <c r="H376" s="141">
        <v>129600000.00000101</v>
      </c>
      <c r="I376" s="141">
        <f t="shared" si="428"/>
        <v>90883.981183999291</v>
      </c>
      <c r="J376" s="141"/>
      <c r="K376" s="141">
        <v>3247191.2083259998</v>
      </c>
      <c r="L376" s="141">
        <f t="shared" si="377"/>
        <v>3202979103</v>
      </c>
      <c r="M376" s="141">
        <v>5258012077.9999981</v>
      </c>
      <c r="N376" s="141">
        <f t="shared" si="429"/>
        <v>1978064.2245442749</v>
      </c>
      <c r="O376" s="141"/>
      <c r="P376" s="141">
        <v>2527322.7283029999</v>
      </c>
      <c r="Q376" s="141">
        <v>756991403</v>
      </c>
      <c r="R376" s="141">
        <v>1276518313</v>
      </c>
      <c r="S376" s="141">
        <f t="shared" si="430"/>
        <v>1498734.1414912203</v>
      </c>
      <c r="T376" s="141"/>
      <c r="U376" s="141"/>
      <c r="V376" s="141">
        <f t="shared" si="378"/>
        <v>443204474</v>
      </c>
      <c r="W376" s="141">
        <f t="shared" si="379"/>
        <v>523996799.00000209</v>
      </c>
      <c r="X376" s="141">
        <f t="shared" si="380"/>
        <v>0</v>
      </c>
      <c r="Y376" s="141"/>
      <c r="Z376" s="141">
        <v>938755.48134299996</v>
      </c>
      <c r="AA376" s="141">
        <f t="shared" si="381"/>
        <v>340118003</v>
      </c>
      <c r="AB376" s="141">
        <f t="shared" si="382"/>
        <v>342170317.00001383</v>
      </c>
      <c r="AC376" s="141">
        <f t="shared" si="383"/>
        <v>933124.8906072469</v>
      </c>
      <c r="AD376" s="141"/>
      <c r="AE376" s="141">
        <v>1675296.5536219999</v>
      </c>
      <c r="AF376" s="141">
        <f t="shared" si="384"/>
        <v>605544318</v>
      </c>
      <c r="AG376" s="141">
        <f t="shared" si="385"/>
        <v>726591897.00000179</v>
      </c>
      <c r="AH376" s="141">
        <f t="shared" si="431"/>
        <v>1396198.214154846</v>
      </c>
      <c r="AI376" s="141"/>
      <c r="AJ376" s="141"/>
      <c r="AK376" s="141">
        <f t="shared" si="386"/>
        <v>20371175</v>
      </c>
      <c r="AL376" s="141">
        <f t="shared" si="387"/>
        <v>21580834</v>
      </c>
      <c r="AM376" s="141">
        <f t="shared" si="432"/>
        <v>0</v>
      </c>
      <c r="AN376" s="141"/>
      <c r="AO376" s="141">
        <v>28309.240919</v>
      </c>
      <c r="AP376" s="141">
        <f t="shared" si="388"/>
        <v>45205996</v>
      </c>
      <c r="AQ376" s="141">
        <f t="shared" si="389"/>
        <v>45294790.000002876</v>
      </c>
      <c r="AR376" s="141">
        <f t="shared" si="433"/>
        <v>28253.744674547979</v>
      </c>
      <c r="AS376" s="141"/>
      <c r="AT376" s="141">
        <v>73660.643719</v>
      </c>
      <c r="AU376" s="141">
        <f t="shared" si="390"/>
        <v>12223411</v>
      </c>
      <c r="AV376" s="141">
        <f t="shared" si="391"/>
        <v>11889881.000002848</v>
      </c>
      <c r="AW376" s="141">
        <f t="shared" si="434"/>
        <v>75726.941480885289</v>
      </c>
      <c r="AX376" s="141"/>
      <c r="AY376" s="141">
        <v>2259066.3325589998</v>
      </c>
      <c r="AZ376" s="141">
        <f t="shared" si="392"/>
        <v>859541545</v>
      </c>
      <c r="BA376" s="141">
        <f t="shared" si="393"/>
        <v>834431461.9999969</v>
      </c>
      <c r="BB376" s="141">
        <f t="shared" si="435"/>
        <v>2327047.1622572322</v>
      </c>
      <c r="BC376" s="141"/>
      <c r="BD376" s="141"/>
      <c r="BE376" s="141">
        <f t="shared" si="394"/>
        <v>9386434</v>
      </c>
      <c r="BF376" s="141">
        <f t="shared" si="395"/>
        <v>9386434</v>
      </c>
      <c r="BG376" s="141">
        <f t="shared" si="436"/>
        <v>0</v>
      </c>
      <c r="BH376" s="141"/>
      <c r="BI376" s="141"/>
      <c r="BJ376" s="141">
        <f t="shared" si="396"/>
        <v>2191103</v>
      </c>
      <c r="BK376" s="141">
        <f t="shared" si="397"/>
        <v>2191101</v>
      </c>
      <c r="BL376" s="141">
        <f t="shared" si="437"/>
        <v>0</v>
      </c>
      <c r="BM376" s="141"/>
      <c r="BN376" s="141">
        <v>364566</v>
      </c>
      <c r="BO376" s="141">
        <f t="shared" si="398"/>
        <v>186600000</v>
      </c>
      <c r="BP376" s="141">
        <f t="shared" si="399"/>
        <v>183638092</v>
      </c>
      <c r="BQ376" s="141">
        <f t="shared" si="438"/>
        <v>370446.10330627917</v>
      </c>
      <c r="BR376" s="141"/>
      <c r="BS376" s="141">
        <v>303509</v>
      </c>
      <c r="BT376" s="141">
        <f t="shared" si="400"/>
        <v>121100000</v>
      </c>
      <c r="BU376" s="141">
        <f t="shared" si="401"/>
        <v>119177778</v>
      </c>
      <c r="BV376" s="141">
        <f t="shared" si="439"/>
        <v>308404.30587655358</v>
      </c>
      <c r="BW376" s="141"/>
      <c r="BX376" s="141">
        <v>47033</v>
      </c>
      <c r="BY376" s="141">
        <f t="shared" si="402"/>
        <v>10161290</v>
      </c>
      <c r="BZ376" s="141">
        <f t="shared" si="403"/>
        <v>10000069</v>
      </c>
      <c r="CA376" s="141">
        <f t="shared" si="440"/>
        <v>47791.265497268061</v>
      </c>
      <c r="CB376" s="141"/>
      <c r="CC376" s="141">
        <v>9232.5479369999994</v>
      </c>
      <c r="CD376" s="141">
        <f t="shared" si="404"/>
        <v>1904000</v>
      </c>
      <c r="CE376" s="141">
        <f t="shared" si="405"/>
        <v>1874207.2309440002</v>
      </c>
      <c r="CF376" s="141">
        <f t="shared" si="441"/>
        <v>9379.3103461637638</v>
      </c>
      <c r="CG376" s="141"/>
      <c r="CH376" s="141">
        <v>693.23</v>
      </c>
      <c r="CI376" s="141">
        <f t="shared" si="408"/>
        <v>246401</v>
      </c>
      <c r="CJ376" s="141">
        <f t="shared" si="409"/>
        <v>225992.98000000117</v>
      </c>
      <c r="CK376" s="141">
        <f t="shared" si="442"/>
        <v>755.83128834355432</v>
      </c>
      <c r="CL376" s="141"/>
      <c r="CM376" s="141">
        <v>627761</v>
      </c>
      <c r="CN376" s="141">
        <v>1247181</v>
      </c>
      <c r="CO376" s="141">
        <f t="shared" si="406"/>
        <v>1874942</v>
      </c>
      <c r="CP376" s="141">
        <f t="shared" si="410"/>
        <v>435000431</v>
      </c>
      <c r="CQ376" s="141">
        <f t="shared" si="411"/>
        <v>435000431.00000006</v>
      </c>
      <c r="CR376" s="141">
        <f t="shared" si="412"/>
        <v>1874941.9999999998</v>
      </c>
      <c r="CS376" s="141"/>
      <c r="CT376" s="141"/>
      <c r="CU376" s="141"/>
      <c r="CV376" s="141">
        <f t="shared" si="407"/>
        <v>10939752.116708862</v>
      </c>
    </row>
    <row r="377" spans="1:100" s="14" customFormat="1" ht="13.2" x14ac:dyDescent="0.25">
      <c r="A377" s="4" t="s">
        <v>63</v>
      </c>
      <c r="B377" s="4" t="s">
        <v>64</v>
      </c>
      <c r="C377" s="4"/>
      <c r="D377" s="4" t="s">
        <v>36</v>
      </c>
      <c r="E377" s="4"/>
      <c r="F377" s="141">
        <v>1209667.1674240001</v>
      </c>
      <c r="G377" s="141">
        <f>'Control Totals 2016-17'!$I$3</f>
        <v>129600000</v>
      </c>
      <c r="H377" s="141">
        <v>129600000.00000101</v>
      </c>
      <c r="I377" s="141">
        <f t="shared" si="428"/>
        <v>1209667.1674239906</v>
      </c>
      <c r="J377" s="141"/>
      <c r="K377" s="141">
        <v>43494358.183577001</v>
      </c>
      <c r="L377" s="141">
        <f t="shared" si="377"/>
        <v>3202979103</v>
      </c>
      <c r="M377" s="141">
        <v>5258012077.9999981</v>
      </c>
      <c r="N377" s="141">
        <f t="shared" si="429"/>
        <v>26495093.258398224</v>
      </c>
      <c r="O377" s="141"/>
      <c r="P377" s="141">
        <v>7318525.5133910002</v>
      </c>
      <c r="Q377" s="141">
        <v>756991403</v>
      </c>
      <c r="R377" s="141">
        <v>1276518313</v>
      </c>
      <c r="S377" s="141">
        <f t="shared" si="430"/>
        <v>4339977.6092935288</v>
      </c>
      <c r="T377" s="141"/>
      <c r="U377" s="141"/>
      <c r="V377" s="141">
        <f t="shared" si="378"/>
        <v>443204474</v>
      </c>
      <c r="W377" s="141">
        <f t="shared" si="379"/>
        <v>523996799.00000209</v>
      </c>
      <c r="X377" s="141">
        <f t="shared" si="380"/>
        <v>0</v>
      </c>
      <c r="Y377" s="141"/>
      <c r="Z377" s="141">
        <v>1894866.5644700001</v>
      </c>
      <c r="AA377" s="141">
        <f t="shared" si="381"/>
        <v>340118003</v>
      </c>
      <c r="AB377" s="141">
        <f t="shared" si="382"/>
        <v>342170317.00001383</v>
      </c>
      <c r="AC377" s="141">
        <f t="shared" si="383"/>
        <v>1883501.285294075</v>
      </c>
      <c r="AD377" s="141"/>
      <c r="AE377" s="141">
        <v>4724639.0817590002</v>
      </c>
      <c r="AF377" s="141">
        <f t="shared" si="384"/>
        <v>605544318</v>
      </c>
      <c r="AG377" s="141">
        <f t="shared" si="385"/>
        <v>726591897.00000179</v>
      </c>
      <c r="AH377" s="141">
        <f t="shared" si="431"/>
        <v>3937531.3189872983</v>
      </c>
      <c r="AI377" s="141"/>
      <c r="AJ377" s="141"/>
      <c r="AK377" s="141">
        <f t="shared" si="386"/>
        <v>20371175</v>
      </c>
      <c r="AL377" s="141">
        <f t="shared" si="387"/>
        <v>21580834</v>
      </c>
      <c r="AM377" s="141">
        <f t="shared" si="432"/>
        <v>0</v>
      </c>
      <c r="AN377" s="141"/>
      <c r="AO377" s="141">
        <v>37421.985570999997</v>
      </c>
      <c r="AP377" s="141">
        <f t="shared" si="388"/>
        <v>45205996</v>
      </c>
      <c r="AQ377" s="141">
        <f t="shared" si="389"/>
        <v>45294790.000002876</v>
      </c>
      <c r="AR377" s="141">
        <f t="shared" si="433"/>
        <v>37348.625085458531</v>
      </c>
      <c r="AS377" s="141"/>
      <c r="AT377" s="141">
        <v>69527.494609999994</v>
      </c>
      <c r="AU377" s="141">
        <f t="shared" si="390"/>
        <v>12223411</v>
      </c>
      <c r="AV377" s="141">
        <f t="shared" si="391"/>
        <v>11889881.000002848</v>
      </c>
      <c r="AW377" s="141">
        <f t="shared" si="434"/>
        <v>71477.850990948617</v>
      </c>
      <c r="AX377" s="141"/>
      <c r="AY377" s="141">
        <v>4178032.7713970002</v>
      </c>
      <c r="AZ377" s="141">
        <f t="shared" si="392"/>
        <v>859541545</v>
      </c>
      <c r="BA377" s="141">
        <f t="shared" si="393"/>
        <v>834431461.9999969</v>
      </c>
      <c r="BB377" s="141">
        <f t="shared" si="435"/>
        <v>4303759.9933968252</v>
      </c>
      <c r="BC377" s="141"/>
      <c r="BD377" s="141"/>
      <c r="BE377" s="141">
        <f t="shared" si="394"/>
        <v>9386434</v>
      </c>
      <c r="BF377" s="141">
        <f t="shared" si="395"/>
        <v>9386434</v>
      </c>
      <c r="BG377" s="141">
        <f t="shared" si="436"/>
        <v>0</v>
      </c>
      <c r="BH377" s="141"/>
      <c r="BI377" s="141"/>
      <c r="BJ377" s="141">
        <f t="shared" si="396"/>
        <v>2191103</v>
      </c>
      <c r="BK377" s="141">
        <f t="shared" si="397"/>
        <v>2191101</v>
      </c>
      <c r="BL377" s="141">
        <f t="shared" si="437"/>
        <v>0</v>
      </c>
      <c r="BM377" s="141"/>
      <c r="BN377" s="141">
        <v>1377570</v>
      </c>
      <c r="BO377" s="141">
        <f t="shared" si="398"/>
        <v>186600000</v>
      </c>
      <c r="BP377" s="141">
        <f t="shared" si="399"/>
        <v>183638092</v>
      </c>
      <c r="BQ377" s="141">
        <f t="shared" si="438"/>
        <v>1399788.8956502555</v>
      </c>
      <c r="BR377" s="141"/>
      <c r="BS377" s="141">
        <v>983535</v>
      </c>
      <c r="BT377" s="141">
        <f t="shared" si="400"/>
        <v>121100000</v>
      </c>
      <c r="BU377" s="141">
        <f t="shared" si="401"/>
        <v>119177778</v>
      </c>
      <c r="BV377" s="141">
        <f t="shared" si="439"/>
        <v>999398.46587842912</v>
      </c>
      <c r="BW377" s="141"/>
      <c r="BX377" s="141">
        <v>30063</v>
      </c>
      <c r="BY377" s="141">
        <f t="shared" si="402"/>
        <v>10161290</v>
      </c>
      <c r="BZ377" s="141">
        <f t="shared" si="403"/>
        <v>10000069</v>
      </c>
      <c r="CA377" s="141">
        <f t="shared" si="440"/>
        <v>30547.675348040098</v>
      </c>
      <c r="CB377" s="141"/>
      <c r="CC377" s="141">
        <v>9232.5479369999994</v>
      </c>
      <c r="CD377" s="141">
        <f t="shared" si="404"/>
        <v>1904000</v>
      </c>
      <c r="CE377" s="141">
        <f t="shared" si="405"/>
        <v>1874207.2309440002</v>
      </c>
      <c r="CF377" s="141">
        <f t="shared" si="441"/>
        <v>9379.3103461637638</v>
      </c>
      <c r="CG377" s="141"/>
      <c r="CH377" s="141">
        <v>693.23</v>
      </c>
      <c r="CI377" s="141">
        <f t="shared" si="408"/>
        <v>246401</v>
      </c>
      <c r="CJ377" s="141">
        <f t="shared" si="409"/>
        <v>225992.98000000117</v>
      </c>
      <c r="CK377" s="141">
        <f t="shared" si="442"/>
        <v>755.83128834355432</v>
      </c>
      <c r="CL377" s="141"/>
      <c r="CM377" s="141">
        <v>1306678</v>
      </c>
      <c r="CN377" s="141">
        <v>1353712</v>
      </c>
      <c r="CO377" s="141">
        <f t="shared" si="406"/>
        <v>2660390</v>
      </c>
      <c r="CP377" s="141">
        <f t="shared" si="410"/>
        <v>435000431</v>
      </c>
      <c r="CQ377" s="141">
        <f t="shared" si="411"/>
        <v>435000431.00000006</v>
      </c>
      <c r="CR377" s="141">
        <f t="shared" si="412"/>
        <v>2660389.9999999995</v>
      </c>
      <c r="CS377" s="141"/>
      <c r="CT377" s="141"/>
      <c r="CU377" s="141"/>
      <c r="CV377" s="141">
        <f t="shared" si="407"/>
        <v>47378617.287381582</v>
      </c>
    </row>
    <row r="378" spans="1:100" s="14" customFormat="1" ht="13.2" x14ac:dyDescent="0.25">
      <c r="A378" s="4" t="s">
        <v>713</v>
      </c>
      <c r="B378" s="4" t="s">
        <v>714</v>
      </c>
      <c r="C378" s="4" t="s">
        <v>348</v>
      </c>
      <c r="D378" s="4" t="s">
        <v>348</v>
      </c>
      <c r="E378" s="4"/>
      <c r="F378" s="141"/>
      <c r="G378" s="141">
        <f>'Control Totals 2016-17'!$I$3</f>
        <v>129600000</v>
      </c>
      <c r="H378" s="141">
        <v>129600000.00000101</v>
      </c>
      <c r="I378" s="141">
        <f t="shared" si="428"/>
        <v>0</v>
      </c>
      <c r="J378" s="141"/>
      <c r="K378" s="141"/>
      <c r="L378" s="141">
        <f t="shared" si="377"/>
        <v>3202979103</v>
      </c>
      <c r="M378" s="141">
        <v>5258012077.9999981</v>
      </c>
      <c r="N378" s="141">
        <f t="shared" si="429"/>
        <v>0</v>
      </c>
      <c r="O378" s="141"/>
      <c r="P378" s="141">
        <v>1321975.042411</v>
      </c>
      <c r="Q378" s="141">
        <v>756991403</v>
      </c>
      <c r="R378" s="141">
        <v>1276518313</v>
      </c>
      <c r="S378" s="141">
        <f t="shared" si="430"/>
        <v>783947.8148447742</v>
      </c>
      <c r="T378" s="141"/>
      <c r="U378" s="141"/>
      <c r="V378" s="141">
        <f t="shared" si="378"/>
        <v>443204474</v>
      </c>
      <c r="W378" s="141">
        <f t="shared" si="379"/>
        <v>523996799.00000209</v>
      </c>
      <c r="X378" s="141">
        <f t="shared" si="380"/>
        <v>0</v>
      </c>
      <c r="Y378" s="141"/>
      <c r="Z378" s="141">
        <v>120309.336056</v>
      </c>
      <c r="AA378" s="141">
        <f t="shared" si="381"/>
        <v>340118003</v>
      </c>
      <c r="AB378" s="141">
        <f t="shared" si="382"/>
        <v>342170317.00001383</v>
      </c>
      <c r="AC378" s="141">
        <f t="shared" si="383"/>
        <v>119587.72894266268</v>
      </c>
      <c r="AD378" s="141"/>
      <c r="AE378" s="141"/>
      <c r="AF378" s="141">
        <f t="shared" si="384"/>
        <v>605544318</v>
      </c>
      <c r="AG378" s="141">
        <f t="shared" si="385"/>
        <v>726591897.00000179</v>
      </c>
      <c r="AH378" s="141">
        <f t="shared" si="431"/>
        <v>0</v>
      </c>
      <c r="AI378" s="141"/>
      <c r="AJ378" s="141"/>
      <c r="AK378" s="141">
        <f t="shared" si="386"/>
        <v>20371175</v>
      </c>
      <c r="AL378" s="141">
        <f t="shared" si="387"/>
        <v>21580834</v>
      </c>
      <c r="AM378" s="141">
        <f t="shared" si="432"/>
        <v>0</v>
      </c>
      <c r="AN378" s="141"/>
      <c r="AO378" s="141">
        <v>40237.056488000002</v>
      </c>
      <c r="AP378" s="141">
        <f t="shared" si="388"/>
        <v>45205996</v>
      </c>
      <c r="AQ378" s="141">
        <f t="shared" si="389"/>
        <v>45294790.000002876</v>
      </c>
      <c r="AR378" s="141">
        <f t="shared" si="433"/>
        <v>40158.177455910198</v>
      </c>
      <c r="AS378" s="141"/>
      <c r="AT378" s="141"/>
      <c r="AU378" s="141">
        <f t="shared" si="390"/>
        <v>12223411</v>
      </c>
      <c r="AV378" s="141">
        <f t="shared" si="391"/>
        <v>11889881.000002848</v>
      </c>
      <c r="AW378" s="141">
        <f t="shared" si="434"/>
        <v>0</v>
      </c>
      <c r="AX378" s="141"/>
      <c r="AY378" s="141"/>
      <c r="AZ378" s="141">
        <f t="shared" si="392"/>
        <v>859541545</v>
      </c>
      <c r="BA378" s="141">
        <f t="shared" si="393"/>
        <v>834431461.9999969</v>
      </c>
      <c r="BB378" s="141">
        <f t="shared" si="435"/>
        <v>0</v>
      </c>
      <c r="BC378" s="141"/>
      <c r="BD378" s="141"/>
      <c r="BE378" s="141">
        <f t="shared" si="394"/>
        <v>9386434</v>
      </c>
      <c r="BF378" s="141">
        <f t="shared" si="395"/>
        <v>9386434</v>
      </c>
      <c r="BG378" s="141">
        <f t="shared" si="436"/>
        <v>0</v>
      </c>
      <c r="BH378" s="141"/>
      <c r="BI378" s="141"/>
      <c r="BJ378" s="141">
        <f t="shared" si="396"/>
        <v>2191103</v>
      </c>
      <c r="BK378" s="141">
        <f t="shared" si="397"/>
        <v>2191101</v>
      </c>
      <c r="BL378" s="141">
        <f t="shared" si="437"/>
        <v>0</v>
      </c>
      <c r="BM378" s="141"/>
      <c r="BN378" s="141"/>
      <c r="BO378" s="141">
        <f t="shared" si="398"/>
        <v>186600000</v>
      </c>
      <c r="BP378" s="141">
        <f t="shared" si="399"/>
        <v>183638092</v>
      </c>
      <c r="BQ378" s="141">
        <f t="shared" si="438"/>
        <v>0</v>
      </c>
      <c r="BR378" s="141"/>
      <c r="BS378" s="141"/>
      <c r="BT378" s="141">
        <f t="shared" si="400"/>
        <v>121100000</v>
      </c>
      <c r="BU378" s="141">
        <f t="shared" si="401"/>
        <v>119177778</v>
      </c>
      <c r="BV378" s="141">
        <f t="shared" si="439"/>
        <v>0</v>
      </c>
      <c r="BW378" s="141"/>
      <c r="BX378" s="141"/>
      <c r="BY378" s="141">
        <f t="shared" si="402"/>
        <v>10161290</v>
      </c>
      <c r="BZ378" s="141">
        <f t="shared" si="403"/>
        <v>10000069</v>
      </c>
      <c r="CA378" s="141">
        <f t="shared" si="440"/>
        <v>0</v>
      </c>
      <c r="CB378" s="141"/>
      <c r="CC378" s="141"/>
      <c r="CD378" s="141">
        <f t="shared" si="404"/>
        <v>1904000</v>
      </c>
      <c r="CE378" s="141">
        <f t="shared" si="405"/>
        <v>1874207.2309440002</v>
      </c>
      <c r="CF378" s="141">
        <f t="shared" si="441"/>
        <v>0</v>
      </c>
      <c r="CG378" s="141"/>
      <c r="CH378" s="141">
        <v>693.23</v>
      </c>
      <c r="CI378" s="141">
        <f t="shared" si="408"/>
        <v>246401</v>
      </c>
      <c r="CJ378" s="141">
        <f t="shared" si="409"/>
        <v>225992.98000000117</v>
      </c>
      <c r="CK378" s="141">
        <f t="shared" si="442"/>
        <v>755.83128834355432</v>
      </c>
      <c r="CL378" s="141"/>
      <c r="CM378" s="141"/>
      <c r="CN378" s="141"/>
      <c r="CO378" s="141">
        <f t="shared" si="406"/>
        <v>0</v>
      </c>
      <c r="CP378" s="141">
        <f t="shared" si="410"/>
        <v>435000431</v>
      </c>
      <c r="CQ378" s="141">
        <f t="shared" si="411"/>
        <v>435000431.00000006</v>
      </c>
      <c r="CR378" s="141">
        <f t="shared" si="412"/>
        <v>0</v>
      </c>
      <c r="CS378" s="141"/>
      <c r="CT378" s="141"/>
      <c r="CU378" s="141"/>
      <c r="CV378" s="141">
        <f t="shared" si="407"/>
        <v>944449.55253169069</v>
      </c>
    </row>
    <row r="379" spans="1:100" s="14" customFormat="1" ht="13.2" x14ac:dyDescent="0.25">
      <c r="A379" s="4" t="s">
        <v>264</v>
      </c>
      <c r="B379" s="4" t="s">
        <v>265</v>
      </c>
      <c r="C379" s="4"/>
      <c r="D379" s="4" t="s">
        <v>203</v>
      </c>
      <c r="E379" s="4"/>
      <c r="F379" s="141">
        <v>69396.097804999998</v>
      </c>
      <c r="G379" s="141">
        <f>'Control Totals 2016-17'!$I$3</f>
        <v>129600000</v>
      </c>
      <c r="H379" s="141">
        <v>129600000.00000101</v>
      </c>
      <c r="I379" s="141">
        <f t="shared" si="428"/>
        <v>69396.097804999445</v>
      </c>
      <c r="J379" s="141"/>
      <c r="K379" s="141">
        <v>920517.37228000001</v>
      </c>
      <c r="L379" s="141">
        <f t="shared" si="377"/>
        <v>3202979103</v>
      </c>
      <c r="M379" s="141">
        <v>5258012077.9999981</v>
      </c>
      <c r="N379" s="141">
        <f t="shared" si="429"/>
        <v>560743.84456012899</v>
      </c>
      <c r="O379" s="141"/>
      <c r="P379" s="141">
        <v>4491811.5440729996</v>
      </c>
      <c r="Q379" s="141">
        <v>756991403</v>
      </c>
      <c r="R379" s="141">
        <v>1276518313</v>
      </c>
      <c r="S379" s="141">
        <f t="shared" si="430"/>
        <v>2663700.6991057685</v>
      </c>
      <c r="T379" s="141"/>
      <c r="U379" s="141"/>
      <c r="V379" s="141">
        <f t="shared" si="378"/>
        <v>443204474</v>
      </c>
      <c r="W379" s="141">
        <f t="shared" si="379"/>
        <v>523996799.00000209</v>
      </c>
      <c r="X379" s="141">
        <f t="shared" si="380"/>
        <v>0</v>
      </c>
      <c r="Y379" s="141"/>
      <c r="Z379" s="141">
        <v>1131661.2420890001</v>
      </c>
      <c r="AA379" s="141">
        <f t="shared" si="381"/>
        <v>340118003</v>
      </c>
      <c r="AB379" s="141">
        <f t="shared" si="382"/>
        <v>342170317.00001383</v>
      </c>
      <c r="AC379" s="141">
        <f t="shared" si="383"/>
        <v>1124873.6158835036</v>
      </c>
      <c r="AD379" s="141"/>
      <c r="AE379" s="141">
        <v>1669023.367942</v>
      </c>
      <c r="AF379" s="141">
        <f t="shared" si="384"/>
        <v>605544318</v>
      </c>
      <c r="AG379" s="141">
        <f t="shared" si="385"/>
        <v>726591897.00000179</v>
      </c>
      <c r="AH379" s="141">
        <f t="shared" si="431"/>
        <v>1390970.118493489</v>
      </c>
      <c r="AI379" s="141"/>
      <c r="AJ379" s="141"/>
      <c r="AK379" s="141">
        <f t="shared" si="386"/>
        <v>20371175</v>
      </c>
      <c r="AL379" s="141">
        <f t="shared" si="387"/>
        <v>21580834</v>
      </c>
      <c r="AM379" s="141">
        <f t="shared" si="432"/>
        <v>0</v>
      </c>
      <c r="AN379" s="141"/>
      <c r="AO379" s="141">
        <v>28309.240919</v>
      </c>
      <c r="AP379" s="141">
        <f t="shared" si="388"/>
        <v>45205996</v>
      </c>
      <c r="AQ379" s="141">
        <f t="shared" si="389"/>
        <v>45294790.000002876</v>
      </c>
      <c r="AR379" s="141">
        <f t="shared" si="433"/>
        <v>28253.744674547979</v>
      </c>
      <c r="AS379" s="141"/>
      <c r="AT379" s="141">
        <v>67659.084738000005</v>
      </c>
      <c r="AU379" s="141">
        <f t="shared" si="390"/>
        <v>12223411</v>
      </c>
      <c r="AV379" s="141">
        <f t="shared" si="391"/>
        <v>11889881.000002848</v>
      </c>
      <c r="AW379" s="141">
        <f t="shared" si="434"/>
        <v>69557.029261790187</v>
      </c>
      <c r="AX379" s="141"/>
      <c r="AY379" s="141">
        <v>4125824.8896010001</v>
      </c>
      <c r="AZ379" s="141">
        <f t="shared" si="392"/>
        <v>859541545</v>
      </c>
      <c r="BA379" s="141">
        <f t="shared" si="393"/>
        <v>834431461.9999969</v>
      </c>
      <c r="BB379" s="141">
        <f t="shared" si="435"/>
        <v>4249981.0487815849</v>
      </c>
      <c r="BC379" s="141"/>
      <c r="BD379" s="141"/>
      <c r="BE379" s="141">
        <f t="shared" si="394"/>
        <v>9386434</v>
      </c>
      <c r="BF379" s="141">
        <f t="shared" si="395"/>
        <v>9386434</v>
      </c>
      <c r="BG379" s="141">
        <f t="shared" si="436"/>
        <v>0</v>
      </c>
      <c r="BH379" s="141"/>
      <c r="BI379" s="141"/>
      <c r="BJ379" s="141">
        <f t="shared" si="396"/>
        <v>2191103</v>
      </c>
      <c r="BK379" s="141">
        <f t="shared" si="397"/>
        <v>2191101</v>
      </c>
      <c r="BL379" s="141">
        <f t="shared" si="437"/>
        <v>0</v>
      </c>
      <c r="BM379" s="141"/>
      <c r="BN379" s="141">
        <v>307278</v>
      </c>
      <c r="BO379" s="141">
        <f t="shared" si="398"/>
        <v>186600000</v>
      </c>
      <c r="BP379" s="141">
        <f t="shared" si="399"/>
        <v>183638092</v>
      </c>
      <c r="BQ379" s="141">
        <f t="shared" si="438"/>
        <v>312234.10227982549</v>
      </c>
      <c r="BR379" s="141"/>
      <c r="BS379" s="141">
        <v>274350</v>
      </c>
      <c r="BT379" s="141">
        <f t="shared" si="400"/>
        <v>121100000</v>
      </c>
      <c r="BU379" s="141">
        <f t="shared" si="401"/>
        <v>119177778</v>
      </c>
      <c r="BV379" s="141">
        <f t="shared" si="439"/>
        <v>278774.99948018836</v>
      </c>
      <c r="BW379" s="141"/>
      <c r="BX379" s="141">
        <v>22295</v>
      </c>
      <c r="BY379" s="141">
        <f t="shared" si="402"/>
        <v>10161290</v>
      </c>
      <c r="BZ379" s="141">
        <f t="shared" si="403"/>
        <v>10000069</v>
      </c>
      <c r="CA379" s="141">
        <f t="shared" si="440"/>
        <v>22654.4397393658</v>
      </c>
      <c r="CB379" s="141"/>
      <c r="CC379" s="141">
        <v>9232.5479369999994</v>
      </c>
      <c r="CD379" s="141">
        <f t="shared" si="404"/>
        <v>1904000</v>
      </c>
      <c r="CE379" s="141">
        <f t="shared" si="405"/>
        <v>1874207.2309440002</v>
      </c>
      <c r="CF379" s="141">
        <f t="shared" si="441"/>
        <v>9379.3103461637638</v>
      </c>
      <c r="CG379" s="141"/>
      <c r="CH379" s="141">
        <v>693.23</v>
      </c>
      <c r="CI379" s="141">
        <f t="shared" si="408"/>
        <v>246401</v>
      </c>
      <c r="CJ379" s="141">
        <f t="shared" si="409"/>
        <v>225992.98000000117</v>
      </c>
      <c r="CK379" s="141">
        <f t="shared" si="442"/>
        <v>755.83128834355432</v>
      </c>
      <c r="CL379" s="141"/>
      <c r="CM379" s="141">
        <v>841673</v>
      </c>
      <c r="CN379" s="141"/>
      <c r="CO379" s="141">
        <f t="shared" si="406"/>
        <v>841673</v>
      </c>
      <c r="CP379" s="141">
        <f t="shared" si="410"/>
        <v>435000431</v>
      </c>
      <c r="CQ379" s="141">
        <f t="shared" si="411"/>
        <v>435000431.00000006</v>
      </c>
      <c r="CR379" s="141">
        <f t="shared" si="412"/>
        <v>841672.99999999988</v>
      </c>
      <c r="CS379" s="141"/>
      <c r="CT379" s="141"/>
      <c r="CU379" s="141"/>
      <c r="CV379" s="141">
        <f t="shared" si="407"/>
        <v>11622947.8816997</v>
      </c>
    </row>
    <row r="380" spans="1:100" s="14" customFormat="1" ht="13.2" x14ac:dyDescent="0.25">
      <c r="A380" s="4" t="s">
        <v>95</v>
      </c>
      <c r="B380" s="4" t="s">
        <v>96</v>
      </c>
      <c r="C380" s="4"/>
      <c r="D380" s="4" t="s">
        <v>36</v>
      </c>
      <c r="E380" s="4"/>
      <c r="F380" s="141">
        <v>1195032.457404</v>
      </c>
      <c r="G380" s="141">
        <f>'Control Totals 2016-17'!$I$3</f>
        <v>129600000</v>
      </c>
      <c r="H380" s="141">
        <v>129600000.00000101</v>
      </c>
      <c r="I380" s="141">
        <f t="shared" si="428"/>
        <v>1195032.4574039907</v>
      </c>
      <c r="J380" s="141"/>
      <c r="K380" s="141">
        <v>42023033.09533</v>
      </c>
      <c r="L380" s="141">
        <f t="shared" si="377"/>
        <v>3202979103</v>
      </c>
      <c r="M380" s="141">
        <v>5258012077.9999981</v>
      </c>
      <c r="N380" s="141">
        <f t="shared" si="429"/>
        <v>25598818.498761814</v>
      </c>
      <c r="O380" s="141"/>
      <c r="P380" s="141">
        <v>6865730.33342</v>
      </c>
      <c r="Q380" s="141">
        <v>756991403</v>
      </c>
      <c r="R380" s="141">
        <v>1276518313</v>
      </c>
      <c r="S380" s="141">
        <f t="shared" si="430"/>
        <v>4071464.3768022959</v>
      </c>
      <c r="T380" s="141"/>
      <c r="U380" s="141"/>
      <c r="V380" s="141">
        <f t="shared" si="378"/>
        <v>443204474</v>
      </c>
      <c r="W380" s="141">
        <f t="shared" si="379"/>
        <v>523996799.00000209</v>
      </c>
      <c r="X380" s="141">
        <f t="shared" si="380"/>
        <v>0</v>
      </c>
      <c r="Y380" s="141"/>
      <c r="Z380" s="141">
        <v>1348235.4625649999</v>
      </c>
      <c r="AA380" s="141">
        <f t="shared" si="381"/>
        <v>340118003</v>
      </c>
      <c r="AB380" s="141">
        <f t="shared" si="382"/>
        <v>342170317.00001383</v>
      </c>
      <c r="AC380" s="141">
        <f t="shared" si="383"/>
        <v>1340148.8390980754</v>
      </c>
      <c r="AD380" s="141"/>
      <c r="AE380" s="141">
        <v>4131534.4406809998</v>
      </c>
      <c r="AF380" s="141">
        <f t="shared" si="384"/>
        <v>605544318</v>
      </c>
      <c r="AG380" s="141">
        <f t="shared" si="385"/>
        <v>726591897.00000179</v>
      </c>
      <c r="AH380" s="141">
        <f t="shared" si="431"/>
        <v>3443235.7634394062</v>
      </c>
      <c r="AI380" s="141"/>
      <c r="AJ380" s="141"/>
      <c r="AK380" s="141">
        <f t="shared" si="386"/>
        <v>20371175</v>
      </c>
      <c r="AL380" s="141">
        <f t="shared" si="387"/>
        <v>21580834</v>
      </c>
      <c r="AM380" s="141">
        <f t="shared" si="432"/>
        <v>0</v>
      </c>
      <c r="AN380" s="141"/>
      <c r="AO380" s="141">
        <v>96986.327019000004</v>
      </c>
      <c r="AP380" s="141">
        <f t="shared" si="388"/>
        <v>45205996</v>
      </c>
      <c r="AQ380" s="141">
        <f t="shared" si="389"/>
        <v>45294790.000002876</v>
      </c>
      <c r="AR380" s="141">
        <f t="shared" si="433"/>
        <v>96796.199105356878</v>
      </c>
      <c r="AS380" s="141"/>
      <c r="AT380" s="141">
        <v>69867.205495000002</v>
      </c>
      <c r="AU380" s="141">
        <f t="shared" si="390"/>
        <v>12223411</v>
      </c>
      <c r="AV380" s="141">
        <f t="shared" si="391"/>
        <v>11889881.000002848</v>
      </c>
      <c r="AW380" s="141">
        <f t="shared" si="434"/>
        <v>71827.091304499932</v>
      </c>
      <c r="AX380" s="141"/>
      <c r="AY380" s="141">
        <v>6675723.5415409999</v>
      </c>
      <c r="AZ380" s="141">
        <f t="shared" si="392"/>
        <v>859541545</v>
      </c>
      <c r="BA380" s="141">
        <f t="shared" si="393"/>
        <v>834431461.9999969</v>
      </c>
      <c r="BB380" s="141">
        <f t="shared" si="435"/>
        <v>6876612.3860380566</v>
      </c>
      <c r="BC380" s="141"/>
      <c r="BD380" s="141"/>
      <c r="BE380" s="141">
        <f t="shared" si="394"/>
        <v>9386434</v>
      </c>
      <c r="BF380" s="141">
        <f t="shared" si="395"/>
        <v>9386434</v>
      </c>
      <c r="BG380" s="141">
        <f t="shared" si="436"/>
        <v>0</v>
      </c>
      <c r="BH380" s="141"/>
      <c r="BI380" s="141"/>
      <c r="BJ380" s="141">
        <f t="shared" si="396"/>
        <v>2191103</v>
      </c>
      <c r="BK380" s="141">
        <f t="shared" si="397"/>
        <v>2191101</v>
      </c>
      <c r="BL380" s="141">
        <f t="shared" si="437"/>
        <v>0</v>
      </c>
      <c r="BM380" s="141"/>
      <c r="BN380" s="141">
        <v>1053222</v>
      </c>
      <c r="BO380" s="141">
        <f t="shared" si="398"/>
        <v>186600000</v>
      </c>
      <c r="BP380" s="141">
        <f t="shared" si="399"/>
        <v>183638092</v>
      </c>
      <c r="BQ380" s="141">
        <f t="shared" si="438"/>
        <v>1070209.4704839343</v>
      </c>
      <c r="BR380" s="141"/>
      <c r="BS380" s="141">
        <v>623241</v>
      </c>
      <c r="BT380" s="141">
        <f t="shared" si="400"/>
        <v>121100000</v>
      </c>
      <c r="BU380" s="141">
        <f t="shared" si="401"/>
        <v>119177778</v>
      </c>
      <c r="BV380" s="141">
        <f t="shared" si="439"/>
        <v>633293.27301269211</v>
      </c>
      <c r="BW380" s="141"/>
      <c r="BX380" s="141">
        <v>31608</v>
      </c>
      <c r="BY380" s="141">
        <f t="shared" si="402"/>
        <v>10161290</v>
      </c>
      <c r="BZ380" s="141">
        <f t="shared" si="403"/>
        <v>10000069</v>
      </c>
      <c r="CA380" s="141">
        <f t="shared" si="440"/>
        <v>32117.58382067164</v>
      </c>
      <c r="CB380" s="141"/>
      <c r="CC380" s="141">
        <v>9232.5479369999994</v>
      </c>
      <c r="CD380" s="141">
        <f t="shared" si="404"/>
        <v>1904000</v>
      </c>
      <c r="CE380" s="141">
        <f t="shared" si="405"/>
        <v>1874207.2309440002</v>
      </c>
      <c r="CF380" s="141">
        <f t="shared" si="441"/>
        <v>9379.3103461637638</v>
      </c>
      <c r="CG380" s="141"/>
      <c r="CH380" s="141">
        <v>693.23</v>
      </c>
      <c r="CI380" s="141">
        <f t="shared" si="408"/>
        <v>246401</v>
      </c>
      <c r="CJ380" s="141">
        <f t="shared" si="409"/>
        <v>225992.98000000117</v>
      </c>
      <c r="CK380" s="141">
        <f t="shared" si="442"/>
        <v>755.83128834355432</v>
      </c>
      <c r="CL380" s="141"/>
      <c r="CM380" s="141"/>
      <c r="CN380" s="141">
        <v>951637</v>
      </c>
      <c r="CO380" s="141">
        <f t="shared" si="406"/>
        <v>951637</v>
      </c>
      <c r="CP380" s="141">
        <f t="shared" si="410"/>
        <v>435000431</v>
      </c>
      <c r="CQ380" s="141">
        <f t="shared" si="411"/>
        <v>435000431.00000006</v>
      </c>
      <c r="CR380" s="141">
        <f t="shared" si="412"/>
        <v>951637</v>
      </c>
      <c r="CS380" s="141"/>
      <c r="CT380" s="141"/>
      <c r="CU380" s="141"/>
      <c r="CV380" s="141">
        <f t="shared" si="407"/>
        <v>45391328.080905311</v>
      </c>
    </row>
    <row r="381" spans="1:100" s="14" customFormat="1" ht="13.2" x14ac:dyDescent="0.25">
      <c r="A381" s="4" t="s">
        <v>491</v>
      </c>
      <c r="B381" s="4" t="s">
        <v>492</v>
      </c>
      <c r="C381" s="4" t="s">
        <v>348</v>
      </c>
      <c r="D381" s="4" t="s">
        <v>348</v>
      </c>
      <c r="E381" s="4"/>
      <c r="F381" s="141"/>
      <c r="G381" s="141">
        <f>'Control Totals 2016-17'!$I$3</f>
        <v>129600000</v>
      </c>
      <c r="H381" s="141">
        <v>129600000.00000101</v>
      </c>
      <c r="I381" s="141">
        <f t="shared" si="428"/>
        <v>0</v>
      </c>
      <c r="J381" s="141"/>
      <c r="K381" s="141"/>
      <c r="L381" s="141">
        <f t="shared" si="377"/>
        <v>3202979103</v>
      </c>
      <c r="M381" s="141">
        <v>5258012077.9999981</v>
      </c>
      <c r="N381" s="141">
        <f t="shared" si="429"/>
        <v>0</v>
      </c>
      <c r="O381" s="141"/>
      <c r="P381" s="141">
        <v>1633861.170686</v>
      </c>
      <c r="Q381" s="141">
        <v>756991403</v>
      </c>
      <c r="R381" s="141">
        <v>1276518313</v>
      </c>
      <c r="S381" s="141">
        <f t="shared" si="430"/>
        <v>968900.20872330223</v>
      </c>
      <c r="T381" s="141"/>
      <c r="U381" s="141"/>
      <c r="V381" s="141">
        <f t="shared" si="378"/>
        <v>443204474</v>
      </c>
      <c r="W381" s="141">
        <f t="shared" si="379"/>
        <v>523996799.00000209</v>
      </c>
      <c r="X381" s="141">
        <f t="shared" si="380"/>
        <v>0</v>
      </c>
      <c r="Y381" s="141"/>
      <c r="Z381" s="141">
        <v>77099.100751000005</v>
      </c>
      <c r="AA381" s="141">
        <f t="shared" si="381"/>
        <v>340118003</v>
      </c>
      <c r="AB381" s="141">
        <f t="shared" si="382"/>
        <v>342170317.00001383</v>
      </c>
      <c r="AC381" s="141">
        <f t="shared" si="383"/>
        <v>76636.665653627875</v>
      </c>
      <c r="AD381" s="141"/>
      <c r="AE381" s="141"/>
      <c r="AF381" s="141">
        <f t="shared" si="384"/>
        <v>605544318</v>
      </c>
      <c r="AG381" s="141">
        <f t="shared" si="385"/>
        <v>726591897.00000179</v>
      </c>
      <c r="AH381" s="141">
        <f t="shared" si="431"/>
        <v>0</v>
      </c>
      <c r="AI381" s="141"/>
      <c r="AJ381" s="141"/>
      <c r="AK381" s="141">
        <f t="shared" si="386"/>
        <v>20371175</v>
      </c>
      <c r="AL381" s="141">
        <f t="shared" si="387"/>
        <v>21580834</v>
      </c>
      <c r="AM381" s="141">
        <f t="shared" si="432"/>
        <v>0</v>
      </c>
      <c r="AN381" s="141"/>
      <c r="AO381" s="141">
        <v>91468.855964000002</v>
      </c>
      <c r="AP381" s="141">
        <f t="shared" si="388"/>
        <v>45205996</v>
      </c>
      <c r="AQ381" s="141">
        <f t="shared" si="389"/>
        <v>45294790.000002876</v>
      </c>
      <c r="AR381" s="141">
        <f t="shared" si="433"/>
        <v>91289.544268400365</v>
      </c>
      <c r="AS381" s="141"/>
      <c r="AT381" s="141"/>
      <c r="AU381" s="141">
        <f t="shared" si="390"/>
        <v>12223411</v>
      </c>
      <c r="AV381" s="141">
        <f t="shared" si="391"/>
        <v>11889881.000002848</v>
      </c>
      <c r="AW381" s="141">
        <f t="shared" si="434"/>
        <v>0</v>
      </c>
      <c r="AX381" s="141"/>
      <c r="AY381" s="141"/>
      <c r="AZ381" s="141">
        <f t="shared" si="392"/>
        <v>859541545</v>
      </c>
      <c r="BA381" s="141">
        <f t="shared" si="393"/>
        <v>834431461.9999969</v>
      </c>
      <c r="BB381" s="141">
        <f t="shared" si="435"/>
        <v>0</v>
      </c>
      <c r="BC381" s="141"/>
      <c r="BD381" s="141"/>
      <c r="BE381" s="141">
        <f t="shared" si="394"/>
        <v>9386434</v>
      </c>
      <c r="BF381" s="141">
        <f t="shared" si="395"/>
        <v>9386434</v>
      </c>
      <c r="BG381" s="141">
        <f t="shared" si="436"/>
        <v>0</v>
      </c>
      <c r="BH381" s="141"/>
      <c r="BI381" s="141"/>
      <c r="BJ381" s="141">
        <f t="shared" si="396"/>
        <v>2191103</v>
      </c>
      <c r="BK381" s="141">
        <f t="shared" si="397"/>
        <v>2191101</v>
      </c>
      <c r="BL381" s="141">
        <f t="shared" si="437"/>
        <v>0</v>
      </c>
      <c r="BM381" s="141"/>
      <c r="BN381" s="141"/>
      <c r="BO381" s="141">
        <f t="shared" si="398"/>
        <v>186600000</v>
      </c>
      <c r="BP381" s="141">
        <f t="shared" si="399"/>
        <v>183638092</v>
      </c>
      <c r="BQ381" s="141">
        <f t="shared" si="438"/>
        <v>0</v>
      </c>
      <c r="BR381" s="141"/>
      <c r="BS381" s="141"/>
      <c r="BT381" s="141">
        <f t="shared" si="400"/>
        <v>121100000</v>
      </c>
      <c r="BU381" s="141">
        <f t="shared" si="401"/>
        <v>119177778</v>
      </c>
      <c r="BV381" s="141">
        <f t="shared" si="439"/>
        <v>0</v>
      </c>
      <c r="BW381" s="141"/>
      <c r="BX381" s="141"/>
      <c r="BY381" s="141">
        <f t="shared" si="402"/>
        <v>10161290</v>
      </c>
      <c r="BZ381" s="141">
        <f t="shared" si="403"/>
        <v>10000069</v>
      </c>
      <c r="CA381" s="141">
        <f t="shared" si="440"/>
        <v>0</v>
      </c>
      <c r="CB381" s="141"/>
      <c r="CC381" s="141"/>
      <c r="CD381" s="141">
        <f t="shared" si="404"/>
        <v>1904000</v>
      </c>
      <c r="CE381" s="141">
        <f t="shared" si="405"/>
        <v>1874207.2309440002</v>
      </c>
      <c r="CF381" s="141">
        <f t="shared" si="441"/>
        <v>0</v>
      </c>
      <c r="CG381" s="141"/>
      <c r="CH381" s="141">
        <v>693.23</v>
      </c>
      <c r="CI381" s="141">
        <f t="shared" si="408"/>
        <v>246401</v>
      </c>
      <c r="CJ381" s="141">
        <f t="shared" si="409"/>
        <v>225992.98000000117</v>
      </c>
      <c r="CK381" s="141">
        <f t="shared" si="442"/>
        <v>755.83128834355432</v>
      </c>
      <c r="CL381" s="141"/>
      <c r="CM381" s="141">
        <v>56521</v>
      </c>
      <c r="CN381" s="141">
        <v>53809</v>
      </c>
      <c r="CO381" s="141">
        <f t="shared" si="406"/>
        <v>110330</v>
      </c>
      <c r="CP381" s="141">
        <f t="shared" si="410"/>
        <v>435000431</v>
      </c>
      <c r="CQ381" s="141">
        <f t="shared" si="411"/>
        <v>435000431.00000006</v>
      </c>
      <c r="CR381" s="141">
        <f t="shared" si="412"/>
        <v>110329.99999999997</v>
      </c>
      <c r="CS381" s="141"/>
      <c r="CT381" s="141"/>
      <c r="CU381" s="141"/>
      <c r="CV381" s="141">
        <f t="shared" si="407"/>
        <v>1247912.249933674</v>
      </c>
    </row>
    <row r="382" spans="1:100" s="14" customFormat="1" ht="13.2" x14ac:dyDescent="0.25">
      <c r="A382" s="4" t="s">
        <v>341</v>
      </c>
      <c r="B382" s="4" t="s">
        <v>342</v>
      </c>
      <c r="C382" s="4" t="s">
        <v>312</v>
      </c>
      <c r="D382" s="4" t="s">
        <v>312</v>
      </c>
      <c r="E382" s="4"/>
      <c r="F382" s="141">
        <v>851462.743518</v>
      </c>
      <c r="G382" s="141">
        <f>'Control Totals 2016-17'!$I$3</f>
        <v>129600000</v>
      </c>
      <c r="H382" s="141">
        <v>129600000.00000101</v>
      </c>
      <c r="I382" s="141">
        <f t="shared" si="428"/>
        <v>851462.74351799337</v>
      </c>
      <c r="J382" s="141"/>
      <c r="K382" s="141">
        <v>35676818.988959998</v>
      </c>
      <c r="L382" s="141">
        <f t="shared" si="377"/>
        <v>3202979103</v>
      </c>
      <c r="M382" s="141">
        <v>5258012077.9999981</v>
      </c>
      <c r="N382" s="141">
        <f t="shared" si="429"/>
        <v>21732948.496120304</v>
      </c>
      <c r="O382" s="141"/>
      <c r="P382" s="141"/>
      <c r="Q382" s="141">
        <v>756991403</v>
      </c>
      <c r="R382" s="141">
        <v>1276518313</v>
      </c>
      <c r="S382" s="141">
        <f t="shared" si="430"/>
        <v>0</v>
      </c>
      <c r="T382" s="141"/>
      <c r="U382" s="141"/>
      <c r="V382" s="141">
        <f t="shared" si="378"/>
        <v>443204474</v>
      </c>
      <c r="W382" s="141">
        <f t="shared" si="379"/>
        <v>523996799.00000209</v>
      </c>
      <c r="X382" s="141">
        <f t="shared" si="380"/>
        <v>0</v>
      </c>
      <c r="Y382" s="141"/>
      <c r="Z382" s="141">
        <v>3151716.387255</v>
      </c>
      <c r="AA382" s="141">
        <f t="shared" si="381"/>
        <v>340118003</v>
      </c>
      <c r="AB382" s="141">
        <f t="shared" si="382"/>
        <v>342170317.00001383</v>
      </c>
      <c r="AC382" s="141">
        <f t="shared" si="383"/>
        <v>3132812.6093868678</v>
      </c>
      <c r="AD382" s="141"/>
      <c r="AE382" s="141">
        <v>6430651.6908949995</v>
      </c>
      <c r="AF382" s="141">
        <f t="shared" si="384"/>
        <v>605544318</v>
      </c>
      <c r="AG382" s="141">
        <f t="shared" si="385"/>
        <v>726591897.00000179</v>
      </c>
      <c r="AH382" s="141">
        <f t="shared" si="431"/>
        <v>5359328.4050325016</v>
      </c>
      <c r="AI382" s="141"/>
      <c r="AJ382" s="141"/>
      <c r="AK382" s="141">
        <f t="shared" si="386"/>
        <v>20371175</v>
      </c>
      <c r="AL382" s="141">
        <f t="shared" si="387"/>
        <v>21580834</v>
      </c>
      <c r="AM382" s="141">
        <f t="shared" si="432"/>
        <v>0</v>
      </c>
      <c r="AN382" s="141"/>
      <c r="AO382" s="141"/>
      <c r="AP382" s="141">
        <f t="shared" si="388"/>
        <v>45205996</v>
      </c>
      <c r="AQ382" s="141">
        <f t="shared" si="389"/>
        <v>45294790.000002876</v>
      </c>
      <c r="AR382" s="141">
        <f t="shared" si="433"/>
        <v>0</v>
      </c>
      <c r="AS382" s="141"/>
      <c r="AT382" s="141">
        <v>81134.283205</v>
      </c>
      <c r="AU382" s="141">
        <f t="shared" si="390"/>
        <v>12223411</v>
      </c>
      <c r="AV382" s="141">
        <f t="shared" si="391"/>
        <v>11889881.000002848</v>
      </c>
      <c r="AW382" s="141">
        <f t="shared" si="434"/>
        <v>83410.228395462895</v>
      </c>
      <c r="AX382" s="141"/>
      <c r="AY382" s="141">
        <v>5962369.3953759996</v>
      </c>
      <c r="AZ382" s="141">
        <f t="shared" si="392"/>
        <v>859541545</v>
      </c>
      <c r="BA382" s="141">
        <f t="shared" si="393"/>
        <v>834431461.9999969</v>
      </c>
      <c r="BB382" s="141">
        <f t="shared" si="435"/>
        <v>6141791.6693584854</v>
      </c>
      <c r="BC382" s="141"/>
      <c r="BD382" s="141"/>
      <c r="BE382" s="141">
        <f t="shared" si="394"/>
        <v>9386434</v>
      </c>
      <c r="BF382" s="141">
        <f t="shared" si="395"/>
        <v>9386434</v>
      </c>
      <c r="BG382" s="141">
        <f t="shared" si="436"/>
        <v>0</v>
      </c>
      <c r="BH382" s="141"/>
      <c r="BI382" s="141"/>
      <c r="BJ382" s="141">
        <f t="shared" si="396"/>
        <v>2191103</v>
      </c>
      <c r="BK382" s="141">
        <f t="shared" si="397"/>
        <v>2191101</v>
      </c>
      <c r="BL382" s="141">
        <f t="shared" si="437"/>
        <v>0</v>
      </c>
      <c r="BM382" s="141"/>
      <c r="BN382" s="141">
        <v>1824618</v>
      </c>
      <c r="BO382" s="141">
        <f t="shared" si="398"/>
        <v>186600000</v>
      </c>
      <c r="BP382" s="141">
        <f t="shared" si="399"/>
        <v>183638092</v>
      </c>
      <c r="BQ382" s="141">
        <f t="shared" si="438"/>
        <v>1854047.3552731096</v>
      </c>
      <c r="BR382" s="141"/>
      <c r="BS382" s="141">
        <v>1400787</v>
      </c>
      <c r="BT382" s="141">
        <f t="shared" si="400"/>
        <v>121100000</v>
      </c>
      <c r="BU382" s="141">
        <f t="shared" si="401"/>
        <v>119177778</v>
      </c>
      <c r="BV382" s="141">
        <f t="shared" si="439"/>
        <v>1423380.3360556026</v>
      </c>
      <c r="BW382" s="141"/>
      <c r="BX382" s="141">
        <v>77937</v>
      </c>
      <c r="BY382" s="141">
        <f t="shared" si="402"/>
        <v>10161290</v>
      </c>
      <c r="BZ382" s="141">
        <f t="shared" si="403"/>
        <v>10000069</v>
      </c>
      <c r="CA382" s="141">
        <f t="shared" si="440"/>
        <v>79193.499437853883</v>
      </c>
      <c r="CB382" s="141"/>
      <c r="CC382" s="141">
        <v>18465.095870000001</v>
      </c>
      <c r="CD382" s="141">
        <f t="shared" si="404"/>
        <v>1904000</v>
      </c>
      <c r="CE382" s="141">
        <f t="shared" si="405"/>
        <v>1874207.2309440002</v>
      </c>
      <c r="CF382" s="141">
        <f t="shared" si="441"/>
        <v>18758.620688263945</v>
      </c>
      <c r="CG382" s="141"/>
      <c r="CH382" s="141"/>
      <c r="CI382" s="141">
        <f t="shared" si="408"/>
        <v>246401</v>
      </c>
      <c r="CJ382" s="141">
        <f t="shared" si="409"/>
        <v>225992.98000000117</v>
      </c>
      <c r="CK382" s="141">
        <f t="shared" si="442"/>
        <v>0</v>
      </c>
      <c r="CL382" s="141"/>
      <c r="CM382" s="141"/>
      <c r="CN382" s="141">
        <v>2204309</v>
      </c>
      <c r="CO382" s="141">
        <f t="shared" si="406"/>
        <v>2204309</v>
      </c>
      <c r="CP382" s="141">
        <f t="shared" si="410"/>
        <v>435000431</v>
      </c>
      <c r="CQ382" s="141">
        <f t="shared" si="411"/>
        <v>435000431.00000006</v>
      </c>
      <c r="CR382" s="141">
        <f t="shared" si="412"/>
        <v>2204309</v>
      </c>
      <c r="CS382" s="141"/>
      <c r="CT382" s="141"/>
      <c r="CU382" s="141"/>
      <c r="CV382" s="141">
        <f t="shared" si="407"/>
        <v>42881442.963266447</v>
      </c>
    </row>
    <row r="383" spans="1:100" s="14" customFormat="1" ht="13.2" x14ac:dyDescent="0.25">
      <c r="A383" s="4" t="s">
        <v>737</v>
      </c>
      <c r="B383" s="4" t="s">
        <v>738</v>
      </c>
      <c r="C383" s="4" t="s">
        <v>348</v>
      </c>
      <c r="D383" s="4" t="s">
        <v>348</v>
      </c>
      <c r="E383" s="4"/>
      <c r="F383" s="141"/>
      <c r="G383" s="141">
        <f>'Control Totals 2016-17'!$I$3</f>
        <v>129600000</v>
      </c>
      <c r="H383" s="141">
        <v>129600000.00000101</v>
      </c>
      <c r="I383" s="141">
        <f t="shared" si="428"/>
        <v>0</v>
      </c>
      <c r="J383" s="141"/>
      <c r="K383" s="141"/>
      <c r="L383" s="141">
        <f t="shared" si="377"/>
        <v>3202979103</v>
      </c>
      <c r="M383" s="141">
        <v>5258012077.9999981</v>
      </c>
      <c r="N383" s="141">
        <f t="shared" si="429"/>
        <v>0</v>
      </c>
      <c r="O383" s="141"/>
      <c r="P383" s="141">
        <v>1665694.221414</v>
      </c>
      <c r="Q383" s="141">
        <v>756991403</v>
      </c>
      <c r="R383" s="141">
        <v>1276518313</v>
      </c>
      <c r="S383" s="141">
        <f t="shared" si="430"/>
        <v>987777.60788550193</v>
      </c>
      <c r="T383" s="141"/>
      <c r="U383" s="141"/>
      <c r="V383" s="141">
        <f t="shared" si="378"/>
        <v>443204474</v>
      </c>
      <c r="W383" s="141">
        <f t="shared" si="379"/>
        <v>523996799.00000209</v>
      </c>
      <c r="X383" s="141">
        <f t="shared" si="380"/>
        <v>0</v>
      </c>
      <c r="Y383" s="141"/>
      <c r="Z383" s="141">
        <v>120966.745214</v>
      </c>
      <c r="AA383" s="141">
        <f t="shared" si="381"/>
        <v>340118003</v>
      </c>
      <c r="AB383" s="141">
        <f t="shared" si="382"/>
        <v>342170317.00001383</v>
      </c>
      <c r="AC383" s="141">
        <f t="shared" si="383"/>
        <v>120241.19500580123</v>
      </c>
      <c r="AD383" s="141"/>
      <c r="AE383" s="141"/>
      <c r="AF383" s="141">
        <f t="shared" si="384"/>
        <v>605544318</v>
      </c>
      <c r="AG383" s="141">
        <f t="shared" si="385"/>
        <v>726591897.00000179</v>
      </c>
      <c r="AH383" s="141">
        <f t="shared" si="431"/>
        <v>0</v>
      </c>
      <c r="AI383" s="141"/>
      <c r="AJ383" s="141"/>
      <c r="AK383" s="141">
        <f t="shared" si="386"/>
        <v>20371175</v>
      </c>
      <c r="AL383" s="141">
        <f t="shared" si="387"/>
        <v>21580834</v>
      </c>
      <c r="AM383" s="141">
        <f t="shared" si="432"/>
        <v>0</v>
      </c>
      <c r="AN383" s="141"/>
      <c r="AO383" s="141">
        <v>84375.126373999999</v>
      </c>
      <c r="AP383" s="141">
        <f t="shared" si="388"/>
        <v>45205996</v>
      </c>
      <c r="AQ383" s="141">
        <f t="shared" si="389"/>
        <v>45294790.000002876</v>
      </c>
      <c r="AR383" s="141">
        <f t="shared" si="433"/>
        <v>84209.720927336151</v>
      </c>
      <c r="AS383" s="141"/>
      <c r="AT383" s="141"/>
      <c r="AU383" s="141">
        <f t="shared" si="390"/>
        <v>12223411</v>
      </c>
      <c r="AV383" s="141">
        <f t="shared" si="391"/>
        <v>11889881.000002848</v>
      </c>
      <c r="AW383" s="141">
        <f t="shared" si="434"/>
        <v>0</v>
      </c>
      <c r="AX383" s="141"/>
      <c r="AY383" s="141"/>
      <c r="AZ383" s="141">
        <f t="shared" si="392"/>
        <v>859541545</v>
      </c>
      <c r="BA383" s="141">
        <f t="shared" si="393"/>
        <v>834431461.9999969</v>
      </c>
      <c r="BB383" s="141">
        <f t="shared" si="435"/>
        <v>0</v>
      </c>
      <c r="BC383" s="141"/>
      <c r="BD383" s="141"/>
      <c r="BE383" s="141">
        <f t="shared" si="394"/>
        <v>9386434</v>
      </c>
      <c r="BF383" s="141">
        <f t="shared" si="395"/>
        <v>9386434</v>
      </c>
      <c r="BG383" s="141">
        <f t="shared" si="436"/>
        <v>0</v>
      </c>
      <c r="BH383" s="141"/>
      <c r="BI383" s="141"/>
      <c r="BJ383" s="141">
        <f t="shared" si="396"/>
        <v>2191103</v>
      </c>
      <c r="BK383" s="141">
        <f t="shared" si="397"/>
        <v>2191101</v>
      </c>
      <c r="BL383" s="141">
        <f t="shared" si="437"/>
        <v>0</v>
      </c>
      <c r="BM383" s="141"/>
      <c r="BN383" s="141"/>
      <c r="BO383" s="141">
        <f t="shared" si="398"/>
        <v>186600000</v>
      </c>
      <c r="BP383" s="141">
        <f t="shared" si="399"/>
        <v>183638092</v>
      </c>
      <c r="BQ383" s="141">
        <f t="shared" si="438"/>
        <v>0</v>
      </c>
      <c r="BR383" s="141"/>
      <c r="BS383" s="141"/>
      <c r="BT383" s="141">
        <f t="shared" si="400"/>
        <v>121100000</v>
      </c>
      <c r="BU383" s="141">
        <f t="shared" si="401"/>
        <v>119177778</v>
      </c>
      <c r="BV383" s="141">
        <f t="shared" si="439"/>
        <v>0</v>
      </c>
      <c r="BW383" s="141"/>
      <c r="BX383" s="141"/>
      <c r="BY383" s="141">
        <f t="shared" si="402"/>
        <v>10161290</v>
      </c>
      <c r="BZ383" s="141">
        <f t="shared" si="403"/>
        <v>10000069</v>
      </c>
      <c r="CA383" s="141">
        <f t="shared" si="440"/>
        <v>0</v>
      </c>
      <c r="CB383" s="141"/>
      <c r="CC383" s="141"/>
      <c r="CD383" s="141">
        <f t="shared" si="404"/>
        <v>1904000</v>
      </c>
      <c r="CE383" s="141">
        <f t="shared" si="405"/>
        <v>1874207.2309440002</v>
      </c>
      <c r="CF383" s="141">
        <f t="shared" si="441"/>
        <v>0</v>
      </c>
      <c r="CG383" s="141"/>
      <c r="CH383" s="141">
        <v>693.23</v>
      </c>
      <c r="CI383" s="141">
        <f t="shared" si="408"/>
        <v>246401</v>
      </c>
      <c r="CJ383" s="141">
        <f t="shared" si="409"/>
        <v>225992.98000000117</v>
      </c>
      <c r="CK383" s="141">
        <f t="shared" si="442"/>
        <v>755.83128834355432</v>
      </c>
      <c r="CL383" s="141"/>
      <c r="CM383" s="141">
        <v>87670</v>
      </c>
      <c r="CN383" s="141">
        <v>172037</v>
      </c>
      <c r="CO383" s="141">
        <f t="shared" si="406"/>
        <v>259707</v>
      </c>
      <c r="CP383" s="141">
        <f t="shared" si="410"/>
        <v>435000431</v>
      </c>
      <c r="CQ383" s="141">
        <f t="shared" si="411"/>
        <v>435000431.00000006</v>
      </c>
      <c r="CR383" s="141">
        <f t="shared" si="412"/>
        <v>259706.99999999997</v>
      </c>
      <c r="CS383" s="141"/>
      <c r="CT383" s="141"/>
      <c r="CU383" s="141"/>
      <c r="CV383" s="141">
        <f t="shared" si="407"/>
        <v>1452691.3551069829</v>
      </c>
    </row>
    <row r="384" spans="1:100" s="14" customFormat="1" ht="13.2" x14ac:dyDescent="0.25">
      <c r="A384" s="4" t="s">
        <v>493</v>
      </c>
      <c r="B384" s="4" t="s">
        <v>494</v>
      </c>
      <c r="C384" s="4" t="s">
        <v>348</v>
      </c>
      <c r="D384" s="4" t="s">
        <v>348</v>
      </c>
      <c r="E384" s="4"/>
      <c r="F384" s="141"/>
      <c r="G384" s="141">
        <f>'Control Totals 2016-17'!$I$3</f>
        <v>129600000</v>
      </c>
      <c r="H384" s="141">
        <v>129600000.00000101</v>
      </c>
      <c r="I384" s="141">
        <f t="shared" si="428"/>
        <v>0</v>
      </c>
      <c r="J384" s="141"/>
      <c r="K384" s="141"/>
      <c r="L384" s="141">
        <f t="shared" si="377"/>
        <v>3202979103</v>
      </c>
      <c r="M384" s="141">
        <v>5258012077.9999981</v>
      </c>
      <c r="N384" s="141">
        <f t="shared" si="429"/>
        <v>0</v>
      </c>
      <c r="O384" s="141"/>
      <c r="P384" s="141">
        <v>1681366.1971789999</v>
      </c>
      <c r="Q384" s="141">
        <v>756991403</v>
      </c>
      <c r="R384" s="141">
        <v>1276518313</v>
      </c>
      <c r="S384" s="141">
        <f t="shared" si="430"/>
        <v>997071.28648087464</v>
      </c>
      <c r="T384" s="141"/>
      <c r="U384" s="141"/>
      <c r="V384" s="141">
        <f t="shared" si="378"/>
        <v>443204474</v>
      </c>
      <c r="W384" s="141">
        <f t="shared" si="379"/>
        <v>523996799.00000209</v>
      </c>
      <c r="X384" s="141">
        <f t="shared" si="380"/>
        <v>0</v>
      </c>
      <c r="Y384" s="141"/>
      <c r="Z384" s="141">
        <v>75472.878096</v>
      </c>
      <c r="AA384" s="141">
        <f t="shared" si="381"/>
        <v>340118003</v>
      </c>
      <c r="AB384" s="141">
        <f t="shared" si="382"/>
        <v>342170317.00001383</v>
      </c>
      <c r="AC384" s="141">
        <f t="shared" si="383"/>
        <v>75020.196970133227</v>
      </c>
      <c r="AD384" s="141"/>
      <c r="AE384" s="141"/>
      <c r="AF384" s="141">
        <f t="shared" si="384"/>
        <v>605544318</v>
      </c>
      <c r="AG384" s="141">
        <f t="shared" si="385"/>
        <v>726591897.00000179</v>
      </c>
      <c r="AH384" s="141">
        <f t="shared" si="431"/>
        <v>0</v>
      </c>
      <c r="AI384" s="141"/>
      <c r="AJ384" s="141"/>
      <c r="AK384" s="141">
        <f t="shared" si="386"/>
        <v>20371175</v>
      </c>
      <c r="AL384" s="141">
        <f t="shared" si="387"/>
        <v>21580834</v>
      </c>
      <c r="AM384" s="141">
        <f t="shared" si="432"/>
        <v>0</v>
      </c>
      <c r="AN384" s="141"/>
      <c r="AO384" s="141">
        <v>49695.173879000002</v>
      </c>
      <c r="AP384" s="141">
        <f t="shared" si="388"/>
        <v>45205996</v>
      </c>
      <c r="AQ384" s="141">
        <f t="shared" si="389"/>
        <v>45294790.000002876</v>
      </c>
      <c r="AR384" s="141">
        <f t="shared" si="433"/>
        <v>49597.753551638853</v>
      </c>
      <c r="AS384" s="141"/>
      <c r="AT384" s="141"/>
      <c r="AU384" s="141">
        <f t="shared" si="390"/>
        <v>12223411</v>
      </c>
      <c r="AV384" s="141">
        <f t="shared" si="391"/>
        <v>11889881.000002848</v>
      </c>
      <c r="AW384" s="141">
        <f t="shared" si="434"/>
        <v>0</v>
      </c>
      <c r="AX384" s="141"/>
      <c r="AY384" s="141"/>
      <c r="AZ384" s="141">
        <f t="shared" si="392"/>
        <v>859541545</v>
      </c>
      <c r="BA384" s="141">
        <f t="shared" si="393"/>
        <v>834431461.9999969</v>
      </c>
      <c r="BB384" s="141">
        <f t="shared" si="435"/>
        <v>0</v>
      </c>
      <c r="BC384" s="141"/>
      <c r="BD384" s="141"/>
      <c r="BE384" s="141">
        <f t="shared" si="394"/>
        <v>9386434</v>
      </c>
      <c r="BF384" s="141">
        <f t="shared" si="395"/>
        <v>9386434</v>
      </c>
      <c r="BG384" s="141">
        <f t="shared" si="436"/>
        <v>0</v>
      </c>
      <c r="BH384" s="141"/>
      <c r="BI384" s="141"/>
      <c r="BJ384" s="141">
        <f t="shared" si="396"/>
        <v>2191103</v>
      </c>
      <c r="BK384" s="141">
        <f t="shared" si="397"/>
        <v>2191101</v>
      </c>
      <c r="BL384" s="141">
        <f t="shared" si="437"/>
        <v>0</v>
      </c>
      <c r="BM384" s="141"/>
      <c r="BN384" s="141"/>
      <c r="BO384" s="141">
        <f t="shared" si="398"/>
        <v>186600000</v>
      </c>
      <c r="BP384" s="141">
        <f t="shared" si="399"/>
        <v>183638092</v>
      </c>
      <c r="BQ384" s="141">
        <f t="shared" si="438"/>
        <v>0</v>
      </c>
      <c r="BR384" s="141"/>
      <c r="BS384" s="141"/>
      <c r="BT384" s="141">
        <f t="shared" si="400"/>
        <v>121100000</v>
      </c>
      <c r="BU384" s="141">
        <f t="shared" si="401"/>
        <v>119177778</v>
      </c>
      <c r="BV384" s="141">
        <f t="shared" si="439"/>
        <v>0</v>
      </c>
      <c r="BW384" s="141"/>
      <c r="BX384" s="141"/>
      <c r="BY384" s="141">
        <f t="shared" si="402"/>
        <v>10161290</v>
      </c>
      <c r="BZ384" s="141">
        <f t="shared" si="403"/>
        <v>10000069</v>
      </c>
      <c r="CA384" s="141">
        <f t="shared" si="440"/>
        <v>0</v>
      </c>
      <c r="CB384" s="141"/>
      <c r="CC384" s="141"/>
      <c r="CD384" s="141">
        <f t="shared" si="404"/>
        <v>1904000</v>
      </c>
      <c r="CE384" s="141">
        <f t="shared" si="405"/>
        <v>1874207.2309440002</v>
      </c>
      <c r="CF384" s="141">
        <f t="shared" si="441"/>
        <v>0</v>
      </c>
      <c r="CG384" s="141"/>
      <c r="CH384" s="141">
        <v>693.23</v>
      </c>
      <c r="CI384" s="141">
        <f t="shared" si="408"/>
        <v>246401</v>
      </c>
      <c r="CJ384" s="141">
        <f t="shared" si="409"/>
        <v>225992.98000000117</v>
      </c>
      <c r="CK384" s="141">
        <f t="shared" si="442"/>
        <v>755.83128834355432</v>
      </c>
      <c r="CL384" s="141"/>
      <c r="CM384" s="141"/>
      <c r="CN384" s="141">
        <v>53046</v>
      </c>
      <c r="CO384" s="141">
        <f t="shared" si="406"/>
        <v>53046</v>
      </c>
      <c r="CP384" s="141">
        <f t="shared" si="410"/>
        <v>435000431</v>
      </c>
      <c r="CQ384" s="141">
        <f t="shared" si="411"/>
        <v>435000431.00000006</v>
      </c>
      <c r="CR384" s="141">
        <f t="shared" si="412"/>
        <v>53045.999999999993</v>
      </c>
      <c r="CS384" s="141"/>
      <c r="CT384" s="141"/>
      <c r="CU384" s="141"/>
      <c r="CV384" s="141">
        <f t="shared" si="407"/>
        <v>1175491.0682909903</v>
      </c>
    </row>
    <row r="385" spans="1:100" s="14" customFormat="1" ht="13.2" x14ac:dyDescent="0.25">
      <c r="A385" s="4" t="s">
        <v>353</v>
      </c>
      <c r="B385" s="4" t="s">
        <v>354</v>
      </c>
      <c r="C385" s="4" t="s">
        <v>348</v>
      </c>
      <c r="D385" s="4" t="s">
        <v>348</v>
      </c>
      <c r="E385" s="4"/>
      <c r="F385" s="141"/>
      <c r="G385" s="141">
        <f>'Control Totals 2016-17'!$I$3</f>
        <v>129600000</v>
      </c>
      <c r="H385" s="141">
        <v>129600000.00000101</v>
      </c>
      <c r="I385" s="141">
        <f t="shared" si="428"/>
        <v>0</v>
      </c>
      <c r="J385" s="141"/>
      <c r="K385" s="141"/>
      <c r="L385" s="141">
        <f t="shared" si="377"/>
        <v>3202979103</v>
      </c>
      <c r="M385" s="141">
        <v>5258012077.9999981</v>
      </c>
      <c r="N385" s="141">
        <f t="shared" si="429"/>
        <v>0</v>
      </c>
      <c r="O385" s="141"/>
      <c r="P385" s="141">
        <v>2110926.7701829998</v>
      </c>
      <c r="Q385" s="141">
        <v>756991403</v>
      </c>
      <c r="R385" s="141">
        <v>1276518313</v>
      </c>
      <c r="S385" s="141">
        <f t="shared" si="430"/>
        <v>1251806.1050261545</v>
      </c>
      <c r="T385" s="141"/>
      <c r="U385" s="141"/>
      <c r="V385" s="141">
        <f t="shared" si="378"/>
        <v>443204474</v>
      </c>
      <c r="W385" s="141">
        <f t="shared" si="379"/>
        <v>523996799.00000209</v>
      </c>
      <c r="X385" s="141">
        <f t="shared" si="380"/>
        <v>0</v>
      </c>
      <c r="Y385" s="141"/>
      <c r="Z385" s="141">
        <v>132503.699272</v>
      </c>
      <c r="AA385" s="141">
        <f t="shared" si="381"/>
        <v>340118003</v>
      </c>
      <c r="AB385" s="141">
        <f t="shared" si="382"/>
        <v>342170317.00001383</v>
      </c>
      <c r="AC385" s="141">
        <f t="shared" si="383"/>
        <v>131708.95120777929</v>
      </c>
      <c r="AD385" s="141"/>
      <c r="AE385" s="141"/>
      <c r="AF385" s="141">
        <f t="shared" si="384"/>
        <v>605544318</v>
      </c>
      <c r="AG385" s="141">
        <f t="shared" si="385"/>
        <v>726591897.00000179</v>
      </c>
      <c r="AH385" s="141">
        <f t="shared" si="431"/>
        <v>0</v>
      </c>
      <c r="AI385" s="141"/>
      <c r="AJ385" s="141"/>
      <c r="AK385" s="141">
        <f t="shared" si="386"/>
        <v>20371175</v>
      </c>
      <c r="AL385" s="141">
        <f t="shared" si="387"/>
        <v>21580834</v>
      </c>
      <c r="AM385" s="141">
        <f t="shared" si="432"/>
        <v>0</v>
      </c>
      <c r="AN385" s="141"/>
      <c r="AO385" s="141">
        <v>45585.238281999998</v>
      </c>
      <c r="AP385" s="141">
        <f t="shared" si="388"/>
        <v>45205996</v>
      </c>
      <c r="AQ385" s="141">
        <f t="shared" si="389"/>
        <v>45294790.000002876</v>
      </c>
      <c r="AR385" s="141">
        <f t="shared" si="433"/>
        <v>45495.874899409137</v>
      </c>
      <c r="AS385" s="141"/>
      <c r="AT385" s="141"/>
      <c r="AU385" s="141">
        <f t="shared" si="390"/>
        <v>12223411</v>
      </c>
      <c r="AV385" s="141">
        <f t="shared" si="391"/>
        <v>11889881.000002848</v>
      </c>
      <c r="AW385" s="141">
        <f t="shared" si="434"/>
        <v>0</v>
      </c>
      <c r="AX385" s="141"/>
      <c r="AY385" s="141"/>
      <c r="AZ385" s="141">
        <f t="shared" si="392"/>
        <v>859541545</v>
      </c>
      <c r="BA385" s="141">
        <f t="shared" si="393"/>
        <v>834431461.9999969</v>
      </c>
      <c r="BB385" s="141">
        <f t="shared" si="435"/>
        <v>0</v>
      </c>
      <c r="BC385" s="141"/>
      <c r="BD385" s="141"/>
      <c r="BE385" s="141">
        <f t="shared" si="394"/>
        <v>9386434</v>
      </c>
      <c r="BF385" s="141">
        <f t="shared" si="395"/>
        <v>9386434</v>
      </c>
      <c r="BG385" s="141">
        <f t="shared" si="436"/>
        <v>0</v>
      </c>
      <c r="BH385" s="141"/>
      <c r="BI385" s="141"/>
      <c r="BJ385" s="141">
        <f t="shared" si="396"/>
        <v>2191103</v>
      </c>
      <c r="BK385" s="141">
        <f t="shared" si="397"/>
        <v>2191101</v>
      </c>
      <c r="BL385" s="141">
        <f t="shared" si="437"/>
        <v>0</v>
      </c>
      <c r="BM385" s="141"/>
      <c r="BN385" s="141"/>
      <c r="BO385" s="141">
        <f t="shared" si="398"/>
        <v>186600000</v>
      </c>
      <c r="BP385" s="141">
        <f t="shared" si="399"/>
        <v>183638092</v>
      </c>
      <c r="BQ385" s="141">
        <f t="shared" si="438"/>
        <v>0</v>
      </c>
      <c r="BR385" s="141"/>
      <c r="BS385" s="141"/>
      <c r="BT385" s="141">
        <f t="shared" si="400"/>
        <v>121100000</v>
      </c>
      <c r="BU385" s="141">
        <f t="shared" si="401"/>
        <v>119177778</v>
      </c>
      <c r="BV385" s="141">
        <f t="shared" si="439"/>
        <v>0</v>
      </c>
      <c r="BW385" s="141"/>
      <c r="BX385" s="141"/>
      <c r="BY385" s="141">
        <f t="shared" si="402"/>
        <v>10161290</v>
      </c>
      <c r="BZ385" s="141">
        <f t="shared" si="403"/>
        <v>10000069</v>
      </c>
      <c r="CA385" s="141">
        <f t="shared" si="440"/>
        <v>0</v>
      </c>
      <c r="CB385" s="141"/>
      <c r="CC385" s="141"/>
      <c r="CD385" s="141">
        <f t="shared" si="404"/>
        <v>1904000</v>
      </c>
      <c r="CE385" s="141">
        <f t="shared" si="405"/>
        <v>1874207.2309440002</v>
      </c>
      <c r="CF385" s="141">
        <f t="shared" si="441"/>
        <v>0</v>
      </c>
      <c r="CG385" s="141"/>
      <c r="CH385" s="141">
        <v>693.23</v>
      </c>
      <c r="CI385" s="141">
        <f t="shared" si="408"/>
        <v>246401</v>
      </c>
      <c r="CJ385" s="141">
        <f t="shared" si="409"/>
        <v>225992.98000000117</v>
      </c>
      <c r="CK385" s="141">
        <f t="shared" si="442"/>
        <v>755.83128834355432</v>
      </c>
      <c r="CL385" s="141"/>
      <c r="CM385" s="141">
        <v>94093</v>
      </c>
      <c r="CN385" s="141">
        <v>185916</v>
      </c>
      <c r="CO385" s="141">
        <f t="shared" si="406"/>
        <v>280009</v>
      </c>
      <c r="CP385" s="141">
        <f t="shared" si="410"/>
        <v>435000431</v>
      </c>
      <c r="CQ385" s="141">
        <f t="shared" si="411"/>
        <v>435000431.00000006</v>
      </c>
      <c r="CR385" s="141">
        <f t="shared" si="412"/>
        <v>280008.99999999994</v>
      </c>
      <c r="CS385" s="141"/>
      <c r="CT385" s="141"/>
      <c r="CU385" s="141"/>
      <c r="CV385" s="141">
        <f t="shared" si="407"/>
        <v>1709775.7624216867</v>
      </c>
    </row>
    <row r="386" spans="1:100" s="14" customFormat="1" ht="13.2" x14ac:dyDescent="0.25">
      <c r="A386" s="4" t="s">
        <v>563</v>
      </c>
      <c r="B386" s="4" t="s">
        <v>564</v>
      </c>
      <c r="C386" s="4" t="s">
        <v>348</v>
      </c>
      <c r="D386" s="4" t="s">
        <v>348</v>
      </c>
      <c r="E386" s="4"/>
      <c r="F386" s="141"/>
      <c r="G386" s="141">
        <f>'Control Totals 2016-17'!$I$3</f>
        <v>129600000</v>
      </c>
      <c r="H386" s="141">
        <v>129600000.00000101</v>
      </c>
      <c r="I386" s="141">
        <f t="shared" si="428"/>
        <v>0</v>
      </c>
      <c r="J386" s="141"/>
      <c r="K386" s="141"/>
      <c r="L386" s="141">
        <f t="shared" si="377"/>
        <v>3202979103</v>
      </c>
      <c r="M386" s="141">
        <v>5258012077.9999981</v>
      </c>
      <c r="N386" s="141">
        <f t="shared" si="429"/>
        <v>0</v>
      </c>
      <c r="O386" s="141"/>
      <c r="P386" s="141">
        <v>2172134.3596180002</v>
      </c>
      <c r="Q386" s="141">
        <v>756991403</v>
      </c>
      <c r="R386" s="141">
        <v>1276518313</v>
      </c>
      <c r="S386" s="141">
        <f t="shared" si="430"/>
        <v>1288102.9748233126</v>
      </c>
      <c r="T386" s="141"/>
      <c r="U386" s="141"/>
      <c r="V386" s="141">
        <f t="shared" si="378"/>
        <v>443204474</v>
      </c>
      <c r="W386" s="141">
        <f t="shared" si="379"/>
        <v>523996799.00000209</v>
      </c>
      <c r="X386" s="141">
        <f t="shared" si="380"/>
        <v>0</v>
      </c>
      <c r="Y386" s="141"/>
      <c r="Z386" s="141">
        <v>101892.07614799999</v>
      </c>
      <c r="AA386" s="141">
        <f t="shared" si="381"/>
        <v>340118003</v>
      </c>
      <c r="AB386" s="141">
        <f t="shared" si="382"/>
        <v>342170317.00001383</v>
      </c>
      <c r="AC386" s="141">
        <f t="shared" si="383"/>
        <v>101280.93449140503</v>
      </c>
      <c r="AD386" s="141"/>
      <c r="AE386" s="141"/>
      <c r="AF386" s="141">
        <f t="shared" si="384"/>
        <v>605544318</v>
      </c>
      <c r="AG386" s="141">
        <f t="shared" si="385"/>
        <v>726591897.00000179</v>
      </c>
      <c r="AH386" s="141">
        <f t="shared" si="431"/>
        <v>0</v>
      </c>
      <c r="AI386" s="141"/>
      <c r="AJ386" s="141"/>
      <c r="AK386" s="141">
        <f t="shared" si="386"/>
        <v>20371175</v>
      </c>
      <c r="AL386" s="141">
        <f t="shared" si="387"/>
        <v>21580834</v>
      </c>
      <c r="AM386" s="141">
        <f t="shared" si="432"/>
        <v>0</v>
      </c>
      <c r="AN386" s="141"/>
      <c r="AO386" s="141">
        <v>38660.797954000001</v>
      </c>
      <c r="AP386" s="141">
        <f t="shared" si="388"/>
        <v>45205996</v>
      </c>
      <c r="AQ386" s="141">
        <f t="shared" si="389"/>
        <v>45294790.000002876</v>
      </c>
      <c r="AR386" s="141">
        <f t="shared" si="433"/>
        <v>38585.008952800556</v>
      </c>
      <c r="AS386" s="141"/>
      <c r="AT386" s="141"/>
      <c r="AU386" s="141">
        <f t="shared" si="390"/>
        <v>12223411</v>
      </c>
      <c r="AV386" s="141">
        <f t="shared" si="391"/>
        <v>11889881.000002848</v>
      </c>
      <c r="AW386" s="141">
        <f t="shared" si="434"/>
        <v>0</v>
      </c>
      <c r="AX386" s="141"/>
      <c r="AY386" s="141"/>
      <c r="AZ386" s="141">
        <f t="shared" si="392"/>
        <v>859541545</v>
      </c>
      <c r="BA386" s="141">
        <f t="shared" si="393"/>
        <v>834431461.9999969</v>
      </c>
      <c r="BB386" s="141">
        <f t="shared" si="435"/>
        <v>0</v>
      </c>
      <c r="BC386" s="141"/>
      <c r="BD386" s="141"/>
      <c r="BE386" s="141">
        <f t="shared" si="394"/>
        <v>9386434</v>
      </c>
      <c r="BF386" s="141">
        <f t="shared" si="395"/>
        <v>9386434</v>
      </c>
      <c r="BG386" s="141">
        <f t="shared" si="436"/>
        <v>0</v>
      </c>
      <c r="BH386" s="141"/>
      <c r="BI386" s="141"/>
      <c r="BJ386" s="141">
        <f t="shared" si="396"/>
        <v>2191103</v>
      </c>
      <c r="BK386" s="141">
        <f t="shared" si="397"/>
        <v>2191101</v>
      </c>
      <c r="BL386" s="141">
        <f t="shared" si="437"/>
        <v>0</v>
      </c>
      <c r="BM386" s="141"/>
      <c r="BN386" s="141"/>
      <c r="BO386" s="141">
        <f t="shared" si="398"/>
        <v>186600000</v>
      </c>
      <c r="BP386" s="141">
        <f t="shared" si="399"/>
        <v>183638092</v>
      </c>
      <c r="BQ386" s="141">
        <f t="shared" si="438"/>
        <v>0</v>
      </c>
      <c r="BR386" s="141"/>
      <c r="BS386" s="141"/>
      <c r="BT386" s="141">
        <f t="shared" si="400"/>
        <v>121100000</v>
      </c>
      <c r="BU386" s="141">
        <f t="shared" si="401"/>
        <v>119177778</v>
      </c>
      <c r="BV386" s="141">
        <f t="shared" si="439"/>
        <v>0</v>
      </c>
      <c r="BW386" s="141"/>
      <c r="BX386" s="141"/>
      <c r="BY386" s="141">
        <f t="shared" si="402"/>
        <v>10161290</v>
      </c>
      <c r="BZ386" s="141">
        <f t="shared" si="403"/>
        <v>10000069</v>
      </c>
      <c r="CA386" s="141">
        <f t="shared" si="440"/>
        <v>0</v>
      </c>
      <c r="CB386" s="141"/>
      <c r="CC386" s="141"/>
      <c r="CD386" s="141">
        <f t="shared" si="404"/>
        <v>1904000</v>
      </c>
      <c r="CE386" s="141">
        <f t="shared" si="405"/>
        <v>1874207.2309440002</v>
      </c>
      <c r="CF386" s="141">
        <f t="shared" si="441"/>
        <v>0</v>
      </c>
      <c r="CG386" s="141"/>
      <c r="CH386" s="141">
        <v>693.23</v>
      </c>
      <c r="CI386" s="141">
        <f t="shared" si="408"/>
        <v>246401</v>
      </c>
      <c r="CJ386" s="141">
        <f t="shared" si="409"/>
        <v>225992.98000000117</v>
      </c>
      <c r="CK386" s="141">
        <f t="shared" si="442"/>
        <v>755.83128834355432</v>
      </c>
      <c r="CL386" s="141"/>
      <c r="CM386" s="141">
        <v>72607</v>
      </c>
      <c r="CN386" s="141">
        <v>143287</v>
      </c>
      <c r="CO386" s="141">
        <f t="shared" si="406"/>
        <v>215894</v>
      </c>
      <c r="CP386" s="141">
        <f t="shared" si="410"/>
        <v>435000431</v>
      </c>
      <c r="CQ386" s="141">
        <f t="shared" si="411"/>
        <v>435000431.00000006</v>
      </c>
      <c r="CR386" s="141">
        <f t="shared" si="412"/>
        <v>215893.99999999994</v>
      </c>
      <c r="CS386" s="141"/>
      <c r="CT386" s="141"/>
      <c r="CU386" s="141"/>
      <c r="CV386" s="141">
        <f t="shared" si="407"/>
        <v>1644618.7495558618</v>
      </c>
    </row>
    <row r="387" spans="1:100" s="14" customFormat="1" ht="13.2" x14ac:dyDescent="0.25">
      <c r="A387" s="4" t="s">
        <v>495</v>
      </c>
      <c r="B387" s="4" t="s">
        <v>496</v>
      </c>
      <c r="C387" s="4" t="s">
        <v>348</v>
      </c>
      <c r="D387" s="4" t="s">
        <v>348</v>
      </c>
      <c r="E387" s="4"/>
      <c r="F387" s="141"/>
      <c r="G387" s="141">
        <f>'Control Totals 2016-17'!$I$3</f>
        <v>129600000</v>
      </c>
      <c r="H387" s="141">
        <v>129600000.00000101</v>
      </c>
      <c r="I387" s="141">
        <f t="shared" si="428"/>
        <v>0</v>
      </c>
      <c r="J387" s="141"/>
      <c r="K387" s="141"/>
      <c r="L387" s="141">
        <f t="shared" si="377"/>
        <v>3202979103</v>
      </c>
      <c r="M387" s="141">
        <v>5258012077.9999981</v>
      </c>
      <c r="N387" s="141">
        <f t="shared" si="429"/>
        <v>0</v>
      </c>
      <c r="O387" s="141"/>
      <c r="P387" s="141">
        <v>1788051.485354</v>
      </c>
      <c r="Q387" s="141">
        <v>756991403</v>
      </c>
      <c r="R387" s="141">
        <v>1276518313</v>
      </c>
      <c r="S387" s="141">
        <f t="shared" si="430"/>
        <v>1060337.0031984479</v>
      </c>
      <c r="T387" s="141"/>
      <c r="U387" s="141"/>
      <c r="V387" s="141">
        <f t="shared" si="378"/>
        <v>443204474</v>
      </c>
      <c r="W387" s="141">
        <f t="shared" si="379"/>
        <v>523996799.00000209</v>
      </c>
      <c r="X387" s="141">
        <f t="shared" si="380"/>
        <v>0</v>
      </c>
      <c r="Y387" s="141"/>
      <c r="Z387" s="141">
        <v>100016.153347</v>
      </c>
      <c r="AA387" s="141">
        <f t="shared" si="381"/>
        <v>340118003</v>
      </c>
      <c r="AB387" s="141">
        <f t="shared" si="382"/>
        <v>342170317.00001383</v>
      </c>
      <c r="AC387" s="141">
        <f t="shared" si="383"/>
        <v>99416.263346192092</v>
      </c>
      <c r="AD387" s="141"/>
      <c r="AE387" s="141"/>
      <c r="AF387" s="141">
        <f t="shared" si="384"/>
        <v>605544318</v>
      </c>
      <c r="AG387" s="141">
        <f t="shared" si="385"/>
        <v>726591897.00000179</v>
      </c>
      <c r="AH387" s="141">
        <f t="shared" si="431"/>
        <v>0</v>
      </c>
      <c r="AI387" s="141"/>
      <c r="AJ387" s="141"/>
      <c r="AK387" s="141">
        <f t="shared" si="386"/>
        <v>20371175</v>
      </c>
      <c r="AL387" s="141">
        <f t="shared" si="387"/>
        <v>21580834</v>
      </c>
      <c r="AM387" s="141">
        <f t="shared" si="432"/>
        <v>0</v>
      </c>
      <c r="AN387" s="141"/>
      <c r="AO387" s="141">
        <v>61517.679071999999</v>
      </c>
      <c r="AP387" s="141">
        <f t="shared" si="388"/>
        <v>45205996</v>
      </c>
      <c r="AQ387" s="141">
        <f t="shared" si="389"/>
        <v>45294790.000002876</v>
      </c>
      <c r="AR387" s="141">
        <f t="shared" si="433"/>
        <v>61397.082403029999</v>
      </c>
      <c r="AS387" s="141"/>
      <c r="AT387" s="141"/>
      <c r="AU387" s="141">
        <f t="shared" si="390"/>
        <v>12223411</v>
      </c>
      <c r="AV387" s="141">
        <f t="shared" si="391"/>
        <v>11889881.000002848</v>
      </c>
      <c r="AW387" s="141">
        <f t="shared" si="434"/>
        <v>0</v>
      </c>
      <c r="AX387" s="141"/>
      <c r="AY387" s="141"/>
      <c r="AZ387" s="141">
        <f t="shared" si="392"/>
        <v>859541545</v>
      </c>
      <c r="BA387" s="141">
        <f t="shared" si="393"/>
        <v>834431461.9999969</v>
      </c>
      <c r="BB387" s="141">
        <f t="shared" si="435"/>
        <v>0</v>
      </c>
      <c r="BC387" s="141"/>
      <c r="BD387" s="141"/>
      <c r="BE387" s="141">
        <f t="shared" si="394"/>
        <v>9386434</v>
      </c>
      <c r="BF387" s="141">
        <f t="shared" si="395"/>
        <v>9386434</v>
      </c>
      <c r="BG387" s="141">
        <f t="shared" si="436"/>
        <v>0</v>
      </c>
      <c r="BH387" s="141"/>
      <c r="BI387" s="141"/>
      <c r="BJ387" s="141">
        <f t="shared" si="396"/>
        <v>2191103</v>
      </c>
      <c r="BK387" s="141">
        <f t="shared" si="397"/>
        <v>2191101</v>
      </c>
      <c r="BL387" s="141">
        <f t="shared" si="437"/>
        <v>0</v>
      </c>
      <c r="BM387" s="141"/>
      <c r="BN387" s="141"/>
      <c r="BO387" s="141">
        <f t="shared" si="398"/>
        <v>186600000</v>
      </c>
      <c r="BP387" s="141">
        <f t="shared" si="399"/>
        <v>183638092</v>
      </c>
      <c r="BQ387" s="141">
        <f t="shared" si="438"/>
        <v>0</v>
      </c>
      <c r="BR387" s="141"/>
      <c r="BS387" s="141"/>
      <c r="BT387" s="141">
        <f t="shared" si="400"/>
        <v>121100000</v>
      </c>
      <c r="BU387" s="141">
        <f t="shared" si="401"/>
        <v>119177778</v>
      </c>
      <c r="BV387" s="141">
        <f t="shared" si="439"/>
        <v>0</v>
      </c>
      <c r="BW387" s="141"/>
      <c r="BX387" s="141"/>
      <c r="BY387" s="141">
        <f t="shared" si="402"/>
        <v>10161290</v>
      </c>
      <c r="BZ387" s="141">
        <f t="shared" si="403"/>
        <v>10000069</v>
      </c>
      <c r="CA387" s="141">
        <f t="shared" si="440"/>
        <v>0</v>
      </c>
      <c r="CB387" s="141"/>
      <c r="CC387" s="141"/>
      <c r="CD387" s="141">
        <f t="shared" si="404"/>
        <v>1904000</v>
      </c>
      <c r="CE387" s="141">
        <f t="shared" si="405"/>
        <v>1874207.2309440002</v>
      </c>
      <c r="CF387" s="141">
        <f t="shared" si="441"/>
        <v>0</v>
      </c>
      <c r="CG387" s="141"/>
      <c r="CH387" s="141">
        <v>693.23</v>
      </c>
      <c r="CI387" s="141">
        <f t="shared" si="408"/>
        <v>246401</v>
      </c>
      <c r="CJ387" s="141">
        <f t="shared" si="409"/>
        <v>225992.98000000117</v>
      </c>
      <c r="CK387" s="141">
        <f t="shared" si="442"/>
        <v>755.83128834355432</v>
      </c>
      <c r="CL387" s="141"/>
      <c r="CM387" s="141"/>
      <c r="CN387" s="141">
        <v>69428</v>
      </c>
      <c r="CO387" s="141">
        <f t="shared" si="406"/>
        <v>69428</v>
      </c>
      <c r="CP387" s="141">
        <f t="shared" si="410"/>
        <v>435000431</v>
      </c>
      <c r="CQ387" s="141">
        <f t="shared" si="411"/>
        <v>435000431.00000006</v>
      </c>
      <c r="CR387" s="141">
        <f t="shared" si="412"/>
        <v>69427.999999999985</v>
      </c>
      <c r="CS387" s="141"/>
      <c r="CT387" s="141"/>
      <c r="CU387" s="141"/>
      <c r="CV387" s="141">
        <f t="shared" si="407"/>
        <v>1291334.1802360136</v>
      </c>
    </row>
    <row r="388" spans="1:100" s="14" customFormat="1" ht="13.2" x14ac:dyDescent="0.25">
      <c r="A388" s="4" t="s">
        <v>226</v>
      </c>
      <c r="B388" s="4" t="s">
        <v>227</v>
      </c>
      <c r="C388" s="4"/>
      <c r="D388" s="4" t="s">
        <v>203</v>
      </c>
      <c r="E388" s="4"/>
      <c r="F388" s="141">
        <v>283237.39337300003</v>
      </c>
      <c r="G388" s="141">
        <f>'Control Totals 2016-17'!$I$3</f>
        <v>129600000</v>
      </c>
      <c r="H388" s="141">
        <v>129600000.00000101</v>
      </c>
      <c r="I388" s="141">
        <f t="shared" si="428"/>
        <v>283237.39337299782</v>
      </c>
      <c r="J388" s="141"/>
      <c r="K388" s="141">
        <v>11548531.031439001</v>
      </c>
      <c r="L388" s="141">
        <f t="shared" si="377"/>
        <v>3202979103</v>
      </c>
      <c r="M388" s="141">
        <v>5258012077.9999981</v>
      </c>
      <c r="N388" s="141">
        <f t="shared" si="429"/>
        <v>7034921.7566111051</v>
      </c>
      <c r="O388" s="141"/>
      <c r="P388" s="141">
        <v>3489743.2770429999</v>
      </c>
      <c r="Q388" s="141">
        <v>756991403</v>
      </c>
      <c r="R388" s="141">
        <v>1276518313</v>
      </c>
      <c r="S388" s="141">
        <f t="shared" si="430"/>
        <v>2069461.6226775574</v>
      </c>
      <c r="T388" s="141"/>
      <c r="U388" s="141"/>
      <c r="V388" s="141">
        <f t="shared" si="378"/>
        <v>443204474</v>
      </c>
      <c r="W388" s="141">
        <f t="shared" si="379"/>
        <v>523996799.00000209</v>
      </c>
      <c r="X388" s="141">
        <f t="shared" ref="X388" si="443">(U388/W388)*V388</f>
        <v>0</v>
      </c>
      <c r="Y388" s="141"/>
      <c r="Z388" s="141">
        <v>1054336.084855</v>
      </c>
      <c r="AA388" s="141">
        <f t="shared" si="381"/>
        <v>340118003</v>
      </c>
      <c r="AB388" s="141">
        <f t="shared" si="382"/>
        <v>342170317.00001383</v>
      </c>
      <c r="AC388" s="141">
        <f t="shared" ref="AC388" si="444">(Z388/AB388)*AA388</f>
        <v>1048012.2496180949</v>
      </c>
      <c r="AD388" s="141"/>
      <c r="AE388" s="141">
        <v>2081690.931015</v>
      </c>
      <c r="AF388" s="141">
        <f t="shared" si="384"/>
        <v>605544318</v>
      </c>
      <c r="AG388" s="141">
        <f t="shared" si="385"/>
        <v>726591897.00000179</v>
      </c>
      <c r="AH388" s="141">
        <f t="shared" si="431"/>
        <v>1734888.7598567042</v>
      </c>
      <c r="AI388" s="141"/>
      <c r="AJ388" s="141"/>
      <c r="AK388" s="141">
        <f t="shared" si="386"/>
        <v>20371175</v>
      </c>
      <c r="AL388" s="141">
        <f t="shared" si="387"/>
        <v>21580834</v>
      </c>
      <c r="AM388" s="141">
        <f t="shared" si="432"/>
        <v>0</v>
      </c>
      <c r="AN388" s="141"/>
      <c r="AO388" s="141">
        <v>229334.29305499999</v>
      </c>
      <c r="AP388" s="141">
        <f t="shared" si="388"/>
        <v>45205996</v>
      </c>
      <c r="AQ388" s="141">
        <f t="shared" si="389"/>
        <v>45294790.000002876</v>
      </c>
      <c r="AR388" s="141">
        <f t="shared" si="433"/>
        <v>228884.71575884335</v>
      </c>
      <c r="AS388" s="141"/>
      <c r="AT388" s="141">
        <v>67942.177142999994</v>
      </c>
      <c r="AU388" s="141">
        <f t="shared" si="390"/>
        <v>12223411</v>
      </c>
      <c r="AV388" s="141">
        <f t="shared" si="391"/>
        <v>11889881.000002848</v>
      </c>
      <c r="AW388" s="141">
        <f t="shared" si="434"/>
        <v>69848.062857272991</v>
      </c>
      <c r="AX388" s="141"/>
      <c r="AY388" s="141">
        <v>2511479.7371029998</v>
      </c>
      <c r="AZ388" s="141">
        <f t="shared" si="392"/>
        <v>859541545</v>
      </c>
      <c r="BA388" s="141">
        <f t="shared" si="393"/>
        <v>834431461.9999969</v>
      </c>
      <c r="BB388" s="141">
        <f t="shared" si="435"/>
        <v>2587056.3033320936</v>
      </c>
      <c r="BC388" s="141"/>
      <c r="BD388" s="141"/>
      <c r="BE388" s="141">
        <f t="shared" si="394"/>
        <v>9386434</v>
      </c>
      <c r="BF388" s="141">
        <f t="shared" si="395"/>
        <v>9386434</v>
      </c>
      <c r="BG388" s="141">
        <f t="shared" si="436"/>
        <v>0</v>
      </c>
      <c r="BH388" s="141"/>
      <c r="BI388" s="141"/>
      <c r="BJ388" s="141">
        <f t="shared" si="396"/>
        <v>2191103</v>
      </c>
      <c r="BK388" s="141">
        <f t="shared" si="397"/>
        <v>2191101</v>
      </c>
      <c r="BL388" s="141">
        <f t="shared" si="437"/>
        <v>0</v>
      </c>
      <c r="BM388" s="141"/>
      <c r="BN388" s="141">
        <v>559944</v>
      </c>
      <c r="BO388" s="141">
        <f t="shared" si="398"/>
        <v>186600000</v>
      </c>
      <c r="BP388" s="141">
        <f t="shared" si="399"/>
        <v>183638092</v>
      </c>
      <c r="BQ388" s="141">
        <f t="shared" si="438"/>
        <v>568975.36487146688</v>
      </c>
      <c r="BR388" s="141"/>
      <c r="BS388" s="141">
        <v>463844</v>
      </c>
      <c r="BT388" s="141">
        <f t="shared" si="400"/>
        <v>121100000</v>
      </c>
      <c r="BU388" s="141">
        <f t="shared" si="401"/>
        <v>119177778</v>
      </c>
      <c r="BV388" s="141">
        <f t="shared" si="439"/>
        <v>471325.35395986325</v>
      </c>
      <c r="BW388" s="141"/>
      <c r="BX388" s="141">
        <v>23565</v>
      </c>
      <c r="BY388" s="141">
        <f t="shared" si="402"/>
        <v>10161290</v>
      </c>
      <c r="BZ388" s="141">
        <f t="shared" si="403"/>
        <v>10000069</v>
      </c>
      <c r="CA388" s="141">
        <f t="shared" si="440"/>
        <v>23944.914665088811</v>
      </c>
      <c r="CB388" s="141"/>
      <c r="CC388" s="141">
        <v>9232.5479369999994</v>
      </c>
      <c r="CD388" s="141">
        <f t="shared" si="404"/>
        <v>1904000</v>
      </c>
      <c r="CE388" s="141">
        <f t="shared" si="405"/>
        <v>1874207.2309440002</v>
      </c>
      <c r="CF388" s="141">
        <f t="shared" si="441"/>
        <v>9379.3103461637638</v>
      </c>
      <c r="CG388" s="141"/>
      <c r="CH388" s="141">
        <v>693.23</v>
      </c>
      <c r="CI388" s="141">
        <f t="shared" si="408"/>
        <v>246401</v>
      </c>
      <c r="CJ388" s="141">
        <f t="shared" si="409"/>
        <v>225992.98000000117</v>
      </c>
      <c r="CK388" s="141">
        <f t="shared" si="442"/>
        <v>755.83128834355432</v>
      </c>
      <c r="CL388" s="141"/>
      <c r="CM388" s="141">
        <v>788683.99999998079</v>
      </c>
      <c r="CN388" s="141"/>
      <c r="CO388" s="141">
        <f t="shared" ref="CO388" si="445">CN388+CM388</f>
        <v>788683.99999998079</v>
      </c>
      <c r="CP388" s="141">
        <f t="shared" si="410"/>
        <v>435000431</v>
      </c>
      <c r="CQ388" s="141">
        <f t="shared" si="411"/>
        <v>435000431.00000006</v>
      </c>
      <c r="CR388" s="141">
        <f t="shared" si="412"/>
        <v>788683.99999998068</v>
      </c>
      <c r="CS388" s="141"/>
      <c r="CT388" s="141"/>
      <c r="CU388" s="141"/>
      <c r="CV388" s="141">
        <f t="shared" si="407"/>
        <v>16919375.639215574</v>
      </c>
    </row>
    <row r="389" spans="1:100" x14ac:dyDescent="0.3">
      <c r="A389" s="117" t="s">
        <v>1043</v>
      </c>
      <c r="B389" s="1" t="s">
        <v>1045</v>
      </c>
      <c r="C389" s="1"/>
      <c r="D389" s="1"/>
      <c r="E389" s="1"/>
      <c r="F389" s="144"/>
      <c r="G389" s="144"/>
      <c r="H389" s="144"/>
      <c r="I389" s="141"/>
      <c r="J389" s="141"/>
      <c r="K389" s="144"/>
      <c r="L389" s="144"/>
      <c r="M389" s="144"/>
      <c r="N389" s="141"/>
      <c r="O389" s="141"/>
      <c r="P389" s="144"/>
      <c r="Q389" s="144"/>
      <c r="R389" s="144"/>
      <c r="S389" s="141"/>
      <c r="T389" s="141"/>
      <c r="U389" s="144"/>
      <c r="V389" s="144"/>
      <c r="W389" s="144"/>
      <c r="X389" s="144"/>
      <c r="Y389" s="141"/>
      <c r="Z389" s="144"/>
      <c r="AA389" s="144"/>
      <c r="AB389" s="144"/>
      <c r="AC389" s="144"/>
      <c r="AD389" s="141"/>
      <c r="AE389" s="144"/>
      <c r="AF389" s="144"/>
      <c r="AG389" s="144"/>
      <c r="AH389" s="144"/>
      <c r="AI389" s="141"/>
      <c r="AJ389" s="144"/>
      <c r="AK389" s="144"/>
      <c r="AL389" s="144"/>
      <c r="AM389" s="144"/>
      <c r="AN389" s="141"/>
      <c r="AO389" s="144"/>
      <c r="AP389" s="144"/>
      <c r="AQ389" s="144"/>
      <c r="AR389" s="144"/>
      <c r="AS389" s="141"/>
      <c r="AT389" s="144"/>
      <c r="AU389" s="144"/>
      <c r="AV389" s="144"/>
      <c r="AW389" s="144"/>
      <c r="AX389" s="141"/>
      <c r="AY389" s="144"/>
      <c r="AZ389" s="144"/>
      <c r="BA389" s="144"/>
      <c r="BB389" s="141"/>
      <c r="BC389" s="145"/>
      <c r="BD389" s="144"/>
      <c r="BE389" s="144"/>
      <c r="BF389" s="144"/>
      <c r="BG389" s="144"/>
      <c r="BH389" s="141"/>
      <c r="BI389" s="144"/>
      <c r="BJ389" s="144"/>
      <c r="BK389" s="144"/>
      <c r="BL389" s="144"/>
      <c r="BM389" s="144"/>
      <c r="BN389" s="144"/>
      <c r="BO389" s="144"/>
      <c r="BP389" s="144"/>
      <c r="BQ389" s="144"/>
      <c r="BR389" s="141"/>
      <c r="BS389" s="144"/>
      <c r="BT389" s="144"/>
      <c r="BU389" s="144"/>
      <c r="BV389" s="144"/>
      <c r="BW389" s="141"/>
      <c r="BX389" s="144"/>
      <c r="BY389" s="144"/>
      <c r="BZ389" s="144"/>
      <c r="CA389" s="144"/>
      <c r="CB389" s="141"/>
      <c r="CC389" s="144"/>
      <c r="CD389" s="144"/>
      <c r="CE389" s="144"/>
      <c r="CF389" s="144"/>
      <c r="CG389" s="141"/>
      <c r="CH389" s="144"/>
      <c r="CI389" s="144"/>
      <c r="CJ389" s="144"/>
      <c r="CK389" s="144"/>
      <c r="CL389" s="141"/>
      <c r="CM389" s="141"/>
      <c r="CN389" s="144"/>
      <c r="CO389" s="141"/>
      <c r="CP389" s="141"/>
      <c r="CQ389" s="141"/>
      <c r="CR389" s="141"/>
      <c r="CS389" s="141"/>
      <c r="CT389" s="144"/>
      <c r="CU389" s="144"/>
      <c r="CV389" s="141">
        <f t="shared" si="407"/>
        <v>0</v>
      </c>
    </row>
    <row r="390" spans="1:100" x14ac:dyDescent="0.3">
      <c r="A390" s="1"/>
      <c r="B390" s="1" t="s">
        <v>857</v>
      </c>
      <c r="C390" s="1"/>
      <c r="D390" s="1"/>
      <c r="E390" s="1"/>
      <c r="F390" s="5">
        <f>SUM(F4:F388)</f>
        <v>129600000.00000098</v>
      </c>
      <c r="K390" s="5">
        <f>SUM(K4:K388)</f>
        <v>5258012078.0000029</v>
      </c>
      <c r="P390" s="5">
        <f>SUM(P4:P388)</f>
        <v>1276518313.0000024</v>
      </c>
      <c r="U390" s="5">
        <f>SUM(U4:U388)</f>
        <v>523996799.00000209</v>
      </c>
      <c r="Z390" s="5">
        <f>SUM(Z4:Z388)</f>
        <v>342170317.00001383</v>
      </c>
      <c r="AE390" s="5">
        <f>SUM(AE4:AE388)</f>
        <v>726591897.00000179</v>
      </c>
      <c r="AJ390" s="5">
        <f>SUM(AJ4:AJ388)</f>
        <v>21580834</v>
      </c>
      <c r="AO390" s="5">
        <f>SUM(AO4:AO388)</f>
        <v>45294790.000002876</v>
      </c>
      <c r="AT390" s="5">
        <f>SUM(AT4:AT388)</f>
        <v>11889881.000002848</v>
      </c>
      <c r="AY390" s="5">
        <f>SUM(AY11:AY388)</f>
        <v>834431461.9999969</v>
      </c>
      <c r="BD390" s="5">
        <f>SUM(BD4:BD388)</f>
        <v>9386434</v>
      </c>
      <c r="BI390" s="5">
        <f>SUM(BI4:BI388)</f>
        <v>2191101</v>
      </c>
      <c r="BN390" s="5">
        <f>SUM(BN4:BN388)</f>
        <v>183638092</v>
      </c>
      <c r="BS390" s="5">
        <f>SUM(BS4:BS388)</f>
        <v>119177778</v>
      </c>
      <c r="BX390" s="5">
        <f>SUM(BX4:BX388)</f>
        <v>10000069</v>
      </c>
      <c r="CC390" s="5">
        <f>SUM(CC4:CC388)</f>
        <v>1874207.2309440002</v>
      </c>
      <c r="CH390" s="5">
        <f>SUM(CH4:CH388)</f>
        <v>225992.98000000117</v>
      </c>
      <c r="CM390" s="7">
        <f>SUM(CM4:CM388)</f>
        <v>115821742.0000001</v>
      </c>
      <c r="CN390" s="5">
        <f>SUM(CN4:CN388)</f>
        <v>319178689</v>
      </c>
      <c r="CO390" s="7">
        <f>SUM(CO4:CO388)</f>
        <v>435000431.00000006</v>
      </c>
      <c r="CV390" s="5"/>
    </row>
    <row r="391" spans="1:100" x14ac:dyDescent="0.3">
      <c r="A391" s="1"/>
      <c r="B391" s="1" t="s">
        <v>856</v>
      </c>
      <c r="C391" s="1"/>
      <c r="D391" s="1"/>
      <c r="E391" s="1"/>
      <c r="F391" s="5">
        <f>'Control Totals 2016-17'!I3</f>
        <v>129600000</v>
      </c>
      <c r="K391" s="5">
        <f>'Control Totals 2016-17'!I2</f>
        <v>3202979103</v>
      </c>
      <c r="P391" s="5">
        <f>'Control Totals 2016-17'!I4</f>
        <v>756991403</v>
      </c>
      <c r="U391" s="5">
        <f>'Control Totals 2016-17'!I5</f>
        <v>443204474</v>
      </c>
      <c r="Z391" s="5">
        <f>'Control Totals 2016-17'!I6</f>
        <v>340118003</v>
      </c>
      <c r="AE391" s="5">
        <f>'Control Totals 2016-17'!I7</f>
        <v>605544318</v>
      </c>
      <c r="AJ391" s="5">
        <f>'Control Totals 2016-17'!I8</f>
        <v>20371175</v>
      </c>
      <c r="AO391" s="5">
        <f>'Control Totals 2016-17'!I9</f>
        <v>45205996</v>
      </c>
      <c r="AT391" s="5">
        <f>'Control Totals 2016-17'!I10</f>
        <v>12223411</v>
      </c>
      <c r="AY391" s="5">
        <v>859541545</v>
      </c>
      <c r="BD391" s="5">
        <v>9386434</v>
      </c>
      <c r="BI391" s="5">
        <v>2191103</v>
      </c>
      <c r="BN391" s="5">
        <f>'Control Totals 2016-17'!I15</f>
        <v>186600000</v>
      </c>
      <c r="BS391" s="5">
        <v>121100000</v>
      </c>
      <c r="BX391" s="5">
        <v>10161290</v>
      </c>
      <c r="CC391" s="5">
        <v>1904000</v>
      </c>
      <c r="CH391" s="5">
        <v>246401</v>
      </c>
      <c r="CM391" s="7"/>
      <c r="CN391" s="5">
        <v>435000431</v>
      </c>
      <c r="CO391" s="7">
        <f>'Control Totals 2016-17'!I12</f>
        <v>435000431</v>
      </c>
    </row>
    <row r="392" spans="1:100" x14ac:dyDescent="0.3">
      <c r="A392" s="1"/>
      <c r="B392" s="1"/>
      <c r="C392" s="1"/>
      <c r="D392" s="1"/>
      <c r="E392" s="1"/>
      <c r="CM392" s="7"/>
    </row>
    <row r="393" spans="1:100" x14ac:dyDescent="0.3">
      <c r="A393" s="1"/>
      <c r="B393" s="1"/>
      <c r="C393" s="1"/>
      <c r="D393" s="1"/>
      <c r="E393" s="1"/>
    </row>
    <row r="394" spans="1:100" x14ac:dyDescent="0.3">
      <c r="A394" s="1"/>
      <c r="B394" s="1"/>
      <c r="C394" s="1"/>
      <c r="D394" s="1"/>
      <c r="E394" s="1"/>
    </row>
    <row r="395" spans="1:100" x14ac:dyDescent="0.3">
      <c r="A395" s="1"/>
      <c r="B395" s="1"/>
      <c r="C395" s="1" t="s">
        <v>1356</v>
      </c>
      <c r="D395" s="1"/>
      <c r="E395" s="1"/>
    </row>
    <row r="396" spans="1:100" x14ac:dyDescent="0.3">
      <c r="A396" s="1"/>
      <c r="B396" s="1"/>
      <c r="C396" s="8" t="s">
        <v>1371</v>
      </c>
      <c r="D396" s="19" t="s">
        <v>1357</v>
      </c>
      <c r="E396" s="1"/>
    </row>
    <row r="397" spans="1:100" x14ac:dyDescent="0.3">
      <c r="A397" s="1"/>
      <c r="B397" s="1"/>
      <c r="E397" s="1"/>
    </row>
    <row r="398" spans="1:100" x14ac:dyDescent="0.3">
      <c r="A398" s="1"/>
      <c r="B398" s="1"/>
      <c r="C398" s="1" t="s">
        <v>1373</v>
      </c>
      <c r="D398" s="1"/>
      <c r="E398" s="1"/>
    </row>
    <row r="399" spans="1:100" x14ac:dyDescent="0.3">
      <c r="A399" s="1"/>
      <c r="B399" s="1"/>
      <c r="C399" s="8" t="s">
        <v>1372</v>
      </c>
      <c r="D399" s="19" t="s">
        <v>1370</v>
      </c>
      <c r="E399" s="1"/>
    </row>
    <row r="400" spans="1:100" x14ac:dyDescent="0.3">
      <c r="A400" s="1"/>
      <c r="B400" s="1"/>
      <c r="C400" s="1"/>
      <c r="D400" s="1"/>
      <c r="E400" s="1"/>
    </row>
    <row r="401" spans="1:5" x14ac:dyDescent="0.3">
      <c r="A401" s="1"/>
      <c r="B401" s="1"/>
      <c r="C401" s="1"/>
      <c r="D401" s="1"/>
      <c r="E401" s="1"/>
    </row>
    <row r="402" spans="1:5" x14ac:dyDescent="0.3">
      <c r="A402" s="1"/>
      <c r="B402" s="1"/>
      <c r="C402" s="1"/>
      <c r="D402" s="1"/>
      <c r="E402" s="1"/>
    </row>
    <row r="403" spans="1:5" x14ac:dyDescent="0.3">
      <c r="A403" s="1"/>
      <c r="B403" s="1"/>
      <c r="C403" s="1"/>
      <c r="D403" s="1"/>
      <c r="E403" s="1"/>
    </row>
    <row r="404" spans="1:5" x14ac:dyDescent="0.3">
      <c r="A404" s="1"/>
      <c r="B404" s="1"/>
      <c r="C404" s="1"/>
      <c r="D404" s="1"/>
      <c r="E404" s="1"/>
    </row>
  </sheetData>
  <sortState ref="A3:ED389">
    <sortCondition ref="B3:B389"/>
  </sortState>
  <hyperlinks>
    <hyperlink ref="D396" r:id="rId1"/>
    <hyperlink ref="D399" r:id="rId2"/>
  </hyperlinks>
  <pageMargins left="0.7" right="0.7" top="0.75" bottom="0.75" header="0.3" footer="0.3"/>
  <pageSetup paperSize="9" orientation="portrait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391"/>
  <sheetViews>
    <sheetView workbookViewId="0">
      <pane xSplit="3" ySplit="2" topLeftCell="D4" activePane="bottomRight" state="frozen"/>
      <selection pane="topRight" activeCell="C1" sqref="C1"/>
      <selection pane="bottomLeft" activeCell="A3" sqref="A3"/>
      <selection pane="bottomRight" activeCell="M1" sqref="M1:N1048576"/>
    </sheetView>
  </sheetViews>
  <sheetFormatPr defaultColWidth="9.109375" defaultRowHeight="14.4" x14ac:dyDescent="0.3"/>
  <cols>
    <col min="1" max="2" width="9.109375" style="13"/>
    <col min="3" max="3" width="31.5546875" style="13" customWidth="1"/>
    <col min="4" max="5" width="10.88671875" style="13"/>
    <col min="6" max="6" width="12" style="13" bestFit="1" customWidth="1"/>
    <col min="7" max="7" width="12.6640625" style="13" bestFit="1" customWidth="1"/>
    <col min="8" max="8" width="12.109375" style="13" bestFit="1" customWidth="1"/>
    <col min="9" max="9" width="12.6640625" style="13" bestFit="1" customWidth="1"/>
    <col min="10" max="10" width="15.44140625" style="13" customWidth="1"/>
    <col min="11" max="11" width="14.109375" style="13" customWidth="1"/>
    <col min="12" max="12" width="9.109375" style="13"/>
    <col min="13" max="13" width="12.33203125" style="118" bestFit="1" customWidth="1"/>
    <col min="14" max="14" width="12.109375" style="20" customWidth="1"/>
    <col min="15" max="16384" width="9.109375" style="13"/>
  </cols>
  <sheetData>
    <row r="1" spans="1:14" s="126" customFormat="1" ht="115.2" x14ac:dyDescent="0.3">
      <c r="A1" s="138" t="s">
        <v>1368</v>
      </c>
      <c r="F1" s="126" t="s">
        <v>1366</v>
      </c>
      <c r="G1" s="126" t="s">
        <v>1355</v>
      </c>
      <c r="H1" s="126" t="s">
        <v>1359</v>
      </c>
      <c r="I1" s="126" t="s">
        <v>1354</v>
      </c>
      <c r="J1" s="126" t="s">
        <v>1352</v>
      </c>
      <c r="K1" s="126" t="s">
        <v>1353</v>
      </c>
      <c r="M1" s="127" t="s">
        <v>1363</v>
      </c>
      <c r="N1" s="128" t="s">
        <v>1364</v>
      </c>
    </row>
    <row r="2" spans="1:14" x14ac:dyDescent="0.3">
      <c r="B2" s="2" t="s">
        <v>0</v>
      </c>
      <c r="C2" s="2" t="s">
        <v>1</v>
      </c>
      <c r="D2" s="2" t="s">
        <v>2</v>
      </c>
      <c r="E2" s="2" t="s">
        <v>3</v>
      </c>
      <c r="F2" s="3" t="s">
        <v>880</v>
      </c>
      <c r="G2" s="3" t="s">
        <v>875</v>
      </c>
      <c r="H2" s="3" t="s">
        <v>876</v>
      </c>
      <c r="I2" s="3" t="s">
        <v>877</v>
      </c>
      <c r="J2" s="3" t="s">
        <v>878</v>
      </c>
      <c r="K2" s="3" t="s">
        <v>879</v>
      </c>
      <c r="M2" s="140" t="s">
        <v>1362</v>
      </c>
    </row>
    <row r="3" spans="1:14" x14ac:dyDescent="0.3">
      <c r="B3" s="2"/>
      <c r="C3" s="2"/>
      <c r="D3" s="2"/>
      <c r="E3" s="2"/>
      <c r="F3" s="2"/>
      <c r="G3" s="2"/>
      <c r="H3" s="2"/>
      <c r="I3" s="2"/>
      <c r="J3" s="2"/>
      <c r="K3" s="2"/>
      <c r="M3" s="119"/>
    </row>
    <row r="4" spans="1:14" x14ac:dyDescent="0.3">
      <c r="B4" s="4" t="s">
        <v>725</v>
      </c>
      <c r="C4" s="4" t="s">
        <v>726</v>
      </c>
      <c r="D4" s="4" t="s">
        <v>348</v>
      </c>
      <c r="E4" s="4" t="s">
        <v>348</v>
      </c>
      <c r="F4" s="20">
        <f>J4-K4</f>
        <v>189495.29531744285</v>
      </c>
      <c r="G4" s="20">
        <f>IF(F4&gt;0,F4,0)</f>
        <v>189495.29531744285</v>
      </c>
      <c r="H4" s="20">
        <v>150000000</v>
      </c>
      <c r="I4" s="20">
        <f t="shared" ref="I4:I67" si="0">$G$391</f>
        <v>389502631.78961796</v>
      </c>
      <c r="J4" s="141">
        <f>'Step 1 (16-17)'!CV4</f>
        <v>963430.05351644289</v>
      </c>
      <c r="K4" s="145">
        <f>VLOOKUP(B4,'RSG 2016-17'!$A$7:$F$389,6,0)*1000000</f>
        <v>773934.75819900003</v>
      </c>
      <c r="L4" s="20"/>
      <c r="M4" s="120">
        <f>(G4/I4)*H4</f>
        <v>72975.87224768546</v>
      </c>
      <c r="N4" s="20">
        <f>VLOOKUP(B4,'CSP 2016-17'!$A$9:$O$391,15,0)*1000000</f>
        <v>72975.872283114499</v>
      </c>
    </row>
    <row r="5" spans="1:14" x14ac:dyDescent="0.3">
      <c r="B5" s="4" t="s">
        <v>363</v>
      </c>
      <c r="C5" s="4" t="s">
        <v>364</v>
      </c>
      <c r="D5" s="4" t="s">
        <v>348</v>
      </c>
      <c r="E5" s="4" t="s">
        <v>348</v>
      </c>
      <c r="F5" s="20">
        <f t="shared" ref="F5:F68" si="1">J5-K5</f>
        <v>-168249.8590021655</v>
      </c>
      <c r="G5" s="20">
        <f t="shared" ref="G5:G68" si="2">IF(F5&gt;0,F5,0)</f>
        <v>0</v>
      </c>
      <c r="H5" s="20">
        <v>150000000</v>
      </c>
      <c r="I5" s="20">
        <f t="shared" si="0"/>
        <v>389502631.78961796</v>
      </c>
      <c r="J5" s="141">
        <f>'Step 1 (16-17)'!CV5</f>
        <v>1532216.0962418346</v>
      </c>
      <c r="K5" s="145">
        <f>VLOOKUP(B5,'RSG 2016-17'!$A$7:$F$389,6,0)*1000000</f>
        <v>1700465.9552440001</v>
      </c>
      <c r="L5" s="20"/>
      <c r="M5" s="120">
        <f t="shared" ref="M5:M67" si="3">(G5/I5)*H5</f>
        <v>0</v>
      </c>
      <c r="N5" s="20">
        <f>VLOOKUP(B5,'CSP 2016-17'!$A$9:$O$391,15,0)*1000000</f>
        <v>0</v>
      </c>
    </row>
    <row r="6" spans="1:14" x14ac:dyDescent="0.3">
      <c r="B6" s="4" t="s">
        <v>375</v>
      </c>
      <c r="C6" s="4" t="s">
        <v>376</v>
      </c>
      <c r="D6" s="4" t="s">
        <v>348</v>
      </c>
      <c r="E6" s="4" t="s">
        <v>348</v>
      </c>
      <c r="F6" s="20">
        <f t="shared" si="1"/>
        <v>-5725.0466252288315</v>
      </c>
      <c r="G6" s="20">
        <f t="shared" si="2"/>
        <v>0</v>
      </c>
      <c r="H6" s="20">
        <v>150000000</v>
      </c>
      <c r="I6" s="20">
        <f t="shared" si="0"/>
        <v>389502631.78961796</v>
      </c>
      <c r="J6" s="141">
        <f>'Step 1 (16-17)'!CV6</f>
        <v>1542006.7434267711</v>
      </c>
      <c r="K6" s="145">
        <f>VLOOKUP(B6,'RSG 2016-17'!$A$7:$F$389,6,0)*1000000</f>
        <v>1547731.790052</v>
      </c>
      <c r="L6" s="20"/>
      <c r="M6" s="120">
        <f t="shared" si="3"/>
        <v>0</v>
      </c>
      <c r="N6" s="20">
        <f>VLOOKUP(B6,'CSP 2016-17'!$A$9:$O$391,15,0)*1000000</f>
        <v>0</v>
      </c>
    </row>
    <row r="7" spans="1:14" x14ac:dyDescent="0.3">
      <c r="B7" s="4" t="s">
        <v>727</v>
      </c>
      <c r="C7" s="4" t="s">
        <v>728</v>
      </c>
      <c r="D7" s="4" t="s">
        <v>348</v>
      </c>
      <c r="E7" s="4" t="s">
        <v>348</v>
      </c>
      <c r="F7" s="20">
        <f t="shared" si="1"/>
        <v>211882.05724110547</v>
      </c>
      <c r="G7" s="20">
        <f t="shared" si="2"/>
        <v>211882.05724110547</v>
      </c>
      <c r="H7" s="20">
        <v>150000000</v>
      </c>
      <c r="I7" s="20">
        <f t="shared" si="0"/>
        <v>389502631.78961796</v>
      </c>
      <c r="J7" s="141">
        <f>'Step 1 (16-17)'!CV7</f>
        <v>1877495.2964191055</v>
      </c>
      <c r="K7" s="145">
        <f>VLOOKUP(B7,'RSG 2016-17'!$A$7:$F$389,6,0)*1000000</f>
        <v>1665613.239178</v>
      </c>
      <c r="L7" s="20"/>
      <c r="M7" s="120">
        <f t="shared" si="3"/>
        <v>81597.160050339269</v>
      </c>
      <c r="N7" s="20">
        <f>VLOOKUP(B7,'CSP 2016-17'!$A$9:$O$391,15,0)*1000000</f>
        <v>81597.160090058402</v>
      </c>
    </row>
    <row r="8" spans="1:14" x14ac:dyDescent="0.3">
      <c r="B8" s="4" t="s">
        <v>629</v>
      </c>
      <c r="C8" s="4" t="s">
        <v>630</v>
      </c>
      <c r="D8" s="4" t="s">
        <v>348</v>
      </c>
      <c r="E8" s="4" t="s">
        <v>348</v>
      </c>
      <c r="F8" s="20">
        <f t="shared" si="1"/>
        <v>-138134.31862223754</v>
      </c>
      <c r="G8" s="20">
        <f t="shared" si="2"/>
        <v>0</v>
      </c>
      <c r="H8" s="20">
        <v>150000000</v>
      </c>
      <c r="I8" s="20">
        <f t="shared" si="0"/>
        <v>389502631.78961796</v>
      </c>
      <c r="J8" s="141">
        <f>'Step 1 (16-17)'!CV8</f>
        <v>1721257.6421077624</v>
      </c>
      <c r="K8" s="145">
        <f>VLOOKUP(B8,'RSG 2016-17'!$A$7:$F$389,6,0)*1000000</f>
        <v>1859391.9607299999</v>
      </c>
      <c r="L8" s="20"/>
      <c r="M8" s="120">
        <f t="shared" si="3"/>
        <v>0</v>
      </c>
      <c r="N8" s="20">
        <f>VLOOKUP(B8,'CSP 2016-17'!$A$9:$O$391,15,0)*1000000</f>
        <v>0</v>
      </c>
    </row>
    <row r="9" spans="1:14" x14ac:dyDescent="0.3">
      <c r="B9" s="4" t="s">
        <v>517</v>
      </c>
      <c r="C9" s="4" t="s">
        <v>518</v>
      </c>
      <c r="D9" s="4" t="s">
        <v>348</v>
      </c>
      <c r="E9" s="4" t="s">
        <v>348</v>
      </c>
      <c r="F9" s="20">
        <f t="shared" si="1"/>
        <v>74737.327371691354</v>
      </c>
      <c r="G9" s="20">
        <f t="shared" si="2"/>
        <v>74737.327371691354</v>
      </c>
      <c r="H9" s="20">
        <v>150000000</v>
      </c>
      <c r="I9" s="20">
        <f t="shared" si="0"/>
        <v>389502631.78961796</v>
      </c>
      <c r="J9" s="141">
        <f>'Step 1 (16-17)'!CV9</f>
        <v>1344651.9874216914</v>
      </c>
      <c r="K9" s="145">
        <f>VLOOKUP(B9,'RSG 2016-17'!$A$7:$F$389,6,0)*1000000</f>
        <v>1269914.6600500001</v>
      </c>
      <c r="L9" s="20"/>
      <c r="M9" s="120">
        <f t="shared" si="3"/>
        <v>28781.83147118986</v>
      </c>
      <c r="N9" s="20">
        <f>VLOOKUP(B9,'CSP 2016-17'!$A$9:$O$391,15,0)*1000000</f>
        <v>28781.831485197388</v>
      </c>
    </row>
    <row r="10" spans="1:14" x14ac:dyDescent="0.3">
      <c r="B10" s="4" t="s">
        <v>767</v>
      </c>
      <c r="C10" s="4" t="s">
        <v>768</v>
      </c>
      <c r="D10" s="4" t="s">
        <v>764</v>
      </c>
      <c r="E10" s="4" t="s">
        <v>764</v>
      </c>
      <c r="F10" s="20">
        <f t="shared" si="1"/>
        <v>-4482.3826644103974</v>
      </c>
      <c r="G10" s="20">
        <f t="shared" si="2"/>
        <v>0</v>
      </c>
      <c r="H10" s="20">
        <v>150000000</v>
      </c>
      <c r="I10" s="20">
        <f t="shared" si="0"/>
        <v>389502631.78961796</v>
      </c>
      <c r="J10" s="141">
        <f>'Step 1 (16-17)'!CV10</f>
        <v>8642787.2570915893</v>
      </c>
      <c r="K10" s="145">
        <f>VLOOKUP(B10,'RSG 2016-17'!$A$7:$F$389,6,0)*1000000</f>
        <v>8647269.6397559997</v>
      </c>
      <c r="L10" s="20"/>
      <c r="M10" s="120">
        <f t="shared" si="3"/>
        <v>0</v>
      </c>
      <c r="N10" s="20">
        <f>VLOOKUP(B10,'CSP 2016-17'!$A$9:$O$391,15,0)*1000000</f>
        <v>0</v>
      </c>
    </row>
    <row r="11" spans="1:14" x14ac:dyDescent="0.3">
      <c r="B11" s="4" t="s">
        <v>346</v>
      </c>
      <c r="C11" s="4" t="s">
        <v>347</v>
      </c>
      <c r="D11" s="4" t="s">
        <v>348</v>
      </c>
      <c r="E11" s="4" t="s">
        <v>348</v>
      </c>
      <c r="F11" s="20">
        <f t="shared" si="1"/>
        <v>210837.23972275341</v>
      </c>
      <c r="G11" s="20">
        <f t="shared" si="2"/>
        <v>210837.23972275341</v>
      </c>
      <c r="H11" s="20">
        <v>150000000</v>
      </c>
      <c r="I11" s="20">
        <f t="shared" si="0"/>
        <v>389502631.78961796</v>
      </c>
      <c r="J11" s="141">
        <f>'Step 1 (16-17)'!CV11</f>
        <v>1780257.9179797533</v>
      </c>
      <c r="K11" s="145">
        <f>VLOOKUP(B11,'RSG 2016-17'!$A$7:$F$389,6,0)*1000000</f>
        <v>1569420.6782569999</v>
      </c>
      <c r="L11" s="20"/>
      <c r="M11" s="120">
        <f t="shared" si="3"/>
        <v>81194.794020018162</v>
      </c>
      <c r="N11" s="20">
        <f>VLOOKUP(B11,'CSP 2016-17'!$A$9:$O$391,15,0)*1000000</f>
        <v>81194.794059293665</v>
      </c>
    </row>
    <row r="12" spans="1:14" x14ac:dyDescent="0.3">
      <c r="B12" s="4" t="s">
        <v>679</v>
      </c>
      <c r="C12" s="4" t="s">
        <v>680</v>
      </c>
      <c r="D12" s="4" t="s">
        <v>348</v>
      </c>
      <c r="E12" s="4" t="s">
        <v>348</v>
      </c>
      <c r="F12" s="20">
        <f t="shared" si="1"/>
        <v>58404.318375619012</v>
      </c>
      <c r="G12" s="20">
        <f t="shared" si="2"/>
        <v>58404.318375619012</v>
      </c>
      <c r="H12" s="20">
        <v>150000000</v>
      </c>
      <c r="I12" s="20">
        <f t="shared" si="0"/>
        <v>389502631.78961796</v>
      </c>
      <c r="J12" s="141">
        <f>'Step 1 (16-17)'!CV12</f>
        <v>1049950.756718619</v>
      </c>
      <c r="K12" s="145">
        <f>VLOOKUP(B12,'RSG 2016-17'!$A$7:$F$389,6,0)*1000000</f>
        <v>991546.43834300002</v>
      </c>
      <c r="L12" s="20"/>
      <c r="M12" s="120">
        <f t="shared" si="3"/>
        <v>22491.883343871064</v>
      </c>
      <c r="N12" s="20">
        <f>VLOOKUP(B12,'CSP 2016-17'!$A$9:$O$391,15,0)*1000000</f>
        <v>22491.883354871155</v>
      </c>
    </row>
    <row r="13" spans="1:14" x14ac:dyDescent="0.3">
      <c r="B13" s="4" t="s">
        <v>134</v>
      </c>
      <c r="C13" s="4" t="s">
        <v>135</v>
      </c>
      <c r="D13" s="4"/>
      <c r="E13" s="4" t="s">
        <v>136</v>
      </c>
      <c r="F13" s="20">
        <f t="shared" si="1"/>
        <v>-4910393.709596023</v>
      </c>
      <c r="G13" s="20">
        <f t="shared" si="2"/>
        <v>0</v>
      </c>
      <c r="H13" s="20">
        <v>150000000</v>
      </c>
      <c r="I13" s="20">
        <f t="shared" si="0"/>
        <v>389502631.78961796</v>
      </c>
      <c r="J13" s="141">
        <f>'Step 1 (16-17)'!CV13</f>
        <v>31778939.97736498</v>
      </c>
      <c r="K13" s="145">
        <f>VLOOKUP(B13,'RSG 2016-17'!$A$7:$F$389,6,0)*1000000</f>
        <v>36689333.686961003</v>
      </c>
      <c r="L13" s="20"/>
      <c r="M13" s="120">
        <f t="shared" si="3"/>
        <v>0</v>
      </c>
      <c r="N13" s="20">
        <f>VLOOKUP(B13,'CSP 2016-17'!$A$9:$O$391,15,0)*1000000</f>
        <v>0</v>
      </c>
    </row>
    <row r="14" spans="1:14" x14ac:dyDescent="0.3">
      <c r="B14" s="4" t="s">
        <v>137</v>
      </c>
      <c r="C14" s="4" t="s">
        <v>138</v>
      </c>
      <c r="D14" s="4"/>
      <c r="E14" s="4" t="s">
        <v>136</v>
      </c>
      <c r="F14" s="20">
        <f t="shared" si="1"/>
        <v>3692730.6744790226</v>
      </c>
      <c r="G14" s="20">
        <f t="shared" si="2"/>
        <v>3692730.6744790226</v>
      </c>
      <c r="H14" s="20">
        <v>150000000</v>
      </c>
      <c r="I14" s="20">
        <f t="shared" si="0"/>
        <v>389502631.78961796</v>
      </c>
      <c r="J14" s="141">
        <f>'Step 1 (16-17)'!CV14</f>
        <v>40541565.200162023</v>
      </c>
      <c r="K14" s="145">
        <f>VLOOKUP(B14,'RSG 2016-17'!$A$7:$F$389,6,0)*1000000</f>
        <v>36848834.525683001</v>
      </c>
      <c r="L14" s="20"/>
      <c r="M14" s="120">
        <f t="shared" si="3"/>
        <v>1422094.630341385</v>
      </c>
      <c r="N14" s="20">
        <f>VLOOKUP(B14,'CSP 2016-17'!$A$9:$O$391,15,0)*1000000</f>
        <v>1422094.6310276054</v>
      </c>
    </row>
    <row r="15" spans="1:14" x14ac:dyDescent="0.3">
      <c r="B15" s="4" t="s">
        <v>65</v>
      </c>
      <c r="C15" s="4" t="s">
        <v>66</v>
      </c>
      <c r="D15" s="4"/>
      <c r="E15" s="4" t="s">
        <v>36</v>
      </c>
      <c r="F15" s="20">
        <f t="shared" si="1"/>
        <v>-2882628.358763542</v>
      </c>
      <c r="G15" s="20">
        <f t="shared" si="2"/>
        <v>0</v>
      </c>
      <c r="H15" s="20">
        <v>150000000</v>
      </c>
      <c r="I15" s="20">
        <f t="shared" si="0"/>
        <v>389502631.78961796</v>
      </c>
      <c r="J15" s="141">
        <f>'Step 1 (16-17)'!CV15</f>
        <v>31677220.54532646</v>
      </c>
      <c r="K15" s="145">
        <f>VLOOKUP(B15,'RSG 2016-17'!$A$7:$F$389,6,0)*1000000</f>
        <v>34559848.904090002</v>
      </c>
      <c r="L15" s="20"/>
      <c r="M15" s="120">
        <f t="shared" si="3"/>
        <v>0</v>
      </c>
      <c r="N15" s="20">
        <f>VLOOKUP(B15,'CSP 2016-17'!$A$9:$O$391,15,0)*1000000</f>
        <v>0</v>
      </c>
    </row>
    <row r="16" spans="1:14" x14ac:dyDescent="0.3">
      <c r="B16" s="4" t="s">
        <v>365</v>
      </c>
      <c r="C16" s="4" t="s">
        <v>366</v>
      </c>
      <c r="D16" s="4" t="s">
        <v>348</v>
      </c>
      <c r="E16" s="4" t="s">
        <v>348</v>
      </c>
      <c r="F16" s="20">
        <f t="shared" si="1"/>
        <v>-37548.216148934327</v>
      </c>
      <c r="G16" s="20">
        <f t="shared" si="2"/>
        <v>0</v>
      </c>
      <c r="H16" s="20">
        <v>150000000</v>
      </c>
      <c r="I16" s="20">
        <f t="shared" si="0"/>
        <v>389502631.78961796</v>
      </c>
      <c r="J16" s="141">
        <f>'Step 1 (16-17)'!CV16</f>
        <v>2666035.8941850658</v>
      </c>
      <c r="K16" s="145">
        <f>VLOOKUP(B16,'RSG 2016-17'!$A$7:$F$389,6,0)*1000000</f>
        <v>2703584.1103340001</v>
      </c>
      <c r="L16" s="20"/>
      <c r="M16" s="120">
        <f t="shared" si="3"/>
        <v>0</v>
      </c>
      <c r="N16" s="20">
        <f>VLOOKUP(B16,'CSP 2016-17'!$A$9:$O$391,15,0)*1000000</f>
        <v>0</v>
      </c>
    </row>
    <row r="17" spans="2:14" x14ac:dyDescent="0.3">
      <c r="B17" s="4" t="s">
        <v>429</v>
      </c>
      <c r="C17" s="4" t="s">
        <v>430</v>
      </c>
      <c r="D17" s="4" t="s">
        <v>348</v>
      </c>
      <c r="E17" s="4" t="s">
        <v>348</v>
      </c>
      <c r="F17" s="20">
        <f t="shared" si="1"/>
        <v>359608.93950093025</v>
      </c>
      <c r="G17" s="20">
        <f t="shared" si="2"/>
        <v>359608.93950093025</v>
      </c>
      <c r="H17" s="20">
        <v>150000000</v>
      </c>
      <c r="I17" s="20">
        <f t="shared" si="0"/>
        <v>389502631.78961796</v>
      </c>
      <c r="J17" s="141">
        <f>'Step 1 (16-17)'!CV17</f>
        <v>2954599.4217609302</v>
      </c>
      <c r="K17" s="145">
        <f>VLOOKUP(B17,'RSG 2016-17'!$A$7:$F$389,6,0)*1000000</f>
        <v>2594990.48226</v>
      </c>
      <c r="L17" s="20"/>
      <c r="M17" s="120">
        <f t="shared" si="3"/>
        <v>138487.7444275521</v>
      </c>
      <c r="N17" s="20">
        <f>VLOOKUP(B17,'CSP 2016-17'!$A$9:$O$391,15,0)*1000000</f>
        <v>138487.7444944061</v>
      </c>
    </row>
    <row r="18" spans="2:14" x14ac:dyDescent="0.3">
      <c r="B18" s="4" t="s">
        <v>465</v>
      </c>
      <c r="C18" s="4" t="s">
        <v>466</v>
      </c>
      <c r="D18" s="4" t="s">
        <v>348</v>
      </c>
      <c r="E18" s="4" t="s">
        <v>348</v>
      </c>
      <c r="F18" s="20">
        <f t="shared" si="1"/>
        <v>83385.467552595073</v>
      </c>
      <c r="G18" s="20">
        <f t="shared" si="2"/>
        <v>83385.467552595073</v>
      </c>
      <c r="H18" s="20">
        <v>150000000</v>
      </c>
      <c r="I18" s="20">
        <f t="shared" si="0"/>
        <v>389502631.78961796</v>
      </c>
      <c r="J18" s="141">
        <f>'Step 1 (16-17)'!CV18</f>
        <v>1507260.9785685951</v>
      </c>
      <c r="K18" s="145">
        <f>VLOOKUP(B18,'RSG 2016-17'!$A$7:$F$389,6,0)*1000000</f>
        <v>1423875.5110160001</v>
      </c>
      <c r="L18" s="20"/>
      <c r="M18" s="120">
        <f t="shared" si="3"/>
        <v>32112.286572803208</v>
      </c>
      <c r="N18" s="20">
        <f>VLOOKUP(B18,'CSP 2016-17'!$A$9:$O$391,15,0)*1000000</f>
        <v>32112.286588069834</v>
      </c>
    </row>
    <row r="19" spans="2:14" x14ac:dyDescent="0.3">
      <c r="B19" s="4" t="s">
        <v>631</v>
      </c>
      <c r="C19" s="4" t="s">
        <v>632</v>
      </c>
      <c r="D19" s="4" t="s">
        <v>348</v>
      </c>
      <c r="E19" s="4" t="s">
        <v>348</v>
      </c>
      <c r="F19" s="20">
        <f t="shared" si="1"/>
        <v>-175941.27358589135</v>
      </c>
      <c r="G19" s="20">
        <f t="shared" si="2"/>
        <v>0</v>
      </c>
      <c r="H19" s="20">
        <v>150000000</v>
      </c>
      <c r="I19" s="20">
        <f t="shared" si="0"/>
        <v>389502631.78961796</v>
      </c>
      <c r="J19" s="141">
        <f>'Step 1 (16-17)'!CV19</f>
        <v>1731118.6010301088</v>
      </c>
      <c r="K19" s="145">
        <f>VLOOKUP(B19,'RSG 2016-17'!$A$7:$F$389,6,0)*1000000</f>
        <v>1907059.8746160001</v>
      </c>
      <c r="L19" s="20"/>
      <c r="M19" s="120">
        <f t="shared" si="3"/>
        <v>0</v>
      </c>
      <c r="N19" s="20">
        <f>VLOOKUP(B19,'CSP 2016-17'!$A$9:$O$391,15,0)*1000000</f>
        <v>0</v>
      </c>
    </row>
    <row r="20" spans="2:14" x14ac:dyDescent="0.3">
      <c r="B20" s="4" t="s">
        <v>201</v>
      </c>
      <c r="C20" s="4" t="s">
        <v>202</v>
      </c>
      <c r="D20" s="4"/>
      <c r="E20" s="4" t="s">
        <v>203</v>
      </c>
      <c r="F20" s="20">
        <f t="shared" si="1"/>
        <v>2431170.8954070713</v>
      </c>
      <c r="G20" s="20">
        <f t="shared" si="2"/>
        <v>2431170.8954070713</v>
      </c>
      <c r="H20" s="20">
        <v>150000000</v>
      </c>
      <c r="I20" s="20">
        <f t="shared" si="0"/>
        <v>389502631.78961796</v>
      </c>
      <c r="J20" s="141">
        <f>'Step 1 (16-17)'!CV20</f>
        <v>16853794.97338907</v>
      </c>
      <c r="K20" s="145">
        <f>VLOOKUP(B20,'RSG 2016-17'!$A$7:$F$389,6,0)*1000000</f>
        <v>14422624.077981999</v>
      </c>
      <c r="L20" s="20"/>
      <c r="M20" s="120">
        <f t="shared" si="3"/>
        <v>936259.74395991489</v>
      </c>
      <c r="N20" s="20">
        <f>VLOOKUP(B20,'CSP 2016-17'!$A$9:$O$391,15,0)*1000000</f>
        <v>936259.74441129528</v>
      </c>
    </row>
    <row r="21" spans="2:14" x14ac:dyDescent="0.3">
      <c r="B21" s="4" t="s">
        <v>306</v>
      </c>
      <c r="C21" s="4" t="s">
        <v>307</v>
      </c>
      <c r="D21" s="4"/>
      <c r="E21" s="4" t="s">
        <v>203</v>
      </c>
      <c r="F21" s="20">
        <f t="shared" si="1"/>
        <v>1857464.3286444657</v>
      </c>
      <c r="G21" s="20">
        <f t="shared" si="2"/>
        <v>1857464.3286444657</v>
      </c>
      <c r="H21" s="20">
        <v>150000000</v>
      </c>
      <c r="I21" s="20">
        <f t="shared" si="0"/>
        <v>389502631.78961796</v>
      </c>
      <c r="J21" s="141">
        <f>'Step 1 (16-17)'!CV21</f>
        <v>23276165.365101464</v>
      </c>
      <c r="K21" s="145">
        <f>VLOOKUP(B21,'RSG 2016-17'!$A$7:$F$389,6,0)*1000000</f>
        <v>21418701.036456998</v>
      </c>
      <c r="L21" s="20"/>
      <c r="M21" s="120">
        <f t="shared" si="3"/>
        <v>715321.60903898766</v>
      </c>
      <c r="N21" s="20">
        <f>VLOOKUP(B21,'CSP 2016-17'!$A$9:$O$391,15,0)*1000000</f>
        <v>715321.60938475654</v>
      </c>
    </row>
    <row r="22" spans="2:14" x14ac:dyDescent="0.3">
      <c r="B22" s="4" t="s">
        <v>775</v>
      </c>
      <c r="C22" s="4" t="s">
        <v>776</v>
      </c>
      <c r="D22" s="4" t="s">
        <v>764</v>
      </c>
      <c r="E22" s="4" t="s">
        <v>764</v>
      </c>
      <c r="F22" s="20">
        <f t="shared" si="1"/>
        <v>174498.70011414029</v>
      </c>
      <c r="G22" s="20">
        <f t="shared" si="2"/>
        <v>174498.70011414029</v>
      </c>
      <c r="H22" s="20">
        <v>150000000</v>
      </c>
      <c r="I22" s="20">
        <f t="shared" si="0"/>
        <v>389502631.78961796</v>
      </c>
      <c r="J22" s="141">
        <f>'Step 1 (16-17)'!CV22</f>
        <v>4944362.0129931401</v>
      </c>
      <c r="K22" s="145">
        <f>VLOOKUP(B22,'RSG 2016-17'!$A$7:$F$389,6,0)*1000000</f>
        <v>4769863.3128789999</v>
      </c>
      <c r="L22" s="20"/>
      <c r="M22" s="120">
        <f t="shared" si="3"/>
        <v>67200.585774883395</v>
      </c>
      <c r="N22" s="20">
        <f>VLOOKUP(B22,'CSP 2016-17'!$A$9:$O$391,15,0)*1000000</f>
        <v>67200.585807257128</v>
      </c>
    </row>
    <row r="23" spans="2:14" x14ac:dyDescent="0.3">
      <c r="B23" s="4" t="s">
        <v>791</v>
      </c>
      <c r="C23" s="4" t="s">
        <v>792</v>
      </c>
      <c r="D23" s="4" t="s">
        <v>764</v>
      </c>
      <c r="E23" s="4" t="s">
        <v>764</v>
      </c>
      <c r="F23" s="20">
        <f t="shared" si="1"/>
        <v>166697.16206946038</v>
      </c>
      <c r="G23" s="20">
        <f t="shared" si="2"/>
        <v>166697.16206946038</v>
      </c>
      <c r="H23" s="20">
        <v>150000000</v>
      </c>
      <c r="I23" s="20">
        <f t="shared" si="0"/>
        <v>389502631.78961796</v>
      </c>
      <c r="J23" s="141">
        <f>'Step 1 (16-17)'!CV23</f>
        <v>5872926.4873854602</v>
      </c>
      <c r="K23" s="145">
        <f>VLOOKUP(B23,'RSG 2016-17'!$A$7:$F$389,6,0)*1000000</f>
        <v>5706229.3253159998</v>
      </c>
      <c r="L23" s="20"/>
      <c r="M23" s="120">
        <f t="shared" si="3"/>
        <v>64196.162669126141</v>
      </c>
      <c r="N23" s="20">
        <f>VLOOKUP(B23,'CSP 2016-17'!$A$9:$O$391,15,0)*1000000</f>
        <v>64196.162699927059</v>
      </c>
    </row>
    <row r="24" spans="2:14" x14ac:dyDescent="0.3">
      <c r="B24" s="4" t="s">
        <v>139</v>
      </c>
      <c r="C24" s="4" t="s">
        <v>140</v>
      </c>
      <c r="D24" s="4"/>
      <c r="E24" s="4" t="s">
        <v>136</v>
      </c>
      <c r="F24" s="20">
        <f t="shared" si="1"/>
        <v>1882634.0549842156</v>
      </c>
      <c r="G24" s="20">
        <f t="shared" si="2"/>
        <v>1882634.0549842156</v>
      </c>
      <c r="H24" s="20">
        <v>150000000</v>
      </c>
      <c r="I24" s="20">
        <f t="shared" si="0"/>
        <v>389502631.78961796</v>
      </c>
      <c r="J24" s="141">
        <f>'Step 1 (16-17)'!CV24</f>
        <v>23800631.127034217</v>
      </c>
      <c r="K24" s="145">
        <f>VLOOKUP(B24,'RSG 2016-17'!$A$7:$F$389,6,0)*1000000</f>
        <v>21917997.072050001</v>
      </c>
      <c r="L24" s="20"/>
      <c r="M24" s="120">
        <f t="shared" si="3"/>
        <v>725014.63456134603</v>
      </c>
      <c r="N24" s="20">
        <f>VLOOKUP(B24,'CSP 2016-17'!$A$9:$O$391,15,0)*1000000</f>
        <v>725014.63491150248</v>
      </c>
    </row>
    <row r="25" spans="2:14" x14ac:dyDescent="0.3">
      <c r="B25" s="4" t="s">
        <v>83</v>
      </c>
      <c r="C25" s="4" t="s">
        <v>84</v>
      </c>
      <c r="D25" s="4"/>
      <c r="E25" s="4" t="s">
        <v>36</v>
      </c>
      <c r="F25" s="20">
        <f t="shared" si="1"/>
        <v>-30157025.919232309</v>
      </c>
      <c r="G25" s="20">
        <f t="shared" si="2"/>
        <v>0</v>
      </c>
      <c r="H25" s="20">
        <v>150000000</v>
      </c>
      <c r="I25" s="20">
        <f t="shared" si="0"/>
        <v>389502631.78961796</v>
      </c>
      <c r="J25" s="141">
        <f>'Step 1 (16-17)'!CV25</f>
        <v>196429868.96997568</v>
      </c>
      <c r="K25" s="145">
        <f>VLOOKUP(B25,'RSG 2016-17'!$A$7:$F$389,6,0)*1000000</f>
        <v>226586894.88920799</v>
      </c>
      <c r="L25" s="20"/>
      <c r="M25" s="120">
        <f t="shared" si="3"/>
        <v>0</v>
      </c>
      <c r="N25" s="20">
        <f>VLOOKUP(B25,'CSP 2016-17'!$A$9:$O$391,15,0)*1000000</f>
        <v>0</v>
      </c>
    </row>
    <row r="26" spans="2:14" x14ac:dyDescent="0.3">
      <c r="B26" s="4" t="s">
        <v>565</v>
      </c>
      <c r="C26" s="4" t="s">
        <v>566</v>
      </c>
      <c r="D26" s="4" t="s">
        <v>348</v>
      </c>
      <c r="E26" s="4" t="s">
        <v>348</v>
      </c>
      <c r="F26" s="20">
        <f t="shared" si="1"/>
        <v>28960.018800074235</v>
      </c>
      <c r="G26" s="20">
        <f t="shared" si="2"/>
        <v>28960.018800074235</v>
      </c>
      <c r="H26" s="20">
        <v>150000000</v>
      </c>
      <c r="I26" s="20">
        <f t="shared" si="0"/>
        <v>389502631.78961796</v>
      </c>
      <c r="J26" s="141">
        <f>'Step 1 (16-17)'!CV26</f>
        <v>981243.78200807422</v>
      </c>
      <c r="K26" s="145">
        <f>VLOOKUP(B26,'RSG 2016-17'!$A$7:$F$389,6,0)*1000000</f>
        <v>952283.76320799999</v>
      </c>
      <c r="L26" s="20"/>
      <c r="M26" s="120">
        <f t="shared" si="3"/>
        <v>11152.691831765238</v>
      </c>
      <c r="N26" s="20">
        <f>VLOOKUP(B26,'CSP 2016-17'!$A$9:$O$391,15,0)*1000000</f>
        <v>11152.691837118373</v>
      </c>
    </row>
    <row r="27" spans="2:14" x14ac:dyDescent="0.3">
      <c r="B27" s="4" t="s">
        <v>284</v>
      </c>
      <c r="C27" s="4" t="s">
        <v>285</v>
      </c>
      <c r="D27" s="4"/>
      <c r="E27" s="4" t="s">
        <v>203</v>
      </c>
      <c r="F27" s="20">
        <f t="shared" si="1"/>
        <v>-2985401.3498236984</v>
      </c>
      <c r="G27" s="20">
        <f t="shared" si="2"/>
        <v>0</v>
      </c>
      <c r="H27" s="20">
        <v>150000000</v>
      </c>
      <c r="I27" s="20">
        <f t="shared" si="0"/>
        <v>389502631.78961796</v>
      </c>
      <c r="J27" s="141">
        <f>'Step 1 (16-17)'!CV27</f>
        <v>25868189.434967302</v>
      </c>
      <c r="K27" s="145">
        <f>VLOOKUP(B27,'RSG 2016-17'!$A$7:$F$389,6,0)*1000000</f>
        <v>28853590.784791</v>
      </c>
      <c r="L27" s="20"/>
      <c r="M27" s="120">
        <f t="shared" si="3"/>
        <v>0</v>
      </c>
      <c r="N27" s="20">
        <f>VLOOKUP(B27,'CSP 2016-17'!$A$9:$O$391,15,0)*1000000</f>
        <v>0</v>
      </c>
    </row>
    <row r="28" spans="2:14" x14ac:dyDescent="0.3">
      <c r="B28" s="4" t="s">
        <v>286</v>
      </c>
      <c r="C28" s="4" t="s">
        <v>287</v>
      </c>
      <c r="D28" s="4"/>
      <c r="E28" s="4" t="s">
        <v>203</v>
      </c>
      <c r="F28" s="20">
        <f t="shared" si="1"/>
        <v>-3260565.0624012835</v>
      </c>
      <c r="G28" s="20">
        <f t="shared" si="2"/>
        <v>0</v>
      </c>
      <c r="H28" s="20">
        <v>150000000</v>
      </c>
      <c r="I28" s="20">
        <f t="shared" si="0"/>
        <v>389502631.78961796</v>
      </c>
      <c r="J28" s="141">
        <f>'Step 1 (16-17)'!CV28</f>
        <v>28375146.560927715</v>
      </c>
      <c r="K28" s="145">
        <f>VLOOKUP(B28,'RSG 2016-17'!$A$7:$F$389,6,0)*1000000</f>
        <v>31635711.623328999</v>
      </c>
      <c r="L28" s="20"/>
      <c r="M28" s="120">
        <f t="shared" si="3"/>
        <v>0</v>
      </c>
      <c r="N28" s="20">
        <f>VLOOKUP(B28,'CSP 2016-17'!$A$9:$O$391,15,0)*1000000</f>
        <v>0</v>
      </c>
    </row>
    <row r="29" spans="2:14" x14ac:dyDescent="0.3">
      <c r="B29" s="4" t="s">
        <v>377</v>
      </c>
      <c r="C29" s="4" t="s">
        <v>378</v>
      </c>
      <c r="D29" s="4" t="s">
        <v>348</v>
      </c>
      <c r="E29" s="4" t="s">
        <v>348</v>
      </c>
      <c r="F29" s="20">
        <f t="shared" si="1"/>
        <v>-84476.070578285493</v>
      </c>
      <c r="G29" s="20">
        <f t="shared" si="2"/>
        <v>0</v>
      </c>
      <c r="H29" s="20">
        <v>150000000</v>
      </c>
      <c r="I29" s="20">
        <f t="shared" si="0"/>
        <v>389502631.78961796</v>
      </c>
      <c r="J29" s="141">
        <f>'Step 1 (16-17)'!CV29</f>
        <v>2372514.9069537143</v>
      </c>
      <c r="K29" s="145">
        <f>VLOOKUP(B29,'RSG 2016-17'!$A$7:$F$389,6,0)*1000000</f>
        <v>2456990.9775319998</v>
      </c>
      <c r="L29" s="20"/>
      <c r="M29" s="120">
        <f t="shared" si="3"/>
        <v>0</v>
      </c>
      <c r="N29" s="20">
        <f>VLOOKUP(B29,'CSP 2016-17'!$A$9:$O$391,15,0)*1000000</f>
        <v>0</v>
      </c>
    </row>
    <row r="30" spans="2:14" x14ac:dyDescent="0.3">
      <c r="B30" s="4" t="s">
        <v>34</v>
      </c>
      <c r="C30" s="4" t="s">
        <v>35</v>
      </c>
      <c r="D30" s="4"/>
      <c r="E30" s="4" t="s">
        <v>36</v>
      </c>
      <c r="F30" s="20">
        <f t="shared" si="1"/>
        <v>-2853011.0117991343</v>
      </c>
      <c r="G30" s="20">
        <f t="shared" si="2"/>
        <v>0</v>
      </c>
      <c r="H30" s="20">
        <v>150000000</v>
      </c>
      <c r="I30" s="20">
        <f t="shared" si="0"/>
        <v>389502631.78961796</v>
      </c>
      <c r="J30" s="141">
        <f>'Step 1 (16-17)'!CV30</f>
        <v>39154605.364260867</v>
      </c>
      <c r="K30" s="145">
        <f>VLOOKUP(B30,'RSG 2016-17'!$A$7:$F$389,6,0)*1000000</f>
        <v>42007616.376060002</v>
      </c>
      <c r="L30" s="20"/>
      <c r="M30" s="120">
        <f t="shared" si="3"/>
        <v>0</v>
      </c>
      <c r="N30" s="20">
        <f>VLOOKUP(B30,'CSP 2016-17'!$A$9:$O$391,15,0)*1000000</f>
        <v>0</v>
      </c>
    </row>
    <row r="31" spans="2:14" x14ac:dyDescent="0.3">
      <c r="B31" s="4" t="s">
        <v>579</v>
      </c>
      <c r="C31" s="4" t="s">
        <v>580</v>
      </c>
      <c r="D31" s="4" t="s">
        <v>348</v>
      </c>
      <c r="E31" s="4" t="s">
        <v>348</v>
      </c>
      <c r="F31" s="20">
        <f t="shared" si="1"/>
        <v>-136867.66204648046</v>
      </c>
      <c r="G31" s="20">
        <f t="shared" si="2"/>
        <v>0</v>
      </c>
      <c r="H31" s="20">
        <v>150000000</v>
      </c>
      <c r="I31" s="20">
        <f t="shared" si="0"/>
        <v>389502631.78961796</v>
      </c>
      <c r="J31" s="141">
        <f>'Step 1 (16-17)'!CV31</f>
        <v>1293721.0955135196</v>
      </c>
      <c r="K31" s="145">
        <f>VLOOKUP(B31,'RSG 2016-17'!$A$7:$F$389,6,0)*1000000</f>
        <v>1430588.7575600001</v>
      </c>
      <c r="L31" s="20"/>
      <c r="M31" s="120">
        <f t="shared" si="3"/>
        <v>0</v>
      </c>
      <c r="N31" s="20">
        <f>VLOOKUP(B31,'CSP 2016-17'!$A$9:$O$391,15,0)*1000000</f>
        <v>0</v>
      </c>
    </row>
    <row r="32" spans="2:14" x14ac:dyDescent="0.3">
      <c r="B32" s="4" t="s">
        <v>234</v>
      </c>
      <c r="C32" s="4" t="s">
        <v>235</v>
      </c>
      <c r="D32" s="4"/>
      <c r="E32" s="4" t="s">
        <v>203</v>
      </c>
      <c r="F32" s="20">
        <f t="shared" si="1"/>
        <v>808210.65562126786</v>
      </c>
      <c r="G32" s="20">
        <f t="shared" si="2"/>
        <v>808210.65562126786</v>
      </c>
      <c r="H32" s="20">
        <v>150000000</v>
      </c>
      <c r="I32" s="20">
        <f t="shared" si="0"/>
        <v>389502631.78961796</v>
      </c>
      <c r="J32" s="141">
        <f>'Step 1 (16-17)'!CV32</f>
        <v>19544586.236426268</v>
      </c>
      <c r="K32" s="145">
        <f>VLOOKUP(B32,'RSG 2016-17'!$A$7:$F$389,6,0)*1000000</f>
        <v>18736375.580805</v>
      </c>
      <c r="L32" s="20"/>
      <c r="M32" s="120">
        <f t="shared" si="3"/>
        <v>311247.18666514946</v>
      </c>
      <c r="N32" s="20">
        <f>VLOOKUP(B32,'CSP 2016-17'!$A$9:$O$391,15,0)*1000000</f>
        <v>311247.18681485404</v>
      </c>
    </row>
    <row r="33" spans="2:14" x14ac:dyDescent="0.3">
      <c r="B33" s="4" t="s">
        <v>254</v>
      </c>
      <c r="C33" s="4" t="s">
        <v>255</v>
      </c>
      <c r="D33" s="4"/>
      <c r="E33" s="4" t="s">
        <v>203</v>
      </c>
      <c r="F33" s="20">
        <f t="shared" si="1"/>
        <v>2426007.3798454292</v>
      </c>
      <c r="G33" s="20">
        <f t="shared" si="2"/>
        <v>2426007.3798454292</v>
      </c>
      <c r="H33" s="20">
        <v>150000000</v>
      </c>
      <c r="I33" s="20">
        <f t="shared" si="0"/>
        <v>389502631.78961796</v>
      </c>
      <c r="J33" s="141">
        <f>'Step 1 (16-17)'!CV33</f>
        <v>13708673.746252429</v>
      </c>
      <c r="K33" s="145">
        <f>VLOOKUP(B33,'RSG 2016-17'!$A$7:$F$389,6,0)*1000000</f>
        <v>11282666.366407</v>
      </c>
      <c r="L33" s="20"/>
      <c r="M33" s="120">
        <f t="shared" si="3"/>
        <v>934271.24049156182</v>
      </c>
      <c r="N33" s="20">
        <f>VLOOKUP(B33,'CSP 2016-17'!$A$9:$O$391,15,0)*1000000</f>
        <v>934271.2409422287</v>
      </c>
    </row>
    <row r="34" spans="2:14" x14ac:dyDescent="0.3">
      <c r="B34" s="4" t="s">
        <v>97</v>
      </c>
      <c r="C34" s="4" t="s">
        <v>98</v>
      </c>
      <c r="D34" s="4"/>
      <c r="E34" s="4" t="s">
        <v>36</v>
      </c>
      <c r="F34" s="20">
        <f t="shared" si="1"/>
        <v>-9025779.8127625734</v>
      </c>
      <c r="G34" s="20">
        <f t="shared" si="2"/>
        <v>0</v>
      </c>
      <c r="H34" s="20">
        <v>150000000</v>
      </c>
      <c r="I34" s="20">
        <f t="shared" si="0"/>
        <v>389502631.78961796</v>
      </c>
      <c r="J34" s="141">
        <f>'Step 1 (16-17)'!CV34</f>
        <v>74921280.918788433</v>
      </c>
      <c r="K34" s="145">
        <f>VLOOKUP(B34,'RSG 2016-17'!$A$7:$F$389,6,0)*1000000</f>
        <v>83947060.731551006</v>
      </c>
      <c r="L34" s="20"/>
      <c r="M34" s="120">
        <f t="shared" si="3"/>
        <v>0</v>
      </c>
      <c r="N34" s="20">
        <f>VLOOKUP(B34,'CSP 2016-17'!$A$9:$O$391,15,0)*1000000</f>
        <v>0</v>
      </c>
    </row>
    <row r="35" spans="2:14" x14ac:dyDescent="0.3">
      <c r="B35" s="4" t="s">
        <v>431</v>
      </c>
      <c r="C35" s="4" t="s">
        <v>432</v>
      </c>
      <c r="D35" s="4" t="s">
        <v>348</v>
      </c>
      <c r="E35" s="4" t="s">
        <v>348</v>
      </c>
      <c r="F35" s="20">
        <f t="shared" si="1"/>
        <v>137220.50109518459</v>
      </c>
      <c r="G35" s="20">
        <f t="shared" si="2"/>
        <v>137220.50109518459</v>
      </c>
      <c r="H35" s="20">
        <v>150000000</v>
      </c>
      <c r="I35" s="20">
        <f t="shared" si="0"/>
        <v>389502631.78961796</v>
      </c>
      <c r="J35" s="141">
        <f>'Step 1 (16-17)'!CV35</f>
        <v>1739715.8831011846</v>
      </c>
      <c r="K35" s="145">
        <f>VLOOKUP(B35,'RSG 2016-17'!$A$7:$F$389,6,0)*1000000</f>
        <v>1602495.382006</v>
      </c>
      <c r="L35" s="20"/>
      <c r="M35" s="120">
        <f t="shared" si="3"/>
        <v>52844.508571626866</v>
      </c>
      <c r="N35" s="20">
        <f>VLOOKUP(B35,'CSP 2016-17'!$A$9:$O$391,15,0)*1000000</f>
        <v>52844.508597055894</v>
      </c>
    </row>
    <row r="36" spans="2:14" x14ac:dyDescent="0.3">
      <c r="B36" s="4" t="s">
        <v>593</v>
      </c>
      <c r="C36" s="4" t="s">
        <v>594</v>
      </c>
      <c r="D36" s="4" t="s">
        <v>348</v>
      </c>
      <c r="E36" s="4" t="s">
        <v>348</v>
      </c>
      <c r="F36" s="20">
        <f t="shared" si="1"/>
        <v>-334977.13383840048</v>
      </c>
      <c r="G36" s="20">
        <f t="shared" si="2"/>
        <v>0</v>
      </c>
      <c r="H36" s="20">
        <v>150000000</v>
      </c>
      <c r="I36" s="20">
        <f t="shared" si="0"/>
        <v>389502631.78961796</v>
      </c>
      <c r="J36" s="141">
        <f>'Step 1 (16-17)'!CV36</f>
        <v>1693265.7960075994</v>
      </c>
      <c r="K36" s="145">
        <f>VLOOKUP(B36,'RSG 2016-17'!$A$7:$F$389,6,0)*1000000</f>
        <v>2028242.9298459999</v>
      </c>
      <c r="L36" s="20"/>
      <c r="M36" s="120">
        <f t="shared" si="3"/>
        <v>0</v>
      </c>
      <c r="N36" s="20">
        <f>VLOOKUP(B36,'CSP 2016-17'!$A$9:$O$391,15,0)*1000000</f>
        <v>0</v>
      </c>
    </row>
    <row r="37" spans="2:14" x14ac:dyDescent="0.3">
      <c r="B37" s="4" t="s">
        <v>141</v>
      </c>
      <c r="C37" s="4" t="s">
        <v>142</v>
      </c>
      <c r="D37" s="4"/>
      <c r="E37" s="4" t="s">
        <v>136</v>
      </c>
      <c r="F37" s="20">
        <f t="shared" si="1"/>
        <v>-5844919.0567463785</v>
      </c>
      <c r="G37" s="20">
        <f t="shared" si="2"/>
        <v>0</v>
      </c>
      <c r="H37" s="20">
        <v>150000000</v>
      </c>
      <c r="I37" s="20">
        <f t="shared" si="0"/>
        <v>389502631.78961796</v>
      </c>
      <c r="J37" s="141">
        <f>'Step 1 (16-17)'!CV37</f>
        <v>50155197.72534962</v>
      </c>
      <c r="K37" s="145">
        <f>VLOOKUP(B37,'RSG 2016-17'!$A$7:$F$389,6,0)*1000000</f>
        <v>56000116.782095999</v>
      </c>
      <c r="L37" s="20"/>
      <c r="M37" s="120">
        <f t="shared" si="3"/>
        <v>0</v>
      </c>
      <c r="N37" s="20">
        <f>VLOOKUP(B37,'CSP 2016-17'!$A$9:$O$391,15,0)*1000000</f>
        <v>0</v>
      </c>
    </row>
    <row r="38" spans="2:14" x14ac:dyDescent="0.3">
      <c r="B38" s="4" t="s">
        <v>433</v>
      </c>
      <c r="C38" s="4" t="s">
        <v>434</v>
      </c>
      <c r="D38" s="4" t="s">
        <v>348</v>
      </c>
      <c r="E38" s="4" t="s">
        <v>348</v>
      </c>
      <c r="F38" s="20">
        <f t="shared" si="1"/>
        <v>183650.44120885676</v>
      </c>
      <c r="G38" s="20">
        <f t="shared" si="2"/>
        <v>183650.44120885676</v>
      </c>
      <c r="H38" s="20">
        <v>150000000</v>
      </c>
      <c r="I38" s="20">
        <f t="shared" si="0"/>
        <v>389502631.78961796</v>
      </c>
      <c r="J38" s="141">
        <f>'Step 1 (16-17)'!CV38</f>
        <v>893802.78545485681</v>
      </c>
      <c r="K38" s="145">
        <f>VLOOKUP(B38,'RSG 2016-17'!$A$7:$F$389,6,0)*1000000</f>
        <v>710152.34424600005</v>
      </c>
      <c r="L38" s="20"/>
      <c r="M38" s="120">
        <f t="shared" si="3"/>
        <v>70724.980867928462</v>
      </c>
      <c r="N38" s="20">
        <f>VLOOKUP(B38,'CSP 2016-17'!$A$9:$O$391,15,0)*1000000</f>
        <v>70724.980901726827</v>
      </c>
    </row>
    <row r="39" spans="2:14" x14ac:dyDescent="0.3">
      <c r="B39" s="4" t="s">
        <v>240</v>
      </c>
      <c r="C39" s="4" t="s">
        <v>241</v>
      </c>
      <c r="D39" s="4"/>
      <c r="E39" s="4" t="s">
        <v>203</v>
      </c>
      <c r="F39" s="20">
        <f t="shared" si="1"/>
        <v>101465.9433009848</v>
      </c>
      <c r="G39" s="20">
        <f t="shared" si="2"/>
        <v>101465.9433009848</v>
      </c>
      <c r="H39" s="20">
        <v>150000000</v>
      </c>
      <c r="I39" s="20">
        <f t="shared" si="0"/>
        <v>389502631.78961796</v>
      </c>
      <c r="J39" s="141">
        <f>'Step 1 (16-17)'!CV39</f>
        <v>33227143.926417984</v>
      </c>
      <c r="K39" s="145">
        <f>VLOOKUP(B39,'RSG 2016-17'!$A$7:$F$389,6,0)*1000000</f>
        <v>33125677.983116999</v>
      </c>
      <c r="L39" s="20"/>
      <c r="M39" s="120">
        <f t="shared" si="3"/>
        <v>39075.195526197218</v>
      </c>
      <c r="N39" s="20">
        <f>VLOOKUP(B39,'CSP 2016-17'!$A$9:$O$391,15,0)*1000000</f>
        <v>39075.19554505917</v>
      </c>
    </row>
    <row r="40" spans="2:14" x14ac:dyDescent="0.3">
      <c r="B40" s="4" t="s">
        <v>204</v>
      </c>
      <c r="C40" s="4" t="s">
        <v>205</v>
      </c>
      <c r="D40" s="4"/>
      <c r="E40" s="4" t="s">
        <v>203</v>
      </c>
      <c r="F40" s="20">
        <f t="shared" si="1"/>
        <v>-849126.48675081879</v>
      </c>
      <c r="G40" s="20">
        <f t="shared" si="2"/>
        <v>0</v>
      </c>
      <c r="H40" s="20">
        <v>150000000</v>
      </c>
      <c r="I40" s="20">
        <f t="shared" si="0"/>
        <v>389502631.78961796</v>
      </c>
      <c r="J40" s="141">
        <f>'Step 1 (16-17)'!CV40</f>
        <v>59518419.479128182</v>
      </c>
      <c r="K40" s="145">
        <f>VLOOKUP(B40,'RSG 2016-17'!$A$7:$F$389,6,0)*1000000</f>
        <v>60367545.965879001</v>
      </c>
      <c r="L40" s="20"/>
      <c r="M40" s="120">
        <f t="shared" si="3"/>
        <v>0</v>
      </c>
      <c r="N40" s="20">
        <f>VLOOKUP(B40,'CSP 2016-17'!$A$9:$O$391,15,0)*1000000</f>
        <v>0</v>
      </c>
    </row>
    <row r="41" spans="2:14" x14ac:dyDescent="0.3">
      <c r="B41" s="4" t="s">
        <v>595</v>
      </c>
      <c r="C41" s="4" t="s">
        <v>596</v>
      </c>
      <c r="D41" s="4" t="s">
        <v>348</v>
      </c>
      <c r="E41" s="4" t="s">
        <v>348</v>
      </c>
      <c r="F41" s="20">
        <f t="shared" si="1"/>
        <v>-12032.67910297378</v>
      </c>
      <c r="G41" s="20">
        <f t="shared" si="2"/>
        <v>0</v>
      </c>
      <c r="H41" s="20">
        <v>150000000</v>
      </c>
      <c r="I41" s="20">
        <f t="shared" si="0"/>
        <v>389502631.78961796</v>
      </c>
      <c r="J41" s="141">
        <f>'Step 1 (16-17)'!CV41</f>
        <v>1377375.9933580263</v>
      </c>
      <c r="K41" s="145">
        <f>VLOOKUP(B41,'RSG 2016-17'!$A$7:$F$389,6,0)*1000000</f>
        <v>1389408.672461</v>
      </c>
      <c r="L41" s="20"/>
      <c r="M41" s="120">
        <f t="shared" si="3"/>
        <v>0</v>
      </c>
      <c r="N41" s="20">
        <f>VLOOKUP(B41,'CSP 2016-17'!$A$9:$O$391,15,0)*1000000</f>
        <v>0</v>
      </c>
    </row>
    <row r="42" spans="2:14" x14ac:dyDescent="0.3">
      <c r="B42" s="4" t="s">
        <v>143</v>
      </c>
      <c r="C42" s="4" t="s">
        <v>144</v>
      </c>
      <c r="D42" s="4"/>
      <c r="E42" s="4" t="s">
        <v>136</v>
      </c>
      <c r="F42" s="20">
        <f t="shared" si="1"/>
        <v>5368697.5630433634</v>
      </c>
      <c r="G42" s="20">
        <f t="shared" si="2"/>
        <v>5368697.5630433634</v>
      </c>
      <c r="H42" s="20">
        <v>150000000</v>
      </c>
      <c r="I42" s="20">
        <f t="shared" si="0"/>
        <v>389502631.78961796</v>
      </c>
      <c r="J42" s="141">
        <f>'Step 1 (16-17)'!CV42</f>
        <v>26661158.799262363</v>
      </c>
      <c r="K42" s="145">
        <f>VLOOKUP(B42,'RSG 2016-17'!$A$7:$F$389,6,0)*1000000</f>
        <v>21292461.236219</v>
      </c>
      <c r="L42" s="20"/>
      <c r="M42" s="120">
        <f t="shared" si="3"/>
        <v>2067520.3932677754</v>
      </c>
      <c r="N42" s="20">
        <f>VLOOKUP(B42,'CSP 2016-17'!$A$9:$O$391,15,0)*1000000</f>
        <v>2067520.3942649309</v>
      </c>
    </row>
    <row r="43" spans="2:14" x14ac:dyDescent="0.3">
      <c r="B43" s="4" t="s">
        <v>487</v>
      </c>
      <c r="C43" s="4" t="s">
        <v>488</v>
      </c>
      <c r="D43" s="4" t="s">
        <v>348</v>
      </c>
      <c r="E43" s="4" t="s">
        <v>348</v>
      </c>
      <c r="F43" s="20">
        <f t="shared" si="1"/>
        <v>306609.2703231693</v>
      </c>
      <c r="G43" s="20">
        <f t="shared" si="2"/>
        <v>306609.2703231693</v>
      </c>
      <c r="H43" s="20">
        <v>150000000</v>
      </c>
      <c r="I43" s="20">
        <f t="shared" si="0"/>
        <v>389502631.78961796</v>
      </c>
      <c r="J43" s="141">
        <f>'Step 1 (16-17)'!CV43</f>
        <v>870438.22542116931</v>
      </c>
      <c r="K43" s="145">
        <f>VLOOKUP(B43,'RSG 2016-17'!$A$7:$F$389,6,0)*1000000</f>
        <v>563828.95509800001</v>
      </c>
      <c r="L43" s="20"/>
      <c r="M43" s="120">
        <f t="shared" si="3"/>
        <v>118077.22668563822</v>
      </c>
      <c r="N43" s="20">
        <f>VLOOKUP(B43,'CSP 2016-17'!$A$9:$O$391,15,0)*1000000</f>
        <v>118077.22674255114</v>
      </c>
    </row>
    <row r="44" spans="2:14" x14ac:dyDescent="0.3">
      <c r="B44" s="4" t="s">
        <v>497</v>
      </c>
      <c r="C44" s="4" t="s">
        <v>498</v>
      </c>
      <c r="D44" s="4" t="s">
        <v>348</v>
      </c>
      <c r="E44" s="4" t="s">
        <v>348</v>
      </c>
      <c r="F44" s="20">
        <f t="shared" si="1"/>
        <v>-28509.213587336941</v>
      </c>
      <c r="G44" s="20">
        <f t="shared" si="2"/>
        <v>0</v>
      </c>
      <c r="H44" s="20">
        <v>150000000</v>
      </c>
      <c r="I44" s="20">
        <f t="shared" si="0"/>
        <v>389502631.78961796</v>
      </c>
      <c r="J44" s="141">
        <f>'Step 1 (16-17)'!CV44</f>
        <v>1114193.566191663</v>
      </c>
      <c r="K44" s="145">
        <f>VLOOKUP(B44,'RSG 2016-17'!$A$7:$F$389,6,0)*1000000</f>
        <v>1142702.779779</v>
      </c>
      <c r="L44" s="20"/>
      <c r="M44" s="120">
        <f t="shared" si="3"/>
        <v>0</v>
      </c>
      <c r="N44" s="20">
        <f>VLOOKUP(B44,'CSP 2016-17'!$A$9:$O$391,15,0)*1000000</f>
        <v>0</v>
      </c>
    </row>
    <row r="45" spans="2:14" x14ac:dyDescent="0.3">
      <c r="B45" s="4" t="s">
        <v>633</v>
      </c>
      <c r="C45" s="4" t="s">
        <v>634</v>
      </c>
      <c r="D45" s="4" t="s">
        <v>348</v>
      </c>
      <c r="E45" s="4" t="s">
        <v>348</v>
      </c>
      <c r="F45" s="20">
        <f t="shared" si="1"/>
        <v>14362.966705404222</v>
      </c>
      <c r="G45" s="20">
        <f t="shared" si="2"/>
        <v>14362.966705404222</v>
      </c>
      <c r="H45" s="20">
        <v>150000000</v>
      </c>
      <c r="I45" s="20">
        <f t="shared" si="0"/>
        <v>389502631.78961796</v>
      </c>
      <c r="J45" s="141">
        <f>'Step 1 (16-17)'!CV45</f>
        <v>1427824.0063504041</v>
      </c>
      <c r="K45" s="145">
        <f>VLOOKUP(B45,'RSG 2016-17'!$A$7:$F$389,6,0)*1000000</f>
        <v>1413461.0396449999</v>
      </c>
      <c r="L45" s="20"/>
      <c r="M45" s="120">
        <f t="shared" si="3"/>
        <v>5531.2720119804317</v>
      </c>
      <c r="N45" s="20">
        <f>VLOOKUP(B45,'CSP 2016-17'!$A$9:$O$391,15,0)*1000000</f>
        <v>5531.26307039517</v>
      </c>
    </row>
    <row r="46" spans="2:14" x14ac:dyDescent="0.3">
      <c r="B46" s="4" t="s">
        <v>315</v>
      </c>
      <c r="C46" s="4" t="s">
        <v>316</v>
      </c>
      <c r="D46" s="4" t="s">
        <v>312</v>
      </c>
      <c r="E46" s="4" t="s">
        <v>312</v>
      </c>
      <c r="F46" s="20">
        <f t="shared" si="1"/>
        <v>12036449.609104957</v>
      </c>
      <c r="G46" s="20">
        <f t="shared" si="2"/>
        <v>12036449.609104957</v>
      </c>
      <c r="H46" s="20">
        <v>150000000</v>
      </c>
      <c r="I46" s="20">
        <f t="shared" si="0"/>
        <v>389502631.78961796</v>
      </c>
      <c r="J46" s="141">
        <f>'Step 1 (16-17)'!CV46</f>
        <v>35748976.608435959</v>
      </c>
      <c r="K46" s="145">
        <f>VLOOKUP(B46,'RSG 2016-17'!$A$7:$F$389,6,0)*1000000</f>
        <v>23712526.999331001</v>
      </c>
      <c r="L46" s="20"/>
      <c r="M46" s="120">
        <f t="shared" si="3"/>
        <v>4635315.1275777016</v>
      </c>
      <c r="N46" s="20">
        <f>VLOOKUP(B46,'CSP 2016-17'!$A$9:$O$391,15,0)*1000000</f>
        <v>4635315.1298148744</v>
      </c>
    </row>
    <row r="47" spans="2:14" x14ac:dyDescent="0.3">
      <c r="B47" s="4" t="s">
        <v>777</v>
      </c>
      <c r="C47" s="4" t="s">
        <v>778</v>
      </c>
      <c r="D47" s="4" t="s">
        <v>764</v>
      </c>
      <c r="E47" s="4" t="s">
        <v>764</v>
      </c>
      <c r="F47" s="20">
        <f t="shared" si="1"/>
        <v>230331.47314707749</v>
      </c>
      <c r="G47" s="20">
        <f t="shared" si="2"/>
        <v>230331.47314707749</v>
      </c>
      <c r="H47" s="20">
        <v>150000000</v>
      </c>
      <c r="I47" s="20">
        <f t="shared" si="0"/>
        <v>389502631.78961796</v>
      </c>
      <c r="J47" s="141">
        <f>'Step 1 (16-17)'!CV47</f>
        <v>4648555.352092077</v>
      </c>
      <c r="K47" s="145">
        <f>VLOOKUP(B47,'RSG 2016-17'!$A$7:$F$389,6,0)*1000000</f>
        <v>4418223.8789449995</v>
      </c>
      <c r="L47" s="20"/>
      <c r="M47" s="120">
        <f t="shared" si="3"/>
        <v>88702.150261010203</v>
      </c>
      <c r="N47" s="20">
        <f>VLOOKUP(B47,'CSP 2016-17'!$A$9:$O$391,15,0)*1000000</f>
        <v>88702.150303783666</v>
      </c>
    </row>
    <row r="48" spans="2:14" x14ac:dyDescent="0.3">
      <c r="B48" s="4" t="s">
        <v>541</v>
      </c>
      <c r="C48" s="4" t="s">
        <v>542</v>
      </c>
      <c r="D48" s="4" t="s">
        <v>348</v>
      </c>
      <c r="E48" s="4" t="s">
        <v>348</v>
      </c>
      <c r="F48" s="20">
        <f t="shared" si="1"/>
        <v>-9336.1936253793538</v>
      </c>
      <c r="G48" s="20">
        <f t="shared" si="2"/>
        <v>0</v>
      </c>
      <c r="H48" s="20">
        <v>150000000</v>
      </c>
      <c r="I48" s="20">
        <f t="shared" si="0"/>
        <v>389502631.78961796</v>
      </c>
      <c r="J48" s="141">
        <f>'Step 1 (16-17)'!CV48</f>
        <v>3650873.6376356208</v>
      </c>
      <c r="K48" s="145">
        <f>VLOOKUP(B48,'RSG 2016-17'!$A$7:$F$389,6,0)*1000000</f>
        <v>3660209.8312610001</v>
      </c>
      <c r="L48" s="20"/>
      <c r="M48" s="120">
        <f t="shared" si="3"/>
        <v>0</v>
      </c>
      <c r="N48" s="20">
        <f>VLOOKUP(B48,'CSP 2016-17'!$A$9:$O$391,15,0)*1000000</f>
        <v>0</v>
      </c>
    </row>
    <row r="49" spans="2:14" x14ac:dyDescent="0.3">
      <c r="B49" s="4" t="s">
        <v>37</v>
      </c>
      <c r="C49" s="4" t="s">
        <v>38</v>
      </c>
      <c r="D49" s="4"/>
      <c r="E49" s="4" t="s">
        <v>36</v>
      </c>
      <c r="F49" s="20">
        <f t="shared" si="1"/>
        <v>68155.140070397407</v>
      </c>
      <c r="G49" s="20">
        <f t="shared" si="2"/>
        <v>68155.140070397407</v>
      </c>
      <c r="H49" s="20">
        <v>150000000</v>
      </c>
      <c r="I49" s="20">
        <f t="shared" si="0"/>
        <v>389502631.78961796</v>
      </c>
      <c r="J49" s="141">
        <f>'Step 1 (16-17)'!CV49</f>
        <v>22315781.756015398</v>
      </c>
      <c r="K49" s="145">
        <f>VLOOKUP(B49,'RSG 2016-17'!$A$7:$F$389,6,0)*1000000</f>
        <v>22247626.615945</v>
      </c>
      <c r="L49" s="20"/>
      <c r="M49" s="120">
        <f t="shared" si="3"/>
        <v>26246.988277300024</v>
      </c>
      <c r="N49" s="20">
        <f>VLOOKUP(B49,'CSP 2016-17'!$A$9:$O$391,15,0)*1000000</f>
        <v>26246.988290198628</v>
      </c>
    </row>
    <row r="50" spans="2:14" x14ac:dyDescent="0.3">
      <c r="B50" s="4" t="s">
        <v>99</v>
      </c>
      <c r="C50" s="4" t="s">
        <v>100</v>
      </c>
      <c r="D50" s="4"/>
      <c r="E50" s="4" t="s">
        <v>36</v>
      </c>
      <c r="F50" s="20">
        <f t="shared" si="1"/>
        <v>-981461.83697667718</v>
      </c>
      <c r="G50" s="20">
        <f t="shared" si="2"/>
        <v>0</v>
      </c>
      <c r="H50" s="20">
        <v>150000000</v>
      </c>
      <c r="I50" s="20">
        <f t="shared" si="0"/>
        <v>389502631.78961796</v>
      </c>
      <c r="J50" s="141">
        <f>'Step 1 (16-17)'!CV50</f>
        <v>24321939.552674323</v>
      </c>
      <c r="K50" s="145">
        <f>VLOOKUP(B50,'RSG 2016-17'!$A$7:$F$389,6,0)*1000000</f>
        <v>25303401.389651</v>
      </c>
      <c r="L50" s="20"/>
      <c r="M50" s="120">
        <f t="shared" si="3"/>
        <v>0</v>
      </c>
      <c r="N50" s="20">
        <f>VLOOKUP(B50,'CSP 2016-17'!$A$9:$O$391,15,0)*1000000</f>
        <v>0</v>
      </c>
    </row>
    <row r="51" spans="2:14" x14ac:dyDescent="0.3">
      <c r="B51" s="4" t="s">
        <v>355</v>
      </c>
      <c r="C51" s="4" t="s">
        <v>356</v>
      </c>
      <c r="D51" s="4" t="s">
        <v>348</v>
      </c>
      <c r="E51" s="4" t="s">
        <v>348</v>
      </c>
      <c r="F51" s="20">
        <f t="shared" si="1"/>
        <v>3200.3664304050617</v>
      </c>
      <c r="G51" s="20">
        <f t="shared" si="2"/>
        <v>3200.3664304050617</v>
      </c>
      <c r="H51" s="20">
        <v>150000000</v>
      </c>
      <c r="I51" s="20">
        <f t="shared" si="0"/>
        <v>389502631.78961796</v>
      </c>
      <c r="J51" s="141">
        <f>'Step 1 (16-17)'!CV51</f>
        <v>1957631.685682405</v>
      </c>
      <c r="K51" s="145">
        <f>VLOOKUP(B51,'RSG 2016-17'!$A$7:$F$389,6,0)*1000000</f>
        <v>1954431.319252</v>
      </c>
      <c r="L51" s="20"/>
      <c r="M51" s="120">
        <f t="shared" si="3"/>
        <v>1232.4819536008972</v>
      </c>
      <c r="N51" s="20">
        <f>VLOOKUP(B51,'CSP 2016-17'!$A$9:$O$391,15,0)*1000000</f>
        <v>1232.4819540396352</v>
      </c>
    </row>
    <row r="52" spans="2:14" x14ac:dyDescent="0.3">
      <c r="B52" s="4" t="s">
        <v>329</v>
      </c>
      <c r="C52" s="4" t="s">
        <v>330</v>
      </c>
      <c r="D52" s="4" t="s">
        <v>312</v>
      </c>
      <c r="E52" s="4" t="s">
        <v>312</v>
      </c>
      <c r="F52" s="20">
        <f t="shared" si="1"/>
        <v>8322206.9231175035</v>
      </c>
      <c r="G52" s="20">
        <f t="shared" si="2"/>
        <v>8322206.9231175035</v>
      </c>
      <c r="H52" s="20">
        <v>150000000</v>
      </c>
      <c r="I52" s="20">
        <f t="shared" si="0"/>
        <v>389502631.78961796</v>
      </c>
      <c r="J52" s="141">
        <f>'Step 1 (16-17)'!CV52</f>
        <v>41668908.118687503</v>
      </c>
      <c r="K52" s="145">
        <f>VLOOKUP(B52,'RSG 2016-17'!$A$7:$F$389,6,0)*1000000</f>
        <v>33346701.19557</v>
      </c>
      <c r="L52" s="20"/>
      <c r="M52" s="120">
        <f t="shared" si="3"/>
        <v>3204936.0815150705</v>
      </c>
      <c r="N52" s="20">
        <f>VLOOKUP(B52,'CSP 2016-17'!$A$9:$O$391,15,0)*1000000</f>
        <v>3204936.0830614176</v>
      </c>
    </row>
    <row r="53" spans="2:14" x14ac:dyDescent="0.3">
      <c r="B53" s="4" t="s">
        <v>793</v>
      </c>
      <c r="C53" s="4" t="s">
        <v>794</v>
      </c>
      <c r="D53" s="4" t="s">
        <v>764</v>
      </c>
      <c r="E53" s="4" t="s">
        <v>764</v>
      </c>
      <c r="F53" s="20">
        <f t="shared" si="1"/>
        <v>158853.54825585335</v>
      </c>
      <c r="G53" s="20">
        <f t="shared" si="2"/>
        <v>158853.54825585335</v>
      </c>
      <c r="H53" s="20">
        <v>150000000</v>
      </c>
      <c r="I53" s="20">
        <f t="shared" si="0"/>
        <v>389502631.78961796</v>
      </c>
      <c r="J53" s="141">
        <f>'Step 1 (16-17)'!CV53</f>
        <v>5238306.3924208535</v>
      </c>
      <c r="K53" s="145">
        <f>VLOOKUP(B53,'RSG 2016-17'!$A$7:$F$389,6,0)*1000000</f>
        <v>5079452.8441650001</v>
      </c>
      <c r="L53" s="20"/>
      <c r="M53" s="120">
        <f t="shared" si="3"/>
        <v>61175.535910751525</v>
      </c>
      <c r="N53" s="20">
        <f>VLOOKUP(B53,'CSP 2016-17'!$A$9:$O$391,15,0)*1000000</f>
        <v>61175.535940328002</v>
      </c>
    </row>
    <row r="54" spans="2:14" x14ac:dyDescent="0.3">
      <c r="B54" s="4" t="s">
        <v>110</v>
      </c>
      <c r="C54" s="4" t="s">
        <v>111</v>
      </c>
      <c r="D54" s="4"/>
      <c r="E54" s="4" t="s">
        <v>109</v>
      </c>
      <c r="F54" s="20">
        <f t="shared" si="1"/>
        <v>-6841452.874326922</v>
      </c>
      <c r="G54" s="20">
        <f t="shared" si="2"/>
        <v>0</v>
      </c>
      <c r="H54" s="20">
        <v>150000000</v>
      </c>
      <c r="I54" s="20">
        <f t="shared" si="0"/>
        <v>389502631.78961796</v>
      </c>
      <c r="J54" s="141">
        <f>'Step 1 (16-17)'!CV54</f>
        <v>47972060.92338708</v>
      </c>
      <c r="K54" s="145">
        <f>VLOOKUP(B54,'RSG 2016-17'!$A$7:$F$389,6,0)*1000000</f>
        <v>54813513.797714002</v>
      </c>
      <c r="L54" s="20"/>
      <c r="M54" s="120">
        <f t="shared" si="3"/>
        <v>0</v>
      </c>
      <c r="N54" s="20">
        <f>VLOOKUP(B54,'CSP 2016-17'!$A$9:$O$391,15,0)*1000000</f>
        <v>0</v>
      </c>
    </row>
    <row r="55" spans="2:14" x14ac:dyDescent="0.3">
      <c r="B55" s="4" t="s">
        <v>663</v>
      </c>
      <c r="C55" s="4" t="s">
        <v>664</v>
      </c>
      <c r="D55" s="4" t="s">
        <v>348</v>
      </c>
      <c r="E55" s="4" t="s">
        <v>348</v>
      </c>
      <c r="F55" s="20">
        <f t="shared" si="1"/>
        <v>-4301.384584550513</v>
      </c>
      <c r="G55" s="20">
        <f t="shared" si="2"/>
        <v>0</v>
      </c>
      <c r="H55" s="20">
        <v>150000000</v>
      </c>
      <c r="I55" s="20">
        <f t="shared" si="0"/>
        <v>389502631.78961796</v>
      </c>
      <c r="J55" s="141">
        <f>'Step 1 (16-17)'!CV55</f>
        <v>1401465.6374154496</v>
      </c>
      <c r="K55" s="145">
        <f>VLOOKUP(B55,'RSG 2016-17'!$A$7:$F$389,6,0)*1000000</f>
        <v>1405767.0220000001</v>
      </c>
      <c r="L55" s="20"/>
      <c r="M55" s="120">
        <f t="shared" si="3"/>
        <v>0</v>
      </c>
      <c r="N55" s="20">
        <f>VLOOKUP(B55,'CSP 2016-17'!$A$9:$O$391,15,0)*1000000</f>
        <v>0</v>
      </c>
    </row>
    <row r="56" spans="2:14" x14ac:dyDescent="0.3">
      <c r="B56" s="4" t="s">
        <v>519</v>
      </c>
      <c r="C56" s="4" t="s">
        <v>520</v>
      </c>
      <c r="D56" s="4" t="s">
        <v>348</v>
      </c>
      <c r="E56" s="4" t="s">
        <v>348</v>
      </c>
      <c r="F56" s="20">
        <f t="shared" si="1"/>
        <v>54937.849395039957</v>
      </c>
      <c r="G56" s="20">
        <f t="shared" si="2"/>
        <v>54937.849395039957</v>
      </c>
      <c r="H56" s="20">
        <v>150000000</v>
      </c>
      <c r="I56" s="20">
        <f t="shared" si="0"/>
        <v>389502631.78961796</v>
      </c>
      <c r="J56" s="141">
        <f>'Step 1 (16-17)'!CV56</f>
        <v>2049119.0534620399</v>
      </c>
      <c r="K56" s="145">
        <f>VLOOKUP(B56,'RSG 2016-17'!$A$7:$F$389,6,0)*1000000</f>
        <v>1994181.204067</v>
      </c>
      <c r="L56" s="20"/>
      <c r="M56" s="120">
        <f t="shared" si="3"/>
        <v>21156.923565299632</v>
      </c>
      <c r="N56" s="20">
        <f>VLOOKUP(B56,'CSP 2016-17'!$A$9:$O$391,15,0)*1000000</f>
        <v>21156.923575493642</v>
      </c>
    </row>
    <row r="57" spans="2:14" x14ac:dyDescent="0.3">
      <c r="B57" s="4" t="s">
        <v>367</v>
      </c>
      <c r="C57" s="4" t="s">
        <v>368</v>
      </c>
      <c r="D57" s="4" t="s">
        <v>348</v>
      </c>
      <c r="E57" s="4" t="s">
        <v>348</v>
      </c>
      <c r="F57" s="20">
        <f t="shared" si="1"/>
        <v>13004.944060771493</v>
      </c>
      <c r="G57" s="20">
        <f t="shared" si="2"/>
        <v>13004.944060771493</v>
      </c>
      <c r="H57" s="20">
        <v>150000000</v>
      </c>
      <c r="I57" s="20">
        <f t="shared" si="0"/>
        <v>389502631.78961796</v>
      </c>
      <c r="J57" s="141">
        <f>'Step 1 (16-17)'!CV57</f>
        <v>1602535.1780527716</v>
      </c>
      <c r="K57" s="145">
        <f>VLOOKUP(B57,'RSG 2016-17'!$A$7:$F$389,6,0)*1000000</f>
        <v>1589530.2339920001</v>
      </c>
      <c r="L57" s="20"/>
      <c r="M57" s="120">
        <f t="shared" si="3"/>
        <v>5008.2886478912878</v>
      </c>
      <c r="N57" s="20">
        <f>VLOOKUP(B57,'CSP 2016-17'!$A$9:$O$391,15,0)*1000000</f>
        <v>5008.2886503959717</v>
      </c>
    </row>
    <row r="58" spans="2:14" x14ac:dyDescent="0.3">
      <c r="B58" s="4" t="s">
        <v>435</v>
      </c>
      <c r="C58" s="4" t="s">
        <v>436</v>
      </c>
      <c r="D58" s="4" t="s">
        <v>348</v>
      </c>
      <c r="E58" s="4" t="s">
        <v>348</v>
      </c>
      <c r="F58" s="20">
        <f t="shared" si="1"/>
        <v>224951.52360783936</v>
      </c>
      <c r="G58" s="20">
        <f t="shared" si="2"/>
        <v>224951.52360783936</v>
      </c>
      <c r="H58" s="20">
        <v>150000000</v>
      </c>
      <c r="I58" s="20">
        <f t="shared" si="0"/>
        <v>389502631.78961796</v>
      </c>
      <c r="J58" s="141">
        <f>'Step 1 (16-17)'!CV58</f>
        <v>1142476.7973968394</v>
      </c>
      <c r="K58" s="145">
        <f>VLOOKUP(B58,'RSG 2016-17'!$A$7:$F$389,6,0)*1000000</f>
        <v>917525.273789</v>
      </c>
      <c r="L58" s="20"/>
      <c r="M58" s="120">
        <f t="shared" si="3"/>
        <v>86630.296658435313</v>
      </c>
      <c r="N58" s="20">
        <f>VLOOKUP(B58,'CSP 2016-17'!$A$9:$O$391,15,0)*1000000</f>
        <v>86630.296699915503</v>
      </c>
    </row>
    <row r="59" spans="2:14" x14ac:dyDescent="0.3">
      <c r="B59" s="4" t="s">
        <v>308</v>
      </c>
      <c r="C59" s="4" t="s">
        <v>309</v>
      </c>
      <c r="D59" s="4"/>
      <c r="E59" s="4" t="s">
        <v>203</v>
      </c>
      <c r="F59" s="20">
        <f t="shared" si="1"/>
        <v>5800183.6062382199</v>
      </c>
      <c r="G59" s="20">
        <f t="shared" si="2"/>
        <v>5800183.6062382199</v>
      </c>
      <c r="H59" s="20">
        <v>150000000</v>
      </c>
      <c r="I59" s="20">
        <f t="shared" si="0"/>
        <v>389502631.78961796</v>
      </c>
      <c r="J59" s="141">
        <f>'Step 1 (16-17)'!CV59</f>
        <v>25952048.30192722</v>
      </c>
      <c r="K59" s="145">
        <f>VLOOKUP(B59,'RSG 2016-17'!$A$7:$F$389,6,0)*1000000</f>
        <v>20151864.695689</v>
      </c>
      <c r="L59" s="20"/>
      <c r="M59" s="120">
        <f t="shared" si="3"/>
        <v>2233688.4784020176</v>
      </c>
      <c r="N59" s="20">
        <f>VLOOKUP(B59,'CSP 2016-17'!$A$9:$O$391,15,0)*1000000</f>
        <v>2233688.4794797986</v>
      </c>
    </row>
    <row r="60" spans="2:14" x14ac:dyDescent="0.3">
      <c r="B60" s="4" t="s">
        <v>567</v>
      </c>
      <c r="C60" s="4" t="s">
        <v>568</v>
      </c>
      <c r="D60" s="4" t="s">
        <v>348</v>
      </c>
      <c r="E60" s="4" t="s">
        <v>348</v>
      </c>
      <c r="F60" s="20">
        <f t="shared" si="1"/>
        <v>-92895.24146241555</v>
      </c>
      <c r="G60" s="20">
        <f t="shared" si="2"/>
        <v>0</v>
      </c>
      <c r="H60" s="20">
        <v>150000000</v>
      </c>
      <c r="I60" s="20">
        <f t="shared" si="0"/>
        <v>389502631.78961796</v>
      </c>
      <c r="J60" s="141">
        <f>'Step 1 (16-17)'!CV60</f>
        <v>1997363.1745345844</v>
      </c>
      <c r="K60" s="145">
        <f>VLOOKUP(B60,'RSG 2016-17'!$A$7:$F$389,6,0)*1000000</f>
        <v>2090258.4159969999</v>
      </c>
      <c r="L60" s="20"/>
      <c r="M60" s="120">
        <f t="shared" si="3"/>
        <v>0</v>
      </c>
      <c r="N60" s="20">
        <f>VLOOKUP(B60,'CSP 2016-17'!$A$9:$O$391,15,0)*1000000</f>
        <v>0</v>
      </c>
    </row>
    <row r="61" spans="2:14" x14ac:dyDescent="0.3">
      <c r="B61" s="4" t="s">
        <v>437</v>
      </c>
      <c r="C61" s="4" t="s">
        <v>438</v>
      </c>
      <c r="D61" s="4" t="s">
        <v>348</v>
      </c>
      <c r="E61" s="4" t="s">
        <v>348</v>
      </c>
      <c r="F61" s="20">
        <f t="shared" si="1"/>
        <v>357919.66850709287</v>
      </c>
      <c r="G61" s="20">
        <f t="shared" si="2"/>
        <v>357919.66850709287</v>
      </c>
      <c r="H61" s="20">
        <v>150000000</v>
      </c>
      <c r="I61" s="20">
        <f t="shared" si="0"/>
        <v>389502631.78961796</v>
      </c>
      <c r="J61" s="141">
        <f>'Step 1 (16-17)'!CV61</f>
        <v>1578622.6290900928</v>
      </c>
      <c r="K61" s="145">
        <f>VLOOKUP(B61,'RSG 2016-17'!$A$7:$F$389,6,0)*1000000</f>
        <v>1220702.960583</v>
      </c>
      <c r="L61" s="20"/>
      <c r="M61" s="120">
        <f t="shared" si="3"/>
        <v>137837.19516704677</v>
      </c>
      <c r="N61" s="20">
        <f>VLOOKUP(B61,'CSP 2016-17'!$A$9:$O$391,15,0)*1000000</f>
        <v>137837.19523352425</v>
      </c>
    </row>
    <row r="62" spans="2:14" x14ac:dyDescent="0.3">
      <c r="B62" s="4" t="s">
        <v>453</v>
      </c>
      <c r="C62" s="4" t="s">
        <v>454</v>
      </c>
      <c r="D62" s="4" t="s">
        <v>348</v>
      </c>
      <c r="E62" s="4" t="s">
        <v>348</v>
      </c>
      <c r="F62" s="20">
        <f t="shared" si="1"/>
        <v>193352.59057224682</v>
      </c>
      <c r="G62" s="20">
        <f t="shared" si="2"/>
        <v>193352.59057224682</v>
      </c>
      <c r="H62" s="20">
        <v>150000000</v>
      </c>
      <c r="I62" s="20">
        <f t="shared" si="0"/>
        <v>389502631.78961796</v>
      </c>
      <c r="J62" s="141">
        <f>'Step 1 (16-17)'!CV62</f>
        <v>1466314.2585302468</v>
      </c>
      <c r="K62" s="145">
        <f>VLOOKUP(B62,'RSG 2016-17'!$A$7:$F$389,6,0)*1000000</f>
        <v>1272961.667958</v>
      </c>
      <c r="L62" s="20"/>
      <c r="M62" s="120">
        <f t="shared" si="3"/>
        <v>74461.341769578474</v>
      </c>
      <c r="N62" s="20">
        <f>VLOOKUP(B62,'CSP 2016-17'!$A$9:$O$391,15,0)*1000000</f>
        <v>74461.34180541469</v>
      </c>
    </row>
    <row r="63" spans="2:14" x14ac:dyDescent="0.3">
      <c r="B63" s="4" t="s">
        <v>643</v>
      </c>
      <c r="C63" s="4" t="s">
        <v>644</v>
      </c>
      <c r="D63" s="4" t="s">
        <v>348</v>
      </c>
      <c r="E63" s="4" t="s">
        <v>348</v>
      </c>
      <c r="F63" s="20">
        <f t="shared" si="1"/>
        <v>-66264.43476782483</v>
      </c>
      <c r="G63" s="20">
        <f t="shared" si="2"/>
        <v>0</v>
      </c>
      <c r="H63" s="20">
        <v>150000000</v>
      </c>
      <c r="I63" s="20">
        <f t="shared" si="0"/>
        <v>389502631.78961796</v>
      </c>
      <c r="J63" s="141">
        <f>'Step 1 (16-17)'!CV63</f>
        <v>1784918.7211131752</v>
      </c>
      <c r="K63" s="145">
        <f>VLOOKUP(B63,'RSG 2016-17'!$A$7:$F$389,6,0)*1000000</f>
        <v>1851183.155881</v>
      </c>
      <c r="L63" s="20"/>
      <c r="M63" s="120">
        <f t="shared" si="3"/>
        <v>0</v>
      </c>
      <c r="N63" s="20">
        <f>VLOOKUP(B63,'CSP 2016-17'!$A$9:$O$391,15,0)*1000000</f>
        <v>0</v>
      </c>
    </row>
    <row r="64" spans="2:14" x14ac:dyDescent="0.3">
      <c r="B64" s="4" t="s">
        <v>302</v>
      </c>
      <c r="C64" s="4" t="s">
        <v>303</v>
      </c>
      <c r="D64" s="4"/>
      <c r="E64" s="4" t="s">
        <v>203</v>
      </c>
      <c r="F64" s="20">
        <f t="shared" si="1"/>
        <v>7719149.553042084</v>
      </c>
      <c r="G64" s="20">
        <f t="shared" si="2"/>
        <v>7719149.553042084</v>
      </c>
      <c r="H64" s="20">
        <v>150000000</v>
      </c>
      <c r="I64" s="20">
        <f t="shared" si="0"/>
        <v>389502631.78961796</v>
      </c>
      <c r="J64" s="141">
        <f>'Step 1 (16-17)'!CV64</f>
        <v>34058677.320283085</v>
      </c>
      <c r="K64" s="145">
        <f>VLOOKUP(B64,'RSG 2016-17'!$A$7:$F$389,6,0)*1000000</f>
        <v>26339527.767241001</v>
      </c>
      <c r="L64" s="20"/>
      <c r="M64" s="120">
        <f t="shared" si="3"/>
        <v>2972694.7611016762</v>
      </c>
      <c r="N64" s="20">
        <f>VLOOKUP(B64,'CSP 2016-17'!$A$9:$O$391,15,0)*1000000</f>
        <v>2972694.7625361169</v>
      </c>
    </row>
    <row r="65" spans="2:14" x14ac:dyDescent="0.3">
      <c r="B65" s="4" t="s">
        <v>795</v>
      </c>
      <c r="C65" s="4" t="s">
        <v>796</v>
      </c>
      <c r="D65" s="4" t="s">
        <v>764</v>
      </c>
      <c r="E65" s="4" t="s">
        <v>764</v>
      </c>
      <c r="F65" s="20">
        <f t="shared" si="1"/>
        <v>162673.65792047884</v>
      </c>
      <c r="G65" s="20">
        <f t="shared" si="2"/>
        <v>162673.65792047884</v>
      </c>
      <c r="H65" s="20">
        <v>150000000</v>
      </c>
      <c r="I65" s="20">
        <f t="shared" si="0"/>
        <v>389502631.78961796</v>
      </c>
      <c r="J65" s="141">
        <f>'Step 1 (16-17)'!CV65</f>
        <v>7532643.9457394788</v>
      </c>
      <c r="K65" s="145">
        <f>VLOOKUP(B65,'RSG 2016-17'!$A$7:$F$389,6,0)*1000000</f>
        <v>7369970.287819</v>
      </c>
      <c r="L65" s="20"/>
      <c r="M65" s="120">
        <f t="shared" si="3"/>
        <v>62646.685019708835</v>
      </c>
      <c r="N65" s="20">
        <f>VLOOKUP(B65,'CSP 2016-17'!$A$9:$O$391,15,0)*1000000</f>
        <v>62646.685050139749</v>
      </c>
    </row>
    <row r="66" spans="2:14" x14ac:dyDescent="0.3">
      <c r="B66" s="4" t="s">
        <v>304</v>
      </c>
      <c r="C66" s="4" t="s">
        <v>305</v>
      </c>
      <c r="D66" s="4"/>
      <c r="E66" s="4" t="s">
        <v>203</v>
      </c>
      <c r="F66" s="20">
        <f t="shared" si="1"/>
        <v>3713238.6487125196</v>
      </c>
      <c r="G66" s="20">
        <f t="shared" si="2"/>
        <v>3713238.6487125196</v>
      </c>
      <c r="H66" s="20">
        <v>150000000</v>
      </c>
      <c r="I66" s="20">
        <f t="shared" si="0"/>
        <v>389502631.78961796</v>
      </c>
      <c r="J66" s="141">
        <f>'Step 1 (16-17)'!CV66</f>
        <v>35460637.696890518</v>
      </c>
      <c r="K66" s="145">
        <f>VLOOKUP(B66,'RSG 2016-17'!$A$7:$F$389,6,0)*1000000</f>
        <v>31747399.048177999</v>
      </c>
      <c r="L66" s="20"/>
      <c r="M66" s="120">
        <f t="shared" si="3"/>
        <v>1429992.3847696171</v>
      </c>
      <c r="N66" s="20">
        <f>VLOOKUP(B66,'CSP 2016-17'!$A$9:$O$391,15,0)*1000000</f>
        <v>1429992.385459458</v>
      </c>
    </row>
    <row r="67" spans="2:14" x14ac:dyDescent="0.3">
      <c r="B67" s="4" t="s">
        <v>379</v>
      </c>
      <c r="C67" s="4" t="s">
        <v>380</v>
      </c>
      <c r="D67" s="4" t="s">
        <v>348</v>
      </c>
      <c r="E67" s="4" t="s">
        <v>348</v>
      </c>
      <c r="F67" s="20">
        <f t="shared" si="1"/>
        <v>-144385.66623116098</v>
      </c>
      <c r="G67" s="20">
        <f t="shared" si="2"/>
        <v>0</v>
      </c>
      <c r="H67" s="20">
        <v>150000000</v>
      </c>
      <c r="I67" s="20">
        <f t="shared" si="0"/>
        <v>389502631.78961796</v>
      </c>
      <c r="J67" s="141">
        <f>'Step 1 (16-17)'!CV67</f>
        <v>1691688.9752358389</v>
      </c>
      <c r="K67" s="145">
        <f>VLOOKUP(B67,'RSG 2016-17'!$A$7:$F$389,6,0)*1000000</f>
        <v>1836074.6414669999</v>
      </c>
      <c r="L67" s="20"/>
      <c r="M67" s="120">
        <f t="shared" si="3"/>
        <v>0</v>
      </c>
      <c r="N67" s="20">
        <f>VLOOKUP(B67,'CSP 2016-17'!$A$9:$O$391,15,0)*1000000</f>
        <v>0</v>
      </c>
    </row>
    <row r="68" spans="2:14" x14ac:dyDescent="0.3">
      <c r="B68" s="4" t="s">
        <v>729</v>
      </c>
      <c r="C68" s="4" t="s">
        <v>730</v>
      </c>
      <c r="D68" s="4" t="s">
        <v>348</v>
      </c>
      <c r="E68" s="4" t="s">
        <v>348</v>
      </c>
      <c r="F68" s="20">
        <f t="shared" si="1"/>
        <v>242352.98204320634</v>
      </c>
      <c r="G68" s="20">
        <f t="shared" si="2"/>
        <v>242352.98204320634</v>
      </c>
      <c r="H68" s="20">
        <v>150000000</v>
      </c>
      <c r="I68" s="20">
        <f t="shared" ref="I68:I131" si="4">$G$391</f>
        <v>389502631.78961796</v>
      </c>
      <c r="J68" s="141">
        <f>'Step 1 (16-17)'!CV68</f>
        <v>1071410.2386862063</v>
      </c>
      <c r="K68" s="145">
        <f>VLOOKUP(B68,'RSG 2016-17'!$A$7:$F$389,6,0)*1000000</f>
        <v>829057.25664299994</v>
      </c>
      <c r="L68" s="20"/>
      <c r="M68" s="120">
        <f t="shared" ref="M68:M130" si="5">(G68/I68)*H68</f>
        <v>93331.711622724717</v>
      </c>
      <c r="N68" s="20">
        <f>VLOOKUP(B68,'CSP 2016-17'!$A$9:$O$391,15,0)*1000000</f>
        <v>93331.711667682495</v>
      </c>
    </row>
    <row r="69" spans="2:14" x14ac:dyDescent="0.3">
      <c r="B69" s="4" t="s">
        <v>351</v>
      </c>
      <c r="C69" s="4" t="s">
        <v>352</v>
      </c>
      <c r="D69" s="4" t="s">
        <v>348</v>
      </c>
      <c r="E69" s="4" t="s">
        <v>348</v>
      </c>
      <c r="F69" s="20">
        <f t="shared" ref="F69:F130" si="6">J69-K69</f>
        <v>349001.4900092957</v>
      </c>
      <c r="G69" s="20">
        <f t="shared" ref="G69:G130" si="7">IF(F69&gt;0,F69,0)</f>
        <v>349001.4900092957</v>
      </c>
      <c r="H69" s="20">
        <v>150000000</v>
      </c>
      <c r="I69" s="20">
        <f t="shared" si="4"/>
        <v>389502631.78961796</v>
      </c>
      <c r="J69" s="141">
        <f>'Step 1 (16-17)'!CV69</f>
        <v>755590.31447429571</v>
      </c>
      <c r="K69" s="145">
        <f>VLOOKUP(B69,'RSG 2016-17'!$A$7:$F$389,6,0)*1000000</f>
        <v>406588.82446500001</v>
      </c>
      <c r="L69" s="20"/>
      <c r="M69" s="120">
        <f t="shared" si="5"/>
        <v>134402.74655106894</v>
      </c>
      <c r="N69" s="20">
        <f>VLOOKUP(B69,'CSP 2016-17'!$A$9:$O$391,15,0)*1000000</f>
        <v>134402.74661619621</v>
      </c>
    </row>
    <row r="70" spans="2:14" x14ac:dyDescent="0.3">
      <c r="B70" s="4" t="s">
        <v>543</v>
      </c>
      <c r="C70" s="4" t="s">
        <v>544</v>
      </c>
      <c r="D70" s="4" t="s">
        <v>348</v>
      </c>
      <c r="E70" s="4" t="s">
        <v>348</v>
      </c>
      <c r="F70" s="20">
        <f t="shared" si="6"/>
        <v>70145.891713553341</v>
      </c>
      <c r="G70" s="20">
        <f t="shared" si="7"/>
        <v>70145.891713553341</v>
      </c>
      <c r="H70" s="20">
        <v>150000000</v>
      </c>
      <c r="I70" s="20">
        <f t="shared" si="4"/>
        <v>389502631.78961796</v>
      </c>
      <c r="J70" s="141">
        <f>'Step 1 (16-17)'!CV70</f>
        <v>1440336.4814215533</v>
      </c>
      <c r="K70" s="145">
        <f>VLOOKUP(B70,'RSG 2016-17'!$A$7:$F$389,6,0)*1000000</f>
        <v>1370190.589708</v>
      </c>
      <c r="L70" s="20"/>
      <c r="M70" s="120">
        <f t="shared" si="5"/>
        <v>27013.639699143769</v>
      </c>
      <c r="N70" s="20">
        <f>VLOOKUP(B70,'CSP 2016-17'!$A$9:$O$391,15,0)*1000000</f>
        <v>27013.639711966098</v>
      </c>
    </row>
    <row r="71" spans="2:14" x14ac:dyDescent="0.3">
      <c r="B71" s="4" t="s">
        <v>407</v>
      </c>
      <c r="C71" s="4" t="s">
        <v>408</v>
      </c>
      <c r="D71" s="4" t="s">
        <v>348</v>
      </c>
      <c r="E71" s="4" t="s">
        <v>348</v>
      </c>
      <c r="F71" s="20">
        <f t="shared" si="6"/>
        <v>140241.26971950545</v>
      </c>
      <c r="G71" s="20">
        <f t="shared" si="7"/>
        <v>140241.26971950545</v>
      </c>
      <c r="H71" s="20">
        <v>150000000</v>
      </c>
      <c r="I71" s="20">
        <f t="shared" si="4"/>
        <v>389502631.78961796</v>
      </c>
      <c r="J71" s="141">
        <f>'Step 1 (16-17)'!CV71</f>
        <v>453111.67246050545</v>
      </c>
      <c r="K71" s="145">
        <f>VLOOKUP(B71,'RSG 2016-17'!$A$7:$F$389,6,0)*1000000</f>
        <v>312870.402741</v>
      </c>
      <c r="L71" s="20"/>
      <c r="M71" s="120">
        <f t="shared" si="5"/>
        <v>54007.826240537688</v>
      </c>
      <c r="N71" s="20">
        <f>VLOOKUP(B71,'CSP 2016-17'!$A$9:$O$391,15,0)*1000000</f>
        <v>54007.826266404474</v>
      </c>
    </row>
    <row r="72" spans="2:14" x14ac:dyDescent="0.3">
      <c r="B72" s="4" t="s">
        <v>107</v>
      </c>
      <c r="C72" s="4" t="s">
        <v>108</v>
      </c>
      <c r="D72" s="4"/>
      <c r="E72" s="4" t="s">
        <v>109</v>
      </c>
      <c r="F72" s="20">
        <f t="shared" si="6"/>
        <v>-2375137.6662800116</v>
      </c>
      <c r="G72" s="20">
        <f t="shared" si="7"/>
        <v>0</v>
      </c>
      <c r="H72" s="20">
        <v>150000000</v>
      </c>
      <c r="I72" s="20">
        <f t="shared" si="4"/>
        <v>389502631.78961796</v>
      </c>
      <c r="J72" s="141">
        <f>'Step 1 (16-17)'!CV72</f>
        <v>8262626.3312419886</v>
      </c>
      <c r="K72" s="145">
        <f>VLOOKUP(B72,'RSG 2016-17'!$A$7:$F$389,6,0)*1000000</f>
        <v>10637763.997522</v>
      </c>
      <c r="L72" s="20"/>
      <c r="M72" s="120">
        <f t="shared" si="5"/>
        <v>0</v>
      </c>
      <c r="N72" s="20">
        <f>VLOOKUP(B72,'CSP 2016-17'!$A$9:$O$391,15,0)*1000000</f>
        <v>0</v>
      </c>
    </row>
    <row r="73" spans="2:14" x14ac:dyDescent="0.3">
      <c r="B73" s="4" t="s">
        <v>769</v>
      </c>
      <c r="C73" s="4" t="s">
        <v>770</v>
      </c>
      <c r="D73" s="4" t="s">
        <v>764</v>
      </c>
      <c r="E73" s="4" t="s">
        <v>764</v>
      </c>
      <c r="F73" s="20">
        <f t="shared" si="6"/>
        <v>-337568.4070181502</v>
      </c>
      <c r="G73" s="20">
        <f t="shared" si="7"/>
        <v>0</v>
      </c>
      <c r="H73" s="20">
        <v>150000000</v>
      </c>
      <c r="I73" s="20">
        <f t="shared" si="4"/>
        <v>389502631.78961796</v>
      </c>
      <c r="J73" s="141">
        <f>'Step 1 (16-17)'!CV73</f>
        <v>7381954.1571068494</v>
      </c>
      <c r="K73" s="145">
        <f>VLOOKUP(B73,'RSG 2016-17'!$A$7:$F$389,6,0)*1000000</f>
        <v>7719522.5641249996</v>
      </c>
      <c r="L73" s="20"/>
      <c r="M73" s="120">
        <f t="shared" si="5"/>
        <v>0</v>
      </c>
      <c r="N73" s="20">
        <f>VLOOKUP(B73,'CSP 2016-17'!$A$9:$O$391,15,0)*1000000</f>
        <v>0</v>
      </c>
    </row>
    <row r="74" spans="2:14" x14ac:dyDescent="0.3">
      <c r="B74" s="4" t="s">
        <v>439</v>
      </c>
      <c r="C74" s="4" t="s">
        <v>440</v>
      </c>
      <c r="D74" s="4" t="s">
        <v>348</v>
      </c>
      <c r="E74" s="4" t="s">
        <v>348</v>
      </c>
      <c r="F74" s="20">
        <f t="shared" si="6"/>
        <v>228638.64961681911</v>
      </c>
      <c r="G74" s="20">
        <f t="shared" si="7"/>
        <v>228638.64961681911</v>
      </c>
      <c r="H74" s="20">
        <v>150000000</v>
      </c>
      <c r="I74" s="20">
        <f t="shared" si="4"/>
        <v>389502631.78961796</v>
      </c>
      <c r="J74" s="141">
        <f>'Step 1 (16-17)'!CV74</f>
        <v>2207110.821085819</v>
      </c>
      <c r="K74" s="145">
        <f>VLOOKUP(B74,'RSG 2016-17'!$A$7:$F$389,6,0)*1000000</f>
        <v>1978472.1714689999</v>
      </c>
      <c r="L74" s="20"/>
      <c r="M74" s="120">
        <f t="shared" si="5"/>
        <v>88050.232895594541</v>
      </c>
      <c r="N74" s="20">
        <f>VLOOKUP(B74,'CSP 2016-17'!$A$9:$O$391,15,0)*1000000</f>
        <v>88050.232938152927</v>
      </c>
    </row>
    <row r="75" spans="2:14" x14ac:dyDescent="0.3">
      <c r="B75" s="4" t="s">
        <v>369</v>
      </c>
      <c r="C75" s="4" t="s">
        <v>370</v>
      </c>
      <c r="D75" s="4" t="s">
        <v>348</v>
      </c>
      <c r="E75" s="4" t="s">
        <v>348</v>
      </c>
      <c r="F75" s="20">
        <f t="shared" si="6"/>
        <v>-62672.588081116322</v>
      </c>
      <c r="G75" s="20">
        <f t="shared" si="7"/>
        <v>0</v>
      </c>
      <c r="H75" s="20">
        <v>150000000</v>
      </c>
      <c r="I75" s="20">
        <f t="shared" si="4"/>
        <v>389502631.78961796</v>
      </c>
      <c r="J75" s="141">
        <f>'Step 1 (16-17)'!CV75</f>
        <v>1096552.9460738837</v>
      </c>
      <c r="K75" s="145">
        <f>VLOOKUP(B75,'RSG 2016-17'!$A$7:$F$389,6,0)*1000000</f>
        <v>1159225.534155</v>
      </c>
      <c r="L75" s="20"/>
      <c r="M75" s="120">
        <f t="shared" si="5"/>
        <v>0</v>
      </c>
      <c r="N75" s="20">
        <f>VLOOKUP(B75,'CSP 2016-17'!$A$9:$O$391,15,0)*1000000</f>
        <v>0</v>
      </c>
    </row>
    <row r="76" spans="2:14" x14ac:dyDescent="0.3">
      <c r="B76" s="4" t="s">
        <v>607</v>
      </c>
      <c r="C76" s="4" t="s">
        <v>608</v>
      </c>
      <c r="D76" s="4" t="s">
        <v>348</v>
      </c>
      <c r="E76" s="4" t="s">
        <v>348</v>
      </c>
      <c r="F76" s="20">
        <f t="shared" si="6"/>
        <v>-52236.302552355221</v>
      </c>
      <c r="G76" s="20">
        <f t="shared" si="7"/>
        <v>0</v>
      </c>
      <c r="H76" s="20">
        <v>150000000</v>
      </c>
      <c r="I76" s="20">
        <f t="shared" si="4"/>
        <v>389502631.78961796</v>
      </c>
      <c r="J76" s="141">
        <f>'Step 1 (16-17)'!CV76</f>
        <v>990022.20156464481</v>
      </c>
      <c r="K76" s="145">
        <f>VLOOKUP(B76,'RSG 2016-17'!$A$7:$F$389,6,0)*1000000</f>
        <v>1042258.504117</v>
      </c>
      <c r="L76" s="20"/>
      <c r="M76" s="120">
        <f t="shared" si="5"/>
        <v>0</v>
      </c>
      <c r="N76" s="20">
        <f>VLOOKUP(B76,'CSP 2016-17'!$A$9:$O$391,15,0)*1000000</f>
        <v>0</v>
      </c>
    </row>
    <row r="77" spans="2:14" x14ac:dyDescent="0.3">
      <c r="B77" s="4" t="s">
        <v>292</v>
      </c>
      <c r="C77" s="4" t="s">
        <v>293</v>
      </c>
      <c r="D77" s="4"/>
      <c r="E77" s="4" t="s">
        <v>200</v>
      </c>
      <c r="F77" s="20">
        <f t="shared" si="6"/>
        <v>-677472.5936826542</v>
      </c>
      <c r="G77" s="20">
        <f t="shared" si="7"/>
        <v>0</v>
      </c>
      <c r="H77" s="20">
        <v>150000000</v>
      </c>
      <c r="I77" s="20">
        <f t="shared" si="4"/>
        <v>389502631.78961796</v>
      </c>
      <c r="J77" s="141">
        <f>'Step 1 (16-17)'!CV77</f>
        <v>64619467.613908336</v>
      </c>
      <c r="K77" s="145">
        <f>VLOOKUP(B77,'RSG 2016-17'!$A$7:$F$389,6,0)*1000000</f>
        <v>65296940.20759099</v>
      </c>
      <c r="L77" s="20"/>
      <c r="M77" s="120">
        <f t="shared" si="5"/>
        <v>0</v>
      </c>
      <c r="N77" s="20">
        <f>VLOOKUP(B77,'CSP 2016-17'!$A$9:$O$391,15,0)*1000000</f>
        <v>0</v>
      </c>
    </row>
    <row r="78" spans="2:14" x14ac:dyDescent="0.3">
      <c r="B78" s="4" t="s">
        <v>455</v>
      </c>
      <c r="C78" s="4" t="s">
        <v>456</v>
      </c>
      <c r="D78" s="4" t="s">
        <v>348</v>
      </c>
      <c r="E78" s="4" t="s">
        <v>348</v>
      </c>
      <c r="F78" s="20">
        <f t="shared" si="6"/>
        <v>111503.53450100392</v>
      </c>
      <c r="G78" s="20">
        <f t="shared" si="7"/>
        <v>111503.53450100392</v>
      </c>
      <c r="H78" s="20">
        <v>150000000</v>
      </c>
      <c r="I78" s="20">
        <f t="shared" si="4"/>
        <v>389502631.78961796</v>
      </c>
      <c r="J78" s="141">
        <f>'Step 1 (16-17)'!CV78</f>
        <v>967856.85894200392</v>
      </c>
      <c r="K78" s="145">
        <f>VLOOKUP(B78,'RSG 2016-17'!$A$7:$F$389,6,0)*1000000</f>
        <v>856353.324441</v>
      </c>
      <c r="L78" s="20"/>
      <c r="M78" s="120">
        <f t="shared" si="5"/>
        <v>42940.737263579125</v>
      </c>
      <c r="N78" s="20">
        <f>VLOOKUP(B78,'CSP 2016-17'!$A$9:$O$391,15,0)*1000000</f>
        <v>42940.737284683761</v>
      </c>
    </row>
    <row r="79" spans="2:14" x14ac:dyDescent="0.3">
      <c r="B79" s="4" t="s">
        <v>85</v>
      </c>
      <c r="C79" s="4" t="s">
        <v>86</v>
      </c>
      <c r="D79" s="4"/>
      <c r="E79" s="4" t="s">
        <v>36</v>
      </c>
      <c r="F79" s="20">
        <f t="shared" si="6"/>
        <v>-4893882.425006032</v>
      </c>
      <c r="G79" s="20">
        <f t="shared" si="7"/>
        <v>0</v>
      </c>
      <c r="H79" s="20">
        <v>150000000</v>
      </c>
      <c r="I79" s="20">
        <f t="shared" si="4"/>
        <v>389502631.78961796</v>
      </c>
      <c r="J79" s="141">
        <f>'Step 1 (16-17)'!CV79</f>
        <v>42731887.674170971</v>
      </c>
      <c r="K79" s="145">
        <f>VLOOKUP(B79,'RSG 2016-17'!$A$7:$F$389,6,0)*1000000</f>
        <v>47625770.099177003</v>
      </c>
      <c r="L79" s="20"/>
      <c r="M79" s="120">
        <f t="shared" si="5"/>
        <v>0</v>
      </c>
      <c r="N79" s="20">
        <f>VLOOKUP(B79,'CSP 2016-17'!$A$9:$O$391,15,0)*1000000</f>
        <v>0</v>
      </c>
    </row>
    <row r="80" spans="2:14" x14ac:dyDescent="0.3">
      <c r="B80" s="4" t="s">
        <v>621</v>
      </c>
      <c r="C80" s="4" t="s">
        <v>622</v>
      </c>
      <c r="D80" s="4" t="s">
        <v>348</v>
      </c>
      <c r="E80" s="4" t="s">
        <v>348</v>
      </c>
      <c r="F80" s="20">
        <f t="shared" si="6"/>
        <v>55097.905651455163</v>
      </c>
      <c r="G80" s="20">
        <f t="shared" si="7"/>
        <v>55097.905651455163</v>
      </c>
      <c r="H80" s="20">
        <v>150000000</v>
      </c>
      <c r="I80" s="20">
        <f t="shared" si="4"/>
        <v>389502631.78961796</v>
      </c>
      <c r="J80" s="141">
        <f>'Step 1 (16-17)'!CV80</f>
        <v>752446.74582645518</v>
      </c>
      <c r="K80" s="145">
        <f>VLOOKUP(B80,'RSG 2016-17'!$A$7:$F$389,6,0)*1000000</f>
        <v>697348.84017500002</v>
      </c>
      <c r="L80" s="20"/>
      <c r="M80" s="120">
        <f t="shared" si="5"/>
        <v>21218.562271954761</v>
      </c>
      <c r="N80" s="20">
        <f>VLOOKUP(B80,'CSP 2016-17'!$A$9:$O$391,15,0)*1000000</f>
        <v>21218.562282018494</v>
      </c>
    </row>
    <row r="81" spans="2:14" x14ac:dyDescent="0.3">
      <c r="B81" s="4" t="s">
        <v>731</v>
      </c>
      <c r="C81" s="4" t="s">
        <v>732</v>
      </c>
      <c r="D81" s="4" t="s">
        <v>348</v>
      </c>
      <c r="E81" s="4" t="s">
        <v>348</v>
      </c>
      <c r="F81" s="20">
        <f t="shared" si="6"/>
        <v>-17881.637012459803</v>
      </c>
      <c r="G81" s="20">
        <f t="shared" si="7"/>
        <v>0</v>
      </c>
      <c r="H81" s="20">
        <v>150000000</v>
      </c>
      <c r="I81" s="20">
        <f t="shared" si="4"/>
        <v>389502631.78961796</v>
      </c>
      <c r="J81" s="141">
        <f>'Step 1 (16-17)'!CV81</f>
        <v>1757852.0450855403</v>
      </c>
      <c r="K81" s="145">
        <f>VLOOKUP(B81,'RSG 2016-17'!$A$7:$F$389,6,0)*1000000</f>
        <v>1775733.6820980001</v>
      </c>
      <c r="L81" s="20"/>
      <c r="M81" s="120">
        <f t="shared" si="5"/>
        <v>0</v>
      </c>
      <c r="N81" s="20">
        <f>VLOOKUP(B81,'CSP 2016-17'!$A$9:$O$391,15,0)*1000000</f>
        <v>0</v>
      </c>
    </row>
    <row r="82" spans="2:14" x14ac:dyDescent="0.3">
      <c r="B82" s="4" t="s">
        <v>145</v>
      </c>
      <c r="C82" s="4" t="s">
        <v>146</v>
      </c>
      <c r="D82" s="4"/>
      <c r="E82" s="4" t="s">
        <v>136</v>
      </c>
      <c r="F82" s="20">
        <f t="shared" si="6"/>
        <v>1084642.0714137852</v>
      </c>
      <c r="G82" s="20">
        <f t="shared" si="7"/>
        <v>1084642.0714137852</v>
      </c>
      <c r="H82" s="20">
        <v>150000000</v>
      </c>
      <c r="I82" s="20">
        <f t="shared" si="4"/>
        <v>389502631.78961796</v>
      </c>
      <c r="J82" s="141">
        <f>'Step 1 (16-17)'!CV82</f>
        <v>47885160.705084786</v>
      </c>
      <c r="K82" s="145">
        <f>VLOOKUP(B82,'RSG 2016-17'!$A$7:$F$389,6,0)*1000000</f>
        <v>46800518.633671001</v>
      </c>
      <c r="L82" s="20"/>
      <c r="M82" s="120">
        <f t="shared" si="5"/>
        <v>417702.72504845343</v>
      </c>
      <c r="N82" s="20">
        <f>VLOOKUP(B82,'CSP 2016-17'!$A$9:$O$391,15,0)*1000000</f>
        <v>417702.72525048238</v>
      </c>
    </row>
    <row r="83" spans="2:14" x14ac:dyDescent="0.3">
      <c r="B83" s="4" t="s">
        <v>175</v>
      </c>
      <c r="C83" s="4" t="s">
        <v>176</v>
      </c>
      <c r="D83" s="4"/>
      <c r="E83" s="4" t="s">
        <v>177</v>
      </c>
      <c r="F83" s="20">
        <f t="shared" si="6"/>
        <v>2309859.4129573703</v>
      </c>
      <c r="G83" s="20">
        <f t="shared" si="7"/>
        <v>2309859.4129573703</v>
      </c>
      <c r="H83" s="20">
        <v>150000000</v>
      </c>
      <c r="I83" s="20">
        <f t="shared" si="4"/>
        <v>389502631.78961796</v>
      </c>
      <c r="J83" s="141">
        <f>'Step 1 (16-17)'!CV83</f>
        <v>60867914.01662837</v>
      </c>
      <c r="K83" s="145">
        <f>VLOOKUP(B83,'RSG 2016-17'!$A$7:$F$389,6,0)*1000000</f>
        <v>58558054.603670999</v>
      </c>
      <c r="L83" s="20"/>
      <c r="M83" s="120">
        <f t="shared" si="5"/>
        <v>889541.90207050822</v>
      </c>
      <c r="N83" s="20">
        <f>VLOOKUP(B83,'CSP 2016-17'!$A$9:$O$391,15,0)*1000000</f>
        <v>889541.90250000078</v>
      </c>
    </row>
    <row r="84" spans="2:14" x14ac:dyDescent="0.3">
      <c r="B84" s="4" t="s">
        <v>499</v>
      </c>
      <c r="C84" s="4" t="s">
        <v>500</v>
      </c>
      <c r="D84" s="4" t="s">
        <v>348</v>
      </c>
      <c r="E84" s="4" t="s">
        <v>348</v>
      </c>
      <c r="F84" s="20">
        <f t="shared" si="6"/>
        <v>326426.09352808143</v>
      </c>
      <c r="G84" s="20">
        <f t="shared" si="7"/>
        <v>326426.09352808143</v>
      </c>
      <c r="H84" s="20">
        <v>150000000</v>
      </c>
      <c r="I84" s="20">
        <f t="shared" si="4"/>
        <v>389502631.78961796</v>
      </c>
      <c r="J84" s="141">
        <f>'Step 1 (16-17)'!CV84</f>
        <v>1297158.1914650814</v>
      </c>
      <c r="K84" s="145">
        <f>VLOOKUP(B84,'RSG 2016-17'!$A$7:$F$389,6,0)*1000000</f>
        <v>970732.09793699998</v>
      </c>
      <c r="L84" s="20"/>
      <c r="M84" s="120">
        <f t="shared" si="5"/>
        <v>125708.81435188632</v>
      </c>
      <c r="N84" s="20">
        <f>VLOOKUP(B84,'CSP 2016-17'!$A$9:$O$391,15,0)*1000000</f>
        <v>125708.81441251564</v>
      </c>
    </row>
    <row r="85" spans="2:14" x14ac:dyDescent="0.3">
      <c r="B85" s="4" t="s">
        <v>238</v>
      </c>
      <c r="C85" s="4" t="s">
        <v>239</v>
      </c>
      <c r="D85" s="4"/>
      <c r="E85" s="4" t="s">
        <v>203</v>
      </c>
      <c r="F85" s="20">
        <f t="shared" si="6"/>
        <v>-205264.96644482762</v>
      </c>
      <c r="G85" s="20">
        <f t="shared" si="7"/>
        <v>0</v>
      </c>
      <c r="H85" s="20">
        <v>150000000</v>
      </c>
      <c r="I85" s="20">
        <f t="shared" si="4"/>
        <v>389502631.78961796</v>
      </c>
      <c r="J85" s="141">
        <f>'Step 1 (16-17)'!CV85</f>
        <v>13080334.905931173</v>
      </c>
      <c r="K85" s="145">
        <f>VLOOKUP(B85,'RSG 2016-17'!$A$7:$F$389,6,0)*1000000</f>
        <v>13285599.872376001</v>
      </c>
      <c r="L85" s="20"/>
      <c r="M85" s="120">
        <f t="shared" si="5"/>
        <v>0</v>
      </c>
      <c r="N85" s="20">
        <f>VLOOKUP(B85,'CSP 2016-17'!$A$9:$O$391,15,0)*1000000</f>
        <v>0</v>
      </c>
    </row>
    <row r="86" spans="2:14" x14ac:dyDescent="0.3">
      <c r="B86" s="4" t="s">
        <v>521</v>
      </c>
      <c r="C86" s="4" t="s">
        <v>522</v>
      </c>
      <c r="D86" s="4" t="s">
        <v>348</v>
      </c>
      <c r="E86" s="4" t="s">
        <v>348</v>
      </c>
      <c r="F86" s="20">
        <f t="shared" si="6"/>
        <v>51277.796385125024</v>
      </c>
      <c r="G86" s="20">
        <f t="shared" si="7"/>
        <v>51277.796385125024</v>
      </c>
      <c r="H86" s="20">
        <v>150000000</v>
      </c>
      <c r="I86" s="20">
        <f t="shared" si="4"/>
        <v>389502631.78961796</v>
      </c>
      <c r="J86" s="141">
        <f>'Step 1 (16-17)'!CV86</f>
        <v>1334486.369553125</v>
      </c>
      <c r="K86" s="145">
        <f>VLOOKUP(B86,'RSG 2016-17'!$A$7:$F$389,6,0)*1000000</f>
        <v>1283208.573168</v>
      </c>
      <c r="L86" s="20"/>
      <c r="M86" s="120">
        <f t="shared" si="5"/>
        <v>19747.413316383583</v>
      </c>
      <c r="N86" s="20">
        <f>VLOOKUP(B86,'CSP 2016-17'!$A$9:$O$391,15,0)*1000000</f>
        <v>19747.413326249585</v>
      </c>
    </row>
    <row r="87" spans="2:14" x14ac:dyDescent="0.3">
      <c r="B87" s="4" t="s">
        <v>609</v>
      </c>
      <c r="C87" s="4" t="s">
        <v>610</v>
      </c>
      <c r="D87" s="4" t="s">
        <v>348</v>
      </c>
      <c r="E87" s="4" t="s">
        <v>348</v>
      </c>
      <c r="F87" s="20">
        <f t="shared" si="6"/>
        <v>7920.2652761013014</v>
      </c>
      <c r="G87" s="20">
        <f t="shared" si="7"/>
        <v>7920.2652761013014</v>
      </c>
      <c r="H87" s="20">
        <v>150000000</v>
      </c>
      <c r="I87" s="20">
        <f t="shared" si="4"/>
        <v>389502631.78961796</v>
      </c>
      <c r="J87" s="141">
        <f>'Step 1 (16-17)'!CV87</f>
        <v>888403.50423510128</v>
      </c>
      <c r="K87" s="145">
        <f>VLOOKUP(B87,'RSG 2016-17'!$A$7:$F$389,6,0)*1000000</f>
        <v>880483.23895899998</v>
      </c>
      <c r="L87" s="20"/>
      <c r="M87" s="120">
        <f t="shared" si="5"/>
        <v>3050.1457357466356</v>
      </c>
      <c r="N87" s="20">
        <f>VLOOKUP(B87,'CSP 2016-17'!$A$9:$O$391,15,0)*1000000</f>
        <v>3050.1457371795063</v>
      </c>
    </row>
    <row r="88" spans="2:14" x14ac:dyDescent="0.3">
      <c r="B88" s="4" t="s">
        <v>232</v>
      </c>
      <c r="C88" s="4" t="s">
        <v>233</v>
      </c>
      <c r="D88" s="4"/>
      <c r="E88" s="4" t="s">
        <v>203</v>
      </c>
      <c r="F88" s="20">
        <f t="shared" si="6"/>
        <v>-2518277.6073101796</v>
      </c>
      <c r="G88" s="20">
        <f t="shared" si="7"/>
        <v>0</v>
      </c>
      <c r="H88" s="20">
        <v>150000000</v>
      </c>
      <c r="I88" s="20">
        <f t="shared" si="4"/>
        <v>389502631.78961796</v>
      </c>
      <c r="J88" s="141">
        <f>'Step 1 (16-17)'!CV88</f>
        <v>32097572.605926823</v>
      </c>
      <c r="K88" s="145">
        <f>VLOOKUP(B88,'RSG 2016-17'!$A$7:$F$389,6,0)*1000000</f>
        <v>34615850.213237002</v>
      </c>
      <c r="L88" s="20"/>
      <c r="M88" s="120">
        <f t="shared" si="5"/>
        <v>0</v>
      </c>
      <c r="N88" s="20">
        <f>VLOOKUP(B88,'CSP 2016-17'!$A$9:$O$391,15,0)*1000000</f>
        <v>0</v>
      </c>
    </row>
    <row r="89" spans="2:14" x14ac:dyDescent="0.3">
      <c r="B89" s="4" t="s">
        <v>317</v>
      </c>
      <c r="C89" s="4" t="s">
        <v>318</v>
      </c>
      <c r="D89" s="4" t="s">
        <v>312</v>
      </c>
      <c r="E89" s="4" t="s">
        <v>312</v>
      </c>
      <c r="F89" s="20">
        <f t="shared" si="6"/>
        <v>2967376.7029112875</v>
      </c>
      <c r="G89" s="20">
        <f t="shared" si="7"/>
        <v>2967376.7029112875</v>
      </c>
      <c r="H89" s="20">
        <v>150000000</v>
      </c>
      <c r="I89" s="20">
        <f t="shared" si="4"/>
        <v>389502631.78961796</v>
      </c>
      <c r="J89" s="141">
        <f>'Step 1 (16-17)'!CV89</f>
        <v>70689554.593096286</v>
      </c>
      <c r="K89" s="145">
        <f>VLOOKUP(B89,'RSG 2016-17'!$A$7:$F$389,6,0)*1000000</f>
        <v>67722177.890184999</v>
      </c>
      <c r="L89" s="20"/>
      <c r="M89" s="120">
        <f t="shared" si="5"/>
        <v>1142756.0922800349</v>
      </c>
      <c r="N89" s="20">
        <f>VLOOKUP(B89,'CSP 2016-17'!$A$9:$O$391,15,0)*1000000</f>
        <v>1142756.0928313648</v>
      </c>
    </row>
    <row r="90" spans="2:14" x14ac:dyDescent="0.3">
      <c r="B90" s="4" t="s">
        <v>389</v>
      </c>
      <c r="C90" s="4" t="s">
        <v>390</v>
      </c>
      <c r="D90" s="4" t="s">
        <v>348</v>
      </c>
      <c r="E90" s="4" t="s">
        <v>348</v>
      </c>
      <c r="F90" s="20">
        <f t="shared" si="6"/>
        <v>200531.61555695045</v>
      </c>
      <c r="G90" s="20">
        <f t="shared" si="7"/>
        <v>200531.61555695045</v>
      </c>
      <c r="H90" s="20">
        <v>150000000</v>
      </c>
      <c r="I90" s="20">
        <f t="shared" si="4"/>
        <v>389502631.78961796</v>
      </c>
      <c r="J90" s="141">
        <f>'Step 1 (16-17)'!CV90</f>
        <v>936979.63589095045</v>
      </c>
      <c r="K90" s="145">
        <f>VLOOKUP(B90,'RSG 2016-17'!$A$7:$F$389,6,0)*1000000</f>
        <v>736448.020334</v>
      </c>
      <c r="L90" s="20"/>
      <c r="M90" s="120">
        <f t="shared" si="5"/>
        <v>77226.031042043222</v>
      </c>
      <c r="N90" s="20">
        <f>VLOOKUP(B90,'CSP 2016-17'!$A$9:$O$391,15,0)*1000000</f>
        <v>77226.031079327717</v>
      </c>
    </row>
    <row r="91" spans="2:14" x14ac:dyDescent="0.3">
      <c r="B91" s="4" t="s">
        <v>779</v>
      </c>
      <c r="C91" s="4" t="s">
        <v>780</v>
      </c>
      <c r="D91" s="4" t="s">
        <v>764</v>
      </c>
      <c r="E91" s="4" t="s">
        <v>764</v>
      </c>
      <c r="F91" s="20">
        <f t="shared" si="6"/>
        <v>75206.285300122574</v>
      </c>
      <c r="G91" s="20">
        <f t="shared" si="7"/>
        <v>75206.285300122574</v>
      </c>
      <c r="H91" s="20">
        <v>150000000</v>
      </c>
      <c r="I91" s="20">
        <f t="shared" si="4"/>
        <v>389502631.78961796</v>
      </c>
      <c r="J91" s="141">
        <f>'Step 1 (16-17)'!CV91</f>
        <v>7364665.708149123</v>
      </c>
      <c r="K91" s="145">
        <f>VLOOKUP(B91,'RSG 2016-17'!$A$7:$F$389,6,0)*1000000</f>
        <v>7289459.4228490004</v>
      </c>
      <c r="L91" s="20"/>
      <c r="M91" s="120">
        <f t="shared" si="5"/>
        <v>28962.430223350999</v>
      </c>
      <c r="N91" s="20">
        <f>VLOOKUP(B91,'CSP 2016-17'!$A$9:$O$391,15,0)*1000000</f>
        <v>28962.43023727967</v>
      </c>
    </row>
    <row r="92" spans="2:14" x14ac:dyDescent="0.3">
      <c r="B92" s="4" t="s">
        <v>331</v>
      </c>
      <c r="C92" s="4" t="s">
        <v>332</v>
      </c>
      <c r="D92" s="4" t="s">
        <v>312</v>
      </c>
      <c r="E92" s="4" t="s">
        <v>312</v>
      </c>
      <c r="F92" s="20">
        <f t="shared" si="6"/>
        <v>7331159.8239973038</v>
      </c>
      <c r="G92" s="20">
        <f t="shared" si="7"/>
        <v>7331159.8239973038</v>
      </c>
      <c r="H92" s="20">
        <v>150000000</v>
      </c>
      <c r="I92" s="20">
        <f t="shared" si="4"/>
        <v>389502631.78961796</v>
      </c>
      <c r="J92" s="141">
        <f>'Step 1 (16-17)'!CV92</f>
        <v>65031123.188573301</v>
      </c>
      <c r="K92" s="145">
        <f>VLOOKUP(B92,'RSG 2016-17'!$A$7:$F$389,6,0)*1000000</f>
        <v>57699963.364575997</v>
      </c>
      <c r="L92" s="20"/>
      <c r="M92" s="120">
        <f t="shared" si="5"/>
        <v>2823277.3898009565</v>
      </c>
      <c r="N92" s="20">
        <f>VLOOKUP(B92,'CSP 2016-17'!$A$9:$O$391,15,0)*1000000</f>
        <v>2823277.3911632127</v>
      </c>
    </row>
    <row r="93" spans="2:14" x14ac:dyDescent="0.3">
      <c r="B93" s="4" t="s">
        <v>762</v>
      </c>
      <c r="C93" s="4" t="s">
        <v>763</v>
      </c>
      <c r="D93" s="4" t="s">
        <v>764</v>
      </c>
      <c r="E93" s="4" t="s">
        <v>764</v>
      </c>
      <c r="F93" s="20">
        <f t="shared" si="6"/>
        <v>387801.26139675826</v>
      </c>
      <c r="G93" s="20">
        <f t="shared" si="7"/>
        <v>387801.26139675826</v>
      </c>
      <c r="H93" s="20">
        <v>150000000</v>
      </c>
      <c r="I93" s="20">
        <f t="shared" si="4"/>
        <v>389502631.78961796</v>
      </c>
      <c r="J93" s="141">
        <f>'Step 1 (16-17)'!CV93</f>
        <v>12681980.112014757</v>
      </c>
      <c r="K93" s="145">
        <f>VLOOKUP(B93,'RSG 2016-17'!$A$7:$F$389,6,0)*1000000</f>
        <v>12294178.850617999</v>
      </c>
      <c r="L93" s="20"/>
      <c r="M93" s="120">
        <f t="shared" si="5"/>
        <v>149344.79118213817</v>
      </c>
      <c r="N93" s="20">
        <f>VLOOKUP(B93,'CSP 2016-17'!$A$9:$O$391,15,0)*1000000</f>
        <v>149344.79125429739</v>
      </c>
    </row>
    <row r="94" spans="2:14" x14ac:dyDescent="0.3">
      <c r="B94" s="4" t="s">
        <v>67</v>
      </c>
      <c r="C94" s="4" t="s">
        <v>68</v>
      </c>
      <c r="D94" s="4"/>
      <c r="E94" s="4" t="s">
        <v>36</v>
      </c>
      <c r="F94" s="20">
        <f t="shared" si="6"/>
        <v>-4064242.7696726546</v>
      </c>
      <c r="G94" s="20">
        <f t="shared" si="7"/>
        <v>0</v>
      </c>
      <c r="H94" s="20">
        <v>150000000</v>
      </c>
      <c r="I94" s="20">
        <f t="shared" si="4"/>
        <v>389502631.78961796</v>
      </c>
      <c r="J94" s="141">
        <f>'Step 1 (16-17)'!CV94</f>
        <v>43947094.024063349</v>
      </c>
      <c r="K94" s="145">
        <f>VLOOKUP(B94,'RSG 2016-17'!$A$7:$F$389,6,0)*1000000</f>
        <v>48011336.793736003</v>
      </c>
      <c r="L94" s="20"/>
      <c r="M94" s="120">
        <f t="shared" si="5"/>
        <v>0</v>
      </c>
      <c r="N94" s="20">
        <f>VLOOKUP(B94,'CSP 2016-17'!$A$9:$O$391,15,0)*1000000</f>
        <v>0</v>
      </c>
    </row>
    <row r="95" spans="2:14" x14ac:dyDescent="0.3">
      <c r="B95" s="4" t="s">
        <v>319</v>
      </c>
      <c r="C95" s="4" t="s">
        <v>320</v>
      </c>
      <c r="D95" s="4" t="s">
        <v>312</v>
      </c>
      <c r="E95" s="4" t="s">
        <v>312</v>
      </c>
      <c r="F95" s="20">
        <f t="shared" si="6"/>
        <v>7706615.8752555028</v>
      </c>
      <c r="G95" s="20">
        <f t="shared" si="7"/>
        <v>7706615.8752555028</v>
      </c>
      <c r="H95" s="20">
        <v>150000000</v>
      </c>
      <c r="I95" s="20">
        <f t="shared" si="4"/>
        <v>389502631.78961796</v>
      </c>
      <c r="J95" s="141">
        <f>'Step 1 (16-17)'!CV95</f>
        <v>27152832.075713504</v>
      </c>
      <c r="K95" s="145">
        <f>VLOOKUP(B95,'RSG 2016-17'!$A$7:$F$389,6,0)*1000000</f>
        <v>19446216.200458001</v>
      </c>
      <c r="L95" s="20"/>
      <c r="M95" s="120">
        <f t="shared" si="5"/>
        <v>2967867.9601649302</v>
      </c>
      <c r="N95" s="20">
        <f>VLOOKUP(B95,'CSP 2016-17'!$A$9:$O$391,15,0)*1000000</f>
        <v>2967867.9615968806</v>
      </c>
    </row>
    <row r="96" spans="2:14" x14ac:dyDescent="0.3">
      <c r="B96" s="4" t="s">
        <v>765</v>
      </c>
      <c r="C96" s="4" t="s">
        <v>766</v>
      </c>
      <c r="D96" s="4" t="s">
        <v>764</v>
      </c>
      <c r="E96" s="4" t="s">
        <v>764</v>
      </c>
      <c r="F96" s="20">
        <f t="shared" si="6"/>
        <v>433035.27525710687</v>
      </c>
      <c r="G96" s="20">
        <f t="shared" si="7"/>
        <v>433035.27525710687</v>
      </c>
      <c r="H96" s="20">
        <v>150000000</v>
      </c>
      <c r="I96" s="20">
        <f t="shared" si="4"/>
        <v>389502631.78961796</v>
      </c>
      <c r="J96" s="141">
        <f>'Step 1 (16-17)'!CV96</f>
        <v>8501948.8419241067</v>
      </c>
      <c r="K96" s="145">
        <f>VLOOKUP(B96,'RSG 2016-17'!$A$7:$F$389,6,0)*1000000</f>
        <v>8068913.5666669998</v>
      </c>
      <c r="L96" s="20"/>
      <c r="M96" s="120">
        <f t="shared" si="5"/>
        <v>166764.70449023906</v>
      </c>
      <c r="N96" s="20">
        <f>VLOOKUP(B96,'CSP 2016-17'!$A$9:$O$391,15,0)*1000000</f>
        <v>166764.70457067073</v>
      </c>
    </row>
    <row r="97" spans="2:14" x14ac:dyDescent="0.3">
      <c r="B97" s="4" t="s">
        <v>523</v>
      </c>
      <c r="C97" s="4" t="s">
        <v>524</v>
      </c>
      <c r="D97" s="4" t="s">
        <v>348</v>
      </c>
      <c r="E97" s="4" t="s">
        <v>348</v>
      </c>
      <c r="F97" s="20">
        <f t="shared" si="6"/>
        <v>-44946.027816712623</v>
      </c>
      <c r="G97" s="20">
        <f t="shared" si="7"/>
        <v>0</v>
      </c>
      <c r="H97" s="20">
        <v>150000000</v>
      </c>
      <c r="I97" s="20">
        <f t="shared" si="4"/>
        <v>389502631.78961796</v>
      </c>
      <c r="J97" s="141">
        <f>'Step 1 (16-17)'!CV97</f>
        <v>1712999.8537922874</v>
      </c>
      <c r="K97" s="145">
        <f>VLOOKUP(B97,'RSG 2016-17'!$A$7:$F$389,6,0)*1000000</f>
        <v>1757945.881609</v>
      </c>
      <c r="L97" s="20"/>
      <c r="M97" s="120">
        <f t="shared" si="5"/>
        <v>0</v>
      </c>
      <c r="N97" s="20">
        <f>VLOOKUP(B97,'CSP 2016-17'!$A$9:$O$391,15,0)*1000000</f>
        <v>0</v>
      </c>
    </row>
    <row r="98" spans="2:14" x14ac:dyDescent="0.3">
      <c r="B98" s="4" t="s">
        <v>87</v>
      </c>
      <c r="C98" s="4" t="s">
        <v>88</v>
      </c>
      <c r="D98" s="4"/>
      <c r="E98" s="4" t="s">
        <v>36</v>
      </c>
      <c r="F98" s="20">
        <f t="shared" si="6"/>
        <v>-2298415.797657378</v>
      </c>
      <c r="G98" s="20">
        <f t="shared" si="7"/>
        <v>0</v>
      </c>
      <c r="H98" s="20">
        <v>150000000</v>
      </c>
      <c r="I98" s="20">
        <f t="shared" si="4"/>
        <v>389502631.78961796</v>
      </c>
      <c r="J98" s="141">
        <f>'Step 1 (16-17)'!CV98</f>
        <v>42616782.570026621</v>
      </c>
      <c r="K98" s="145">
        <f>VLOOKUP(B98,'RSG 2016-17'!$A$7:$F$389,6,0)*1000000</f>
        <v>44915198.367683999</v>
      </c>
      <c r="L98" s="20"/>
      <c r="M98" s="120">
        <f t="shared" si="5"/>
        <v>0</v>
      </c>
      <c r="N98" s="20">
        <f>VLOOKUP(B98,'CSP 2016-17'!$A$9:$O$391,15,0)*1000000</f>
        <v>0</v>
      </c>
    </row>
    <row r="99" spans="2:14" x14ac:dyDescent="0.3">
      <c r="B99" s="4" t="s">
        <v>294</v>
      </c>
      <c r="C99" s="4" t="s">
        <v>295</v>
      </c>
      <c r="D99" s="4"/>
      <c r="E99" s="4" t="s">
        <v>203</v>
      </c>
      <c r="F99" s="20">
        <f t="shared" si="6"/>
        <v>-5951445.1490368694</v>
      </c>
      <c r="G99" s="20">
        <f t="shared" si="7"/>
        <v>0</v>
      </c>
      <c r="H99" s="20">
        <v>150000000</v>
      </c>
      <c r="I99" s="20">
        <f t="shared" si="4"/>
        <v>389502631.78961796</v>
      </c>
      <c r="J99" s="141">
        <f>'Step 1 (16-17)'!CV99</f>
        <v>71192029.043441132</v>
      </c>
      <c r="K99" s="145">
        <f>VLOOKUP(B99,'RSG 2016-17'!$A$7:$F$389,6,0)*1000000</f>
        <v>77143474.192478001</v>
      </c>
      <c r="L99" s="20"/>
      <c r="M99" s="120">
        <f t="shared" si="5"/>
        <v>0</v>
      </c>
      <c r="N99" s="20">
        <f>VLOOKUP(B99,'CSP 2016-17'!$A$9:$O$391,15,0)*1000000</f>
        <v>0</v>
      </c>
    </row>
    <row r="100" spans="2:14" x14ac:dyDescent="0.3">
      <c r="B100" s="4" t="s">
        <v>781</v>
      </c>
      <c r="C100" s="4" t="s">
        <v>782</v>
      </c>
      <c r="D100" s="4" t="s">
        <v>764</v>
      </c>
      <c r="E100" s="4" t="s">
        <v>764</v>
      </c>
      <c r="F100" s="20">
        <f t="shared" si="6"/>
        <v>15827.322316771373</v>
      </c>
      <c r="G100" s="20">
        <f t="shared" si="7"/>
        <v>15827.322316771373</v>
      </c>
      <c r="H100" s="20">
        <v>150000000</v>
      </c>
      <c r="I100" s="20">
        <f t="shared" si="4"/>
        <v>389502631.78961796</v>
      </c>
      <c r="J100" s="141">
        <f>'Step 1 (16-17)'!CV100</f>
        <v>5829146.6609947709</v>
      </c>
      <c r="K100" s="145">
        <f>VLOOKUP(B100,'RSG 2016-17'!$A$7:$F$389,6,0)*1000000</f>
        <v>5813319.3386779996</v>
      </c>
      <c r="L100" s="20"/>
      <c r="M100" s="120">
        <f t="shared" si="5"/>
        <v>6095.2048940147533</v>
      </c>
      <c r="N100" s="20">
        <f>VLOOKUP(B100,'CSP 2016-17'!$A$9:$O$391,15,0)*1000000</f>
        <v>6095.2048966590737</v>
      </c>
    </row>
    <row r="101" spans="2:14" x14ac:dyDescent="0.3">
      <c r="B101" s="4" t="s">
        <v>147</v>
      </c>
      <c r="C101" s="4" t="s">
        <v>148</v>
      </c>
      <c r="D101" s="4"/>
      <c r="E101" s="4" t="s">
        <v>136</v>
      </c>
      <c r="F101" s="20">
        <f t="shared" si="6"/>
        <v>-2463278.0516305119</v>
      </c>
      <c r="G101" s="20">
        <f t="shared" si="7"/>
        <v>0</v>
      </c>
      <c r="H101" s="20">
        <v>150000000</v>
      </c>
      <c r="I101" s="20">
        <f t="shared" si="4"/>
        <v>389502631.78961796</v>
      </c>
      <c r="J101" s="141">
        <f>'Step 1 (16-17)'!CV101</f>
        <v>45907794.877368487</v>
      </c>
      <c r="K101" s="145">
        <f>VLOOKUP(B101,'RSG 2016-17'!$A$7:$F$389,6,0)*1000000</f>
        <v>48371072.928998999</v>
      </c>
      <c r="L101" s="20"/>
      <c r="M101" s="120">
        <f t="shared" si="5"/>
        <v>0</v>
      </c>
      <c r="N101" s="20">
        <f>VLOOKUP(B101,'CSP 2016-17'!$A$9:$O$391,15,0)*1000000</f>
        <v>0</v>
      </c>
    </row>
    <row r="102" spans="2:14" x14ac:dyDescent="0.3">
      <c r="B102" s="4" t="s">
        <v>357</v>
      </c>
      <c r="C102" s="4" t="s">
        <v>358</v>
      </c>
      <c r="D102" s="4" t="s">
        <v>348</v>
      </c>
      <c r="E102" s="4" t="s">
        <v>348</v>
      </c>
      <c r="F102" s="20">
        <f t="shared" si="6"/>
        <v>-32896.301514954539</v>
      </c>
      <c r="G102" s="20">
        <f t="shared" si="7"/>
        <v>0</v>
      </c>
      <c r="H102" s="20">
        <v>150000000</v>
      </c>
      <c r="I102" s="20">
        <f t="shared" si="4"/>
        <v>389502631.78961796</v>
      </c>
      <c r="J102" s="141">
        <f>'Step 1 (16-17)'!CV102</f>
        <v>1116020.0385320454</v>
      </c>
      <c r="K102" s="145">
        <f>VLOOKUP(B102,'RSG 2016-17'!$A$7:$F$389,6,0)*1000000</f>
        <v>1148916.340047</v>
      </c>
      <c r="L102" s="20"/>
      <c r="M102" s="120">
        <f t="shared" si="5"/>
        <v>0</v>
      </c>
      <c r="N102" s="20">
        <f>VLOOKUP(B102,'CSP 2016-17'!$A$9:$O$391,15,0)*1000000</f>
        <v>0</v>
      </c>
    </row>
    <row r="103" spans="2:14" x14ac:dyDescent="0.3">
      <c r="B103" s="4" t="s">
        <v>391</v>
      </c>
      <c r="C103" s="4" t="s">
        <v>392</v>
      </c>
      <c r="D103" s="4" t="s">
        <v>348</v>
      </c>
      <c r="E103" s="4" t="s">
        <v>348</v>
      </c>
      <c r="F103" s="20">
        <f t="shared" si="6"/>
        <v>161918.65038830671</v>
      </c>
      <c r="G103" s="20">
        <f t="shared" si="7"/>
        <v>161918.65038830671</v>
      </c>
      <c r="H103" s="20">
        <v>150000000</v>
      </c>
      <c r="I103" s="20">
        <f t="shared" si="4"/>
        <v>389502631.78961796</v>
      </c>
      <c r="J103" s="141">
        <f>'Step 1 (16-17)'!CV103</f>
        <v>1364709.4161553066</v>
      </c>
      <c r="K103" s="145">
        <f>VLOOKUP(B103,'RSG 2016-17'!$A$7:$F$389,6,0)*1000000</f>
        <v>1202790.7657669999</v>
      </c>
      <c r="L103" s="20"/>
      <c r="M103" s="120">
        <f t="shared" si="5"/>
        <v>62355.926702350429</v>
      </c>
      <c r="N103" s="20">
        <f>VLOOKUP(B103,'CSP 2016-17'!$A$9:$O$391,15,0)*1000000</f>
        <v>62355.926732322194</v>
      </c>
    </row>
    <row r="104" spans="2:14" x14ac:dyDescent="0.3">
      <c r="B104" s="4" t="s">
        <v>417</v>
      </c>
      <c r="C104" s="4" t="s">
        <v>418</v>
      </c>
      <c r="D104" s="4" t="s">
        <v>348</v>
      </c>
      <c r="E104" s="4" t="s">
        <v>348</v>
      </c>
      <c r="F104" s="20">
        <f t="shared" si="6"/>
        <v>377622.07114349562</v>
      </c>
      <c r="G104" s="20">
        <f t="shared" si="7"/>
        <v>377622.07114349562</v>
      </c>
      <c r="H104" s="20">
        <v>150000000</v>
      </c>
      <c r="I104" s="20">
        <f t="shared" si="4"/>
        <v>389502631.78961796</v>
      </c>
      <c r="J104" s="141">
        <f>'Step 1 (16-17)'!CV104</f>
        <v>640485.74309349561</v>
      </c>
      <c r="K104" s="145">
        <f>VLOOKUP(B104,'RSG 2016-17'!$A$7:$F$389,6,0)*1000000</f>
        <v>262863.67194999999</v>
      </c>
      <c r="L104" s="20"/>
      <c r="M104" s="120">
        <f t="shared" si="5"/>
        <v>145424.71872723851</v>
      </c>
      <c r="N104" s="20">
        <f>VLOOKUP(B104,'CSP 2016-17'!$A$9:$O$391,15,0)*1000000</f>
        <v>145424.71879760743</v>
      </c>
    </row>
    <row r="105" spans="2:14" x14ac:dyDescent="0.3">
      <c r="B105" s="4" t="s">
        <v>467</v>
      </c>
      <c r="C105" s="4" t="s">
        <v>468</v>
      </c>
      <c r="D105" s="4" t="s">
        <v>348</v>
      </c>
      <c r="E105" s="4" t="s">
        <v>348</v>
      </c>
      <c r="F105" s="20">
        <f t="shared" si="6"/>
        <v>250425.67902912188</v>
      </c>
      <c r="G105" s="20">
        <f t="shared" si="7"/>
        <v>250425.67902912188</v>
      </c>
      <c r="H105" s="20">
        <v>150000000</v>
      </c>
      <c r="I105" s="20">
        <f t="shared" si="4"/>
        <v>389502631.78961796</v>
      </c>
      <c r="J105" s="141">
        <f>'Step 1 (16-17)'!CV105</f>
        <v>984097.77020712185</v>
      </c>
      <c r="K105" s="145">
        <f>VLOOKUP(B105,'RSG 2016-17'!$A$7:$F$389,6,0)*1000000</f>
        <v>733672.09117799997</v>
      </c>
      <c r="L105" s="20"/>
      <c r="M105" s="120">
        <f t="shared" si="5"/>
        <v>96440.559802578297</v>
      </c>
      <c r="N105" s="20">
        <f>VLOOKUP(B105,'CSP 2016-17'!$A$9:$O$391,15,0)*1000000</f>
        <v>96440.559849453828</v>
      </c>
    </row>
    <row r="106" spans="2:14" x14ac:dyDescent="0.3">
      <c r="B106" s="4" t="s">
        <v>501</v>
      </c>
      <c r="C106" s="4" t="s">
        <v>502</v>
      </c>
      <c r="D106" s="4" t="s">
        <v>348</v>
      </c>
      <c r="E106" s="4" t="s">
        <v>348</v>
      </c>
      <c r="F106" s="20">
        <f t="shared" si="6"/>
        <v>312403.06608680612</v>
      </c>
      <c r="G106" s="20">
        <f t="shared" si="7"/>
        <v>312403.06608680612</v>
      </c>
      <c r="H106" s="20">
        <v>150000000</v>
      </c>
      <c r="I106" s="20">
        <f t="shared" si="4"/>
        <v>389502631.78961796</v>
      </c>
      <c r="J106" s="141">
        <f>'Step 1 (16-17)'!CV106</f>
        <v>1456962.283877806</v>
      </c>
      <c r="K106" s="145">
        <f>VLOOKUP(B106,'RSG 2016-17'!$A$7:$F$389,6,0)*1000000</f>
        <v>1144559.2177909999</v>
      </c>
      <c r="L106" s="20"/>
      <c r="M106" s="120">
        <f t="shared" si="5"/>
        <v>120308.45516425588</v>
      </c>
      <c r="N106" s="20">
        <f>VLOOKUP(B106,'CSP 2016-17'!$A$9:$O$391,15,0)*1000000</f>
        <v>120308.45522238537</v>
      </c>
    </row>
    <row r="107" spans="2:14" x14ac:dyDescent="0.3">
      <c r="B107" s="4" t="s">
        <v>581</v>
      </c>
      <c r="C107" s="4" t="s">
        <v>582</v>
      </c>
      <c r="D107" s="4" t="s">
        <v>348</v>
      </c>
      <c r="E107" s="4" t="s">
        <v>348</v>
      </c>
      <c r="F107" s="20">
        <f t="shared" si="6"/>
        <v>-477411.9800864514</v>
      </c>
      <c r="G107" s="20">
        <f t="shared" si="7"/>
        <v>0</v>
      </c>
      <c r="H107" s="20">
        <v>150000000</v>
      </c>
      <c r="I107" s="20">
        <f t="shared" si="4"/>
        <v>389502631.78961796</v>
      </c>
      <c r="J107" s="141">
        <f>'Step 1 (16-17)'!CV107</f>
        <v>2673225.1073465487</v>
      </c>
      <c r="K107" s="145">
        <f>VLOOKUP(B107,'RSG 2016-17'!$A$7:$F$389,6,0)*1000000</f>
        <v>3150637.0874330001</v>
      </c>
      <c r="L107" s="20"/>
      <c r="M107" s="120">
        <f t="shared" si="5"/>
        <v>0</v>
      </c>
      <c r="N107" s="20">
        <f>VLOOKUP(B107,'CSP 2016-17'!$A$9:$O$391,15,0)*1000000</f>
        <v>0</v>
      </c>
    </row>
    <row r="108" spans="2:14" x14ac:dyDescent="0.3">
      <c r="B108" s="4" t="s">
        <v>611</v>
      </c>
      <c r="C108" s="4" t="s">
        <v>612</v>
      </c>
      <c r="D108" s="4" t="s">
        <v>348</v>
      </c>
      <c r="E108" s="4" t="s">
        <v>348</v>
      </c>
      <c r="F108" s="20">
        <f t="shared" si="6"/>
        <v>-54286.579217313556</v>
      </c>
      <c r="G108" s="20">
        <f t="shared" si="7"/>
        <v>0</v>
      </c>
      <c r="H108" s="20">
        <v>150000000</v>
      </c>
      <c r="I108" s="20">
        <f t="shared" si="4"/>
        <v>389502631.78961796</v>
      </c>
      <c r="J108" s="141">
        <f>'Step 1 (16-17)'!CV108</f>
        <v>1114191.6904496865</v>
      </c>
      <c r="K108" s="145">
        <f>VLOOKUP(B108,'RSG 2016-17'!$A$7:$F$389,6,0)*1000000</f>
        <v>1168478.269667</v>
      </c>
      <c r="L108" s="20"/>
      <c r="M108" s="120">
        <f t="shared" si="5"/>
        <v>0</v>
      </c>
      <c r="N108" s="20">
        <f>VLOOKUP(B108,'CSP 2016-17'!$A$9:$O$391,15,0)*1000000</f>
        <v>0</v>
      </c>
    </row>
    <row r="109" spans="2:14" x14ac:dyDescent="0.3">
      <c r="B109" s="4" t="s">
        <v>218</v>
      </c>
      <c r="C109" s="4" t="s">
        <v>219</v>
      </c>
      <c r="D109" s="4"/>
      <c r="E109" s="4" t="s">
        <v>203</v>
      </c>
      <c r="F109" s="20">
        <f t="shared" si="6"/>
        <v>1955372.869760599</v>
      </c>
      <c r="G109" s="20">
        <f t="shared" si="7"/>
        <v>1955372.869760599</v>
      </c>
      <c r="H109" s="20">
        <v>150000000</v>
      </c>
      <c r="I109" s="20">
        <f t="shared" si="4"/>
        <v>389502631.78961796</v>
      </c>
      <c r="J109" s="141">
        <f>'Step 1 (16-17)'!CV109</f>
        <v>34128414.3892316</v>
      </c>
      <c r="K109" s="145">
        <f>VLOOKUP(B109,'RSG 2016-17'!$A$7:$F$389,6,0)*1000000</f>
        <v>32173041.519471001</v>
      </c>
      <c r="L109" s="20"/>
      <c r="M109" s="120">
        <f t="shared" si="5"/>
        <v>753026.82581747777</v>
      </c>
      <c r="N109" s="20">
        <f>VLOOKUP(B109,'CSP 2016-17'!$A$9:$O$391,15,0)*1000000</f>
        <v>753026.82618100499</v>
      </c>
    </row>
    <row r="110" spans="2:14" x14ac:dyDescent="0.3">
      <c r="B110" s="4" t="s">
        <v>665</v>
      </c>
      <c r="C110" s="4" t="s">
        <v>666</v>
      </c>
      <c r="D110" s="4" t="s">
        <v>348</v>
      </c>
      <c r="E110" s="4" t="s">
        <v>348</v>
      </c>
      <c r="F110" s="20">
        <f t="shared" si="6"/>
        <v>38557.522639401956</v>
      </c>
      <c r="G110" s="20">
        <f t="shared" si="7"/>
        <v>38557.522639401956</v>
      </c>
      <c r="H110" s="20">
        <v>150000000</v>
      </c>
      <c r="I110" s="20">
        <f t="shared" si="4"/>
        <v>389502631.78961796</v>
      </c>
      <c r="J110" s="141">
        <f>'Step 1 (16-17)'!CV110</f>
        <v>1546245.0652914019</v>
      </c>
      <c r="K110" s="145">
        <f>VLOOKUP(B110,'RSG 2016-17'!$A$7:$F$389,6,0)*1000000</f>
        <v>1507687.542652</v>
      </c>
      <c r="L110" s="20"/>
      <c r="M110" s="120">
        <f t="shared" si="5"/>
        <v>14848.753060631961</v>
      </c>
      <c r="N110" s="20">
        <f>VLOOKUP(B110,'CSP 2016-17'!$A$9:$O$391,15,0)*1000000</f>
        <v>14848.753068027578</v>
      </c>
    </row>
    <row r="111" spans="2:14" x14ac:dyDescent="0.3">
      <c r="B111" s="4" t="s">
        <v>321</v>
      </c>
      <c r="C111" s="4" t="s">
        <v>322</v>
      </c>
      <c r="D111" s="4" t="s">
        <v>312</v>
      </c>
      <c r="E111" s="4" t="s">
        <v>312</v>
      </c>
      <c r="F111" s="20">
        <f t="shared" si="6"/>
        <v>7020747.3915732279</v>
      </c>
      <c r="G111" s="20">
        <f t="shared" si="7"/>
        <v>7020747.3915732279</v>
      </c>
      <c r="H111" s="20">
        <v>150000000</v>
      </c>
      <c r="I111" s="20">
        <f t="shared" si="4"/>
        <v>389502631.78961796</v>
      </c>
      <c r="J111" s="141">
        <f>'Step 1 (16-17)'!CV111</f>
        <v>52127649.080513231</v>
      </c>
      <c r="K111" s="145">
        <f>VLOOKUP(B111,'RSG 2016-17'!$A$7:$F$389,6,0)*1000000</f>
        <v>45106901.688940004</v>
      </c>
      <c r="L111" s="20"/>
      <c r="M111" s="120">
        <f t="shared" si="5"/>
        <v>2703735.540623514</v>
      </c>
      <c r="N111" s="20">
        <f>VLOOKUP(B111,'CSP 2016-17'!$A$9:$O$391,15,0)*1000000</f>
        <v>2703735.5419281111</v>
      </c>
    </row>
    <row r="112" spans="2:14" x14ac:dyDescent="0.3">
      <c r="B112" s="4" t="s">
        <v>783</v>
      </c>
      <c r="C112" s="4" t="s">
        <v>784</v>
      </c>
      <c r="D112" s="4" t="s">
        <v>764</v>
      </c>
      <c r="E112" s="4" t="s">
        <v>764</v>
      </c>
      <c r="F112" s="20">
        <f t="shared" si="6"/>
        <v>251447.93950414844</v>
      </c>
      <c r="G112" s="20">
        <f t="shared" si="7"/>
        <v>251447.93950414844</v>
      </c>
      <c r="H112" s="20">
        <v>150000000</v>
      </c>
      <c r="I112" s="20">
        <f t="shared" si="4"/>
        <v>389502631.78961796</v>
      </c>
      <c r="J112" s="141">
        <f>'Step 1 (16-17)'!CV112</f>
        <v>6447022.0463161487</v>
      </c>
      <c r="K112" s="145">
        <f>VLOOKUP(B112,'RSG 2016-17'!$A$7:$F$389,6,0)*1000000</f>
        <v>6195574.1068120003</v>
      </c>
      <c r="L112" s="20"/>
      <c r="M112" s="120">
        <f t="shared" si="5"/>
        <v>96834.238968619989</v>
      </c>
      <c r="N112" s="20">
        <f>VLOOKUP(B112,'CSP 2016-17'!$A$9:$O$391,15,0)*1000000</f>
        <v>96834.239015289684</v>
      </c>
    </row>
    <row r="113" spans="2:14" x14ac:dyDescent="0.3">
      <c r="B113" s="4" t="s">
        <v>419</v>
      </c>
      <c r="C113" s="4" t="s">
        <v>420</v>
      </c>
      <c r="D113" s="4" t="s">
        <v>348</v>
      </c>
      <c r="E113" s="4" t="s">
        <v>348</v>
      </c>
      <c r="F113" s="20">
        <f t="shared" si="6"/>
        <v>79472.087919613114</v>
      </c>
      <c r="G113" s="20">
        <f t="shared" si="7"/>
        <v>79472.087919613114</v>
      </c>
      <c r="H113" s="20">
        <v>150000000</v>
      </c>
      <c r="I113" s="20">
        <f t="shared" si="4"/>
        <v>389502631.78961796</v>
      </c>
      <c r="J113" s="141">
        <f>'Step 1 (16-17)'!CV113</f>
        <v>1831447.9949576131</v>
      </c>
      <c r="K113" s="145">
        <f>VLOOKUP(B113,'RSG 2016-17'!$A$7:$F$389,6,0)*1000000</f>
        <v>1751975.9070379999</v>
      </c>
      <c r="L113" s="20"/>
      <c r="M113" s="120">
        <f t="shared" si="5"/>
        <v>30605.218591644218</v>
      </c>
      <c r="N113" s="20">
        <f>VLOOKUP(B113,'CSP 2016-17'!$A$9:$O$391,15,0)*1000000</f>
        <v>30605.218606561804</v>
      </c>
    </row>
    <row r="114" spans="2:14" x14ac:dyDescent="0.3">
      <c r="B114" s="4" t="s">
        <v>469</v>
      </c>
      <c r="C114" s="4" t="s">
        <v>470</v>
      </c>
      <c r="D114" s="4" t="s">
        <v>348</v>
      </c>
      <c r="E114" s="4" t="s">
        <v>348</v>
      </c>
      <c r="F114" s="20">
        <f t="shared" si="6"/>
        <v>74187.445679408265</v>
      </c>
      <c r="G114" s="20">
        <f t="shared" si="7"/>
        <v>74187.445679408265</v>
      </c>
      <c r="H114" s="20">
        <v>150000000</v>
      </c>
      <c r="I114" s="20">
        <f t="shared" si="4"/>
        <v>389502631.78961796</v>
      </c>
      <c r="J114" s="141">
        <f>'Step 1 (16-17)'!CV114</f>
        <v>1269783.4838594082</v>
      </c>
      <c r="K114" s="145">
        <f>VLOOKUP(B114,'RSG 2016-17'!$A$7:$F$389,6,0)*1000000</f>
        <v>1195596.0381799999</v>
      </c>
      <c r="L114" s="20"/>
      <c r="M114" s="120">
        <f t="shared" si="5"/>
        <v>28570.068450582046</v>
      </c>
      <c r="N114" s="20">
        <f>VLOOKUP(B114,'CSP 2016-17'!$A$9:$O$391,15,0)*1000000</f>
        <v>28570.068464211356</v>
      </c>
    </row>
    <row r="115" spans="2:14" x14ac:dyDescent="0.3">
      <c r="B115" s="4" t="s">
        <v>371</v>
      </c>
      <c r="C115" s="4" t="s">
        <v>372</v>
      </c>
      <c r="D115" s="4" t="s">
        <v>348</v>
      </c>
      <c r="E115" s="4" t="s">
        <v>348</v>
      </c>
      <c r="F115" s="20">
        <f t="shared" si="6"/>
        <v>47480.331250562915</v>
      </c>
      <c r="G115" s="20">
        <f t="shared" si="7"/>
        <v>47480.331250562915</v>
      </c>
      <c r="H115" s="20">
        <v>150000000</v>
      </c>
      <c r="I115" s="20">
        <f t="shared" si="4"/>
        <v>389502631.78961796</v>
      </c>
      <c r="J115" s="141">
        <f>'Step 1 (16-17)'!CV115</f>
        <v>755417.80775156291</v>
      </c>
      <c r="K115" s="145">
        <f>VLOOKUP(B115,'RSG 2016-17'!$A$7:$F$389,6,0)*1000000</f>
        <v>707937.476501</v>
      </c>
      <c r="L115" s="20"/>
      <c r="M115" s="120">
        <f t="shared" si="5"/>
        <v>18284.984763418157</v>
      </c>
      <c r="N115" s="20">
        <f>VLOOKUP(B115,'CSP 2016-17'!$A$9:$O$391,15,0)*1000000</f>
        <v>18284.984772024814</v>
      </c>
    </row>
    <row r="116" spans="2:14" x14ac:dyDescent="0.3">
      <c r="B116" s="4" t="s">
        <v>693</v>
      </c>
      <c r="C116" s="4" t="s">
        <v>694</v>
      </c>
      <c r="D116" s="4" t="s">
        <v>348</v>
      </c>
      <c r="E116" s="4" t="s">
        <v>348</v>
      </c>
      <c r="F116" s="20">
        <f t="shared" si="6"/>
        <v>665330.37817424722</v>
      </c>
      <c r="G116" s="20">
        <f t="shared" si="7"/>
        <v>665330.37817424722</v>
      </c>
      <c r="H116" s="20">
        <v>150000000</v>
      </c>
      <c r="I116" s="20">
        <f t="shared" si="4"/>
        <v>389502631.78961796</v>
      </c>
      <c r="J116" s="141">
        <f>'Step 1 (16-17)'!CV116</f>
        <v>1332635.0013092472</v>
      </c>
      <c r="K116" s="145">
        <f>VLOOKUP(B116,'RSG 2016-17'!$A$7:$F$389,6,0)*1000000</f>
        <v>667304.623135</v>
      </c>
      <c r="L116" s="20"/>
      <c r="M116" s="120">
        <f t="shared" si="5"/>
        <v>256223.06136314329</v>
      </c>
      <c r="N116" s="20">
        <f>VLOOKUP(B116,'CSP 2016-17'!$A$9:$O$391,15,0)*1000000</f>
        <v>256223.06148630325</v>
      </c>
    </row>
    <row r="117" spans="2:14" x14ac:dyDescent="0.3">
      <c r="B117" s="4" t="s">
        <v>149</v>
      </c>
      <c r="C117" s="4" t="s">
        <v>150</v>
      </c>
      <c r="D117" s="4"/>
      <c r="E117" s="4" t="s">
        <v>136</v>
      </c>
      <c r="F117" s="20">
        <f t="shared" si="6"/>
        <v>-3132474.5877638236</v>
      </c>
      <c r="G117" s="20">
        <f t="shared" si="7"/>
        <v>0</v>
      </c>
      <c r="H117" s="20">
        <v>150000000</v>
      </c>
      <c r="I117" s="20">
        <f t="shared" si="4"/>
        <v>389502631.78961796</v>
      </c>
      <c r="J117" s="141">
        <f>'Step 1 (16-17)'!CV117</f>
        <v>43421079.000015177</v>
      </c>
      <c r="K117" s="145">
        <f>VLOOKUP(B117,'RSG 2016-17'!$A$7:$F$389,6,0)*1000000</f>
        <v>46553553.587779</v>
      </c>
      <c r="L117" s="20"/>
      <c r="M117" s="120">
        <f t="shared" si="5"/>
        <v>0</v>
      </c>
      <c r="N117" s="20">
        <f>VLOOKUP(B117,'CSP 2016-17'!$A$9:$O$391,15,0)*1000000</f>
        <v>0</v>
      </c>
    </row>
    <row r="118" spans="2:14" x14ac:dyDescent="0.3">
      <c r="B118" s="4" t="s">
        <v>441</v>
      </c>
      <c r="C118" s="4" t="s">
        <v>442</v>
      </c>
      <c r="D118" s="4" t="s">
        <v>348</v>
      </c>
      <c r="E118" s="4" t="s">
        <v>348</v>
      </c>
      <c r="F118" s="20">
        <f t="shared" si="6"/>
        <v>139040.42619434395</v>
      </c>
      <c r="G118" s="20">
        <f t="shared" si="7"/>
        <v>139040.42619434395</v>
      </c>
      <c r="H118" s="20">
        <v>150000000</v>
      </c>
      <c r="I118" s="20">
        <f t="shared" si="4"/>
        <v>389502631.78961796</v>
      </c>
      <c r="J118" s="141">
        <f>'Step 1 (16-17)'!CV118</f>
        <v>1673352.1240533439</v>
      </c>
      <c r="K118" s="145">
        <f>VLOOKUP(B118,'RSG 2016-17'!$A$7:$F$389,6,0)*1000000</f>
        <v>1534311.6978589999</v>
      </c>
      <c r="L118" s="20"/>
      <c r="M118" s="120">
        <f t="shared" si="5"/>
        <v>53545.373578930215</v>
      </c>
      <c r="N118" s="20">
        <f>VLOOKUP(B118,'CSP 2016-17'!$A$9:$O$391,15,0)*1000000</f>
        <v>53545.373604636115</v>
      </c>
    </row>
    <row r="119" spans="2:14" x14ac:dyDescent="0.3">
      <c r="B119" s="4" t="s">
        <v>695</v>
      </c>
      <c r="C119" s="4" t="s">
        <v>696</v>
      </c>
      <c r="D119" s="4" t="s">
        <v>348</v>
      </c>
      <c r="E119" s="4" t="s">
        <v>348</v>
      </c>
      <c r="F119" s="20">
        <f t="shared" si="6"/>
        <v>241400.93263521377</v>
      </c>
      <c r="G119" s="20">
        <f t="shared" si="7"/>
        <v>241400.93263521377</v>
      </c>
      <c r="H119" s="20">
        <v>150000000</v>
      </c>
      <c r="I119" s="20">
        <f t="shared" si="4"/>
        <v>389502631.78961796</v>
      </c>
      <c r="J119" s="141">
        <f>'Step 1 (16-17)'!CV119</f>
        <v>658251.16439021379</v>
      </c>
      <c r="K119" s="145">
        <f>VLOOKUP(B119,'RSG 2016-17'!$A$7:$F$389,6,0)*1000000</f>
        <v>416850.23175500002</v>
      </c>
      <c r="L119" s="20"/>
      <c r="M119" s="120">
        <f t="shared" si="5"/>
        <v>92965.071195822486</v>
      </c>
      <c r="N119" s="20">
        <f>VLOOKUP(B119,'CSP 2016-17'!$A$9:$O$391,15,0)*1000000</f>
        <v>92965.071240600446</v>
      </c>
    </row>
    <row r="120" spans="2:14" x14ac:dyDescent="0.3">
      <c r="B120" s="4" t="s">
        <v>381</v>
      </c>
      <c r="C120" s="4" t="s">
        <v>382</v>
      </c>
      <c r="D120" s="4" t="s">
        <v>348</v>
      </c>
      <c r="E120" s="4" t="s">
        <v>348</v>
      </c>
      <c r="F120" s="20">
        <f t="shared" si="6"/>
        <v>-48651.434612644836</v>
      </c>
      <c r="G120" s="20">
        <f t="shared" si="7"/>
        <v>0</v>
      </c>
      <c r="H120" s="20">
        <v>150000000</v>
      </c>
      <c r="I120" s="20">
        <f t="shared" si="4"/>
        <v>389502631.78961796</v>
      </c>
      <c r="J120" s="141">
        <f>'Step 1 (16-17)'!CV120</f>
        <v>1577298.6301283552</v>
      </c>
      <c r="K120" s="145">
        <f>VLOOKUP(B120,'RSG 2016-17'!$A$7:$F$389,6,0)*1000000</f>
        <v>1625950.0647410001</v>
      </c>
      <c r="L120" s="20"/>
      <c r="M120" s="120">
        <f t="shared" si="5"/>
        <v>0</v>
      </c>
      <c r="N120" s="20">
        <f>VLOOKUP(B120,'CSP 2016-17'!$A$9:$O$391,15,0)*1000000</f>
        <v>0</v>
      </c>
    </row>
    <row r="121" spans="2:14" x14ac:dyDescent="0.3">
      <c r="B121" s="4" t="s">
        <v>333</v>
      </c>
      <c r="C121" s="4" t="s">
        <v>334</v>
      </c>
      <c r="D121" s="4" t="s">
        <v>312</v>
      </c>
      <c r="E121" s="4" t="s">
        <v>312</v>
      </c>
      <c r="F121" s="20">
        <f t="shared" si="6"/>
        <v>18073765.169507399</v>
      </c>
      <c r="G121" s="20">
        <f t="shared" si="7"/>
        <v>18073765.169507399</v>
      </c>
      <c r="H121" s="20">
        <v>150000000</v>
      </c>
      <c r="I121" s="20">
        <f t="shared" si="4"/>
        <v>389502631.78961796</v>
      </c>
      <c r="J121" s="141">
        <f>'Step 1 (16-17)'!CV121</f>
        <v>136011939.9213874</v>
      </c>
      <c r="K121" s="145">
        <f>VLOOKUP(B121,'RSG 2016-17'!$A$7:$F$389,6,0)*1000000</f>
        <v>117938174.75188001</v>
      </c>
      <c r="L121" s="20"/>
      <c r="M121" s="120">
        <f t="shared" si="5"/>
        <v>6960324.6657661535</v>
      </c>
      <c r="N121" s="20">
        <f>VLOOKUP(B121,'CSP 2016-17'!$A$9:$O$391,15,0)*1000000</f>
        <v>6960324.6691246964</v>
      </c>
    </row>
    <row r="122" spans="2:14" x14ac:dyDescent="0.3">
      <c r="B122" s="4" t="s">
        <v>797</v>
      </c>
      <c r="C122" s="4" t="s">
        <v>798</v>
      </c>
      <c r="D122" s="4" t="s">
        <v>764</v>
      </c>
      <c r="E122" s="4" t="s">
        <v>764</v>
      </c>
      <c r="F122" s="20">
        <f t="shared" si="6"/>
        <v>224975.82379509509</v>
      </c>
      <c r="G122" s="20">
        <f t="shared" si="7"/>
        <v>224975.82379509509</v>
      </c>
      <c r="H122" s="20">
        <v>150000000</v>
      </c>
      <c r="I122" s="20">
        <f t="shared" si="4"/>
        <v>389502631.78961796</v>
      </c>
      <c r="J122" s="141">
        <f>'Step 1 (16-17)'!CV122</f>
        <v>14458598.302526096</v>
      </c>
      <c r="K122" s="145">
        <f>VLOOKUP(B122,'RSG 2016-17'!$A$7:$F$389,6,0)*1000000</f>
        <v>14233622.478731001</v>
      </c>
      <c r="L122" s="20"/>
      <c r="M122" s="120">
        <f t="shared" si="5"/>
        <v>86639.654818793861</v>
      </c>
      <c r="N122" s="20">
        <f>VLOOKUP(B122,'CSP 2016-17'!$A$9:$O$391,15,0)*1000000</f>
        <v>86639.65486094993</v>
      </c>
    </row>
    <row r="123" spans="2:14" x14ac:dyDescent="0.3">
      <c r="B123" s="4" t="s">
        <v>393</v>
      </c>
      <c r="C123" s="4" t="s">
        <v>394</v>
      </c>
      <c r="D123" s="4" t="s">
        <v>348</v>
      </c>
      <c r="E123" s="4" t="s">
        <v>348</v>
      </c>
      <c r="F123" s="20">
        <f t="shared" si="6"/>
        <v>-167342.49790012836</v>
      </c>
      <c r="G123" s="20">
        <f t="shared" si="7"/>
        <v>0</v>
      </c>
      <c r="H123" s="20">
        <v>150000000</v>
      </c>
      <c r="I123" s="20">
        <f t="shared" si="4"/>
        <v>389502631.78961796</v>
      </c>
      <c r="J123" s="141">
        <f>'Step 1 (16-17)'!CV123</f>
        <v>1855146.989146872</v>
      </c>
      <c r="K123" s="145">
        <f>VLOOKUP(B123,'RSG 2016-17'!$A$7:$F$389,6,0)*1000000</f>
        <v>2022489.4870470003</v>
      </c>
      <c r="L123" s="20"/>
      <c r="M123" s="120">
        <f t="shared" si="5"/>
        <v>0</v>
      </c>
      <c r="N123" s="20">
        <f>VLOOKUP(B123,'CSP 2016-17'!$A$9:$O$391,15,0)*1000000</f>
        <v>0</v>
      </c>
    </row>
    <row r="124" spans="2:14" x14ac:dyDescent="0.3">
      <c r="B124" s="4" t="s">
        <v>471</v>
      </c>
      <c r="C124" s="4" t="s">
        <v>472</v>
      </c>
      <c r="D124" s="4" t="s">
        <v>348</v>
      </c>
      <c r="E124" s="4" t="s">
        <v>348</v>
      </c>
      <c r="F124" s="20">
        <f t="shared" si="6"/>
        <v>191882.65035198035</v>
      </c>
      <c r="G124" s="20">
        <f t="shared" si="7"/>
        <v>191882.65035198035</v>
      </c>
      <c r="H124" s="20">
        <v>150000000</v>
      </c>
      <c r="I124" s="20">
        <f t="shared" si="4"/>
        <v>389502631.78961796</v>
      </c>
      <c r="J124" s="141">
        <f>'Step 1 (16-17)'!CV124</f>
        <v>1019708.6827469803</v>
      </c>
      <c r="K124" s="145">
        <f>VLOOKUP(B124,'RSG 2016-17'!$A$7:$F$389,6,0)*1000000</f>
        <v>827826.03239499999</v>
      </c>
      <c r="L124" s="20"/>
      <c r="M124" s="120">
        <f t="shared" si="5"/>
        <v>73895.258218289237</v>
      </c>
      <c r="N124" s="20">
        <f>VLOOKUP(B124,'CSP 2016-17'!$A$9:$O$391,15,0)*1000000</f>
        <v>73895.258253954991</v>
      </c>
    </row>
    <row r="125" spans="2:14" x14ac:dyDescent="0.3">
      <c r="B125" s="4" t="s">
        <v>359</v>
      </c>
      <c r="C125" s="4" t="s">
        <v>360</v>
      </c>
      <c r="D125" s="4" t="s">
        <v>348</v>
      </c>
      <c r="E125" s="4" t="s">
        <v>348</v>
      </c>
      <c r="F125" s="20">
        <f t="shared" si="6"/>
        <v>4104.9028447046876</v>
      </c>
      <c r="G125" s="20">
        <f t="shared" si="7"/>
        <v>4104.9028447046876</v>
      </c>
      <c r="H125" s="20">
        <v>150000000</v>
      </c>
      <c r="I125" s="20">
        <f t="shared" si="4"/>
        <v>389502631.78961796</v>
      </c>
      <c r="J125" s="141">
        <f>'Step 1 (16-17)'!CV125</f>
        <v>1702836.0774867048</v>
      </c>
      <c r="K125" s="145">
        <f>VLOOKUP(B125,'RSG 2016-17'!$A$7:$F$389,6,0)*1000000</f>
        <v>1698731.1746420001</v>
      </c>
      <c r="L125" s="20"/>
      <c r="M125" s="120">
        <f t="shared" si="5"/>
        <v>1580.8248172204399</v>
      </c>
      <c r="N125" s="20">
        <f>VLOOKUP(B125,'CSP 2016-17'!$A$9:$O$391,15,0)*1000000</f>
        <v>1580.8248177118448</v>
      </c>
    </row>
    <row r="126" spans="2:14" x14ac:dyDescent="0.3">
      <c r="B126" s="4" t="s">
        <v>681</v>
      </c>
      <c r="C126" s="4" t="s">
        <v>682</v>
      </c>
      <c r="D126" s="4" t="s">
        <v>348</v>
      </c>
      <c r="E126" s="4" t="s">
        <v>348</v>
      </c>
      <c r="F126" s="20">
        <f t="shared" si="6"/>
        <v>-101588.77795522625</v>
      </c>
      <c r="G126" s="20">
        <f t="shared" si="7"/>
        <v>0</v>
      </c>
      <c r="H126" s="20">
        <v>150000000</v>
      </c>
      <c r="I126" s="20">
        <f t="shared" si="4"/>
        <v>389502631.78961796</v>
      </c>
      <c r="J126" s="141">
        <f>'Step 1 (16-17)'!CV126</f>
        <v>902626.40107277385</v>
      </c>
      <c r="K126" s="145">
        <f>VLOOKUP(B126,'RSG 2016-17'!$A$7:$F$389,6,0)*1000000</f>
        <v>1004215.1790280001</v>
      </c>
      <c r="L126" s="20"/>
      <c r="M126" s="120">
        <f t="shared" si="5"/>
        <v>0</v>
      </c>
      <c r="N126" s="20">
        <f>VLOOKUP(B126,'CSP 2016-17'!$A$9:$O$391,15,0)*1000000</f>
        <v>0</v>
      </c>
    </row>
    <row r="127" spans="2:14" x14ac:dyDescent="0.3">
      <c r="B127" s="4" t="s">
        <v>457</v>
      </c>
      <c r="C127" s="4" t="s">
        <v>458</v>
      </c>
      <c r="D127" s="4" t="s">
        <v>348</v>
      </c>
      <c r="E127" s="4" t="s">
        <v>348</v>
      </c>
      <c r="F127" s="20">
        <f t="shared" si="6"/>
        <v>-19715.089979047189</v>
      </c>
      <c r="G127" s="20">
        <f t="shared" si="7"/>
        <v>0</v>
      </c>
      <c r="H127" s="20">
        <v>150000000</v>
      </c>
      <c r="I127" s="20">
        <f t="shared" si="4"/>
        <v>389502631.78961796</v>
      </c>
      <c r="J127" s="141">
        <f>'Step 1 (16-17)'!CV127</f>
        <v>1227471.6868739529</v>
      </c>
      <c r="K127" s="145">
        <f>VLOOKUP(B127,'RSG 2016-17'!$A$7:$F$389,6,0)*1000000</f>
        <v>1247186.776853</v>
      </c>
      <c r="L127" s="20"/>
      <c r="M127" s="120">
        <f t="shared" si="5"/>
        <v>0</v>
      </c>
      <c r="N127" s="20">
        <f>VLOOKUP(B127,'CSP 2016-17'!$A$9:$O$391,15,0)*1000000</f>
        <v>0</v>
      </c>
    </row>
    <row r="128" spans="2:14" x14ac:dyDescent="0.3">
      <c r="B128" s="4" t="s">
        <v>545</v>
      </c>
      <c r="C128" s="4" t="s">
        <v>546</v>
      </c>
      <c r="D128" s="4" t="s">
        <v>348</v>
      </c>
      <c r="E128" s="4" t="s">
        <v>348</v>
      </c>
      <c r="F128" s="20">
        <f t="shared" si="6"/>
        <v>144829.68290962232</v>
      </c>
      <c r="G128" s="20">
        <f t="shared" si="7"/>
        <v>144829.68290962232</v>
      </c>
      <c r="H128" s="20">
        <v>150000000</v>
      </c>
      <c r="I128" s="20">
        <f t="shared" si="4"/>
        <v>389502631.78961796</v>
      </c>
      <c r="J128" s="141">
        <f>'Step 1 (16-17)'!CV128</f>
        <v>1005477.8481016223</v>
      </c>
      <c r="K128" s="145">
        <f>VLOOKUP(B128,'RSG 2016-17'!$A$7:$F$389,6,0)*1000000</f>
        <v>860648.16519199999</v>
      </c>
      <c r="L128" s="20"/>
      <c r="M128" s="120">
        <f t="shared" si="5"/>
        <v>55774.854040466089</v>
      </c>
      <c r="N128" s="20">
        <f>VLOOKUP(B128,'CSP 2016-17'!$A$9:$O$391,15,0)*1000000</f>
        <v>55774.854067525659</v>
      </c>
    </row>
    <row r="129" spans="2:14" x14ac:dyDescent="0.3">
      <c r="B129" s="4" t="s">
        <v>73</v>
      </c>
      <c r="C129" s="4" t="s">
        <v>74</v>
      </c>
      <c r="D129" s="4"/>
      <c r="E129" s="4" t="s">
        <v>36</v>
      </c>
      <c r="F129" s="20">
        <f t="shared" si="6"/>
        <v>-2473314.974807784</v>
      </c>
      <c r="G129" s="20">
        <f t="shared" si="7"/>
        <v>0</v>
      </c>
      <c r="H129" s="20">
        <v>150000000</v>
      </c>
      <c r="I129" s="20">
        <f t="shared" si="4"/>
        <v>389502631.78961796</v>
      </c>
      <c r="J129" s="141">
        <f>'Step 1 (16-17)'!CV129</f>
        <v>34784286.710540213</v>
      </c>
      <c r="K129" s="145">
        <f>VLOOKUP(B129,'RSG 2016-17'!$A$7:$F$389,6,0)*1000000</f>
        <v>37257601.685347997</v>
      </c>
      <c r="L129" s="20"/>
      <c r="M129" s="120">
        <f t="shared" si="5"/>
        <v>0</v>
      </c>
      <c r="N129" s="20">
        <f>VLOOKUP(B129,'CSP 2016-17'!$A$9:$O$391,15,0)*1000000</f>
        <v>0</v>
      </c>
    </row>
    <row r="130" spans="2:14" x14ac:dyDescent="0.3">
      <c r="B130" s="4" t="s">
        <v>635</v>
      </c>
      <c r="C130" s="4" t="s">
        <v>636</v>
      </c>
      <c r="D130" s="4" t="s">
        <v>348</v>
      </c>
      <c r="E130" s="4" t="s">
        <v>348</v>
      </c>
      <c r="F130" s="20">
        <f t="shared" si="6"/>
        <v>-6558.8017251871061</v>
      </c>
      <c r="G130" s="20">
        <f t="shared" si="7"/>
        <v>0</v>
      </c>
      <c r="H130" s="20">
        <v>150000000</v>
      </c>
      <c r="I130" s="20">
        <f t="shared" si="4"/>
        <v>389502631.78961796</v>
      </c>
      <c r="J130" s="141">
        <f>'Step 1 (16-17)'!CV130</f>
        <v>1409155.4880458128</v>
      </c>
      <c r="K130" s="145">
        <f>VLOOKUP(B130,'RSG 2016-17'!$A$7:$F$389,6,0)*1000000</f>
        <v>1415714.2897709999</v>
      </c>
      <c r="L130" s="20"/>
      <c r="M130" s="120">
        <f t="shared" si="5"/>
        <v>0</v>
      </c>
      <c r="N130" s="20">
        <f>VLOOKUP(B130,'CSP 2016-17'!$A$9:$O$391,15,0)*1000000</f>
        <v>0</v>
      </c>
    </row>
    <row r="131" spans="2:14" x14ac:dyDescent="0.3">
      <c r="B131" s="4" t="s">
        <v>459</v>
      </c>
      <c r="C131" s="4" t="s">
        <v>460</v>
      </c>
      <c r="D131" s="4" t="s">
        <v>348</v>
      </c>
      <c r="E131" s="4" t="s">
        <v>348</v>
      </c>
      <c r="F131" s="20">
        <f t="shared" ref="F131:F194" si="8">J131-K131</f>
        <v>26204.730083357776</v>
      </c>
      <c r="G131" s="20">
        <f t="shared" ref="G131:G194" si="9">IF(F131&gt;0,F131,0)</f>
        <v>26204.730083357776</v>
      </c>
      <c r="H131" s="20">
        <v>150000000</v>
      </c>
      <c r="I131" s="20">
        <f t="shared" si="4"/>
        <v>389502631.78961796</v>
      </c>
      <c r="J131" s="141">
        <f>'Step 1 (16-17)'!CV134</f>
        <v>1882667.5900123578</v>
      </c>
      <c r="K131" s="145">
        <f>VLOOKUP(B131,'RSG 2016-17'!$A$7:$F$389,6,0)*1000000</f>
        <v>1856462.859929</v>
      </c>
      <c r="L131" s="20"/>
      <c r="M131" s="120">
        <f t="shared" ref="M131:M193" si="10">(G131/I131)*H131</f>
        <v>10091.61220411666</v>
      </c>
      <c r="N131" s="20">
        <f>VLOOKUP(B131,'CSP 2016-17'!$A$9:$O$391,15,0)*1000000</f>
        <v>10091.612208848563</v>
      </c>
    </row>
    <row r="132" spans="2:14" x14ac:dyDescent="0.3">
      <c r="B132" s="4" t="s">
        <v>178</v>
      </c>
      <c r="C132" s="4" t="s">
        <v>179</v>
      </c>
      <c r="D132" s="4"/>
      <c r="E132" s="4" t="s">
        <v>177</v>
      </c>
      <c r="F132" s="20">
        <f t="shared" si="8"/>
        <v>6426628.469157517</v>
      </c>
      <c r="G132" s="20">
        <f t="shared" si="9"/>
        <v>6426628.469157517</v>
      </c>
      <c r="H132" s="20">
        <v>150000000</v>
      </c>
      <c r="I132" s="20">
        <f t="shared" ref="I132:I195" si="11">$G$391</f>
        <v>389502631.78961796</v>
      </c>
      <c r="J132" s="141">
        <f>'Step 1 (16-17)'!CV135</f>
        <v>56332032.338709518</v>
      </c>
      <c r="K132" s="145">
        <f>VLOOKUP(B132,'RSG 2016-17'!$A$7:$F$389,6,0)*1000000</f>
        <v>49905403.869552001</v>
      </c>
      <c r="L132" s="20"/>
      <c r="M132" s="120">
        <f t="shared" si="10"/>
        <v>2474936.4746123455</v>
      </c>
      <c r="N132" s="20">
        <f>VLOOKUP(B132,'CSP 2016-17'!$A$9:$O$391,15,0)*1000000</f>
        <v>2474936.4758060384</v>
      </c>
    </row>
    <row r="133" spans="2:14" x14ac:dyDescent="0.3">
      <c r="B133" s="4" t="s">
        <v>473</v>
      </c>
      <c r="C133" s="4" t="s">
        <v>474</v>
      </c>
      <c r="D133" s="4" t="s">
        <v>348</v>
      </c>
      <c r="E133" s="4" t="s">
        <v>348</v>
      </c>
      <c r="F133" s="20">
        <f t="shared" si="8"/>
        <v>62991.094882513862</v>
      </c>
      <c r="G133" s="20">
        <f t="shared" si="9"/>
        <v>62991.094882513862</v>
      </c>
      <c r="H133" s="20">
        <v>150000000</v>
      </c>
      <c r="I133" s="20">
        <f t="shared" si="11"/>
        <v>389502631.78961796</v>
      </c>
      <c r="J133" s="141">
        <f>'Step 1 (16-17)'!CV136</f>
        <v>1238879.6723365139</v>
      </c>
      <c r="K133" s="145">
        <f>VLOOKUP(B133,'RSG 2016-17'!$A$7:$F$389,6,0)*1000000</f>
        <v>1175888.577454</v>
      </c>
      <c r="L133" s="20"/>
      <c r="M133" s="120">
        <f t="shared" si="10"/>
        <v>24258.280846432343</v>
      </c>
      <c r="N133" s="20">
        <f>VLOOKUP(B133,'CSP 2016-17'!$A$9:$O$391,15,0)*1000000</f>
        <v>24258.280857940299</v>
      </c>
    </row>
    <row r="134" spans="2:14" x14ac:dyDescent="0.3">
      <c r="B134" s="4" t="s">
        <v>525</v>
      </c>
      <c r="C134" s="4" t="s">
        <v>526</v>
      </c>
      <c r="D134" s="4" t="s">
        <v>348</v>
      </c>
      <c r="E134" s="4" t="s">
        <v>348</v>
      </c>
      <c r="F134" s="20">
        <f t="shared" si="8"/>
        <v>29211.845930322073</v>
      </c>
      <c r="G134" s="20">
        <f t="shared" si="9"/>
        <v>29211.845930322073</v>
      </c>
      <c r="H134" s="20">
        <v>150000000</v>
      </c>
      <c r="I134" s="20">
        <f t="shared" si="11"/>
        <v>389502631.78961796</v>
      </c>
      <c r="J134" s="141">
        <f>'Step 1 (16-17)'!CV137</f>
        <v>1254983.0561313222</v>
      </c>
      <c r="K134" s="145">
        <f>VLOOKUP(B134,'RSG 2016-17'!$A$7:$F$389,6,0)*1000000</f>
        <v>1225771.2102010001</v>
      </c>
      <c r="L134" s="20"/>
      <c r="M134" s="120">
        <f t="shared" si="10"/>
        <v>11249.672099558598</v>
      </c>
      <c r="N134" s="20">
        <f>VLOOKUP(B134,'CSP 2016-17'!$A$9:$O$391,15,0)*1000000</f>
        <v>11249.672105248117</v>
      </c>
    </row>
    <row r="135" spans="2:14" x14ac:dyDescent="0.3">
      <c r="B135" s="4" t="s">
        <v>597</v>
      </c>
      <c r="C135" s="4" t="s">
        <v>598</v>
      </c>
      <c r="D135" s="4" t="s">
        <v>348</v>
      </c>
      <c r="E135" s="4" t="s">
        <v>348</v>
      </c>
      <c r="F135" s="20">
        <f t="shared" si="8"/>
        <v>-97857.777347058058</v>
      </c>
      <c r="G135" s="20">
        <f t="shared" si="9"/>
        <v>0</v>
      </c>
      <c r="H135" s="20">
        <v>150000000</v>
      </c>
      <c r="I135" s="20">
        <f t="shared" si="11"/>
        <v>389502631.78961796</v>
      </c>
      <c r="J135" s="141">
        <f>'Step 1 (16-17)'!CV138</f>
        <v>3641809.7051789421</v>
      </c>
      <c r="K135" s="145">
        <f>VLOOKUP(B135,'RSG 2016-17'!$A$7:$F$389,6,0)*1000000</f>
        <v>3739667.4825260001</v>
      </c>
      <c r="L135" s="20"/>
      <c r="M135" s="120">
        <f t="shared" si="10"/>
        <v>0</v>
      </c>
      <c r="N135" s="20">
        <f>VLOOKUP(B135,'CSP 2016-17'!$A$9:$O$391,15,0)*1000000</f>
        <v>0</v>
      </c>
    </row>
    <row r="136" spans="2:14" x14ac:dyDescent="0.3">
      <c r="B136" s="4" t="s">
        <v>1043</v>
      </c>
      <c r="C136" s="4" t="s">
        <v>1045</v>
      </c>
      <c r="D136" s="4"/>
      <c r="E136" s="4"/>
      <c r="F136" s="20">
        <f t="shared" ref="F136" si="12">J136-K136</f>
        <v>-4643423.846213758</v>
      </c>
      <c r="G136" s="20">
        <f t="shared" ref="G136" si="13">IF(F136&gt;0,F136,0)</f>
        <v>0</v>
      </c>
      <c r="H136" s="20">
        <v>150000000</v>
      </c>
      <c r="I136" s="20">
        <f t="shared" si="11"/>
        <v>389502631.78961796</v>
      </c>
      <c r="J136" s="141">
        <f>SUM(J387:J389)</f>
        <v>163476674.51467025</v>
      </c>
      <c r="K136" s="145">
        <f>VLOOKUP(B136,'RSG 2016-17'!$A$7:$F$389,6,0)*1000000</f>
        <v>168120098.36088401</v>
      </c>
      <c r="L136" s="20"/>
      <c r="M136" s="120">
        <f t="shared" si="10"/>
        <v>0</v>
      </c>
      <c r="N136" s="20">
        <f>VLOOKUP(B136,'CSP 2016-17'!$A$9:$O$391,15,0)*1000000</f>
        <v>0</v>
      </c>
    </row>
    <row r="137" spans="2:14" x14ac:dyDescent="0.3">
      <c r="B137" s="4" t="s">
        <v>749</v>
      </c>
      <c r="C137" s="4" t="s">
        <v>750</v>
      </c>
      <c r="D137" s="4" t="s">
        <v>751</v>
      </c>
      <c r="E137" s="4" t="s">
        <v>751</v>
      </c>
      <c r="F137" s="20">
        <f t="shared" si="8"/>
        <v>-932591.80255581811</v>
      </c>
      <c r="G137" s="20">
        <f t="shared" si="9"/>
        <v>0</v>
      </c>
      <c r="H137" s="20">
        <v>150000000</v>
      </c>
      <c r="I137" s="20">
        <f t="shared" si="11"/>
        <v>389502631.78961796</v>
      </c>
      <c r="J137" s="141">
        <f>'Step 1 (16-17)'!CV139</f>
        <v>26223831.710858181</v>
      </c>
      <c r="K137" s="145">
        <f>VLOOKUP(B137,'RSG 2016-17'!$A$7:$F$389,6,0)*1000000</f>
        <v>27156423.513413999</v>
      </c>
      <c r="L137" s="20"/>
      <c r="M137" s="120">
        <f t="shared" si="10"/>
        <v>0</v>
      </c>
      <c r="N137" s="20">
        <f>VLOOKUP(B137,'CSP 2016-17'!$A$9:$O$391,15,0)*1000000</f>
        <v>0</v>
      </c>
    </row>
    <row r="138" spans="2:14" x14ac:dyDescent="0.3">
      <c r="B138" s="4" t="s">
        <v>112</v>
      </c>
      <c r="C138" s="4" t="s">
        <v>113</v>
      </c>
      <c r="D138" s="4"/>
      <c r="E138" s="4" t="s">
        <v>109</v>
      </c>
      <c r="F138" s="20">
        <f t="shared" si="8"/>
        <v>-7018480.5552156866</v>
      </c>
      <c r="G138" s="20">
        <f t="shared" si="9"/>
        <v>0</v>
      </c>
      <c r="H138" s="20">
        <v>150000000</v>
      </c>
      <c r="I138" s="20">
        <f t="shared" si="11"/>
        <v>389502631.78961796</v>
      </c>
      <c r="J138" s="141">
        <f>'Step 1 (16-17)'!CV140</f>
        <v>46103190.480356313</v>
      </c>
      <c r="K138" s="145">
        <f>VLOOKUP(B138,'RSG 2016-17'!$A$7:$F$389,6,0)*1000000</f>
        <v>53121671.035572</v>
      </c>
      <c r="L138" s="20"/>
      <c r="M138" s="120">
        <f t="shared" si="10"/>
        <v>0</v>
      </c>
      <c r="N138" s="20">
        <f>VLOOKUP(B138,'CSP 2016-17'!$A$9:$O$391,15,0)*1000000</f>
        <v>0</v>
      </c>
    </row>
    <row r="139" spans="2:14" x14ac:dyDescent="0.3">
      <c r="B139" s="4" t="s">
        <v>697</v>
      </c>
      <c r="C139" s="4" t="s">
        <v>698</v>
      </c>
      <c r="D139" s="4" t="s">
        <v>348</v>
      </c>
      <c r="E139" s="4" t="s">
        <v>348</v>
      </c>
      <c r="F139" s="20">
        <f t="shared" si="8"/>
        <v>265314.01222125022</v>
      </c>
      <c r="G139" s="20">
        <f t="shared" si="9"/>
        <v>265314.01222125022</v>
      </c>
      <c r="H139" s="20">
        <v>150000000</v>
      </c>
      <c r="I139" s="20">
        <f t="shared" si="11"/>
        <v>389502631.78961796</v>
      </c>
      <c r="J139" s="141">
        <f>'Step 1 (16-17)'!CV141</f>
        <v>1362063.0184112503</v>
      </c>
      <c r="K139" s="145">
        <f>VLOOKUP(B139,'RSG 2016-17'!$A$7:$F$389,6,0)*1000000</f>
        <v>1096749.0061900001</v>
      </c>
      <c r="L139" s="20"/>
      <c r="M139" s="120">
        <f t="shared" si="10"/>
        <v>102174.15386985919</v>
      </c>
      <c r="N139" s="20">
        <f>VLOOKUP(B139,'CSP 2016-17'!$A$9:$O$391,15,0)*1000000</f>
        <v>102174.15391906694</v>
      </c>
    </row>
    <row r="140" spans="2:14" x14ac:dyDescent="0.3">
      <c r="B140" s="4" t="s">
        <v>114</v>
      </c>
      <c r="C140" s="4" t="s">
        <v>115</v>
      </c>
      <c r="D140" s="4"/>
      <c r="E140" s="4" t="s">
        <v>109</v>
      </c>
      <c r="F140" s="20">
        <f t="shared" si="8"/>
        <v>-12057783.58909981</v>
      </c>
      <c r="G140" s="20">
        <f t="shared" si="9"/>
        <v>0</v>
      </c>
      <c r="H140" s="20">
        <v>150000000</v>
      </c>
      <c r="I140" s="20">
        <f t="shared" si="11"/>
        <v>389502631.78961796</v>
      </c>
      <c r="J140" s="141">
        <f>'Step 1 (16-17)'!CV142</f>
        <v>57082674.360038191</v>
      </c>
      <c r="K140" s="145">
        <f>VLOOKUP(B140,'RSG 2016-17'!$A$7:$F$389,6,0)*1000000</f>
        <v>69140457.949138001</v>
      </c>
      <c r="L140" s="20"/>
      <c r="M140" s="120">
        <f t="shared" si="10"/>
        <v>0</v>
      </c>
      <c r="N140" s="20">
        <f>VLOOKUP(B140,'CSP 2016-17'!$A$9:$O$391,15,0)*1000000</f>
        <v>0</v>
      </c>
    </row>
    <row r="141" spans="2:14" x14ac:dyDescent="0.3">
      <c r="B141" s="4" t="s">
        <v>268</v>
      </c>
      <c r="C141" s="4" t="s">
        <v>269</v>
      </c>
      <c r="D141" s="4"/>
      <c r="E141" s="4" t="s">
        <v>203</v>
      </c>
      <c r="F141" s="20">
        <f t="shared" si="8"/>
        <v>-1949029.6334366091</v>
      </c>
      <c r="G141" s="20">
        <f t="shared" si="9"/>
        <v>0</v>
      </c>
      <c r="H141" s="20">
        <v>150000000</v>
      </c>
      <c r="I141" s="20">
        <f t="shared" si="11"/>
        <v>389502631.78961796</v>
      </c>
      <c r="J141" s="141">
        <f>'Step 1 (16-17)'!CV143</f>
        <v>20301550.188795391</v>
      </c>
      <c r="K141" s="145">
        <f>VLOOKUP(B141,'RSG 2016-17'!$A$7:$F$389,6,0)*1000000</f>
        <v>22250579.822232001</v>
      </c>
      <c r="L141" s="20"/>
      <c r="M141" s="120">
        <f t="shared" si="10"/>
        <v>0</v>
      </c>
      <c r="N141" s="20">
        <f>VLOOKUP(B141,'CSP 2016-17'!$A$9:$O$391,15,0)*1000000</f>
        <v>0</v>
      </c>
    </row>
    <row r="142" spans="2:14" x14ac:dyDescent="0.3">
      <c r="B142" s="4" t="s">
        <v>623</v>
      </c>
      <c r="C142" s="4" t="s">
        <v>624</v>
      </c>
      <c r="D142" s="4" t="s">
        <v>348</v>
      </c>
      <c r="E142" s="4" t="s">
        <v>348</v>
      </c>
      <c r="F142" s="20">
        <f t="shared" si="8"/>
        <v>-46152.837674565031</v>
      </c>
      <c r="G142" s="20">
        <f t="shared" si="9"/>
        <v>0</v>
      </c>
      <c r="H142" s="20">
        <v>150000000</v>
      </c>
      <c r="I142" s="20">
        <f t="shared" si="11"/>
        <v>389502631.78961796</v>
      </c>
      <c r="J142" s="141">
        <f>'Step 1 (16-17)'!CV144</f>
        <v>974595.05841143487</v>
      </c>
      <c r="K142" s="145">
        <f>VLOOKUP(B142,'RSG 2016-17'!$A$7:$F$389,6,0)*1000000</f>
        <v>1020747.8960859999</v>
      </c>
      <c r="L142" s="20"/>
      <c r="M142" s="120">
        <f t="shared" si="10"/>
        <v>0</v>
      </c>
      <c r="N142" s="20">
        <f>VLOOKUP(B142,'CSP 2016-17'!$A$9:$O$391,15,0)*1000000</f>
        <v>0</v>
      </c>
    </row>
    <row r="143" spans="2:14" x14ac:dyDescent="0.3">
      <c r="B143" s="4" t="s">
        <v>116</v>
      </c>
      <c r="C143" s="4" t="s">
        <v>117</v>
      </c>
      <c r="D143" s="4"/>
      <c r="E143" s="4" t="s">
        <v>109</v>
      </c>
      <c r="F143" s="20">
        <f t="shared" si="8"/>
        <v>-4611539.4828892872</v>
      </c>
      <c r="G143" s="20">
        <f t="shared" si="9"/>
        <v>0</v>
      </c>
      <c r="H143" s="20">
        <v>150000000</v>
      </c>
      <c r="I143" s="20">
        <f t="shared" si="11"/>
        <v>389502631.78961796</v>
      </c>
      <c r="J143" s="141">
        <f>'Step 1 (16-17)'!CV145</f>
        <v>33841271.512593716</v>
      </c>
      <c r="K143" s="145">
        <f>VLOOKUP(B143,'RSG 2016-17'!$A$7:$F$389,6,0)*1000000</f>
        <v>38452810.995483004</v>
      </c>
      <c r="L143" s="20"/>
      <c r="M143" s="120">
        <f t="shared" si="10"/>
        <v>0</v>
      </c>
      <c r="N143" s="20">
        <f>VLOOKUP(B143,'CSP 2016-17'!$A$9:$O$391,15,0)*1000000</f>
        <v>0</v>
      </c>
    </row>
    <row r="144" spans="2:14" x14ac:dyDescent="0.3">
      <c r="B144" s="4" t="s">
        <v>323</v>
      </c>
      <c r="C144" s="4" t="s">
        <v>324</v>
      </c>
      <c r="D144" s="4" t="s">
        <v>312</v>
      </c>
      <c r="E144" s="4" t="s">
        <v>312</v>
      </c>
      <c r="F144" s="20">
        <f t="shared" si="8"/>
        <v>24282732.888390854</v>
      </c>
      <c r="G144" s="20">
        <f t="shared" si="9"/>
        <v>24282732.888390854</v>
      </c>
      <c r="H144" s="20">
        <v>150000000</v>
      </c>
      <c r="I144" s="20">
        <f t="shared" si="11"/>
        <v>389502631.78961796</v>
      </c>
      <c r="J144" s="141">
        <f>'Step 1 (16-17)'!CV146</f>
        <v>105046947.60282385</v>
      </c>
      <c r="K144" s="145">
        <f>VLOOKUP(B144,'RSG 2016-17'!$A$7:$F$389,6,0)*1000000</f>
        <v>80764214.714432999</v>
      </c>
      <c r="L144" s="20"/>
      <c r="M144" s="120">
        <f t="shared" si="10"/>
        <v>9351438.568009479</v>
      </c>
      <c r="N144" s="20">
        <f>VLOOKUP(B144,'CSP 2016-17'!$A$9:$O$391,15,0)*1000000</f>
        <v>9351438.572522454</v>
      </c>
    </row>
    <row r="145" spans="2:14" x14ac:dyDescent="0.3">
      <c r="B145" s="4" t="s">
        <v>785</v>
      </c>
      <c r="C145" s="4" t="s">
        <v>786</v>
      </c>
      <c r="D145" s="4" t="s">
        <v>764</v>
      </c>
      <c r="E145" s="4" t="s">
        <v>764</v>
      </c>
      <c r="F145" s="20">
        <f t="shared" si="8"/>
        <v>259113.94857109152</v>
      </c>
      <c r="G145" s="20">
        <f t="shared" si="9"/>
        <v>259113.94857109152</v>
      </c>
      <c r="H145" s="20">
        <v>150000000</v>
      </c>
      <c r="I145" s="20">
        <f t="shared" si="11"/>
        <v>389502631.78961796</v>
      </c>
      <c r="J145" s="141">
        <f>'Step 1 (16-17)'!CV147</f>
        <v>12785075.465586092</v>
      </c>
      <c r="K145" s="145">
        <f>VLOOKUP(B145,'RSG 2016-17'!$A$7:$F$389,6,0)*1000000</f>
        <v>12525961.517015001</v>
      </c>
      <c r="L145" s="20"/>
      <c r="M145" s="120">
        <f t="shared" si="10"/>
        <v>99786.468982466351</v>
      </c>
      <c r="N145" s="20">
        <f>VLOOKUP(B145,'CSP 2016-17'!$A$9:$O$391,15,0)*1000000</f>
        <v>99786.46903096771</v>
      </c>
    </row>
    <row r="146" spans="2:14" x14ac:dyDescent="0.3">
      <c r="B146" s="4" t="s">
        <v>569</v>
      </c>
      <c r="C146" s="4" t="s">
        <v>570</v>
      </c>
      <c r="D146" s="4" t="s">
        <v>348</v>
      </c>
      <c r="E146" s="4" t="s">
        <v>348</v>
      </c>
      <c r="F146" s="20">
        <f t="shared" si="8"/>
        <v>167513.15582034679</v>
      </c>
      <c r="G146" s="20">
        <f t="shared" si="9"/>
        <v>167513.15582034679</v>
      </c>
      <c r="H146" s="20">
        <v>150000000</v>
      </c>
      <c r="I146" s="20">
        <f t="shared" si="11"/>
        <v>389502631.78961796</v>
      </c>
      <c r="J146" s="141">
        <f>'Step 1 (16-17)'!CV148</f>
        <v>952780.95151734678</v>
      </c>
      <c r="K146" s="145">
        <f>VLOOKUP(B146,'RSG 2016-17'!$A$7:$F$389,6,0)*1000000</f>
        <v>785267.79569699999</v>
      </c>
      <c r="L146" s="20"/>
      <c r="M146" s="120">
        <f t="shared" si="10"/>
        <v>64510.407176462548</v>
      </c>
      <c r="N146" s="20">
        <f>VLOOKUP(B146,'CSP 2016-17'!$A$9:$O$391,15,0)*1000000</f>
        <v>64510.407207458433</v>
      </c>
    </row>
    <row r="147" spans="2:14" x14ac:dyDescent="0.3">
      <c r="B147" s="4" t="s">
        <v>151</v>
      </c>
      <c r="C147" s="4" t="s">
        <v>152</v>
      </c>
      <c r="D147" s="4"/>
      <c r="E147" s="4" t="s">
        <v>136</v>
      </c>
      <c r="F147" s="20">
        <f t="shared" si="8"/>
        <v>-5799577.2863409817</v>
      </c>
      <c r="G147" s="20">
        <f t="shared" si="9"/>
        <v>0</v>
      </c>
      <c r="H147" s="20">
        <v>150000000</v>
      </c>
      <c r="I147" s="20">
        <f t="shared" si="11"/>
        <v>389502631.78961796</v>
      </c>
      <c r="J147" s="141">
        <f>'Step 1 (16-17)'!CV149</f>
        <v>45188796.163345017</v>
      </c>
      <c r="K147" s="145">
        <f>VLOOKUP(B147,'RSG 2016-17'!$A$7:$F$389,6,0)*1000000</f>
        <v>50988373.449685998</v>
      </c>
      <c r="L147" s="20"/>
      <c r="M147" s="120">
        <f t="shared" si="10"/>
        <v>0</v>
      </c>
      <c r="N147" s="20">
        <f>VLOOKUP(B147,'CSP 2016-17'!$A$9:$O$391,15,0)*1000000</f>
        <v>0</v>
      </c>
    </row>
    <row r="148" spans="2:14" x14ac:dyDescent="0.3">
      <c r="B148" s="4" t="s">
        <v>443</v>
      </c>
      <c r="C148" s="4" t="s">
        <v>444</v>
      </c>
      <c r="D148" s="4" t="s">
        <v>348</v>
      </c>
      <c r="E148" s="4" t="s">
        <v>348</v>
      </c>
      <c r="F148" s="20">
        <f t="shared" si="8"/>
        <v>65867.30430979142</v>
      </c>
      <c r="G148" s="20">
        <f t="shared" si="9"/>
        <v>65867.30430979142</v>
      </c>
      <c r="H148" s="20">
        <v>150000000</v>
      </c>
      <c r="I148" s="20">
        <f t="shared" si="11"/>
        <v>389502631.78961796</v>
      </c>
      <c r="J148" s="141">
        <f>'Step 1 (16-17)'!CV150</f>
        <v>1355133.6719137914</v>
      </c>
      <c r="K148" s="145">
        <f>VLOOKUP(B148,'RSG 2016-17'!$A$7:$F$389,6,0)*1000000</f>
        <v>1289266.367604</v>
      </c>
      <c r="L148" s="20"/>
      <c r="M148" s="120">
        <f t="shared" si="10"/>
        <v>25365.927827171265</v>
      </c>
      <c r="N148" s="20">
        <f>VLOOKUP(B148,'CSP 2016-17'!$A$9:$O$391,15,0)*1000000</f>
        <v>25365.927839491989</v>
      </c>
    </row>
    <row r="149" spans="2:14" x14ac:dyDescent="0.3">
      <c r="B149" s="4" t="s">
        <v>739</v>
      </c>
      <c r="C149" s="4" t="s">
        <v>740</v>
      </c>
      <c r="D149" s="4" t="s">
        <v>348</v>
      </c>
      <c r="E149" s="4" t="s">
        <v>348</v>
      </c>
      <c r="F149" s="20">
        <f t="shared" si="8"/>
        <v>503182.0029013895</v>
      </c>
      <c r="G149" s="20">
        <f t="shared" si="9"/>
        <v>503182.0029013895</v>
      </c>
      <c r="H149" s="20">
        <v>150000000</v>
      </c>
      <c r="I149" s="20">
        <f t="shared" si="11"/>
        <v>389502631.78961796</v>
      </c>
      <c r="J149" s="141">
        <f>'Step 1 (16-17)'!CV151</f>
        <v>2046526.0223673894</v>
      </c>
      <c r="K149" s="145">
        <f>VLOOKUP(B149,'RSG 2016-17'!$A$7:$F$389,6,0)*1000000</f>
        <v>1543344.0194659999</v>
      </c>
      <c r="L149" s="20"/>
      <c r="M149" s="120">
        <f t="shared" si="10"/>
        <v>193778.66611175038</v>
      </c>
      <c r="N149" s="20">
        <f>VLOOKUP(B149,'CSP 2016-17'!$A$9:$O$391,15,0)*1000000</f>
        <v>193778.66620510834</v>
      </c>
    </row>
    <row r="150" spans="2:14" x14ac:dyDescent="0.3">
      <c r="B150" s="4" t="s">
        <v>153</v>
      </c>
      <c r="C150" s="4" t="s">
        <v>154</v>
      </c>
      <c r="D150" s="4"/>
      <c r="E150" s="4" t="s">
        <v>136</v>
      </c>
      <c r="F150" s="20">
        <f t="shared" si="8"/>
        <v>1848296.3918670118</v>
      </c>
      <c r="G150" s="20">
        <f t="shared" si="9"/>
        <v>1848296.3918670118</v>
      </c>
      <c r="H150" s="20">
        <v>150000000</v>
      </c>
      <c r="I150" s="20">
        <f t="shared" si="11"/>
        <v>389502631.78961796</v>
      </c>
      <c r="J150" s="141">
        <f>'Step 1 (16-17)'!CV152</f>
        <v>23783748.483059011</v>
      </c>
      <c r="K150" s="145">
        <f>VLOOKUP(B150,'RSG 2016-17'!$A$7:$F$389,6,0)*1000000</f>
        <v>21935452.091192</v>
      </c>
      <c r="L150" s="20"/>
      <c r="M150" s="120">
        <f t="shared" si="10"/>
        <v>711790.97688305168</v>
      </c>
      <c r="N150" s="20">
        <f>VLOOKUP(B150,'CSP 2016-17'!$A$9:$O$391,15,0)*1000000</f>
        <v>711790.97722613672</v>
      </c>
    </row>
    <row r="151" spans="2:14" x14ac:dyDescent="0.3">
      <c r="B151" s="4" t="s">
        <v>475</v>
      </c>
      <c r="C151" s="4" t="s">
        <v>476</v>
      </c>
      <c r="D151" s="4" t="s">
        <v>348</v>
      </c>
      <c r="E151" s="4" t="s">
        <v>348</v>
      </c>
      <c r="F151" s="20">
        <f t="shared" si="8"/>
        <v>281859.70677396771</v>
      </c>
      <c r="G151" s="20">
        <f t="shared" si="9"/>
        <v>281859.70677396771</v>
      </c>
      <c r="H151" s="20">
        <v>150000000</v>
      </c>
      <c r="I151" s="20">
        <f t="shared" si="11"/>
        <v>389502631.78961796</v>
      </c>
      <c r="J151" s="141">
        <f>'Step 1 (16-17)'!CV153</f>
        <v>843618.29595696775</v>
      </c>
      <c r="K151" s="145">
        <f>VLOOKUP(B151,'RSG 2016-17'!$A$7:$F$389,6,0)*1000000</f>
        <v>561758.58918300003</v>
      </c>
      <c r="L151" s="20"/>
      <c r="M151" s="120">
        <f t="shared" si="10"/>
        <v>108546.00859008133</v>
      </c>
      <c r="N151" s="20">
        <f>VLOOKUP(B151,'CSP 2016-17'!$A$9:$O$391,15,0)*1000000</f>
        <v>108546.00864247259</v>
      </c>
    </row>
    <row r="152" spans="2:14" x14ac:dyDescent="0.3">
      <c r="B152" s="4" t="s">
        <v>210</v>
      </c>
      <c r="C152" s="4" t="s">
        <v>211</v>
      </c>
      <c r="D152" s="4"/>
      <c r="E152" s="4" t="s">
        <v>203</v>
      </c>
      <c r="F152" s="20">
        <f t="shared" si="8"/>
        <v>-1559864.8232452273</v>
      </c>
      <c r="G152" s="20">
        <f t="shared" si="9"/>
        <v>0</v>
      </c>
      <c r="H152" s="20">
        <v>150000000</v>
      </c>
      <c r="I152" s="20">
        <f t="shared" si="11"/>
        <v>389502631.78961796</v>
      </c>
      <c r="J152" s="141">
        <f>'Step 1 (16-17)'!CV154</f>
        <v>16646318.714272771</v>
      </c>
      <c r="K152" s="145">
        <f>VLOOKUP(B152,'RSG 2016-17'!$A$7:$F$389,6,0)*1000000</f>
        <v>18206183.537517998</v>
      </c>
      <c r="L152" s="20"/>
      <c r="M152" s="120">
        <f t="shared" si="10"/>
        <v>0</v>
      </c>
      <c r="N152" s="20">
        <f>VLOOKUP(B152,'CSP 2016-17'!$A$9:$O$391,15,0)*1000000</f>
        <v>0</v>
      </c>
    </row>
    <row r="153" spans="2:14" x14ac:dyDescent="0.3">
      <c r="B153" s="4" t="s">
        <v>421</v>
      </c>
      <c r="C153" s="4" t="s">
        <v>422</v>
      </c>
      <c r="D153" s="4" t="s">
        <v>348</v>
      </c>
      <c r="E153" s="4" t="s">
        <v>348</v>
      </c>
      <c r="F153" s="20">
        <f t="shared" si="8"/>
        <v>14263.289835799485</v>
      </c>
      <c r="G153" s="20">
        <f t="shared" si="9"/>
        <v>14263.289835799485</v>
      </c>
      <c r="H153" s="20">
        <v>150000000</v>
      </c>
      <c r="I153" s="20">
        <f t="shared" si="11"/>
        <v>389502631.78961796</v>
      </c>
      <c r="J153" s="141">
        <f>'Step 1 (16-17)'!CV155</f>
        <v>2849565.8110867995</v>
      </c>
      <c r="K153" s="145">
        <f>VLOOKUP(B153,'RSG 2016-17'!$A$7:$F$389,6,0)*1000000</f>
        <v>2835302.521251</v>
      </c>
      <c r="L153" s="20"/>
      <c r="M153" s="120">
        <f t="shared" si="10"/>
        <v>5492.8858003853675</v>
      </c>
      <c r="N153" s="20">
        <f>VLOOKUP(B153,'CSP 2016-17'!$A$9:$O$391,15,0)*1000000</f>
        <v>5492.84978217556</v>
      </c>
    </row>
    <row r="154" spans="2:14" x14ac:dyDescent="0.3">
      <c r="B154" s="4" t="s">
        <v>477</v>
      </c>
      <c r="C154" s="4" t="s">
        <v>478</v>
      </c>
      <c r="D154" s="4" t="s">
        <v>348</v>
      </c>
      <c r="E154" s="4" t="s">
        <v>348</v>
      </c>
      <c r="F154" s="20">
        <f t="shared" si="8"/>
        <v>126287.08808388608</v>
      </c>
      <c r="G154" s="20">
        <f t="shared" si="9"/>
        <v>126287.08808388608</v>
      </c>
      <c r="H154" s="20">
        <v>150000000</v>
      </c>
      <c r="I154" s="20">
        <f t="shared" si="11"/>
        <v>389502631.78961796</v>
      </c>
      <c r="J154" s="141">
        <f>'Step 1 (16-17)'!CV156</f>
        <v>1682769.5904388861</v>
      </c>
      <c r="K154" s="145">
        <f>VLOOKUP(B154,'RSG 2016-17'!$A$7:$F$389,6,0)*1000000</f>
        <v>1556482.502355</v>
      </c>
      <c r="L154" s="20"/>
      <c r="M154" s="120">
        <f t="shared" si="10"/>
        <v>48633.980020999261</v>
      </c>
      <c r="N154" s="20">
        <f>VLOOKUP(B154,'CSP 2016-17'!$A$9:$O$391,15,0)*1000000</f>
        <v>48633.980044511409</v>
      </c>
    </row>
    <row r="155" spans="2:14" x14ac:dyDescent="0.3">
      <c r="B155" s="4" t="s">
        <v>155</v>
      </c>
      <c r="C155" s="4" t="s">
        <v>156</v>
      </c>
      <c r="D155" s="4"/>
      <c r="E155" s="4" t="s">
        <v>136</v>
      </c>
      <c r="F155" s="20">
        <f t="shared" si="8"/>
        <v>3564047.5381333977</v>
      </c>
      <c r="G155" s="20">
        <f t="shared" si="9"/>
        <v>3564047.5381333977</v>
      </c>
      <c r="H155" s="20">
        <v>150000000</v>
      </c>
      <c r="I155" s="20">
        <f t="shared" si="11"/>
        <v>389502631.78961796</v>
      </c>
      <c r="J155" s="141">
        <f>'Step 1 (16-17)'!CV157</f>
        <v>24453788.996119399</v>
      </c>
      <c r="K155" s="145">
        <f>VLOOKUP(B155,'RSG 2016-17'!$A$7:$F$389,6,0)*1000000</f>
        <v>20889741.457986001</v>
      </c>
      <c r="L155" s="20"/>
      <c r="M155" s="120">
        <f t="shared" si="10"/>
        <v>1372537.9165313754</v>
      </c>
      <c r="N155" s="20">
        <f>VLOOKUP(B155,'CSP 2016-17'!$A$9:$O$391,15,0)*1000000</f>
        <v>1372537.9171935383</v>
      </c>
    </row>
    <row r="156" spans="2:14" x14ac:dyDescent="0.3">
      <c r="B156" s="4" t="s">
        <v>799</v>
      </c>
      <c r="C156" s="4" t="s">
        <v>800</v>
      </c>
      <c r="D156" s="4" t="s">
        <v>764</v>
      </c>
      <c r="E156" s="4" t="s">
        <v>764</v>
      </c>
      <c r="F156" s="20">
        <f t="shared" si="8"/>
        <v>293591.48599752039</v>
      </c>
      <c r="G156" s="20">
        <f t="shared" si="9"/>
        <v>293591.48599752039</v>
      </c>
      <c r="H156" s="20">
        <v>150000000</v>
      </c>
      <c r="I156" s="20">
        <f t="shared" si="11"/>
        <v>389502631.78961796</v>
      </c>
      <c r="J156" s="141">
        <f>'Step 1 (16-17)'!CV158</f>
        <v>4757861.3623575205</v>
      </c>
      <c r="K156" s="145">
        <f>VLOOKUP(B156,'RSG 2016-17'!$A$7:$F$389,6,0)*1000000</f>
        <v>4464269.8763600001</v>
      </c>
      <c r="L156" s="20"/>
      <c r="M156" s="120">
        <f t="shared" si="10"/>
        <v>113063.99316812496</v>
      </c>
      <c r="N156" s="20">
        <f>VLOOKUP(B156,'CSP 2016-17'!$A$9:$O$391,15,0)*1000000</f>
        <v>113063.99322286839</v>
      </c>
    </row>
    <row r="157" spans="2:14" x14ac:dyDescent="0.3">
      <c r="B157" s="4" t="s">
        <v>280</v>
      </c>
      <c r="C157" s="4" t="s">
        <v>281</v>
      </c>
      <c r="D157" s="4"/>
      <c r="E157" s="4" t="s">
        <v>203</v>
      </c>
      <c r="F157" s="20">
        <f t="shared" si="8"/>
        <v>1485155.9793338589</v>
      </c>
      <c r="G157" s="20">
        <f t="shared" si="9"/>
        <v>1485155.9793338589</v>
      </c>
      <c r="H157" s="20">
        <v>150000000</v>
      </c>
      <c r="I157" s="20">
        <f t="shared" si="11"/>
        <v>389502631.78961796</v>
      </c>
      <c r="J157" s="141">
        <f>'Step 1 (16-17)'!CV159</f>
        <v>18960126.476250857</v>
      </c>
      <c r="K157" s="145">
        <f>VLOOKUP(B157,'RSG 2016-17'!$A$7:$F$389,6,0)*1000000</f>
        <v>17474970.496916998</v>
      </c>
      <c r="L157" s="20"/>
      <c r="M157" s="120">
        <f t="shared" si="10"/>
        <v>571943.23919332447</v>
      </c>
      <c r="N157" s="20">
        <f>VLOOKUP(B157,'CSP 2016-17'!$A$9:$O$391,15,0)*1000000</f>
        <v>571943.23946898512</v>
      </c>
    </row>
    <row r="158" spans="2:14" x14ac:dyDescent="0.3">
      <c r="B158" s="4" t="s">
        <v>180</v>
      </c>
      <c r="C158" s="4" t="s">
        <v>181</v>
      </c>
      <c r="D158" s="4"/>
      <c r="E158" s="4" t="s">
        <v>177</v>
      </c>
      <c r="F158" s="20">
        <f t="shared" si="8"/>
        <v>20149321.947042301</v>
      </c>
      <c r="G158" s="20">
        <f t="shared" si="9"/>
        <v>20149321.947042301</v>
      </c>
      <c r="H158" s="20">
        <v>150000000</v>
      </c>
      <c r="I158" s="20">
        <f t="shared" si="11"/>
        <v>389502631.78961796</v>
      </c>
      <c r="J158" s="141">
        <f>'Step 1 (16-17)'!CV160</f>
        <v>100141019.3305613</v>
      </c>
      <c r="K158" s="145">
        <f>VLOOKUP(B158,'RSG 2016-17'!$A$7:$F$389,6,0)*1000000</f>
        <v>79991697.383518994</v>
      </c>
      <c r="L158" s="20"/>
      <c r="M158" s="120">
        <f t="shared" si="10"/>
        <v>7759635.0971226124</v>
      </c>
      <c r="N158" s="20">
        <f>VLOOKUP(B158,'CSP 2016-17'!$A$9:$O$391,15,0)*1000000</f>
        <v>7759635.1008676756</v>
      </c>
    </row>
    <row r="159" spans="2:14" x14ac:dyDescent="0.3">
      <c r="B159" s="4" t="s">
        <v>503</v>
      </c>
      <c r="C159" s="4" t="s">
        <v>504</v>
      </c>
      <c r="D159" s="4" t="s">
        <v>348</v>
      </c>
      <c r="E159" s="4" t="s">
        <v>348</v>
      </c>
      <c r="F159" s="20">
        <f t="shared" si="8"/>
        <v>103129.44317508419</v>
      </c>
      <c r="G159" s="20">
        <f t="shared" si="9"/>
        <v>103129.44317508419</v>
      </c>
      <c r="H159" s="20">
        <v>150000000</v>
      </c>
      <c r="I159" s="20">
        <f t="shared" si="11"/>
        <v>389502631.78961796</v>
      </c>
      <c r="J159" s="141">
        <f>'Step 1 (16-17)'!CV161</f>
        <v>1356608.0901160841</v>
      </c>
      <c r="K159" s="145">
        <f>VLOOKUP(B159,'RSG 2016-17'!$A$7:$F$389,6,0)*1000000</f>
        <v>1253478.6469409999</v>
      </c>
      <c r="L159" s="20"/>
      <c r="M159" s="120">
        <f t="shared" si="10"/>
        <v>39715.820160666146</v>
      </c>
      <c r="N159" s="20">
        <f>VLOOKUP(B159,'CSP 2016-17'!$A$9:$O$391,15,0)*1000000</f>
        <v>39715.820179413451</v>
      </c>
    </row>
    <row r="160" spans="2:14" x14ac:dyDescent="0.3">
      <c r="B160" s="4" t="s">
        <v>383</v>
      </c>
      <c r="C160" s="4" t="s">
        <v>384</v>
      </c>
      <c r="D160" s="4" t="s">
        <v>348</v>
      </c>
      <c r="E160" s="4" t="s">
        <v>348</v>
      </c>
      <c r="F160" s="20">
        <f t="shared" si="8"/>
        <v>81034.567921419395</v>
      </c>
      <c r="G160" s="20">
        <f t="shared" si="9"/>
        <v>81034.567921419395</v>
      </c>
      <c r="H160" s="20">
        <v>150000000</v>
      </c>
      <c r="I160" s="20">
        <f t="shared" si="11"/>
        <v>389502631.78961796</v>
      </c>
      <c r="J160" s="141">
        <f>'Step 1 (16-17)'!CV162</f>
        <v>1205608.7932484194</v>
      </c>
      <c r="K160" s="145">
        <f>VLOOKUP(B160,'RSG 2016-17'!$A$7:$F$389,6,0)*1000000</f>
        <v>1124574.225327</v>
      </c>
      <c r="L160" s="20"/>
      <c r="M160" s="120">
        <f t="shared" si="10"/>
        <v>31206.939815436959</v>
      </c>
      <c r="N160" s="20">
        <f>VLOOKUP(B160,'CSP 2016-17'!$A$9:$O$391,15,0)*1000000</f>
        <v>31206.939830719421</v>
      </c>
    </row>
    <row r="161" spans="2:14" x14ac:dyDescent="0.3">
      <c r="B161" s="4" t="s">
        <v>157</v>
      </c>
      <c r="C161" s="4" t="s">
        <v>158</v>
      </c>
      <c r="D161" s="4"/>
      <c r="E161" s="4" t="s">
        <v>136</v>
      </c>
      <c r="F161" s="20">
        <f t="shared" si="8"/>
        <v>1341251.3844287805</v>
      </c>
      <c r="G161" s="20">
        <f t="shared" si="9"/>
        <v>1341251.3844287805</v>
      </c>
      <c r="H161" s="20">
        <v>150000000</v>
      </c>
      <c r="I161" s="20">
        <f t="shared" si="11"/>
        <v>389502631.78961796</v>
      </c>
      <c r="J161" s="141">
        <f>'Step 1 (16-17)'!CV163</f>
        <v>30772512.13335878</v>
      </c>
      <c r="K161" s="145">
        <f>VLOOKUP(B161,'RSG 2016-17'!$A$7:$F$389,6,0)*1000000</f>
        <v>29431260.74893</v>
      </c>
      <c r="L161" s="20"/>
      <c r="M161" s="120">
        <f t="shared" si="10"/>
        <v>516524.6425677159</v>
      </c>
      <c r="N161" s="20">
        <f>VLOOKUP(B161,'CSP 2016-17'!$A$9:$O$391,15,0)*1000000</f>
        <v>516524.64281743381</v>
      </c>
    </row>
    <row r="162" spans="2:14" x14ac:dyDescent="0.3">
      <c r="B162" s="4" t="s">
        <v>571</v>
      </c>
      <c r="C162" s="4" t="s">
        <v>572</v>
      </c>
      <c r="D162" s="4" t="s">
        <v>348</v>
      </c>
      <c r="E162" s="4" t="s">
        <v>348</v>
      </c>
      <c r="F162" s="20">
        <f t="shared" si="8"/>
        <v>-52833.820766950492</v>
      </c>
      <c r="G162" s="20">
        <f t="shared" si="9"/>
        <v>0</v>
      </c>
      <c r="H162" s="20">
        <v>150000000</v>
      </c>
      <c r="I162" s="20">
        <f t="shared" si="11"/>
        <v>389502631.78961796</v>
      </c>
      <c r="J162" s="141">
        <f>'Step 1 (16-17)'!CV164</f>
        <v>1204552.5086270494</v>
      </c>
      <c r="K162" s="145">
        <f>VLOOKUP(B162,'RSG 2016-17'!$A$7:$F$389,6,0)*1000000</f>
        <v>1257386.3293939999</v>
      </c>
      <c r="L162" s="20"/>
      <c r="M162" s="120">
        <f t="shared" si="10"/>
        <v>0</v>
      </c>
      <c r="N162" s="20">
        <f>VLOOKUP(B162,'CSP 2016-17'!$A$9:$O$391,15,0)*1000000</f>
        <v>0</v>
      </c>
    </row>
    <row r="163" spans="2:14" x14ac:dyDescent="0.3">
      <c r="B163" s="4" t="s">
        <v>733</v>
      </c>
      <c r="C163" s="4" t="s">
        <v>734</v>
      </c>
      <c r="D163" s="4" t="s">
        <v>348</v>
      </c>
      <c r="E163" s="4" t="s">
        <v>348</v>
      </c>
      <c r="F163" s="20">
        <f t="shared" si="8"/>
        <v>349167.77253708162</v>
      </c>
      <c r="G163" s="20">
        <f t="shared" si="9"/>
        <v>349167.77253708162</v>
      </c>
      <c r="H163" s="20">
        <v>150000000</v>
      </c>
      <c r="I163" s="20">
        <f t="shared" si="11"/>
        <v>389502631.78961796</v>
      </c>
      <c r="J163" s="141">
        <f>'Step 1 (16-17)'!CV165</f>
        <v>1173813.9013200817</v>
      </c>
      <c r="K163" s="145">
        <f>VLOOKUP(B163,'RSG 2016-17'!$A$7:$F$389,6,0)*1000000</f>
        <v>824646.12878300005</v>
      </c>
      <c r="L163" s="20"/>
      <c r="M163" s="120">
        <f t="shared" si="10"/>
        <v>134466.78303537532</v>
      </c>
      <c r="N163" s="20">
        <f>VLOOKUP(B163,'CSP 2016-17'!$A$9:$O$391,15,0)*1000000</f>
        <v>134466.78310061592</v>
      </c>
    </row>
    <row r="164" spans="2:14" x14ac:dyDescent="0.3">
      <c r="B164" s="4" t="s">
        <v>159</v>
      </c>
      <c r="C164" s="4" t="s">
        <v>160</v>
      </c>
      <c r="D164" s="4"/>
      <c r="E164" s="4" t="s">
        <v>136</v>
      </c>
      <c r="F164" s="20">
        <f t="shared" si="8"/>
        <v>-121705.2189600952</v>
      </c>
      <c r="G164" s="20">
        <f t="shared" si="9"/>
        <v>0</v>
      </c>
      <c r="H164" s="20">
        <v>150000000</v>
      </c>
      <c r="I164" s="20">
        <f t="shared" si="11"/>
        <v>389502631.78961796</v>
      </c>
      <c r="J164" s="141">
        <f>'Step 1 (16-17)'!CV166</f>
        <v>30960194.665882904</v>
      </c>
      <c r="K164" s="145">
        <f>VLOOKUP(B164,'RSG 2016-17'!$A$7:$F$389,6,0)*1000000</f>
        <v>31081899.884842999</v>
      </c>
      <c r="L164" s="20"/>
      <c r="M164" s="120">
        <f t="shared" si="10"/>
        <v>0</v>
      </c>
      <c r="N164" s="20">
        <f>VLOOKUP(B164,'CSP 2016-17'!$A$9:$O$391,15,0)*1000000</f>
        <v>0</v>
      </c>
    </row>
    <row r="165" spans="2:14" x14ac:dyDescent="0.3">
      <c r="B165" s="4" t="s">
        <v>771</v>
      </c>
      <c r="C165" s="4" t="s">
        <v>772</v>
      </c>
      <c r="D165" s="4" t="s">
        <v>764</v>
      </c>
      <c r="E165" s="4" t="s">
        <v>764</v>
      </c>
      <c r="F165" s="20">
        <f t="shared" si="8"/>
        <v>-234413.30507047474</v>
      </c>
      <c r="G165" s="20">
        <f t="shared" si="9"/>
        <v>0</v>
      </c>
      <c r="H165" s="20">
        <v>150000000</v>
      </c>
      <c r="I165" s="20">
        <f t="shared" si="11"/>
        <v>389502631.78961796</v>
      </c>
      <c r="J165" s="141">
        <f>'Step 1 (16-17)'!CV167</f>
        <v>10786555.354730526</v>
      </c>
      <c r="K165" s="145">
        <f>VLOOKUP(B165,'RSG 2016-17'!$A$7:$F$389,6,0)*1000000</f>
        <v>11020968.659801001</v>
      </c>
      <c r="L165" s="20"/>
      <c r="M165" s="120">
        <f t="shared" si="10"/>
        <v>0</v>
      </c>
      <c r="N165" s="20">
        <f>VLOOKUP(B165,'CSP 2016-17'!$A$9:$O$391,15,0)*1000000</f>
        <v>0</v>
      </c>
    </row>
    <row r="166" spans="2:14" x14ac:dyDescent="0.3">
      <c r="B166" s="4" t="s">
        <v>745</v>
      </c>
      <c r="C166" s="4" t="s">
        <v>746</v>
      </c>
      <c r="D166" s="4" t="s">
        <v>348</v>
      </c>
      <c r="E166" s="4" t="s">
        <v>348</v>
      </c>
      <c r="F166" s="20">
        <f t="shared" si="8"/>
        <v>-44479.667365105124</v>
      </c>
      <c r="G166" s="20">
        <f t="shared" si="9"/>
        <v>0</v>
      </c>
      <c r="H166" s="20">
        <v>150000000</v>
      </c>
      <c r="I166" s="20">
        <f t="shared" si="11"/>
        <v>389502631.78961796</v>
      </c>
      <c r="J166" s="141">
        <f>'Step 1 (16-17)'!CV168</f>
        <v>2062439.5938318947</v>
      </c>
      <c r="K166" s="145">
        <f>VLOOKUP(B166,'RSG 2016-17'!$A$7:$F$389,6,0)*1000000</f>
        <v>2106919.2611969998</v>
      </c>
      <c r="L166" s="20"/>
      <c r="M166" s="120">
        <f t="shared" si="10"/>
        <v>0</v>
      </c>
      <c r="N166" s="20">
        <f>VLOOKUP(B166,'CSP 2016-17'!$A$9:$O$391,15,0)*1000000</f>
        <v>0</v>
      </c>
    </row>
    <row r="167" spans="2:14" x14ac:dyDescent="0.3">
      <c r="B167" s="4" t="s">
        <v>547</v>
      </c>
      <c r="C167" s="4" t="s">
        <v>548</v>
      </c>
      <c r="D167" s="4" t="s">
        <v>348</v>
      </c>
      <c r="E167" s="4" t="s">
        <v>348</v>
      </c>
      <c r="F167" s="20">
        <f t="shared" si="8"/>
        <v>-53980.03019724926</v>
      </c>
      <c r="G167" s="20">
        <f t="shared" si="9"/>
        <v>0</v>
      </c>
      <c r="H167" s="20">
        <v>150000000</v>
      </c>
      <c r="I167" s="20">
        <f t="shared" si="11"/>
        <v>389502631.78961796</v>
      </c>
      <c r="J167" s="141">
        <f>'Step 1 (16-17)'!CV169</f>
        <v>3140707.956959751</v>
      </c>
      <c r="K167" s="145">
        <f>VLOOKUP(B167,'RSG 2016-17'!$A$7:$F$389,6,0)*1000000</f>
        <v>3194687.9871570002</v>
      </c>
      <c r="L167" s="20"/>
      <c r="M167" s="120">
        <f t="shared" si="10"/>
        <v>0</v>
      </c>
      <c r="N167" s="20">
        <f>VLOOKUP(B167,'CSP 2016-17'!$A$9:$O$391,15,0)*1000000</f>
        <v>0</v>
      </c>
    </row>
    <row r="168" spans="2:14" x14ac:dyDescent="0.3">
      <c r="B168" s="4" t="s">
        <v>683</v>
      </c>
      <c r="C168" s="4" t="s">
        <v>684</v>
      </c>
      <c r="D168" s="4" t="s">
        <v>348</v>
      </c>
      <c r="E168" s="4" t="s">
        <v>348</v>
      </c>
      <c r="F168" s="20">
        <f t="shared" si="8"/>
        <v>311056.22224701755</v>
      </c>
      <c r="G168" s="20">
        <f t="shared" si="9"/>
        <v>311056.22224701755</v>
      </c>
      <c r="H168" s="20">
        <v>150000000</v>
      </c>
      <c r="I168" s="20">
        <f t="shared" si="11"/>
        <v>389502631.78961796</v>
      </c>
      <c r="J168" s="141">
        <f>'Step 1 (16-17)'!CV170</f>
        <v>1879631.2310550176</v>
      </c>
      <c r="K168" s="145">
        <f>VLOOKUP(B168,'RSG 2016-17'!$A$7:$F$389,6,0)*1000000</f>
        <v>1568575.008808</v>
      </c>
      <c r="L168" s="20"/>
      <c r="M168" s="120">
        <f t="shared" si="10"/>
        <v>119789.77683071024</v>
      </c>
      <c r="N168" s="20">
        <f>VLOOKUP(B168,'CSP 2016-17'!$A$9:$O$391,15,0)*1000000</f>
        <v>119789.77688850803</v>
      </c>
    </row>
    <row r="169" spans="2:14" x14ac:dyDescent="0.3">
      <c r="B169" s="4" t="s">
        <v>198</v>
      </c>
      <c r="C169" s="4" t="s">
        <v>199</v>
      </c>
      <c r="D169" s="4"/>
      <c r="E169" s="4" t="s">
        <v>200</v>
      </c>
      <c r="F169" s="20">
        <f t="shared" si="8"/>
        <v>-132751.56547855586</v>
      </c>
      <c r="G169" s="20">
        <f t="shared" si="9"/>
        <v>0</v>
      </c>
      <c r="H169" s="20">
        <v>150000000</v>
      </c>
      <c r="I169" s="20">
        <f t="shared" si="11"/>
        <v>389502631.78961796</v>
      </c>
      <c r="J169" s="141">
        <f>'Step 1 (16-17)'!CV172</f>
        <v>19037241.201671444</v>
      </c>
      <c r="K169" s="145">
        <f>VLOOKUP(B169,'RSG 2016-17'!$A$7:$F$389,6,0)*1000000</f>
        <v>19169992.76715</v>
      </c>
      <c r="L169" s="20"/>
      <c r="M169" s="120">
        <f t="shared" si="10"/>
        <v>0</v>
      </c>
      <c r="N169" s="20">
        <f>VLOOKUP(B169,'CSP 2016-17'!$A$9:$O$391,15,0)*1000000</f>
        <v>0</v>
      </c>
    </row>
    <row r="170" spans="2:14" x14ac:dyDescent="0.3">
      <c r="B170" s="4" t="s">
        <v>343</v>
      </c>
      <c r="C170" s="4" t="s">
        <v>344</v>
      </c>
      <c r="D170" s="4" t="s">
        <v>345</v>
      </c>
      <c r="E170" s="4" t="s">
        <v>345</v>
      </c>
      <c r="F170" s="20">
        <f t="shared" si="8"/>
        <v>-1.5269999857991934E-3</v>
      </c>
      <c r="G170" s="20">
        <f t="shared" si="9"/>
        <v>0</v>
      </c>
      <c r="H170" s="20">
        <v>150000000</v>
      </c>
      <c r="I170" s="20">
        <f t="shared" si="11"/>
        <v>389502631.78961796</v>
      </c>
      <c r="J170" s="141">
        <f>'Step 1 (16-17)'!CV171</f>
        <v>1889886.64</v>
      </c>
      <c r="K170" s="145">
        <f>VLOOKUP(B170,'RSG 2016-17'!$A$7:$F$389,6,0)*1000000</f>
        <v>1889886.6415269999</v>
      </c>
      <c r="L170" s="20"/>
      <c r="M170" s="120">
        <f t="shared" si="10"/>
        <v>0</v>
      </c>
      <c r="N170" s="20">
        <f>VLOOKUP(B170,'CSP 2016-17'!$A$9:$O$391,15,0)*1000000</f>
        <v>0</v>
      </c>
    </row>
    <row r="171" spans="2:14" x14ac:dyDescent="0.3">
      <c r="B171" s="4" t="s">
        <v>118</v>
      </c>
      <c r="C171" s="4" t="s">
        <v>119</v>
      </c>
      <c r="D171" s="4"/>
      <c r="E171" s="4" t="s">
        <v>109</v>
      </c>
      <c r="F171" s="20">
        <f t="shared" si="8"/>
        <v>-6723517.329074204</v>
      </c>
      <c r="G171" s="20">
        <f t="shared" si="9"/>
        <v>0</v>
      </c>
      <c r="H171" s="20">
        <v>150000000</v>
      </c>
      <c r="I171" s="20">
        <f t="shared" si="11"/>
        <v>389502631.78961796</v>
      </c>
      <c r="J171" s="141">
        <f>'Step 1 (16-17)'!CV173</f>
        <v>46194482.858889796</v>
      </c>
      <c r="K171" s="145">
        <f>VLOOKUP(B171,'RSG 2016-17'!$A$7:$F$389,6,0)*1000000</f>
        <v>52918000.187964</v>
      </c>
      <c r="L171" s="20"/>
      <c r="M171" s="120">
        <f t="shared" si="10"/>
        <v>0</v>
      </c>
      <c r="N171" s="20">
        <f>VLOOKUP(B171,'CSP 2016-17'!$A$9:$O$391,15,0)*1000000</f>
        <v>0</v>
      </c>
    </row>
    <row r="172" spans="2:14" x14ac:dyDescent="0.3">
      <c r="B172" s="4" t="s">
        <v>120</v>
      </c>
      <c r="C172" s="4" t="s">
        <v>121</v>
      </c>
      <c r="D172" s="4"/>
      <c r="E172" s="4" t="s">
        <v>109</v>
      </c>
      <c r="F172" s="20">
        <f t="shared" si="8"/>
        <v>-1610142.8701037355</v>
      </c>
      <c r="G172" s="20">
        <f t="shared" si="9"/>
        <v>0</v>
      </c>
      <c r="H172" s="20">
        <v>150000000</v>
      </c>
      <c r="I172" s="20">
        <f t="shared" si="11"/>
        <v>389502631.78961796</v>
      </c>
      <c r="J172" s="141">
        <f>'Step 1 (16-17)'!CV174</f>
        <v>29937883.355649263</v>
      </c>
      <c r="K172" s="145">
        <f>VLOOKUP(B172,'RSG 2016-17'!$A$7:$F$389,6,0)*1000000</f>
        <v>31548026.225752998</v>
      </c>
      <c r="L172" s="20"/>
      <c r="M172" s="120">
        <f t="shared" si="10"/>
        <v>0</v>
      </c>
      <c r="N172" s="20">
        <f>VLOOKUP(B172,'CSP 2016-17'!$A$9:$O$391,15,0)*1000000</f>
        <v>0</v>
      </c>
    </row>
    <row r="173" spans="2:14" x14ac:dyDescent="0.3">
      <c r="B173" s="4" t="s">
        <v>335</v>
      </c>
      <c r="C173" s="4" t="s">
        <v>336</v>
      </c>
      <c r="D173" s="4" t="s">
        <v>312</v>
      </c>
      <c r="E173" s="4" t="s">
        <v>312</v>
      </c>
      <c r="F173" s="20">
        <f t="shared" si="8"/>
        <v>14755152.66406472</v>
      </c>
      <c r="G173" s="20">
        <f t="shared" si="9"/>
        <v>14755152.66406472</v>
      </c>
      <c r="H173" s="20">
        <v>150000000</v>
      </c>
      <c r="I173" s="20">
        <f t="shared" si="11"/>
        <v>389502631.78961796</v>
      </c>
      <c r="J173" s="141">
        <f>'Step 1 (16-17)'!CV175</f>
        <v>126179742.86164773</v>
      </c>
      <c r="K173" s="145">
        <f>VLOOKUP(B173,'RSG 2016-17'!$A$7:$F$389,6,0)*1000000</f>
        <v>111424590.197583</v>
      </c>
      <c r="L173" s="20"/>
      <c r="M173" s="120">
        <f t="shared" si="10"/>
        <v>5682305.3786326228</v>
      </c>
      <c r="N173" s="20">
        <f>VLOOKUP(B173,'CSP 2016-17'!$A$9:$O$391,15,0)*1000000</f>
        <v>5682305.3813743386</v>
      </c>
    </row>
    <row r="174" spans="2:14" x14ac:dyDescent="0.3">
      <c r="B174" s="4" t="s">
        <v>801</v>
      </c>
      <c r="C174" s="4" t="s">
        <v>802</v>
      </c>
      <c r="D174" s="4" t="s">
        <v>764</v>
      </c>
      <c r="E174" s="4" t="s">
        <v>764</v>
      </c>
      <c r="F174" s="20">
        <f t="shared" si="8"/>
        <v>366753.65818136558</v>
      </c>
      <c r="G174" s="20">
        <f t="shared" si="9"/>
        <v>366753.65818136558</v>
      </c>
      <c r="H174" s="20">
        <v>150000000</v>
      </c>
      <c r="I174" s="20">
        <f t="shared" si="11"/>
        <v>389502631.78961796</v>
      </c>
      <c r="J174" s="141">
        <f>'Step 1 (16-17)'!CV176</f>
        <v>12306265.144450366</v>
      </c>
      <c r="K174" s="145">
        <f>VLOOKUP(B174,'RSG 2016-17'!$A$7:$F$389,6,0)*1000000</f>
        <v>11939511.486269001</v>
      </c>
      <c r="L174" s="20"/>
      <c r="M174" s="120">
        <f t="shared" si="10"/>
        <v>141239.22211883546</v>
      </c>
      <c r="N174" s="20">
        <f>VLOOKUP(B174,'CSP 2016-17'!$A$9:$O$391,15,0)*1000000</f>
        <v>141239.2221868491</v>
      </c>
    </row>
    <row r="175" spans="2:14" x14ac:dyDescent="0.3">
      <c r="B175" s="4" t="s">
        <v>613</v>
      </c>
      <c r="C175" s="4" t="s">
        <v>614</v>
      </c>
      <c r="D175" s="4" t="s">
        <v>348</v>
      </c>
      <c r="E175" s="4" t="s">
        <v>348</v>
      </c>
      <c r="F175" s="20">
        <f t="shared" si="8"/>
        <v>130126.78818515455</v>
      </c>
      <c r="G175" s="20">
        <f t="shared" si="9"/>
        <v>130126.78818515455</v>
      </c>
      <c r="H175" s="20">
        <v>150000000</v>
      </c>
      <c r="I175" s="20">
        <f t="shared" si="11"/>
        <v>389502631.78961796</v>
      </c>
      <c r="J175" s="141">
        <f>'Step 1 (16-17)'!CV177</f>
        <v>1290544.7271111545</v>
      </c>
      <c r="K175" s="145">
        <f>VLOOKUP(B175,'RSG 2016-17'!$A$7:$F$389,6,0)*1000000</f>
        <v>1160417.9389259999</v>
      </c>
      <c r="L175" s="20"/>
      <c r="M175" s="120">
        <f t="shared" si="10"/>
        <v>50112.673534683563</v>
      </c>
      <c r="N175" s="20">
        <f>VLOOKUP(B175,'CSP 2016-17'!$A$9:$O$391,15,0)*1000000</f>
        <v>50112.673558806018</v>
      </c>
    </row>
    <row r="176" spans="2:14" x14ac:dyDescent="0.3">
      <c r="B176" s="4" t="s">
        <v>605</v>
      </c>
      <c r="C176" s="4" t="s">
        <v>606</v>
      </c>
      <c r="D176" s="4" t="s">
        <v>348</v>
      </c>
      <c r="E176" s="4" t="s">
        <v>348</v>
      </c>
      <c r="F176" s="20">
        <f t="shared" si="8"/>
        <v>-317603.06444933126</v>
      </c>
      <c r="G176" s="20">
        <f t="shared" si="9"/>
        <v>0</v>
      </c>
      <c r="H176" s="20">
        <v>150000000</v>
      </c>
      <c r="I176" s="20">
        <f t="shared" si="11"/>
        <v>389502631.78961796</v>
      </c>
      <c r="J176" s="141">
        <f>'Step 1 (16-17)'!CV178</f>
        <v>2452658.9950876688</v>
      </c>
      <c r="K176" s="145">
        <f>VLOOKUP(B176,'RSG 2016-17'!$A$7:$F$389,6,0)*1000000</f>
        <v>2770262.059537</v>
      </c>
      <c r="L176" s="20"/>
      <c r="M176" s="120">
        <f t="shared" si="10"/>
        <v>0</v>
      </c>
      <c r="N176" s="20">
        <f>VLOOKUP(B176,'CSP 2016-17'!$A$9:$O$391,15,0)*1000000</f>
        <v>0</v>
      </c>
    </row>
    <row r="177" spans="2:14" x14ac:dyDescent="0.3">
      <c r="B177" s="4" t="s">
        <v>220</v>
      </c>
      <c r="C177" s="4" t="s">
        <v>221</v>
      </c>
      <c r="D177" s="4"/>
      <c r="E177" s="4" t="s">
        <v>203</v>
      </c>
      <c r="F177" s="20">
        <f t="shared" si="8"/>
        <v>-6901597.6192998141</v>
      </c>
      <c r="G177" s="20">
        <f t="shared" si="9"/>
        <v>0</v>
      </c>
      <c r="H177" s="20">
        <v>150000000</v>
      </c>
      <c r="I177" s="20">
        <f t="shared" si="11"/>
        <v>389502631.78961796</v>
      </c>
      <c r="J177" s="141">
        <f>'Step 1 (16-17)'!CV179</f>
        <v>43823697.966047183</v>
      </c>
      <c r="K177" s="145">
        <f>VLOOKUP(B177,'RSG 2016-17'!$A$7:$F$389,6,0)*1000000</f>
        <v>50725295.585346997</v>
      </c>
      <c r="L177" s="20"/>
      <c r="M177" s="120">
        <f t="shared" si="10"/>
        <v>0</v>
      </c>
      <c r="N177" s="20">
        <f>VLOOKUP(B177,'CSP 2016-17'!$A$9:$O$391,15,0)*1000000</f>
        <v>0</v>
      </c>
    </row>
    <row r="178" spans="2:14" x14ac:dyDescent="0.3">
      <c r="B178" s="4" t="s">
        <v>161</v>
      </c>
      <c r="C178" s="4" t="s">
        <v>162</v>
      </c>
      <c r="D178" s="4"/>
      <c r="E178" s="4" t="s">
        <v>136</v>
      </c>
      <c r="F178" s="20">
        <f t="shared" si="8"/>
        <v>3389079.9665109515</v>
      </c>
      <c r="G178" s="20">
        <f t="shared" si="9"/>
        <v>3389079.9665109515</v>
      </c>
      <c r="H178" s="20">
        <v>150000000</v>
      </c>
      <c r="I178" s="20">
        <f t="shared" si="11"/>
        <v>389502631.78961796</v>
      </c>
      <c r="J178" s="141">
        <f>'Step 1 (16-17)'!CV180</f>
        <v>15348209.901512951</v>
      </c>
      <c r="K178" s="145">
        <f>VLOOKUP(B178,'RSG 2016-17'!$A$7:$F$389,6,0)*1000000</f>
        <v>11959129.935001999</v>
      </c>
      <c r="L178" s="20"/>
      <c r="M178" s="120">
        <f t="shared" si="10"/>
        <v>1305156.7652852838</v>
      </c>
      <c r="N178" s="20">
        <f>VLOOKUP(B178,'CSP 2016-17'!$A$9:$O$391,15,0)*1000000</f>
        <v>1305156.7659147207</v>
      </c>
    </row>
    <row r="179" spans="2:14" x14ac:dyDescent="0.3">
      <c r="B179" s="4" t="s">
        <v>101</v>
      </c>
      <c r="C179" s="4" t="s">
        <v>102</v>
      </c>
      <c r="D179" s="4"/>
      <c r="E179" s="4" t="s">
        <v>36</v>
      </c>
      <c r="F179" s="20">
        <f t="shared" si="8"/>
        <v>-2392807.0165075511</v>
      </c>
      <c r="G179" s="20">
        <f t="shared" si="9"/>
        <v>0</v>
      </c>
      <c r="H179" s="20">
        <v>150000000</v>
      </c>
      <c r="I179" s="20">
        <f t="shared" si="11"/>
        <v>389502631.78961796</v>
      </c>
      <c r="J179" s="141">
        <f>'Step 1 (16-17)'!CV181</f>
        <v>45453458.742421448</v>
      </c>
      <c r="K179" s="145">
        <f>VLOOKUP(B179,'RSG 2016-17'!$A$7:$F$389,6,0)*1000000</f>
        <v>47846265.758928999</v>
      </c>
      <c r="L179" s="20"/>
      <c r="M179" s="120">
        <f t="shared" si="10"/>
        <v>0</v>
      </c>
      <c r="N179" s="20">
        <f>VLOOKUP(B179,'CSP 2016-17'!$A$9:$O$391,15,0)*1000000</f>
        <v>0</v>
      </c>
    </row>
    <row r="180" spans="2:14" x14ac:dyDescent="0.3">
      <c r="B180" s="4" t="s">
        <v>55</v>
      </c>
      <c r="C180" s="4" t="s">
        <v>56</v>
      </c>
      <c r="D180" s="4"/>
      <c r="E180" s="4" t="s">
        <v>36</v>
      </c>
      <c r="F180" s="20">
        <f t="shared" si="8"/>
        <v>-5638531.2589287087</v>
      </c>
      <c r="G180" s="20">
        <f t="shared" si="9"/>
        <v>0</v>
      </c>
      <c r="H180" s="20">
        <v>150000000</v>
      </c>
      <c r="I180" s="20">
        <f t="shared" si="11"/>
        <v>389502631.78961796</v>
      </c>
      <c r="J180" s="141">
        <f>'Step 1 (16-17)'!CV182</f>
        <v>35404596.05519329</v>
      </c>
      <c r="K180" s="145">
        <f>VLOOKUP(B180,'RSG 2016-17'!$A$7:$F$389,6,0)*1000000</f>
        <v>41043127.314121999</v>
      </c>
      <c r="L180" s="20"/>
      <c r="M180" s="120">
        <f t="shared" si="10"/>
        <v>0</v>
      </c>
      <c r="N180" s="20">
        <f>VLOOKUP(B180,'CSP 2016-17'!$A$9:$O$391,15,0)*1000000</f>
        <v>0</v>
      </c>
    </row>
    <row r="181" spans="2:14" x14ac:dyDescent="0.3">
      <c r="B181" s="4" t="s">
        <v>122</v>
      </c>
      <c r="C181" s="4" t="s">
        <v>123</v>
      </c>
      <c r="D181" s="4"/>
      <c r="E181" s="4" t="s">
        <v>109</v>
      </c>
      <c r="F181" s="20">
        <f t="shared" si="8"/>
        <v>-8747979.2289033011</v>
      </c>
      <c r="G181" s="20">
        <f t="shared" si="9"/>
        <v>0</v>
      </c>
      <c r="H181" s="20">
        <v>150000000</v>
      </c>
      <c r="I181" s="20">
        <f t="shared" si="11"/>
        <v>389502631.78961796</v>
      </c>
      <c r="J181" s="141">
        <f>'Step 1 (16-17)'!CV183</f>
        <v>60596592.301759697</v>
      </c>
      <c r="K181" s="145">
        <f>VLOOKUP(B181,'RSG 2016-17'!$A$7:$F$389,6,0)*1000000</f>
        <v>69344571.530662999</v>
      </c>
      <c r="L181" s="20"/>
      <c r="M181" s="120">
        <f t="shared" si="10"/>
        <v>0</v>
      </c>
      <c r="N181" s="20">
        <f>VLOOKUP(B181,'CSP 2016-17'!$A$9:$O$391,15,0)*1000000</f>
        <v>0</v>
      </c>
    </row>
    <row r="182" spans="2:14" x14ac:dyDescent="0.3">
      <c r="B182" s="4" t="s">
        <v>337</v>
      </c>
      <c r="C182" s="4" t="s">
        <v>338</v>
      </c>
      <c r="D182" s="4" t="s">
        <v>312</v>
      </c>
      <c r="E182" s="4" t="s">
        <v>312</v>
      </c>
      <c r="F182" s="20">
        <f t="shared" si="8"/>
        <v>2878003.7639859617</v>
      </c>
      <c r="G182" s="20">
        <f t="shared" si="9"/>
        <v>2878003.7639859617</v>
      </c>
      <c r="H182" s="20">
        <v>150000000</v>
      </c>
      <c r="I182" s="20">
        <f t="shared" si="11"/>
        <v>389502631.78961796</v>
      </c>
      <c r="J182" s="141">
        <f>'Step 1 (16-17)'!CV184</f>
        <v>121719607.10591896</v>
      </c>
      <c r="K182" s="145">
        <f>VLOOKUP(B182,'RSG 2016-17'!$A$7:$F$389,6,0)*1000000</f>
        <v>118841603.341933</v>
      </c>
      <c r="L182" s="20"/>
      <c r="M182" s="120">
        <f t="shared" si="10"/>
        <v>1108337.9914903082</v>
      </c>
      <c r="N182" s="20">
        <f>VLOOKUP(B182,'CSP 2016-17'!$A$9:$O$391,15,0)*1000000</f>
        <v>1108337.992025157</v>
      </c>
    </row>
    <row r="183" spans="2:14" x14ac:dyDescent="0.3">
      <c r="B183" s="4" t="s">
        <v>803</v>
      </c>
      <c r="C183" s="4" t="s">
        <v>804</v>
      </c>
      <c r="D183" s="4" t="s">
        <v>764</v>
      </c>
      <c r="E183" s="4" t="s">
        <v>764</v>
      </c>
      <c r="F183" s="20">
        <f t="shared" si="8"/>
        <v>-196947.48679029755</v>
      </c>
      <c r="G183" s="20">
        <f t="shared" si="9"/>
        <v>0</v>
      </c>
      <c r="H183" s="20">
        <v>150000000</v>
      </c>
      <c r="I183" s="20">
        <f t="shared" si="11"/>
        <v>389502631.78961796</v>
      </c>
      <c r="J183" s="141">
        <f>'Step 1 (16-17)'!CV185</f>
        <v>13021276.243162703</v>
      </c>
      <c r="K183" s="145">
        <f>VLOOKUP(B183,'RSG 2016-17'!$A$7:$F$389,6,0)*1000000</f>
        <v>13218223.729953</v>
      </c>
      <c r="L183" s="20"/>
      <c r="M183" s="120">
        <f t="shared" si="10"/>
        <v>0</v>
      </c>
      <c r="N183" s="20">
        <f>VLOOKUP(B183,'CSP 2016-17'!$A$9:$O$391,15,0)*1000000</f>
        <v>0</v>
      </c>
    </row>
    <row r="184" spans="2:14" x14ac:dyDescent="0.3">
      <c r="B184" s="4" t="s">
        <v>549</v>
      </c>
      <c r="C184" s="4" t="s">
        <v>550</v>
      </c>
      <c r="D184" s="4" t="s">
        <v>348</v>
      </c>
      <c r="E184" s="4" t="s">
        <v>348</v>
      </c>
      <c r="F184" s="20">
        <f t="shared" si="8"/>
        <v>-207225.92604352254</v>
      </c>
      <c r="G184" s="20">
        <f t="shared" si="9"/>
        <v>0</v>
      </c>
      <c r="H184" s="20">
        <v>150000000</v>
      </c>
      <c r="I184" s="20">
        <f t="shared" si="11"/>
        <v>389502631.78961796</v>
      </c>
      <c r="J184" s="141">
        <f>'Step 1 (16-17)'!CV186</f>
        <v>2444681.4488934777</v>
      </c>
      <c r="K184" s="145">
        <f>VLOOKUP(B184,'RSG 2016-17'!$A$7:$F$389,6,0)*1000000</f>
        <v>2651907.3749370002</v>
      </c>
      <c r="L184" s="20"/>
      <c r="M184" s="120">
        <f t="shared" si="10"/>
        <v>0</v>
      </c>
      <c r="N184" s="20">
        <f>VLOOKUP(B184,'CSP 2016-17'!$A$9:$O$391,15,0)*1000000</f>
        <v>0</v>
      </c>
    </row>
    <row r="185" spans="2:14" x14ac:dyDescent="0.3">
      <c r="B185" s="4" t="s">
        <v>103</v>
      </c>
      <c r="C185" s="4" t="s">
        <v>104</v>
      </c>
      <c r="D185" s="4"/>
      <c r="E185" s="4" t="s">
        <v>36</v>
      </c>
      <c r="F185" s="20">
        <f t="shared" si="8"/>
        <v>-4854724.2936454117</v>
      </c>
      <c r="G185" s="20">
        <f t="shared" si="9"/>
        <v>0</v>
      </c>
      <c r="H185" s="20">
        <v>150000000</v>
      </c>
      <c r="I185" s="20">
        <f t="shared" si="11"/>
        <v>389502631.78961796</v>
      </c>
      <c r="J185" s="141">
        <f>'Step 1 (16-17)'!CV187</f>
        <v>88193143.136645585</v>
      </c>
      <c r="K185" s="145">
        <f>VLOOKUP(B185,'RSG 2016-17'!$A$7:$F$389,6,0)*1000000</f>
        <v>93047867.430290997</v>
      </c>
      <c r="L185" s="20"/>
      <c r="M185" s="120">
        <f t="shared" si="10"/>
        <v>0</v>
      </c>
      <c r="N185" s="20">
        <f>VLOOKUP(B185,'CSP 2016-17'!$A$9:$O$391,15,0)*1000000</f>
        <v>0</v>
      </c>
    </row>
    <row r="186" spans="2:14" x14ac:dyDescent="0.3">
      <c r="B186" s="4" t="s">
        <v>246</v>
      </c>
      <c r="C186" s="4" t="s">
        <v>247</v>
      </c>
      <c r="D186" s="4"/>
      <c r="E186" s="4" t="s">
        <v>203</v>
      </c>
      <c r="F186" s="20">
        <f t="shared" si="8"/>
        <v>-7894385.2386268005</v>
      </c>
      <c r="G186" s="20">
        <f t="shared" si="9"/>
        <v>0</v>
      </c>
      <c r="H186" s="20">
        <v>150000000</v>
      </c>
      <c r="I186" s="20">
        <f t="shared" si="11"/>
        <v>389502631.78961796</v>
      </c>
      <c r="J186" s="141">
        <f>'Step 1 (16-17)'!CV188</f>
        <v>54504010.477080196</v>
      </c>
      <c r="K186" s="145">
        <f>VLOOKUP(B186,'RSG 2016-17'!$A$7:$F$389,6,0)*1000000</f>
        <v>62398395.715706997</v>
      </c>
      <c r="L186" s="20"/>
      <c r="M186" s="120">
        <f t="shared" si="10"/>
        <v>0</v>
      </c>
      <c r="N186" s="20">
        <f>VLOOKUP(B186,'CSP 2016-17'!$A$9:$O$391,15,0)*1000000</f>
        <v>0</v>
      </c>
    </row>
    <row r="187" spans="2:14" x14ac:dyDescent="0.3">
      <c r="B187" s="4" t="s">
        <v>325</v>
      </c>
      <c r="C187" s="4" t="s">
        <v>326</v>
      </c>
      <c r="D187" s="4" t="s">
        <v>312</v>
      </c>
      <c r="E187" s="4" t="s">
        <v>312</v>
      </c>
      <c r="F187" s="20">
        <f t="shared" si="8"/>
        <v>8587971.0677954555</v>
      </c>
      <c r="G187" s="20">
        <f t="shared" si="9"/>
        <v>8587971.0677954555</v>
      </c>
      <c r="H187" s="20">
        <v>150000000</v>
      </c>
      <c r="I187" s="20">
        <f t="shared" si="11"/>
        <v>389502631.78961796</v>
      </c>
      <c r="J187" s="141">
        <f>'Step 1 (16-17)'!CV189</f>
        <v>45579851.608217455</v>
      </c>
      <c r="K187" s="145">
        <f>VLOOKUP(B187,'RSG 2016-17'!$A$7:$F$389,6,0)*1000000</f>
        <v>36991880.540422</v>
      </c>
      <c r="L187" s="20"/>
      <c r="M187" s="120">
        <f t="shared" si="10"/>
        <v>3307283.5843253336</v>
      </c>
      <c r="N187" s="20">
        <f>VLOOKUP(B187,'CSP 2016-17'!$A$9:$O$391,15,0)*1000000</f>
        <v>3307283.5859218542</v>
      </c>
    </row>
    <row r="188" spans="2:14" x14ac:dyDescent="0.3">
      <c r="B188" s="4" t="s">
        <v>787</v>
      </c>
      <c r="C188" s="4" t="s">
        <v>788</v>
      </c>
      <c r="D188" s="4" t="s">
        <v>764</v>
      </c>
      <c r="E188" s="4" t="s">
        <v>764</v>
      </c>
      <c r="F188" s="20">
        <f t="shared" si="8"/>
        <v>-38891.078713239171</v>
      </c>
      <c r="G188" s="20">
        <f t="shared" si="9"/>
        <v>0</v>
      </c>
      <c r="H188" s="20">
        <v>150000000</v>
      </c>
      <c r="I188" s="20">
        <f t="shared" si="11"/>
        <v>389502631.78961796</v>
      </c>
      <c r="J188" s="141">
        <f>'Step 1 (16-17)'!CV190</f>
        <v>7129929.3076637611</v>
      </c>
      <c r="K188" s="145">
        <f>VLOOKUP(B188,'RSG 2016-17'!$A$7:$F$389,6,0)*1000000</f>
        <v>7168820.3863770002</v>
      </c>
      <c r="L188" s="20"/>
      <c r="M188" s="120">
        <f t="shared" si="10"/>
        <v>0</v>
      </c>
      <c r="N188" s="20">
        <f>VLOOKUP(B188,'CSP 2016-17'!$A$9:$O$391,15,0)*1000000</f>
        <v>0</v>
      </c>
    </row>
    <row r="189" spans="2:14" x14ac:dyDescent="0.3">
      <c r="B189" s="4" t="s">
        <v>423</v>
      </c>
      <c r="C189" s="4" t="s">
        <v>424</v>
      </c>
      <c r="D189" s="4" t="s">
        <v>348</v>
      </c>
      <c r="E189" s="4" t="s">
        <v>348</v>
      </c>
      <c r="F189" s="20">
        <f t="shared" si="8"/>
        <v>217995.02994359157</v>
      </c>
      <c r="G189" s="20">
        <f t="shared" si="9"/>
        <v>217995.02994359157</v>
      </c>
      <c r="H189" s="20">
        <v>150000000</v>
      </c>
      <c r="I189" s="20">
        <f t="shared" si="11"/>
        <v>389502631.78961796</v>
      </c>
      <c r="J189" s="141">
        <f>'Step 1 (16-17)'!CV191</f>
        <v>1213009.7480715916</v>
      </c>
      <c r="K189" s="145">
        <f>VLOOKUP(B189,'RSG 2016-17'!$A$7:$F$389,6,0)*1000000</f>
        <v>995014.71812800004</v>
      </c>
      <c r="L189" s="20"/>
      <c r="M189" s="120">
        <f t="shared" si="10"/>
        <v>83951.305646634457</v>
      </c>
      <c r="N189" s="20">
        <f>VLOOKUP(B189,'CSP 2016-17'!$A$9:$O$391,15,0)*1000000</f>
        <v>83951.305686917316</v>
      </c>
    </row>
    <row r="190" spans="2:14" x14ac:dyDescent="0.3">
      <c r="B190" s="4" t="s">
        <v>124</v>
      </c>
      <c r="C190" s="4" t="s">
        <v>125</v>
      </c>
      <c r="D190" s="4"/>
      <c r="E190" s="4" t="s">
        <v>109</v>
      </c>
      <c r="F190" s="20">
        <f t="shared" si="8"/>
        <v>-7409960.755063273</v>
      </c>
      <c r="G190" s="20">
        <f t="shared" si="9"/>
        <v>0</v>
      </c>
      <c r="H190" s="20">
        <v>150000000</v>
      </c>
      <c r="I190" s="20">
        <f t="shared" si="11"/>
        <v>389502631.78961796</v>
      </c>
      <c r="J190" s="141">
        <f>'Step 1 (16-17)'!CV192</f>
        <v>52198132.195774727</v>
      </c>
      <c r="K190" s="145">
        <f>VLOOKUP(B190,'RSG 2016-17'!$A$7:$F$389,6,0)*1000000</f>
        <v>59608092.950838</v>
      </c>
      <c r="L190" s="20"/>
      <c r="M190" s="120">
        <f t="shared" si="10"/>
        <v>0</v>
      </c>
      <c r="N190" s="20">
        <f>VLOOKUP(B190,'CSP 2016-17'!$A$9:$O$391,15,0)*1000000</f>
        <v>0</v>
      </c>
    </row>
    <row r="191" spans="2:14" x14ac:dyDescent="0.3">
      <c r="B191" s="4" t="s">
        <v>667</v>
      </c>
      <c r="C191" s="4" t="s">
        <v>668</v>
      </c>
      <c r="D191" s="4" t="s">
        <v>348</v>
      </c>
      <c r="E191" s="4" t="s">
        <v>348</v>
      </c>
      <c r="F191" s="20">
        <f t="shared" si="8"/>
        <v>134868.41350772313</v>
      </c>
      <c r="G191" s="20">
        <f t="shared" si="9"/>
        <v>134868.41350772313</v>
      </c>
      <c r="H191" s="20">
        <v>150000000</v>
      </c>
      <c r="I191" s="20">
        <f t="shared" si="11"/>
        <v>389502631.78961796</v>
      </c>
      <c r="J191" s="141">
        <f>'Step 1 (16-17)'!CV193</f>
        <v>908312.65516772319</v>
      </c>
      <c r="K191" s="145">
        <f>VLOOKUP(B191,'RSG 2016-17'!$A$7:$F$389,6,0)*1000000</f>
        <v>773444.24166000006</v>
      </c>
      <c r="L191" s="20"/>
      <c r="M191" s="120">
        <f t="shared" si="10"/>
        <v>51938.704324558821</v>
      </c>
      <c r="N191" s="20">
        <f>VLOOKUP(B191,'CSP 2016-17'!$A$9:$O$391,15,0)*1000000</f>
        <v>51938.704349343323</v>
      </c>
    </row>
    <row r="192" spans="2:14" x14ac:dyDescent="0.3">
      <c r="B192" s="4" t="s">
        <v>583</v>
      </c>
      <c r="C192" s="4" t="s">
        <v>584</v>
      </c>
      <c r="D192" s="4" t="s">
        <v>348</v>
      </c>
      <c r="E192" s="4" t="s">
        <v>348</v>
      </c>
      <c r="F192" s="20">
        <f t="shared" si="8"/>
        <v>-101858.51120575587</v>
      </c>
      <c r="G192" s="20">
        <f t="shared" si="9"/>
        <v>0</v>
      </c>
      <c r="H192" s="20">
        <v>150000000</v>
      </c>
      <c r="I192" s="20">
        <f t="shared" si="11"/>
        <v>389502631.78961796</v>
      </c>
      <c r="J192" s="141">
        <f>'Step 1 (16-17)'!CV194</f>
        <v>1595646.7953112442</v>
      </c>
      <c r="K192" s="145">
        <f>VLOOKUP(B192,'RSG 2016-17'!$A$7:$F$389,6,0)*1000000</f>
        <v>1697505.3065170001</v>
      </c>
      <c r="L192" s="20"/>
      <c r="M192" s="120">
        <f t="shared" si="10"/>
        <v>0</v>
      </c>
      <c r="N192" s="20">
        <f>VLOOKUP(B192,'CSP 2016-17'!$A$9:$O$391,15,0)*1000000</f>
        <v>0</v>
      </c>
    </row>
    <row r="193" spans="2:14" x14ac:dyDescent="0.3">
      <c r="B193" s="4" t="s">
        <v>182</v>
      </c>
      <c r="C193" s="4" t="s">
        <v>183</v>
      </c>
      <c r="D193" s="4"/>
      <c r="E193" s="4" t="s">
        <v>177</v>
      </c>
      <c r="F193" s="20">
        <f t="shared" si="8"/>
        <v>29571.74022488296</v>
      </c>
      <c r="G193" s="20">
        <f t="shared" si="9"/>
        <v>29571.74022488296</v>
      </c>
      <c r="H193" s="20">
        <v>150000000</v>
      </c>
      <c r="I193" s="20">
        <f t="shared" si="11"/>
        <v>389502631.78961796</v>
      </c>
      <c r="J193" s="141">
        <f>'Step 1 (16-17)'!CV195</f>
        <v>70380269.539197877</v>
      </c>
      <c r="K193" s="145">
        <f>VLOOKUP(B193,'RSG 2016-17'!$A$7:$F$389,6,0)*1000000</f>
        <v>70350697.798972994</v>
      </c>
      <c r="L193" s="20"/>
      <c r="M193" s="120">
        <f t="shared" si="10"/>
        <v>11388.269736078013</v>
      </c>
      <c r="N193" s="20">
        <f>VLOOKUP(B193,'CSP 2016-17'!$A$9:$O$391,15,0)*1000000</f>
        <v>11388.269742005077</v>
      </c>
    </row>
    <row r="194" spans="2:14" x14ac:dyDescent="0.3">
      <c r="B194" s="4" t="s">
        <v>57</v>
      </c>
      <c r="C194" s="4" t="s">
        <v>58</v>
      </c>
      <c r="D194" s="4"/>
      <c r="E194" s="4" t="s">
        <v>36</v>
      </c>
      <c r="F194" s="20">
        <f t="shared" si="8"/>
        <v>-15647536.871514887</v>
      </c>
      <c r="G194" s="20">
        <f t="shared" si="9"/>
        <v>0</v>
      </c>
      <c r="H194" s="20">
        <v>150000000</v>
      </c>
      <c r="I194" s="20">
        <f t="shared" si="11"/>
        <v>389502631.78961796</v>
      </c>
      <c r="J194" s="141">
        <f>'Step 1 (16-17)'!CV196</f>
        <v>93783365.192001119</v>
      </c>
      <c r="K194" s="145">
        <f>VLOOKUP(B194,'RSG 2016-17'!$A$7:$F$389,6,0)*1000000</f>
        <v>109430902.06351601</v>
      </c>
      <c r="L194" s="20"/>
      <c r="M194" s="120">
        <f t="shared" ref="M194:M257" si="14">(G194/I194)*H194</f>
        <v>0</v>
      </c>
      <c r="N194" s="20">
        <f>VLOOKUP(B194,'CSP 2016-17'!$A$9:$O$391,15,0)*1000000</f>
        <v>0</v>
      </c>
    </row>
    <row r="195" spans="2:14" x14ac:dyDescent="0.3">
      <c r="B195" s="4" t="s">
        <v>228</v>
      </c>
      <c r="C195" s="4" t="s">
        <v>229</v>
      </c>
      <c r="D195" s="4"/>
      <c r="E195" s="4" t="s">
        <v>203</v>
      </c>
      <c r="F195" s="20">
        <f t="shared" ref="F195:F258" si="15">J195-K195</f>
        <v>-2763637.1271755695</v>
      </c>
      <c r="G195" s="20">
        <f t="shared" ref="G195:G258" si="16">IF(F195&gt;0,F195,0)</f>
        <v>0</v>
      </c>
      <c r="H195" s="20">
        <v>150000000</v>
      </c>
      <c r="I195" s="20">
        <f t="shared" si="11"/>
        <v>389502631.78961796</v>
      </c>
      <c r="J195" s="141">
        <f>'Step 1 (16-17)'!CV197</f>
        <v>26005384.321865432</v>
      </c>
      <c r="K195" s="145">
        <f>VLOOKUP(B195,'RSG 2016-17'!$A$7:$F$389,6,0)*1000000</f>
        <v>28769021.449041001</v>
      </c>
      <c r="L195" s="20"/>
      <c r="M195" s="120">
        <f t="shared" si="14"/>
        <v>0</v>
      </c>
      <c r="N195" s="20">
        <f>VLOOKUP(B195,'CSP 2016-17'!$A$9:$O$391,15,0)*1000000</f>
        <v>0</v>
      </c>
    </row>
    <row r="196" spans="2:14" x14ac:dyDescent="0.3">
      <c r="B196" s="4" t="s">
        <v>527</v>
      </c>
      <c r="C196" s="4" t="s">
        <v>528</v>
      </c>
      <c r="D196" s="4" t="s">
        <v>348</v>
      </c>
      <c r="E196" s="4" t="s">
        <v>348</v>
      </c>
      <c r="F196" s="20">
        <f t="shared" si="15"/>
        <v>575532.1824146593</v>
      </c>
      <c r="G196" s="20">
        <f t="shared" si="16"/>
        <v>575532.1824146593</v>
      </c>
      <c r="H196" s="20">
        <v>150000000</v>
      </c>
      <c r="I196" s="20">
        <f t="shared" ref="I196:I259" si="17">$G$391</f>
        <v>389502631.78961796</v>
      </c>
      <c r="J196" s="141">
        <f>'Step 1 (16-17)'!CV198</f>
        <v>1445711.5994966594</v>
      </c>
      <c r="K196" s="145">
        <f>VLOOKUP(B196,'RSG 2016-17'!$A$7:$F$389,6,0)*1000000</f>
        <v>870179.41708200006</v>
      </c>
      <c r="L196" s="20"/>
      <c r="M196" s="120">
        <f t="shared" si="14"/>
        <v>221641.19139720788</v>
      </c>
      <c r="N196" s="20">
        <f>VLOOKUP(B196,'CSP 2016-17'!$A$9:$O$391,15,0)*1000000</f>
        <v>221641.1915042919</v>
      </c>
    </row>
    <row r="197" spans="2:14" x14ac:dyDescent="0.3">
      <c r="B197" s="4" t="s">
        <v>445</v>
      </c>
      <c r="C197" s="4" t="s">
        <v>446</v>
      </c>
      <c r="D197" s="4" t="s">
        <v>348</v>
      </c>
      <c r="E197" s="4" t="s">
        <v>348</v>
      </c>
      <c r="F197" s="20">
        <f t="shared" si="15"/>
        <v>104453.31462845847</v>
      </c>
      <c r="G197" s="20">
        <f t="shared" si="16"/>
        <v>104453.31462845847</v>
      </c>
      <c r="H197" s="20">
        <v>150000000</v>
      </c>
      <c r="I197" s="20">
        <f t="shared" si="17"/>
        <v>389502631.78961796</v>
      </c>
      <c r="J197" s="141">
        <f>'Step 1 (16-17)'!CV199</f>
        <v>665896.07609245845</v>
      </c>
      <c r="K197" s="145">
        <f>VLOOKUP(B197,'RSG 2016-17'!$A$7:$F$389,6,0)*1000000</f>
        <v>561442.76146399998</v>
      </c>
      <c r="L197" s="20"/>
      <c r="M197" s="120">
        <f t="shared" si="14"/>
        <v>40225.651678604125</v>
      </c>
      <c r="N197" s="20">
        <f>VLOOKUP(B197,'CSP 2016-17'!$A$9:$O$391,15,0)*1000000</f>
        <v>40225.651697838439</v>
      </c>
    </row>
    <row r="198" spans="2:14" x14ac:dyDescent="0.3">
      <c r="B198" s="4" t="s">
        <v>747</v>
      </c>
      <c r="C198" s="4" t="s">
        <v>748</v>
      </c>
      <c r="D198" s="4" t="s">
        <v>348</v>
      </c>
      <c r="E198" s="4" t="s">
        <v>348</v>
      </c>
      <c r="F198" s="20">
        <f t="shared" si="15"/>
        <v>59050.933609481785</v>
      </c>
      <c r="G198" s="20">
        <f t="shared" si="16"/>
        <v>59050.933609481785</v>
      </c>
      <c r="H198" s="20">
        <v>150000000</v>
      </c>
      <c r="I198" s="20">
        <f t="shared" si="17"/>
        <v>389502631.78961796</v>
      </c>
      <c r="J198" s="141">
        <f>'Step 1 (16-17)'!CV200</f>
        <v>837839.23933948181</v>
      </c>
      <c r="K198" s="145">
        <f>VLOOKUP(B198,'RSG 2016-17'!$A$7:$F$389,6,0)*1000000</f>
        <v>778788.30573000002</v>
      </c>
      <c r="L198" s="20"/>
      <c r="M198" s="120">
        <f t="shared" si="14"/>
        <v>22740.899081284115</v>
      </c>
      <c r="N198" s="20">
        <f>VLOOKUP(B198,'CSP 2016-17'!$A$9:$O$391,15,0)*1000000</f>
        <v>22740.899092457261</v>
      </c>
    </row>
    <row r="199" spans="2:14" x14ac:dyDescent="0.3">
      <c r="B199" s="4" t="s">
        <v>39</v>
      </c>
      <c r="C199" s="4" t="s">
        <v>40</v>
      </c>
      <c r="D199" s="4"/>
      <c r="E199" s="4" t="s">
        <v>36</v>
      </c>
      <c r="F199" s="20">
        <f t="shared" si="15"/>
        <v>-16808304.034891233</v>
      </c>
      <c r="G199" s="20">
        <f t="shared" si="16"/>
        <v>0</v>
      </c>
      <c r="H199" s="20">
        <v>150000000</v>
      </c>
      <c r="I199" s="20">
        <f t="shared" si="17"/>
        <v>389502631.78961796</v>
      </c>
      <c r="J199" s="141">
        <f>'Step 1 (16-17)'!CV201</f>
        <v>96959406.914578766</v>
      </c>
      <c r="K199" s="145">
        <f>VLOOKUP(B199,'RSG 2016-17'!$A$7:$F$389,6,0)*1000000</f>
        <v>113767710.94947</v>
      </c>
      <c r="L199" s="20"/>
      <c r="M199" s="120">
        <f t="shared" si="14"/>
        <v>0</v>
      </c>
      <c r="N199" s="20">
        <f>VLOOKUP(B199,'CSP 2016-17'!$A$9:$O$391,15,0)*1000000</f>
        <v>0</v>
      </c>
    </row>
    <row r="200" spans="2:14" x14ac:dyDescent="0.3">
      <c r="B200" s="4" t="s">
        <v>637</v>
      </c>
      <c r="C200" s="4" t="s">
        <v>638</v>
      </c>
      <c r="D200" s="4" t="s">
        <v>348</v>
      </c>
      <c r="E200" s="4" t="s">
        <v>348</v>
      </c>
      <c r="F200" s="20">
        <f t="shared" si="15"/>
        <v>-112700.58429682814</v>
      </c>
      <c r="G200" s="20">
        <f t="shared" si="16"/>
        <v>0</v>
      </c>
      <c r="H200" s="20">
        <v>150000000</v>
      </c>
      <c r="I200" s="20">
        <f t="shared" si="17"/>
        <v>389502631.78961796</v>
      </c>
      <c r="J200" s="141">
        <f>'Step 1 (16-17)'!CV202</f>
        <v>1746058.8244691719</v>
      </c>
      <c r="K200" s="145">
        <f>VLOOKUP(B200,'RSG 2016-17'!$A$7:$F$389,6,0)*1000000</f>
        <v>1858759.4087660001</v>
      </c>
      <c r="L200" s="20"/>
      <c r="M200" s="120">
        <f t="shared" si="14"/>
        <v>0</v>
      </c>
      <c r="N200" s="20">
        <f>VLOOKUP(B200,'CSP 2016-17'!$A$9:$O$391,15,0)*1000000</f>
        <v>0</v>
      </c>
    </row>
    <row r="201" spans="2:14" x14ac:dyDescent="0.3">
      <c r="B201" s="4" t="s">
        <v>282</v>
      </c>
      <c r="C201" s="4" t="s">
        <v>283</v>
      </c>
      <c r="D201" s="4"/>
      <c r="E201" s="4" t="s">
        <v>203</v>
      </c>
      <c r="F201" s="20">
        <f t="shared" si="15"/>
        <v>890058.37185067311</v>
      </c>
      <c r="G201" s="20">
        <f t="shared" si="16"/>
        <v>890058.37185067311</v>
      </c>
      <c r="H201" s="20">
        <v>150000000</v>
      </c>
      <c r="I201" s="20">
        <f t="shared" si="17"/>
        <v>389502631.78961796</v>
      </c>
      <c r="J201" s="141">
        <f>'Step 1 (16-17)'!CV203</f>
        <v>28921429.455465674</v>
      </c>
      <c r="K201" s="145">
        <f>VLOOKUP(B201,'RSG 2016-17'!$A$7:$F$389,6,0)*1000000</f>
        <v>28031371.083615001</v>
      </c>
      <c r="L201" s="20"/>
      <c r="M201" s="120">
        <f t="shared" si="14"/>
        <v>342767.27518933185</v>
      </c>
      <c r="N201" s="20">
        <f>VLOOKUP(B201,'CSP 2016-17'!$A$9:$O$391,15,0)*1000000</f>
        <v>342767.27535408881</v>
      </c>
    </row>
    <row r="202" spans="2:14" x14ac:dyDescent="0.3">
      <c r="B202" s="4" t="s">
        <v>573</v>
      </c>
      <c r="C202" s="4" t="s">
        <v>574</v>
      </c>
      <c r="D202" s="4" t="s">
        <v>348</v>
      </c>
      <c r="E202" s="4" t="s">
        <v>348</v>
      </c>
      <c r="F202" s="20">
        <f t="shared" si="15"/>
        <v>72525.911105264327</v>
      </c>
      <c r="G202" s="20">
        <f t="shared" si="16"/>
        <v>72525.911105264327</v>
      </c>
      <c r="H202" s="20">
        <v>150000000</v>
      </c>
      <c r="I202" s="20">
        <f t="shared" si="17"/>
        <v>389502631.78961796</v>
      </c>
      <c r="J202" s="141">
        <f>'Step 1 (16-17)'!CV204</f>
        <v>648389.19469626434</v>
      </c>
      <c r="K202" s="145">
        <f>VLOOKUP(B202,'RSG 2016-17'!$A$7:$F$389,6,0)*1000000</f>
        <v>575863.28359100001</v>
      </c>
      <c r="L202" s="20"/>
      <c r="M202" s="120">
        <f t="shared" si="14"/>
        <v>27930.200665924287</v>
      </c>
      <c r="N202" s="20">
        <f>VLOOKUP(B202,'CSP 2016-17'!$A$9:$O$391,15,0)*1000000</f>
        <v>27930.200679300182</v>
      </c>
    </row>
    <row r="203" spans="2:14" x14ac:dyDescent="0.3">
      <c r="B203" s="4" t="s">
        <v>653</v>
      </c>
      <c r="C203" s="4" t="s">
        <v>654</v>
      </c>
      <c r="D203" s="4" t="s">
        <v>348</v>
      </c>
      <c r="E203" s="4" t="s">
        <v>348</v>
      </c>
      <c r="F203" s="20">
        <f t="shared" si="15"/>
        <v>53061.079660148825</v>
      </c>
      <c r="G203" s="20">
        <f t="shared" si="16"/>
        <v>53061.079660148825</v>
      </c>
      <c r="H203" s="20">
        <v>150000000</v>
      </c>
      <c r="I203" s="20">
        <f t="shared" si="17"/>
        <v>389502631.78961796</v>
      </c>
      <c r="J203" s="141">
        <f>'Step 1 (16-17)'!CV205</f>
        <v>1456404.0128071487</v>
      </c>
      <c r="K203" s="145">
        <f>VLOOKUP(B203,'RSG 2016-17'!$A$7:$F$389,6,0)*1000000</f>
        <v>1403342.9331469999</v>
      </c>
      <c r="L203" s="20"/>
      <c r="M203" s="120">
        <f t="shared" si="14"/>
        <v>20434.167318595439</v>
      </c>
      <c r="N203" s="20">
        <f>VLOOKUP(B203,'CSP 2016-17'!$A$9:$O$391,15,0)*1000000</f>
        <v>20434.167328398606</v>
      </c>
    </row>
    <row r="204" spans="2:14" x14ac:dyDescent="0.3">
      <c r="B204" s="4" t="s">
        <v>752</v>
      </c>
      <c r="C204" s="4" t="s">
        <v>753</v>
      </c>
      <c r="D204" s="4" t="s">
        <v>751</v>
      </c>
      <c r="E204" s="4" t="s">
        <v>751</v>
      </c>
      <c r="F204" s="20">
        <f t="shared" si="15"/>
        <v>-623736.749329919</v>
      </c>
      <c r="G204" s="20">
        <f t="shared" si="16"/>
        <v>0</v>
      </c>
      <c r="H204" s="20">
        <v>150000000</v>
      </c>
      <c r="I204" s="20">
        <f t="shared" si="17"/>
        <v>389502631.78961796</v>
      </c>
      <c r="J204" s="141">
        <f>'Step 1 (16-17)'!CV206</f>
        <v>15899124.072921082</v>
      </c>
      <c r="K204" s="145">
        <f>VLOOKUP(B204,'RSG 2016-17'!$A$7:$F$389,6,0)*1000000</f>
        <v>16522860.822251001</v>
      </c>
      <c r="L204" s="20"/>
      <c r="M204" s="120">
        <f t="shared" si="14"/>
        <v>0</v>
      </c>
      <c r="N204" s="20">
        <f>VLOOKUP(B204,'CSP 2016-17'!$A$9:$O$391,15,0)*1000000</f>
        <v>0</v>
      </c>
    </row>
    <row r="205" spans="2:14" x14ac:dyDescent="0.3">
      <c r="B205" s="4" t="s">
        <v>163</v>
      </c>
      <c r="C205" s="4" t="s">
        <v>164</v>
      </c>
      <c r="D205" s="4"/>
      <c r="E205" s="4" t="s">
        <v>136</v>
      </c>
      <c r="F205" s="20">
        <f t="shared" si="15"/>
        <v>1471943.4951778464</v>
      </c>
      <c r="G205" s="20">
        <f t="shared" si="16"/>
        <v>1471943.4951778464</v>
      </c>
      <c r="H205" s="20">
        <v>150000000</v>
      </c>
      <c r="I205" s="20">
        <f t="shared" si="17"/>
        <v>389502631.78961796</v>
      </c>
      <c r="J205" s="141">
        <f>'Step 1 (16-17)'!CV207</f>
        <v>24061407.021941848</v>
      </c>
      <c r="K205" s="145">
        <f>VLOOKUP(B205,'RSG 2016-17'!$A$7:$F$389,6,0)*1000000</f>
        <v>22589463.526764002</v>
      </c>
      <c r="L205" s="20"/>
      <c r="M205" s="120">
        <f t="shared" si="14"/>
        <v>566855.02550322458</v>
      </c>
      <c r="N205" s="20">
        <f>VLOOKUP(B205,'CSP 2016-17'!$A$9:$O$391,15,0)*1000000</f>
        <v>566855.02577681781</v>
      </c>
    </row>
    <row r="206" spans="2:14" x14ac:dyDescent="0.3">
      <c r="B206" s="4" t="s">
        <v>401</v>
      </c>
      <c r="C206" s="4" t="s">
        <v>402</v>
      </c>
      <c r="D206" s="4" t="s">
        <v>348</v>
      </c>
      <c r="E206" s="4" t="s">
        <v>348</v>
      </c>
      <c r="F206" s="20">
        <f t="shared" si="15"/>
        <v>82136.642768587335</v>
      </c>
      <c r="G206" s="20">
        <f t="shared" si="16"/>
        <v>82136.642768587335</v>
      </c>
      <c r="H206" s="20">
        <v>150000000</v>
      </c>
      <c r="I206" s="20">
        <f t="shared" si="17"/>
        <v>389502631.78961796</v>
      </c>
      <c r="J206" s="141">
        <f>'Step 1 (16-17)'!CV208</f>
        <v>1099402.9917885873</v>
      </c>
      <c r="K206" s="145">
        <f>VLOOKUP(B206,'RSG 2016-17'!$A$7:$F$389,6,0)*1000000</f>
        <v>1017266.34902</v>
      </c>
      <c r="L206" s="20"/>
      <c r="M206" s="120">
        <f t="shared" si="14"/>
        <v>31631.356015953108</v>
      </c>
      <c r="N206" s="20">
        <f>VLOOKUP(B206,'CSP 2016-17'!$A$9:$O$391,15,0)*1000000</f>
        <v>31631.356031375726</v>
      </c>
    </row>
    <row r="207" spans="2:14" x14ac:dyDescent="0.3">
      <c r="B207" s="4" t="s">
        <v>685</v>
      </c>
      <c r="C207" s="4" t="s">
        <v>686</v>
      </c>
      <c r="D207" s="4" t="s">
        <v>348</v>
      </c>
      <c r="E207" s="4" t="s">
        <v>348</v>
      </c>
      <c r="F207" s="20">
        <f t="shared" si="15"/>
        <v>102376.3775130735</v>
      </c>
      <c r="G207" s="20">
        <f t="shared" si="16"/>
        <v>102376.3775130735</v>
      </c>
      <c r="H207" s="20">
        <v>150000000</v>
      </c>
      <c r="I207" s="20">
        <f t="shared" si="17"/>
        <v>389502631.78961796</v>
      </c>
      <c r="J207" s="141">
        <f>'Step 1 (16-17)'!CV209</f>
        <v>1020268.6875090735</v>
      </c>
      <c r="K207" s="145">
        <f>VLOOKUP(B207,'RSG 2016-17'!$A$7:$F$389,6,0)*1000000</f>
        <v>917892.30999600003</v>
      </c>
      <c r="L207" s="20"/>
      <c r="M207" s="120">
        <f t="shared" si="14"/>
        <v>39425.809670152645</v>
      </c>
      <c r="N207" s="20">
        <f>VLOOKUP(B207,'CSP 2016-17'!$A$9:$O$391,15,0)*1000000</f>
        <v>39425.809689149202</v>
      </c>
    </row>
    <row r="208" spans="2:14" x14ac:dyDescent="0.3">
      <c r="B208" s="4" t="s">
        <v>735</v>
      </c>
      <c r="C208" s="4" t="s">
        <v>736</v>
      </c>
      <c r="D208" s="4" t="s">
        <v>348</v>
      </c>
      <c r="E208" s="4" t="s">
        <v>348</v>
      </c>
      <c r="F208" s="20">
        <f t="shared" si="15"/>
        <v>377367.77871670318</v>
      </c>
      <c r="G208" s="20">
        <f t="shared" si="16"/>
        <v>377367.77871670318</v>
      </c>
      <c r="H208" s="20">
        <v>150000000</v>
      </c>
      <c r="I208" s="20">
        <f t="shared" si="17"/>
        <v>389502631.78961796</v>
      </c>
      <c r="J208" s="141">
        <f>'Step 1 (16-17)'!CV210</f>
        <v>1222618.4003187031</v>
      </c>
      <c r="K208" s="145">
        <f>VLOOKUP(B208,'RSG 2016-17'!$A$7:$F$389,6,0)*1000000</f>
        <v>845250.62160199997</v>
      </c>
      <c r="L208" s="20"/>
      <c r="M208" s="120">
        <f t="shared" si="14"/>
        <v>145326.78905769147</v>
      </c>
      <c r="N208" s="20">
        <f>VLOOKUP(B208,'CSP 2016-17'!$A$9:$O$391,15,0)*1000000</f>
        <v>145326.78912793315</v>
      </c>
    </row>
    <row r="209" spans="2:14" x14ac:dyDescent="0.3">
      <c r="B209" s="4" t="s">
        <v>212</v>
      </c>
      <c r="C209" s="4" t="s">
        <v>213</v>
      </c>
      <c r="D209" s="4"/>
      <c r="E209" s="4" t="s">
        <v>203</v>
      </c>
      <c r="F209" s="20">
        <f t="shared" si="15"/>
        <v>-3759769.0391754359</v>
      </c>
      <c r="G209" s="20">
        <f t="shared" si="16"/>
        <v>0</v>
      </c>
      <c r="H209" s="20">
        <v>150000000</v>
      </c>
      <c r="I209" s="20">
        <f t="shared" si="17"/>
        <v>389502631.78961796</v>
      </c>
      <c r="J209" s="141">
        <f>'Step 1 (16-17)'!CV211</f>
        <v>23884766.692942563</v>
      </c>
      <c r="K209" s="145">
        <f>VLOOKUP(B209,'RSG 2016-17'!$A$7:$F$389,6,0)*1000000</f>
        <v>27644535.732117999</v>
      </c>
      <c r="L209" s="20"/>
      <c r="M209" s="120">
        <f t="shared" si="14"/>
        <v>0</v>
      </c>
      <c r="N209" s="20">
        <f>VLOOKUP(B209,'CSP 2016-17'!$A$9:$O$391,15,0)*1000000</f>
        <v>0</v>
      </c>
    </row>
    <row r="210" spans="2:14" x14ac:dyDescent="0.3">
      <c r="B210" s="4" t="s">
        <v>230</v>
      </c>
      <c r="C210" s="4" t="s">
        <v>231</v>
      </c>
      <c r="D210" s="4"/>
      <c r="E210" s="4" t="s">
        <v>203</v>
      </c>
      <c r="F210" s="20">
        <f t="shared" si="15"/>
        <v>71604.871754352003</v>
      </c>
      <c r="G210" s="20">
        <f t="shared" si="16"/>
        <v>71604.871754352003</v>
      </c>
      <c r="H210" s="20">
        <v>150000000</v>
      </c>
      <c r="I210" s="20">
        <f t="shared" si="17"/>
        <v>389502631.78961796</v>
      </c>
      <c r="J210" s="141">
        <f>'Step 1 (16-17)'!CV212</f>
        <v>26576110.389527351</v>
      </c>
      <c r="K210" s="145">
        <f>VLOOKUP(B210,'RSG 2016-17'!$A$7:$F$389,6,0)*1000000</f>
        <v>26504505.517772999</v>
      </c>
      <c r="L210" s="20"/>
      <c r="M210" s="120">
        <f t="shared" si="14"/>
        <v>27575.502413945665</v>
      </c>
      <c r="N210" s="20">
        <f>VLOOKUP(B210,'CSP 2016-17'!$A$9:$O$391,15,0)*1000000</f>
        <v>27575.50242634684</v>
      </c>
    </row>
    <row r="211" spans="2:14" x14ac:dyDescent="0.3">
      <c r="B211" s="4" t="s">
        <v>699</v>
      </c>
      <c r="C211" s="4" t="s">
        <v>700</v>
      </c>
      <c r="D211" s="4" t="s">
        <v>348</v>
      </c>
      <c r="E211" s="4" t="s">
        <v>348</v>
      </c>
      <c r="F211" s="20">
        <f t="shared" si="15"/>
        <v>309806.16217257967</v>
      </c>
      <c r="G211" s="20">
        <f t="shared" si="16"/>
        <v>309806.16217257967</v>
      </c>
      <c r="H211" s="20">
        <v>150000000</v>
      </c>
      <c r="I211" s="20">
        <f t="shared" si="17"/>
        <v>389502631.78961796</v>
      </c>
      <c r="J211" s="141">
        <f>'Step 1 (16-17)'!CV213</f>
        <v>583341.90802857967</v>
      </c>
      <c r="K211" s="145">
        <f>VLOOKUP(B211,'RSG 2016-17'!$A$7:$F$389,6,0)*1000000</f>
        <v>273535.74585599999</v>
      </c>
      <c r="L211" s="20"/>
      <c r="M211" s="120">
        <f t="shared" si="14"/>
        <v>119308.37055547109</v>
      </c>
      <c r="N211" s="20">
        <f>VLOOKUP(B211,'CSP 2016-17'!$A$9:$O$391,15,0)*1000000</f>
        <v>119308.37061282007</v>
      </c>
    </row>
    <row r="212" spans="2:14" x14ac:dyDescent="0.3">
      <c r="B212" s="4" t="s">
        <v>479</v>
      </c>
      <c r="C212" s="4" t="s">
        <v>480</v>
      </c>
      <c r="D212" s="4" t="s">
        <v>348</v>
      </c>
      <c r="E212" s="4" t="s">
        <v>348</v>
      </c>
      <c r="F212" s="20">
        <f t="shared" si="15"/>
        <v>288531.08652805258</v>
      </c>
      <c r="G212" s="20">
        <f t="shared" si="16"/>
        <v>288531.08652805258</v>
      </c>
      <c r="H212" s="20">
        <v>150000000</v>
      </c>
      <c r="I212" s="20">
        <f t="shared" si="17"/>
        <v>389502631.78961796</v>
      </c>
      <c r="J212" s="141">
        <f>'Step 1 (16-17)'!CV214</f>
        <v>2053391.5903290526</v>
      </c>
      <c r="K212" s="145">
        <f>VLOOKUP(B212,'RSG 2016-17'!$A$7:$F$389,6,0)*1000000</f>
        <v>1764860.5038010001</v>
      </c>
      <c r="L212" s="20"/>
      <c r="M212" s="120">
        <f t="shared" si="14"/>
        <v>111115.20037837519</v>
      </c>
      <c r="N212" s="20">
        <f>VLOOKUP(B212,'CSP 2016-17'!$A$9:$O$391,15,0)*1000000</f>
        <v>111115.20043158846</v>
      </c>
    </row>
    <row r="213" spans="2:14" x14ac:dyDescent="0.3">
      <c r="B213" s="4" t="s">
        <v>639</v>
      </c>
      <c r="C213" s="4" t="s">
        <v>640</v>
      </c>
      <c r="D213" s="4" t="s">
        <v>348</v>
      </c>
      <c r="E213" s="4" t="s">
        <v>348</v>
      </c>
      <c r="F213" s="20">
        <f t="shared" si="15"/>
        <v>-51630.861023211386</v>
      </c>
      <c r="G213" s="20">
        <f t="shared" si="16"/>
        <v>0</v>
      </c>
      <c r="H213" s="20">
        <v>150000000</v>
      </c>
      <c r="I213" s="20">
        <f t="shared" si="17"/>
        <v>389502631.78961796</v>
      </c>
      <c r="J213" s="141">
        <f>'Step 1 (16-17)'!CV215</f>
        <v>1725037.4175967886</v>
      </c>
      <c r="K213" s="145">
        <f>VLOOKUP(B213,'RSG 2016-17'!$A$7:$F$389,6,0)*1000000</f>
        <v>1776668.27862</v>
      </c>
      <c r="L213" s="20"/>
      <c r="M213" s="120">
        <f t="shared" si="14"/>
        <v>0</v>
      </c>
      <c r="N213" s="20">
        <f>VLOOKUP(B213,'CSP 2016-17'!$A$9:$O$391,15,0)*1000000</f>
        <v>0</v>
      </c>
    </row>
    <row r="214" spans="2:14" x14ac:dyDescent="0.3">
      <c r="B214" s="4" t="s">
        <v>75</v>
      </c>
      <c r="C214" s="4" t="s">
        <v>76</v>
      </c>
      <c r="D214" s="4"/>
      <c r="E214" s="4" t="s">
        <v>36</v>
      </c>
      <c r="F214" s="20">
        <f t="shared" si="15"/>
        <v>-6036419.8667812273</v>
      </c>
      <c r="G214" s="20">
        <f t="shared" si="16"/>
        <v>0</v>
      </c>
      <c r="H214" s="20">
        <v>150000000</v>
      </c>
      <c r="I214" s="20">
        <f t="shared" si="17"/>
        <v>389502631.78961796</v>
      </c>
      <c r="J214" s="141">
        <f>'Step 1 (16-17)'!CV216</f>
        <v>51726869.234891772</v>
      </c>
      <c r="K214" s="145">
        <f>VLOOKUP(B214,'RSG 2016-17'!$A$7:$F$389,6,0)*1000000</f>
        <v>57763289.101673</v>
      </c>
      <c r="L214" s="20"/>
      <c r="M214" s="120">
        <f t="shared" si="14"/>
        <v>0</v>
      </c>
      <c r="N214" s="20">
        <f>VLOOKUP(B214,'CSP 2016-17'!$A$9:$O$391,15,0)*1000000</f>
        <v>0</v>
      </c>
    </row>
    <row r="215" spans="2:14" x14ac:dyDescent="0.3">
      <c r="B215" s="4" t="s">
        <v>669</v>
      </c>
      <c r="C215" s="4" t="s">
        <v>670</v>
      </c>
      <c r="D215" s="4" t="s">
        <v>348</v>
      </c>
      <c r="E215" s="4" t="s">
        <v>348</v>
      </c>
      <c r="F215" s="20">
        <f t="shared" si="15"/>
        <v>-26580.954349355306</v>
      </c>
      <c r="G215" s="20">
        <f t="shared" si="16"/>
        <v>0</v>
      </c>
      <c r="H215" s="20">
        <v>150000000</v>
      </c>
      <c r="I215" s="20">
        <f t="shared" si="17"/>
        <v>389502631.78961796</v>
      </c>
      <c r="J215" s="141">
        <f>'Step 1 (16-17)'!CV217</f>
        <v>1787402.7925136448</v>
      </c>
      <c r="K215" s="145">
        <f>VLOOKUP(B215,'RSG 2016-17'!$A$7:$F$389,6,0)*1000000</f>
        <v>1813983.7468630001</v>
      </c>
      <c r="L215" s="20"/>
      <c r="M215" s="120">
        <f t="shared" si="14"/>
        <v>0</v>
      </c>
      <c r="N215" s="20">
        <f>VLOOKUP(B215,'CSP 2016-17'!$A$9:$O$391,15,0)*1000000</f>
        <v>0</v>
      </c>
    </row>
    <row r="216" spans="2:14" x14ac:dyDescent="0.3">
      <c r="B216" s="4" t="s">
        <v>165</v>
      </c>
      <c r="C216" s="4" t="s">
        <v>166</v>
      </c>
      <c r="D216" s="4"/>
      <c r="E216" s="4" t="s">
        <v>136</v>
      </c>
      <c r="F216" s="20">
        <f t="shared" si="15"/>
        <v>-11468371.71260263</v>
      </c>
      <c r="G216" s="20">
        <f t="shared" si="16"/>
        <v>0</v>
      </c>
      <c r="H216" s="20">
        <v>150000000</v>
      </c>
      <c r="I216" s="20">
        <f t="shared" si="17"/>
        <v>389502631.78961796</v>
      </c>
      <c r="J216" s="141">
        <f>'Step 1 (16-17)'!CV218</f>
        <v>59192782.063167363</v>
      </c>
      <c r="K216" s="145">
        <f>VLOOKUP(B216,'RSG 2016-17'!$A$7:$F$389,6,0)*1000000</f>
        <v>70661153.775769994</v>
      </c>
      <c r="L216" s="20"/>
      <c r="M216" s="120">
        <f t="shared" si="14"/>
        <v>0</v>
      </c>
      <c r="N216" s="20">
        <f>VLOOKUP(B216,'CSP 2016-17'!$A$9:$O$391,15,0)*1000000</f>
        <v>0</v>
      </c>
    </row>
    <row r="217" spans="2:14" x14ac:dyDescent="0.3">
      <c r="B217" s="4" t="s">
        <v>184</v>
      </c>
      <c r="C217" s="4" t="s">
        <v>185</v>
      </c>
      <c r="D217" s="4"/>
      <c r="E217" s="4" t="s">
        <v>177</v>
      </c>
      <c r="F217" s="20">
        <f t="shared" si="15"/>
        <v>4159044.0201076567</v>
      </c>
      <c r="G217" s="20">
        <f t="shared" si="16"/>
        <v>4159044.0201076567</v>
      </c>
      <c r="H217" s="20">
        <v>150000000</v>
      </c>
      <c r="I217" s="20">
        <f t="shared" si="17"/>
        <v>389502631.78961796</v>
      </c>
      <c r="J217" s="141">
        <f>'Step 1 (16-17)'!CV219</f>
        <v>112670227.21796365</v>
      </c>
      <c r="K217" s="145">
        <f>VLOOKUP(B217,'RSG 2016-17'!$A$7:$F$389,6,0)*1000000</f>
        <v>108511183.19785599</v>
      </c>
      <c r="L217" s="20"/>
      <c r="M217" s="120">
        <f t="shared" si="14"/>
        <v>1601674.9364433361</v>
      </c>
      <c r="N217" s="20">
        <f>VLOOKUP(B217,'CSP 2016-17'!$A$9:$O$391,15,0)*1000000</f>
        <v>1601674.9372163555</v>
      </c>
    </row>
    <row r="218" spans="2:14" x14ac:dyDescent="0.3">
      <c r="B218" s="4" t="s">
        <v>395</v>
      </c>
      <c r="C218" s="4" t="s">
        <v>396</v>
      </c>
      <c r="D218" s="4" t="s">
        <v>348</v>
      </c>
      <c r="E218" s="4" t="s">
        <v>348</v>
      </c>
      <c r="F218" s="20">
        <f t="shared" si="15"/>
        <v>-1002.7280144412071</v>
      </c>
      <c r="G218" s="20">
        <f t="shared" si="16"/>
        <v>0</v>
      </c>
      <c r="H218" s="20">
        <v>150000000</v>
      </c>
      <c r="I218" s="20">
        <f t="shared" si="17"/>
        <v>389502631.78961796</v>
      </c>
      <c r="J218" s="141">
        <f>'Step 1 (16-17)'!CV220</f>
        <v>1445329.6979265588</v>
      </c>
      <c r="K218" s="145">
        <f>VLOOKUP(B218,'RSG 2016-17'!$A$7:$F$389,6,0)*1000000</f>
        <v>1446332.425941</v>
      </c>
      <c r="L218" s="20"/>
      <c r="M218" s="120">
        <f t="shared" si="14"/>
        <v>0</v>
      </c>
      <c r="N218" s="20">
        <f>VLOOKUP(B218,'CSP 2016-17'!$A$9:$O$391,15,0)*1000000</f>
        <v>0</v>
      </c>
    </row>
    <row r="219" spans="2:14" x14ac:dyDescent="0.3">
      <c r="B219" s="4" t="s">
        <v>409</v>
      </c>
      <c r="C219" s="4" t="s">
        <v>410</v>
      </c>
      <c r="D219" s="4" t="s">
        <v>348</v>
      </c>
      <c r="E219" s="4" t="s">
        <v>348</v>
      </c>
      <c r="F219" s="20">
        <f t="shared" si="15"/>
        <v>-6366.1962508860743</v>
      </c>
      <c r="G219" s="20">
        <f t="shared" si="16"/>
        <v>0</v>
      </c>
      <c r="H219" s="20">
        <v>150000000</v>
      </c>
      <c r="I219" s="20">
        <f t="shared" si="17"/>
        <v>389502631.78961796</v>
      </c>
      <c r="J219" s="141">
        <f>'Step 1 (16-17)'!CV221</f>
        <v>728446.78469311388</v>
      </c>
      <c r="K219" s="145">
        <f>VLOOKUP(B219,'RSG 2016-17'!$A$7:$F$389,6,0)*1000000</f>
        <v>734812.98094399995</v>
      </c>
      <c r="L219" s="20"/>
      <c r="M219" s="120">
        <f t="shared" si="14"/>
        <v>0</v>
      </c>
      <c r="N219" s="20">
        <f>VLOOKUP(B219,'CSP 2016-17'!$A$9:$O$391,15,0)*1000000</f>
        <v>0</v>
      </c>
    </row>
    <row r="220" spans="2:14" x14ac:dyDescent="0.3">
      <c r="B220" s="4" t="s">
        <v>385</v>
      </c>
      <c r="C220" s="4" t="s">
        <v>386</v>
      </c>
      <c r="D220" s="4" t="s">
        <v>348</v>
      </c>
      <c r="E220" s="4" t="s">
        <v>348</v>
      </c>
      <c r="F220" s="20">
        <f t="shared" si="15"/>
        <v>13204.647616189206</v>
      </c>
      <c r="G220" s="20">
        <f t="shared" si="16"/>
        <v>13204.647616189206</v>
      </c>
      <c r="H220" s="20">
        <v>150000000</v>
      </c>
      <c r="I220" s="20">
        <f t="shared" si="17"/>
        <v>389502631.78961796</v>
      </c>
      <c r="J220" s="141">
        <f>'Step 1 (16-17)'!CV222</f>
        <v>1308151.1201941893</v>
      </c>
      <c r="K220" s="145">
        <f>VLOOKUP(B220,'RSG 2016-17'!$A$7:$F$389,6,0)*1000000</f>
        <v>1294946.472578</v>
      </c>
      <c r="L220" s="20"/>
      <c r="M220" s="120">
        <f t="shared" si="14"/>
        <v>5085.1957875812632</v>
      </c>
      <c r="N220" s="20">
        <f>VLOOKUP(B220,'CSP 2016-17'!$A$9:$O$391,15,0)*1000000</f>
        <v>5085.1957903473713</v>
      </c>
    </row>
    <row r="221" spans="2:14" x14ac:dyDescent="0.3">
      <c r="B221" s="4" t="s">
        <v>222</v>
      </c>
      <c r="C221" s="4" t="s">
        <v>223</v>
      </c>
      <c r="D221" s="4"/>
      <c r="E221" s="4" t="s">
        <v>203</v>
      </c>
      <c r="F221" s="20">
        <f t="shared" si="15"/>
        <v>-1635003.951035466</v>
      </c>
      <c r="G221" s="20">
        <f t="shared" si="16"/>
        <v>0</v>
      </c>
      <c r="H221" s="20">
        <v>150000000</v>
      </c>
      <c r="I221" s="20">
        <f t="shared" si="17"/>
        <v>389502631.78961796</v>
      </c>
      <c r="J221" s="141">
        <f>'Step 1 (16-17)'!CV223</f>
        <v>22629901.215709534</v>
      </c>
      <c r="K221" s="145">
        <f>VLOOKUP(B221,'RSG 2016-17'!$A$7:$F$389,6,0)*1000000</f>
        <v>24264905.166745</v>
      </c>
      <c r="L221" s="20"/>
      <c r="M221" s="120">
        <f t="shared" si="14"/>
        <v>0</v>
      </c>
      <c r="N221" s="20">
        <f>VLOOKUP(B221,'CSP 2016-17'!$A$9:$O$391,15,0)*1000000</f>
        <v>0</v>
      </c>
    </row>
    <row r="222" spans="2:14" x14ac:dyDescent="0.3">
      <c r="B222" s="4" t="s">
        <v>505</v>
      </c>
      <c r="C222" s="4" t="s">
        <v>506</v>
      </c>
      <c r="D222" s="4" t="s">
        <v>348</v>
      </c>
      <c r="E222" s="4" t="s">
        <v>348</v>
      </c>
      <c r="F222" s="20">
        <f t="shared" si="15"/>
        <v>375823.22861615347</v>
      </c>
      <c r="G222" s="20">
        <f t="shared" si="16"/>
        <v>375823.22861615347</v>
      </c>
      <c r="H222" s="20">
        <v>150000000</v>
      </c>
      <c r="I222" s="20">
        <f t="shared" si="17"/>
        <v>389502631.78961796</v>
      </c>
      <c r="J222" s="141">
        <f>'Step 1 (16-17)'!CV224</f>
        <v>1197103.1944801535</v>
      </c>
      <c r="K222" s="145">
        <f>VLOOKUP(B222,'RSG 2016-17'!$A$7:$F$389,6,0)*1000000</f>
        <v>821279.96586400003</v>
      </c>
      <c r="L222" s="20"/>
      <c r="M222" s="120">
        <f t="shared" si="14"/>
        <v>144731.97275563475</v>
      </c>
      <c r="N222" s="20">
        <f>VLOOKUP(B222,'CSP 2016-17'!$A$9:$O$391,15,0)*1000000</f>
        <v>144731.97282541604</v>
      </c>
    </row>
    <row r="223" spans="2:14" x14ac:dyDescent="0.3">
      <c r="B223" s="4" t="s">
        <v>585</v>
      </c>
      <c r="C223" s="4" t="s">
        <v>586</v>
      </c>
      <c r="D223" s="4" t="s">
        <v>348</v>
      </c>
      <c r="E223" s="4" t="s">
        <v>348</v>
      </c>
      <c r="F223" s="20">
        <f t="shared" si="15"/>
        <v>-44435.063068107236</v>
      </c>
      <c r="G223" s="20">
        <f t="shared" si="16"/>
        <v>0</v>
      </c>
      <c r="H223" s="20">
        <v>150000000</v>
      </c>
      <c r="I223" s="20">
        <f t="shared" si="17"/>
        <v>389502631.78961796</v>
      </c>
      <c r="J223" s="141">
        <f>'Step 1 (16-17)'!CV225</f>
        <v>1297712.9076708928</v>
      </c>
      <c r="K223" s="145">
        <f>VLOOKUP(B223,'RSG 2016-17'!$A$7:$F$389,6,0)*1000000</f>
        <v>1342147.970739</v>
      </c>
      <c r="L223" s="20"/>
      <c r="M223" s="120">
        <f t="shared" si="14"/>
        <v>0</v>
      </c>
      <c r="N223" s="20">
        <f>VLOOKUP(B223,'CSP 2016-17'!$A$9:$O$391,15,0)*1000000</f>
        <v>0</v>
      </c>
    </row>
    <row r="224" spans="2:14" x14ac:dyDescent="0.3">
      <c r="B224" s="4" t="s">
        <v>224</v>
      </c>
      <c r="C224" s="4" t="s">
        <v>225</v>
      </c>
      <c r="D224" s="4"/>
      <c r="E224" s="4" t="s">
        <v>203</v>
      </c>
      <c r="F224" s="20">
        <f t="shared" si="15"/>
        <v>-434122.27435581386</v>
      </c>
      <c r="G224" s="20">
        <f t="shared" si="16"/>
        <v>0</v>
      </c>
      <c r="H224" s="20">
        <v>150000000</v>
      </c>
      <c r="I224" s="20">
        <f t="shared" si="17"/>
        <v>389502631.78961796</v>
      </c>
      <c r="J224" s="141">
        <f>'Step 1 (16-17)'!CV226</f>
        <v>20076886.886370186</v>
      </c>
      <c r="K224" s="145">
        <f>VLOOKUP(B224,'RSG 2016-17'!$A$7:$F$389,6,0)*1000000</f>
        <v>20511009.160726</v>
      </c>
      <c r="L224" s="20"/>
      <c r="M224" s="120">
        <f t="shared" si="14"/>
        <v>0</v>
      </c>
      <c r="N224" s="20">
        <f>VLOOKUP(B224,'CSP 2016-17'!$A$9:$O$391,15,0)*1000000</f>
        <v>0</v>
      </c>
    </row>
    <row r="225" spans="2:14" x14ac:dyDescent="0.3">
      <c r="B225" s="4" t="s">
        <v>599</v>
      </c>
      <c r="C225" s="4" t="s">
        <v>600</v>
      </c>
      <c r="D225" s="4" t="s">
        <v>348</v>
      </c>
      <c r="E225" s="4" t="s">
        <v>348</v>
      </c>
      <c r="F225" s="20">
        <f t="shared" si="15"/>
        <v>-38076.535925128497</v>
      </c>
      <c r="G225" s="20">
        <f t="shared" si="16"/>
        <v>0</v>
      </c>
      <c r="H225" s="20">
        <v>150000000</v>
      </c>
      <c r="I225" s="20">
        <f t="shared" si="17"/>
        <v>389502631.78961796</v>
      </c>
      <c r="J225" s="141">
        <f>'Step 1 (16-17)'!CV227</f>
        <v>1537069.9786778714</v>
      </c>
      <c r="K225" s="145">
        <f>VLOOKUP(B225,'RSG 2016-17'!$A$7:$F$389,6,0)*1000000</f>
        <v>1575146.5146029999</v>
      </c>
      <c r="L225" s="20"/>
      <c r="M225" s="120">
        <f t="shared" si="14"/>
        <v>0</v>
      </c>
      <c r="N225" s="20">
        <f>VLOOKUP(B225,'CSP 2016-17'!$A$9:$O$391,15,0)*1000000</f>
        <v>0</v>
      </c>
    </row>
    <row r="226" spans="2:14" x14ac:dyDescent="0.3">
      <c r="B226" s="4" t="s">
        <v>208</v>
      </c>
      <c r="C226" s="4" t="s">
        <v>209</v>
      </c>
      <c r="D226" s="4"/>
      <c r="E226" s="4" t="s">
        <v>203</v>
      </c>
      <c r="F226" s="20">
        <f t="shared" si="15"/>
        <v>2475245.1987810768</v>
      </c>
      <c r="G226" s="20">
        <f t="shared" si="16"/>
        <v>2475245.1987810768</v>
      </c>
      <c r="H226" s="20">
        <v>150000000</v>
      </c>
      <c r="I226" s="20">
        <f t="shared" si="17"/>
        <v>389502631.78961796</v>
      </c>
      <c r="J226" s="141">
        <f>'Step 1 (16-17)'!CV228</f>
        <v>21674291.313947078</v>
      </c>
      <c r="K226" s="145">
        <f>VLOOKUP(B226,'RSG 2016-17'!$A$7:$F$389,6,0)*1000000</f>
        <v>19199046.115166001</v>
      </c>
      <c r="L226" s="20"/>
      <c r="M226" s="120">
        <f t="shared" si="14"/>
        <v>953233.04520752165</v>
      </c>
      <c r="N226" s="20">
        <f>VLOOKUP(B226,'CSP 2016-17'!$A$9:$O$391,15,0)*1000000</f>
        <v>953233.04566785856</v>
      </c>
    </row>
    <row r="227" spans="2:14" x14ac:dyDescent="0.3">
      <c r="B227" s="4" t="s">
        <v>77</v>
      </c>
      <c r="C227" s="4" t="s">
        <v>78</v>
      </c>
      <c r="D227" s="4"/>
      <c r="E227" s="4" t="s">
        <v>36</v>
      </c>
      <c r="F227" s="20">
        <f t="shared" si="15"/>
        <v>-938075.78512370959</v>
      </c>
      <c r="G227" s="20">
        <f t="shared" si="16"/>
        <v>0</v>
      </c>
      <c r="H227" s="20">
        <v>150000000</v>
      </c>
      <c r="I227" s="20">
        <f t="shared" si="17"/>
        <v>389502631.78961796</v>
      </c>
      <c r="J227" s="141">
        <f>'Step 1 (16-17)'!CV229</f>
        <v>30245643.287300289</v>
      </c>
      <c r="K227" s="145">
        <f>VLOOKUP(B227,'RSG 2016-17'!$A$7:$F$389,6,0)*1000000</f>
        <v>31183719.072423998</v>
      </c>
      <c r="L227" s="20"/>
      <c r="M227" s="120">
        <f t="shared" si="14"/>
        <v>0</v>
      </c>
      <c r="N227" s="20">
        <f>VLOOKUP(B227,'CSP 2016-17'!$A$9:$O$391,15,0)*1000000</f>
        <v>0</v>
      </c>
    </row>
    <row r="228" spans="2:14" x14ac:dyDescent="0.3">
      <c r="B228" s="4" t="s">
        <v>715</v>
      </c>
      <c r="C228" s="4" t="s">
        <v>716</v>
      </c>
      <c r="D228" s="4" t="s">
        <v>348</v>
      </c>
      <c r="E228" s="4" t="s">
        <v>348</v>
      </c>
      <c r="F228" s="20">
        <f t="shared" si="15"/>
        <v>54790.149842491606</v>
      </c>
      <c r="G228" s="20">
        <f t="shared" si="16"/>
        <v>54790.149842491606</v>
      </c>
      <c r="H228" s="20">
        <v>150000000</v>
      </c>
      <c r="I228" s="20">
        <f t="shared" si="17"/>
        <v>389502631.78961796</v>
      </c>
      <c r="J228" s="141">
        <f>'Step 1 (16-17)'!CV230</f>
        <v>953705.90988549159</v>
      </c>
      <c r="K228" s="145">
        <f>VLOOKUP(B228,'RSG 2016-17'!$A$7:$F$389,6,0)*1000000</f>
        <v>898915.76004299999</v>
      </c>
      <c r="L228" s="20"/>
      <c r="M228" s="120">
        <f t="shared" si="14"/>
        <v>21100.043505772283</v>
      </c>
      <c r="N228" s="20">
        <f>VLOOKUP(B228,'CSP 2016-17'!$A$9:$O$391,15,0)*1000000</f>
        <v>21100.043516149894</v>
      </c>
    </row>
    <row r="229" spans="2:14" x14ac:dyDescent="0.3">
      <c r="B229" s="4" t="s">
        <v>575</v>
      </c>
      <c r="C229" s="4" t="s">
        <v>576</v>
      </c>
      <c r="D229" s="4" t="s">
        <v>348</v>
      </c>
      <c r="E229" s="4" t="s">
        <v>348</v>
      </c>
      <c r="F229" s="20">
        <f t="shared" si="15"/>
        <v>67301.806964879856</v>
      </c>
      <c r="G229" s="20">
        <f t="shared" si="16"/>
        <v>67301.806964879856</v>
      </c>
      <c r="H229" s="20">
        <v>150000000</v>
      </c>
      <c r="I229" s="20">
        <f t="shared" si="17"/>
        <v>389502631.78961796</v>
      </c>
      <c r="J229" s="141">
        <f>'Step 1 (16-17)'!CV231</f>
        <v>1188868.4310648798</v>
      </c>
      <c r="K229" s="145">
        <f>VLOOKUP(B229,'RSG 2016-17'!$A$7:$F$389,6,0)*1000000</f>
        <v>1121566.6240999999</v>
      </c>
      <c r="L229" s="20"/>
      <c r="M229" s="120">
        <f t="shared" si="14"/>
        <v>25918.36414133586</v>
      </c>
      <c r="N229" s="20">
        <f>VLOOKUP(B229,'CSP 2016-17'!$A$9:$O$391,15,0)*1000000</f>
        <v>25918.364153889019</v>
      </c>
    </row>
    <row r="230" spans="2:14" x14ac:dyDescent="0.3">
      <c r="B230" s="4" t="s">
        <v>313</v>
      </c>
      <c r="C230" s="4" t="s">
        <v>314</v>
      </c>
      <c r="D230" s="4" t="s">
        <v>312</v>
      </c>
      <c r="E230" s="4" t="s">
        <v>312</v>
      </c>
      <c r="F230" s="20">
        <f t="shared" si="15"/>
        <v>7770156.7518753782</v>
      </c>
      <c r="G230" s="20">
        <f t="shared" si="16"/>
        <v>7770156.7518753782</v>
      </c>
      <c r="H230" s="20">
        <v>150000000</v>
      </c>
      <c r="I230" s="20">
        <f t="shared" si="17"/>
        <v>389502631.78961796</v>
      </c>
      <c r="J230" s="141">
        <f>'Step 1 (16-17)'!CV232</f>
        <v>45142569.715101376</v>
      </c>
      <c r="K230" s="145">
        <f>VLOOKUP(B230,'RSG 2016-17'!$A$7:$F$389,6,0)*1000000</f>
        <v>37372412.963225998</v>
      </c>
      <c r="L230" s="20"/>
      <c r="M230" s="120">
        <f t="shared" si="14"/>
        <v>2992337.9655386796</v>
      </c>
      <c r="N230" s="20">
        <f>VLOOKUP(B230,'CSP 2016-17'!$A$9:$O$391,15,0)*1000000</f>
        <v>2992337.9669824881</v>
      </c>
    </row>
    <row r="231" spans="2:14" x14ac:dyDescent="0.3">
      <c r="B231" s="4" t="s">
        <v>773</v>
      </c>
      <c r="C231" s="4" t="s">
        <v>774</v>
      </c>
      <c r="D231" s="4" t="s">
        <v>764</v>
      </c>
      <c r="E231" s="4" t="s">
        <v>764</v>
      </c>
      <c r="F231" s="20">
        <f t="shared" si="15"/>
        <v>193383.08420780487</v>
      </c>
      <c r="G231" s="20">
        <f t="shared" si="16"/>
        <v>193383.08420780487</v>
      </c>
      <c r="H231" s="20">
        <v>150000000</v>
      </c>
      <c r="I231" s="20">
        <f t="shared" si="17"/>
        <v>389502631.78961796</v>
      </c>
      <c r="J231" s="141">
        <f>'Step 1 (16-17)'!CV233</f>
        <v>5091300.7453128053</v>
      </c>
      <c r="K231" s="145">
        <f>VLOOKUP(B231,'RSG 2016-17'!$A$7:$F$389,6,0)*1000000</f>
        <v>4897917.6611050004</v>
      </c>
      <c r="L231" s="20"/>
      <c r="M231" s="120">
        <f t="shared" si="14"/>
        <v>74473.085067210865</v>
      </c>
      <c r="N231" s="20">
        <f>VLOOKUP(B231,'CSP 2016-17'!$A$9:$O$391,15,0)*1000000</f>
        <v>74473.085103222795</v>
      </c>
    </row>
    <row r="232" spans="2:14" x14ac:dyDescent="0.3">
      <c r="B232" s="4" t="s">
        <v>615</v>
      </c>
      <c r="C232" s="4" t="s">
        <v>616</v>
      </c>
      <c r="D232" s="4" t="s">
        <v>348</v>
      </c>
      <c r="E232" s="4" t="s">
        <v>348</v>
      </c>
      <c r="F232" s="20">
        <f t="shared" si="15"/>
        <v>61661.108168326784</v>
      </c>
      <c r="G232" s="20">
        <f t="shared" si="16"/>
        <v>61661.108168326784</v>
      </c>
      <c r="H232" s="20">
        <v>150000000</v>
      </c>
      <c r="I232" s="20">
        <f t="shared" si="17"/>
        <v>389502631.78961796</v>
      </c>
      <c r="J232" s="141">
        <f>'Step 1 (16-17)'!CV234</f>
        <v>3318043.2407893268</v>
      </c>
      <c r="K232" s="145">
        <f>VLOOKUP(B232,'RSG 2016-17'!$A$7:$F$389,6,0)*1000000</f>
        <v>3256382.1326210001</v>
      </c>
      <c r="L232" s="20"/>
      <c r="M232" s="120">
        <f t="shared" si="14"/>
        <v>23746.094301731879</v>
      </c>
      <c r="N232" s="20">
        <f>VLOOKUP(B232,'CSP 2016-17'!$A$9:$O$391,15,0)*1000000</f>
        <v>23746.094313449958</v>
      </c>
    </row>
    <row r="233" spans="2:14" x14ac:dyDescent="0.3">
      <c r="B233" s="4" t="s">
        <v>186</v>
      </c>
      <c r="C233" s="4" t="s">
        <v>187</v>
      </c>
      <c r="D233" s="4"/>
      <c r="E233" s="4" t="s">
        <v>177</v>
      </c>
      <c r="F233" s="20">
        <f t="shared" si="15"/>
        <v>4391854.0120572299</v>
      </c>
      <c r="G233" s="20">
        <f t="shared" si="16"/>
        <v>4391854.0120572299</v>
      </c>
      <c r="H233" s="20">
        <v>150000000</v>
      </c>
      <c r="I233" s="20">
        <f t="shared" si="17"/>
        <v>389502631.78961796</v>
      </c>
      <c r="J233" s="141">
        <f>'Step 1 (16-17)'!CV235</f>
        <v>60257296.808598228</v>
      </c>
      <c r="K233" s="145">
        <f>VLOOKUP(B233,'RSG 2016-17'!$A$7:$F$389,6,0)*1000000</f>
        <v>55865442.796540998</v>
      </c>
      <c r="L233" s="20"/>
      <c r="M233" s="120">
        <f t="shared" si="14"/>
        <v>1691331.5804356625</v>
      </c>
      <c r="N233" s="20">
        <f>VLOOKUP(B233,'CSP 2016-17'!$A$9:$O$391,15,0)*1000000</f>
        <v>1691331.5812521123</v>
      </c>
    </row>
    <row r="234" spans="2:14" x14ac:dyDescent="0.3">
      <c r="B234" s="4" t="s">
        <v>296</v>
      </c>
      <c r="C234" s="4" t="s">
        <v>297</v>
      </c>
      <c r="D234" s="4"/>
      <c r="E234" s="4" t="s">
        <v>200</v>
      </c>
      <c r="F234" s="20">
        <f t="shared" si="15"/>
        <v>689775.00024008006</v>
      </c>
      <c r="G234" s="20">
        <f t="shared" si="16"/>
        <v>689775.00024008006</v>
      </c>
      <c r="H234" s="20">
        <v>150000000</v>
      </c>
      <c r="I234" s="20">
        <f t="shared" si="17"/>
        <v>389502631.78961796</v>
      </c>
      <c r="J234" s="141">
        <f>'Step 1 (16-17)'!CV236</f>
        <v>42149258.576899081</v>
      </c>
      <c r="K234" s="145">
        <f>VLOOKUP(B234,'RSG 2016-17'!$A$7:$F$389,6,0)*1000000</f>
        <v>41459483.576659001</v>
      </c>
      <c r="L234" s="20"/>
      <c r="M234" s="120">
        <f t="shared" si="14"/>
        <v>265636.84450763155</v>
      </c>
      <c r="N234" s="20">
        <f>VLOOKUP(B234,'CSP 2016-17'!$A$9:$O$391,15,0)*1000000</f>
        <v>265636.84463539685</v>
      </c>
    </row>
    <row r="235" spans="2:14" x14ac:dyDescent="0.3">
      <c r="B235" s="4" t="s">
        <v>601</v>
      </c>
      <c r="C235" s="4" t="s">
        <v>602</v>
      </c>
      <c r="D235" s="4" t="s">
        <v>348</v>
      </c>
      <c r="E235" s="4" t="s">
        <v>348</v>
      </c>
      <c r="F235" s="20">
        <f t="shared" si="15"/>
        <v>-195734.7939823661</v>
      </c>
      <c r="G235" s="20">
        <f t="shared" si="16"/>
        <v>0</v>
      </c>
      <c r="H235" s="20">
        <v>150000000</v>
      </c>
      <c r="I235" s="20">
        <f t="shared" si="17"/>
        <v>389502631.78961796</v>
      </c>
      <c r="J235" s="141">
        <f>'Step 1 (16-17)'!CV237</f>
        <v>2559979.4269206338</v>
      </c>
      <c r="K235" s="145">
        <f>VLOOKUP(B235,'RSG 2016-17'!$A$7:$F$389,6,0)*1000000</f>
        <v>2755714.2209029999</v>
      </c>
      <c r="L235" s="20"/>
      <c r="M235" s="120">
        <f t="shared" si="14"/>
        <v>0</v>
      </c>
      <c r="N235" s="20">
        <f>VLOOKUP(B235,'CSP 2016-17'!$A$9:$O$391,15,0)*1000000</f>
        <v>0</v>
      </c>
    </row>
    <row r="236" spans="2:14" x14ac:dyDescent="0.3">
      <c r="B236" s="4" t="s">
        <v>288</v>
      </c>
      <c r="C236" s="4" t="s">
        <v>289</v>
      </c>
      <c r="D236" s="4"/>
      <c r="E236" s="4" t="s">
        <v>203</v>
      </c>
      <c r="F236" s="20">
        <f t="shared" si="15"/>
        <v>-7469568.0625274256</v>
      </c>
      <c r="G236" s="20">
        <f t="shared" si="16"/>
        <v>0</v>
      </c>
      <c r="H236" s="20">
        <v>150000000</v>
      </c>
      <c r="I236" s="20">
        <f t="shared" si="17"/>
        <v>389502631.78961796</v>
      </c>
      <c r="J236" s="141">
        <f>'Step 1 (16-17)'!CV238</f>
        <v>50909385.304411575</v>
      </c>
      <c r="K236" s="145">
        <f>VLOOKUP(B236,'RSG 2016-17'!$A$7:$F$389,6,0)*1000000</f>
        <v>58378953.366939001</v>
      </c>
      <c r="L236" s="20"/>
      <c r="M236" s="120">
        <f t="shared" si="14"/>
        <v>0</v>
      </c>
      <c r="N236" s="20">
        <f>VLOOKUP(B236,'CSP 2016-17'!$A$9:$O$391,15,0)*1000000</f>
        <v>0</v>
      </c>
    </row>
    <row r="237" spans="2:14" x14ac:dyDescent="0.3">
      <c r="B237" s="4" t="s">
        <v>339</v>
      </c>
      <c r="C237" s="4" t="s">
        <v>340</v>
      </c>
      <c r="D237" s="4" t="s">
        <v>312</v>
      </c>
      <c r="E237" s="4" t="s">
        <v>312</v>
      </c>
      <c r="F237" s="20">
        <f t="shared" si="15"/>
        <v>5140480.8094636053</v>
      </c>
      <c r="G237" s="20">
        <f t="shared" si="16"/>
        <v>5140480.8094636053</v>
      </c>
      <c r="H237" s="20">
        <v>150000000</v>
      </c>
      <c r="I237" s="20">
        <f t="shared" si="17"/>
        <v>389502631.78961796</v>
      </c>
      <c r="J237" s="141">
        <f>'Step 1 (16-17)'!CV239</f>
        <v>68374552.923081607</v>
      </c>
      <c r="K237" s="145">
        <f>VLOOKUP(B237,'RSG 2016-17'!$A$7:$F$389,6,0)*1000000</f>
        <v>63234072.113618001</v>
      </c>
      <c r="L237" s="20"/>
      <c r="M237" s="120">
        <f t="shared" si="14"/>
        <v>1979632.6352835016</v>
      </c>
      <c r="N237" s="20">
        <f>VLOOKUP(B237,'CSP 2016-17'!$A$9:$O$391,15,0)*1000000</f>
        <v>1979632.6362385394</v>
      </c>
    </row>
    <row r="238" spans="2:14" x14ac:dyDescent="0.3">
      <c r="B238" s="4" t="s">
        <v>805</v>
      </c>
      <c r="C238" s="4" t="s">
        <v>806</v>
      </c>
      <c r="D238" s="4" t="s">
        <v>764</v>
      </c>
      <c r="E238" s="4" t="s">
        <v>764</v>
      </c>
      <c r="F238" s="20">
        <f t="shared" si="15"/>
        <v>-33757.163241561502</v>
      </c>
      <c r="G238" s="20">
        <f t="shared" si="16"/>
        <v>0</v>
      </c>
      <c r="H238" s="20">
        <v>150000000</v>
      </c>
      <c r="I238" s="20">
        <f t="shared" si="17"/>
        <v>389502631.78961796</v>
      </c>
      <c r="J238" s="141">
        <f>'Step 1 (16-17)'!CV240</f>
        <v>8833578.9718834385</v>
      </c>
      <c r="K238" s="145">
        <f>VLOOKUP(B238,'RSG 2016-17'!$A$7:$F$389,6,0)*1000000</f>
        <v>8867336.135125</v>
      </c>
      <c r="L238" s="20"/>
      <c r="M238" s="120">
        <f t="shared" si="14"/>
        <v>0</v>
      </c>
      <c r="N238" s="20">
        <f>VLOOKUP(B238,'CSP 2016-17'!$A$9:$O$391,15,0)*1000000</f>
        <v>0</v>
      </c>
    </row>
    <row r="239" spans="2:14" x14ac:dyDescent="0.3">
      <c r="B239" s="4" t="s">
        <v>717</v>
      </c>
      <c r="C239" s="4" t="s">
        <v>718</v>
      </c>
      <c r="D239" s="4" t="s">
        <v>348</v>
      </c>
      <c r="E239" s="4" t="s">
        <v>348</v>
      </c>
      <c r="F239" s="20">
        <f t="shared" si="15"/>
        <v>55617.289247511188</v>
      </c>
      <c r="G239" s="20">
        <f t="shared" si="16"/>
        <v>55617.289247511188</v>
      </c>
      <c r="H239" s="20">
        <v>150000000</v>
      </c>
      <c r="I239" s="20">
        <f t="shared" si="17"/>
        <v>389502631.78961796</v>
      </c>
      <c r="J239" s="141">
        <f>'Step 1 (16-17)'!CV241</f>
        <v>1632372.0658615113</v>
      </c>
      <c r="K239" s="145">
        <f>VLOOKUP(B239,'RSG 2016-17'!$A$7:$F$389,6,0)*1000000</f>
        <v>1576754.7766140001</v>
      </c>
      <c r="L239" s="20"/>
      <c r="M239" s="120">
        <f t="shared" si="14"/>
        <v>21418.580277097495</v>
      </c>
      <c r="N239" s="20">
        <f>VLOOKUP(B239,'CSP 2016-17'!$A$9:$O$391,15,0)*1000000</f>
        <v>21418.580287236135</v>
      </c>
    </row>
    <row r="240" spans="2:14" x14ac:dyDescent="0.3">
      <c r="B240" s="4" t="s">
        <v>577</v>
      </c>
      <c r="C240" s="4" t="s">
        <v>578</v>
      </c>
      <c r="D240" s="4" t="s">
        <v>348</v>
      </c>
      <c r="E240" s="4" t="s">
        <v>348</v>
      </c>
      <c r="F240" s="20">
        <f t="shared" si="15"/>
        <v>52945.280134561355</v>
      </c>
      <c r="G240" s="20">
        <f t="shared" si="16"/>
        <v>52945.280134561355</v>
      </c>
      <c r="H240" s="20">
        <v>150000000</v>
      </c>
      <c r="I240" s="20">
        <f t="shared" si="17"/>
        <v>389502631.78961796</v>
      </c>
      <c r="J240" s="141">
        <f>'Step 1 (16-17)'!CV242</f>
        <v>771220.39384356141</v>
      </c>
      <c r="K240" s="145">
        <f>VLOOKUP(B240,'RSG 2016-17'!$A$7:$F$389,6,0)*1000000</f>
        <v>718275.11370900006</v>
      </c>
      <c r="L240" s="20"/>
      <c r="M240" s="120">
        <f t="shared" si="14"/>
        <v>20389.572167188344</v>
      </c>
      <c r="N240" s="20">
        <f>VLOOKUP(B240,'CSP 2016-17'!$A$9:$O$391,15,0)*1000000</f>
        <v>20389.572177196202</v>
      </c>
    </row>
    <row r="241" spans="2:14" x14ac:dyDescent="0.3">
      <c r="B241" s="4" t="s">
        <v>41</v>
      </c>
      <c r="C241" s="4" t="s">
        <v>42</v>
      </c>
      <c r="D241" s="4"/>
      <c r="E241" s="4" t="s">
        <v>36</v>
      </c>
      <c r="F241" s="20">
        <f t="shared" si="15"/>
        <v>-3813342.9906557202</v>
      </c>
      <c r="G241" s="20">
        <f t="shared" si="16"/>
        <v>0</v>
      </c>
      <c r="H241" s="20">
        <v>150000000</v>
      </c>
      <c r="I241" s="20">
        <f t="shared" si="17"/>
        <v>389502631.78961796</v>
      </c>
      <c r="J241" s="141">
        <f>'Step 1 (16-17)'!CV243</f>
        <v>36730058.75008028</v>
      </c>
      <c r="K241" s="145">
        <f>VLOOKUP(B241,'RSG 2016-17'!$A$7:$F$389,6,0)*1000000</f>
        <v>40543401.740736</v>
      </c>
      <c r="L241" s="20"/>
      <c r="M241" s="120">
        <f t="shared" si="14"/>
        <v>0</v>
      </c>
      <c r="N241" s="20">
        <f>VLOOKUP(B241,'CSP 2016-17'!$A$9:$O$391,15,0)*1000000</f>
        <v>0</v>
      </c>
    </row>
    <row r="242" spans="2:14" x14ac:dyDescent="0.3">
      <c r="B242" s="4" t="s">
        <v>645</v>
      </c>
      <c r="C242" s="4" t="s">
        <v>646</v>
      </c>
      <c r="D242" s="4" t="s">
        <v>348</v>
      </c>
      <c r="E242" s="4" t="s">
        <v>348</v>
      </c>
      <c r="F242" s="20">
        <f t="shared" si="15"/>
        <v>144091.05768343434</v>
      </c>
      <c r="G242" s="20">
        <f t="shared" si="16"/>
        <v>144091.05768343434</v>
      </c>
      <c r="H242" s="20">
        <v>150000000</v>
      </c>
      <c r="I242" s="20">
        <f t="shared" si="17"/>
        <v>389502631.78961796</v>
      </c>
      <c r="J242" s="141">
        <f>'Step 1 (16-17)'!CV244</f>
        <v>2937918.8567524343</v>
      </c>
      <c r="K242" s="145">
        <f>VLOOKUP(B242,'RSG 2016-17'!$A$7:$F$389,6,0)*1000000</f>
        <v>2793827.7990689999</v>
      </c>
      <c r="L242" s="20"/>
      <c r="M242" s="120">
        <f t="shared" si="14"/>
        <v>55490.40465582614</v>
      </c>
      <c r="N242" s="20">
        <f>VLOOKUP(B242,'CSP 2016-17'!$A$9:$O$391,15,0)*1000000</f>
        <v>55490.404682435619</v>
      </c>
    </row>
    <row r="243" spans="2:14" x14ac:dyDescent="0.3">
      <c r="B243" s="4" t="s">
        <v>188</v>
      </c>
      <c r="C243" s="4" t="s">
        <v>189</v>
      </c>
      <c r="D243" s="4"/>
      <c r="E243" s="4" t="s">
        <v>177</v>
      </c>
      <c r="F243" s="20">
        <f t="shared" si="15"/>
        <v>11565776.389721312</v>
      </c>
      <c r="G243" s="20">
        <f t="shared" si="16"/>
        <v>11565776.389721312</v>
      </c>
      <c r="H243" s="20">
        <v>150000000</v>
      </c>
      <c r="I243" s="20">
        <f t="shared" si="17"/>
        <v>389502631.78961796</v>
      </c>
      <c r="J243" s="141">
        <f>'Step 1 (16-17)'!CV245</f>
        <v>50896692.410378315</v>
      </c>
      <c r="K243" s="145">
        <f>VLOOKUP(B243,'RSG 2016-17'!$A$7:$F$389,6,0)*1000000</f>
        <v>39330916.020657003</v>
      </c>
      <c r="L243" s="20"/>
      <c r="M243" s="120">
        <f t="shared" si="14"/>
        <v>4454055.8057005638</v>
      </c>
      <c r="N243" s="20">
        <f>VLOOKUP(B243,'CSP 2016-17'!$A$9:$O$391,15,0)*1000000</f>
        <v>4454055.8078501327</v>
      </c>
    </row>
    <row r="244" spans="2:14" x14ac:dyDescent="0.3">
      <c r="B244" s="4" t="s">
        <v>551</v>
      </c>
      <c r="C244" s="4" t="s">
        <v>552</v>
      </c>
      <c r="D244" s="4" t="s">
        <v>348</v>
      </c>
      <c r="E244" s="4" t="s">
        <v>348</v>
      </c>
      <c r="F244" s="20">
        <f t="shared" si="15"/>
        <v>-62996.658966187388</v>
      </c>
      <c r="G244" s="20">
        <f t="shared" si="16"/>
        <v>0</v>
      </c>
      <c r="H244" s="20">
        <v>150000000</v>
      </c>
      <c r="I244" s="20">
        <f t="shared" si="17"/>
        <v>389502631.78961796</v>
      </c>
      <c r="J244" s="141">
        <f>'Step 1 (16-17)'!CV246</f>
        <v>2949795.7247588127</v>
      </c>
      <c r="K244" s="145">
        <f>VLOOKUP(B244,'RSG 2016-17'!$A$7:$F$389,6,0)*1000000</f>
        <v>3012792.3837250001</v>
      </c>
      <c r="L244" s="20"/>
      <c r="M244" s="120">
        <f t="shared" si="14"/>
        <v>0</v>
      </c>
      <c r="N244" s="20">
        <f>VLOOKUP(B244,'CSP 2016-17'!$A$9:$O$391,15,0)*1000000</f>
        <v>0</v>
      </c>
    </row>
    <row r="245" spans="2:14" x14ac:dyDescent="0.3">
      <c r="B245" s="4" t="s">
        <v>266</v>
      </c>
      <c r="C245" s="4" t="s">
        <v>267</v>
      </c>
      <c r="D245" s="4"/>
      <c r="E245" s="4" t="s">
        <v>203</v>
      </c>
      <c r="F245" s="20">
        <f t="shared" si="15"/>
        <v>-1245969.0126500763</v>
      </c>
      <c r="G245" s="20">
        <f t="shared" si="16"/>
        <v>0</v>
      </c>
      <c r="H245" s="20">
        <v>150000000</v>
      </c>
      <c r="I245" s="20">
        <f t="shared" si="17"/>
        <v>389502631.78961796</v>
      </c>
      <c r="J245" s="141">
        <f>'Step 1 (16-17)'!CV247</f>
        <v>25736591.759658925</v>
      </c>
      <c r="K245" s="145">
        <f>VLOOKUP(B245,'RSG 2016-17'!$A$7:$F$389,6,0)*1000000</f>
        <v>26982560.772309002</v>
      </c>
      <c r="L245" s="20"/>
      <c r="M245" s="120">
        <f t="shared" si="14"/>
        <v>0</v>
      </c>
      <c r="N245" s="20">
        <f>VLOOKUP(B245,'CSP 2016-17'!$A$9:$O$391,15,0)*1000000</f>
        <v>0</v>
      </c>
    </row>
    <row r="246" spans="2:14" x14ac:dyDescent="0.3">
      <c r="B246" s="4" t="s">
        <v>272</v>
      </c>
      <c r="C246" s="4" t="s">
        <v>273</v>
      </c>
      <c r="D246" s="4"/>
      <c r="E246" s="4" t="s">
        <v>203</v>
      </c>
      <c r="F246" s="20">
        <f t="shared" si="15"/>
        <v>-2127103.8533020467</v>
      </c>
      <c r="G246" s="20">
        <f t="shared" si="16"/>
        <v>0</v>
      </c>
      <c r="H246" s="20">
        <v>150000000</v>
      </c>
      <c r="I246" s="20">
        <f t="shared" si="17"/>
        <v>389502631.78961796</v>
      </c>
      <c r="J246" s="141">
        <f>'Step 1 (16-17)'!CV248</f>
        <v>31084371.717205953</v>
      </c>
      <c r="K246" s="145">
        <f>VLOOKUP(B246,'RSG 2016-17'!$A$7:$F$389,6,0)*1000000</f>
        <v>33211475.570508</v>
      </c>
      <c r="L246" s="20"/>
      <c r="M246" s="120">
        <f t="shared" si="14"/>
        <v>0</v>
      </c>
      <c r="N246" s="20">
        <f>VLOOKUP(B246,'CSP 2016-17'!$A$9:$O$391,15,0)*1000000</f>
        <v>0</v>
      </c>
    </row>
    <row r="247" spans="2:14" x14ac:dyDescent="0.3">
      <c r="B247" s="4" t="s">
        <v>236</v>
      </c>
      <c r="C247" s="4" t="s">
        <v>237</v>
      </c>
      <c r="D247" s="4"/>
      <c r="E247" s="4" t="s">
        <v>203</v>
      </c>
      <c r="F247" s="20">
        <f t="shared" si="15"/>
        <v>2264038.0861444864</v>
      </c>
      <c r="G247" s="20">
        <f t="shared" si="16"/>
        <v>2264038.0861444864</v>
      </c>
      <c r="H247" s="20">
        <v>150000000</v>
      </c>
      <c r="I247" s="20">
        <f t="shared" si="17"/>
        <v>389502631.78961796</v>
      </c>
      <c r="J247" s="141">
        <f>'Step 1 (16-17)'!CV249</f>
        <v>12206445.333427487</v>
      </c>
      <c r="K247" s="145">
        <f>VLOOKUP(B247,'RSG 2016-17'!$A$7:$F$389,6,0)*1000000</f>
        <v>9942407.2472830005</v>
      </c>
      <c r="L247" s="20"/>
      <c r="M247" s="120">
        <f t="shared" si="14"/>
        <v>871895.81071971857</v>
      </c>
      <c r="N247" s="20">
        <f>VLOOKUP(B247,'CSP 2016-17'!$A$9:$O$391,15,0)*1000000</f>
        <v>871895.81114064856</v>
      </c>
    </row>
    <row r="248" spans="2:14" x14ac:dyDescent="0.3">
      <c r="B248" s="4" t="s">
        <v>242</v>
      </c>
      <c r="C248" s="4" t="s">
        <v>243</v>
      </c>
      <c r="D248" s="4"/>
      <c r="E248" s="4" t="s">
        <v>203</v>
      </c>
      <c r="F248" s="20">
        <f t="shared" si="15"/>
        <v>-1756215.8233417273</v>
      </c>
      <c r="G248" s="20">
        <f t="shared" si="16"/>
        <v>0</v>
      </c>
      <c r="H248" s="20">
        <v>150000000</v>
      </c>
      <c r="I248" s="20">
        <f t="shared" si="17"/>
        <v>389502631.78961796</v>
      </c>
      <c r="J248" s="141">
        <f>'Step 1 (16-17)'!CV250</f>
        <v>28607009.670695271</v>
      </c>
      <c r="K248" s="145">
        <f>VLOOKUP(B248,'RSG 2016-17'!$A$7:$F$389,6,0)*1000000</f>
        <v>30363225.494036999</v>
      </c>
      <c r="L248" s="20"/>
      <c r="M248" s="120">
        <f t="shared" si="14"/>
        <v>0</v>
      </c>
      <c r="N248" s="20">
        <f>VLOOKUP(B248,'CSP 2016-17'!$A$9:$O$391,15,0)*1000000</f>
        <v>0</v>
      </c>
    </row>
    <row r="249" spans="2:14" x14ac:dyDescent="0.3">
      <c r="B249" s="4" t="s">
        <v>553</v>
      </c>
      <c r="C249" s="4" t="s">
        <v>554</v>
      </c>
      <c r="D249" s="4" t="s">
        <v>348</v>
      </c>
      <c r="E249" s="4" t="s">
        <v>348</v>
      </c>
      <c r="F249" s="20">
        <f t="shared" si="15"/>
        <v>-8717.9395059188828</v>
      </c>
      <c r="G249" s="20">
        <f t="shared" si="16"/>
        <v>0</v>
      </c>
      <c r="H249" s="20">
        <v>150000000</v>
      </c>
      <c r="I249" s="20">
        <f t="shared" si="17"/>
        <v>389502631.78961796</v>
      </c>
      <c r="J249" s="141">
        <f>'Step 1 (16-17)'!CV251</f>
        <v>2518413.2964290809</v>
      </c>
      <c r="K249" s="145">
        <f>VLOOKUP(B249,'RSG 2016-17'!$A$7:$F$389,6,0)*1000000</f>
        <v>2527131.2359349998</v>
      </c>
      <c r="L249" s="20"/>
      <c r="M249" s="120">
        <f t="shared" si="14"/>
        <v>0</v>
      </c>
      <c r="N249" s="20">
        <f>VLOOKUP(B249,'CSP 2016-17'!$A$9:$O$391,15,0)*1000000</f>
        <v>0</v>
      </c>
    </row>
    <row r="250" spans="2:14" x14ac:dyDescent="0.3">
      <c r="B250" s="4" t="s">
        <v>411</v>
      </c>
      <c r="C250" s="4" t="s">
        <v>412</v>
      </c>
      <c r="D250" s="4" t="s">
        <v>348</v>
      </c>
      <c r="E250" s="4" t="s">
        <v>348</v>
      </c>
      <c r="F250" s="20">
        <f t="shared" si="15"/>
        <v>84579.961673771788</v>
      </c>
      <c r="G250" s="20">
        <f t="shared" si="16"/>
        <v>84579.961673771788</v>
      </c>
      <c r="H250" s="20">
        <v>150000000</v>
      </c>
      <c r="I250" s="20">
        <f t="shared" si="17"/>
        <v>389502631.78961796</v>
      </c>
      <c r="J250" s="141">
        <f>'Step 1 (16-17)'!CV252</f>
        <v>503491.20270477177</v>
      </c>
      <c r="K250" s="145">
        <f>VLOOKUP(B250,'RSG 2016-17'!$A$7:$F$389,6,0)*1000000</f>
        <v>418911.24103099998</v>
      </c>
      <c r="L250" s="20"/>
      <c r="M250" s="120">
        <f t="shared" si="14"/>
        <v>32572.294037587901</v>
      </c>
      <c r="N250" s="20">
        <f>VLOOKUP(B250,'CSP 2016-17'!$A$9:$O$391,15,0)*1000000</f>
        <v>32572.294053393554</v>
      </c>
    </row>
    <row r="251" spans="2:14" x14ac:dyDescent="0.3">
      <c r="B251" s="4" t="s">
        <v>258</v>
      </c>
      <c r="C251" s="4" t="s">
        <v>259</v>
      </c>
      <c r="D251" s="4"/>
      <c r="E251" s="4" t="s">
        <v>203</v>
      </c>
      <c r="F251" s="20">
        <f t="shared" si="15"/>
        <v>1071826.6176968031</v>
      </c>
      <c r="G251" s="20">
        <f t="shared" si="16"/>
        <v>1071826.6176968031</v>
      </c>
      <c r="H251" s="20">
        <v>150000000</v>
      </c>
      <c r="I251" s="20">
        <f t="shared" si="17"/>
        <v>389502631.78961796</v>
      </c>
      <c r="J251" s="141">
        <f>'Step 1 (16-17)'!CV253</f>
        <v>17897379.288769804</v>
      </c>
      <c r="K251" s="145">
        <f>VLOOKUP(B251,'RSG 2016-17'!$A$7:$F$389,6,0)*1000000</f>
        <v>16825552.671073001</v>
      </c>
      <c r="L251" s="20"/>
      <c r="M251" s="120">
        <f t="shared" si="14"/>
        <v>412767.41036594409</v>
      </c>
      <c r="N251" s="20">
        <f>VLOOKUP(B251,'CSP 2016-17'!$A$9:$O$391,15,0)*1000000</f>
        <v>412767.41056520032</v>
      </c>
    </row>
    <row r="252" spans="2:14" x14ac:dyDescent="0.3">
      <c r="B252" s="4" t="s">
        <v>167</v>
      </c>
      <c r="C252" s="4" t="s">
        <v>168</v>
      </c>
      <c r="D252" s="4"/>
      <c r="E252" s="4" t="s">
        <v>136</v>
      </c>
      <c r="F252" s="20">
        <f t="shared" si="15"/>
        <v>-1204794.3901322857</v>
      </c>
      <c r="G252" s="20">
        <f t="shared" si="16"/>
        <v>0</v>
      </c>
      <c r="H252" s="20">
        <v>150000000</v>
      </c>
      <c r="I252" s="20">
        <f t="shared" si="17"/>
        <v>389502631.78961796</v>
      </c>
      <c r="J252" s="141">
        <f>'Step 1 (16-17)'!CV254</f>
        <v>31843143.447197709</v>
      </c>
      <c r="K252" s="145">
        <f>VLOOKUP(B252,'RSG 2016-17'!$A$7:$F$389,6,0)*1000000</f>
        <v>33047937.837329995</v>
      </c>
      <c r="L252" s="20"/>
      <c r="M252" s="120">
        <f t="shared" si="14"/>
        <v>0</v>
      </c>
      <c r="N252" s="20">
        <f>VLOOKUP(B252,'CSP 2016-17'!$A$9:$O$391,15,0)*1000000</f>
        <v>0</v>
      </c>
    </row>
    <row r="253" spans="2:14" x14ac:dyDescent="0.3">
      <c r="B253" s="4" t="s">
        <v>214</v>
      </c>
      <c r="C253" s="4" t="s">
        <v>215</v>
      </c>
      <c r="D253" s="4"/>
      <c r="E253" s="4" t="s">
        <v>203</v>
      </c>
      <c r="F253" s="20">
        <f t="shared" si="15"/>
        <v>-1466395.3695697635</v>
      </c>
      <c r="G253" s="20">
        <f t="shared" si="16"/>
        <v>0</v>
      </c>
      <c r="H253" s="20">
        <v>150000000</v>
      </c>
      <c r="I253" s="20">
        <f t="shared" si="17"/>
        <v>389502631.78961796</v>
      </c>
      <c r="J253" s="141">
        <f>'Step 1 (16-17)'!CV255</f>
        <v>20084161.205681235</v>
      </c>
      <c r="K253" s="145">
        <f>VLOOKUP(B253,'RSG 2016-17'!$A$7:$F$389,6,0)*1000000</f>
        <v>21550556.575250998</v>
      </c>
      <c r="L253" s="20"/>
      <c r="M253" s="120">
        <f t="shared" si="14"/>
        <v>0</v>
      </c>
      <c r="N253" s="20">
        <f>VLOOKUP(B253,'CSP 2016-17'!$A$9:$O$391,15,0)*1000000</f>
        <v>0</v>
      </c>
    </row>
    <row r="254" spans="2:14" x14ac:dyDescent="0.3">
      <c r="B254" s="4" t="s">
        <v>489</v>
      </c>
      <c r="C254" s="4" t="s">
        <v>490</v>
      </c>
      <c r="D254" s="4" t="s">
        <v>348</v>
      </c>
      <c r="E254" s="4" t="s">
        <v>348</v>
      </c>
      <c r="F254" s="20">
        <f t="shared" si="15"/>
        <v>114911.13452903775</v>
      </c>
      <c r="G254" s="20">
        <f t="shared" si="16"/>
        <v>114911.13452903775</v>
      </c>
      <c r="H254" s="20">
        <v>150000000</v>
      </c>
      <c r="I254" s="20">
        <f t="shared" si="17"/>
        <v>389502631.78961796</v>
      </c>
      <c r="J254" s="141">
        <f>'Step 1 (16-17)'!CV256</f>
        <v>1016001.0851620378</v>
      </c>
      <c r="K254" s="145">
        <f>VLOOKUP(B254,'RSG 2016-17'!$A$7:$F$389,6,0)*1000000</f>
        <v>901089.950633</v>
      </c>
      <c r="L254" s="20"/>
      <c r="M254" s="120">
        <f t="shared" si="14"/>
        <v>44253.026225162212</v>
      </c>
      <c r="N254" s="20">
        <f>VLOOKUP(B254,'CSP 2016-17'!$A$9:$O$391,15,0)*1000000</f>
        <v>44253.026246501962</v>
      </c>
    </row>
    <row r="255" spans="2:14" x14ac:dyDescent="0.3">
      <c r="B255" s="4" t="s">
        <v>701</v>
      </c>
      <c r="C255" s="4" t="s">
        <v>702</v>
      </c>
      <c r="D255" s="4" t="s">
        <v>348</v>
      </c>
      <c r="E255" s="4" t="s">
        <v>348</v>
      </c>
      <c r="F255" s="20">
        <f t="shared" si="15"/>
        <v>572473.55757003173</v>
      </c>
      <c r="G255" s="20">
        <f t="shared" si="16"/>
        <v>572473.55757003173</v>
      </c>
      <c r="H255" s="20">
        <v>150000000</v>
      </c>
      <c r="I255" s="20">
        <f t="shared" si="17"/>
        <v>389502631.78961796</v>
      </c>
      <c r="J255" s="141">
        <f>'Step 1 (16-17)'!CV257</f>
        <v>1067578.2085440317</v>
      </c>
      <c r="K255" s="145">
        <f>VLOOKUP(B255,'RSG 2016-17'!$A$7:$F$389,6,0)*1000000</f>
        <v>495104.65097399999</v>
      </c>
      <c r="L255" s="20"/>
      <c r="M255" s="120">
        <f t="shared" si="14"/>
        <v>220463.29505133172</v>
      </c>
      <c r="N255" s="20">
        <f>VLOOKUP(B255,'CSP 2016-17'!$A$9:$O$391,15,0)*1000000</f>
        <v>220463.29515808911</v>
      </c>
    </row>
    <row r="256" spans="2:14" x14ac:dyDescent="0.3">
      <c r="B256" s="4" t="s">
        <v>555</v>
      </c>
      <c r="C256" s="4" t="s">
        <v>556</v>
      </c>
      <c r="D256" s="4" t="s">
        <v>348</v>
      </c>
      <c r="E256" s="4" t="s">
        <v>348</v>
      </c>
      <c r="F256" s="20">
        <f t="shared" si="15"/>
        <v>53034.967645353405</v>
      </c>
      <c r="G256" s="20">
        <f t="shared" si="16"/>
        <v>53034.967645353405</v>
      </c>
      <c r="H256" s="20">
        <v>150000000</v>
      </c>
      <c r="I256" s="20">
        <f t="shared" si="17"/>
        <v>389502631.78961796</v>
      </c>
      <c r="J256" s="141">
        <f>'Step 1 (16-17)'!CV258</f>
        <v>676122.46471335343</v>
      </c>
      <c r="K256" s="145">
        <f>VLOOKUP(B256,'RSG 2016-17'!$A$7:$F$389,6,0)*1000000</f>
        <v>623087.49706800003</v>
      </c>
      <c r="L256" s="20"/>
      <c r="M256" s="120">
        <f t="shared" si="14"/>
        <v>20424.11141165248</v>
      </c>
      <c r="N256" s="20">
        <f>VLOOKUP(B256,'CSP 2016-17'!$A$9:$O$391,15,0)*1000000</f>
        <v>20424.111421757101</v>
      </c>
    </row>
    <row r="257" spans="2:14" x14ac:dyDescent="0.3">
      <c r="B257" s="4" t="s">
        <v>169</v>
      </c>
      <c r="C257" s="4" t="s">
        <v>170</v>
      </c>
      <c r="D257" s="4"/>
      <c r="E257" s="4" t="s">
        <v>136</v>
      </c>
      <c r="F257" s="20">
        <f t="shared" si="15"/>
        <v>7556934.8136046641</v>
      </c>
      <c r="G257" s="20">
        <f t="shared" si="16"/>
        <v>7556934.8136046641</v>
      </c>
      <c r="H257" s="20">
        <v>150000000</v>
      </c>
      <c r="I257" s="20">
        <f t="shared" si="17"/>
        <v>389502631.78961796</v>
      </c>
      <c r="J257" s="141">
        <f>'Step 1 (16-17)'!CV259</f>
        <v>19890728.475616664</v>
      </c>
      <c r="K257" s="145">
        <f>VLOOKUP(B257,'RSG 2016-17'!$A$7:$F$389,6,0)*1000000</f>
        <v>12333793.662012</v>
      </c>
      <c r="L257" s="20"/>
      <c r="M257" s="120">
        <f t="shared" si="14"/>
        <v>2910224.8085783375</v>
      </c>
      <c r="N257" s="20">
        <f>VLOOKUP(B257,'CSP 2016-17'!$A$9:$O$391,15,0)*1000000</f>
        <v>2910224.8099827948</v>
      </c>
    </row>
    <row r="258" spans="2:14" x14ac:dyDescent="0.3">
      <c r="B258" s="4" t="s">
        <v>625</v>
      </c>
      <c r="C258" s="4" t="s">
        <v>626</v>
      </c>
      <c r="D258" s="4" t="s">
        <v>348</v>
      </c>
      <c r="E258" s="4" t="s">
        <v>348</v>
      </c>
      <c r="F258" s="20">
        <f t="shared" si="15"/>
        <v>84028.678642384359</v>
      </c>
      <c r="G258" s="20">
        <f t="shared" si="16"/>
        <v>84028.678642384359</v>
      </c>
      <c r="H258" s="20">
        <v>150000000</v>
      </c>
      <c r="I258" s="20">
        <f t="shared" si="17"/>
        <v>389502631.78961796</v>
      </c>
      <c r="J258" s="141">
        <f>'Step 1 (16-17)'!CV260</f>
        <v>694961.02704038436</v>
      </c>
      <c r="K258" s="145">
        <f>VLOOKUP(B258,'RSG 2016-17'!$A$7:$F$389,6,0)*1000000</f>
        <v>610932.348398</v>
      </c>
      <c r="L258" s="20"/>
      <c r="M258" s="120">
        <f t="shared" ref="M258:M321" si="18">(G258/I258)*H258</f>
        <v>32359.991352165278</v>
      </c>
      <c r="N258" s="20">
        <f>VLOOKUP(B258,'CSP 2016-17'!$A$9:$O$391,15,0)*1000000</f>
        <v>32359.991367632534</v>
      </c>
    </row>
    <row r="259" spans="2:14" x14ac:dyDescent="0.3">
      <c r="B259" s="4" t="s">
        <v>43</v>
      </c>
      <c r="C259" s="4" t="s">
        <v>44</v>
      </c>
      <c r="D259" s="4"/>
      <c r="E259" s="4" t="s">
        <v>36</v>
      </c>
      <c r="F259" s="20">
        <f t="shared" ref="F259:F322" si="19">J259-K259</f>
        <v>-3232999.2156437188</v>
      </c>
      <c r="G259" s="20">
        <f t="shared" ref="G259:G322" si="20">IF(F259&gt;0,F259,0)</f>
        <v>0</v>
      </c>
      <c r="H259" s="20">
        <v>150000000</v>
      </c>
      <c r="I259" s="20">
        <f t="shared" si="17"/>
        <v>389502631.78961796</v>
      </c>
      <c r="J259" s="141">
        <f>'Step 1 (16-17)'!CV261</f>
        <v>36039578.246159278</v>
      </c>
      <c r="K259" s="145">
        <f>VLOOKUP(B259,'RSG 2016-17'!$A$7:$F$389,6,0)*1000000</f>
        <v>39272577.461802997</v>
      </c>
      <c r="L259" s="20"/>
      <c r="M259" s="120">
        <f t="shared" si="18"/>
        <v>0</v>
      </c>
      <c r="N259" s="20">
        <f>VLOOKUP(B259,'CSP 2016-17'!$A$9:$O$391,15,0)*1000000</f>
        <v>0</v>
      </c>
    </row>
    <row r="260" spans="2:14" x14ac:dyDescent="0.3">
      <c r="B260" s="4" t="s">
        <v>447</v>
      </c>
      <c r="C260" s="4" t="s">
        <v>448</v>
      </c>
      <c r="D260" s="4" t="s">
        <v>348</v>
      </c>
      <c r="E260" s="4" t="s">
        <v>348</v>
      </c>
      <c r="F260" s="20">
        <f t="shared" si="19"/>
        <v>246449.0834049508</v>
      </c>
      <c r="G260" s="20">
        <f t="shared" si="20"/>
        <v>246449.0834049508</v>
      </c>
      <c r="H260" s="20">
        <v>150000000</v>
      </c>
      <c r="I260" s="20">
        <f t="shared" ref="I260:I323" si="21">$G$391</f>
        <v>389502631.78961796</v>
      </c>
      <c r="J260" s="141">
        <f>'Step 1 (16-17)'!CV262</f>
        <v>829915.18711495085</v>
      </c>
      <c r="K260" s="145">
        <f>VLOOKUP(B260,'RSG 2016-17'!$A$7:$F$389,6,0)*1000000</f>
        <v>583466.10371000005</v>
      </c>
      <c r="L260" s="20"/>
      <c r="M260" s="120">
        <f t="shared" si="18"/>
        <v>94909.146931540628</v>
      </c>
      <c r="N260" s="20">
        <f>VLOOKUP(B260,'CSP 2016-17'!$A$9:$O$391,15,0)*1000000</f>
        <v>94909.14697735793</v>
      </c>
    </row>
    <row r="261" spans="2:14" x14ac:dyDescent="0.3">
      <c r="B261" s="4" t="s">
        <v>557</v>
      </c>
      <c r="C261" s="4" t="s">
        <v>558</v>
      </c>
      <c r="D261" s="4" t="s">
        <v>348</v>
      </c>
      <c r="E261" s="4" t="s">
        <v>348</v>
      </c>
      <c r="F261" s="20">
        <f t="shared" si="19"/>
        <v>86424.486544852727</v>
      </c>
      <c r="G261" s="20">
        <f t="shared" si="20"/>
        <v>86424.486544852727</v>
      </c>
      <c r="H261" s="20">
        <v>150000000</v>
      </c>
      <c r="I261" s="20">
        <f t="shared" si="21"/>
        <v>389502631.78961796</v>
      </c>
      <c r="J261" s="141">
        <f>'Step 1 (16-17)'!CV263</f>
        <v>1102095.9616568526</v>
      </c>
      <c r="K261" s="145">
        <f>VLOOKUP(B261,'RSG 2016-17'!$A$7:$F$389,6,0)*1000000</f>
        <v>1015671.4751119999</v>
      </c>
      <c r="L261" s="20"/>
      <c r="M261" s="120">
        <f t="shared" si="18"/>
        <v>33282.632577255543</v>
      </c>
      <c r="N261" s="20">
        <f>VLOOKUP(B261,'CSP 2016-17'!$A$9:$O$391,15,0)*1000000</f>
        <v>33282.632592987684</v>
      </c>
    </row>
    <row r="262" spans="2:14" x14ac:dyDescent="0.3">
      <c r="B262" s="4" t="s">
        <v>425</v>
      </c>
      <c r="C262" s="4" t="s">
        <v>426</v>
      </c>
      <c r="D262" s="4" t="s">
        <v>348</v>
      </c>
      <c r="E262" s="4" t="s">
        <v>348</v>
      </c>
      <c r="F262" s="20">
        <f t="shared" si="19"/>
        <v>186028.9699597971</v>
      </c>
      <c r="G262" s="20">
        <f t="shared" si="20"/>
        <v>186028.9699597971</v>
      </c>
      <c r="H262" s="20">
        <v>150000000</v>
      </c>
      <c r="I262" s="20">
        <f t="shared" si="21"/>
        <v>389502631.78961796</v>
      </c>
      <c r="J262" s="141">
        <f>'Step 1 (16-17)'!CV264</f>
        <v>1259499.517375797</v>
      </c>
      <c r="K262" s="145">
        <f>VLOOKUP(B262,'RSG 2016-17'!$A$7:$F$389,6,0)*1000000</f>
        <v>1073470.5474159999</v>
      </c>
      <c r="L262" s="20"/>
      <c r="M262" s="120">
        <f t="shared" si="18"/>
        <v>71640.967779240935</v>
      </c>
      <c r="N262" s="20">
        <f>VLOOKUP(B262,'CSP 2016-17'!$A$9:$O$391,15,0)*1000000</f>
        <v>71640.96781388938</v>
      </c>
    </row>
    <row r="263" spans="2:14" x14ac:dyDescent="0.3">
      <c r="B263" s="4" t="s">
        <v>69</v>
      </c>
      <c r="C263" s="4" t="s">
        <v>70</v>
      </c>
      <c r="D263" s="4"/>
      <c r="E263" s="4" t="s">
        <v>36</v>
      </c>
      <c r="F263" s="20">
        <f t="shared" si="19"/>
        <v>-3053276.9885287881</v>
      </c>
      <c r="G263" s="20">
        <f t="shared" si="20"/>
        <v>0</v>
      </c>
      <c r="H263" s="20">
        <v>150000000</v>
      </c>
      <c r="I263" s="20">
        <f t="shared" si="21"/>
        <v>389502631.78961796</v>
      </c>
      <c r="J263" s="141">
        <f>'Step 1 (16-17)'!CV265</f>
        <v>36351332.94318521</v>
      </c>
      <c r="K263" s="145">
        <f>VLOOKUP(B263,'RSG 2016-17'!$A$7:$F$389,6,0)*1000000</f>
        <v>39404609.931713998</v>
      </c>
      <c r="L263" s="20"/>
      <c r="M263" s="120">
        <f t="shared" si="18"/>
        <v>0</v>
      </c>
      <c r="N263" s="20">
        <f>VLOOKUP(B263,'CSP 2016-17'!$A$9:$O$391,15,0)*1000000</f>
        <v>0</v>
      </c>
    </row>
    <row r="264" spans="2:14" x14ac:dyDescent="0.3">
      <c r="B264" s="4" t="s">
        <v>719</v>
      </c>
      <c r="C264" s="4" t="s">
        <v>720</v>
      </c>
      <c r="D264" s="4" t="s">
        <v>348</v>
      </c>
      <c r="E264" s="4" t="s">
        <v>348</v>
      </c>
      <c r="F264" s="20">
        <f t="shared" si="19"/>
        <v>119124.94173328136</v>
      </c>
      <c r="G264" s="20">
        <f t="shared" si="20"/>
        <v>119124.94173328136</v>
      </c>
      <c r="H264" s="20">
        <v>150000000</v>
      </c>
      <c r="I264" s="20">
        <f t="shared" si="21"/>
        <v>389502631.78961796</v>
      </c>
      <c r="J264" s="141">
        <f>'Step 1 (16-17)'!CV266</f>
        <v>1217579.6719232814</v>
      </c>
      <c r="K264" s="145">
        <f>VLOOKUP(B264,'RSG 2016-17'!$A$7:$F$389,6,0)*1000000</f>
        <v>1098454.73019</v>
      </c>
      <c r="L264" s="20"/>
      <c r="M264" s="120">
        <f t="shared" si="18"/>
        <v>45875.790820442126</v>
      </c>
      <c r="N264" s="20">
        <f>VLOOKUP(B264,'CSP 2016-17'!$A$9:$O$391,15,0)*1000000</f>
        <v>45875.79084247104</v>
      </c>
    </row>
    <row r="265" spans="2:14" x14ac:dyDescent="0.3">
      <c r="B265" s="4" t="s">
        <v>703</v>
      </c>
      <c r="C265" s="4" t="s">
        <v>704</v>
      </c>
      <c r="D265" s="4" t="s">
        <v>348</v>
      </c>
      <c r="E265" s="4" t="s">
        <v>348</v>
      </c>
      <c r="F265" s="20">
        <f t="shared" si="19"/>
        <v>103418.62629385339</v>
      </c>
      <c r="G265" s="20">
        <f t="shared" si="20"/>
        <v>103418.62629385339</v>
      </c>
      <c r="H265" s="20">
        <v>150000000</v>
      </c>
      <c r="I265" s="20">
        <f t="shared" si="21"/>
        <v>389502631.78961796</v>
      </c>
      <c r="J265" s="141">
        <f>'Step 1 (16-17)'!CV267</f>
        <v>849647.08852685336</v>
      </c>
      <c r="K265" s="145">
        <f>VLOOKUP(B265,'RSG 2016-17'!$A$7:$F$389,6,0)*1000000</f>
        <v>746228.46223299997</v>
      </c>
      <c r="L265" s="20"/>
      <c r="M265" s="120">
        <f t="shared" si="18"/>
        <v>39827.186462906706</v>
      </c>
      <c r="N265" s="20">
        <f>VLOOKUP(B265,'CSP 2016-17'!$A$9:$O$391,15,0)*1000000</f>
        <v>39827.186481796663</v>
      </c>
    </row>
    <row r="266" spans="2:14" x14ac:dyDescent="0.3">
      <c r="B266" s="4" t="s">
        <v>641</v>
      </c>
      <c r="C266" s="4" t="s">
        <v>642</v>
      </c>
      <c r="D266" s="4" t="s">
        <v>348</v>
      </c>
      <c r="E266" s="4" t="s">
        <v>348</v>
      </c>
      <c r="F266" s="20">
        <f t="shared" si="19"/>
        <v>87529.0486469717</v>
      </c>
      <c r="G266" s="20">
        <f t="shared" si="20"/>
        <v>87529.0486469717</v>
      </c>
      <c r="H266" s="20">
        <v>150000000</v>
      </c>
      <c r="I266" s="20">
        <f t="shared" si="21"/>
        <v>389502631.78961796</v>
      </c>
      <c r="J266" s="141">
        <f>'Step 1 (16-17)'!CV268</f>
        <v>1121271.6917879716</v>
      </c>
      <c r="K266" s="145">
        <f>VLOOKUP(B266,'RSG 2016-17'!$A$7:$F$389,6,0)*1000000</f>
        <v>1033742.6431409999</v>
      </c>
      <c r="L266" s="20"/>
      <c r="M266" s="120">
        <f t="shared" si="18"/>
        <v>33708.006635850703</v>
      </c>
      <c r="N266" s="20">
        <f>VLOOKUP(B266,'CSP 2016-17'!$A$9:$O$391,15,0)*1000000</f>
        <v>33708.006652512508</v>
      </c>
    </row>
    <row r="267" spans="2:14" x14ac:dyDescent="0.3">
      <c r="B267" s="4" t="s">
        <v>481</v>
      </c>
      <c r="C267" s="4" t="s">
        <v>482</v>
      </c>
      <c r="D267" s="4" t="s">
        <v>348</v>
      </c>
      <c r="E267" s="4" t="s">
        <v>348</v>
      </c>
      <c r="F267" s="20">
        <f t="shared" si="19"/>
        <v>104716.99308518856</v>
      </c>
      <c r="G267" s="20">
        <f t="shared" si="20"/>
        <v>104716.99308518856</v>
      </c>
      <c r="H267" s="20">
        <v>150000000</v>
      </c>
      <c r="I267" s="20">
        <f t="shared" si="21"/>
        <v>389502631.78961796</v>
      </c>
      <c r="J267" s="141">
        <f>'Step 1 (16-17)'!CV269</f>
        <v>1208547.3893551885</v>
      </c>
      <c r="K267" s="145">
        <f>VLOOKUP(B267,'RSG 2016-17'!$A$7:$F$389,6,0)*1000000</f>
        <v>1103830.3962699999</v>
      </c>
      <c r="L267" s="20"/>
      <c r="M267" s="120">
        <f t="shared" si="18"/>
        <v>40327.195969403365</v>
      </c>
      <c r="N267" s="20">
        <f>VLOOKUP(B267,'CSP 2016-17'!$A$9:$O$391,15,0)*1000000</f>
        <v>40327.195988790634</v>
      </c>
    </row>
    <row r="268" spans="2:14" x14ac:dyDescent="0.3">
      <c r="B268" s="4" t="s">
        <v>248</v>
      </c>
      <c r="C268" s="4" t="s">
        <v>249</v>
      </c>
      <c r="D268" s="4"/>
      <c r="E268" s="4" t="s">
        <v>203</v>
      </c>
      <c r="F268" s="20">
        <f t="shared" si="19"/>
        <v>882695.19981861627</v>
      </c>
      <c r="G268" s="20">
        <f t="shared" si="20"/>
        <v>882695.19981861627</v>
      </c>
      <c r="H268" s="20">
        <v>150000000</v>
      </c>
      <c r="I268" s="20">
        <f t="shared" si="21"/>
        <v>389502631.78961796</v>
      </c>
      <c r="J268" s="141">
        <f>'Step 1 (16-17)'!CV270</f>
        <v>3274614.2415056163</v>
      </c>
      <c r="K268" s="145">
        <f>VLOOKUP(B268,'RSG 2016-17'!$A$7:$F$389,6,0)*1000000</f>
        <v>2391919.0416870001</v>
      </c>
      <c r="L268" s="20"/>
      <c r="M268" s="120">
        <f t="shared" si="18"/>
        <v>339931.66968973901</v>
      </c>
      <c r="N268" s="20">
        <f>VLOOKUP(B268,'CSP 2016-17'!$A$9:$O$391,15,0)*1000000</f>
        <v>339931.66985430563</v>
      </c>
    </row>
    <row r="269" spans="2:14" x14ac:dyDescent="0.3">
      <c r="B269" s="4" t="s">
        <v>741</v>
      </c>
      <c r="C269" s="4" t="s">
        <v>742</v>
      </c>
      <c r="D269" s="4" t="s">
        <v>348</v>
      </c>
      <c r="E269" s="4" t="s">
        <v>348</v>
      </c>
      <c r="F269" s="20">
        <f t="shared" si="19"/>
        <v>65365.534827153315</v>
      </c>
      <c r="G269" s="20">
        <f t="shared" si="20"/>
        <v>65365.534827153315</v>
      </c>
      <c r="H269" s="20">
        <v>150000000</v>
      </c>
      <c r="I269" s="20">
        <f t="shared" si="21"/>
        <v>389502631.78961796</v>
      </c>
      <c r="J269" s="141">
        <f>'Step 1 (16-17)'!CV271</f>
        <v>828280.4167511533</v>
      </c>
      <c r="K269" s="145">
        <f>VLOOKUP(B269,'RSG 2016-17'!$A$7:$F$389,6,0)*1000000</f>
        <v>762914.88192399999</v>
      </c>
      <c r="L269" s="20"/>
      <c r="M269" s="120">
        <f t="shared" si="18"/>
        <v>25172.69313181144</v>
      </c>
      <c r="N269" s="20">
        <f>VLOOKUP(B269,'CSP 2016-17'!$A$9:$O$391,15,0)*1000000</f>
        <v>25172.69314389944</v>
      </c>
    </row>
    <row r="270" spans="2:14" x14ac:dyDescent="0.3">
      <c r="B270" s="4" t="s">
        <v>45</v>
      </c>
      <c r="C270" s="4" t="s">
        <v>46</v>
      </c>
      <c r="D270" s="4"/>
      <c r="E270" s="4" t="s">
        <v>36</v>
      </c>
      <c r="F270" s="20">
        <f t="shared" si="19"/>
        <v>-4436264.3417373225</v>
      </c>
      <c r="G270" s="20">
        <f t="shared" si="20"/>
        <v>0</v>
      </c>
      <c r="H270" s="20">
        <v>150000000</v>
      </c>
      <c r="I270" s="20">
        <f t="shared" si="21"/>
        <v>389502631.78961796</v>
      </c>
      <c r="J270" s="141">
        <f>'Step 1 (16-17)'!CV272</f>
        <v>42319172.594420679</v>
      </c>
      <c r="K270" s="145">
        <f>VLOOKUP(B270,'RSG 2016-17'!$A$7:$F$389,6,0)*1000000</f>
        <v>46755436.936158001</v>
      </c>
      <c r="L270" s="20"/>
      <c r="M270" s="120">
        <f t="shared" si="18"/>
        <v>0</v>
      </c>
      <c r="N270" s="20">
        <f>VLOOKUP(B270,'CSP 2016-17'!$A$9:$O$391,15,0)*1000000</f>
        <v>0</v>
      </c>
    </row>
    <row r="271" spans="2:14" x14ac:dyDescent="0.3">
      <c r="B271" s="4" t="s">
        <v>89</v>
      </c>
      <c r="C271" s="4" t="s">
        <v>90</v>
      </c>
      <c r="D271" s="4"/>
      <c r="E271" s="4" t="s">
        <v>36</v>
      </c>
      <c r="F271" s="20">
        <f t="shared" si="19"/>
        <v>-7859480.5911110416</v>
      </c>
      <c r="G271" s="20">
        <f t="shared" si="20"/>
        <v>0</v>
      </c>
      <c r="H271" s="20">
        <v>150000000</v>
      </c>
      <c r="I271" s="20">
        <f t="shared" si="21"/>
        <v>389502631.78961796</v>
      </c>
      <c r="J271" s="141">
        <f>'Step 1 (16-17)'!CV273</f>
        <v>59565347.724964954</v>
      </c>
      <c r="K271" s="145">
        <f>VLOOKUP(B271,'RSG 2016-17'!$A$7:$F$389,6,0)*1000000</f>
        <v>67424828.316075996</v>
      </c>
      <c r="L271" s="20"/>
      <c r="M271" s="120">
        <f t="shared" si="18"/>
        <v>0</v>
      </c>
      <c r="N271" s="20">
        <f>VLOOKUP(B271,'CSP 2016-17'!$A$9:$O$391,15,0)*1000000</f>
        <v>0</v>
      </c>
    </row>
    <row r="272" spans="2:14" x14ac:dyDescent="0.3">
      <c r="B272" s="4" t="s">
        <v>627</v>
      </c>
      <c r="C272" s="4" t="s">
        <v>628</v>
      </c>
      <c r="D272" s="4" t="s">
        <v>348</v>
      </c>
      <c r="E272" s="4" t="s">
        <v>348</v>
      </c>
      <c r="F272" s="20">
        <f t="shared" si="19"/>
        <v>5909.4774282490835</v>
      </c>
      <c r="G272" s="20">
        <f t="shared" si="20"/>
        <v>5909.4774282490835</v>
      </c>
      <c r="H272" s="20">
        <v>150000000</v>
      </c>
      <c r="I272" s="20">
        <f t="shared" si="21"/>
        <v>389502631.78961796</v>
      </c>
      <c r="J272" s="141">
        <f>'Step 1 (16-17)'!CV274</f>
        <v>2134414.8490932491</v>
      </c>
      <c r="K272" s="145">
        <f>VLOOKUP(B272,'RSG 2016-17'!$A$7:$F$389,6,0)*1000000</f>
        <v>2128505.371665</v>
      </c>
      <c r="L272" s="20"/>
      <c r="M272" s="120">
        <f t="shared" si="18"/>
        <v>2275.778240995674</v>
      </c>
      <c r="N272" s="20">
        <f>VLOOKUP(B272,'CSP 2016-17'!$A$9:$O$391,15,0)*1000000</f>
        <v>2275.7508235695263</v>
      </c>
    </row>
    <row r="273" spans="2:14" x14ac:dyDescent="0.3">
      <c r="B273" s="4" t="s">
        <v>655</v>
      </c>
      <c r="C273" s="4" t="s">
        <v>656</v>
      </c>
      <c r="D273" s="4" t="s">
        <v>348</v>
      </c>
      <c r="E273" s="4" t="s">
        <v>348</v>
      </c>
      <c r="F273" s="20">
        <f t="shared" si="19"/>
        <v>-94307.972792135784</v>
      </c>
      <c r="G273" s="20">
        <f t="shared" si="20"/>
        <v>0</v>
      </c>
      <c r="H273" s="20">
        <v>150000000</v>
      </c>
      <c r="I273" s="20">
        <f t="shared" si="21"/>
        <v>389502631.78961796</v>
      </c>
      <c r="J273" s="141">
        <f>'Step 1 (16-17)'!CV275</f>
        <v>1486734.6589558641</v>
      </c>
      <c r="K273" s="145">
        <f>VLOOKUP(B273,'RSG 2016-17'!$A$7:$F$389,6,0)*1000000</f>
        <v>1581042.6317479999</v>
      </c>
      <c r="L273" s="20"/>
      <c r="M273" s="120">
        <f t="shared" si="18"/>
        <v>0</v>
      </c>
      <c r="N273" s="20">
        <f>VLOOKUP(B273,'CSP 2016-17'!$A$9:$O$391,15,0)*1000000</f>
        <v>0</v>
      </c>
    </row>
    <row r="274" spans="2:14" x14ac:dyDescent="0.3">
      <c r="B274" s="4" t="s">
        <v>61</v>
      </c>
      <c r="C274" s="4" t="s">
        <v>62</v>
      </c>
      <c r="D274" s="4"/>
      <c r="E274" s="4" t="s">
        <v>36</v>
      </c>
      <c r="F274" s="20">
        <f t="shared" si="19"/>
        <v>-2082671.1382201761</v>
      </c>
      <c r="G274" s="20">
        <f t="shared" si="20"/>
        <v>0</v>
      </c>
      <c r="H274" s="20">
        <v>150000000</v>
      </c>
      <c r="I274" s="20">
        <f t="shared" si="21"/>
        <v>389502631.78961796</v>
      </c>
      <c r="J274" s="141">
        <f>'Step 1 (16-17)'!CV276</f>
        <v>36494072.239820823</v>
      </c>
      <c r="K274" s="145">
        <f>VLOOKUP(B274,'RSG 2016-17'!$A$7:$F$389,6,0)*1000000</f>
        <v>38576743.378040999</v>
      </c>
      <c r="L274" s="20"/>
      <c r="M274" s="120">
        <f t="shared" si="18"/>
        <v>0</v>
      </c>
      <c r="N274" s="20">
        <f>VLOOKUP(B274,'CSP 2016-17'!$A$9:$O$391,15,0)*1000000</f>
        <v>0</v>
      </c>
    </row>
    <row r="275" spans="2:14" x14ac:dyDescent="0.3">
      <c r="B275" s="4" t="s">
        <v>743</v>
      </c>
      <c r="C275" s="4" t="s">
        <v>744</v>
      </c>
      <c r="D275" s="4" t="s">
        <v>348</v>
      </c>
      <c r="E275" s="4" t="s">
        <v>348</v>
      </c>
      <c r="F275" s="20">
        <f t="shared" si="19"/>
        <v>29692.350250431802</v>
      </c>
      <c r="G275" s="20">
        <f t="shared" si="20"/>
        <v>29692.350250431802</v>
      </c>
      <c r="H275" s="20">
        <v>150000000</v>
      </c>
      <c r="I275" s="20">
        <f t="shared" si="21"/>
        <v>389502631.78961796</v>
      </c>
      <c r="J275" s="141">
        <f>'Step 1 (16-17)'!CV277</f>
        <v>1150989.8836394318</v>
      </c>
      <c r="K275" s="145">
        <f>VLOOKUP(B275,'RSG 2016-17'!$A$7:$F$389,6,0)*1000000</f>
        <v>1121297.533389</v>
      </c>
      <c r="L275" s="20"/>
      <c r="M275" s="120">
        <f t="shared" si="18"/>
        <v>11434.71744234691</v>
      </c>
      <c r="N275" s="20">
        <f>VLOOKUP(B275,'CSP 2016-17'!$A$9:$O$391,15,0)*1000000</f>
        <v>11434.717447698331</v>
      </c>
    </row>
    <row r="276" spans="2:14" x14ac:dyDescent="0.3">
      <c r="B276" s="4" t="s">
        <v>529</v>
      </c>
      <c r="C276" s="4" t="s">
        <v>530</v>
      </c>
      <c r="D276" s="4" t="s">
        <v>348</v>
      </c>
      <c r="E276" s="4" t="s">
        <v>348</v>
      </c>
      <c r="F276" s="20">
        <f t="shared" si="19"/>
        <v>394414.65042485378</v>
      </c>
      <c r="G276" s="20">
        <f t="shared" si="20"/>
        <v>394414.65042485378</v>
      </c>
      <c r="H276" s="20">
        <v>150000000</v>
      </c>
      <c r="I276" s="20">
        <f t="shared" si="21"/>
        <v>389502631.78961796</v>
      </c>
      <c r="J276" s="141">
        <f>'Step 1 (16-17)'!CV278</f>
        <v>1027205.9333018538</v>
      </c>
      <c r="K276" s="145">
        <f>VLOOKUP(B276,'RSG 2016-17'!$A$7:$F$389,6,0)*1000000</f>
        <v>632791.28287700005</v>
      </c>
      <c r="L276" s="20"/>
      <c r="M276" s="120">
        <f t="shared" si="18"/>
        <v>151891.65036420946</v>
      </c>
      <c r="N276" s="20">
        <f>VLOOKUP(B276,'CSP 2016-17'!$A$9:$O$391,15,0)*1000000</f>
        <v>151891.65043717591</v>
      </c>
    </row>
    <row r="277" spans="2:14" x14ac:dyDescent="0.3">
      <c r="B277" s="4" t="s">
        <v>71</v>
      </c>
      <c r="C277" s="4" t="s">
        <v>72</v>
      </c>
      <c r="D277" s="4"/>
      <c r="E277" s="4" t="s">
        <v>36</v>
      </c>
      <c r="F277" s="20">
        <f t="shared" si="19"/>
        <v>-8161493.4156092405</v>
      </c>
      <c r="G277" s="20">
        <f t="shared" si="20"/>
        <v>0</v>
      </c>
      <c r="H277" s="20">
        <v>150000000</v>
      </c>
      <c r="I277" s="20">
        <f t="shared" si="21"/>
        <v>389502631.78961796</v>
      </c>
      <c r="J277" s="141">
        <f>'Step 1 (16-17)'!CV279</f>
        <v>82430968.913007766</v>
      </c>
      <c r="K277" s="145">
        <f>VLOOKUP(B277,'RSG 2016-17'!$A$7:$F$389,6,0)*1000000</f>
        <v>90592462.328617007</v>
      </c>
      <c r="L277" s="20"/>
      <c r="M277" s="120">
        <f t="shared" si="18"/>
        <v>0</v>
      </c>
      <c r="N277" s="20">
        <f>VLOOKUP(B277,'CSP 2016-17'!$A$9:$O$391,15,0)*1000000</f>
        <v>0</v>
      </c>
    </row>
    <row r="278" spans="2:14" x14ac:dyDescent="0.3">
      <c r="B278" s="4" t="s">
        <v>531</v>
      </c>
      <c r="C278" s="4" t="s">
        <v>532</v>
      </c>
      <c r="D278" s="4" t="s">
        <v>348</v>
      </c>
      <c r="E278" s="4" t="s">
        <v>348</v>
      </c>
      <c r="F278" s="20">
        <f t="shared" si="19"/>
        <v>158967.99783569644</v>
      </c>
      <c r="G278" s="20">
        <f t="shared" si="20"/>
        <v>158967.99783569644</v>
      </c>
      <c r="H278" s="20">
        <v>150000000</v>
      </c>
      <c r="I278" s="20">
        <f t="shared" si="21"/>
        <v>389502631.78961796</v>
      </c>
      <c r="J278" s="141">
        <f>'Step 1 (16-17)'!CV280</f>
        <v>1895189.1905256964</v>
      </c>
      <c r="K278" s="145">
        <f>VLOOKUP(B278,'RSG 2016-17'!$A$7:$F$389,6,0)*1000000</f>
        <v>1736221.1926899999</v>
      </c>
      <c r="L278" s="20"/>
      <c r="M278" s="120">
        <f t="shared" si="18"/>
        <v>61219.611189261414</v>
      </c>
      <c r="N278" s="20">
        <f>VLOOKUP(B278,'CSP 2016-17'!$A$9:$O$391,15,0)*1000000</f>
        <v>61219.611218919868</v>
      </c>
    </row>
    <row r="279" spans="2:14" x14ac:dyDescent="0.3">
      <c r="B279" s="4" t="s">
        <v>298</v>
      </c>
      <c r="C279" s="4" t="s">
        <v>299</v>
      </c>
      <c r="D279" s="4"/>
      <c r="E279" s="4" t="s">
        <v>203</v>
      </c>
      <c r="F279" s="20">
        <f t="shared" si="19"/>
        <v>1494785.6303157434</v>
      </c>
      <c r="G279" s="20">
        <f t="shared" si="20"/>
        <v>1494785.6303157434</v>
      </c>
      <c r="H279" s="20">
        <v>150000000</v>
      </c>
      <c r="I279" s="20">
        <f t="shared" si="21"/>
        <v>389502631.78961796</v>
      </c>
      <c r="J279" s="141">
        <f>'Step 1 (16-17)'!CV281</f>
        <v>33060717.019253742</v>
      </c>
      <c r="K279" s="145">
        <f>VLOOKUP(B279,'RSG 2016-17'!$A$7:$F$389,6,0)*1000000</f>
        <v>31565931.388937999</v>
      </c>
      <c r="L279" s="20"/>
      <c r="M279" s="120">
        <f t="shared" si="18"/>
        <v>575651.68049613666</v>
      </c>
      <c r="N279" s="20">
        <f>VLOOKUP(B279,'CSP 2016-17'!$A$9:$O$391,15,0)*1000000</f>
        <v>575651.68077401689</v>
      </c>
    </row>
    <row r="280" spans="2:14" x14ac:dyDescent="0.3">
      <c r="B280" s="4" t="s">
        <v>807</v>
      </c>
      <c r="C280" s="4" t="s">
        <v>808</v>
      </c>
      <c r="D280" s="4" t="s">
        <v>764</v>
      </c>
      <c r="E280" s="4" t="s">
        <v>764</v>
      </c>
      <c r="F280" s="20">
        <f t="shared" si="19"/>
        <v>188525.37243446289</v>
      </c>
      <c r="G280" s="20">
        <f t="shared" si="20"/>
        <v>188525.37243446289</v>
      </c>
      <c r="H280" s="20">
        <v>150000000</v>
      </c>
      <c r="I280" s="20">
        <f t="shared" si="21"/>
        <v>389502631.78961796</v>
      </c>
      <c r="J280" s="141">
        <f>'Step 1 (16-17)'!CV282</f>
        <v>3132875.3722494631</v>
      </c>
      <c r="K280" s="145">
        <f>VLOOKUP(B280,'RSG 2016-17'!$A$7:$F$389,6,0)*1000000</f>
        <v>2944349.9998150002</v>
      </c>
      <c r="L280" s="20"/>
      <c r="M280" s="120">
        <f t="shared" si="18"/>
        <v>72602.348629170912</v>
      </c>
      <c r="N280" s="20">
        <f>VLOOKUP(B280,'CSP 2016-17'!$A$9:$O$391,15,0)*1000000</f>
        <v>72602.348664026853</v>
      </c>
    </row>
    <row r="281" spans="2:14" x14ac:dyDescent="0.3">
      <c r="B281" s="4" t="s">
        <v>260</v>
      </c>
      <c r="C281" s="4" t="s">
        <v>261</v>
      </c>
      <c r="D281" s="4"/>
      <c r="E281" s="4" t="s">
        <v>203</v>
      </c>
      <c r="F281" s="20">
        <f t="shared" si="19"/>
        <v>-820410.68292462081</v>
      </c>
      <c r="G281" s="20">
        <f t="shared" si="20"/>
        <v>0</v>
      </c>
      <c r="H281" s="20">
        <v>150000000</v>
      </c>
      <c r="I281" s="20">
        <f t="shared" si="21"/>
        <v>389502631.78961796</v>
      </c>
      <c r="J281" s="141">
        <f>'Step 1 (16-17)'!CV283</f>
        <v>17656185.235051379</v>
      </c>
      <c r="K281" s="145">
        <f>VLOOKUP(B281,'RSG 2016-17'!$A$7:$F$389,6,0)*1000000</f>
        <v>18476595.917975999</v>
      </c>
      <c r="L281" s="20"/>
      <c r="M281" s="120">
        <f t="shared" si="18"/>
        <v>0</v>
      </c>
      <c r="N281" s="20">
        <f>VLOOKUP(B281,'CSP 2016-17'!$A$9:$O$391,15,0)*1000000</f>
        <v>0</v>
      </c>
    </row>
    <row r="282" spans="2:14" x14ac:dyDescent="0.3">
      <c r="B282" s="4" t="s">
        <v>91</v>
      </c>
      <c r="C282" s="4" t="s">
        <v>92</v>
      </c>
      <c r="D282" s="4"/>
      <c r="E282" s="4" t="s">
        <v>36</v>
      </c>
      <c r="F282" s="20">
        <f t="shared" si="19"/>
        <v>2492827.2746966593</v>
      </c>
      <c r="G282" s="20">
        <f t="shared" si="20"/>
        <v>2492827.2746966593</v>
      </c>
      <c r="H282" s="20">
        <v>150000000</v>
      </c>
      <c r="I282" s="20">
        <f t="shared" si="21"/>
        <v>389502631.78961796</v>
      </c>
      <c r="J282" s="141">
        <f>'Step 1 (16-17)'!CV284</f>
        <v>21692529.437375661</v>
      </c>
      <c r="K282" s="145">
        <f>VLOOKUP(B282,'RSG 2016-17'!$A$7:$F$389,6,0)*1000000</f>
        <v>19199702.162679002</v>
      </c>
      <c r="L282" s="20"/>
      <c r="M282" s="120">
        <f t="shared" si="18"/>
        <v>960004.01713964925</v>
      </c>
      <c r="N282" s="20">
        <f>VLOOKUP(B282,'CSP 2016-17'!$A$9:$O$391,15,0)*1000000</f>
        <v>960004.01760302845</v>
      </c>
    </row>
    <row r="283" spans="2:14" x14ac:dyDescent="0.3">
      <c r="B283" s="4" t="s">
        <v>310</v>
      </c>
      <c r="C283" s="4" t="s">
        <v>311</v>
      </c>
      <c r="D283" s="4" t="s">
        <v>312</v>
      </c>
      <c r="E283" s="4" t="s">
        <v>312</v>
      </c>
      <c r="F283" s="20">
        <f t="shared" si="19"/>
        <v>2831605.2539733276</v>
      </c>
      <c r="G283" s="20">
        <f t="shared" si="20"/>
        <v>2831605.2539733276</v>
      </c>
      <c r="H283" s="20">
        <v>150000000</v>
      </c>
      <c r="I283" s="20">
        <f t="shared" si="21"/>
        <v>389502631.78961796</v>
      </c>
      <c r="J283" s="141">
        <f>'Step 1 (16-17)'!CV285</f>
        <v>45072664.246117331</v>
      </c>
      <c r="K283" s="145">
        <f>VLOOKUP(B283,'RSG 2016-17'!$A$7:$F$389,6,0)*1000000</f>
        <v>42241058.992144004</v>
      </c>
      <c r="L283" s="20"/>
      <c r="M283" s="120">
        <f t="shared" si="18"/>
        <v>1090469.6231305939</v>
      </c>
      <c r="N283" s="20">
        <f>VLOOKUP(B283,'CSP 2016-17'!$A$9:$O$391,15,0)*1000000</f>
        <v>1090469.6236562857</v>
      </c>
    </row>
    <row r="284" spans="2:14" x14ac:dyDescent="0.3">
      <c r="B284" s="4" t="s">
        <v>349</v>
      </c>
      <c r="C284" s="4" t="s">
        <v>350</v>
      </c>
      <c r="D284" s="4" t="s">
        <v>348</v>
      </c>
      <c r="E284" s="4" t="s">
        <v>348</v>
      </c>
      <c r="F284" s="20">
        <f t="shared" si="19"/>
        <v>208466.29285874218</v>
      </c>
      <c r="G284" s="20">
        <f t="shared" si="20"/>
        <v>208466.29285874218</v>
      </c>
      <c r="H284" s="20">
        <v>150000000</v>
      </c>
      <c r="I284" s="20">
        <f t="shared" si="21"/>
        <v>389502631.78961796</v>
      </c>
      <c r="J284" s="141">
        <f>'Step 1 (16-17)'!CV286</f>
        <v>644279.7384187422</v>
      </c>
      <c r="K284" s="145">
        <f>VLOOKUP(B284,'RSG 2016-17'!$A$7:$F$389,6,0)*1000000</f>
        <v>435813.44556000002</v>
      </c>
      <c r="L284" s="20"/>
      <c r="M284" s="120">
        <f t="shared" si="18"/>
        <v>80281.726942736452</v>
      </c>
      <c r="N284" s="20">
        <f>VLOOKUP(B284,'CSP 2016-17'!$A$9:$O$391,15,0)*1000000</f>
        <v>80281.726981575659</v>
      </c>
    </row>
    <row r="285" spans="2:14" x14ac:dyDescent="0.3">
      <c r="B285" s="4" t="s">
        <v>361</v>
      </c>
      <c r="C285" s="4" t="s">
        <v>362</v>
      </c>
      <c r="D285" s="4" t="s">
        <v>348</v>
      </c>
      <c r="E285" s="4" t="s">
        <v>348</v>
      </c>
      <c r="F285" s="20">
        <f t="shared" si="19"/>
        <v>196936.87799303501</v>
      </c>
      <c r="G285" s="20">
        <f t="shared" si="20"/>
        <v>196936.87799303501</v>
      </c>
      <c r="H285" s="20">
        <v>150000000</v>
      </c>
      <c r="I285" s="20">
        <f t="shared" si="21"/>
        <v>389502631.78961796</v>
      </c>
      <c r="J285" s="141">
        <f>'Step 1 (16-17)'!CV287</f>
        <v>1122690.732674035</v>
      </c>
      <c r="K285" s="145">
        <f>VLOOKUP(B285,'RSG 2016-17'!$A$7:$F$389,6,0)*1000000</f>
        <v>925753.854681</v>
      </c>
      <c r="L285" s="20"/>
      <c r="M285" s="120">
        <f t="shared" si="18"/>
        <v>75841.674196725275</v>
      </c>
      <c r="N285" s="20">
        <f>VLOOKUP(B285,'CSP 2016-17'!$A$9:$O$391,15,0)*1000000</f>
        <v>75841.674233694328</v>
      </c>
    </row>
    <row r="286" spans="2:14" x14ac:dyDescent="0.3">
      <c r="B286" s="4" t="s">
        <v>387</v>
      </c>
      <c r="C286" s="4" t="s">
        <v>388</v>
      </c>
      <c r="D286" s="4" t="s">
        <v>348</v>
      </c>
      <c r="E286" s="4" t="s">
        <v>348</v>
      </c>
      <c r="F286" s="20">
        <f t="shared" si="19"/>
        <v>8424.7729062992148</v>
      </c>
      <c r="G286" s="20">
        <f t="shared" si="20"/>
        <v>8424.7729062992148</v>
      </c>
      <c r="H286" s="20">
        <v>150000000</v>
      </c>
      <c r="I286" s="20">
        <f t="shared" si="21"/>
        <v>389502631.78961796</v>
      </c>
      <c r="J286" s="141">
        <f>'Step 1 (16-17)'!CV288</f>
        <v>1207618.9808942992</v>
      </c>
      <c r="K286" s="145">
        <f>VLOOKUP(B286,'RSG 2016-17'!$A$7:$F$389,6,0)*1000000</f>
        <v>1199194.207988</v>
      </c>
      <c r="L286" s="20"/>
      <c r="M286" s="120">
        <f t="shared" si="18"/>
        <v>3244.4349095629555</v>
      </c>
      <c r="N286" s="20">
        <f>VLOOKUP(B286,'CSP 2016-17'!$A$9:$O$391,15,0)*1000000</f>
        <v>3244.4349110133562</v>
      </c>
    </row>
    <row r="287" spans="2:14" x14ac:dyDescent="0.3">
      <c r="B287" s="4" t="s">
        <v>206</v>
      </c>
      <c r="C287" s="4" t="s">
        <v>207</v>
      </c>
      <c r="D287" s="4"/>
      <c r="E287" s="4" t="s">
        <v>203</v>
      </c>
      <c r="F287" s="20">
        <f t="shared" si="19"/>
        <v>4747117.5481852368</v>
      </c>
      <c r="G287" s="20">
        <f t="shared" si="20"/>
        <v>4747117.5481852368</v>
      </c>
      <c r="H287" s="20">
        <v>150000000</v>
      </c>
      <c r="I287" s="20">
        <f t="shared" si="21"/>
        <v>389502631.78961796</v>
      </c>
      <c r="J287" s="141">
        <f>'Step 1 (16-17)'!CV289</f>
        <v>30031077.348921236</v>
      </c>
      <c r="K287" s="145">
        <f>VLOOKUP(B287,'RSG 2016-17'!$A$7:$F$389,6,0)*1000000</f>
        <v>25283959.800735999</v>
      </c>
      <c r="L287" s="20"/>
      <c r="M287" s="120">
        <f t="shared" si="18"/>
        <v>1828145.8817264028</v>
      </c>
      <c r="N287" s="20">
        <f>VLOOKUP(B287,'CSP 2016-17'!$A$9:$O$391,15,0)*1000000</f>
        <v>1828145.8826084835</v>
      </c>
    </row>
    <row r="288" spans="2:14" x14ac:dyDescent="0.3">
      <c r="B288" s="4" t="s">
        <v>397</v>
      </c>
      <c r="C288" s="4" t="s">
        <v>398</v>
      </c>
      <c r="D288" s="4" t="s">
        <v>348</v>
      </c>
      <c r="E288" s="4" t="s">
        <v>348</v>
      </c>
      <c r="F288" s="20">
        <f t="shared" si="19"/>
        <v>145660.006545907</v>
      </c>
      <c r="G288" s="20">
        <f t="shared" si="20"/>
        <v>145660.006545907</v>
      </c>
      <c r="H288" s="20">
        <v>150000000</v>
      </c>
      <c r="I288" s="20">
        <f t="shared" si="21"/>
        <v>389502631.78961796</v>
      </c>
      <c r="J288" s="141">
        <f>'Step 1 (16-17)'!CV290</f>
        <v>895111.88524390699</v>
      </c>
      <c r="K288" s="145">
        <f>VLOOKUP(B288,'RSG 2016-17'!$A$7:$F$389,6,0)*1000000</f>
        <v>749451.87869799999</v>
      </c>
      <c r="L288" s="20"/>
      <c r="M288" s="120">
        <f t="shared" si="18"/>
        <v>56094.617079987671</v>
      </c>
      <c r="N288" s="20">
        <f>VLOOKUP(B288,'CSP 2016-17'!$A$9:$O$391,15,0)*1000000</f>
        <v>56094.617106706806</v>
      </c>
    </row>
    <row r="289" spans="2:14" x14ac:dyDescent="0.3">
      <c r="B289" s="4" t="s">
        <v>587</v>
      </c>
      <c r="C289" s="4" t="s">
        <v>588</v>
      </c>
      <c r="D289" s="4" t="s">
        <v>348</v>
      </c>
      <c r="E289" s="4" t="s">
        <v>348</v>
      </c>
      <c r="F289" s="20">
        <f t="shared" si="19"/>
        <v>-140526.30291768583</v>
      </c>
      <c r="G289" s="20">
        <f t="shared" si="20"/>
        <v>0</v>
      </c>
      <c r="H289" s="20">
        <v>150000000</v>
      </c>
      <c r="I289" s="20">
        <f t="shared" si="21"/>
        <v>389502631.78961796</v>
      </c>
      <c r="J289" s="141">
        <f>'Step 1 (16-17)'!CV291</f>
        <v>1525031.4552913143</v>
      </c>
      <c r="K289" s="145">
        <f>VLOOKUP(B289,'RSG 2016-17'!$A$7:$F$389,6,0)*1000000</f>
        <v>1665557.7582090001</v>
      </c>
      <c r="L289" s="20"/>
      <c r="M289" s="120">
        <f t="shared" si="18"/>
        <v>0</v>
      </c>
      <c r="N289" s="20">
        <f>VLOOKUP(B289,'CSP 2016-17'!$A$9:$O$391,15,0)*1000000</f>
        <v>0</v>
      </c>
    </row>
    <row r="290" spans="2:14" x14ac:dyDescent="0.3">
      <c r="B290" s="4" t="s">
        <v>589</v>
      </c>
      <c r="C290" s="4" t="s">
        <v>590</v>
      </c>
      <c r="D290" s="4" t="s">
        <v>348</v>
      </c>
      <c r="E290" s="4" t="s">
        <v>348</v>
      </c>
      <c r="F290" s="20">
        <f t="shared" si="19"/>
        <v>-26457.304989030119</v>
      </c>
      <c r="G290" s="20">
        <f t="shared" si="20"/>
        <v>0</v>
      </c>
      <c r="H290" s="20">
        <v>150000000</v>
      </c>
      <c r="I290" s="20">
        <f t="shared" si="21"/>
        <v>389502631.78961796</v>
      </c>
      <c r="J290" s="141">
        <f>'Step 1 (16-17)'!CV292</f>
        <v>1673240.18912297</v>
      </c>
      <c r="K290" s="145">
        <f>VLOOKUP(B290,'RSG 2016-17'!$A$7:$F$389,6,0)*1000000</f>
        <v>1699697.4941120001</v>
      </c>
      <c r="L290" s="20"/>
      <c r="M290" s="120">
        <f t="shared" si="18"/>
        <v>0</v>
      </c>
      <c r="N290" s="20">
        <f>VLOOKUP(B290,'CSP 2016-17'!$A$9:$O$391,15,0)*1000000</f>
        <v>0</v>
      </c>
    </row>
    <row r="291" spans="2:14" x14ac:dyDescent="0.3">
      <c r="B291" s="4" t="s">
        <v>373</v>
      </c>
      <c r="C291" s="4" t="s">
        <v>374</v>
      </c>
      <c r="D291" s="4" t="s">
        <v>348</v>
      </c>
      <c r="E291" s="4" t="s">
        <v>348</v>
      </c>
      <c r="F291" s="20">
        <f t="shared" si="19"/>
        <v>300603.00099236565</v>
      </c>
      <c r="G291" s="20">
        <f t="shared" si="20"/>
        <v>300603.00099236565</v>
      </c>
      <c r="H291" s="20">
        <v>150000000</v>
      </c>
      <c r="I291" s="20">
        <f t="shared" si="21"/>
        <v>389502631.78961796</v>
      </c>
      <c r="J291" s="141">
        <f>'Step 1 (16-17)'!CV293</f>
        <v>1234598.6540983657</v>
      </c>
      <c r="K291" s="145">
        <f>VLOOKUP(B291,'RSG 2016-17'!$A$7:$F$389,6,0)*1000000</f>
        <v>933995.65310600004</v>
      </c>
      <c r="L291" s="20"/>
      <c r="M291" s="120">
        <f t="shared" si="18"/>
        <v>115764.17325264582</v>
      </c>
      <c r="N291" s="20">
        <f>VLOOKUP(B291,'CSP 2016-17'!$A$9:$O$391,15,0)*1000000</f>
        <v>115764.17330836688</v>
      </c>
    </row>
    <row r="292" spans="2:14" x14ac:dyDescent="0.3">
      <c r="B292" s="4" t="s">
        <v>603</v>
      </c>
      <c r="C292" s="4" t="s">
        <v>604</v>
      </c>
      <c r="D292" s="4" t="s">
        <v>348</v>
      </c>
      <c r="E292" s="4" t="s">
        <v>348</v>
      </c>
      <c r="F292" s="20">
        <f t="shared" si="19"/>
        <v>42869.752587342169</v>
      </c>
      <c r="G292" s="20">
        <f t="shared" si="20"/>
        <v>42869.752587342169</v>
      </c>
      <c r="H292" s="20">
        <v>150000000</v>
      </c>
      <c r="I292" s="20">
        <f t="shared" si="21"/>
        <v>389502631.78961796</v>
      </c>
      <c r="J292" s="141">
        <f>'Step 1 (16-17)'!CV294</f>
        <v>1544916.1800523421</v>
      </c>
      <c r="K292" s="145">
        <f>VLOOKUP(B292,'RSG 2016-17'!$A$7:$F$389,6,0)*1000000</f>
        <v>1502046.427465</v>
      </c>
      <c r="L292" s="20"/>
      <c r="M292" s="120">
        <f t="shared" si="18"/>
        <v>16509.420895452669</v>
      </c>
      <c r="N292" s="20">
        <f>VLOOKUP(B292,'CSP 2016-17'!$A$9:$O$391,15,0)*1000000</f>
        <v>16509.420903672606</v>
      </c>
    </row>
    <row r="293" spans="2:14" x14ac:dyDescent="0.3">
      <c r="B293" s="4" t="s">
        <v>617</v>
      </c>
      <c r="C293" s="4" t="s">
        <v>618</v>
      </c>
      <c r="D293" s="4" t="s">
        <v>348</v>
      </c>
      <c r="E293" s="4" t="s">
        <v>348</v>
      </c>
      <c r="F293" s="20">
        <f t="shared" si="19"/>
        <v>184330.2736824028</v>
      </c>
      <c r="G293" s="20">
        <f t="shared" si="20"/>
        <v>184330.2736824028</v>
      </c>
      <c r="H293" s="20">
        <v>150000000</v>
      </c>
      <c r="I293" s="20">
        <f t="shared" si="21"/>
        <v>389502631.78961796</v>
      </c>
      <c r="J293" s="141">
        <f>'Step 1 (16-17)'!CV295</f>
        <v>995997.7057254028</v>
      </c>
      <c r="K293" s="145">
        <f>VLOOKUP(B293,'RSG 2016-17'!$A$7:$F$389,6,0)*1000000</f>
        <v>811667.43204300001</v>
      </c>
      <c r="L293" s="20"/>
      <c r="M293" s="120">
        <f t="shared" si="18"/>
        <v>70986.78878065903</v>
      </c>
      <c r="N293" s="20">
        <f>VLOOKUP(B293,'CSP 2016-17'!$A$9:$O$391,15,0)*1000000</f>
        <v>70986.788815143678</v>
      </c>
    </row>
    <row r="294" spans="2:14" x14ac:dyDescent="0.3">
      <c r="B294" s="4" t="s">
        <v>647</v>
      </c>
      <c r="C294" s="4" t="s">
        <v>648</v>
      </c>
      <c r="D294" s="4" t="s">
        <v>348</v>
      </c>
      <c r="E294" s="4" t="s">
        <v>348</v>
      </c>
      <c r="F294" s="20">
        <f t="shared" si="19"/>
        <v>111170.30033962266</v>
      </c>
      <c r="G294" s="20">
        <f t="shared" si="20"/>
        <v>111170.30033962266</v>
      </c>
      <c r="H294" s="20">
        <v>150000000</v>
      </c>
      <c r="I294" s="20">
        <f t="shared" si="21"/>
        <v>389502631.78961796</v>
      </c>
      <c r="J294" s="141">
        <f>'Step 1 (16-17)'!CV296</f>
        <v>1306035.0264386227</v>
      </c>
      <c r="K294" s="145">
        <f>VLOOKUP(B294,'RSG 2016-17'!$A$7:$F$389,6,0)*1000000</f>
        <v>1194864.7260990001</v>
      </c>
      <c r="L294" s="20"/>
      <c r="M294" s="120">
        <f t="shared" si="18"/>
        <v>42812.406617961853</v>
      </c>
      <c r="N294" s="20">
        <f>VLOOKUP(B294,'CSP 2016-17'!$A$9:$O$391,15,0)*1000000</f>
        <v>42812.406638766181</v>
      </c>
    </row>
    <row r="295" spans="2:14" x14ac:dyDescent="0.3">
      <c r="B295" s="4" t="s">
        <v>559</v>
      </c>
      <c r="C295" s="4" t="s">
        <v>560</v>
      </c>
      <c r="D295" s="4" t="s">
        <v>348</v>
      </c>
      <c r="E295" s="4" t="s">
        <v>348</v>
      </c>
      <c r="F295" s="20">
        <f t="shared" si="19"/>
        <v>238925.90105906595</v>
      </c>
      <c r="G295" s="20">
        <f t="shared" si="20"/>
        <v>238925.90105906595</v>
      </c>
      <c r="H295" s="20">
        <v>150000000</v>
      </c>
      <c r="I295" s="20">
        <f t="shared" si="21"/>
        <v>389502631.78961796</v>
      </c>
      <c r="J295" s="141">
        <f>'Step 1 (16-17)'!CV297</f>
        <v>1245577.1944970661</v>
      </c>
      <c r="K295" s="145">
        <f>VLOOKUP(B295,'RSG 2016-17'!$A$7:$F$389,6,0)*1000000</f>
        <v>1006651.2934380001</v>
      </c>
      <c r="L295" s="20"/>
      <c r="M295" s="120">
        <f t="shared" si="18"/>
        <v>92011.920418082183</v>
      </c>
      <c r="N295" s="20">
        <f>VLOOKUP(B295,'CSP 2016-17'!$A$9:$O$391,15,0)*1000000</f>
        <v>92011.920462457056</v>
      </c>
    </row>
    <row r="296" spans="2:14" x14ac:dyDescent="0.3">
      <c r="B296" s="4" t="s">
        <v>661</v>
      </c>
      <c r="C296" s="4" t="s">
        <v>662</v>
      </c>
      <c r="D296" s="4" t="s">
        <v>348</v>
      </c>
      <c r="E296" s="4" t="s">
        <v>348</v>
      </c>
      <c r="F296" s="20">
        <f t="shared" si="19"/>
        <v>148572.64136874746</v>
      </c>
      <c r="G296" s="20">
        <f t="shared" si="20"/>
        <v>148572.64136874746</v>
      </c>
      <c r="H296" s="20">
        <v>150000000</v>
      </c>
      <c r="I296" s="20">
        <f t="shared" si="21"/>
        <v>389502631.78961796</v>
      </c>
      <c r="J296" s="141">
        <f>'Step 1 (16-17)'!CV298</f>
        <v>1824122.2001577474</v>
      </c>
      <c r="K296" s="145">
        <f>VLOOKUP(B296,'RSG 2016-17'!$A$7:$F$389,6,0)*1000000</f>
        <v>1675549.5587889999</v>
      </c>
      <c r="L296" s="20"/>
      <c r="M296" s="120">
        <f t="shared" si="18"/>
        <v>57216.291717765336</v>
      </c>
      <c r="N296" s="20">
        <f>VLOOKUP(B296,'CSP 2016-17'!$A$9:$O$391,15,0)*1000000</f>
        <v>57216.291745472314</v>
      </c>
    </row>
    <row r="297" spans="2:14" x14ac:dyDescent="0.3">
      <c r="B297" s="4" t="s">
        <v>671</v>
      </c>
      <c r="C297" s="4" t="s">
        <v>672</v>
      </c>
      <c r="D297" s="4" t="s">
        <v>348</v>
      </c>
      <c r="E297" s="4" t="s">
        <v>348</v>
      </c>
      <c r="F297" s="20">
        <f t="shared" si="19"/>
        <v>-53152.388887452893</v>
      </c>
      <c r="G297" s="20">
        <f t="shared" si="20"/>
        <v>0</v>
      </c>
      <c r="H297" s="20">
        <v>150000000</v>
      </c>
      <c r="I297" s="20">
        <f t="shared" si="21"/>
        <v>389502631.78961796</v>
      </c>
      <c r="J297" s="141">
        <f>'Step 1 (16-17)'!CV299</f>
        <v>1090360.023988547</v>
      </c>
      <c r="K297" s="145">
        <f>VLOOKUP(B297,'RSG 2016-17'!$A$7:$F$389,6,0)*1000000</f>
        <v>1143512.4128759999</v>
      </c>
      <c r="L297" s="20"/>
      <c r="M297" s="120">
        <f t="shared" si="18"/>
        <v>0</v>
      </c>
      <c r="N297" s="20">
        <f>VLOOKUP(B297,'CSP 2016-17'!$A$9:$O$391,15,0)*1000000</f>
        <v>0</v>
      </c>
    </row>
    <row r="298" spans="2:14" x14ac:dyDescent="0.3">
      <c r="B298" s="4" t="s">
        <v>79</v>
      </c>
      <c r="C298" s="4" t="s">
        <v>80</v>
      </c>
      <c r="D298" s="4"/>
      <c r="E298" s="4" t="s">
        <v>36</v>
      </c>
      <c r="F298" s="20">
        <f t="shared" si="19"/>
        <v>-3219367.8411687613</v>
      </c>
      <c r="G298" s="20">
        <f t="shared" si="20"/>
        <v>0</v>
      </c>
      <c r="H298" s="20">
        <v>150000000</v>
      </c>
      <c r="I298" s="20">
        <f t="shared" si="21"/>
        <v>389502631.78961796</v>
      </c>
      <c r="J298" s="141">
        <f>'Step 1 (16-17)'!CV300</f>
        <v>28761269.90306624</v>
      </c>
      <c r="K298" s="145">
        <f>VLOOKUP(B298,'RSG 2016-17'!$A$7:$F$389,6,0)*1000000</f>
        <v>31980637.744235002</v>
      </c>
      <c r="L298" s="20"/>
      <c r="M298" s="120">
        <f t="shared" si="18"/>
        <v>0</v>
      </c>
      <c r="N298" s="20">
        <f>VLOOKUP(B298,'CSP 2016-17'!$A$9:$O$391,15,0)*1000000</f>
        <v>0</v>
      </c>
    </row>
    <row r="299" spans="2:14" x14ac:dyDescent="0.3">
      <c r="B299" s="4" t="s">
        <v>754</v>
      </c>
      <c r="C299" s="4" t="s">
        <v>755</v>
      </c>
      <c r="D299" s="4" t="s">
        <v>751</v>
      </c>
      <c r="E299" s="4" t="s">
        <v>751</v>
      </c>
      <c r="F299" s="20">
        <f t="shared" si="19"/>
        <v>-383681.70168037154</v>
      </c>
      <c r="G299" s="20">
        <f t="shared" si="20"/>
        <v>0</v>
      </c>
      <c r="H299" s="20">
        <v>150000000</v>
      </c>
      <c r="I299" s="20">
        <f t="shared" si="21"/>
        <v>389502631.78961796</v>
      </c>
      <c r="J299" s="141">
        <f>'Step 1 (16-17)'!CV301</f>
        <v>12382825.898420628</v>
      </c>
      <c r="K299" s="145">
        <f>VLOOKUP(B299,'RSG 2016-17'!$A$7:$F$389,6,0)*1000000</f>
        <v>12766507.600101</v>
      </c>
      <c r="L299" s="20"/>
      <c r="M299" s="120">
        <f t="shared" si="18"/>
        <v>0</v>
      </c>
      <c r="N299" s="20">
        <f>VLOOKUP(B299,'CSP 2016-17'!$A$9:$O$391,15,0)*1000000</f>
        <v>0</v>
      </c>
    </row>
    <row r="300" spans="2:14" x14ac:dyDescent="0.3">
      <c r="B300" s="4" t="s">
        <v>244</v>
      </c>
      <c r="C300" s="4" t="s">
        <v>245</v>
      </c>
      <c r="D300" s="4"/>
      <c r="E300" s="4" t="s">
        <v>203</v>
      </c>
      <c r="F300" s="20">
        <f t="shared" si="19"/>
        <v>-2283093.9479377083</v>
      </c>
      <c r="G300" s="20">
        <f t="shared" si="20"/>
        <v>0</v>
      </c>
      <c r="H300" s="20">
        <v>150000000</v>
      </c>
      <c r="I300" s="20">
        <f t="shared" si="21"/>
        <v>389502631.78961796</v>
      </c>
      <c r="J300" s="141">
        <f>'Step 1 (16-17)'!CV302</f>
        <v>30255840.789913293</v>
      </c>
      <c r="K300" s="145">
        <f>VLOOKUP(B300,'RSG 2016-17'!$A$7:$F$389,6,0)*1000000</f>
        <v>32538934.737851001</v>
      </c>
      <c r="L300" s="20"/>
      <c r="M300" s="120">
        <f t="shared" si="18"/>
        <v>0</v>
      </c>
      <c r="N300" s="20">
        <f>VLOOKUP(B300,'CSP 2016-17'!$A$9:$O$391,15,0)*1000000</f>
        <v>0</v>
      </c>
    </row>
    <row r="301" spans="2:14" x14ac:dyDescent="0.3">
      <c r="B301" s="4" t="s">
        <v>276</v>
      </c>
      <c r="C301" s="4" t="s">
        <v>277</v>
      </c>
      <c r="D301" s="4"/>
      <c r="E301" s="4" t="s">
        <v>203</v>
      </c>
      <c r="F301" s="20">
        <f t="shared" si="19"/>
        <v>-96139.632177051157</v>
      </c>
      <c r="G301" s="20">
        <f t="shared" si="20"/>
        <v>0</v>
      </c>
      <c r="H301" s="20">
        <v>150000000</v>
      </c>
      <c r="I301" s="20">
        <f t="shared" si="21"/>
        <v>389502631.78961796</v>
      </c>
      <c r="J301" s="141">
        <f>'Step 1 (16-17)'!CV303</f>
        <v>21241835.355750948</v>
      </c>
      <c r="K301" s="145">
        <f>VLOOKUP(B301,'RSG 2016-17'!$A$7:$F$389,6,0)*1000000</f>
        <v>21337974.987927999</v>
      </c>
      <c r="L301" s="20"/>
      <c r="M301" s="120">
        <f t="shared" si="18"/>
        <v>0</v>
      </c>
      <c r="N301" s="20">
        <f>VLOOKUP(B301,'CSP 2016-17'!$A$9:$O$391,15,0)*1000000</f>
        <v>0</v>
      </c>
    </row>
    <row r="302" spans="2:14" x14ac:dyDescent="0.3">
      <c r="B302" s="4" t="s">
        <v>126</v>
      </c>
      <c r="C302" s="4" t="s">
        <v>127</v>
      </c>
      <c r="D302" s="4"/>
      <c r="E302" s="4" t="s">
        <v>109</v>
      </c>
      <c r="F302" s="20">
        <f t="shared" si="19"/>
        <v>-9964914.5209685937</v>
      </c>
      <c r="G302" s="20">
        <f t="shared" si="20"/>
        <v>0</v>
      </c>
      <c r="H302" s="20">
        <v>150000000</v>
      </c>
      <c r="I302" s="20">
        <f t="shared" si="21"/>
        <v>389502631.78961796</v>
      </c>
      <c r="J302" s="141">
        <f>'Step 1 (16-17)'!CV304</f>
        <v>63514864.291705407</v>
      </c>
      <c r="K302" s="145">
        <f>VLOOKUP(B302,'RSG 2016-17'!$A$7:$F$389,6,0)*1000000</f>
        <v>73479778.812674001</v>
      </c>
      <c r="L302" s="20"/>
      <c r="M302" s="120">
        <f t="shared" si="18"/>
        <v>0</v>
      </c>
      <c r="N302" s="20">
        <f>VLOOKUP(B302,'CSP 2016-17'!$A$9:$O$391,15,0)*1000000</f>
        <v>0</v>
      </c>
    </row>
    <row r="303" spans="2:14" x14ac:dyDescent="0.3">
      <c r="B303" s="4" t="s">
        <v>705</v>
      </c>
      <c r="C303" s="4" t="s">
        <v>706</v>
      </c>
      <c r="D303" s="4" t="s">
        <v>348</v>
      </c>
      <c r="E303" s="4" t="s">
        <v>348</v>
      </c>
      <c r="F303" s="20">
        <f t="shared" si="19"/>
        <v>260181.36332495755</v>
      </c>
      <c r="G303" s="20">
        <f t="shared" si="20"/>
        <v>260181.36332495755</v>
      </c>
      <c r="H303" s="20">
        <v>150000000</v>
      </c>
      <c r="I303" s="20">
        <f t="shared" si="21"/>
        <v>389502631.78961796</v>
      </c>
      <c r="J303" s="141">
        <f>'Step 1 (16-17)'!CV305</f>
        <v>840429.11387695756</v>
      </c>
      <c r="K303" s="145">
        <f>VLOOKUP(B303,'RSG 2016-17'!$A$7:$F$389,6,0)*1000000</f>
        <v>580247.75055200001</v>
      </c>
      <c r="L303" s="20"/>
      <c r="M303" s="120">
        <f t="shared" si="18"/>
        <v>100197.53735534038</v>
      </c>
      <c r="N303" s="20">
        <f>VLOOKUP(B303,'CSP 2016-17'!$A$9:$O$391,15,0)*1000000</f>
        <v>100197.53740370699</v>
      </c>
    </row>
    <row r="304" spans="2:14" x14ac:dyDescent="0.3">
      <c r="B304" s="4" t="s">
        <v>507</v>
      </c>
      <c r="C304" s="4" t="s">
        <v>508</v>
      </c>
      <c r="D304" s="4" t="s">
        <v>348</v>
      </c>
      <c r="E304" s="4" t="s">
        <v>348</v>
      </c>
      <c r="F304" s="20">
        <f t="shared" si="19"/>
        <v>440729.2520018135</v>
      </c>
      <c r="G304" s="20">
        <f t="shared" si="20"/>
        <v>440729.2520018135</v>
      </c>
      <c r="H304" s="20">
        <v>150000000</v>
      </c>
      <c r="I304" s="20">
        <f t="shared" si="21"/>
        <v>389502631.78961796</v>
      </c>
      <c r="J304" s="141">
        <f>'Step 1 (16-17)'!CV306</f>
        <v>1439099.0073988135</v>
      </c>
      <c r="K304" s="145">
        <f>VLOOKUP(B304,'RSG 2016-17'!$A$7:$F$389,6,0)*1000000</f>
        <v>998369.755397</v>
      </c>
      <c r="L304" s="20"/>
      <c r="M304" s="120">
        <f t="shared" si="18"/>
        <v>169727.70503892176</v>
      </c>
      <c r="N304" s="20">
        <f>VLOOKUP(B304,'CSP 2016-17'!$A$9:$O$391,15,0)*1000000</f>
        <v>169727.70512089561</v>
      </c>
    </row>
    <row r="305" spans="2:14" x14ac:dyDescent="0.3">
      <c r="B305" s="4" t="s">
        <v>687</v>
      </c>
      <c r="C305" s="4" t="s">
        <v>688</v>
      </c>
      <c r="D305" s="4" t="s">
        <v>348</v>
      </c>
      <c r="E305" s="4" t="s">
        <v>348</v>
      </c>
      <c r="F305" s="20">
        <f t="shared" si="19"/>
        <v>131195.96559983608</v>
      </c>
      <c r="G305" s="20">
        <f t="shared" si="20"/>
        <v>131195.96559983608</v>
      </c>
      <c r="H305" s="20">
        <v>150000000</v>
      </c>
      <c r="I305" s="20">
        <f t="shared" si="21"/>
        <v>389502631.78961796</v>
      </c>
      <c r="J305" s="141">
        <f>'Step 1 (16-17)'!CV307</f>
        <v>1271939.3853778362</v>
      </c>
      <c r="K305" s="145">
        <f>VLOOKUP(B305,'RSG 2016-17'!$A$7:$F$389,6,0)*1000000</f>
        <v>1140743.4197780001</v>
      </c>
      <c r="L305" s="20"/>
      <c r="M305" s="120">
        <f t="shared" si="18"/>
        <v>50524.420719716327</v>
      </c>
      <c r="N305" s="20">
        <f>VLOOKUP(B305,'CSP 2016-17'!$A$9:$O$391,15,0)*1000000</f>
        <v>50524.420744159957</v>
      </c>
    </row>
    <row r="306" spans="2:14" x14ac:dyDescent="0.3">
      <c r="B306" s="4" t="s">
        <v>59</v>
      </c>
      <c r="C306" s="4" t="s">
        <v>60</v>
      </c>
      <c r="D306" s="4"/>
      <c r="E306" s="4" t="s">
        <v>36</v>
      </c>
      <c r="F306" s="20">
        <f t="shared" si="19"/>
        <v>-2456119.0466858931</v>
      </c>
      <c r="G306" s="20">
        <f t="shared" si="20"/>
        <v>0</v>
      </c>
      <c r="H306" s="20">
        <v>150000000</v>
      </c>
      <c r="I306" s="20">
        <f t="shared" si="21"/>
        <v>389502631.78961796</v>
      </c>
      <c r="J306" s="141">
        <f>'Step 1 (16-17)'!CV308</f>
        <v>25601380.109024107</v>
      </c>
      <c r="K306" s="145">
        <f>VLOOKUP(B306,'RSG 2016-17'!$A$7:$F$389,6,0)*1000000</f>
        <v>28057499.155710001</v>
      </c>
      <c r="L306" s="20"/>
      <c r="M306" s="120">
        <f t="shared" si="18"/>
        <v>0</v>
      </c>
      <c r="N306" s="20">
        <f>VLOOKUP(B306,'CSP 2016-17'!$A$9:$O$391,15,0)*1000000</f>
        <v>0</v>
      </c>
    </row>
    <row r="307" spans="2:14" x14ac:dyDescent="0.3">
      <c r="B307" s="4" t="s">
        <v>673</v>
      </c>
      <c r="C307" s="4" t="s">
        <v>674</v>
      </c>
      <c r="D307" s="4" t="s">
        <v>348</v>
      </c>
      <c r="E307" s="4" t="s">
        <v>348</v>
      </c>
      <c r="F307" s="20">
        <f t="shared" si="19"/>
        <v>112120.11757123773</v>
      </c>
      <c r="G307" s="20">
        <f t="shared" si="20"/>
        <v>112120.11757123773</v>
      </c>
      <c r="H307" s="20">
        <v>150000000</v>
      </c>
      <c r="I307" s="20">
        <f t="shared" si="21"/>
        <v>389502631.78961796</v>
      </c>
      <c r="J307" s="141">
        <f>'Step 1 (16-17)'!CV309</f>
        <v>1400529.4807712378</v>
      </c>
      <c r="K307" s="145">
        <f>VLOOKUP(B307,'RSG 2016-17'!$A$7:$F$389,6,0)*1000000</f>
        <v>1288409.3632</v>
      </c>
      <c r="L307" s="20"/>
      <c r="M307" s="120">
        <f t="shared" si="18"/>
        <v>43178.187419204849</v>
      </c>
      <c r="N307" s="20">
        <f>VLOOKUP(B307,'CSP 2016-17'!$A$9:$O$391,15,0)*1000000</f>
        <v>43178.187439948932</v>
      </c>
    </row>
    <row r="308" spans="2:14" x14ac:dyDescent="0.3">
      <c r="B308" s="4" t="s">
        <v>327</v>
      </c>
      <c r="C308" s="4" t="s">
        <v>328</v>
      </c>
      <c r="D308" s="4" t="s">
        <v>312</v>
      </c>
      <c r="E308" s="4" t="s">
        <v>312</v>
      </c>
      <c r="F308" s="20">
        <f t="shared" si="19"/>
        <v>7202348.1884097084</v>
      </c>
      <c r="G308" s="20">
        <f t="shared" si="20"/>
        <v>7202348.1884097084</v>
      </c>
      <c r="H308" s="20">
        <v>150000000</v>
      </c>
      <c r="I308" s="20">
        <f t="shared" si="21"/>
        <v>389502631.78961796</v>
      </c>
      <c r="J308" s="141">
        <f>'Step 1 (16-17)'!CV310</f>
        <v>71469152.229301706</v>
      </c>
      <c r="K308" s="145">
        <f>VLOOKUP(B308,'RSG 2016-17'!$A$7:$F$389,6,0)*1000000</f>
        <v>64266804.040891998</v>
      </c>
      <c r="L308" s="20"/>
      <c r="M308" s="120">
        <f t="shared" si="18"/>
        <v>2773671.190096058</v>
      </c>
      <c r="N308" s="20">
        <f>VLOOKUP(B308,'CSP 2016-17'!$A$9:$O$391,15,0)*1000000</f>
        <v>2773671.1914349925</v>
      </c>
    </row>
    <row r="309" spans="2:14" x14ac:dyDescent="0.3">
      <c r="B309" s="4" t="s">
        <v>789</v>
      </c>
      <c r="C309" s="4" t="s">
        <v>790</v>
      </c>
      <c r="D309" s="4" t="s">
        <v>764</v>
      </c>
      <c r="E309" s="4" t="s">
        <v>764</v>
      </c>
      <c r="F309" s="20">
        <f t="shared" si="19"/>
        <v>96637.472440198064</v>
      </c>
      <c r="G309" s="20">
        <f t="shared" si="20"/>
        <v>96637.472440198064</v>
      </c>
      <c r="H309" s="20">
        <v>150000000</v>
      </c>
      <c r="I309" s="20">
        <f t="shared" si="21"/>
        <v>389502631.78961796</v>
      </c>
      <c r="J309" s="141">
        <f>'Step 1 (16-17)'!CV311</f>
        <v>8139288.5456351973</v>
      </c>
      <c r="K309" s="145">
        <f>VLOOKUP(B309,'RSG 2016-17'!$A$7:$F$389,6,0)*1000000</f>
        <v>8042651.0731949992</v>
      </c>
      <c r="L309" s="20"/>
      <c r="M309" s="120">
        <f t="shared" si="18"/>
        <v>37215.719954003369</v>
      </c>
      <c r="N309" s="20">
        <f>VLOOKUP(B309,'CSP 2016-17'!$A$9:$O$391,15,0)*1000000</f>
        <v>37215.719972271123</v>
      </c>
    </row>
    <row r="310" spans="2:14" x14ac:dyDescent="0.3">
      <c r="B310" s="4" t="s">
        <v>675</v>
      </c>
      <c r="C310" s="4" t="s">
        <v>676</v>
      </c>
      <c r="D310" s="4" t="s">
        <v>348</v>
      </c>
      <c r="E310" s="4" t="s">
        <v>348</v>
      </c>
      <c r="F310" s="20">
        <f t="shared" si="19"/>
        <v>12454.911918659229</v>
      </c>
      <c r="G310" s="20">
        <f t="shared" si="20"/>
        <v>12454.911918659229</v>
      </c>
      <c r="H310" s="20">
        <v>150000000</v>
      </c>
      <c r="I310" s="20">
        <f t="shared" si="21"/>
        <v>389502631.78961796</v>
      </c>
      <c r="J310" s="141">
        <f>'Step 1 (16-17)'!CV312</f>
        <v>1258745.4182166592</v>
      </c>
      <c r="K310" s="145">
        <f>VLOOKUP(B310,'RSG 2016-17'!$A$7:$F$389,6,0)*1000000</f>
        <v>1246290.506298</v>
      </c>
      <c r="L310" s="20"/>
      <c r="M310" s="120">
        <f t="shared" si="18"/>
        <v>4796.4676880745055</v>
      </c>
      <c r="N310" s="20">
        <f>VLOOKUP(B310,'CSP 2016-17'!$A$9:$O$391,15,0)*1000000</f>
        <v>4796.4676905202941</v>
      </c>
    </row>
    <row r="311" spans="2:14" x14ac:dyDescent="0.3">
      <c r="B311" s="4" t="s">
        <v>509</v>
      </c>
      <c r="C311" s="4" t="s">
        <v>510</v>
      </c>
      <c r="D311" s="4" t="s">
        <v>348</v>
      </c>
      <c r="E311" s="4" t="s">
        <v>348</v>
      </c>
      <c r="F311" s="20">
        <f t="shared" si="19"/>
        <v>17128.204297606135</v>
      </c>
      <c r="G311" s="20">
        <f t="shared" si="20"/>
        <v>17128.204297606135</v>
      </c>
      <c r="H311" s="20">
        <v>150000000</v>
      </c>
      <c r="I311" s="20">
        <f t="shared" si="21"/>
        <v>389502631.78961796</v>
      </c>
      <c r="J311" s="141">
        <f>'Step 1 (16-17)'!CV313</f>
        <v>1252964.1884486061</v>
      </c>
      <c r="K311" s="145">
        <f>VLOOKUP(B311,'RSG 2016-17'!$A$7:$F$389,6,0)*1000000</f>
        <v>1235835.9841509999</v>
      </c>
      <c r="L311" s="20"/>
      <c r="M311" s="120">
        <f t="shared" si="18"/>
        <v>6596.1830163669829</v>
      </c>
      <c r="N311" s="20">
        <f>VLOOKUP(B311,'CSP 2016-17'!$A$9:$O$391,15,0)*1000000</f>
        <v>6596.1830197016889</v>
      </c>
    </row>
    <row r="312" spans="2:14" x14ac:dyDescent="0.3">
      <c r="B312" s="4" t="s">
        <v>47</v>
      </c>
      <c r="C312" s="4" t="s">
        <v>48</v>
      </c>
      <c r="D312" s="4"/>
      <c r="E312" s="4" t="s">
        <v>36</v>
      </c>
      <c r="F312" s="20">
        <f t="shared" si="19"/>
        <v>2652664.3412851766</v>
      </c>
      <c r="G312" s="20">
        <f t="shared" si="20"/>
        <v>2652664.3412851766</v>
      </c>
      <c r="H312" s="20">
        <v>150000000</v>
      </c>
      <c r="I312" s="20">
        <f t="shared" si="21"/>
        <v>389502631.78961796</v>
      </c>
      <c r="J312" s="141">
        <f>'Step 1 (16-17)'!CV314</f>
        <v>30942147.301186178</v>
      </c>
      <c r="K312" s="145">
        <f>VLOOKUP(B312,'RSG 2016-17'!$A$7:$F$389,6,0)*1000000</f>
        <v>28289482.959901001</v>
      </c>
      <c r="L312" s="20"/>
      <c r="M312" s="120">
        <f t="shared" si="18"/>
        <v>1021558.3123651242</v>
      </c>
      <c r="N312" s="20">
        <f>VLOOKUP(B312,'CSP 2016-17'!$A$9:$O$391,15,0)*1000000</f>
        <v>1021558.3128583945</v>
      </c>
    </row>
    <row r="313" spans="2:14" x14ac:dyDescent="0.3">
      <c r="B313" s="4" t="s">
        <v>216</v>
      </c>
      <c r="C313" s="4" t="s">
        <v>217</v>
      </c>
      <c r="D313" s="4"/>
      <c r="E313" s="4" t="s">
        <v>203</v>
      </c>
      <c r="F313" s="20">
        <f t="shared" si="19"/>
        <v>-832420.93372657523</v>
      </c>
      <c r="G313" s="20">
        <f t="shared" si="20"/>
        <v>0</v>
      </c>
      <c r="H313" s="20">
        <v>150000000</v>
      </c>
      <c r="I313" s="20">
        <f t="shared" si="21"/>
        <v>389502631.78961796</v>
      </c>
      <c r="J313" s="141">
        <f>'Step 1 (16-17)'!CV315</f>
        <v>21127481.132580426</v>
      </c>
      <c r="K313" s="145">
        <f>VLOOKUP(B313,'RSG 2016-17'!$A$7:$F$389,6,0)*1000000</f>
        <v>21959902.066307001</v>
      </c>
      <c r="L313" s="20"/>
      <c r="M313" s="120">
        <f t="shared" si="18"/>
        <v>0</v>
      </c>
      <c r="N313" s="20">
        <f>VLOOKUP(B313,'CSP 2016-17'!$A$9:$O$391,15,0)*1000000</f>
        <v>0</v>
      </c>
    </row>
    <row r="314" spans="2:14" x14ac:dyDescent="0.3">
      <c r="B314" s="4" t="s">
        <v>250</v>
      </c>
      <c r="C314" s="4" t="s">
        <v>251</v>
      </c>
      <c r="D314" s="4"/>
      <c r="E314" s="4" t="s">
        <v>203</v>
      </c>
      <c r="F314" s="20">
        <f t="shared" si="19"/>
        <v>-4232747.9790274203</v>
      </c>
      <c r="G314" s="20">
        <f t="shared" si="20"/>
        <v>0</v>
      </c>
      <c r="H314" s="20">
        <v>150000000</v>
      </c>
      <c r="I314" s="20">
        <f t="shared" si="21"/>
        <v>389502631.78961796</v>
      </c>
      <c r="J314" s="141">
        <f>'Step 1 (16-17)'!CV316</f>
        <v>44312187.346086577</v>
      </c>
      <c r="K314" s="145">
        <f>VLOOKUP(B314,'RSG 2016-17'!$A$7:$F$389,6,0)*1000000</f>
        <v>48544935.325113997</v>
      </c>
      <c r="L314" s="20"/>
      <c r="M314" s="120">
        <f t="shared" si="18"/>
        <v>0</v>
      </c>
      <c r="N314" s="20">
        <f>VLOOKUP(B314,'CSP 2016-17'!$A$9:$O$391,15,0)*1000000</f>
        <v>0</v>
      </c>
    </row>
    <row r="315" spans="2:14" x14ac:dyDescent="0.3">
      <c r="B315" s="4" t="s">
        <v>721</v>
      </c>
      <c r="C315" s="4" t="s">
        <v>722</v>
      </c>
      <c r="D315" s="4" t="s">
        <v>348</v>
      </c>
      <c r="E315" s="4" t="s">
        <v>348</v>
      </c>
      <c r="F315" s="20">
        <f t="shared" si="19"/>
        <v>159563.79356695618</v>
      </c>
      <c r="G315" s="20">
        <f t="shared" si="20"/>
        <v>159563.79356695618</v>
      </c>
      <c r="H315" s="20">
        <v>150000000</v>
      </c>
      <c r="I315" s="20">
        <f t="shared" si="21"/>
        <v>389502631.78961796</v>
      </c>
      <c r="J315" s="141">
        <f>'Step 1 (16-17)'!CV317</f>
        <v>1276897.4152669562</v>
      </c>
      <c r="K315" s="145">
        <f>VLOOKUP(B315,'RSG 2016-17'!$A$7:$F$389,6,0)*1000000</f>
        <v>1117333.6217</v>
      </c>
      <c r="L315" s="20"/>
      <c r="M315" s="120">
        <f t="shared" si="18"/>
        <v>61449.056005278042</v>
      </c>
      <c r="N315" s="20">
        <f>VLOOKUP(B315,'CSP 2016-17'!$A$9:$O$391,15,0)*1000000</f>
        <v>61449.056034947142</v>
      </c>
    </row>
    <row r="316" spans="2:14" x14ac:dyDescent="0.3">
      <c r="B316" s="4" t="s">
        <v>461</v>
      </c>
      <c r="C316" s="4" t="s">
        <v>462</v>
      </c>
      <c r="D316" s="4" t="s">
        <v>348</v>
      </c>
      <c r="E316" s="4" t="s">
        <v>348</v>
      </c>
      <c r="F316" s="20">
        <f t="shared" si="19"/>
        <v>267370.30565432063</v>
      </c>
      <c r="G316" s="20">
        <f t="shared" si="20"/>
        <v>267370.30565432063</v>
      </c>
      <c r="H316" s="20">
        <v>150000000</v>
      </c>
      <c r="I316" s="20">
        <f t="shared" si="21"/>
        <v>389502631.78961796</v>
      </c>
      <c r="J316" s="141">
        <f>'Step 1 (16-17)'!CV318</f>
        <v>1320655.3256213206</v>
      </c>
      <c r="K316" s="145">
        <f>VLOOKUP(B316,'RSG 2016-17'!$A$7:$F$389,6,0)*1000000</f>
        <v>1053285.019967</v>
      </c>
      <c r="L316" s="20"/>
      <c r="M316" s="120">
        <f t="shared" si="18"/>
        <v>102966.04586181667</v>
      </c>
      <c r="N316" s="20">
        <f>VLOOKUP(B316,'CSP 2016-17'!$A$9:$O$391,15,0)*1000000</f>
        <v>102966.04591137942</v>
      </c>
    </row>
    <row r="317" spans="2:14" x14ac:dyDescent="0.3">
      <c r="B317" s="4" t="s">
        <v>190</v>
      </c>
      <c r="C317" s="4" t="s">
        <v>191</v>
      </c>
      <c r="D317" s="4"/>
      <c r="E317" s="4" t="s">
        <v>177</v>
      </c>
      <c r="F317" s="20">
        <f t="shared" si="19"/>
        <v>5048803.6955459267</v>
      </c>
      <c r="G317" s="20">
        <f t="shared" si="20"/>
        <v>5048803.6955459267</v>
      </c>
      <c r="H317" s="20">
        <v>150000000</v>
      </c>
      <c r="I317" s="20">
        <f t="shared" si="21"/>
        <v>389502631.78961796</v>
      </c>
      <c r="J317" s="141">
        <f>'Step 1 (16-17)'!CV319</f>
        <v>73279101.667272925</v>
      </c>
      <c r="K317" s="145">
        <f>VLOOKUP(B317,'RSG 2016-17'!$A$7:$F$389,6,0)*1000000</f>
        <v>68230297.971726999</v>
      </c>
      <c r="L317" s="20"/>
      <c r="M317" s="120">
        <f t="shared" si="18"/>
        <v>1944327.1816990969</v>
      </c>
      <c r="N317" s="20">
        <f>VLOOKUP(B317,'CSP 2016-17'!$A$9:$O$391,15,0)*1000000</f>
        <v>1944327.1826373592</v>
      </c>
    </row>
    <row r="318" spans="2:14" x14ac:dyDescent="0.3">
      <c r="B318" s="4" t="s">
        <v>689</v>
      </c>
      <c r="C318" s="4" t="s">
        <v>690</v>
      </c>
      <c r="D318" s="4" t="s">
        <v>348</v>
      </c>
      <c r="E318" s="4" t="s">
        <v>348</v>
      </c>
      <c r="F318" s="20">
        <f t="shared" si="19"/>
        <v>148039.16547113005</v>
      </c>
      <c r="G318" s="20">
        <f t="shared" si="20"/>
        <v>148039.16547113005</v>
      </c>
      <c r="H318" s="20">
        <v>150000000</v>
      </c>
      <c r="I318" s="20">
        <f t="shared" si="21"/>
        <v>389502631.78961796</v>
      </c>
      <c r="J318" s="141">
        <f>'Step 1 (16-17)'!CV320</f>
        <v>1452117.3079351301</v>
      </c>
      <c r="K318" s="145">
        <f>VLOOKUP(B318,'RSG 2016-17'!$A$7:$F$389,6,0)*1000000</f>
        <v>1304078.142464</v>
      </c>
      <c r="L318" s="20"/>
      <c r="M318" s="120">
        <f t="shared" si="18"/>
        <v>57010.846675520195</v>
      </c>
      <c r="N318" s="20">
        <f>VLOOKUP(B318,'CSP 2016-17'!$A$9:$O$391,15,0)*1000000</f>
        <v>57010.846702980605</v>
      </c>
    </row>
    <row r="319" spans="2:14" x14ac:dyDescent="0.3">
      <c r="B319" s="4" t="s">
        <v>81</v>
      </c>
      <c r="C319" s="4" t="s">
        <v>82</v>
      </c>
      <c r="D319" s="4"/>
      <c r="E319" s="4" t="s">
        <v>36</v>
      </c>
      <c r="F319" s="20">
        <f t="shared" si="19"/>
        <v>-5316819.5068517029</v>
      </c>
      <c r="G319" s="20">
        <f t="shared" si="20"/>
        <v>0</v>
      </c>
      <c r="H319" s="20">
        <v>150000000</v>
      </c>
      <c r="I319" s="20">
        <f t="shared" si="21"/>
        <v>389502631.78961796</v>
      </c>
      <c r="J319" s="141">
        <f>'Step 1 (16-17)'!CV321</f>
        <v>51914110.841942295</v>
      </c>
      <c r="K319" s="145">
        <f>VLOOKUP(B319,'RSG 2016-17'!$A$7:$F$389,6,0)*1000000</f>
        <v>57230930.348793998</v>
      </c>
      <c r="L319" s="20"/>
      <c r="M319" s="120">
        <f t="shared" si="18"/>
        <v>0</v>
      </c>
      <c r="N319" s="20">
        <f>VLOOKUP(B319,'CSP 2016-17'!$A$9:$O$391,15,0)*1000000</f>
        <v>0</v>
      </c>
    </row>
    <row r="320" spans="2:14" x14ac:dyDescent="0.3">
      <c r="B320" s="4" t="s">
        <v>192</v>
      </c>
      <c r="C320" s="4" t="s">
        <v>193</v>
      </c>
      <c r="D320" s="4"/>
      <c r="E320" s="4" t="s">
        <v>177</v>
      </c>
      <c r="F320" s="20">
        <f t="shared" si="19"/>
        <v>30969006.433124676</v>
      </c>
      <c r="G320" s="20">
        <f t="shared" si="20"/>
        <v>30969006.433124676</v>
      </c>
      <c r="H320" s="20">
        <v>150000000</v>
      </c>
      <c r="I320" s="20">
        <f t="shared" si="21"/>
        <v>389502631.78961796</v>
      </c>
      <c r="J320" s="141">
        <f>'Step 1 (16-17)'!CV322</f>
        <v>98047254.627111673</v>
      </c>
      <c r="K320" s="145">
        <f>VLOOKUP(B320,'RSG 2016-17'!$A$7:$F$389,6,0)*1000000</f>
        <v>67078248.193986997</v>
      </c>
      <c r="L320" s="20"/>
      <c r="M320" s="120">
        <f>(G320/I320)*H320</f>
        <v>11926366.052072775</v>
      </c>
      <c r="N320" s="20">
        <f>VLOOKUP(B320,'CSP 2016-17'!$A$9:$O$391,15,0)*1000000</f>
        <v>11926366.057827197</v>
      </c>
    </row>
    <row r="321" spans="2:14" x14ac:dyDescent="0.3">
      <c r="B321" s="4" t="s">
        <v>707</v>
      </c>
      <c r="C321" s="4" t="s">
        <v>708</v>
      </c>
      <c r="D321" s="4" t="s">
        <v>348</v>
      </c>
      <c r="E321" s="4" t="s">
        <v>348</v>
      </c>
      <c r="F321" s="20">
        <f t="shared" si="19"/>
        <v>345329.02452921006</v>
      </c>
      <c r="G321" s="20">
        <f t="shared" si="20"/>
        <v>345329.02452921006</v>
      </c>
      <c r="H321" s="20">
        <v>150000000</v>
      </c>
      <c r="I321" s="20">
        <f t="shared" si="21"/>
        <v>389502631.78961796</v>
      </c>
      <c r="J321" s="141">
        <f>'Step 1 (16-17)'!CV323</f>
        <v>702145.53108821006</v>
      </c>
      <c r="K321" s="145">
        <f>VLOOKUP(B321,'RSG 2016-17'!$A$7:$F$389,6,0)*1000000</f>
        <v>356816.506559</v>
      </c>
      <c r="L321" s="20"/>
      <c r="M321" s="120">
        <f t="shared" si="18"/>
        <v>132988.45617905835</v>
      </c>
      <c r="N321" s="20">
        <f>VLOOKUP(B321,'CSP 2016-17'!$A$9:$O$391,15,0)*1000000</f>
        <v>132988.45624315101</v>
      </c>
    </row>
    <row r="322" spans="2:14" x14ac:dyDescent="0.3">
      <c r="B322" s="4" t="s">
        <v>171</v>
      </c>
      <c r="C322" s="4" t="s">
        <v>172</v>
      </c>
      <c r="D322" s="4"/>
      <c r="E322" s="4" t="s">
        <v>136</v>
      </c>
      <c r="F322" s="20">
        <f t="shared" si="19"/>
        <v>3487786.2377168015</v>
      </c>
      <c r="G322" s="20">
        <f t="shared" si="20"/>
        <v>3487786.2377168015</v>
      </c>
      <c r="H322" s="20">
        <v>150000000</v>
      </c>
      <c r="I322" s="20">
        <f t="shared" si="21"/>
        <v>389502631.78961796</v>
      </c>
      <c r="J322" s="141">
        <f>'Step 1 (16-17)'!CV324</f>
        <v>28238506.435618803</v>
      </c>
      <c r="K322" s="145">
        <f>VLOOKUP(B322,'RSG 2016-17'!$A$7:$F$389,6,0)*1000000</f>
        <v>24750720.197902001</v>
      </c>
      <c r="L322" s="20"/>
      <c r="M322" s="120">
        <f t="shared" ref="M322:M386" si="22">(G322/I322)*H322</f>
        <v>1343169.1931162584</v>
      </c>
      <c r="N322" s="20">
        <f>VLOOKUP(B322,'CSP 2016-17'!$A$9:$O$391,15,0)*1000000</f>
        <v>1343169.1937640945</v>
      </c>
    </row>
    <row r="323" spans="2:14" x14ac:dyDescent="0.3">
      <c r="B323" s="4" t="s">
        <v>533</v>
      </c>
      <c r="C323" s="4" t="s">
        <v>534</v>
      </c>
      <c r="D323" s="4" t="s">
        <v>348</v>
      </c>
      <c r="E323" s="4" t="s">
        <v>348</v>
      </c>
      <c r="F323" s="20">
        <f t="shared" ref="F323:F386" si="23">J323-K323</f>
        <v>-61780.391120094806</v>
      </c>
      <c r="G323" s="20">
        <f t="shared" ref="G323:G386" si="24">IF(F323&gt;0,F323,0)</f>
        <v>0</v>
      </c>
      <c r="H323" s="20">
        <v>150000000</v>
      </c>
      <c r="I323" s="20">
        <f t="shared" si="21"/>
        <v>389502631.78961796</v>
      </c>
      <c r="J323" s="141">
        <f>'Step 1 (16-17)'!CV325</f>
        <v>2024170.2517409052</v>
      </c>
      <c r="K323" s="145">
        <f>VLOOKUP(B323,'RSG 2016-17'!$A$7:$F$389,6,0)*1000000</f>
        <v>2085950.642861</v>
      </c>
      <c r="L323" s="20"/>
      <c r="M323" s="120">
        <f t="shared" si="22"/>
        <v>0</v>
      </c>
      <c r="N323" s="20">
        <f>VLOOKUP(B323,'CSP 2016-17'!$A$9:$O$391,15,0)*1000000</f>
        <v>0</v>
      </c>
    </row>
    <row r="324" spans="2:14" x14ac:dyDescent="0.3">
      <c r="B324" s="4" t="s">
        <v>252</v>
      </c>
      <c r="C324" s="4" t="s">
        <v>253</v>
      </c>
      <c r="D324" s="4"/>
      <c r="E324" s="4" t="s">
        <v>203</v>
      </c>
      <c r="F324" s="20">
        <f t="shared" si="23"/>
        <v>2144995.9573612176</v>
      </c>
      <c r="G324" s="20">
        <f t="shared" si="24"/>
        <v>2144995.9573612176</v>
      </c>
      <c r="H324" s="20">
        <v>150000000</v>
      </c>
      <c r="I324" s="20">
        <f t="shared" ref="I324:I388" si="25">$G$391</f>
        <v>389502631.78961796</v>
      </c>
      <c r="J324" s="141">
        <f>'Step 1 (16-17)'!CV326</f>
        <v>22968020.474453218</v>
      </c>
      <c r="K324" s="145">
        <f>VLOOKUP(B324,'RSG 2016-17'!$A$7:$F$389,6,0)*1000000</f>
        <v>20823024.517092001</v>
      </c>
      <c r="L324" s="20"/>
      <c r="M324" s="120">
        <f t="shared" si="22"/>
        <v>826051.91170561616</v>
      </c>
      <c r="N324" s="20">
        <f>VLOOKUP(B324,'CSP 2016-17'!$A$9:$O$391,15,0)*1000000</f>
        <v>826051.91210452816</v>
      </c>
    </row>
    <row r="325" spans="2:14" x14ac:dyDescent="0.3">
      <c r="B325" s="4" t="s">
        <v>49</v>
      </c>
      <c r="C325" s="4" t="s">
        <v>50</v>
      </c>
      <c r="D325" s="4"/>
      <c r="E325" s="4" t="s">
        <v>36</v>
      </c>
      <c r="F325" s="20">
        <f t="shared" si="23"/>
        <v>-2665422.2448798791</v>
      </c>
      <c r="G325" s="20">
        <f t="shared" si="24"/>
        <v>0</v>
      </c>
      <c r="H325" s="20">
        <v>150000000</v>
      </c>
      <c r="I325" s="20">
        <f t="shared" si="25"/>
        <v>389502631.78961796</v>
      </c>
      <c r="J325" s="141">
        <f>'Step 1 (16-17)'!CV327</f>
        <v>31827493.781803124</v>
      </c>
      <c r="K325" s="145">
        <f>VLOOKUP(B325,'RSG 2016-17'!$A$7:$F$389,6,0)*1000000</f>
        <v>34492916.026683003</v>
      </c>
      <c r="L325" s="20"/>
      <c r="M325" s="120">
        <f t="shared" si="22"/>
        <v>0</v>
      </c>
      <c r="N325" s="20">
        <f>VLOOKUP(B325,'CSP 2016-17'!$A$9:$O$391,15,0)*1000000</f>
        <v>0</v>
      </c>
    </row>
    <row r="326" spans="2:14" x14ac:dyDescent="0.3">
      <c r="B326" s="4" t="s">
        <v>677</v>
      </c>
      <c r="C326" s="4" t="s">
        <v>678</v>
      </c>
      <c r="D326" s="4" t="s">
        <v>348</v>
      </c>
      <c r="E326" s="4" t="s">
        <v>348</v>
      </c>
      <c r="F326" s="20">
        <f t="shared" si="23"/>
        <v>-53281.438690030714</v>
      </c>
      <c r="G326" s="20">
        <f t="shared" si="24"/>
        <v>0</v>
      </c>
      <c r="H326" s="20">
        <v>150000000</v>
      </c>
      <c r="I326" s="20">
        <f t="shared" si="25"/>
        <v>389502631.78961796</v>
      </c>
      <c r="J326" s="141">
        <f>'Step 1 (16-17)'!CV328</f>
        <v>1156321.8559199693</v>
      </c>
      <c r="K326" s="145">
        <f>VLOOKUP(B326,'RSG 2016-17'!$A$7:$F$389,6,0)*1000000</f>
        <v>1209603.29461</v>
      </c>
      <c r="L326" s="20"/>
      <c r="M326" s="120">
        <f t="shared" si="22"/>
        <v>0</v>
      </c>
      <c r="N326" s="20">
        <f>VLOOKUP(B326,'CSP 2016-17'!$A$9:$O$391,15,0)*1000000</f>
        <v>0</v>
      </c>
    </row>
    <row r="327" spans="2:14" x14ac:dyDescent="0.3">
      <c r="B327" s="4" t="s">
        <v>709</v>
      </c>
      <c r="C327" s="4" t="s">
        <v>710</v>
      </c>
      <c r="D327" s="4" t="s">
        <v>348</v>
      </c>
      <c r="E327" s="4" t="s">
        <v>348</v>
      </c>
      <c r="F327" s="20">
        <f t="shared" si="23"/>
        <v>359621.56682100624</v>
      </c>
      <c r="G327" s="20">
        <f t="shared" si="24"/>
        <v>359621.56682100624</v>
      </c>
      <c r="H327" s="20">
        <v>150000000</v>
      </c>
      <c r="I327" s="20">
        <f t="shared" si="25"/>
        <v>389502631.78961796</v>
      </c>
      <c r="J327" s="141">
        <f>'Step 1 (16-17)'!CV329</f>
        <v>888377.70176000625</v>
      </c>
      <c r="K327" s="145">
        <f>VLOOKUP(B327,'RSG 2016-17'!$A$7:$F$389,6,0)*1000000</f>
        <v>528756.13493900001</v>
      </c>
      <c r="L327" s="20"/>
      <c r="M327" s="120">
        <f t="shared" si="22"/>
        <v>138492.60729074429</v>
      </c>
      <c r="N327" s="20">
        <f>VLOOKUP(B327,'CSP 2016-17'!$A$9:$O$391,15,0)*1000000</f>
        <v>138492.60735795656</v>
      </c>
    </row>
    <row r="328" spans="2:14" x14ac:dyDescent="0.3">
      <c r="B328" s="4" t="s">
        <v>657</v>
      </c>
      <c r="C328" s="4" t="s">
        <v>658</v>
      </c>
      <c r="D328" s="4" t="s">
        <v>348</v>
      </c>
      <c r="E328" s="4" t="s">
        <v>348</v>
      </c>
      <c r="F328" s="20">
        <f t="shared" si="23"/>
        <v>43962.646049014991</v>
      </c>
      <c r="G328" s="20">
        <f t="shared" si="24"/>
        <v>43962.646049014991</v>
      </c>
      <c r="H328" s="20">
        <v>150000000</v>
      </c>
      <c r="I328" s="20">
        <f t="shared" si="25"/>
        <v>389502631.78961796</v>
      </c>
      <c r="J328" s="141">
        <f>'Step 1 (16-17)'!CV330</f>
        <v>1279099.356389015</v>
      </c>
      <c r="K328" s="145">
        <f>VLOOKUP(B328,'RSG 2016-17'!$A$7:$F$389,6,0)*1000000</f>
        <v>1235136.71034</v>
      </c>
      <c r="L328" s="20"/>
      <c r="M328" s="120">
        <f t="shared" si="22"/>
        <v>16930.301284624133</v>
      </c>
      <c r="N328" s="20">
        <f>VLOOKUP(B328,'CSP 2016-17'!$A$9:$O$391,15,0)*1000000</f>
        <v>16930.301293173259</v>
      </c>
    </row>
    <row r="329" spans="2:14" x14ac:dyDescent="0.3">
      <c r="B329" s="4" t="s">
        <v>399</v>
      </c>
      <c r="C329" s="4" t="s">
        <v>400</v>
      </c>
      <c r="D329" s="4" t="s">
        <v>348</v>
      </c>
      <c r="E329" s="4" t="s">
        <v>348</v>
      </c>
      <c r="F329" s="20">
        <f t="shared" si="23"/>
        <v>70995.254878398497</v>
      </c>
      <c r="G329" s="20">
        <f t="shared" si="24"/>
        <v>70995.254878398497</v>
      </c>
      <c r="H329" s="20">
        <v>150000000</v>
      </c>
      <c r="I329" s="20">
        <f t="shared" si="25"/>
        <v>389502631.78961796</v>
      </c>
      <c r="J329" s="141">
        <f>'Step 1 (16-17)'!CV331</f>
        <v>1672400.9902623985</v>
      </c>
      <c r="K329" s="145">
        <f>VLOOKUP(B329,'RSG 2016-17'!$A$7:$F$389,6,0)*1000000</f>
        <v>1601405.735384</v>
      </c>
      <c r="L329" s="20"/>
      <c r="M329" s="120">
        <f t="shared" si="22"/>
        <v>27340.734985102165</v>
      </c>
      <c r="N329" s="20">
        <f>VLOOKUP(B329,'CSP 2016-17'!$A$9:$O$391,15,0)*1000000</f>
        <v>27340.734998527001</v>
      </c>
    </row>
    <row r="330" spans="2:14" x14ac:dyDescent="0.3">
      <c r="B330" s="4" t="s">
        <v>290</v>
      </c>
      <c r="C330" s="4" t="s">
        <v>291</v>
      </c>
      <c r="D330" s="4"/>
      <c r="E330" s="4" t="s">
        <v>203</v>
      </c>
      <c r="F330" s="20">
        <f t="shared" si="23"/>
        <v>-1126449.3044123165</v>
      </c>
      <c r="G330" s="20">
        <f t="shared" si="24"/>
        <v>0</v>
      </c>
      <c r="H330" s="20">
        <v>150000000</v>
      </c>
      <c r="I330" s="20">
        <f t="shared" si="25"/>
        <v>389502631.78961796</v>
      </c>
      <c r="J330" s="141">
        <f>'Step 1 (16-17)'!CV332</f>
        <v>23773050.090199683</v>
      </c>
      <c r="K330" s="145">
        <f>VLOOKUP(B330,'RSG 2016-17'!$A$7:$F$389,6,0)*1000000</f>
        <v>24899499.394611999</v>
      </c>
      <c r="L330" s="20"/>
      <c r="M330" s="120">
        <f t="shared" si="22"/>
        <v>0</v>
      </c>
      <c r="N330" s="20">
        <f>VLOOKUP(B330,'CSP 2016-17'!$A$9:$O$391,15,0)*1000000</f>
        <v>0</v>
      </c>
    </row>
    <row r="331" spans="2:14" x14ac:dyDescent="0.3">
      <c r="B331" s="4" t="s">
        <v>449</v>
      </c>
      <c r="C331" s="4" t="s">
        <v>450</v>
      </c>
      <c r="D331" s="4" t="s">
        <v>348</v>
      </c>
      <c r="E331" s="4" t="s">
        <v>348</v>
      </c>
      <c r="F331" s="20">
        <f t="shared" si="23"/>
        <v>-194210.33488022164</v>
      </c>
      <c r="G331" s="20">
        <f t="shared" si="24"/>
        <v>0</v>
      </c>
      <c r="H331" s="20">
        <v>150000000</v>
      </c>
      <c r="I331" s="20">
        <f t="shared" si="25"/>
        <v>389502631.78961796</v>
      </c>
      <c r="J331" s="141">
        <f>'Step 1 (16-17)'!CV333</f>
        <v>2369631.2797277784</v>
      </c>
      <c r="K331" s="145">
        <f>VLOOKUP(B331,'RSG 2016-17'!$A$7:$F$389,6,0)*1000000</f>
        <v>2563841.614608</v>
      </c>
      <c r="L331" s="20"/>
      <c r="M331" s="120">
        <f t="shared" si="22"/>
        <v>0</v>
      </c>
      <c r="N331" s="20">
        <f>VLOOKUP(B331,'CSP 2016-17'!$A$9:$O$391,15,0)*1000000</f>
        <v>0</v>
      </c>
    </row>
    <row r="332" spans="2:14" x14ac:dyDescent="0.3">
      <c r="B332" s="4" t="s">
        <v>483</v>
      </c>
      <c r="C332" s="4" t="s">
        <v>484</v>
      </c>
      <c r="D332" s="4" t="s">
        <v>348</v>
      </c>
      <c r="E332" s="4" t="s">
        <v>348</v>
      </c>
      <c r="F332" s="20">
        <f t="shared" si="23"/>
        <v>139710.89322527859</v>
      </c>
      <c r="G332" s="20">
        <f t="shared" si="24"/>
        <v>139710.89322527859</v>
      </c>
      <c r="H332" s="20">
        <v>150000000</v>
      </c>
      <c r="I332" s="20">
        <f t="shared" si="25"/>
        <v>389502631.78961796</v>
      </c>
      <c r="J332" s="141">
        <f>'Step 1 (16-17)'!CV334</f>
        <v>1151907.3281792786</v>
      </c>
      <c r="K332" s="145">
        <f>VLOOKUP(B332,'RSG 2016-17'!$A$7:$F$389,6,0)*1000000</f>
        <v>1012196.4349540001</v>
      </c>
      <c r="L332" s="20"/>
      <c r="M332" s="120">
        <f t="shared" si="22"/>
        <v>53803.574798722017</v>
      </c>
      <c r="N332" s="20">
        <f>VLOOKUP(B332,'CSP 2016-17'!$A$9:$O$391,15,0)*1000000</f>
        <v>53803.574824962663</v>
      </c>
    </row>
    <row r="333" spans="2:14" x14ac:dyDescent="0.3">
      <c r="B333" s="4" t="s">
        <v>463</v>
      </c>
      <c r="C333" s="4" t="s">
        <v>464</v>
      </c>
      <c r="D333" s="4" t="s">
        <v>348</v>
      </c>
      <c r="E333" s="4" t="s">
        <v>348</v>
      </c>
      <c r="F333" s="20">
        <f t="shared" si="23"/>
        <v>-15908.821620283648</v>
      </c>
      <c r="G333" s="20">
        <f t="shared" si="24"/>
        <v>0</v>
      </c>
      <c r="H333" s="20">
        <v>150000000</v>
      </c>
      <c r="I333" s="20">
        <f t="shared" si="25"/>
        <v>389502631.78961796</v>
      </c>
      <c r="J333" s="141">
        <f>'Step 1 (16-17)'!CV335</f>
        <v>871558.16291171638</v>
      </c>
      <c r="K333" s="145">
        <f>VLOOKUP(B333,'RSG 2016-17'!$A$7:$F$389,6,0)*1000000</f>
        <v>887466.98453200003</v>
      </c>
      <c r="L333" s="20"/>
      <c r="M333" s="120">
        <f t="shared" si="22"/>
        <v>0</v>
      </c>
      <c r="N333" s="20">
        <f>VLOOKUP(B333,'CSP 2016-17'!$A$9:$O$391,15,0)*1000000</f>
        <v>0</v>
      </c>
    </row>
    <row r="334" spans="2:14" x14ac:dyDescent="0.3">
      <c r="B334" s="4" t="s">
        <v>535</v>
      </c>
      <c r="C334" s="4" t="s">
        <v>536</v>
      </c>
      <c r="D334" s="4" t="s">
        <v>348</v>
      </c>
      <c r="E334" s="4" t="s">
        <v>348</v>
      </c>
      <c r="F334" s="20">
        <f t="shared" si="23"/>
        <v>-41034.838439813349</v>
      </c>
      <c r="G334" s="20">
        <f t="shared" si="24"/>
        <v>0</v>
      </c>
      <c r="H334" s="20">
        <v>150000000</v>
      </c>
      <c r="I334" s="20">
        <f t="shared" si="25"/>
        <v>389502631.78961796</v>
      </c>
      <c r="J334" s="141">
        <f>'Step 1 (16-17)'!CV336</f>
        <v>2423856.6834191866</v>
      </c>
      <c r="K334" s="145">
        <f>VLOOKUP(B334,'RSG 2016-17'!$A$7:$F$389,6,0)*1000000</f>
        <v>2464891.521859</v>
      </c>
      <c r="L334" s="20"/>
      <c r="M334" s="120">
        <f t="shared" si="22"/>
        <v>0</v>
      </c>
      <c r="N334" s="20">
        <f>VLOOKUP(B334,'CSP 2016-17'!$A$9:$O$391,15,0)*1000000</f>
        <v>0</v>
      </c>
    </row>
    <row r="335" spans="2:14" x14ac:dyDescent="0.3">
      <c r="B335" s="4" t="s">
        <v>511</v>
      </c>
      <c r="C335" s="4" t="s">
        <v>512</v>
      </c>
      <c r="D335" s="4" t="s">
        <v>348</v>
      </c>
      <c r="E335" s="4" t="s">
        <v>348</v>
      </c>
      <c r="F335" s="20">
        <f t="shared" si="23"/>
        <v>171185.3005080506</v>
      </c>
      <c r="G335" s="20">
        <f t="shared" si="24"/>
        <v>171185.3005080506</v>
      </c>
      <c r="H335" s="20">
        <v>150000000</v>
      </c>
      <c r="I335" s="20">
        <f t="shared" si="25"/>
        <v>389502631.78961796</v>
      </c>
      <c r="J335" s="141">
        <f>'Step 1 (16-17)'!CV337</f>
        <v>1045380.2152860506</v>
      </c>
      <c r="K335" s="145">
        <f>VLOOKUP(B335,'RSG 2016-17'!$A$7:$F$389,6,0)*1000000</f>
        <v>874194.91477799998</v>
      </c>
      <c r="L335" s="20"/>
      <c r="M335" s="120">
        <f t="shared" si="22"/>
        <v>65924.574009237855</v>
      </c>
      <c r="N335" s="20">
        <f>VLOOKUP(B335,'CSP 2016-17'!$A$9:$O$391,15,0)*1000000</f>
        <v>65924.574041030311</v>
      </c>
    </row>
    <row r="336" spans="2:14" x14ac:dyDescent="0.3">
      <c r="B336" s="4" t="s">
        <v>278</v>
      </c>
      <c r="C336" s="4" t="s">
        <v>279</v>
      </c>
      <c r="D336" s="4"/>
      <c r="E336" s="4" t="s">
        <v>203</v>
      </c>
      <c r="F336" s="20">
        <f t="shared" si="23"/>
        <v>-484841.37532920018</v>
      </c>
      <c r="G336" s="20">
        <f t="shared" si="24"/>
        <v>0</v>
      </c>
      <c r="H336" s="20">
        <v>150000000</v>
      </c>
      <c r="I336" s="20">
        <f t="shared" si="25"/>
        <v>389502631.78961796</v>
      </c>
      <c r="J336" s="141">
        <f>'Step 1 (16-17)'!CV338</f>
        <v>20187886.250350799</v>
      </c>
      <c r="K336" s="145">
        <f>VLOOKUP(B336,'RSG 2016-17'!$A$7:$F$389,6,0)*1000000</f>
        <v>20672727.62568</v>
      </c>
      <c r="L336" s="20"/>
      <c r="M336" s="120">
        <f t="shared" si="22"/>
        <v>0</v>
      </c>
      <c r="N336" s="20">
        <f>VLOOKUP(B336,'CSP 2016-17'!$A$9:$O$391,15,0)*1000000</f>
        <v>0</v>
      </c>
    </row>
    <row r="337" spans="2:14" x14ac:dyDescent="0.3">
      <c r="B337" s="4" t="s">
        <v>537</v>
      </c>
      <c r="C337" s="4" t="s">
        <v>538</v>
      </c>
      <c r="D337" s="4" t="s">
        <v>348</v>
      </c>
      <c r="E337" s="4" t="s">
        <v>348</v>
      </c>
      <c r="F337" s="20">
        <f t="shared" si="23"/>
        <v>350108.51519645762</v>
      </c>
      <c r="G337" s="20">
        <f t="shared" si="24"/>
        <v>350108.51519645762</v>
      </c>
      <c r="H337" s="20">
        <v>150000000</v>
      </c>
      <c r="I337" s="20">
        <f t="shared" si="25"/>
        <v>389502631.78961796</v>
      </c>
      <c r="J337" s="141">
        <f>'Step 1 (16-17)'!CV339</f>
        <v>1005150.7040944577</v>
      </c>
      <c r="K337" s="145">
        <f>VLOOKUP(B337,'RSG 2016-17'!$A$7:$F$389,6,0)*1000000</f>
        <v>655042.18889800005</v>
      </c>
      <c r="L337" s="20"/>
      <c r="M337" s="120">
        <f t="shared" si="22"/>
        <v>134829.06915975412</v>
      </c>
      <c r="N337" s="20">
        <f>VLOOKUP(B337,'CSP 2016-17'!$A$9:$O$391,15,0)*1000000</f>
        <v>134829.06922463959</v>
      </c>
    </row>
    <row r="338" spans="2:14" x14ac:dyDescent="0.3">
      <c r="B338" s="4" t="s">
        <v>274</v>
      </c>
      <c r="C338" s="4" t="s">
        <v>275</v>
      </c>
      <c r="D338" s="4"/>
      <c r="E338" s="4" t="s">
        <v>203</v>
      </c>
      <c r="F338" s="20">
        <f t="shared" si="23"/>
        <v>-1080774.4470202364</v>
      </c>
      <c r="G338" s="20">
        <f t="shared" si="24"/>
        <v>0</v>
      </c>
      <c r="H338" s="20">
        <v>150000000</v>
      </c>
      <c r="I338" s="20">
        <f t="shared" si="25"/>
        <v>389502631.78961796</v>
      </c>
      <c r="J338" s="141">
        <f>'Step 1 (16-17)'!CV340</f>
        <v>18974527.117859762</v>
      </c>
      <c r="K338" s="145">
        <f>VLOOKUP(B338,'RSG 2016-17'!$A$7:$F$389,6,0)*1000000</f>
        <v>20055301.564879999</v>
      </c>
      <c r="L338" s="20"/>
      <c r="M338" s="120">
        <f t="shared" si="22"/>
        <v>0</v>
      </c>
      <c r="N338" s="20">
        <f>VLOOKUP(B338,'CSP 2016-17'!$A$9:$O$391,15,0)*1000000</f>
        <v>0</v>
      </c>
    </row>
    <row r="339" spans="2:14" x14ac:dyDescent="0.3">
      <c r="B339" s="4" t="s">
        <v>403</v>
      </c>
      <c r="C339" s="4" t="s">
        <v>404</v>
      </c>
      <c r="D339" s="4" t="s">
        <v>348</v>
      </c>
      <c r="E339" s="4" t="s">
        <v>348</v>
      </c>
      <c r="F339" s="20">
        <f t="shared" si="23"/>
        <v>-75397.421731306938</v>
      </c>
      <c r="G339" s="20">
        <f t="shared" si="24"/>
        <v>0</v>
      </c>
      <c r="H339" s="20">
        <v>150000000</v>
      </c>
      <c r="I339" s="20">
        <f t="shared" si="25"/>
        <v>389502631.78961796</v>
      </c>
      <c r="J339" s="141">
        <f>'Step 1 (16-17)'!CV341</f>
        <v>1076928.2492716932</v>
      </c>
      <c r="K339" s="145">
        <f>VLOOKUP(B339,'RSG 2016-17'!$A$7:$F$389,6,0)*1000000</f>
        <v>1152325.6710030001</v>
      </c>
      <c r="L339" s="20"/>
      <c r="M339" s="120">
        <f t="shared" si="22"/>
        <v>0</v>
      </c>
      <c r="N339" s="20">
        <f>VLOOKUP(B339,'CSP 2016-17'!$A$9:$O$391,15,0)*1000000</f>
        <v>0</v>
      </c>
    </row>
    <row r="340" spans="2:14" x14ac:dyDescent="0.3">
      <c r="B340" s="4" t="s">
        <v>128</v>
      </c>
      <c r="C340" s="4" t="s">
        <v>129</v>
      </c>
      <c r="D340" s="4"/>
      <c r="E340" s="4" t="s">
        <v>109</v>
      </c>
      <c r="F340" s="20">
        <f t="shared" si="23"/>
        <v>-11332779.99144721</v>
      </c>
      <c r="G340" s="20">
        <f t="shared" si="24"/>
        <v>0</v>
      </c>
      <c r="H340" s="20">
        <v>150000000</v>
      </c>
      <c r="I340" s="20">
        <f t="shared" si="25"/>
        <v>389502631.78961796</v>
      </c>
      <c r="J340" s="141">
        <f>'Step 1 (16-17)'!CV342</f>
        <v>57331944.375617787</v>
      </c>
      <c r="K340" s="145">
        <f>VLOOKUP(B340,'RSG 2016-17'!$A$7:$F$389,6,0)*1000000</f>
        <v>68664724.367064998</v>
      </c>
      <c r="L340" s="20"/>
      <c r="M340" s="120">
        <f t="shared" si="22"/>
        <v>0</v>
      </c>
      <c r="N340" s="20">
        <f>VLOOKUP(B340,'CSP 2016-17'!$A$9:$O$391,15,0)*1000000</f>
        <v>0</v>
      </c>
    </row>
    <row r="341" spans="2:14" x14ac:dyDescent="0.3">
      <c r="B341" s="4" t="s">
        <v>51</v>
      </c>
      <c r="C341" s="4" t="s">
        <v>52</v>
      </c>
      <c r="D341" s="4"/>
      <c r="E341" s="4" t="s">
        <v>36</v>
      </c>
      <c r="F341" s="20">
        <f t="shared" si="23"/>
        <v>1207989.0443725437</v>
      </c>
      <c r="G341" s="20">
        <f t="shared" si="24"/>
        <v>1207989.0443725437</v>
      </c>
      <c r="H341" s="20">
        <v>150000000</v>
      </c>
      <c r="I341" s="20">
        <f t="shared" si="25"/>
        <v>389502631.78961796</v>
      </c>
      <c r="J341" s="141">
        <f>'Step 1 (16-17)'!CV343</f>
        <v>24197071.314246543</v>
      </c>
      <c r="K341" s="145">
        <f>VLOOKUP(B341,'RSG 2016-17'!$A$7:$F$389,6,0)*1000000</f>
        <v>22989082.269873999</v>
      </c>
      <c r="L341" s="20"/>
      <c r="M341" s="120">
        <f t="shared" si="22"/>
        <v>465204.44758830848</v>
      </c>
      <c r="N341" s="20">
        <f>VLOOKUP(B341,'CSP 2016-17'!$A$9:$O$391,15,0)*1000000</f>
        <v>465204.44781258295</v>
      </c>
    </row>
    <row r="342" spans="2:14" x14ac:dyDescent="0.3">
      <c r="B342" s="4" t="s">
        <v>539</v>
      </c>
      <c r="C342" s="4" t="s">
        <v>540</v>
      </c>
      <c r="D342" s="4" t="s">
        <v>348</v>
      </c>
      <c r="E342" s="4" t="s">
        <v>348</v>
      </c>
      <c r="F342" s="20">
        <f t="shared" si="23"/>
        <v>193294.63692418113</v>
      </c>
      <c r="G342" s="20">
        <f t="shared" si="24"/>
        <v>193294.63692418113</v>
      </c>
      <c r="H342" s="20">
        <v>150000000</v>
      </c>
      <c r="I342" s="20">
        <f t="shared" si="25"/>
        <v>389502631.78961796</v>
      </c>
      <c r="J342" s="141">
        <f>'Step 1 (16-17)'!CV344</f>
        <v>1027117.5850611811</v>
      </c>
      <c r="K342" s="145">
        <f>VLOOKUP(B342,'RSG 2016-17'!$A$7:$F$389,6,0)*1000000</f>
        <v>833822.94813699997</v>
      </c>
      <c r="L342" s="20"/>
      <c r="M342" s="120">
        <f t="shared" si="22"/>
        <v>74439.023442305799</v>
      </c>
      <c r="N342" s="20">
        <f>VLOOKUP(B342,'CSP 2016-17'!$A$9:$O$391,15,0)*1000000</f>
        <v>74439.023478156538</v>
      </c>
    </row>
    <row r="343" spans="2:14" x14ac:dyDescent="0.3">
      <c r="B343" s="4" t="s">
        <v>756</v>
      </c>
      <c r="C343" s="4" t="s">
        <v>757</v>
      </c>
      <c r="D343" s="4" t="s">
        <v>751</v>
      </c>
      <c r="E343" s="4" t="s">
        <v>751</v>
      </c>
      <c r="F343" s="20">
        <f t="shared" si="23"/>
        <v>-414129.98139193282</v>
      </c>
      <c r="G343" s="20">
        <f t="shared" si="24"/>
        <v>0</v>
      </c>
      <c r="H343" s="20">
        <v>150000000</v>
      </c>
      <c r="I343" s="20">
        <f t="shared" si="25"/>
        <v>389502631.78961796</v>
      </c>
      <c r="J343" s="141">
        <f>'Step 1 (16-17)'!CV345</f>
        <v>12765927.709319066</v>
      </c>
      <c r="K343" s="145">
        <f>VLOOKUP(B343,'RSG 2016-17'!$A$7:$F$389,6,0)*1000000</f>
        <v>13180057.690710999</v>
      </c>
      <c r="L343" s="20"/>
      <c r="M343" s="120">
        <f t="shared" si="22"/>
        <v>0</v>
      </c>
      <c r="N343" s="20">
        <f>VLOOKUP(B343,'CSP 2016-17'!$A$9:$O$391,15,0)*1000000</f>
        <v>0</v>
      </c>
    </row>
    <row r="344" spans="2:14" x14ac:dyDescent="0.3">
      <c r="B344" s="4" t="s">
        <v>451</v>
      </c>
      <c r="C344" s="4" t="s">
        <v>452</v>
      </c>
      <c r="D344" s="4" t="s">
        <v>348</v>
      </c>
      <c r="E344" s="4" t="s">
        <v>348</v>
      </c>
      <c r="F344" s="20">
        <f t="shared" si="23"/>
        <v>157306.85962493392</v>
      </c>
      <c r="G344" s="20">
        <f t="shared" si="24"/>
        <v>157306.85962493392</v>
      </c>
      <c r="H344" s="20">
        <v>150000000</v>
      </c>
      <c r="I344" s="20">
        <f t="shared" si="25"/>
        <v>389502631.78961796</v>
      </c>
      <c r="J344" s="141">
        <f>'Step 1 (16-17)'!CV346</f>
        <v>841483.16474293394</v>
      </c>
      <c r="K344" s="145">
        <f>VLOOKUP(B344,'RSG 2016-17'!$A$7:$F$389,6,0)*1000000</f>
        <v>684176.30511800002</v>
      </c>
      <c r="L344" s="20"/>
      <c r="M344" s="120">
        <f t="shared" si="22"/>
        <v>60579.896046723014</v>
      </c>
      <c r="N344" s="20">
        <f>VLOOKUP(B344,'CSP 2016-17'!$A$9:$O$391,15,0)*1000000</f>
        <v>60579.89607598124</v>
      </c>
    </row>
    <row r="345" spans="2:14" x14ac:dyDescent="0.3">
      <c r="B345" s="4" t="s">
        <v>649</v>
      </c>
      <c r="C345" s="4" t="s">
        <v>650</v>
      </c>
      <c r="D345" s="4" t="s">
        <v>348</v>
      </c>
      <c r="E345" s="4" t="s">
        <v>348</v>
      </c>
      <c r="F345" s="20">
        <f t="shared" si="23"/>
        <v>108700.28489896934</v>
      </c>
      <c r="G345" s="20">
        <f t="shared" si="24"/>
        <v>108700.28489896934</v>
      </c>
      <c r="H345" s="20">
        <v>150000000</v>
      </c>
      <c r="I345" s="20">
        <f t="shared" si="25"/>
        <v>389502631.78961796</v>
      </c>
      <c r="J345" s="141">
        <f>'Step 1 (16-17)'!CV347</f>
        <v>1191154.2172939694</v>
      </c>
      <c r="K345" s="145">
        <f>VLOOKUP(B345,'RSG 2016-17'!$A$7:$F$389,6,0)*1000000</f>
        <v>1082453.932395</v>
      </c>
      <c r="L345" s="20"/>
      <c r="M345" s="120">
        <f t="shared" si="22"/>
        <v>41861.187586666274</v>
      </c>
      <c r="N345" s="20">
        <f>VLOOKUP(B345,'CSP 2016-17'!$A$9:$O$391,15,0)*1000000</f>
        <v>41861.187606878259</v>
      </c>
    </row>
    <row r="346" spans="2:14" x14ac:dyDescent="0.3">
      <c r="B346" s="4" t="s">
        <v>105</v>
      </c>
      <c r="C346" s="4" t="s">
        <v>106</v>
      </c>
      <c r="D346" s="4"/>
      <c r="E346" s="4" t="s">
        <v>36</v>
      </c>
      <c r="F346" s="20">
        <f t="shared" si="23"/>
        <v>-2335844.0003341064</v>
      </c>
      <c r="G346" s="20">
        <f t="shared" si="24"/>
        <v>0</v>
      </c>
      <c r="H346" s="20">
        <v>150000000</v>
      </c>
      <c r="I346" s="20">
        <f t="shared" si="25"/>
        <v>389502631.78961796</v>
      </c>
      <c r="J346" s="141">
        <f>'Step 1 (16-17)'!CV348</f>
        <v>40579530.53035289</v>
      </c>
      <c r="K346" s="145">
        <f>VLOOKUP(B346,'RSG 2016-17'!$A$7:$F$389,6,0)*1000000</f>
        <v>42915374.530686997</v>
      </c>
      <c r="L346" s="20"/>
      <c r="M346" s="120">
        <f t="shared" si="22"/>
        <v>0</v>
      </c>
      <c r="N346" s="20">
        <f>VLOOKUP(B346,'CSP 2016-17'!$A$9:$O$391,15,0)*1000000</f>
        <v>0</v>
      </c>
    </row>
    <row r="347" spans="2:14" x14ac:dyDescent="0.3">
      <c r="B347" s="4" t="s">
        <v>93</v>
      </c>
      <c r="C347" s="4" t="s">
        <v>94</v>
      </c>
      <c r="D347" s="4"/>
      <c r="E347" s="4" t="s">
        <v>36</v>
      </c>
      <c r="F347" s="20">
        <f t="shared" si="23"/>
        <v>-3888145.4737714455</v>
      </c>
      <c r="G347" s="20">
        <f t="shared" si="24"/>
        <v>0</v>
      </c>
      <c r="H347" s="20">
        <v>150000000</v>
      </c>
      <c r="I347" s="20">
        <f t="shared" si="25"/>
        <v>389502631.78961796</v>
      </c>
      <c r="J347" s="141">
        <f>'Step 1 (16-17)'!CV349</f>
        <v>41870936.265079558</v>
      </c>
      <c r="K347" s="145">
        <f>VLOOKUP(B347,'RSG 2016-17'!$A$7:$F$389,6,0)*1000000</f>
        <v>45759081.738851003</v>
      </c>
      <c r="L347" s="20"/>
      <c r="M347" s="120">
        <f t="shared" si="22"/>
        <v>0</v>
      </c>
      <c r="N347" s="20">
        <f>VLOOKUP(B347,'CSP 2016-17'!$A$9:$O$391,15,0)*1000000</f>
        <v>0</v>
      </c>
    </row>
    <row r="348" spans="2:14" x14ac:dyDescent="0.3">
      <c r="B348" s="4" t="s">
        <v>173</v>
      </c>
      <c r="C348" s="4" t="s">
        <v>174</v>
      </c>
      <c r="D348" s="4"/>
      <c r="E348" s="4" t="s">
        <v>136</v>
      </c>
      <c r="F348" s="20">
        <f t="shared" si="23"/>
        <v>-3616901.0903047398</v>
      </c>
      <c r="G348" s="20">
        <f t="shared" si="24"/>
        <v>0</v>
      </c>
      <c r="H348" s="20">
        <v>150000000</v>
      </c>
      <c r="I348" s="20">
        <f t="shared" si="25"/>
        <v>389502631.78961796</v>
      </c>
      <c r="J348" s="141">
        <f>'Step 1 (16-17)'!CV350</f>
        <v>40866721.391851261</v>
      </c>
      <c r="K348" s="145">
        <f>VLOOKUP(B348,'RSG 2016-17'!$A$7:$F$389,6,0)*1000000</f>
        <v>44483622.482156001</v>
      </c>
      <c r="L348" s="20"/>
      <c r="M348" s="120">
        <f t="shared" si="22"/>
        <v>0</v>
      </c>
      <c r="N348" s="20">
        <f>VLOOKUP(B348,'CSP 2016-17'!$A$9:$O$391,15,0)*1000000</f>
        <v>0</v>
      </c>
    </row>
    <row r="349" spans="2:14" x14ac:dyDescent="0.3">
      <c r="B349" s="4" t="s">
        <v>130</v>
      </c>
      <c r="C349" s="4" t="s">
        <v>131</v>
      </c>
      <c r="D349" s="4"/>
      <c r="E349" s="4" t="s">
        <v>109</v>
      </c>
      <c r="F349" s="20">
        <f t="shared" si="23"/>
        <v>-5903551.0097538084</v>
      </c>
      <c r="G349" s="20">
        <f t="shared" si="24"/>
        <v>0</v>
      </c>
      <c r="H349" s="20">
        <v>150000000</v>
      </c>
      <c r="I349" s="20">
        <f t="shared" si="25"/>
        <v>389502631.78961796</v>
      </c>
      <c r="J349" s="141">
        <f>'Step 1 (16-17)'!CV351</f>
        <v>41053462.005882189</v>
      </c>
      <c r="K349" s="145">
        <f>VLOOKUP(B349,'RSG 2016-17'!$A$7:$F$389,6,0)*1000000</f>
        <v>46957013.015635997</v>
      </c>
      <c r="L349" s="20"/>
      <c r="M349" s="120">
        <f t="shared" si="22"/>
        <v>0</v>
      </c>
      <c r="N349" s="20">
        <f>VLOOKUP(B349,'CSP 2016-17'!$A$9:$O$391,15,0)*1000000</f>
        <v>0</v>
      </c>
    </row>
    <row r="350" spans="2:14" x14ac:dyDescent="0.3">
      <c r="B350" s="4" t="s">
        <v>270</v>
      </c>
      <c r="C350" s="4" t="s">
        <v>271</v>
      </c>
      <c r="D350" s="4"/>
      <c r="E350" s="4" t="s">
        <v>203</v>
      </c>
      <c r="F350" s="20">
        <f t="shared" si="23"/>
        <v>1705361.387855947</v>
      </c>
      <c r="G350" s="20">
        <f t="shared" si="24"/>
        <v>1705361.387855947</v>
      </c>
      <c r="H350" s="20">
        <v>150000000</v>
      </c>
      <c r="I350" s="20">
        <f t="shared" si="25"/>
        <v>389502631.78961796</v>
      </c>
      <c r="J350" s="141">
        <f>'Step 1 (16-17)'!CV352</f>
        <v>18897612.721342947</v>
      </c>
      <c r="K350" s="145">
        <f>VLOOKUP(B350,'RSG 2016-17'!$A$7:$F$389,6,0)*1000000</f>
        <v>17192251.333487</v>
      </c>
      <c r="L350" s="20"/>
      <c r="M350" s="120">
        <f t="shared" si="22"/>
        <v>656745.77602484485</v>
      </c>
      <c r="N350" s="20">
        <f>VLOOKUP(B350,'CSP 2016-17'!$A$9:$O$391,15,0)*1000000</f>
        <v>656745.77634177695</v>
      </c>
    </row>
    <row r="351" spans="2:14" x14ac:dyDescent="0.3">
      <c r="B351" s="4" t="s">
        <v>723</v>
      </c>
      <c r="C351" s="4" t="s">
        <v>724</v>
      </c>
      <c r="D351" s="4" t="s">
        <v>348</v>
      </c>
      <c r="E351" s="4" t="s">
        <v>348</v>
      </c>
      <c r="F351" s="20">
        <f t="shared" si="23"/>
        <v>102820.27953746845</v>
      </c>
      <c r="G351" s="20">
        <f t="shared" si="24"/>
        <v>102820.27953746845</v>
      </c>
      <c r="H351" s="20">
        <v>150000000</v>
      </c>
      <c r="I351" s="20">
        <f t="shared" si="25"/>
        <v>389502631.78961796</v>
      </c>
      <c r="J351" s="141">
        <f>'Step 1 (16-17)'!CV353</f>
        <v>1689550.9551424684</v>
      </c>
      <c r="K351" s="145">
        <f>VLOOKUP(B351,'RSG 2016-17'!$A$7:$F$389,6,0)*1000000</f>
        <v>1586730.675605</v>
      </c>
      <c r="L351" s="20"/>
      <c r="M351" s="120">
        <f t="shared" si="22"/>
        <v>39596.759230501724</v>
      </c>
      <c r="N351" s="20">
        <f>VLOOKUP(B351,'CSP 2016-17'!$A$9:$O$391,15,0)*1000000</f>
        <v>39596.759249428767</v>
      </c>
    </row>
    <row r="352" spans="2:14" x14ac:dyDescent="0.3">
      <c r="B352" s="4" t="s">
        <v>194</v>
      </c>
      <c r="C352" s="4" t="s">
        <v>195</v>
      </c>
      <c r="D352" s="4"/>
      <c r="E352" s="4" t="s">
        <v>177</v>
      </c>
      <c r="F352" s="20">
        <f t="shared" si="23"/>
        <v>7763320.8162192851</v>
      </c>
      <c r="G352" s="20">
        <f t="shared" si="24"/>
        <v>7763320.8162192851</v>
      </c>
      <c r="H352" s="20">
        <v>150000000</v>
      </c>
      <c r="I352" s="20">
        <f t="shared" si="25"/>
        <v>389502631.78961796</v>
      </c>
      <c r="J352" s="141">
        <f>'Step 1 (16-17)'!CV354</f>
        <v>45265836.725560285</v>
      </c>
      <c r="K352" s="145">
        <f>VLOOKUP(B352,'RSG 2016-17'!$A$7:$F$389,6,0)*1000000</f>
        <v>37502515.909341</v>
      </c>
      <c r="L352" s="20"/>
      <c r="M352" s="120">
        <f t="shared" si="22"/>
        <v>2989705.4022009103</v>
      </c>
      <c r="N352" s="20">
        <f>VLOOKUP(B352,'CSP 2016-17'!$A$9:$O$391,15,0)*1000000</f>
        <v>2989705.4036438675</v>
      </c>
    </row>
    <row r="353" spans="2:14" x14ac:dyDescent="0.3">
      <c r="B353" s="4" t="s">
        <v>513</v>
      </c>
      <c r="C353" s="4" t="s">
        <v>514</v>
      </c>
      <c r="D353" s="4" t="s">
        <v>348</v>
      </c>
      <c r="E353" s="4" t="s">
        <v>348</v>
      </c>
      <c r="F353" s="20">
        <f t="shared" si="23"/>
        <v>240419.81861530826</v>
      </c>
      <c r="G353" s="20">
        <f t="shared" si="24"/>
        <v>240419.81861530826</v>
      </c>
      <c r="H353" s="20">
        <v>150000000</v>
      </c>
      <c r="I353" s="20">
        <f t="shared" si="25"/>
        <v>389502631.78961796</v>
      </c>
      <c r="J353" s="141">
        <f>'Step 1 (16-17)'!CV355</f>
        <v>1551724.0715093082</v>
      </c>
      <c r="K353" s="145">
        <f>VLOOKUP(B353,'RSG 2016-17'!$A$7:$F$389,6,0)*1000000</f>
        <v>1311304.2528939999</v>
      </c>
      <c r="L353" s="20"/>
      <c r="M353" s="120">
        <f t="shared" si="22"/>
        <v>92587.237797599606</v>
      </c>
      <c r="N353" s="20">
        <f>VLOOKUP(B353,'CSP 2016-17'!$A$9:$O$391,15,0)*1000000</f>
        <v>92587.237842543953</v>
      </c>
    </row>
    <row r="354" spans="2:14" x14ac:dyDescent="0.3">
      <c r="B354" s="4" t="s">
        <v>691</v>
      </c>
      <c r="C354" s="4" t="s">
        <v>692</v>
      </c>
      <c r="D354" s="4" t="s">
        <v>348</v>
      </c>
      <c r="E354" s="4" t="s">
        <v>348</v>
      </c>
      <c r="F354" s="20">
        <f t="shared" si="23"/>
        <v>-162404.31171857915</v>
      </c>
      <c r="G354" s="20">
        <f t="shared" si="24"/>
        <v>0</v>
      </c>
      <c r="H354" s="20">
        <v>150000000</v>
      </c>
      <c r="I354" s="20">
        <f t="shared" si="25"/>
        <v>389502631.78961796</v>
      </c>
      <c r="J354" s="141">
        <f>'Step 1 (16-17)'!CV356</f>
        <v>1855773.1864334205</v>
      </c>
      <c r="K354" s="145">
        <f>VLOOKUP(B354,'RSG 2016-17'!$A$7:$F$389,6,0)*1000000</f>
        <v>2018177.4981519997</v>
      </c>
      <c r="L354" s="20"/>
      <c r="M354" s="120">
        <f t="shared" si="22"/>
        <v>0</v>
      </c>
      <c r="N354" s="20">
        <f>VLOOKUP(B354,'CSP 2016-17'!$A$9:$O$391,15,0)*1000000</f>
        <v>0</v>
      </c>
    </row>
    <row r="355" spans="2:14" x14ac:dyDescent="0.3">
      <c r="B355" s="4" t="s">
        <v>711</v>
      </c>
      <c r="C355" s="4" t="s">
        <v>712</v>
      </c>
      <c r="D355" s="4" t="s">
        <v>348</v>
      </c>
      <c r="E355" s="4" t="s">
        <v>348</v>
      </c>
      <c r="F355" s="20">
        <f t="shared" si="23"/>
        <v>396315.66342298489</v>
      </c>
      <c r="G355" s="20">
        <f t="shared" si="24"/>
        <v>396315.66342298489</v>
      </c>
      <c r="H355" s="20">
        <v>150000000</v>
      </c>
      <c r="I355" s="20">
        <f t="shared" si="25"/>
        <v>389502631.78961796</v>
      </c>
      <c r="J355" s="141">
        <f>'Step 1 (16-17)'!CV357</f>
        <v>1161064.5796519849</v>
      </c>
      <c r="K355" s="145">
        <f>VLOOKUP(B355,'RSG 2016-17'!$A$7:$F$389,6,0)*1000000</f>
        <v>764748.91622899997</v>
      </c>
      <c r="L355" s="20"/>
      <c r="M355" s="120">
        <f t="shared" si="22"/>
        <v>152623.74284946304</v>
      </c>
      <c r="N355" s="20">
        <f>VLOOKUP(B355,'CSP 2016-17'!$A$9:$O$391,15,0)*1000000</f>
        <v>152623.74292273226</v>
      </c>
    </row>
    <row r="356" spans="2:14" x14ac:dyDescent="0.3">
      <c r="B356" s="4" t="s">
        <v>427</v>
      </c>
      <c r="C356" s="4" t="s">
        <v>428</v>
      </c>
      <c r="D356" s="4" t="s">
        <v>348</v>
      </c>
      <c r="E356" s="4" t="s">
        <v>348</v>
      </c>
      <c r="F356" s="20">
        <f t="shared" si="23"/>
        <v>433120.05077365716</v>
      </c>
      <c r="G356" s="20">
        <f t="shared" si="24"/>
        <v>433120.05077365716</v>
      </c>
      <c r="H356" s="20">
        <v>150000000</v>
      </c>
      <c r="I356" s="20">
        <f t="shared" si="25"/>
        <v>389502631.78961796</v>
      </c>
      <c r="J356" s="141">
        <f>'Step 1 (16-17)'!CV358</f>
        <v>1646442.2765346572</v>
      </c>
      <c r="K356" s="145">
        <f>VLOOKUP(B356,'RSG 2016-17'!$A$7:$F$389,6,0)*1000000</f>
        <v>1213322.2257610001</v>
      </c>
      <c r="L356" s="20"/>
      <c r="M356" s="120">
        <f t="shared" si="22"/>
        <v>166797.35209373309</v>
      </c>
      <c r="N356" s="20">
        <f>VLOOKUP(B356,'CSP 2016-17'!$A$9:$O$391,15,0)*1000000</f>
        <v>166797.35217435303</v>
      </c>
    </row>
    <row r="357" spans="2:14" x14ac:dyDescent="0.3">
      <c r="B357" s="4" t="s">
        <v>619</v>
      </c>
      <c r="C357" s="4" t="s">
        <v>620</v>
      </c>
      <c r="D357" s="4" t="s">
        <v>348</v>
      </c>
      <c r="E357" s="4" t="s">
        <v>348</v>
      </c>
      <c r="F357" s="20">
        <f t="shared" si="23"/>
        <v>-98183.156360440422</v>
      </c>
      <c r="G357" s="20">
        <f t="shared" si="24"/>
        <v>0</v>
      </c>
      <c r="H357" s="20">
        <v>150000000</v>
      </c>
      <c r="I357" s="20">
        <f t="shared" si="25"/>
        <v>389502631.78961796</v>
      </c>
      <c r="J357" s="141">
        <f>'Step 1 (16-17)'!CV359</f>
        <v>1140493.0177755596</v>
      </c>
      <c r="K357" s="145">
        <f>VLOOKUP(B357,'RSG 2016-17'!$A$7:$F$389,6,0)*1000000</f>
        <v>1238676.174136</v>
      </c>
      <c r="L357" s="20"/>
      <c r="M357" s="120">
        <f t="shared" si="22"/>
        <v>0</v>
      </c>
      <c r="N357" s="20">
        <f>VLOOKUP(B357,'CSP 2016-17'!$A$9:$O$391,15,0)*1000000</f>
        <v>0</v>
      </c>
    </row>
    <row r="358" spans="2:14" x14ac:dyDescent="0.3">
      <c r="B358" s="4" t="s">
        <v>515</v>
      </c>
      <c r="C358" s="4" t="s">
        <v>516</v>
      </c>
      <c r="D358" s="4" t="s">
        <v>348</v>
      </c>
      <c r="E358" s="4" t="s">
        <v>348</v>
      </c>
      <c r="F358" s="20">
        <f t="shared" si="23"/>
        <v>203169.03063693619</v>
      </c>
      <c r="G358" s="20">
        <f t="shared" si="24"/>
        <v>203169.03063693619</v>
      </c>
      <c r="H358" s="20">
        <v>150000000</v>
      </c>
      <c r="I358" s="20">
        <f t="shared" si="25"/>
        <v>389502631.78961796</v>
      </c>
      <c r="J358" s="141">
        <f>'Step 1 (16-17)'!CV360</f>
        <v>1510158.5390359361</v>
      </c>
      <c r="K358" s="145">
        <f>VLOOKUP(B358,'RSG 2016-17'!$A$7:$F$389,6,0)*1000000</f>
        <v>1306989.5083989999</v>
      </c>
      <c r="L358" s="20"/>
      <c r="M358" s="120">
        <f t="shared" si="22"/>
        <v>78241.716764576529</v>
      </c>
      <c r="N358" s="20">
        <f>VLOOKUP(B358,'CSP 2016-17'!$A$9:$O$391,15,0)*1000000</f>
        <v>78241.716802356605</v>
      </c>
    </row>
    <row r="359" spans="2:14" x14ac:dyDescent="0.3">
      <c r="B359" s="4" t="s">
        <v>256</v>
      </c>
      <c r="C359" s="4" t="s">
        <v>257</v>
      </c>
      <c r="D359" s="4"/>
      <c r="E359" s="4" t="s">
        <v>203</v>
      </c>
      <c r="F359" s="20">
        <f t="shared" si="23"/>
        <v>3608177.0065935533</v>
      </c>
      <c r="G359" s="20">
        <f t="shared" si="24"/>
        <v>3608177.0065935533</v>
      </c>
      <c r="H359" s="20">
        <v>150000000</v>
      </c>
      <c r="I359" s="20">
        <f t="shared" si="25"/>
        <v>389502631.78961796</v>
      </c>
      <c r="J359" s="141">
        <f>'Step 1 (16-17)'!CV361</f>
        <v>13137338.307966553</v>
      </c>
      <c r="K359" s="145">
        <f>VLOOKUP(B359,'RSG 2016-17'!$A$7:$F$389,6,0)*1000000</f>
        <v>9529161.3013729993</v>
      </c>
      <c r="L359" s="20"/>
      <c r="M359" s="120">
        <f t="shared" si="22"/>
        <v>1389532.4622129013</v>
      </c>
      <c r="N359" s="20">
        <f>VLOOKUP(B359,'CSP 2016-17'!$A$9:$O$391,15,0)*1000000</f>
        <v>1389532.4628828214</v>
      </c>
    </row>
    <row r="360" spans="2:14" x14ac:dyDescent="0.3">
      <c r="B360" s="4" t="s">
        <v>405</v>
      </c>
      <c r="C360" s="4" t="s">
        <v>406</v>
      </c>
      <c r="D360" s="4" t="s">
        <v>348</v>
      </c>
      <c r="E360" s="4" t="s">
        <v>348</v>
      </c>
      <c r="F360" s="20">
        <f t="shared" si="23"/>
        <v>79986.423467967194</v>
      </c>
      <c r="G360" s="20">
        <f t="shared" si="24"/>
        <v>79986.423467967194</v>
      </c>
      <c r="H360" s="20">
        <v>150000000</v>
      </c>
      <c r="I360" s="20">
        <f t="shared" si="25"/>
        <v>389502631.78961796</v>
      </c>
      <c r="J360" s="141">
        <f>'Step 1 (16-17)'!CV362</f>
        <v>703389.95651796716</v>
      </c>
      <c r="K360" s="145">
        <f>VLOOKUP(B360,'RSG 2016-17'!$A$7:$F$389,6,0)*1000000</f>
        <v>623403.53304999997</v>
      </c>
      <c r="L360" s="20"/>
      <c r="M360" s="120">
        <f t="shared" si="22"/>
        <v>30803.29256074331</v>
      </c>
      <c r="N360" s="20">
        <f>VLOOKUP(B360,'CSP 2016-17'!$A$9:$O$391,15,0)*1000000</f>
        <v>30803.292576005202</v>
      </c>
    </row>
    <row r="361" spans="2:14" x14ac:dyDescent="0.3">
      <c r="B361" s="4" t="s">
        <v>413</v>
      </c>
      <c r="C361" s="4" t="s">
        <v>414</v>
      </c>
      <c r="D361" s="4" t="s">
        <v>348</v>
      </c>
      <c r="E361" s="4" t="s">
        <v>348</v>
      </c>
      <c r="F361" s="20">
        <f t="shared" si="23"/>
        <v>-1255.9145691040903</v>
      </c>
      <c r="G361" s="20">
        <f t="shared" si="24"/>
        <v>0</v>
      </c>
      <c r="H361" s="20">
        <v>150000000</v>
      </c>
      <c r="I361" s="20">
        <f t="shared" si="25"/>
        <v>389502631.78961796</v>
      </c>
      <c r="J361" s="141">
        <f>'Step 1 (16-17)'!CV363</f>
        <v>1287786.772363896</v>
      </c>
      <c r="K361" s="145">
        <f>VLOOKUP(B361,'RSG 2016-17'!$A$7:$F$389,6,0)*1000000</f>
        <v>1289042.6869330001</v>
      </c>
      <c r="L361" s="20"/>
      <c r="M361" s="120">
        <f t="shared" si="22"/>
        <v>0</v>
      </c>
      <c r="N361" s="20">
        <f>VLOOKUP(B361,'CSP 2016-17'!$A$9:$O$391,15,0)*1000000</f>
        <v>0</v>
      </c>
    </row>
    <row r="362" spans="2:14" x14ac:dyDescent="0.3">
      <c r="B362" s="4" t="s">
        <v>561</v>
      </c>
      <c r="C362" s="4" t="s">
        <v>562</v>
      </c>
      <c r="D362" s="4" t="s">
        <v>348</v>
      </c>
      <c r="E362" s="4" t="s">
        <v>348</v>
      </c>
      <c r="F362" s="20">
        <f t="shared" si="23"/>
        <v>18759.852547765244</v>
      </c>
      <c r="G362" s="20">
        <f t="shared" si="24"/>
        <v>18759.852547765244</v>
      </c>
      <c r="H362" s="20">
        <v>150000000</v>
      </c>
      <c r="I362" s="20">
        <f t="shared" si="25"/>
        <v>389502631.78961796</v>
      </c>
      <c r="J362" s="141">
        <f>'Step 1 (16-17)'!CV364</f>
        <v>1594385.8181827653</v>
      </c>
      <c r="K362" s="145">
        <f>VLOOKUP(B362,'RSG 2016-17'!$A$7:$F$389,6,0)*1000000</f>
        <v>1575625.965635</v>
      </c>
      <c r="L362" s="20"/>
      <c r="M362" s="120">
        <f t="shared" si="22"/>
        <v>7224.5413830340958</v>
      </c>
      <c r="N362" s="20">
        <f>VLOOKUP(B362,'CSP 2016-17'!$A$9:$O$391,15,0)*1000000</f>
        <v>7224.5413866106801</v>
      </c>
    </row>
    <row r="363" spans="2:14" x14ac:dyDescent="0.3">
      <c r="B363" s="4" t="s">
        <v>591</v>
      </c>
      <c r="C363" s="4" t="s">
        <v>592</v>
      </c>
      <c r="D363" s="4" t="s">
        <v>348</v>
      </c>
      <c r="E363" s="4" t="s">
        <v>348</v>
      </c>
      <c r="F363" s="20">
        <f t="shared" si="23"/>
        <v>-3797.0419463829603</v>
      </c>
      <c r="G363" s="20">
        <f t="shared" si="24"/>
        <v>0</v>
      </c>
      <c r="H363" s="20">
        <v>150000000</v>
      </c>
      <c r="I363" s="20">
        <f t="shared" si="25"/>
        <v>389502631.78961796</v>
      </c>
      <c r="J363" s="141">
        <f>'Step 1 (16-17)'!CV365</f>
        <v>1383548.450278617</v>
      </c>
      <c r="K363" s="145">
        <f>VLOOKUP(B363,'RSG 2016-17'!$A$7:$F$389,6,0)*1000000</f>
        <v>1387345.4922249999</v>
      </c>
      <c r="L363" s="20"/>
      <c r="M363" s="120">
        <f t="shared" si="22"/>
        <v>0</v>
      </c>
      <c r="N363" s="20">
        <f>VLOOKUP(B363,'CSP 2016-17'!$A$9:$O$391,15,0)*1000000</f>
        <v>0</v>
      </c>
    </row>
    <row r="364" spans="2:14" x14ac:dyDescent="0.3">
      <c r="B364" s="4" t="s">
        <v>758</v>
      </c>
      <c r="C364" s="4" t="s">
        <v>759</v>
      </c>
      <c r="D364" s="4" t="s">
        <v>751</v>
      </c>
      <c r="E364" s="4" t="s">
        <v>751</v>
      </c>
      <c r="F364" s="20">
        <f t="shared" si="23"/>
        <v>-1215249.4254519828</v>
      </c>
      <c r="G364" s="20">
        <f t="shared" si="24"/>
        <v>0</v>
      </c>
      <c r="H364" s="20">
        <v>150000000</v>
      </c>
      <c r="I364" s="20">
        <f t="shared" si="25"/>
        <v>389502631.78961796</v>
      </c>
      <c r="J364" s="141">
        <f>'Step 1 (16-17)'!CV366</f>
        <v>26579254.222611018</v>
      </c>
      <c r="K364" s="145">
        <f>VLOOKUP(B364,'RSG 2016-17'!$A$7:$F$389,6,0)*1000000</f>
        <v>27794503.648063</v>
      </c>
      <c r="L364" s="20"/>
      <c r="M364" s="120">
        <f t="shared" si="22"/>
        <v>0</v>
      </c>
      <c r="N364" s="20">
        <f>VLOOKUP(B364,'CSP 2016-17'!$A$9:$O$391,15,0)*1000000</f>
        <v>0</v>
      </c>
    </row>
    <row r="365" spans="2:14" x14ac:dyDescent="0.3">
      <c r="B365" s="4" t="s">
        <v>651</v>
      </c>
      <c r="C365" s="4" t="s">
        <v>652</v>
      </c>
      <c r="D365" s="4" t="s">
        <v>348</v>
      </c>
      <c r="E365" s="4" t="s">
        <v>348</v>
      </c>
      <c r="F365" s="20">
        <f t="shared" si="23"/>
        <v>-25693.39493397763</v>
      </c>
      <c r="G365" s="20">
        <f t="shared" si="24"/>
        <v>0</v>
      </c>
      <c r="H365" s="20">
        <v>150000000</v>
      </c>
      <c r="I365" s="20">
        <f t="shared" si="25"/>
        <v>389502631.78961796</v>
      </c>
      <c r="J365" s="141">
        <f>'Step 1 (16-17)'!CV367</f>
        <v>1031752.8843300224</v>
      </c>
      <c r="K365" s="145">
        <f>VLOOKUP(B365,'RSG 2016-17'!$A$7:$F$389,6,0)*1000000</f>
        <v>1057446.279264</v>
      </c>
      <c r="L365" s="20"/>
      <c r="M365" s="120">
        <f t="shared" si="22"/>
        <v>0</v>
      </c>
      <c r="N365" s="20">
        <f>VLOOKUP(B365,'CSP 2016-17'!$A$9:$O$391,15,0)*1000000</f>
        <v>0</v>
      </c>
    </row>
    <row r="366" spans="2:14" x14ac:dyDescent="0.3">
      <c r="B366" s="4" t="s">
        <v>659</v>
      </c>
      <c r="C366" s="4" t="s">
        <v>660</v>
      </c>
      <c r="D366" s="4" t="s">
        <v>348</v>
      </c>
      <c r="E366" s="4" t="s">
        <v>348</v>
      </c>
      <c r="F366" s="20">
        <f t="shared" si="23"/>
        <v>-20522.115716507193</v>
      </c>
      <c r="G366" s="20">
        <f t="shared" si="24"/>
        <v>0</v>
      </c>
      <c r="H366" s="20">
        <v>150000000</v>
      </c>
      <c r="I366" s="20">
        <f t="shared" si="25"/>
        <v>389502631.78961796</v>
      </c>
      <c r="J366" s="141">
        <f>'Step 1 (16-17)'!CV368</f>
        <v>529797.5989354928</v>
      </c>
      <c r="K366" s="145">
        <f>VLOOKUP(B366,'RSG 2016-17'!$A$7:$F$389,6,0)*1000000</f>
        <v>550319.714652</v>
      </c>
      <c r="L366" s="20"/>
      <c r="M366" s="120">
        <f t="shared" si="22"/>
        <v>0</v>
      </c>
      <c r="N366" s="20">
        <f>VLOOKUP(B366,'CSP 2016-17'!$A$9:$O$391,15,0)*1000000</f>
        <v>0</v>
      </c>
    </row>
    <row r="367" spans="2:14" x14ac:dyDescent="0.3">
      <c r="B367" s="4" t="s">
        <v>196</v>
      </c>
      <c r="C367" s="4" t="s">
        <v>197</v>
      </c>
      <c r="D367" s="4"/>
      <c r="E367" s="4" t="s">
        <v>177</v>
      </c>
      <c r="F367" s="20">
        <f>J367-K367</f>
        <v>16031369.959558971</v>
      </c>
      <c r="G367" s="20">
        <f t="shared" si="24"/>
        <v>16031369.959558971</v>
      </c>
      <c r="H367" s="20">
        <v>150000000</v>
      </c>
      <c r="I367" s="20">
        <f t="shared" si="25"/>
        <v>389502631.78961796</v>
      </c>
      <c r="J367" s="141">
        <f>'Step 1 (16-17)'!CV369</f>
        <v>69111256.866786972</v>
      </c>
      <c r="K367" s="145">
        <f>VLOOKUP(B367,'RSG 2016-17'!$A$7:$F$389,6,0)*1000000</f>
        <v>53079886.907228</v>
      </c>
      <c r="L367" s="20"/>
      <c r="M367" s="120">
        <f t="shared" si="22"/>
        <v>6173784.9700402012</v>
      </c>
      <c r="N367" s="20">
        <f>VLOOKUP(B367,'CSP 2016-17'!$A$9:$O$391,15,0)*1000000</f>
        <v>6173784.9730193699</v>
      </c>
    </row>
    <row r="368" spans="2:14" x14ac:dyDescent="0.3">
      <c r="B368" s="4" t="s">
        <v>760</v>
      </c>
      <c r="C368" s="4" t="s">
        <v>761</v>
      </c>
      <c r="D368" s="4" t="s">
        <v>751</v>
      </c>
      <c r="E368" s="4" t="s">
        <v>751</v>
      </c>
      <c r="F368" s="20">
        <f t="shared" si="23"/>
        <v>-567993.72392440215</v>
      </c>
      <c r="G368" s="20">
        <f t="shared" si="24"/>
        <v>0</v>
      </c>
      <c r="H368" s="20">
        <v>150000000</v>
      </c>
      <c r="I368" s="20">
        <f t="shared" si="25"/>
        <v>389502631.78961796</v>
      </c>
      <c r="J368" s="141">
        <f>'Step 1 (16-17)'!CV370</f>
        <v>19928940.343799599</v>
      </c>
      <c r="K368" s="145">
        <f>VLOOKUP(B368,'RSG 2016-17'!$A$7:$F$389,6,0)*1000000</f>
        <v>20496934.067724001</v>
      </c>
      <c r="L368" s="20"/>
      <c r="M368" s="120">
        <f t="shared" si="22"/>
        <v>0</v>
      </c>
      <c r="N368" s="20">
        <f>VLOOKUP(B368,'CSP 2016-17'!$A$9:$O$391,15,0)*1000000</f>
        <v>0</v>
      </c>
    </row>
    <row r="369" spans="2:14" x14ac:dyDescent="0.3">
      <c r="B369" s="4" t="s">
        <v>132</v>
      </c>
      <c r="C369" s="4" t="s">
        <v>133</v>
      </c>
      <c r="D369" s="4"/>
      <c r="E369" s="4" t="s">
        <v>109</v>
      </c>
      <c r="F369" s="20">
        <f t="shared" si="23"/>
        <v>-7946862.8338985145</v>
      </c>
      <c r="G369" s="20">
        <f t="shared" si="24"/>
        <v>0</v>
      </c>
      <c r="H369" s="20">
        <v>150000000</v>
      </c>
      <c r="I369" s="20">
        <f t="shared" si="25"/>
        <v>389502631.78961796</v>
      </c>
      <c r="J369" s="141">
        <f>'Step 1 (16-17)'!CV371</f>
        <v>49904581.033066489</v>
      </c>
      <c r="K369" s="145">
        <f>VLOOKUP(B369,'RSG 2016-17'!$A$7:$F$389,6,0)*1000000</f>
        <v>57851443.866965003</v>
      </c>
      <c r="L369" s="20"/>
      <c r="M369" s="120">
        <f t="shared" si="22"/>
        <v>0</v>
      </c>
      <c r="N369" s="20">
        <f>VLOOKUP(B369,'CSP 2016-17'!$A$9:$O$391,15,0)*1000000</f>
        <v>0</v>
      </c>
    </row>
    <row r="370" spans="2:14" x14ac:dyDescent="0.3">
      <c r="B370" s="4" t="s">
        <v>415</v>
      </c>
      <c r="C370" s="4" t="s">
        <v>416</v>
      </c>
      <c r="D370" s="4" t="s">
        <v>348</v>
      </c>
      <c r="E370" s="4" t="s">
        <v>348</v>
      </c>
      <c r="F370" s="20">
        <f t="shared" si="23"/>
        <v>171038.18276651821</v>
      </c>
      <c r="G370" s="20">
        <f t="shared" si="24"/>
        <v>171038.18276651821</v>
      </c>
      <c r="H370" s="20">
        <v>150000000</v>
      </c>
      <c r="I370" s="20">
        <f t="shared" si="25"/>
        <v>389502631.78961796</v>
      </c>
      <c r="J370" s="141">
        <f>'Step 1 (16-17)'!CV372</f>
        <v>913420.55423251819</v>
      </c>
      <c r="K370" s="145">
        <f>VLOOKUP(B370,'RSG 2016-17'!$A$7:$F$389,6,0)*1000000</f>
        <v>742382.37146599998</v>
      </c>
      <c r="L370" s="20"/>
      <c r="M370" s="120">
        <f>(G370/I370)*H370</f>
        <v>65867.918008921581</v>
      </c>
      <c r="N370" s="20">
        <f>VLOOKUP(B370,'CSP 2016-17'!$A$9:$O$391,15,0)*1000000</f>
        <v>65867.918040506571</v>
      </c>
    </row>
    <row r="371" spans="2:14" x14ac:dyDescent="0.3">
      <c r="B371" s="4" t="s">
        <v>53</v>
      </c>
      <c r="C371" s="4" t="s">
        <v>54</v>
      </c>
      <c r="D371" s="4"/>
      <c r="E371" s="4" t="s">
        <v>36</v>
      </c>
      <c r="F371" s="20">
        <f t="shared" si="23"/>
        <v>-2511847.0053491294</v>
      </c>
      <c r="G371" s="20">
        <f t="shared" si="24"/>
        <v>0</v>
      </c>
      <c r="H371" s="20">
        <v>150000000</v>
      </c>
      <c r="I371" s="20">
        <f t="shared" si="25"/>
        <v>389502631.78961796</v>
      </c>
      <c r="J371" s="141">
        <f>'Step 1 (16-17)'!CV373</f>
        <v>41475524.109862871</v>
      </c>
      <c r="K371" s="145">
        <f>VLOOKUP(B371,'RSG 2016-17'!$A$7:$F$389,6,0)*1000000</f>
        <v>43987371.115212001</v>
      </c>
      <c r="L371" s="20"/>
      <c r="M371" s="120">
        <f t="shared" si="22"/>
        <v>0</v>
      </c>
      <c r="N371" s="20">
        <f>VLOOKUP(B371,'CSP 2016-17'!$A$9:$O$391,15,0)*1000000</f>
        <v>0</v>
      </c>
    </row>
    <row r="372" spans="2:14" x14ac:dyDescent="0.3">
      <c r="B372" s="4" t="s">
        <v>300</v>
      </c>
      <c r="C372" s="4" t="s">
        <v>301</v>
      </c>
      <c r="D372" s="4"/>
      <c r="E372" s="4" t="s">
        <v>203</v>
      </c>
      <c r="F372" s="20">
        <f t="shared" si="23"/>
        <v>7835358.3060202673</v>
      </c>
      <c r="G372" s="20">
        <f t="shared" si="24"/>
        <v>7835358.3060202673</v>
      </c>
      <c r="H372" s="20">
        <v>150000000</v>
      </c>
      <c r="I372" s="20">
        <f t="shared" si="25"/>
        <v>389502631.78961796</v>
      </c>
      <c r="J372" s="141">
        <f>'Step 1 (16-17)'!CV374</f>
        <v>42560932.050737269</v>
      </c>
      <c r="K372" s="145">
        <f>VLOOKUP(B372,'RSG 2016-17'!$A$7:$F$389,6,0)*1000000</f>
        <v>34725573.744717002</v>
      </c>
      <c r="L372" s="20"/>
      <c r="M372" s="120">
        <f t="shared" si="22"/>
        <v>3017447.5086418847</v>
      </c>
      <c r="N372" s="20">
        <f>VLOOKUP(B372,'CSP 2016-17'!$A$9:$O$391,15,0)*1000000</f>
        <v>3017447.5100978492</v>
      </c>
    </row>
    <row r="373" spans="2:14" x14ac:dyDescent="0.3">
      <c r="B373" s="4" t="s">
        <v>485</v>
      </c>
      <c r="C373" s="4" t="s">
        <v>486</v>
      </c>
      <c r="D373" s="4" t="s">
        <v>348</v>
      </c>
      <c r="E373" s="4" t="s">
        <v>348</v>
      </c>
      <c r="F373" s="20">
        <f t="shared" si="23"/>
        <v>239155.43945831701</v>
      </c>
      <c r="G373" s="20">
        <f t="shared" si="24"/>
        <v>239155.43945831701</v>
      </c>
      <c r="H373" s="20">
        <v>150000000</v>
      </c>
      <c r="I373" s="20">
        <f t="shared" si="25"/>
        <v>389502631.78961796</v>
      </c>
      <c r="J373" s="141">
        <f>'Step 1 (16-17)'!CV375</f>
        <v>1242170.716478317</v>
      </c>
      <c r="K373" s="145">
        <f>VLOOKUP(B373,'RSG 2016-17'!$A$7:$F$389,6,0)*1000000</f>
        <v>1003015.27702</v>
      </c>
      <c r="L373" s="20"/>
      <c r="M373" s="120">
        <f t="shared" si="22"/>
        <v>92100.317150421222</v>
      </c>
      <c r="N373" s="20">
        <f>VLOOKUP(B373,'CSP 2016-17'!$A$9:$O$391,15,0)*1000000</f>
        <v>92100.317195127165</v>
      </c>
    </row>
    <row r="374" spans="2:14" x14ac:dyDescent="0.3">
      <c r="B374" s="4" t="s">
        <v>262</v>
      </c>
      <c r="C374" s="4" t="s">
        <v>263</v>
      </c>
      <c r="D374" s="4"/>
      <c r="E374" s="4" t="s">
        <v>203</v>
      </c>
      <c r="F374" s="20">
        <f t="shared" si="23"/>
        <v>3318516.9472808614</v>
      </c>
      <c r="G374" s="20">
        <f t="shared" si="24"/>
        <v>3318516.9472808614</v>
      </c>
      <c r="H374" s="20">
        <v>150000000</v>
      </c>
      <c r="I374" s="20">
        <f t="shared" si="25"/>
        <v>389502631.78961796</v>
      </c>
      <c r="J374" s="141">
        <f>'Step 1 (16-17)'!CV376</f>
        <v>10939752.116708862</v>
      </c>
      <c r="K374" s="145">
        <f>VLOOKUP(B374,'RSG 2016-17'!$A$7:$F$389,6,0)*1000000</f>
        <v>7621235.1694280002</v>
      </c>
      <c r="L374" s="20"/>
      <c r="M374" s="120">
        <f t="shared" si="22"/>
        <v>1277982.4870631266</v>
      </c>
      <c r="N374" s="20">
        <f>VLOOKUP(B374,'CSP 2016-17'!$A$9:$O$391,15,0)*1000000</f>
        <v>1277982.4876798701</v>
      </c>
    </row>
    <row r="375" spans="2:14" x14ac:dyDescent="0.3">
      <c r="B375" s="4" t="s">
        <v>63</v>
      </c>
      <c r="C375" s="4" t="s">
        <v>64</v>
      </c>
      <c r="D375" s="4"/>
      <c r="E375" s="4" t="s">
        <v>36</v>
      </c>
      <c r="F375" s="20">
        <f t="shared" si="23"/>
        <v>-3333838.0477454215</v>
      </c>
      <c r="G375" s="20">
        <f t="shared" si="24"/>
        <v>0</v>
      </c>
      <c r="H375" s="20">
        <v>150000000</v>
      </c>
      <c r="I375" s="20">
        <f t="shared" si="25"/>
        <v>389502631.78961796</v>
      </c>
      <c r="J375" s="141">
        <f>'Step 1 (16-17)'!CV377</f>
        <v>47378617.287381582</v>
      </c>
      <c r="K375" s="145">
        <f>VLOOKUP(B375,'RSG 2016-17'!$A$7:$F$389,6,0)*1000000</f>
        <v>50712455.335127003</v>
      </c>
      <c r="L375" s="20"/>
      <c r="M375" s="120">
        <f t="shared" si="22"/>
        <v>0</v>
      </c>
      <c r="N375" s="20">
        <f>VLOOKUP(B375,'CSP 2016-17'!$A$9:$O$391,15,0)*1000000</f>
        <v>0</v>
      </c>
    </row>
    <row r="376" spans="2:14" x14ac:dyDescent="0.3">
      <c r="B376" s="4" t="s">
        <v>713</v>
      </c>
      <c r="C376" s="4" t="s">
        <v>714</v>
      </c>
      <c r="D376" s="4" t="s">
        <v>348</v>
      </c>
      <c r="E376" s="4" t="s">
        <v>348</v>
      </c>
      <c r="F376" s="20">
        <f t="shared" si="23"/>
        <v>356827.4644556907</v>
      </c>
      <c r="G376" s="20">
        <f t="shared" si="24"/>
        <v>356827.4644556907</v>
      </c>
      <c r="H376" s="20">
        <v>150000000</v>
      </c>
      <c r="I376" s="20">
        <f t="shared" si="25"/>
        <v>389502631.78961796</v>
      </c>
      <c r="J376" s="141">
        <f>'Step 1 (16-17)'!CV378</f>
        <v>944449.55253169069</v>
      </c>
      <c r="K376" s="145">
        <f>VLOOKUP(B376,'RSG 2016-17'!$A$7:$F$389,6,0)*1000000</f>
        <v>587622.08807599999</v>
      </c>
      <c r="L376" s="20"/>
      <c r="M376" s="120">
        <f t="shared" si="22"/>
        <v>137416.58027426011</v>
      </c>
      <c r="N376" s="20">
        <f>VLOOKUP(B376,'CSP 2016-17'!$A$9:$O$391,15,0)*1000000</f>
        <v>137416.58034068951</v>
      </c>
    </row>
    <row r="377" spans="2:14" x14ac:dyDescent="0.3">
      <c r="B377" s="4" t="s">
        <v>264</v>
      </c>
      <c r="C377" s="4" t="s">
        <v>265</v>
      </c>
      <c r="D377" s="4"/>
      <c r="E377" s="4" t="s">
        <v>203</v>
      </c>
      <c r="F377" s="20">
        <f t="shared" si="23"/>
        <v>5477537.1851616995</v>
      </c>
      <c r="G377" s="20">
        <f t="shared" si="24"/>
        <v>5477537.1851616995</v>
      </c>
      <c r="H377" s="20">
        <v>150000000</v>
      </c>
      <c r="I377" s="20">
        <f t="shared" si="25"/>
        <v>389502631.78961796</v>
      </c>
      <c r="J377" s="141">
        <f>'Step 1 (16-17)'!CV379</f>
        <v>11622947.8816997</v>
      </c>
      <c r="K377" s="145">
        <f>VLOOKUP(B377,'RSG 2016-17'!$A$7:$F$389,6,0)*1000000</f>
        <v>6145410.6965380004</v>
      </c>
      <c r="L377" s="20"/>
      <c r="M377" s="120">
        <f t="shared" si="22"/>
        <v>2109435.2405250045</v>
      </c>
      <c r="N377" s="20">
        <f>VLOOKUP(B377,'CSP 2016-17'!$A$9:$O$391,15,0)*1000000</f>
        <v>2109435.2415434117</v>
      </c>
    </row>
    <row r="378" spans="2:14" x14ac:dyDescent="0.3">
      <c r="B378" s="4" t="s">
        <v>95</v>
      </c>
      <c r="C378" s="4" t="s">
        <v>96</v>
      </c>
      <c r="D378" s="4"/>
      <c r="E378" s="4" t="s">
        <v>36</v>
      </c>
      <c r="F378" s="20">
        <f t="shared" si="23"/>
        <v>-4892328.5053576902</v>
      </c>
      <c r="G378" s="20">
        <f t="shared" si="24"/>
        <v>0</v>
      </c>
      <c r="H378" s="20">
        <v>150000000</v>
      </c>
      <c r="I378" s="20">
        <f t="shared" si="25"/>
        <v>389502631.78961796</v>
      </c>
      <c r="J378" s="141">
        <f>'Step 1 (16-17)'!CV380</f>
        <v>45391328.080905311</v>
      </c>
      <c r="K378" s="145">
        <f>VLOOKUP(B378,'RSG 2016-17'!$A$7:$F$389,6,0)*1000000</f>
        <v>50283656.586263001</v>
      </c>
      <c r="L378" s="20"/>
      <c r="M378" s="120">
        <f t="shared" si="22"/>
        <v>0</v>
      </c>
      <c r="N378" s="20">
        <f>VLOOKUP(B378,'CSP 2016-17'!$A$9:$O$391,15,0)*1000000</f>
        <v>0</v>
      </c>
    </row>
    <row r="379" spans="2:14" x14ac:dyDescent="0.3">
      <c r="B379" s="4" t="s">
        <v>491</v>
      </c>
      <c r="C379" s="4" t="s">
        <v>492</v>
      </c>
      <c r="D379" s="4" t="s">
        <v>348</v>
      </c>
      <c r="E379" s="4" t="s">
        <v>348</v>
      </c>
      <c r="F379" s="20">
        <f t="shared" si="23"/>
        <v>34649.967827674001</v>
      </c>
      <c r="G379" s="20">
        <f t="shared" si="24"/>
        <v>34649.967827674001</v>
      </c>
      <c r="H379" s="20">
        <v>150000000</v>
      </c>
      <c r="I379" s="20">
        <f t="shared" si="25"/>
        <v>389502631.78961796</v>
      </c>
      <c r="J379" s="141">
        <f>'Step 1 (16-17)'!CV381</f>
        <v>1247912.249933674</v>
      </c>
      <c r="K379" s="145">
        <f>VLOOKUP(B379,'RSG 2016-17'!$A$7:$F$389,6,0)*1000000</f>
        <v>1213262.282106</v>
      </c>
      <c r="L379" s="20"/>
      <c r="M379" s="120">
        <f t="shared" si="22"/>
        <v>13343.928256069968</v>
      </c>
      <c r="N379" s="20">
        <f>VLOOKUP(B379,'CSP 2016-17'!$A$9:$O$391,15,0)*1000000</f>
        <v>13343.928262634665</v>
      </c>
    </row>
    <row r="380" spans="2:14" x14ac:dyDescent="0.3">
      <c r="B380" s="4" t="s">
        <v>341</v>
      </c>
      <c r="C380" s="4" t="s">
        <v>342</v>
      </c>
      <c r="D380" s="4" t="s">
        <v>312</v>
      </c>
      <c r="E380" s="4" t="s">
        <v>312</v>
      </c>
      <c r="F380" s="20">
        <f t="shared" si="23"/>
        <v>6534896.4914514497</v>
      </c>
      <c r="G380" s="20">
        <f t="shared" si="24"/>
        <v>6534896.4914514497</v>
      </c>
      <c r="H380" s="20">
        <v>150000000</v>
      </c>
      <c r="I380" s="20">
        <f t="shared" si="25"/>
        <v>389502631.78961796</v>
      </c>
      <c r="J380" s="141">
        <f>'Step 1 (16-17)'!CV382</f>
        <v>42881442.963266447</v>
      </c>
      <c r="K380" s="145">
        <f>VLOOKUP(B380,'RSG 2016-17'!$A$7:$F$389,6,0)*1000000</f>
        <v>36346546.471814997</v>
      </c>
      <c r="L380" s="20"/>
      <c r="M380" s="120">
        <f t="shared" si="22"/>
        <v>2516631.1950548552</v>
      </c>
      <c r="N380" s="20">
        <f>VLOOKUP(B380,'CSP 2016-17'!$A$9:$O$391,15,0)*1000000</f>
        <v>2516631.1962690842</v>
      </c>
    </row>
    <row r="381" spans="2:14" x14ac:dyDescent="0.3">
      <c r="B381" s="4" t="s">
        <v>737</v>
      </c>
      <c r="C381" s="4" t="s">
        <v>738</v>
      </c>
      <c r="D381" s="4" t="s">
        <v>348</v>
      </c>
      <c r="E381" s="4" t="s">
        <v>348</v>
      </c>
      <c r="F381" s="20">
        <f t="shared" si="23"/>
        <v>259313.97263598279</v>
      </c>
      <c r="G381" s="20">
        <f t="shared" si="24"/>
        <v>259313.97263598279</v>
      </c>
      <c r="H381" s="20">
        <v>150000000</v>
      </c>
      <c r="I381" s="20">
        <f t="shared" si="25"/>
        <v>389502631.78961796</v>
      </c>
      <c r="J381" s="141">
        <f>'Step 1 (16-17)'!CV383</f>
        <v>1452691.3551069829</v>
      </c>
      <c r="K381" s="145">
        <f>VLOOKUP(B381,'RSG 2016-17'!$A$7:$F$389,6,0)*1000000</f>
        <v>1193377.3824710001</v>
      </c>
      <c r="L381" s="20"/>
      <c r="M381" s="120">
        <f t="shared" si="22"/>
        <v>99863.499552441805</v>
      </c>
      <c r="N381" s="20">
        <f>VLOOKUP(B381,'CSP 2016-17'!$A$9:$O$391,15,0)*1000000</f>
        <v>99863.499601022617</v>
      </c>
    </row>
    <row r="382" spans="2:14" x14ac:dyDescent="0.3">
      <c r="B382" s="4" t="s">
        <v>493</v>
      </c>
      <c r="C382" s="4" t="s">
        <v>494</v>
      </c>
      <c r="D382" s="4" t="s">
        <v>348</v>
      </c>
      <c r="E382" s="4" t="s">
        <v>348</v>
      </c>
      <c r="F382" s="20">
        <f t="shared" si="23"/>
        <v>34128.472327990225</v>
      </c>
      <c r="G382" s="20">
        <f t="shared" si="24"/>
        <v>34128.472327990225</v>
      </c>
      <c r="H382" s="20">
        <v>150000000</v>
      </c>
      <c r="I382" s="20">
        <f t="shared" si="25"/>
        <v>389502631.78961796</v>
      </c>
      <c r="J382" s="141">
        <f>'Step 1 (16-17)'!CV384</f>
        <v>1175491.0682909903</v>
      </c>
      <c r="K382" s="145">
        <f>VLOOKUP(B382,'RSG 2016-17'!$A$7:$F$389,6,0)*1000000</f>
        <v>1141362.5959630001</v>
      </c>
      <c r="L382" s="20"/>
      <c r="M382" s="120">
        <f t="shared" si="22"/>
        <v>13143.096943087166</v>
      </c>
      <c r="N382" s="20">
        <f>VLOOKUP(B382,'CSP 2016-17'!$A$9:$O$391,15,0)*1000000</f>
        <v>13143.096949433118</v>
      </c>
    </row>
    <row r="383" spans="2:14" x14ac:dyDescent="0.3">
      <c r="B383" s="4" t="s">
        <v>353</v>
      </c>
      <c r="C383" s="4" t="s">
        <v>354</v>
      </c>
      <c r="D383" s="4" t="s">
        <v>348</v>
      </c>
      <c r="E383" s="4" t="s">
        <v>348</v>
      </c>
      <c r="F383" s="20">
        <f t="shared" si="23"/>
        <v>219529.93392568664</v>
      </c>
      <c r="G383" s="20">
        <f t="shared" si="24"/>
        <v>219529.93392568664</v>
      </c>
      <c r="H383" s="20">
        <v>150000000</v>
      </c>
      <c r="I383" s="20">
        <f t="shared" si="25"/>
        <v>389502631.78961796</v>
      </c>
      <c r="J383" s="141">
        <f>'Step 1 (16-17)'!CV385</f>
        <v>1709775.7624216867</v>
      </c>
      <c r="K383" s="145">
        <f>VLOOKUP(B383,'RSG 2016-17'!$A$7:$F$389,6,0)*1000000</f>
        <v>1490245.828496</v>
      </c>
      <c r="L383" s="20"/>
      <c r="M383" s="120">
        <f t="shared" si="22"/>
        <v>84542.407165657351</v>
      </c>
      <c r="N383" s="20">
        <f>VLOOKUP(B383,'CSP 2016-17'!$A$9:$O$391,15,0)*1000000</f>
        <v>84542.407206573931</v>
      </c>
    </row>
    <row r="384" spans="2:14" x14ac:dyDescent="0.3">
      <c r="B384" s="4" t="s">
        <v>563</v>
      </c>
      <c r="C384" s="4" t="s">
        <v>564</v>
      </c>
      <c r="D384" s="4" t="s">
        <v>348</v>
      </c>
      <c r="E384" s="4" t="s">
        <v>348</v>
      </c>
      <c r="F384" s="20">
        <f t="shared" si="23"/>
        <v>13353.120066861855</v>
      </c>
      <c r="G384" s="20">
        <f t="shared" si="24"/>
        <v>13353.120066861855</v>
      </c>
      <c r="H384" s="20">
        <v>150000000</v>
      </c>
      <c r="I384" s="20">
        <f t="shared" si="25"/>
        <v>389502631.78961796</v>
      </c>
      <c r="J384" s="141">
        <f>'Step 1 (16-17)'!CV386</f>
        <v>1644618.7495558618</v>
      </c>
      <c r="K384" s="145">
        <f>VLOOKUP(B384,'RSG 2016-17'!$A$7:$F$389,6,0)*1000000</f>
        <v>1631265.629489</v>
      </c>
      <c r="L384" s="20"/>
      <c r="M384" s="120">
        <f t="shared" si="22"/>
        <v>5142.3734952095047</v>
      </c>
      <c r="N384" s="20">
        <f>VLOOKUP(B384,'CSP 2016-17'!$A$9:$O$391,15,0)*1000000</f>
        <v>5142.3734973591263</v>
      </c>
    </row>
    <row r="385" spans="2:14" x14ac:dyDescent="0.3">
      <c r="B385" s="4" t="s">
        <v>495</v>
      </c>
      <c r="C385" s="4" t="s">
        <v>496</v>
      </c>
      <c r="D385" s="4" t="s">
        <v>348</v>
      </c>
      <c r="E385" s="4" t="s">
        <v>348</v>
      </c>
      <c r="F385" s="20">
        <f t="shared" si="23"/>
        <v>112268.59309701365</v>
      </c>
      <c r="G385" s="20">
        <f t="shared" si="24"/>
        <v>112268.59309701365</v>
      </c>
      <c r="H385" s="20">
        <v>150000000</v>
      </c>
      <c r="I385" s="20">
        <f t="shared" si="25"/>
        <v>389502631.78961796</v>
      </c>
      <c r="J385" s="141">
        <f>'Step 1 (16-17)'!CV387</f>
        <v>1291334.1802360136</v>
      </c>
      <c r="K385" s="145">
        <f>VLOOKUP(B385,'RSG 2016-17'!$A$7:$F$389,6,0)*1000000</f>
        <v>1179065.587139</v>
      </c>
      <c r="L385" s="20"/>
      <c r="M385" s="120">
        <f t="shared" si="22"/>
        <v>43235.366311075384</v>
      </c>
      <c r="N385" s="20">
        <f>VLOOKUP(B385,'CSP 2016-17'!$A$9:$O$391,15,0)*1000000</f>
        <v>43235.366331933415</v>
      </c>
    </row>
    <row r="386" spans="2:14" x14ac:dyDescent="0.3">
      <c r="B386" s="4" t="s">
        <v>226</v>
      </c>
      <c r="C386" s="4" t="s">
        <v>227</v>
      </c>
      <c r="D386" s="4"/>
      <c r="E386" s="4" t="s">
        <v>203</v>
      </c>
      <c r="F386" s="20">
        <f t="shared" si="23"/>
        <v>2027311.6601205729</v>
      </c>
      <c r="G386" s="20">
        <f t="shared" si="24"/>
        <v>2027311.6601205729</v>
      </c>
      <c r="H386" s="20">
        <v>150000000</v>
      </c>
      <c r="I386" s="20">
        <f t="shared" si="25"/>
        <v>389502631.78961796</v>
      </c>
      <c r="J386" s="141">
        <f>'Step 1 (16-17)'!CV388</f>
        <v>16919375.639215574</v>
      </c>
      <c r="K386" s="145">
        <f>VLOOKUP(B386,'RSG 2016-17'!$A$7:$F$389,6,0)*1000000</f>
        <v>14892063.979095001</v>
      </c>
      <c r="L386" s="20"/>
      <c r="M386" s="120">
        <f t="shared" si="22"/>
        <v>780730.92246097513</v>
      </c>
      <c r="N386" s="20">
        <f>VLOOKUP(B386,'CSP 2016-17'!$A$9:$O$391,15,0)*1000000</f>
        <v>780730.92283749604</v>
      </c>
    </row>
    <row r="387" spans="2:14" x14ac:dyDescent="0.3">
      <c r="B387" s="4" t="s">
        <v>812</v>
      </c>
      <c r="C387" s="4" t="s">
        <v>813</v>
      </c>
      <c r="D387" s="4" t="s">
        <v>811</v>
      </c>
      <c r="E387" s="4"/>
      <c r="F387" s="20"/>
      <c r="G387" s="20"/>
      <c r="H387" s="20">
        <v>150000000</v>
      </c>
      <c r="I387" s="20">
        <f t="shared" si="25"/>
        <v>389502631.78961796</v>
      </c>
      <c r="J387" s="141">
        <f>'Step 1 (16-17)'!CV131</f>
        <v>105224883.57038268</v>
      </c>
      <c r="K387" s="145"/>
      <c r="L387" s="20"/>
      <c r="M387" s="120">
        <f>(G387/I387)*H387</f>
        <v>0</v>
      </c>
      <c r="N387" s="20">
        <v>0</v>
      </c>
    </row>
    <row r="388" spans="2:14" x14ac:dyDescent="0.3">
      <c r="B388" s="4" t="s">
        <v>814</v>
      </c>
      <c r="C388" s="4" t="s">
        <v>815</v>
      </c>
      <c r="D388" s="4" t="s">
        <v>811</v>
      </c>
      <c r="E388" s="4" t="s">
        <v>811</v>
      </c>
      <c r="F388" s="20"/>
      <c r="G388" s="20"/>
      <c r="H388" s="20">
        <v>150000000</v>
      </c>
      <c r="I388" s="20">
        <f t="shared" si="25"/>
        <v>389502631.78961796</v>
      </c>
      <c r="J388" s="141">
        <f>'Step 1 (16-17)'!CV132</f>
        <v>42041646.26277449</v>
      </c>
      <c r="K388" s="145"/>
      <c r="L388" s="20"/>
      <c r="M388" s="120">
        <f>(G388/I388)*H388</f>
        <v>0</v>
      </c>
      <c r="N388" s="20">
        <v>0</v>
      </c>
    </row>
    <row r="389" spans="2:14" x14ac:dyDescent="0.3">
      <c r="B389" s="4" t="s">
        <v>809</v>
      </c>
      <c r="C389" s="4" t="s">
        <v>810</v>
      </c>
      <c r="D389" s="4" t="s">
        <v>811</v>
      </c>
      <c r="E389" s="4"/>
      <c r="F389" s="20"/>
      <c r="G389" s="20"/>
      <c r="H389" s="20">
        <v>150000000</v>
      </c>
      <c r="I389" s="20">
        <f t="shared" ref="I389:I390" si="26">$G$391</f>
        <v>389502631.78961796</v>
      </c>
      <c r="J389" s="141">
        <f>'Step 1 (16-17)'!CV133</f>
        <v>16210144.681513062</v>
      </c>
      <c r="K389" s="145"/>
      <c r="L389" s="20"/>
      <c r="M389" s="120">
        <f>(G389/I389)*H389</f>
        <v>0</v>
      </c>
      <c r="N389" s="20">
        <v>0</v>
      </c>
    </row>
    <row r="390" spans="2:14" x14ac:dyDescent="0.3">
      <c r="B390" s="4" t="s">
        <v>1043</v>
      </c>
      <c r="C390" s="4" t="s">
        <v>1045</v>
      </c>
      <c r="F390" s="20">
        <f>J390-K390</f>
        <v>-4643423.846213758</v>
      </c>
      <c r="G390" s="20">
        <f t="shared" ref="G390" si="27">IF(F390&gt;0,F390,0)</f>
        <v>0</v>
      </c>
      <c r="H390" s="20"/>
      <c r="I390" s="20">
        <f t="shared" si="26"/>
        <v>389502631.78961796</v>
      </c>
      <c r="J390" s="20">
        <f>SUM(J387:J389)</f>
        <v>163476674.51467025</v>
      </c>
      <c r="K390" s="145">
        <f>VLOOKUP(B390,'RSG 2016-17'!$A$7:$F$389,6,0)*1000000</f>
        <v>168120098.36088401</v>
      </c>
      <c r="L390" s="20"/>
      <c r="M390" s="120">
        <f>(G390/I390)*H390</f>
        <v>0</v>
      </c>
      <c r="N390" s="20">
        <v>0</v>
      </c>
    </row>
    <row r="391" spans="2:14" x14ac:dyDescent="0.3">
      <c r="F391" s="20"/>
      <c r="G391" s="20">
        <f t="array" ref="G391">SUM(IF(A4:A389="",IF(ISNUMBER(G4:G389),G4:G389,0)))</f>
        <v>389502631.78961796</v>
      </c>
      <c r="H391" s="20"/>
      <c r="I391" s="20"/>
      <c r="J391" s="20"/>
      <c r="K391" s="20"/>
      <c r="L391" s="20"/>
      <c r="M391" s="120">
        <f>SUM(M4:M386)</f>
        <v>150000000</v>
      </c>
      <c r="N391" s="20">
        <f>SUM(N4:N386)</f>
        <v>150000000.00000021</v>
      </c>
    </row>
  </sheetData>
  <sortState ref="B4:M390">
    <sortCondition ref="C4:C390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G391"/>
  <sheetViews>
    <sheetView workbookViewId="0">
      <selection activeCell="D9" sqref="D9"/>
    </sheetView>
  </sheetViews>
  <sheetFormatPr defaultColWidth="9.109375" defaultRowHeight="15" x14ac:dyDescent="0.25"/>
  <cols>
    <col min="1" max="3" width="9.109375" style="21"/>
    <col min="4" max="4" width="39.5546875" style="25" customWidth="1"/>
    <col min="5" max="25" width="13.88671875" style="23" customWidth="1"/>
    <col min="26" max="26" width="10.5546875" style="51" customWidth="1"/>
    <col min="27" max="16384" width="9.109375" style="21"/>
  </cols>
  <sheetData>
    <row r="1" spans="1:33" x14ac:dyDescent="0.25">
      <c r="D1" s="22" t="s">
        <v>884</v>
      </c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3"/>
      <c r="AA1" s="25"/>
      <c r="AB1" s="25"/>
      <c r="AC1" s="25"/>
      <c r="AD1" s="25"/>
      <c r="AE1" s="25"/>
      <c r="AF1" s="25"/>
      <c r="AG1" s="25"/>
    </row>
    <row r="2" spans="1:33" ht="15.6" thickBot="1" x14ac:dyDescent="0.3">
      <c r="D2" s="22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33" x14ac:dyDescent="0.25">
      <c r="A3" s="27"/>
      <c r="B3" s="27"/>
      <c r="C3" s="27"/>
      <c r="D3" s="28"/>
      <c r="E3" s="29"/>
      <c r="F3" s="29"/>
      <c r="G3" s="29"/>
      <c r="H3" s="29"/>
      <c r="I3" s="29"/>
      <c r="J3" s="29"/>
      <c r="K3" s="174" t="s">
        <v>885</v>
      </c>
      <c r="L3" s="175"/>
      <c r="M3" s="175"/>
      <c r="N3" s="175"/>
      <c r="O3" s="176"/>
      <c r="P3" s="174" t="s">
        <v>886</v>
      </c>
      <c r="Q3" s="175"/>
      <c r="R3" s="175"/>
      <c r="S3" s="175"/>
      <c r="T3" s="176"/>
      <c r="U3" s="175" t="s">
        <v>887</v>
      </c>
      <c r="V3" s="175"/>
      <c r="W3" s="175"/>
      <c r="X3" s="175"/>
      <c r="Y3" s="175"/>
      <c r="Z3" s="30"/>
    </row>
    <row r="4" spans="1:33" ht="61.5" customHeight="1" thickBot="1" x14ac:dyDescent="0.3">
      <c r="A4" s="31" t="s">
        <v>0</v>
      </c>
      <c r="B4" s="31" t="s">
        <v>888</v>
      </c>
      <c r="C4" s="31" t="s">
        <v>889</v>
      </c>
      <c r="D4" s="32" t="s">
        <v>1</v>
      </c>
      <c r="E4" s="33" t="s">
        <v>890</v>
      </c>
      <c r="F4" s="33" t="s">
        <v>891</v>
      </c>
      <c r="G4" s="33" t="s">
        <v>892</v>
      </c>
      <c r="H4" s="33" t="s">
        <v>893</v>
      </c>
      <c r="I4" s="33" t="s">
        <v>894</v>
      </c>
      <c r="J4" s="33" t="s">
        <v>895</v>
      </c>
      <c r="K4" s="34" t="s">
        <v>896</v>
      </c>
      <c r="L4" s="35" t="s">
        <v>897</v>
      </c>
      <c r="M4" s="35" t="s">
        <v>898</v>
      </c>
      <c r="N4" s="35" t="s">
        <v>811</v>
      </c>
      <c r="O4" s="36" t="s">
        <v>899</v>
      </c>
      <c r="P4" s="34" t="s">
        <v>896</v>
      </c>
      <c r="Q4" s="35" t="s">
        <v>897</v>
      </c>
      <c r="R4" s="35" t="s">
        <v>898</v>
      </c>
      <c r="S4" s="35" t="s">
        <v>811</v>
      </c>
      <c r="T4" s="36" t="s">
        <v>899</v>
      </c>
      <c r="U4" s="35" t="s">
        <v>896</v>
      </c>
      <c r="V4" s="35" t="s">
        <v>897</v>
      </c>
      <c r="W4" s="35" t="s">
        <v>898</v>
      </c>
      <c r="X4" s="35" t="s">
        <v>811</v>
      </c>
      <c r="Y4" s="35" t="s">
        <v>899</v>
      </c>
      <c r="Z4" s="37" t="s">
        <v>900</v>
      </c>
    </row>
    <row r="5" spans="1:33" x14ac:dyDescent="0.25">
      <c r="A5" s="38"/>
      <c r="B5" s="38"/>
      <c r="C5" s="38"/>
      <c r="D5" s="39"/>
      <c r="E5" s="40"/>
      <c r="F5" s="40"/>
      <c r="G5" s="40"/>
      <c r="H5" s="40"/>
      <c r="I5" s="40"/>
      <c r="J5" s="40"/>
      <c r="K5" s="41"/>
      <c r="L5" s="42"/>
      <c r="M5" s="42"/>
      <c r="N5" s="42"/>
      <c r="O5" s="43"/>
      <c r="P5" s="41"/>
      <c r="Q5" s="42"/>
      <c r="R5" s="42"/>
      <c r="S5" s="42"/>
      <c r="T5" s="43"/>
      <c r="U5" s="40"/>
      <c r="V5" s="40"/>
      <c r="W5" s="40"/>
      <c r="X5" s="40"/>
      <c r="Y5" s="40"/>
      <c r="Z5" s="44"/>
    </row>
    <row r="6" spans="1:33" x14ac:dyDescent="0.25">
      <c r="A6" s="45" t="s">
        <v>901</v>
      </c>
      <c r="B6" s="45"/>
      <c r="C6" s="45"/>
      <c r="D6" s="46" t="s">
        <v>902</v>
      </c>
      <c r="E6" s="23">
        <v>18601.462198462294</v>
      </c>
      <c r="F6" s="23">
        <v>7183.9289715156374</v>
      </c>
      <c r="G6" s="23">
        <v>11417.53322694664</v>
      </c>
      <c r="H6" s="47"/>
      <c r="J6" s="47"/>
      <c r="K6" s="48">
        <v>5699.7606561324201</v>
      </c>
      <c r="L6" s="47">
        <v>946.50112233203129</v>
      </c>
      <c r="M6" s="47">
        <v>480.66525833502101</v>
      </c>
      <c r="N6" s="47">
        <v>25.392836011137998</v>
      </c>
      <c r="O6" s="49">
        <v>29.719212063500002</v>
      </c>
      <c r="P6" s="48">
        <v>8168.8304429849532</v>
      </c>
      <c r="Q6" s="47">
        <v>1846.6869390253139</v>
      </c>
      <c r="R6" s="47">
        <v>532.36734737968504</v>
      </c>
      <c r="S6" s="47">
        <v>861.30722747102106</v>
      </c>
      <c r="T6" s="49">
        <v>6.9461567272169997</v>
      </c>
      <c r="U6" s="48">
        <v>13868.591099117384</v>
      </c>
      <c r="V6" s="47">
        <v>2793.1880613573458</v>
      </c>
      <c r="W6" s="47">
        <v>1013.0326057147061</v>
      </c>
      <c r="X6" s="47">
        <v>886.70006348215907</v>
      </c>
      <c r="Y6" s="49">
        <v>36.665368790717991</v>
      </c>
      <c r="Z6" s="50"/>
    </row>
    <row r="7" spans="1:33" x14ac:dyDescent="0.25">
      <c r="A7" s="45" t="s">
        <v>725</v>
      </c>
      <c r="B7" s="45" t="s">
        <v>903</v>
      </c>
      <c r="C7" s="45" t="s">
        <v>348</v>
      </c>
      <c r="D7" s="46" t="s">
        <v>726</v>
      </c>
      <c r="E7" s="23">
        <v>2.3912040853029999</v>
      </c>
      <c r="F7" s="23">
        <v>0.77393475819900004</v>
      </c>
      <c r="G7" s="23">
        <v>1.617269327104</v>
      </c>
      <c r="H7" s="23">
        <v>-5.2030134158739996</v>
      </c>
      <c r="I7" s="23">
        <v>1.4959741275710001</v>
      </c>
      <c r="J7" s="49">
        <v>0.5</v>
      </c>
      <c r="K7" s="47" t="s">
        <v>904</v>
      </c>
      <c r="L7" s="23">
        <v>0.77393475819900004</v>
      </c>
      <c r="M7" s="47" t="s">
        <v>904</v>
      </c>
      <c r="N7" s="47" t="s">
        <v>904</v>
      </c>
      <c r="O7" s="49" t="s">
        <v>904</v>
      </c>
      <c r="P7" s="47" t="s">
        <v>904</v>
      </c>
      <c r="Q7" s="23">
        <v>1.617269327104</v>
      </c>
      <c r="R7" s="47" t="s">
        <v>904</v>
      </c>
      <c r="S7" s="47" t="s">
        <v>904</v>
      </c>
      <c r="T7" s="49" t="s">
        <v>904</v>
      </c>
      <c r="U7" s="47" t="s">
        <v>904</v>
      </c>
      <c r="V7" s="23">
        <v>2.3912040853029999</v>
      </c>
      <c r="W7" s="47" t="s">
        <v>904</v>
      </c>
      <c r="X7" s="47" t="s">
        <v>904</v>
      </c>
      <c r="Y7" s="49" t="s">
        <v>904</v>
      </c>
      <c r="Z7" s="50" t="s">
        <v>904</v>
      </c>
    </row>
    <row r="8" spans="1:33" x14ac:dyDescent="0.25">
      <c r="A8" s="45" t="s">
        <v>363</v>
      </c>
      <c r="B8" s="45" t="s">
        <v>905</v>
      </c>
      <c r="C8" s="45" t="s">
        <v>348</v>
      </c>
      <c r="D8" s="46" t="s">
        <v>364</v>
      </c>
      <c r="E8" s="23">
        <v>5.046013002174</v>
      </c>
      <c r="F8" s="23">
        <v>1.700465955244</v>
      </c>
      <c r="G8" s="23">
        <v>3.3455470469300002</v>
      </c>
      <c r="H8" s="23">
        <v>-6.9519529237390003</v>
      </c>
      <c r="I8" s="23">
        <v>3.0946310184099999</v>
      </c>
      <c r="J8" s="49">
        <v>0.5</v>
      </c>
      <c r="K8" s="47" t="s">
        <v>904</v>
      </c>
      <c r="L8" s="23">
        <v>1.700465955244</v>
      </c>
      <c r="M8" s="47" t="s">
        <v>904</v>
      </c>
      <c r="N8" s="47" t="s">
        <v>904</v>
      </c>
      <c r="O8" s="49" t="s">
        <v>904</v>
      </c>
      <c r="P8" s="47" t="s">
        <v>904</v>
      </c>
      <c r="Q8" s="23">
        <v>3.3455470469300002</v>
      </c>
      <c r="R8" s="47" t="s">
        <v>904</v>
      </c>
      <c r="S8" s="47" t="s">
        <v>904</v>
      </c>
      <c r="T8" s="49" t="s">
        <v>904</v>
      </c>
      <c r="U8" s="47" t="s">
        <v>904</v>
      </c>
      <c r="V8" s="23">
        <v>5.046013002174</v>
      </c>
      <c r="W8" s="47" t="s">
        <v>904</v>
      </c>
      <c r="X8" s="47" t="s">
        <v>904</v>
      </c>
      <c r="Y8" s="49" t="s">
        <v>904</v>
      </c>
      <c r="Z8" s="50" t="s">
        <v>904</v>
      </c>
    </row>
    <row r="9" spans="1:33" x14ac:dyDescent="0.25">
      <c r="A9" s="45" t="s">
        <v>375</v>
      </c>
      <c r="B9" s="45" t="s">
        <v>906</v>
      </c>
      <c r="C9" s="45" t="s">
        <v>348</v>
      </c>
      <c r="D9" s="46" t="s">
        <v>376</v>
      </c>
      <c r="E9" s="23">
        <v>4.4967622221429995</v>
      </c>
      <c r="F9" s="23">
        <v>1.547731790052</v>
      </c>
      <c r="G9" s="23">
        <v>2.9490304320909999</v>
      </c>
      <c r="H9" s="23">
        <v>-9.1268251674129992</v>
      </c>
      <c r="I9" s="23">
        <v>2.7278531496839999</v>
      </c>
      <c r="J9" s="49">
        <v>0.5</v>
      </c>
      <c r="K9" s="47" t="s">
        <v>904</v>
      </c>
      <c r="L9" s="23">
        <v>1.547731790052</v>
      </c>
      <c r="M9" s="47" t="s">
        <v>904</v>
      </c>
      <c r="N9" s="47" t="s">
        <v>904</v>
      </c>
      <c r="O9" s="49" t="s">
        <v>904</v>
      </c>
      <c r="P9" s="47" t="s">
        <v>904</v>
      </c>
      <c r="Q9" s="23">
        <v>2.9490304320909999</v>
      </c>
      <c r="R9" s="47" t="s">
        <v>904</v>
      </c>
      <c r="S9" s="47" t="s">
        <v>904</v>
      </c>
      <c r="T9" s="49" t="s">
        <v>904</v>
      </c>
      <c r="U9" s="47" t="s">
        <v>904</v>
      </c>
      <c r="V9" s="23">
        <v>4.4967622221429995</v>
      </c>
      <c r="W9" s="47" t="s">
        <v>904</v>
      </c>
      <c r="X9" s="47" t="s">
        <v>904</v>
      </c>
      <c r="Y9" s="49" t="s">
        <v>904</v>
      </c>
      <c r="Z9" s="50" t="s">
        <v>904</v>
      </c>
    </row>
    <row r="10" spans="1:33" x14ac:dyDescent="0.25">
      <c r="A10" s="45" t="s">
        <v>727</v>
      </c>
      <c r="B10" s="45" t="s">
        <v>907</v>
      </c>
      <c r="C10" s="45" t="s">
        <v>348</v>
      </c>
      <c r="D10" s="46" t="s">
        <v>728</v>
      </c>
      <c r="E10" s="23">
        <v>5.0231386222859999</v>
      </c>
      <c r="F10" s="23">
        <v>1.6656132391780001</v>
      </c>
      <c r="G10" s="23">
        <v>3.3575253831079999</v>
      </c>
      <c r="H10" s="23">
        <v>-8.8213038513060003</v>
      </c>
      <c r="I10" s="23">
        <v>3.105710979375</v>
      </c>
      <c r="J10" s="49">
        <v>0.5</v>
      </c>
      <c r="K10" s="47" t="s">
        <v>904</v>
      </c>
      <c r="L10" s="23">
        <v>1.6656132391780001</v>
      </c>
      <c r="M10" s="47" t="s">
        <v>904</v>
      </c>
      <c r="N10" s="47" t="s">
        <v>904</v>
      </c>
      <c r="O10" s="49" t="s">
        <v>904</v>
      </c>
      <c r="P10" s="47" t="s">
        <v>904</v>
      </c>
      <c r="Q10" s="23">
        <v>3.3575253831079999</v>
      </c>
      <c r="R10" s="47" t="s">
        <v>904</v>
      </c>
      <c r="S10" s="47" t="s">
        <v>904</v>
      </c>
      <c r="T10" s="49" t="s">
        <v>904</v>
      </c>
      <c r="U10" s="47" t="s">
        <v>904</v>
      </c>
      <c r="V10" s="23">
        <v>5.0231386222859999</v>
      </c>
      <c r="W10" s="47" t="s">
        <v>904</v>
      </c>
      <c r="X10" s="47" t="s">
        <v>904</v>
      </c>
      <c r="Y10" s="49" t="s">
        <v>904</v>
      </c>
      <c r="Z10" s="50" t="s">
        <v>904</v>
      </c>
    </row>
    <row r="11" spans="1:33" x14ac:dyDescent="0.25">
      <c r="A11" s="45" t="s">
        <v>629</v>
      </c>
      <c r="B11" s="45" t="s">
        <v>908</v>
      </c>
      <c r="C11" s="45" t="s">
        <v>348</v>
      </c>
      <c r="D11" s="46" t="s">
        <v>630</v>
      </c>
      <c r="E11" s="23">
        <v>5.4150757911910006</v>
      </c>
      <c r="F11" s="23">
        <v>1.85939196073</v>
      </c>
      <c r="G11" s="23">
        <v>3.5556838304610001</v>
      </c>
      <c r="H11" s="23">
        <v>-9.3501668743140005</v>
      </c>
      <c r="I11" s="23">
        <v>3.2890075431769996</v>
      </c>
      <c r="J11" s="49">
        <v>0.5</v>
      </c>
      <c r="K11" s="47" t="s">
        <v>904</v>
      </c>
      <c r="L11" s="23">
        <v>1.85939196073</v>
      </c>
      <c r="M11" s="47" t="s">
        <v>904</v>
      </c>
      <c r="N11" s="47" t="s">
        <v>904</v>
      </c>
      <c r="O11" s="49" t="s">
        <v>904</v>
      </c>
      <c r="P11" s="47" t="s">
        <v>904</v>
      </c>
      <c r="Q11" s="23">
        <v>3.5556838304610001</v>
      </c>
      <c r="R11" s="47" t="s">
        <v>904</v>
      </c>
      <c r="S11" s="47" t="s">
        <v>904</v>
      </c>
      <c r="T11" s="49" t="s">
        <v>904</v>
      </c>
      <c r="U11" s="47" t="s">
        <v>904</v>
      </c>
      <c r="V11" s="23">
        <v>5.4150757911910006</v>
      </c>
      <c r="W11" s="47" t="s">
        <v>904</v>
      </c>
      <c r="X11" s="47" t="s">
        <v>904</v>
      </c>
      <c r="Y11" s="49" t="s">
        <v>904</v>
      </c>
      <c r="Z11" s="50" t="s">
        <v>904</v>
      </c>
    </row>
    <row r="12" spans="1:33" x14ac:dyDescent="0.25">
      <c r="A12" s="45" t="s">
        <v>517</v>
      </c>
      <c r="B12" s="45" t="s">
        <v>909</v>
      </c>
      <c r="C12" s="45" t="s">
        <v>348</v>
      </c>
      <c r="D12" s="46" t="s">
        <v>518</v>
      </c>
      <c r="E12" s="23">
        <v>3.903472296246</v>
      </c>
      <c r="F12" s="23">
        <v>1.26991466005</v>
      </c>
      <c r="G12" s="23">
        <v>2.633557636196</v>
      </c>
      <c r="H12" s="23">
        <v>-15.623777413884001</v>
      </c>
      <c r="I12" s="23">
        <v>2.4360408134809997</v>
      </c>
      <c r="J12" s="49">
        <v>0.5</v>
      </c>
      <c r="K12" s="47" t="s">
        <v>904</v>
      </c>
      <c r="L12" s="23">
        <v>1.26991466005</v>
      </c>
      <c r="M12" s="47" t="s">
        <v>904</v>
      </c>
      <c r="N12" s="47" t="s">
        <v>904</v>
      </c>
      <c r="O12" s="49" t="s">
        <v>904</v>
      </c>
      <c r="P12" s="47" t="s">
        <v>904</v>
      </c>
      <c r="Q12" s="23">
        <v>2.633557636196</v>
      </c>
      <c r="R12" s="47" t="s">
        <v>904</v>
      </c>
      <c r="S12" s="47" t="s">
        <v>904</v>
      </c>
      <c r="T12" s="49" t="s">
        <v>904</v>
      </c>
      <c r="U12" s="47" t="s">
        <v>904</v>
      </c>
      <c r="V12" s="23">
        <v>3.903472296246</v>
      </c>
      <c r="W12" s="47" t="s">
        <v>904</v>
      </c>
      <c r="X12" s="47" t="s">
        <v>904</v>
      </c>
      <c r="Y12" s="49" t="s">
        <v>904</v>
      </c>
      <c r="Z12" s="50" t="s">
        <v>904</v>
      </c>
    </row>
    <row r="13" spans="1:33" x14ac:dyDescent="0.25">
      <c r="A13" s="45" t="s">
        <v>767</v>
      </c>
      <c r="B13" s="45" t="s">
        <v>910</v>
      </c>
      <c r="C13" s="45" t="s">
        <v>751</v>
      </c>
      <c r="D13" s="46" t="s">
        <v>911</v>
      </c>
      <c r="E13" s="23">
        <v>18.629490634036998</v>
      </c>
      <c r="F13" s="23">
        <v>8.6472696397559989</v>
      </c>
      <c r="G13" s="23">
        <v>9.9822209942809987</v>
      </c>
      <c r="H13" s="23">
        <v>5.3017932720290002</v>
      </c>
      <c r="I13" s="23">
        <v>9.2335544197099999</v>
      </c>
      <c r="J13" s="49">
        <v>0</v>
      </c>
      <c r="K13" s="47" t="s">
        <v>904</v>
      </c>
      <c r="L13" s="23" t="s">
        <v>904</v>
      </c>
      <c r="M13" s="47">
        <v>8.6472696397559989</v>
      </c>
      <c r="N13" s="47" t="s">
        <v>904</v>
      </c>
      <c r="O13" s="49" t="s">
        <v>904</v>
      </c>
      <c r="P13" s="47" t="s">
        <v>904</v>
      </c>
      <c r="Q13" s="23" t="s">
        <v>904</v>
      </c>
      <c r="R13" s="47">
        <v>9.9822209942809987</v>
      </c>
      <c r="S13" s="47" t="s">
        <v>904</v>
      </c>
      <c r="T13" s="49" t="s">
        <v>904</v>
      </c>
      <c r="U13" s="47" t="s">
        <v>904</v>
      </c>
      <c r="V13" s="23" t="s">
        <v>904</v>
      </c>
      <c r="W13" s="47">
        <v>18.629490634036998</v>
      </c>
      <c r="X13" s="47" t="s">
        <v>904</v>
      </c>
      <c r="Y13" s="49" t="s">
        <v>904</v>
      </c>
      <c r="Z13" s="50" t="s">
        <v>904</v>
      </c>
    </row>
    <row r="14" spans="1:33" x14ac:dyDescent="0.25">
      <c r="A14" s="45" t="s">
        <v>346</v>
      </c>
      <c r="B14" s="45" t="s">
        <v>912</v>
      </c>
      <c r="C14" s="45" t="s">
        <v>348</v>
      </c>
      <c r="D14" s="46" t="s">
        <v>347</v>
      </c>
      <c r="E14" s="23">
        <v>5.2145658102129993</v>
      </c>
      <c r="F14" s="23">
        <v>1.5694206782569999</v>
      </c>
      <c r="G14" s="23">
        <v>3.6451451319559998</v>
      </c>
      <c r="H14" s="23">
        <v>-16.156078237004998</v>
      </c>
      <c r="I14" s="23">
        <v>3.37175924706</v>
      </c>
      <c r="J14" s="49">
        <v>0.5</v>
      </c>
      <c r="K14" s="47" t="s">
        <v>904</v>
      </c>
      <c r="L14" s="23">
        <v>1.5694206782569999</v>
      </c>
      <c r="M14" s="47" t="s">
        <v>904</v>
      </c>
      <c r="N14" s="47" t="s">
        <v>904</v>
      </c>
      <c r="O14" s="49" t="s">
        <v>904</v>
      </c>
      <c r="P14" s="47" t="s">
        <v>904</v>
      </c>
      <c r="Q14" s="23">
        <v>3.6451451319559998</v>
      </c>
      <c r="R14" s="47" t="s">
        <v>904</v>
      </c>
      <c r="S14" s="47" t="s">
        <v>904</v>
      </c>
      <c r="T14" s="49" t="s">
        <v>904</v>
      </c>
      <c r="U14" s="47" t="s">
        <v>904</v>
      </c>
      <c r="V14" s="23">
        <v>5.2145658102129993</v>
      </c>
      <c r="W14" s="47" t="s">
        <v>904</v>
      </c>
      <c r="X14" s="47" t="s">
        <v>904</v>
      </c>
      <c r="Y14" s="49" t="s">
        <v>904</v>
      </c>
      <c r="Z14" s="50" t="s">
        <v>904</v>
      </c>
    </row>
    <row r="15" spans="1:33" x14ac:dyDescent="0.25">
      <c r="A15" s="45" t="s">
        <v>679</v>
      </c>
      <c r="B15" s="45" t="s">
        <v>913</v>
      </c>
      <c r="C15" s="45" t="s">
        <v>348</v>
      </c>
      <c r="D15" s="46" t="s">
        <v>680</v>
      </c>
      <c r="E15" s="23">
        <v>2.9488461952980001</v>
      </c>
      <c r="F15" s="23">
        <v>0.99154643834300005</v>
      </c>
      <c r="G15" s="23">
        <v>1.9572997569550001</v>
      </c>
      <c r="H15" s="23">
        <v>-7.2667638372649996</v>
      </c>
      <c r="I15" s="23">
        <v>1.8105022751839999</v>
      </c>
      <c r="J15" s="49">
        <v>0.5</v>
      </c>
      <c r="K15" s="47" t="s">
        <v>904</v>
      </c>
      <c r="L15" s="23">
        <v>0.99154643834300005</v>
      </c>
      <c r="M15" s="47" t="s">
        <v>904</v>
      </c>
      <c r="N15" s="47" t="s">
        <v>904</v>
      </c>
      <c r="O15" s="49" t="s">
        <v>904</v>
      </c>
      <c r="P15" s="47" t="s">
        <v>904</v>
      </c>
      <c r="Q15" s="23">
        <v>1.9572997569550001</v>
      </c>
      <c r="R15" s="47" t="s">
        <v>904</v>
      </c>
      <c r="S15" s="47" t="s">
        <v>904</v>
      </c>
      <c r="T15" s="49" t="s">
        <v>904</v>
      </c>
      <c r="U15" s="47" t="s">
        <v>904</v>
      </c>
      <c r="V15" s="23">
        <v>2.9488461952980001</v>
      </c>
      <c r="W15" s="47" t="s">
        <v>904</v>
      </c>
      <c r="X15" s="47" t="s">
        <v>904</v>
      </c>
      <c r="Y15" s="49" t="s">
        <v>904</v>
      </c>
      <c r="Z15" s="50" t="s">
        <v>904</v>
      </c>
    </row>
    <row r="16" spans="1:33" x14ac:dyDescent="0.25">
      <c r="A16" s="45" t="s">
        <v>134</v>
      </c>
      <c r="B16" s="45" t="s">
        <v>914</v>
      </c>
      <c r="C16" s="45" t="s">
        <v>915</v>
      </c>
      <c r="D16" s="46" t="s">
        <v>135</v>
      </c>
      <c r="E16" s="23">
        <v>89.494348353048991</v>
      </c>
      <c r="F16" s="23">
        <v>36.689333686961</v>
      </c>
      <c r="G16" s="23">
        <v>52.805014666087999</v>
      </c>
      <c r="H16" s="23">
        <v>35.294242639688001</v>
      </c>
      <c r="I16" s="23">
        <v>48.844638566131003</v>
      </c>
      <c r="J16" s="49">
        <v>0</v>
      </c>
      <c r="K16" s="47">
        <v>31.736350442620001</v>
      </c>
      <c r="L16" s="23">
        <v>4.9529832443409996</v>
      </c>
      <c r="M16" s="47" t="s">
        <v>904</v>
      </c>
      <c r="N16" s="47" t="s">
        <v>904</v>
      </c>
      <c r="O16" s="49" t="s">
        <v>904</v>
      </c>
      <c r="P16" s="47">
        <v>43.944500944130006</v>
      </c>
      <c r="Q16" s="23">
        <v>8.8605137219580001</v>
      </c>
      <c r="R16" s="47" t="s">
        <v>904</v>
      </c>
      <c r="S16" s="47" t="s">
        <v>904</v>
      </c>
      <c r="T16" s="49" t="s">
        <v>904</v>
      </c>
      <c r="U16" s="47">
        <v>75.680851386749993</v>
      </c>
      <c r="V16" s="23">
        <v>13.813496966298999</v>
      </c>
      <c r="W16" s="47" t="s">
        <v>904</v>
      </c>
      <c r="X16" s="47" t="s">
        <v>904</v>
      </c>
      <c r="Y16" s="49" t="s">
        <v>904</v>
      </c>
      <c r="Z16" s="50" t="s">
        <v>904</v>
      </c>
    </row>
    <row r="17" spans="1:26" x14ac:dyDescent="0.25">
      <c r="A17" s="45" t="s">
        <v>137</v>
      </c>
      <c r="B17" s="45" t="s">
        <v>916</v>
      </c>
      <c r="C17" s="45" t="s">
        <v>915</v>
      </c>
      <c r="D17" s="46" t="s">
        <v>138</v>
      </c>
      <c r="E17" s="23">
        <v>90.598334622642994</v>
      </c>
      <c r="F17" s="23">
        <v>36.848834525683003</v>
      </c>
      <c r="G17" s="23">
        <v>53.749500096959999</v>
      </c>
      <c r="H17" s="23">
        <v>18.265074129771001</v>
      </c>
      <c r="I17" s="23">
        <v>49.718287589688003</v>
      </c>
      <c r="J17" s="49">
        <v>0</v>
      </c>
      <c r="K17" s="47">
        <v>30.716309536871002</v>
      </c>
      <c r="L17" s="23">
        <v>6.1325249888110003</v>
      </c>
      <c r="M17" s="47" t="s">
        <v>904</v>
      </c>
      <c r="N17" s="47" t="s">
        <v>904</v>
      </c>
      <c r="O17" s="49" t="s">
        <v>904</v>
      </c>
      <c r="P17" s="47">
        <v>41.12878363275</v>
      </c>
      <c r="Q17" s="23">
        <v>12.62071646421</v>
      </c>
      <c r="R17" s="47" t="s">
        <v>904</v>
      </c>
      <c r="S17" s="47" t="s">
        <v>904</v>
      </c>
      <c r="T17" s="49" t="s">
        <v>904</v>
      </c>
      <c r="U17" s="47">
        <v>71.845093169622004</v>
      </c>
      <c r="V17" s="23">
        <v>18.753241453021001</v>
      </c>
      <c r="W17" s="47" t="s">
        <v>904</v>
      </c>
      <c r="X17" s="47" t="s">
        <v>904</v>
      </c>
      <c r="Y17" s="49" t="s">
        <v>904</v>
      </c>
      <c r="Z17" s="50" t="s">
        <v>904</v>
      </c>
    </row>
    <row r="18" spans="1:26" x14ac:dyDescent="0.25">
      <c r="A18" s="45" t="s">
        <v>65</v>
      </c>
      <c r="B18" s="45" t="s">
        <v>917</v>
      </c>
      <c r="C18" s="45" t="s">
        <v>36</v>
      </c>
      <c r="D18" s="46" t="s">
        <v>66</v>
      </c>
      <c r="E18" s="23">
        <v>86.665482640539011</v>
      </c>
      <c r="F18" s="23">
        <v>34.559848904090003</v>
      </c>
      <c r="G18" s="23">
        <v>52.105633736449001</v>
      </c>
      <c r="H18" s="23">
        <v>26.655199506923999</v>
      </c>
      <c r="I18" s="23">
        <v>48.197711206215004</v>
      </c>
      <c r="J18" s="49">
        <v>0</v>
      </c>
      <c r="K18" s="47">
        <v>31.248477442455002</v>
      </c>
      <c r="L18" s="23">
        <v>3.3113714616350003</v>
      </c>
      <c r="M18" s="47" t="s">
        <v>904</v>
      </c>
      <c r="N18" s="47" t="s">
        <v>904</v>
      </c>
      <c r="O18" s="49" t="s">
        <v>904</v>
      </c>
      <c r="P18" s="47">
        <v>45.556238815025999</v>
      </c>
      <c r="Q18" s="23">
        <v>6.5493949214230005</v>
      </c>
      <c r="R18" s="47" t="s">
        <v>904</v>
      </c>
      <c r="S18" s="47" t="s">
        <v>904</v>
      </c>
      <c r="T18" s="49" t="s">
        <v>904</v>
      </c>
      <c r="U18" s="47">
        <v>76.80471625748099</v>
      </c>
      <c r="V18" s="23">
        <v>9.8607663830580012</v>
      </c>
      <c r="W18" s="47" t="s">
        <v>904</v>
      </c>
      <c r="X18" s="47" t="s">
        <v>904</v>
      </c>
      <c r="Y18" s="49" t="s">
        <v>904</v>
      </c>
      <c r="Z18" s="50" t="s">
        <v>904</v>
      </c>
    </row>
    <row r="19" spans="1:26" x14ac:dyDescent="0.25">
      <c r="A19" s="45" t="s">
        <v>365</v>
      </c>
      <c r="B19" s="45" t="s">
        <v>918</v>
      </c>
      <c r="C19" s="45" t="s">
        <v>348</v>
      </c>
      <c r="D19" s="46" t="s">
        <v>366</v>
      </c>
      <c r="E19" s="23">
        <v>5.5676271567560001</v>
      </c>
      <c r="F19" s="23">
        <v>2.7035841103339999</v>
      </c>
      <c r="G19" s="23">
        <v>2.8640430464220001</v>
      </c>
      <c r="H19" s="23">
        <v>-6.3327075853709998</v>
      </c>
      <c r="I19" s="23">
        <v>2.6492398179399999</v>
      </c>
      <c r="J19" s="49">
        <v>0.5</v>
      </c>
      <c r="K19" s="47" t="s">
        <v>904</v>
      </c>
      <c r="L19" s="23">
        <v>2.7035841103339999</v>
      </c>
      <c r="M19" s="47" t="s">
        <v>904</v>
      </c>
      <c r="N19" s="47" t="s">
        <v>904</v>
      </c>
      <c r="O19" s="49" t="s">
        <v>904</v>
      </c>
      <c r="P19" s="47" t="s">
        <v>904</v>
      </c>
      <c r="Q19" s="23">
        <v>2.8640430464220001</v>
      </c>
      <c r="R19" s="47" t="s">
        <v>904</v>
      </c>
      <c r="S19" s="47" t="s">
        <v>904</v>
      </c>
      <c r="T19" s="49" t="s">
        <v>904</v>
      </c>
      <c r="U19" s="47" t="s">
        <v>904</v>
      </c>
      <c r="V19" s="23">
        <v>5.5676271567560001</v>
      </c>
      <c r="W19" s="47" t="s">
        <v>904</v>
      </c>
      <c r="X19" s="47" t="s">
        <v>904</v>
      </c>
      <c r="Y19" s="49" t="s">
        <v>904</v>
      </c>
      <c r="Z19" s="50" t="s">
        <v>904</v>
      </c>
    </row>
    <row r="20" spans="1:26" x14ac:dyDescent="0.25">
      <c r="A20" s="45" t="s">
        <v>429</v>
      </c>
      <c r="B20" s="45" t="s">
        <v>919</v>
      </c>
      <c r="C20" s="45" t="s">
        <v>348</v>
      </c>
      <c r="D20" s="46" t="s">
        <v>430</v>
      </c>
      <c r="E20" s="23">
        <v>7.8128814476089996</v>
      </c>
      <c r="F20" s="23">
        <v>2.5949904822600001</v>
      </c>
      <c r="G20" s="23">
        <v>5.2178909653489995</v>
      </c>
      <c r="H20" s="23">
        <v>-26.170305065320001</v>
      </c>
      <c r="I20" s="23">
        <v>4.8265491429480001</v>
      </c>
      <c r="J20" s="49">
        <v>0.5</v>
      </c>
      <c r="K20" s="47" t="s">
        <v>904</v>
      </c>
      <c r="L20" s="23">
        <v>2.5949904822600001</v>
      </c>
      <c r="M20" s="47" t="s">
        <v>904</v>
      </c>
      <c r="N20" s="47" t="s">
        <v>904</v>
      </c>
      <c r="O20" s="49" t="s">
        <v>904</v>
      </c>
      <c r="P20" s="47" t="s">
        <v>904</v>
      </c>
      <c r="Q20" s="23">
        <v>5.2178909653489995</v>
      </c>
      <c r="R20" s="47" t="s">
        <v>904</v>
      </c>
      <c r="S20" s="47" t="s">
        <v>904</v>
      </c>
      <c r="T20" s="49" t="s">
        <v>904</v>
      </c>
      <c r="U20" s="47" t="s">
        <v>904</v>
      </c>
      <c r="V20" s="23">
        <v>7.8128814476089996</v>
      </c>
      <c r="W20" s="47" t="s">
        <v>904</v>
      </c>
      <c r="X20" s="47" t="s">
        <v>904</v>
      </c>
      <c r="Y20" s="49" t="s">
        <v>904</v>
      </c>
      <c r="Z20" s="50" t="s">
        <v>904</v>
      </c>
    </row>
    <row r="21" spans="1:26" x14ac:dyDescent="0.25">
      <c r="A21" s="45" t="s">
        <v>465</v>
      </c>
      <c r="B21" s="45" t="s">
        <v>920</v>
      </c>
      <c r="C21" s="45" t="s">
        <v>348</v>
      </c>
      <c r="D21" s="46" t="s">
        <v>466</v>
      </c>
      <c r="E21" s="23">
        <v>4.2171776692130001</v>
      </c>
      <c r="F21" s="23">
        <v>1.423875511016</v>
      </c>
      <c r="G21" s="23">
        <v>2.7933021581970001</v>
      </c>
      <c r="H21" s="23">
        <v>-27.165503106342999</v>
      </c>
      <c r="I21" s="23">
        <v>2.5838044963329998</v>
      </c>
      <c r="J21" s="49">
        <v>0.5</v>
      </c>
      <c r="K21" s="47" t="s">
        <v>904</v>
      </c>
      <c r="L21" s="23">
        <v>1.423875511016</v>
      </c>
      <c r="M21" s="47" t="s">
        <v>904</v>
      </c>
      <c r="N21" s="47" t="s">
        <v>904</v>
      </c>
      <c r="O21" s="49" t="s">
        <v>904</v>
      </c>
      <c r="P21" s="47" t="s">
        <v>904</v>
      </c>
      <c r="Q21" s="23">
        <v>2.7933021581970001</v>
      </c>
      <c r="R21" s="47" t="s">
        <v>904</v>
      </c>
      <c r="S21" s="47" t="s">
        <v>904</v>
      </c>
      <c r="T21" s="49" t="s">
        <v>904</v>
      </c>
      <c r="U21" s="47" t="s">
        <v>904</v>
      </c>
      <c r="V21" s="23">
        <v>4.2171776692130001</v>
      </c>
      <c r="W21" s="47" t="s">
        <v>904</v>
      </c>
      <c r="X21" s="47" t="s">
        <v>904</v>
      </c>
      <c r="Y21" s="49" t="s">
        <v>904</v>
      </c>
      <c r="Z21" s="50" t="s">
        <v>904</v>
      </c>
    </row>
    <row r="22" spans="1:26" x14ac:dyDescent="0.25">
      <c r="A22" s="45" t="s">
        <v>631</v>
      </c>
      <c r="B22" s="45" t="s">
        <v>921</v>
      </c>
      <c r="C22" s="45" t="s">
        <v>348</v>
      </c>
      <c r="D22" s="46" t="s">
        <v>632</v>
      </c>
      <c r="E22" s="23">
        <v>5.6192551132410005</v>
      </c>
      <c r="F22" s="23">
        <v>1.9070598746160001</v>
      </c>
      <c r="G22" s="23">
        <v>3.7121952386250001</v>
      </c>
      <c r="H22" s="23">
        <v>-15.410787539687</v>
      </c>
      <c r="I22" s="23">
        <v>3.4337805957280003</v>
      </c>
      <c r="J22" s="49">
        <v>0.5</v>
      </c>
      <c r="K22" s="47" t="s">
        <v>904</v>
      </c>
      <c r="L22" s="23">
        <v>1.9070598746160001</v>
      </c>
      <c r="M22" s="47" t="s">
        <v>904</v>
      </c>
      <c r="N22" s="47" t="s">
        <v>904</v>
      </c>
      <c r="O22" s="49" t="s">
        <v>904</v>
      </c>
      <c r="P22" s="47" t="s">
        <v>904</v>
      </c>
      <c r="Q22" s="23">
        <v>3.7121952386250001</v>
      </c>
      <c r="R22" s="47" t="s">
        <v>904</v>
      </c>
      <c r="S22" s="47" t="s">
        <v>904</v>
      </c>
      <c r="T22" s="49" t="s">
        <v>904</v>
      </c>
      <c r="U22" s="47" t="s">
        <v>904</v>
      </c>
      <c r="V22" s="23">
        <v>5.6192551132410005</v>
      </c>
      <c r="W22" s="47" t="s">
        <v>904</v>
      </c>
      <c r="X22" s="47" t="s">
        <v>904</v>
      </c>
      <c r="Y22" s="49" t="s">
        <v>904</v>
      </c>
      <c r="Z22" s="50" t="s">
        <v>904</v>
      </c>
    </row>
    <row r="23" spans="1:26" x14ac:dyDescent="0.25">
      <c r="A23" s="45" t="s">
        <v>201</v>
      </c>
      <c r="B23" s="45" t="s">
        <v>922</v>
      </c>
      <c r="C23" s="45" t="s">
        <v>923</v>
      </c>
      <c r="D23" s="46" t="s">
        <v>202</v>
      </c>
      <c r="E23" s="23">
        <v>36.102109530599002</v>
      </c>
      <c r="F23" s="23">
        <v>14.422624077981999</v>
      </c>
      <c r="G23" s="23">
        <v>21.679485452617001</v>
      </c>
      <c r="H23" s="23">
        <v>-9.9193250897819993</v>
      </c>
      <c r="I23" s="23">
        <v>20.053524043669999</v>
      </c>
      <c r="J23" s="49">
        <v>0.313915</v>
      </c>
      <c r="K23" s="47">
        <v>12.494284824098001</v>
      </c>
      <c r="L23" s="23">
        <v>1.9283392538840001</v>
      </c>
      <c r="M23" s="47" t="s">
        <v>904</v>
      </c>
      <c r="N23" s="47" t="s">
        <v>904</v>
      </c>
      <c r="O23" s="49" t="s">
        <v>904</v>
      </c>
      <c r="P23" s="47">
        <v>17.500861577716002</v>
      </c>
      <c r="Q23" s="23">
        <v>4.1786238749000004</v>
      </c>
      <c r="R23" s="47" t="s">
        <v>904</v>
      </c>
      <c r="S23" s="47" t="s">
        <v>904</v>
      </c>
      <c r="T23" s="49" t="s">
        <v>904</v>
      </c>
      <c r="U23" s="47">
        <v>29.995146401813997</v>
      </c>
      <c r="V23" s="23">
        <v>6.1069631287849999</v>
      </c>
      <c r="W23" s="47" t="s">
        <v>904</v>
      </c>
      <c r="X23" s="47" t="s">
        <v>904</v>
      </c>
      <c r="Y23" s="49" t="s">
        <v>904</v>
      </c>
      <c r="Z23" s="50" t="s">
        <v>904</v>
      </c>
    </row>
    <row r="24" spans="1:26" x14ac:dyDescent="0.25">
      <c r="A24" s="45" t="s">
        <v>306</v>
      </c>
      <c r="B24" s="45" t="s">
        <v>924</v>
      </c>
      <c r="C24" s="45" t="s">
        <v>923</v>
      </c>
      <c r="D24" s="46" t="s">
        <v>307</v>
      </c>
      <c r="E24" s="23">
        <v>50.832050829193996</v>
      </c>
      <c r="F24" s="23">
        <v>21.418701036456998</v>
      </c>
      <c r="G24" s="23">
        <v>29.413349792736998</v>
      </c>
      <c r="H24" s="23">
        <v>-2.129953841176</v>
      </c>
      <c r="I24" s="23">
        <v>27.207348558282</v>
      </c>
      <c r="J24" s="49">
        <v>6.7525000000000002E-2</v>
      </c>
      <c r="K24" s="47">
        <v>18.805449342307</v>
      </c>
      <c r="L24" s="23">
        <v>2.6132516941499997</v>
      </c>
      <c r="M24" s="47" t="s">
        <v>904</v>
      </c>
      <c r="N24" s="47" t="s">
        <v>904</v>
      </c>
      <c r="O24" s="49" t="s">
        <v>904</v>
      </c>
      <c r="P24" s="47">
        <v>24.089683712003001</v>
      </c>
      <c r="Q24" s="23">
        <v>5.3236660807350003</v>
      </c>
      <c r="R24" s="47" t="s">
        <v>904</v>
      </c>
      <c r="S24" s="47" t="s">
        <v>904</v>
      </c>
      <c r="T24" s="49" t="s">
        <v>904</v>
      </c>
      <c r="U24" s="47">
        <v>42.895133054309007</v>
      </c>
      <c r="V24" s="23">
        <v>7.9369177748849999</v>
      </c>
      <c r="W24" s="47" t="s">
        <v>904</v>
      </c>
      <c r="X24" s="47" t="s">
        <v>904</v>
      </c>
      <c r="Y24" s="49" t="s">
        <v>904</v>
      </c>
      <c r="Z24" s="50" t="s">
        <v>904</v>
      </c>
    </row>
    <row r="25" spans="1:26" x14ac:dyDescent="0.25">
      <c r="A25" s="45" t="s">
        <v>775</v>
      </c>
      <c r="B25" s="45" t="s">
        <v>925</v>
      </c>
      <c r="C25" s="45" t="s">
        <v>751</v>
      </c>
      <c r="D25" s="46" t="s">
        <v>926</v>
      </c>
      <c r="E25" s="23">
        <v>10.207850850998</v>
      </c>
      <c r="F25" s="23">
        <v>4.769863312879</v>
      </c>
      <c r="G25" s="23">
        <v>5.4379875381190006</v>
      </c>
      <c r="H25" s="23">
        <v>3.3120493540830003</v>
      </c>
      <c r="I25" s="23">
        <v>5.03013847276</v>
      </c>
      <c r="J25" s="49">
        <v>0</v>
      </c>
      <c r="K25" s="47" t="s">
        <v>904</v>
      </c>
      <c r="L25" s="23" t="s">
        <v>904</v>
      </c>
      <c r="M25" s="47">
        <v>4.769863312879</v>
      </c>
      <c r="N25" s="47" t="s">
        <v>904</v>
      </c>
      <c r="O25" s="49" t="s">
        <v>904</v>
      </c>
      <c r="P25" s="47" t="s">
        <v>904</v>
      </c>
      <c r="Q25" s="23" t="s">
        <v>904</v>
      </c>
      <c r="R25" s="47">
        <v>5.4379875381190006</v>
      </c>
      <c r="S25" s="47" t="s">
        <v>904</v>
      </c>
      <c r="T25" s="49" t="s">
        <v>904</v>
      </c>
      <c r="U25" s="47" t="s">
        <v>904</v>
      </c>
      <c r="V25" s="23" t="s">
        <v>904</v>
      </c>
      <c r="W25" s="47">
        <v>10.207850850998</v>
      </c>
      <c r="X25" s="47" t="s">
        <v>904</v>
      </c>
      <c r="Y25" s="49" t="s">
        <v>904</v>
      </c>
      <c r="Z25" s="50" t="s">
        <v>904</v>
      </c>
    </row>
    <row r="26" spans="1:26" x14ac:dyDescent="0.25">
      <c r="A26" s="45" t="s">
        <v>791</v>
      </c>
      <c r="B26" s="45" t="s">
        <v>927</v>
      </c>
      <c r="C26" s="45" t="s">
        <v>751</v>
      </c>
      <c r="D26" s="46" t="s">
        <v>928</v>
      </c>
      <c r="E26" s="23">
        <v>12.228909899346998</v>
      </c>
      <c r="F26" s="23">
        <v>5.7062293253159995</v>
      </c>
      <c r="G26" s="23">
        <v>6.5226805740309999</v>
      </c>
      <c r="H26" s="23">
        <v>1.882826654329</v>
      </c>
      <c r="I26" s="23">
        <v>6.033479530978</v>
      </c>
      <c r="J26" s="49">
        <v>0</v>
      </c>
      <c r="K26" s="47" t="s">
        <v>904</v>
      </c>
      <c r="L26" s="23" t="s">
        <v>904</v>
      </c>
      <c r="M26" s="47">
        <v>5.7062293253159995</v>
      </c>
      <c r="N26" s="47" t="s">
        <v>904</v>
      </c>
      <c r="O26" s="49" t="s">
        <v>904</v>
      </c>
      <c r="P26" s="47" t="s">
        <v>904</v>
      </c>
      <c r="Q26" s="23" t="s">
        <v>904</v>
      </c>
      <c r="R26" s="47">
        <v>6.5226805740309999</v>
      </c>
      <c r="S26" s="47" t="s">
        <v>904</v>
      </c>
      <c r="T26" s="49" t="s">
        <v>904</v>
      </c>
      <c r="U26" s="47" t="s">
        <v>904</v>
      </c>
      <c r="V26" s="23" t="s">
        <v>904</v>
      </c>
      <c r="W26" s="47">
        <v>12.228909899347</v>
      </c>
      <c r="X26" s="47" t="s">
        <v>904</v>
      </c>
      <c r="Y26" s="49" t="s">
        <v>904</v>
      </c>
      <c r="Z26" s="50" t="s">
        <v>904</v>
      </c>
    </row>
    <row r="27" spans="1:26" x14ac:dyDescent="0.25">
      <c r="A27" s="45" t="s">
        <v>139</v>
      </c>
      <c r="B27" s="45" t="s">
        <v>929</v>
      </c>
      <c r="C27" s="45" t="s">
        <v>915</v>
      </c>
      <c r="D27" s="46" t="s">
        <v>140</v>
      </c>
      <c r="E27" s="23">
        <v>55.461143086956</v>
      </c>
      <c r="F27" s="23">
        <v>21.917997072050003</v>
      </c>
      <c r="G27" s="23">
        <v>33.543146014906</v>
      </c>
      <c r="H27" s="23">
        <v>14.499969856930999</v>
      </c>
      <c r="I27" s="23">
        <v>31.027410063788</v>
      </c>
      <c r="J27" s="49">
        <v>0</v>
      </c>
      <c r="K27" s="47">
        <v>18.708054364411002</v>
      </c>
      <c r="L27" s="23">
        <v>3.2099427076389997</v>
      </c>
      <c r="M27" s="47" t="s">
        <v>904</v>
      </c>
      <c r="N27" s="47" t="s">
        <v>904</v>
      </c>
      <c r="O27" s="49" t="s">
        <v>904</v>
      </c>
      <c r="P27" s="47">
        <v>26.672363508019998</v>
      </c>
      <c r="Q27" s="23">
        <v>6.870782506886</v>
      </c>
      <c r="R27" s="47" t="s">
        <v>904</v>
      </c>
      <c r="S27" s="47" t="s">
        <v>904</v>
      </c>
      <c r="T27" s="49" t="s">
        <v>904</v>
      </c>
      <c r="U27" s="47">
        <v>45.380417872431003</v>
      </c>
      <c r="V27" s="23">
        <v>10.080725214525</v>
      </c>
      <c r="W27" s="47" t="s">
        <v>904</v>
      </c>
      <c r="X27" s="47" t="s">
        <v>904</v>
      </c>
      <c r="Y27" s="49" t="s">
        <v>904</v>
      </c>
      <c r="Z27" s="50" t="s">
        <v>904</v>
      </c>
    </row>
    <row r="28" spans="1:26" x14ac:dyDescent="0.25">
      <c r="A28" s="45" t="s">
        <v>83</v>
      </c>
      <c r="B28" s="45" t="s">
        <v>930</v>
      </c>
      <c r="C28" s="45" t="s">
        <v>36</v>
      </c>
      <c r="D28" s="46" t="s">
        <v>84</v>
      </c>
      <c r="E28" s="23">
        <v>554.41692417249499</v>
      </c>
      <c r="F28" s="23">
        <v>226.586894889208</v>
      </c>
      <c r="G28" s="23">
        <v>327.83002928328699</v>
      </c>
      <c r="H28" s="23">
        <v>127.066744155702</v>
      </c>
      <c r="I28" s="23">
        <v>303.24277708704102</v>
      </c>
      <c r="J28" s="49">
        <v>0</v>
      </c>
      <c r="K28" s="47">
        <v>200.35708806602801</v>
      </c>
      <c r="L28" s="23">
        <v>26.229806823180002</v>
      </c>
      <c r="M28" s="47" t="s">
        <v>904</v>
      </c>
      <c r="N28" s="47" t="s">
        <v>904</v>
      </c>
      <c r="O28" s="49" t="s">
        <v>904</v>
      </c>
      <c r="P28" s="47">
        <v>279.58627835918804</v>
      </c>
      <c r="Q28" s="23">
        <v>48.243750924099999</v>
      </c>
      <c r="R28" s="47" t="s">
        <v>904</v>
      </c>
      <c r="S28" s="47" t="s">
        <v>904</v>
      </c>
      <c r="T28" s="49" t="s">
        <v>904</v>
      </c>
      <c r="U28" s="47">
        <v>479.943366425215</v>
      </c>
      <c r="V28" s="23">
        <v>74.473557747279997</v>
      </c>
      <c r="W28" s="47" t="s">
        <v>904</v>
      </c>
      <c r="X28" s="47" t="s">
        <v>904</v>
      </c>
      <c r="Y28" s="49" t="s">
        <v>904</v>
      </c>
      <c r="Z28" s="50" t="s">
        <v>904</v>
      </c>
    </row>
    <row r="29" spans="1:26" x14ac:dyDescent="0.25">
      <c r="A29" s="45" t="s">
        <v>565</v>
      </c>
      <c r="B29" s="45" t="s">
        <v>931</v>
      </c>
      <c r="C29" s="45" t="s">
        <v>348</v>
      </c>
      <c r="D29" s="46" t="s">
        <v>566</v>
      </c>
      <c r="E29" s="23">
        <v>2.9933610904179999</v>
      </c>
      <c r="F29" s="23">
        <v>0.95228376320800001</v>
      </c>
      <c r="G29" s="23">
        <v>2.04107732721</v>
      </c>
      <c r="H29" s="23">
        <v>-13.913172793454001</v>
      </c>
      <c r="I29" s="23">
        <v>1.8879965276699999</v>
      </c>
      <c r="J29" s="49">
        <v>0.5</v>
      </c>
      <c r="K29" s="47" t="s">
        <v>904</v>
      </c>
      <c r="L29" s="23">
        <v>0.95228376320800001</v>
      </c>
      <c r="M29" s="47" t="s">
        <v>904</v>
      </c>
      <c r="N29" s="47" t="s">
        <v>904</v>
      </c>
      <c r="O29" s="49" t="s">
        <v>904</v>
      </c>
      <c r="P29" s="47" t="s">
        <v>904</v>
      </c>
      <c r="Q29" s="23">
        <v>2.04107732721</v>
      </c>
      <c r="R29" s="47" t="s">
        <v>904</v>
      </c>
      <c r="S29" s="47" t="s">
        <v>904</v>
      </c>
      <c r="T29" s="49" t="s">
        <v>904</v>
      </c>
      <c r="U29" s="47" t="s">
        <v>904</v>
      </c>
      <c r="V29" s="23">
        <v>2.9933610904179999</v>
      </c>
      <c r="W29" s="47" t="s">
        <v>904</v>
      </c>
      <c r="X29" s="47" t="s">
        <v>904</v>
      </c>
      <c r="Y29" s="49" t="s">
        <v>904</v>
      </c>
      <c r="Z29" s="50" t="s">
        <v>904</v>
      </c>
    </row>
    <row r="30" spans="1:26" x14ac:dyDescent="0.25">
      <c r="A30" s="45" t="s">
        <v>284</v>
      </c>
      <c r="B30" s="45" t="s">
        <v>932</v>
      </c>
      <c r="C30" s="45" t="s">
        <v>923</v>
      </c>
      <c r="D30" s="46" t="s">
        <v>285</v>
      </c>
      <c r="E30" s="23">
        <v>69.639815802265005</v>
      </c>
      <c r="F30" s="23">
        <v>28.853590784790999</v>
      </c>
      <c r="G30" s="23">
        <v>40.786225017474003</v>
      </c>
      <c r="H30" s="23">
        <v>17.979355228075001</v>
      </c>
      <c r="I30" s="23">
        <v>37.727258141164</v>
      </c>
      <c r="J30" s="49">
        <v>0</v>
      </c>
      <c r="K30" s="47">
        <v>25.088074650899998</v>
      </c>
      <c r="L30" s="23">
        <v>3.7655161338909999</v>
      </c>
      <c r="M30" s="47" t="s">
        <v>904</v>
      </c>
      <c r="N30" s="47" t="s">
        <v>904</v>
      </c>
      <c r="O30" s="49" t="s">
        <v>904</v>
      </c>
      <c r="P30" s="47">
        <v>33.973108046797996</v>
      </c>
      <c r="Q30" s="23">
        <v>6.813116970676</v>
      </c>
      <c r="R30" s="47" t="s">
        <v>904</v>
      </c>
      <c r="S30" s="47" t="s">
        <v>904</v>
      </c>
      <c r="T30" s="49" t="s">
        <v>904</v>
      </c>
      <c r="U30" s="47">
        <v>59.061182697696999</v>
      </c>
      <c r="V30" s="23">
        <v>10.578633104567</v>
      </c>
      <c r="W30" s="47" t="s">
        <v>904</v>
      </c>
      <c r="X30" s="47" t="s">
        <v>904</v>
      </c>
      <c r="Y30" s="49" t="s">
        <v>904</v>
      </c>
      <c r="Z30" s="50" t="s">
        <v>904</v>
      </c>
    </row>
    <row r="31" spans="1:26" x14ac:dyDescent="0.25">
      <c r="A31" s="45" t="s">
        <v>286</v>
      </c>
      <c r="B31" s="45" t="s">
        <v>933</v>
      </c>
      <c r="C31" s="45" t="s">
        <v>923</v>
      </c>
      <c r="D31" s="46" t="s">
        <v>287</v>
      </c>
      <c r="E31" s="23">
        <v>75.845174242462008</v>
      </c>
      <c r="F31" s="23">
        <v>31.635711623328998</v>
      </c>
      <c r="G31" s="23">
        <v>44.209462619133006</v>
      </c>
      <c r="H31" s="23">
        <v>19.322499524604002</v>
      </c>
      <c r="I31" s="23">
        <v>40.893752922697999</v>
      </c>
      <c r="J31" s="49">
        <v>0</v>
      </c>
      <c r="K31" s="47">
        <v>27.885723536657999</v>
      </c>
      <c r="L31" s="23">
        <v>3.7499880866720003</v>
      </c>
      <c r="M31" s="47" t="s">
        <v>904</v>
      </c>
      <c r="N31" s="47" t="s">
        <v>904</v>
      </c>
      <c r="O31" s="49" t="s">
        <v>904</v>
      </c>
      <c r="P31" s="47">
        <v>37.699538015587002</v>
      </c>
      <c r="Q31" s="23">
        <v>6.5099246035470006</v>
      </c>
      <c r="R31" s="47" t="s">
        <v>904</v>
      </c>
      <c r="S31" s="47" t="s">
        <v>904</v>
      </c>
      <c r="T31" s="49" t="s">
        <v>904</v>
      </c>
      <c r="U31" s="47">
        <v>65.585261552244006</v>
      </c>
      <c r="V31" s="23">
        <v>10.259912690218</v>
      </c>
      <c r="W31" s="47" t="s">
        <v>904</v>
      </c>
      <c r="X31" s="47" t="s">
        <v>904</v>
      </c>
      <c r="Y31" s="49" t="s">
        <v>904</v>
      </c>
      <c r="Z31" s="50" t="s">
        <v>904</v>
      </c>
    </row>
    <row r="32" spans="1:26" x14ac:dyDescent="0.25">
      <c r="A32" s="45" t="s">
        <v>377</v>
      </c>
      <c r="B32" s="45" t="s">
        <v>934</v>
      </c>
      <c r="C32" s="45" t="s">
        <v>348</v>
      </c>
      <c r="D32" s="46" t="s">
        <v>378</v>
      </c>
      <c r="E32" s="23">
        <v>5.1351920200930001</v>
      </c>
      <c r="F32" s="23">
        <v>2.456990977532</v>
      </c>
      <c r="G32" s="23">
        <v>2.6782010425610001</v>
      </c>
      <c r="H32" s="23">
        <v>-5.6238984391770002</v>
      </c>
      <c r="I32" s="23">
        <v>2.4773359643689998</v>
      </c>
      <c r="J32" s="49">
        <v>0.5</v>
      </c>
      <c r="K32" s="47" t="s">
        <v>904</v>
      </c>
      <c r="L32" s="23">
        <v>2.456990977532</v>
      </c>
      <c r="M32" s="47" t="s">
        <v>904</v>
      </c>
      <c r="N32" s="47" t="s">
        <v>904</v>
      </c>
      <c r="O32" s="49" t="s">
        <v>904</v>
      </c>
      <c r="P32" s="47" t="s">
        <v>904</v>
      </c>
      <c r="Q32" s="23">
        <v>2.6782010425610001</v>
      </c>
      <c r="R32" s="47" t="s">
        <v>904</v>
      </c>
      <c r="S32" s="47" t="s">
        <v>904</v>
      </c>
      <c r="T32" s="49" t="s">
        <v>904</v>
      </c>
      <c r="U32" s="47" t="s">
        <v>904</v>
      </c>
      <c r="V32" s="23">
        <v>5.1351920200930001</v>
      </c>
      <c r="W32" s="47" t="s">
        <v>904</v>
      </c>
      <c r="X32" s="47" t="s">
        <v>904</v>
      </c>
      <c r="Y32" s="49" t="s">
        <v>904</v>
      </c>
      <c r="Z32" s="50" t="s">
        <v>904</v>
      </c>
    </row>
    <row r="33" spans="1:26" x14ac:dyDescent="0.25">
      <c r="A33" s="45" t="s">
        <v>34</v>
      </c>
      <c r="B33" s="45" t="s">
        <v>935</v>
      </c>
      <c r="C33" s="45" t="s">
        <v>36</v>
      </c>
      <c r="D33" s="46" t="s">
        <v>35</v>
      </c>
      <c r="E33" s="23">
        <v>104.38498457437299</v>
      </c>
      <c r="F33" s="23">
        <v>42.00761637606</v>
      </c>
      <c r="G33" s="23">
        <v>62.377368198313</v>
      </c>
      <c r="H33" s="23">
        <v>19.332129256049001</v>
      </c>
      <c r="I33" s="23">
        <v>57.699065583439996</v>
      </c>
      <c r="J33" s="49">
        <v>0</v>
      </c>
      <c r="K33" s="47">
        <v>37.296022858731</v>
      </c>
      <c r="L33" s="23">
        <v>4.7115935173299999</v>
      </c>
      <c r="M33" s="47" t="s">
        <v>904</v>
      </c>
      <c r="N33" s="47" t="s">
        <v>904</v>
      </c>
      <c r="O33" s="49" t="s">
        <v>904</v>
      </c>
      <c r="P33" s="47">
        <v>53.050566974650998</v>
      </c>
      <c r="Q33" s="23">
        <v>9.3268012236620006</v>
      </c>
      <c r="R33" s="47" t="s">
        <v>904</v>
      </c>
      <c r="S33" s="47" t="s">
        <v>904</v>
      </c>
      <c r="T33" s="49" t="s">
        <v>904</v>
      </c>
      <c r="U33" s="47">
        <v>90.346589833381998</v>
      </c>
      <c r="V33" s="23">
        <v>14.038394740992</v>
      </c>
      <c r="W33" s="47" t="s">
        <v>904</v>
      </c>
      <c r="X33" s="47" t="s">
        <v>904</v>
      </c>
      <c r="Y33" s="49" t="s">
        <v>904</v>
      </c>
      <c r="Z33" s="50" t="s">
        <v>904</v>
      </c>
    </row>
    <row r="34" spans="1:26" x14ac:dyDescent="0.25">
      <c r="A34" s="45" t="s">
        <v>579</v>
      </c>
      <c r="B34" s="45" t="s">
        <v>936</v>
      </c>
      <c r="C34" s="45" t="s">
        <v>348</v>
      </c>
      <c r="D34" s="46" t="s">
        <v>580</v>
      </c>
      <c r="E34" s="23">
        <v>3.9043090955870001</v>
      </c>
      <c r="F34" s="23">
        <v>1.43058875756</v>
      </c>
      <c r="G34" s="23">
        <v>2.4737203380269999</v>
      </c>
      <c r="H34" s="23">
        <v>-5.1727858729939999</v>
      </c>
      <c r="I34" s="23">
        <v>2.288191312675</v>
      </c>
      <c r="J34" s="49">
        <v>0.5</v>
      </c>
      <c r="K34" s="47" t="s">
        <v>904</v>
      </c>
      <c r="L34" s="23">
        <v>1.43058875756</v>
      </c>
      <c r="M34" s="47" t="s">
        <v>904</v>
      </c>
      <c r="N34" s="47" t="s">
        <v>904</v>
      </c>
      <c r="O34" s="49" t="s">
        <v>904</v>
      </c>
      <c r="P34" s="47" t="s">
        <v>904</v>
      </c>
      <c r="Q34" s="23">
        <v>2.4737203380269999</v>
      </c>
      <c r="R34" s="47" t="s">
        <v>904</v>
      </c>
      <c r="S34" s="47" t="s">
        <v>904</v>
      </c>
      <c r="T34" s="49" t="s">
        <v>904</v>
      </c>
      <c r="U34" s="47" t="s">
        <v>904</v>
      </c>
      <c r="V34" s="23">
        <v>3.9043090955870001</v>
      </c>
      <c r="W34" s="47" t="s">
        <v>904</v>
      </c>
      <c r="X34" s="47" t="s">
        <v>904</v>
      </c>
      <c r="Y34" s="49" t="s">
        <v>904</v>
      </c>
      <c r="Z34" s="50" t="s">
        <v>904</v>
      </c>
    </row>
    <row r="35" spans="1:26" x14ac:dyDescent="0.25">
      <c r="A35" s="45" t="s">
        <v>234</v>
      </c>
      <c r="B35" s="45" t="s">
        <v>937</v>
      </c>
      <c r="C35" s="45" t="s">
        <v>923</v>
      </c>
      <c r="D35" s="46" t="s">
        <v>235</v>
      </c>
      <c r="E35" s="23">
        <v>47.662580838856002</v>
      </c>
      <c r="F35" s="23">
        <v>18.736375580804999</v>
      </c>
      <c r="G35" s="23">
        <v>28.926205258051002</v>
      </c>
      <c r="H35" s="23">
        <v>-4.4532737185720004</v>
      </c>
      <c r="I35" s="23">
        <v>26.756739863697</v>
      </c>
      <c r="J35" s="49">
        <v>0.133414</v>
      </c>
      <c r="K35" s="47">
        <v>15.663486667529</v>
      </c>
      <c r="L35" s="23">
        <v>3.072888913276</v>
      </c>
      <c r="M35" s="47" t="s">
        <v>904</v>
      </c>
      <c r="N35" s="47" t="s">
        <v>904</v>
      </c>
      <c r="O35" s="49" t="s">
        <v>904</v>
      </c>
      <c r="P35" s="47">
        <v>22.983366446510999</v>
      </c>
      <c r="Q35" s="23">
        <v>5.9428388115399997</v>
      </c>
      <c r="R35" s="47" t="s">
        <v>904</v>
      </c>
      <c r="S35" s="47" t="s">
        <v>904</v>
      </c>
      <c r="T35" s="49" t="s">
        <v>904</v>
      </c>
      <c r="U35" s="47">
        <v>38.646853114039999</v>
      </c>
      <c r="V35" s="23">
        <v>9.0157277248149992</v>
      </c>
      <c r="W35" s="47" t="s">
        <v>904</v>
      </c>
      <c r="X35" s="47" t="s">
        <v>904</v>
      </c>
      <c r="Y35" s="49" t="s">
        <v>904</v>
      </c>
      <c r="Z35" s="50" t="s">
        <v>904</v>
      </c>
    </row>
    <row r="36" spans="1:26" x14ac:dyDescent="0.25">
      <c r="A36" s="45" t="s">
        <v>254</v>
      </c>
      <c r="B36" s="45" t="s">
        <v>938</v>
      </c>
      <c r="C36" s="45" t="s">
        <v>923</v>
      </c>
      <c r="D36" s="46" t="s">
        <v>255</v>
      </c>
      <c r="E36" s="23">
        <v>26.686940099767</v>
      </c>
      <c r="F36" s="23">
        <v>11.282666366407</v>
      </c>
      <c r="G36" s="23">
        <v>15.40427373336</v>
      </c>
      <c r="H36" s="23">
        <v>-11.281977620351</v>
      </c>
      <c r="I36" s="23">
        <v>14.248953203358001</v>
      </c>
      <c r="J36" s="49">
        <v>0.42276399999999997</v>
      </c>
      <c r="K36" s="47">
        <v>9.5492335898379999</v>
      </c>
      <c r="L36" s="23">
        <v>1.7334327765699999</v>
      </c>
      <c r="M36" s="47" t="s">
        <v>904</v>
      </c>
      <c r="N36" s="47" t="s">
        <v>904</v>
      </c>
      <c r="O36" s="49" t="s">
        <v>904</v>
      </c>
      <c r="P36" s="47">
        <v>11.341498933015</v>
      </c>
      <c r="Q36" s="23">
        <v>4.0627748003450002</v>
      </c>
      <c r="R36" s="47" t="s">
        <v>904</v>
      </c>
      <c r="S36" s="47" t="s">
        <v>904</v>
      </c>
      <c r="T36" s="49" t="s">
        <v>904</v>
      </c>
      <c r="U36" s="47">
        <v>20.890732522853</v>
      </c>
      <c r="V36" s="23">
        <v>5.796207576914</v>
      </c>
      <c r="W36" s="47" t="s">
        <v>904</v>
      </c>
      <c r="X36" s="47" t="s">
        <v>904</v>
      </c>
      <c r="Y36" s="49" t="s">
        <v>904</v>
      </c>
      <c r="Z36" s="50" t="s">
        <v>904</v>
      </c>
    </row>
    <row r="37" spans="1:26" x14ac:dyDescent="0.25">
      <c r="A37" s="45" t="s">
        <v>97</v>
      </c>
      <c r="B37" s="45" t="s">
        <v>939</v>
      </c>
      <c r="C37" s="45" t="s">
        <v>36</v>
      </c>
      <c r="D37" s="46" t="s">
        <v>98</v>
      </c>
      <c r="E37" s="23">
        <v>211.39329450024599</v>
      </c>
      <c r="F37" s="23">
        <v>83.947060731551005</v>
      </c>
      <c r="G37" s="23">
        <v>127.446233768695</v>
      </c>
      <c r="H37" s="23">
        <v>57.039641661842005</v>
      </c>
      <c r="I37" s="23">
        <v>117.88776623604301</v>
      </c>
      <c r="J37" s="49">
        <v>0</v>
      </c>
      <c r="K37" s="47">
        <v>74.036742116689993</v>
      </c>
      <c r="L37" s="23">
        <v>9.9103186148609996</v>
      </c>
      <c r="M37" s="47" t="s">
        <v>904</v>
      </c>
      <c r="N37" s="47" t="s">
        <v>904</v>
      </c>
      <c r="O37" s="49" t="s">
        <v>904</v>
      </c>
      <c r="P37" s="47">
        <v>107.76321782511199</v>
      </c>
      <c r="Q37" s="23">
        <v>19.683015943583001</v>
      </c>
      <c r="R37" s="47" t="s">
        <v>904</v>
      </c>
      <c r="S37" s="47" t="s">
        <v>904</v>
      </c>
      <c r="T37" s="49" t="s">
        <v>904</v>
      </c>
      <c r="U37" s="47">
        <v>181.799959941802</v>
      </c>
      <c r="V37" s="23">
        <v>29.593334558442997</v>
      </c>
      <c r="W37" s="47" t="s">
        <v>904</v>
      </c>
      <c r="X37" s="47" t="s">
        <v>904</v>
      </c>
      <c r="Y37" s="49" t="s">
        <v>904</v>
      </c>
      <c r="Z37" s="50" t="s">
        <v>904</v>
      </c>
    </row>
    <row r="38" spans="1:26" x14ac:dyDescent="0.25">
      <c r="A38" s="45" t="s">
        <v>431</v>
      </c>
      <c r="B38" s="45" t="s">
        <v>940</v>
      </c>
      <c r="C38" s="45" t="s">
        <v>348</v>
      </c>
      <c r="D38" s="46" t="s">
        <v>432</v>
      </c>
      <c r="E38" s="23">
        <v>4.7936747430829998</v>
      </c>
      <c r="F38" s="23">
        <v>1.6024953820059999</v>
      </c>
      <c r="G38" s="23">
        <v>3.1911793610769998</v>
      </c>
      <c r="H38" s="23">
        <v>-13.013535654061998</v>
      </c>
      <c r="I38" s="23">
        <v>2.951840908996</v>
      </c>
      <c r="J38" s="49">
        <v>0.5</v>
      </c>
      <c r="K38" s="47" t="s">
        <v>904</v>
      </c>
      <c r="L38" s="23">
        <v>1.6024953820059999</v>
      </c>
      <c r="M38" s="47" t="s">
        <v>904</v>
      </c>
      <c r="N38" s="47" t="s">
        <v>904</v>
      </c>
      <c r="O38" s="49" t="s">
        <v>904</v>
      </c>
      <c r="P38" s="47" t="s">
        <v>904</v>
      </c>
      <c r="Q38" s="23">
        <v>3.1911793610769998</v>
      </c>
      <c r="R38" s="47" t="s">
        <v>904</v>
      </c>
      <c r="S38" s="47" t="s">
        <v>904</v>
      </c>
      <c r="T38" s="49" t="s">
        <v>904</v>
      </c>
      <c r="U38" s="47" t="s">
        <v>904</v>
      </c>
      <c r="V38" s="23">
        <v>4.7936747430829998</v>
      </c>
      <c r="W38" s="47" t="s">
        <v>904</v>
      </c>
      <c r="X38" s="47" t="s">
        <v>904</v>
      </c>
      <c r="Y38" s="49" t="s">
        <v>904</v>
      </c>
      <c r="Z38" s="50" t="s">
        <v>904</v>
      </c>
    </row>
    <row r="39" spans="1:26" x14ac:dyDescent="0.25">
      <c r="A39" s="45" t="s">
        <v>593</v>
      </c>
      <c r="B39" s="45" t="s">
        <v>941</v>
      </c>
      <c r="C39" s="45" t="s">
        <v>348</v>
      </c>
      <c r="D39" s="46" t="s">
        <v>594</v>
      </c>
      <c r="E39" s="23">
        <v>5.6518320528450001</v>
      </c>
      <c r="F39" s="23">
        <v>2.0282429298459999</v>
      </c>
      <c r="G39" s="23">
        <v>3.6235891229989998</v>
      </c>
      <c r="H39" s="23">
        <v>-7.9677367988609999</v>
      </c>
      <c r="I39" s="23">
        <v>3.3518199387739998</v>
      </c>
      <c r="J39" s="49">
        <v>0.5</v>
      </c>
      <c r="K39" s="47" t="s">
        <v>904</v>
      </c>
      <c r="L39" s="23">
        <v>2.0282429298459999</v>
      </c>
      <c r="M39" s="47" t="s">
        <v>904</v>
      </c>
      <c r="N39" s="47" t="s">
        <v>904</v>
      </c>
      <c r="O39" s="49" t="s">
        <v>904</v>
      </c>
      <c r="P39" s="47" t="s">
        <v>904</v>
      </c>
      <c r="Q39" s="23">
        <v>3.6235891229989998</v>
      </c>
      <c r="R39" s="47" t="s">
        <v>904</v>
      </c>
      <c r="S39" s="47" t="s">
        <v>904</v>
      </c>
      <c r="T39" s="49" t="s">
        <v>904</v>
      </c>
      <c r="U39" s="47" t="s">
        <v>904</v>
      </c>
      <c r="V39" s="23">
        <v>5.6518320528450001</v>
      </c>
      <c r="W39" s="47" t="s">
        <v>904</v>
      </c>
      <c r="X39" s="47" t="s">
        <v>904</v>
      </c>
      <c r="Y39" s="49" t="s">
        <v>904</v>
      </c>
      <c r="Z39" s="50" t="s">
        <v>904</v>
      </c>
    </row>
    <row r="40" spans="1:26" x14ac:dyDescent="0.25">
      <c r="A40" s="45" t="s">
        <v>141</v>
      </c>
      <c r="B40" s="45" t="s">
        <v>942</v>
      </c>
      <c r="C40" s="45" t="s">
        <v>915</v>
      </c>
      <c r="D40" s="46" t="s">
        <v>142</v>
      </c>
      <c r="E40" s="23">
        <v>136.829992735562</v>
      </c>
      <c r="F40" s="23">
        <v>56.000116782096001</v>
      </c>
      <c r="G40" s="23">
        <v>80.829875953466001</v>
      </c>
      <c r="H40" s="23">
        <v>48.748257927410002</v>
      </c>
      <c r="I40" s="23">
        <v>74.767635256955998</v>
      </c>
      <c r="J40" s="49">
        <v>0</v>
      </c>
      <c r="K40" s="47">
        <v>45.526865478120001</v>
      </c>
      <c r="L40" s="23">
        <v>10.473251303975999</v>
      </c>
      <c r="M40" s="47" t="s">
        <v>904</v>
      </c>
      <c r="N40" s="47" t="s">
        <v>904</v>
      </c>
      <c r="O40" s="49" t="s">
        <v>904</v>
      </c>
      <c r="P40" s="47">
        <v>62.397349414221004</v>
      </c>
      <c r="Q40" s="23">
        <v>18.432526539246002</v>
      </c>
      <c r="R40" s="47" t="s">
        <v>904</v>
      </c>
      <c r="S40" s="47" t="s">
        <v>904</v>
      </c>
      <c r="T40" s="49" t="s">
        <v>904</v>
      </c>
      <c r="U40" s="47">
        <v>107.924214892341</v>
      </c>
      <c r="V40" s="23">
        <v>28.905777843221003</v>
      </c>
      <c r="W40" s="47" t="s">
        <v>904</v>
      </c>
      <c r="X40" s="47" t="s">
        <v>904</v>
      </c>
      <c r="Y40" s="49" t="s">
        <v>904</v>
      </c>
      <c r="Z40" s="50" t="s">
        <v>904</v>
      </c>
    </row>
    <row r="41" spans="1:26" x14ac:dyDescent="0.25">
      <c r="A41" s="45" t="s">
        <v>433</v>
      </c>
      <c r="B41" s="45" t="s">
        <v>943</v>
      </c>
      <c r="C41" s="45" t="s">
        <v>348</v>
      </c>
      <c r="D41" s="46" t="s">
        <v>434</v>
      </c>
      <c r="E41" s="23">
        <v>2.228661348728</v>
      </c>
      <c r="F41" s="23">
        <v>0.71015234424600004</v>
      </c>
      <c r="G41" s="23">
        <v>1.518509004482</v>
      </c>
      <c r="H41" s="23">
        <v>-10.642169074863</v>
      </c>
      <c r="I41" s="23">
        <v>1.4046208291450002</v>
      </c>
      <c r="J41" s="49">
        <v>0.5</v>
      </c>
      <c r="K41" s="47" t="s">
        <v>904</v>
      </c>
      <c r="L41" s="23">
        <v>0.71015234424600004</v>
      </c>
      <c r="M41" s="47" t="s">
        <v>904</v>
      </c>
      <c r="N41" s="47" t="s">
        <v>904</v>
      </c>
      <c r="O41" s="49" t="s">
        <v>904</v>
      </c>
      <c r="P41" s="47" t="s">
        <v>904</v>
      </c>
      <c r="Q41" s="23">
        <v>1.518509004482</v>
      </c>
      <c r="R41" s="47" t="s">
        <v>904</v>
      </c>
      <c r="S41" s="47" t="s">
        <v>904</v>
      </c>
      <c r="T41" s="49" t="s">
        <v>904</v>
      </c>
      <c r="U41" s="47" t="s">
        <v>904</v>
      </c>
      <c r="V41" s="23">
        <v>2.228661348728</v>
      </c>
      <c r="W41" s="47" t="s">
        <v>904</v>
      </c>
      <c r="X41" s="47" t="s">
        <v>904</v>
      </c>
      <c r="Y41" s="49" t="s">
        <v>904</v>
      </c>
      <c r="Z41" s="50" t="s">
        <v>904</v>
      </c>
    </row>
    <row r="42" spans="1:26" x14ac:dyDescent="0.25">
      <c r="A42" s="45" t="s">
        <v>240</v>
      </c>
      <c r="B42" s="45" t="s">
        <v>944</v>
      </c>
      <c r="C42" s="45" t="s">
        <v>923</v>
      </c>
      <c r="D42" s="46" t="s">
        <v>241</v>
      </c>
      <c r="E42" s="23">
        <v>87.245236334595006</v>
      </c>
      <c r="F42" s="23">
        <v>33.125677983117001</v>
      </c>
      <c r="G42" s="23">
        <v>54.119558351478005</v>
      </c>
      <c r="H42" s="23">
        <v>1.655876037306</v>
      </c>
      <c r="I42" s="23">
        <v>50.060591475117</v>
      </c>
      <c r="J42" s="49">
        <v>0</v>
      </c>
      <c r="K42" s="47">
        <v>26.977159821478999</v>
      </c>
      <c r="L42" s="23">
        <v>6.1485181616390001</v>
      </c>
      <c r="M42" s="47" t="s">
        <v>904</v>
      </c>
      <c r="N42" s="47" t="s">
        <v>904</v>
      </c>
      <c r="O42" s="49" t="s">
        <v>904</v>
      </c>
      <c r="P42" s="47">
        <v>40.717315990036006</v>
      </c>
      <c r="Q42" s="23">
        <v>13.402242361441999</v>
      </c>
      <c r="R42" s="47" t="s">
        <v>904</v>
      </c>
      <c r="S42" s="47" t="s">
        <v>904</v>
      </c>
      <c r="T42" s="49" t="s">
        <v>904</v>
      </c>
      <c r="U42" s="47">
        <v>67.69447581151401</v>
      </c>
      <c r="V42" s="23">
        <v>19.550760523080999</v>
      </c>
      <c r="W42" s="47" t="s">
        <v>904</v>
      </c>
      <c r="X42" s="47" t="s">
        <v>904</v>
      </c>
      <c r="Y42" s="49" t="s">
        <v>904</v>
      </c>
      <c r="Z42" s="50" t="s">
        <v>904</v>
      </c>
    </row>
    <row r="43" spans="1:26" x14ac:dyDescent="0.25">
      <c r="A43" s="45" t="s">
        <v>204</v>
      </c>
      <c r="B43" s="45" t="s">
        <v>945</v>
      </c>
      <c r="C43" s="45" t="s">
        <v>923</v>
      </c>
      <c r="D43" s="46" t="s">
        <v>205</v>
      </c>
      <c r="E43" s="23">
        <v>153.714996343716</v>
      </c>
      <c r="F43" s="23">
        <v>60.367545965879003</v>
      </c>
      <c r="G43" s="23">
        <v>93.347450377837006</v>
      </c>
      <c r="H43" s="23">
        <v>-10.090521741851001</v>
      </c>
      <c r="I43" s="23">
        <v>86.346391599499</v>
      </c>
      <c r="J43" s="49">
        <v>9.7550999999999999E-2</v>
      </c>
      <c r="K43" s="47">
        <v>52.580091779531003</v>
      </c>
      <c r="L43" s="23">
        <v>7.7874541863470004</v>
      </c>
      <c r="M43" s="47" t="s">
        <v>904</v>
      </c>
      <c r="N43" s="47" t="s">
        <v>904</v>
      </c>
      <c r="O43" s="49" t="s">
        <v>904</v>
      </c>
      <c r="P43" s="47">
        <v>76.741935388445</v>
      </c>
      <c r="Q43" s="23">
        <v>16.605514989391999</v>
      </c>
      <c r="R43" s="47" t="s">
        <v>904</v>
      </c>
      <c r="S43" s="47" t="s">
        <v>904</v>
      </c>
      <c r="T43" s="49" t="s">
        <v>904</v>
      </c>
      <c r="U43" s="47">
        <v>129.32202716797701</v>
      </c>
      <c r="V43" s="23">
        <v>24.392969175739001</v>
      </c>
      <c r="W43" s="47" t="s">
        <v>904</v>
      </c>
      <c r="X43" s="47" t="s">
        <v>904</v>
      </c>
      <c r="Y43" s="49" t="s">
        <v>904</v>
      </c>
      <c r="Z43" s="50" t="s">
        <v>904</v>
      </c>
    </row>
    <row r="44" spans="1:26" x14ac:dyDescent="0.25">
      <c r="A44" s="45" t="s">
        <v>595</v>
      </c>
      <c r="B44" s="45" t="s">
        <v>946</v>
      </c>
      <c r="C44" s="45" t="s">
        <v>348</v>
      </c>
      <c r="D44" s="46" t="s">
        <v>596</v>
      </c>
      <c r="E44" s="23">
        <v>4.0210631298289998</v>
      </c>
      <c r="F44" s="23">
        <v>1.389408672461</v>
      </c>
      <c r="G44" s="23">
        <v>2.6316544573680001</v>
      </c>
      <c r="H44" s="23">
        <v>-8.9957882201259984</v>
      </c>
      <c r="I44" s="23">
        <v>2.434280373065</v>
      </c>
      <c r="J44" s="49">
        <v>0.5</v>
      </c>
      <c r="K44" s="47" t="s">
        <v>904</v>
      </c>
      <c r="L44" s="23">
        <v>1.389408672461</v>
      </c>
      <c r="M44" s="47" t="s">
        <v>904</v>
      </c>
      <c r="N44" s="47" t="s">
        <v>904</v>
      </c>
      <c r="O44" s="49" t="s">
        <v>904</v>
      </c>
      <c r="P44" s="47" t="s">
        <v>904</v>
      </c>
      <c r="Q44" s="23">
        <v>2.6316544573680001</v>
      </c>
      <c r="R44" s="47" t="s">
        <v>904</v>
      </c>
      <c r="S44" s="47" t="s">
        <v>904</v>
      </c>
      <c r="T44" s="49" t="s">
        <v>904</v>
      </c>
      <c r="U44" s="47" t="s">
        <v>904</v>
      </c>
      <c r="V44" s="23">
        <v>4.0210631298289998</v>
      </c>
      <c r="W44" s="47" t="s">
        <v>904</v>
      </c>
      <c r="X44" s="47" t="s">
        <v>904</v>
      </c>
      <c r="Y44" s="49" t="s">
        <v>904</v>
      </c>
      <c r="Z44" s="50" t="s">
        <v>904</v>
      </c>
    </row>
    <row r="45" spans="1:26" x14ac:dyDescent="0.25">
      <c r="A45" s="45" t="s">
        <v>143</v>
      </c>
      <c r="B45" s="45" t="s">
        <v>947</v>
      </c>
      <c r="C45" s="45" t="s">
        <v>915</v>
      </c>
      <c r="D45" s="46" t="s">
        <v>144</v>
      </c>
      <c r="E45" s="23">
        <v>56.502665700088997</v>
      </c>
      <c r="F45" s="23">
        <v>21.292461236219001</v>
      </c>
      <c r="G45" s="23">
        <v>35.210204463869999</v>
      </c>
      <c r="H45" s="23">
        <v>10.032893562856</v>
      </c>
      <c r="I45" s="23">
        <v>32.569439129080003</v>
      </c>
      <c r="J45" s="49">
        <v>0</v>
      </c>
      <c r="K45" s="47">
        <v>18.342672418452999</v>
      </c>
      <c r="L45" s="23">
        <v>2.9497888177660001</v>
      </c>
      <c r="M45" s="47" t="s">
        <v>904</v>
      </c>
      <c r="N45" s="47" t="s">
        <v>904</v>
      </c>
      <c r="O45" s="49" t="s">
        <v>904</v>
      </c>
      <c r="P45" s="47">
        <v>26.710967415748001</v>
      </c>
      <c r="Q45" s="23">
        <v>8.4992370481219996</v>
      </c>
      <c r="R45" s="47" t="s">
        <v>904</v>
      </c>
      <c r="S45" s="47" t="s">
        <v>904</v>
      </c>
      <c r="T45" s="49" t="s">
        <v>904</v>
      </c>
      <c r="U45" s="47">
        <v>45.053639834200006</v>
      </c>
      <c r="V45" s="23">
        <v>11.449025865888</v>
      </c>
      <c r="W45" s="47" t="s">
        <v>904</v>
      </c>
      <c r="X45" s="47" t="s">
        <v>904</v>
      </c>
      <c r="Y45" s="49" t="s">
        <v>904</v>
      </c>
      <c r="Z45" s="50" t="s">
        <v>904</v>
      </c>
    </row>
    <row r="46" spans="1:26" x14ac:dyDescent="0.25">
      <c r="A46" s="45" t="s">
        <v>487</v>
      </c>
      <c r="B46" s="45" t="s">
        <v>948</v>
      </c>
      <c r="C46" s="45" t="s">
        <v>348</v>
      </c>
      <c r="D46" s="46" t="s">
        <v>488</v>
      </c>
      <c r="E46" s="23">
        <v>2.161898321007</v>
      </c>
      <c r="F46" s="23">
        <v>0.56382895509800002</v>
      </c>
      <c r="G46" s="23">
        <v>1.598069365909</v>
      </c>
      <c r="H46" s="23">
        <v>-9.2604514286790014</v>
      </c>
      <c r="I46" s="23">
        <v>1.4782141634649999</v>
      </c>
      <c r="J46" s="49">
        <v>0.5</v>
      </c>
      <c r="K46" s="47" t="s">
        <v>904</v>
      </c>
      <c r="L46" s="23">
        <v>0.56382895509800002</v>
      </c>
      <c r="M46" s="47" t="s">
        <v>904</v>
      </c>
      <c r="N46" s="47" t="s">
        <v>904</v>
      </c>
      <c r="O46" s="49" t="s">
        <v>904</v>
      </c>
      <c r="P46" s="47" t="s">
        <v>904</v>
      </c>
      <c r="Q46" s="23">
        <v>1.598069365909</v>
      </c>
      <c r="R46" s="47" t="s">
        <v>904</v>
      </c>
      <c r="S46" s="47" t="s">
        <v>904</v>
      </c>
      <c r="T46" s="49" t="s">
        <v>904</v>
      </c>
      <c r="U46" s="47" t="s">
        <v>904</v>
      </c>
      <c r="V46" s="23">
        <v>2.161898321007</v>
      </c>
      <c r="W46" s="47" t="s">
        <v>904</v>
      </c>
      <c r="X46" s="47" t="s">
        <v>904</v>
      </c>
      <c r="Y46" s="49" t="s">
        <v>904</v>
      </c>
      <c r="Z46" s="50" t="s">
        <v>904</v>
      </c>
    </row>
    <row r="47" spans="1:26" x14ac:dyDescent="0.25">
      <c r="A47" s="45" t="s">
        <v>497</v>
      </c>
      <c r="B47" s="45" t="s">
        <v>949</v>
      </c>
      <c r="C47" s="45" t="s">
        <v>348</v>
      </c>
      <c r="D47" s="46" t="s">
        <v>498</v>
      </c>
      <c r="E47" s="23">
        <v>3.2971559879179999</v>
      </c>
      <c r="F47" s="23">
        <v>1.1427027797789999</v>
      </c>
      <c r="G47" s="23">
        <v>2.154453208139</v>
      </c>
      <c r="H47" s="23">
        <v>-13.854363697063999</v>
      </c>
      <c r="I47" s="23">
        <v>1.9928692175289999</v>
      </c>
      <c r="J47" s="49">
        <v>0.5</v>
      </c>
      <c r="K47" s="47" t="s">
        <v>904</v>
      </c>
      <c r="L47" s="23">
        <v>1.1427027797789999</v>
      </c>
      <c r="M47" s="47" t="s">
        <v>904</v>
      </c>
      <c r="N47" s="47" t="s">
        <v>904</v>
      </c>
      <c r="O47" s="49" t="s">
        <v>904</v>
      </c>
      <c r="P47" s="47" t="s">
        <v>904</v>
      </c>
      <c r="Q47" s="23">
        <v>2.154453208139</v>
      </c>
      <c r="R47" s="47" t="s">
        <v>904</v>
      </c>
      <c r="S47" s="47" t="s">
        <v>904</v>
      </c>
      <c r="T47" s="49" t="s">
        <v>904</v>
      </c>
      <c r="U47" s="47" t="s">
        <v>904</v>
      </c>
      <c r="V47" s="23">
        <v>3.2971559879179999</v>
      </c>
      <c r="W47" s="47" t="s">
        <v>904</v>
      </c>
      <c r="X47" s="47" t="s">
        <v>904</v>
      </c>
      <c r="Y47" s="49" t="s">
        <v>904</v>
      </c>
      <c r="Z47" s="50" t="s">
        <v>904</v>
      </c>
    </row>
    <row r="48" spans="1:26" x14ac:dyDescent="0.25">
      <c r="A48" s="45" t="s">
        <v>633</v>
      </c>
      <c r="B48" s="45" t="s">
        <v>950</v>
      </c>
      <c r="C48" s="45" t="s">
        <v>348</v>
      </c>
      <c r="D48" s="46" t="s">
        <v>634</v>
      </c>
      <c r="E48" s="23">
        <v>4.0651831024669995</v>
      </c>
      <c r="F48" s="23">
        <v>1.4134610396449998</v>
      </c>
      <c r="G48" s="23">
        <v>2.651722062822</v>
      </c>
      <c r="H48" s="23">
        <v>-7.2142826762989998</v>
      </c>
      <c r="I48" s="23">
        <v>2.4528429081100001</v>
      </c>
      <c r="J48" s="49">
        <v>0.5</v>
      </c>
      <c r="K48" s="47" t="s">
        <v>904</v>
      </c>
      <c r="L48" s="23">
        <v>1.4134610396449998</v>
      </c>
      <c r="M48" s="47" t="s">
        <v>904</v>
      </c>
      <c r="N48" s="47" t="s">
        <v>904</v>
      </c>
      <c r="O48" s="49" t="s">
        <v>904</v>
      </c>
      <c r="P48" s="47" t="s">
        <v>904</v>
      </c>
      <c r="Q48" s="23">
        <v>2.651722062822</v>
      </c>
      <c r="R48" s="47" t="s">
        <v>904</v>
      </c>
      <c r="S48" s="47" t="s">
        <v>904</v>
      </c>
      <c r="T48" s="49" t="s">
        <v>904</v>
      </c>
      <c r="U48" s="47" t="s">
        <v>904</v>
      </c>
      <c r="V48" s="23">
        <v>4.0651831024669995</v>
      </c>
      <c r="W48" s="47" t="s">
        <v>904</v>
      </c>
      <c r="X48" s="47" t="s">
        <v>904</v>
      </c>
      <c r="Y48" s="49" t="s">
        <v>904</v>
      </c>
      <c r="Z48" s="50" t="s">
        <v>904</v>
      </c>
    </row>
    <row r="49" spans="1:26" x14ac:dyDescent="0.25">
      <c r="A49" s="45" t="s">
        <v>315</v>
      </c>
      <c r="B49" s="45" t="s">
        <v>951</v>
      </c>
      <c r="C49" s="45" t="s">
        <v>952</v>
      </c>
      <c r="D49" s="46" t="s">
        <v>316</v>
      </c>
      <c r="E49" s="23">
        <v>64.444791222421003</v>
      </c>
      <c r="F49" s="23">
        <v>23.712526999331001</v>
      </c>
      <c r="G49" s="23">
        <v>40.732264223089999</v>
      </c>
      <c r="H49" s="23">
        <v>25.390867220438999</v>
      </c>
      <c r="I49" s="23">
        <v>37.677344406358003</v>
      </c>
      <c r="J49" s="49">
        <v>0</v>
      </c>
      <c r="K49" s="47">
        <v>23.712526999331001</v>
      </c>
      <c r="L49" s="23" t="s">
        <v>904</v>
      </c>
      <c r="M49" s="47" t="s">
        <v>904</v>
      </c>
      <c r="N49" s="47" t="s">
        <v>904</v>
      </c>
      <c r="O49" s="49" t="s">
        <v>904</v>
      </c>
      <c r="P49" s="47">
        <v>40.732264223089999</v>
      </c>
      <c r="Q49" s="23" t="s">
        <v>904</v>
      </c>
      <c r="R49" s="47" t="s">
        <v>904</v>
      </c>
      <c r="S49" s="47" t="s">
        <v>904</v>
      </c>
      <c r="T49" s="49" t="s">
        <v>904</v>
      </c>
      <c r="U49" s="47">
        <v>64.444791222421003</v>
      </c>
      <c r="V49" s="23" t="s">
        <v>904</v>
      </c>
      <c r="W49" s="47" t="s">
        <v>904</v>
      </c>
      <c r="X49" s="47" t="s">
        <v>904</v>
      </c>
      <c r="Y49" s="49" t="s">
        <v>904</v>
      </c>
      <c r="Z49" s="50" t="s">
        <v>904</v>
      </c>
    </row>
    <row r="50" spans="1:26" x14ac:dyDescent="0.25">
      <c r="A50" s="45" t="s">
        <v>777</v>
      </c>
      <c r="B50" s="45" t="s">
        <v>953</v>
      </c>
      <c r="C50" s="45" t="s">
        <v>751</v>
      </c>
      <c r="D50" s="46" t="s">
        <v>954</v>
      </c>
      <c r="E50" s="23">
        <v>9.1273898904670006</v>
      </c>
      <c r="F50" s="23">
        <v>4.4182238789449997</v>
      </c>
      <c r="G50" s="23">
        <v>4.709166011522</v>
      </c>
      <c r="H50" s="23">
        <v>1.566981368764</v>
      </c>
      <c r="I50" s="23">
        <v>4.3559785606580004</v>
      </c>
      <c r="J50" s="49">
        <v>0</v>
      </c>
      <c r="K50" s="47" t="s">
        <v>904</v>
      </c>
      <c r="L50" s="23" t="s">
        <v>904</v>
      </c>
      <c r="M50" s="47">
        <v>4.4182238789449997</v>
      </c>
      <c r="N50" s="47" t="s">
        <v>904</v>
      </c>
      <c r="O50" s="49" t="s">
        <v>904</v>
      </c>
      <c r="P50" s="47" t="s">
        <v>904</v>
      </c>
      <c r="Q50" s="23" t="s">
        <v>904</v>
      </c>
      <c r="R50" s="47">
        <v>4.709166011522</v>
      </c>
      <c r="S50" s="47" t="s">
        <v>904</v>
      </c>
      <c r="T50" s="49" t="s">
        <v>904</v>
      </c>
      <c r="U50" s="47" t="s">
        <v>904</v>
      </c>
      <c r="V50" s="23" t="s">
        <v>904</v>
      </c>
      <c r="W50" s="47">
        <v>9.1273898904669988</v>
      </c>
      <c r="X50" s="47" t="s">
        <v>904</v>
      </c>
      <c r="Y50" s="49" t="s">
        <v>904</v>
      </c>
      <c r="Z50" s="50" t="s">
        <v>904</v>
      </c>
    </row>
    <row r="51" spans="1:26" x14ac:dyDescent="0.25">
      <c r="A51" s="45" t="s">
        <v>541</v>
      </c>
      <c r="B51" s="45" t="s">
        <v>955</v>
      </c>
      <c r="C51" s="45" t="s">
        <v>348</v>
      </c>
      <c r="D51" s="46" t="s">
        <v>542</v>
      </c>
      <c r="E51" s="23">
        <v>7.5630048289060001</v>
      </c>
      <c r="F51" s="23">
        <v>3.6602098312610001</v>
      </c>
      <c r="G51" s="23">
        <v>3.902794997645</v>
      </c>
      <c r="H51" s="23">
        <v>-7.1734713451269991</v>
      </c>
      <c r="I51" s="23">
        <v>3.6100853728210001</v>
      </c>
      <c r="J51" s="49">
        <v>0.5</v>
      </c>
      <c r="K51" s="47" t="s">
        <v>904</v>
      </c>
      <c r="L51" s="23">
        <v>3.6602098312610001</v>
      </c>
      <c r="M51" s="47" t="s">
        <v>904</v>
      </c>
      <c r="N51" s="47" t="s">
        <v>904</v>
      </c>
      <c r="O51" s="49" t="s">
        <v>904</v>
      </c>
      <c r="P51" s="47" t="s">
        <v>904</v>
      </c>
      <c r="Q51" s="23">
        <v>3.902794997645</v>
      </c>
      <c r="R51" s="47" t="s">
        <v>904</v>
      </c>
      <c r="S51" s="47" t="s">
        <v>904</v>
      </c>
      <c r="T51" s="49" t="s">
        <v>904</v>
      </c>
      <c r="U51" s="47" t="s">
        <v>904</v>
      </c>
      <c r="V51" s="23">
        <v>7.5630048289060001</v>
      </c>
      <c r="W51" s="47" t="s">
        <v>904</v>
      </c>
      <c r="X51" s="47" t="s">
        <v>904</v>
      </c>
      <c r="Y51" s="49" t="s">
        <v>904</v>
      </c>
      <c r="Z51" s="50" t="s">
        <v>904</v>
      </c>
    </row>
    <row r="52" spans="1:26" x14ac:dyDescent="0.25">
      <c r="A52" s="45" t="s">
        <v>37</v>
      </c>
      <c r="B52" s="45" t="s">
        <v>956</v>
      </c>
      <c r="C52" s="45" t="s">
        <v>36</v>
      </c>
      <c r="D52" s="46" t="s">
        <v>38</v>
      </c>
      <c r="E52" s="23">
        <v>55.202410391881003</v>
      </c>
      <c r="F52" s="23">
        <v>22.247626615944998</v>
      </c>
      <c r="G52" s="23">
        <v>32.954783775936001</v>
      </c>
      <c r="H52" s="23">
        <v>7.650876829704</v>
      </c>
      <c r="I52" s="23">
        <v>30.483174992740999</v>
      </c>
      <c r="J52" s="49">
        <v>0</v>
      </c>
      <c r="K52" s="47">
        <v>19.469363133299002</v>
      </c>
      <c r="L52" s="23">
        <v>2.7782634826470001</v>
      </c>
      <c r="M52" s="47" t="s">
        <v>904</v>
      </c>
      <c r="N52" s="47" t="s">
        <v>904</v>
      </c>
      <c r="O52" s="49" t="s">
        <v>904</v>
      </c>
      <c r="P52" s="47">
        <v>27.532936580361998</v>
      </c>
      <c r="Q52" s="23">
        <v>5.4218471955739993</v>
      </c>
      <c r="R52" s="47" t="s">
        <v>904</v>
      </c>
      <c r="S52" s="47" t="s">
        <v>904</v>
      </c>
      <c r="T52" s="49" t="s">
        <v>904</v>
      </c>
      <c r="U52" s="47">
        <v>47.002299713660001</v>
      </c>
      <c r="V52" s="23">
        <v>8.2001106782209998</v>
      </c>
      <c r="W52" s="47" t="s">
        <v>904</v>
      </c>
      <c r="X52" s="47" t="s">
        <v>904</v>
      </c>
      <c r="Y52" s="49" t="s">
        <v>904</v>
      </c>
      <c r="Z52" s="50" t="s">
        <v>904</v>
      </c>
    </row>
    <row r="53" spans="1:26" x14ac:dyDescent="0.25">
      <c r="A53" s="45" t="s">
        <v>99</v>
      </c>
      <c r="B53" s="45" t="s">
        <v>957</v>
      </c>
      <c r="C53" s="45" t="s">
        <v>36</v>
      </c>
      <c r="D53" s="46" t="s">
        <v>100</v>
      </c>
      <c r="E53" s="23">
        <v>63.950244278180001</v>
      </c>
      <c r="F53" s="23">
        <v>25.303401389651</v>
      </c>
      <c r="G53" s="23">
        <v>38.646842888529001</v>
      </c>
      <c r="H53" s="23">
        <v>9.6384363719030013</v>
      </c>
      <c r="I53" s="23">
        <v>35.748329671889003</v>
      </c>
      <c r="J53" s="49">
        <v>0</v>
      </c>
      <c r="K53" s="47">
        <v>22.182753967213998</v>
      </c>
      <c r="L53" s="23">
        <v>3.120647422437</v>
      </c>
      <c r="M53" s="47" t="s">
        <v>904</v>
      </c>
      <c r="N53" s="47" t="s">
        <v>904</v>
      </c>
      <c r="O53" s="49" t="s">
        <v>904</v>
      </c>
      <c r="P53" s="47">
        <v>32.432058983167003</v>
      </c>
      <c r="Q53" s="23">
        <v>6.2147839053630003</v>
      </c>
      <c r="R53" s="47" t="s">
        <v>904</v>
      </c>
      <c r="S53" s="47" t="s">
        <v>904</v>
      </c>
      <c r="T53" s="49" t="s">
        <v>904</v>
      </c>
      <c r="U53" s="47">
        <v>54.614812950381001</v>
      </c>
      <c r="V53" s="23">
        <v>9.3354313278000003</v>
      </c>
      <c r="W53" s="47" t="s">
        <v>904</v>
      </c>
      <c r="X53" s="47" t="s">
        <v>904</v>
      </c>
      <c r="Y53" s="49" t="s">
        <v>904</v>
      </c>
      <c r="Z53" s="50" t="s">
        <v>904</v>
      </c>
    </row>
    <row r="54" spans="1:26" x14ac:dyDescent="0.25">
      <c r="A54" s="45" t="s">
        <v>355</v>
      </c>
      <c r="B54" s="45" t="s">
        <v>958</v>
      </c>
      <c r="C54" s="45" t="s">
        <v>348</v>
      </c>
      <c r="D54" s="46" t="s">
        <v>356</v>
      </c>
      <c r="E54" s="23">
        <v>5.863893552535</v>
      </c>
      <c r="F54" s="23">
        <v>1.954431319252</v>
      </c>
      <c r="G54" s="23">
        <v>3.909462233283</v>
      </c>
      <c r="H54" s="23">
        <v>-33.823050926662994</v>
      </c>
      <c r="I54" s="23">
        <v>3.6162525657870002</v>
      </c>
      <c r="J54" s="49">
        <v>0.5</v>
      </c>
      <c r="K54" s="47" t="s">
        <v>904</v>
      </c>
      <c r="L54" s="23">
        <v>1.954431319252</v>
      </c>
      <c r="M54" s="47" t="s">
        <v>904</v>
      </c>
      <c r="N54" s="47" t="s">
        <v>904</v>
      </c>
      <c r="O54" s="49" t="s">
        <v>904</v>
      </c>
      <c r="P54" s="47" t="s">
        <v>904</v>
      </c>
      <c r="Q54" s="23">
        <v>3.909462233283</v>
      </c>
      <c r="R54" s="47" t="s">
        <v>904</v>
      </c>
      <c r="S54" s="47" t="s">
        <v>904</v>
      </c>
      <c r="T54" s="49" t="s">
        <v>904</v>
      </c>
      <c r="U54" s="47" t="s">
        <v>904</v>
      </c>
      <c r="V54" s="23">
        <v>5.863893552535</v>
      </c>
      <c r="W54" s="47" t="s">
        <v>904</v>
      </c>
      <c r="X54" s="47" t="s">
        <v>904</v>
      </c>
      <c r="Y54" s="49" t="s">
        <v>904</v>
      </c>
      <c r="Z54" s="50" t="s">
        <v>904</v>
      </c>
    </row>
    <row r="55" spans="1:26" x14ac:dyDescent="0.25">
      <c r="A55" s="45" t="s">
        <v>329</v>
      </c>
      <c r="B55" s="45" t="s">
        <v>959</v>
      </c>
      <c r="C55" s="45" t="s">
        <v>952</v>
      </c>
      <c r="D55" s="46" t="s">
        <v>330</v>
      </c>
      <c r="E55" s="23">
        <v>93.192968377694001</v>
      </c>
      <c r="F55" s="23">
        <v>33.346701195569999</v>
      </c>
      <c r="G55" s="23">
        <v>59.846267182123995</v>
      </c>
      <c r="H55" s="23">
        <v>36.355050486450999</v>
      </c>
      <c r="I55" s="23">
        <v>55.357797143465</v>
      </c>
      <c r="J55" s="49">
        <v>0</v>
      </c>
      <c r="K55" s="47">
        <v>33.346701195569999</v>
      </c>
      <c r="L55" s="23" t="s">
        <v>904</v>
      </c>
      <c r="M55" s="47" t="s">
        <v>904</v>
      </c>
      <c r="N55" s="47" t="s">
        <v>904</v>
      </c>
      <c r="O55" s="49" t="s">
        <v>904</v>
      </c>
      <c r="P55" s="47">
        <v>59.846267182123995</v>
      </c>
      <c r="Q55" s="23" t="s">
        <v>904</v>
      </c>
      <c r="R55" s="47" t="s">
        <v>904</v>
      </c>
      <c r="S55" s="47" t="s">
        <v>904</v>
      </c>
      <c r="T55" s="49" t="s">
        <v>904</v>
      </c>
      <c r="U55" s="47">
        <v>93.192968377694001</v>
      </c>
      <c r="V55" s="23" t="s">
        <v>904</v>
      </c>
      <c r="W55" s="47" t="s">
        <v>904</v>
      </c>
      <c r="X55" s="47" t="s">
        <v>904</v>
      </c>
      <c r="Y55" s="49" t="s">
        <v>904</v>
      </c>
      <c r="Z55" s="50" t="s">
        <v>904</v>
      </c>
    </row>
    <row r="56" spans="1:26" x14ac:dyDescent="0.25">
      <c r="A56" s="45" t="s">
        <v>793</v>
      </c>
      <c r="B56" s="45" t="s">
        <v>960</v>
      </c>
      <c r="C56" s="45" t="s">
        <v>751</v>
      </c>
      <c r="D56" s="46" t="s">
        <v>961</v>
      </c>
      <c r="E56" s="23">
        <v>10.676281706095001</v>
      </c>
      <c r="F56" s="23">
        <v>5.079452844165</v>
      </c>
      <c r="G56" s="23">
        <v>5.5968288619299997</v>
      </c>
      <c r="H56" s="23">
        <v>2.0645679087420001</v>
      </c>
      <c r="I56" s="23">
        <v>5.1770666972850004</v>
      </c>
      <c r="J56" s="49">
        <v>0</v>
      </c>
      <c r="K56" s="47" t="s">
        <v>904</v>
      </c>
      <c r="L56" s="23" t="s">
        <v>904</v>
      </c>
      <c r="M56" s="47">
        <v>5.079452844165</v>
      </c>
      <c r="N56" s="47" t="s">
        <v>904</v>
      </c>
      <c r="O56" s="49" t="s">
        <v>904</v>
      </c>
      <c r="P56" s="47" t="s">
        <v>904</v>
      </c>
      <c r="Q56" s="23" t="s">
        <v>904</v>
      </c>
      <c r="R56" s="47">
        <v>5.5968288619299997</v>
      </c>
      <c r="S56" s="47" t="s">
        <v>904</v>
      </c>
      <c r="T56" s="49" t="s">
        <v>904</v>
      </c>
      <c r="U56" s="47" t="s">
        <v>904</v>
      </c>
      <c r="V56" s="23" t="s">
        <v>904</v>
      </c>
      <c r="W56" s="47">
        <v>10.676281706095001</v>
      </c>
      <c r="X56" s="47" t="s">
        <v>904</v>
      </c>
      <c r="Y56" s="49" t="s">
        <v>904</v>
      </c>
      <c r="Z56" s="50" t="s">
        <v>904</v>
      </c>
    </row>
    <row r="57" spans="1:26" x14ac:dyDescent="0.25">
      <c r="A57" s="45" t="s">
        <v>110</v>
      </c>
      <c r="B57" s="45" t="s">
        <v>962</v>
      </c>
      <c r="C57" s="45" t="s">
        <v>915</v>
      </c>
      <c r="D57" s="46" t="s">
        <v>111</v>
      </c>
      <c r="E57" s="23">
        <v>138.5405164988</v>
      </c>
      <c r="F57" s="23">
        <v>54.813513797714002</v>
      </c>
      <c r="G57" s="23">
        <v>83.727002701085993</v>
      </c>
      <c r="H57" s="23">
        <v>-65.605695935930001</v>
      </c>
      <c r="I57" s="23">
        <v>77.447477498504</v>
      </c>
      <c r="J57" s="49">
        <v>0.43932599999999999</v>
      </c>
      <c r="K57" s="47">
        <v>40.131453419330001</v>
      </c>
      <c r="L57" s="23">
        <v>14.682060378384</v>
      </c>
      <c r="M57" s="47" t="s">
        <v>904</v>
      </c>
      <c r="N57" s="47" t="s">
        <v>904</v>
      </c>
      <c r="O57" s="49" t="s">
        <v>904</v>
      </c>
      <c r="P57" s="47">
        <v>57.262321478555997</v>
      </c>
      <c r="Q57" s="23">
        <v>26.46468122253</v>
      </c>
      <c r="R57" s="47" t="s">
        <v>904</v>
      </c>
      <c r="S57" s="47" t="s">
        <v>904</v>
      </c>
      <c r="T57" s="49" t="s">
        <v>904</v>
      </c>
      <c r="U57" s="47">
        <v>97.393774897887013</v>
      </c>
      <c r="V57" s="23">
        <v>41.146741600913003</v>
      </c>
      <c r="W57" s="47" t="s">
        <v>904</v>
      </c>
      <c r="X57" s="47" t="s">
        <v>904</v>
      </c>
      <c r="Y57" s="49" t="s">
        <v>904</v>
      </c>
      <c r="Z57" s="50" t="s">
        <v>904</v>
      </c>
    </row>
    <row r="58" spans="1:26" x14ac:dyDescent="0.25">
      <c r="A58" s="45" t="s">
        <v>663</v>
      </c>
      <c r="B58" s="45" t="s">
        <v>963</v>
      </c>
      <c r="C58" s="45" t="s">
        <v>348</v>
      </c>
      <c r="D58" s="46" t="s">
        <v>664</v>
      </c>
      <c r="E58" s="23">
        <v>4.1930197578020003</v>
      </c>
      <c r="F58" s="23">
        <v>1.405767022</v>
      </c>
      <c r="G58" s="23">
        <v>2.7872527358019998</v>
      </c>
      <c r="H58" s="23">
        <v>-10.619878358492</v>
      </c>
      <c r="I58" s="23">
        <v>2.578208780617</v>
      </c>
      <c r="J58" s="49">
        <v>0.5</v>
      </c>
      <c r="K58" s="47" t="s">
        <v>904</v>
      </c>
      <c r="L58" s="23">
        <v>1.405767022</v>
      </c>
      <c r="M58" s="47" t="s">
        <v>904</v>
      </c>
      <c r="N58" s="47" t="s">
        <v>904</v>
      </c>
      <c r="O58" s="49" t="s">
        <v>904</v>
      </c>
      <c r="P58" s="47" t="s">
        <v>904</v>
      </c>
      <c r="Q58" s="23">
        <v>2.7872527358019998</v>
      </c>
      <c r="R58" s="47" t="s">
        <v>904</v>
      </c>
      <c r="S58" s="47" t="s">
        <v>904</v>
      </c>
      <c r="T58" s="49" t="s">
        <v>904</v>
      </c>
      <c r="U58" s="47" t="s">
        <v>904</v>
      </c>
      <c r="V58" s="23">
        <v>4.1930197578020003</v>
      </c>
      <c r="W58" s="47" t="s">
        <v>904</v>
      </c>
      <c r="X58" s="47" t="s">
        <v>904</v>
      </c>
      <c r="Y58" s="49" t="s">
        <v>904</v>
      </c>
      <c r="Z58" s="50" t="s">
        <v>904</v>
      </c>
    </row>
    <row r="59" spans="1:26" x14ac:dyDescent="0.25">
      <c r="A59" s="45" t="s">
        <v>519</v>
      </c>
      <c r="B59" s="45" t="s">
        <v>964</v>
      </c>
      <c r="C59" s="45" t="s">
        <v>348</v>
      </c>
      <c r="D59" s="46" t="s">
        <v>520</v>
      </c>
      <c r="E59" s="23">
        <v>6.2839647985380003</v>
      </c>
      <c r="F59" s="23">
        <v>1.9941812040669999</v>
      </c>
      <c r="G59" s="23">
        <v>4.2897835944710003</v>
      </c>
      <c r="H59" s="23">
        <v>-16.608807662008999</v>
      </c>
      <c r="I59" s="23">
        <v>3.9680498248859997</v>
      </c>
      <c r="J59" s="49">
        <v>0.5</v>
      </c>
      <c r="K59" s="47" t="s">
        <v>904</v>
      </c>
      <c r="L59" s="23">
        <v>1.9941812040669999</v>
      </c>
      <c r="M59" s="47" t="s">
        <v>904</v>
      </c>
      <c r="N59" s="47" t="s">
        <v>904</v>
      </c>
      <c r="O59" s="49" t="s">
        <v>904</v>
      </c>
      <c r="P59" s="47" t="s">
        <v>904</v>
      </c>
      <c r="Q59" s="23">
        <v>4.2897835944710003</v>
      </c>
      <c r="R59" s="47" t="s">
        <v>904</v>
      </c>
      <c r="S59" s="47" t="s">
        <v>904</v>
      </c>
      <c r="T59" s="49" t="s">
        <v>904</v>
      </c>
      <c r="U59" s="47" t="s">
        <v>904</v>
      </c>
      <c r="V59" s="23">
        <v>6.2839647985380003</v>
      </c>
      <c r="W59" s="47" t="s">
        <v>904</v>
      </c>
      <c r="X59" s="47" t="s">
        <v>904</v>
      </c>
      <c r="Y59" s="49" t="s">
        <v>904</v>
      </c>
      <c r="Z59" s="50" t="s">
        <v>904</v>
      </c>
    </row>
    <row r="60" spans="1:26" x14ac:dyDescent="0.25">
      <c r="A60" s="45" t="s">
        <v>367</v>
      </c>
      <c r="B60" s="45" t="s">
        <v>965</v>
      </c>
      <c r="C60" s="45" t="s">
        <v>348</v>
      </c>
      <c r="D60" s="46" t="s">
        <v>368</v>
      </c>
      <c r="E60" s="23">
        <v>4.6418296890660002</v>
      </c>
      <c r="F60" s="23">
        <v>1.5895302339920001</v>
      </c>
      <c r="G60" s="23">
        <v>3.0522994550740004</v>
      </c>
      <c r="H60" s="23">
        <v>-13.558370148418</v>
      </c>
      <c r="I60" s="23">
        <v>2.8233769959439998</v>
      </c>
      <c r="J60" s="49">
        <v>0.5</v>
      </c>
      <c r="K60" s="47" t="s">
        <v>904</v>
      </c>
      <c r="L60" s="23">
        <v>1.5895302339920001</v>
      </c>
      <c r="M60" s="47" t="s">
        <v>904</v>
      </c>
      <c r="N60" s="47" t="s">
        <v>904</v>
      </c>
      <c r="O60" s="49" t="s">
        <v>904</v>
      </c>
      <c r="P60" s="47" t="s">
        <v>904</v>
      </c>
      <c r="Q60" s="23">
        <v>3.0522994550740004</v>
      </c>
      <c r="R60" s="47" t="s">
        <v>904</v>
      </c>
      <c r="S60" s="47" t="s">
        <v>904</v>
      </c>
      <c r="T60" s="49" t="s">
        <v>904</v>
      </c>
      <c r="U60" s="47" t="s">
        <v>904</v>
      </c>
      <c r="V60" s="23">
        <v>4.6418296890660002</v>
      </c>
      <c r="W60" s="47" t="s">
        <v>904</v>
      </c>
      <c r="X60" s="47" t="s">
        <v>904</v>
      </c>
      <c r="Y60" s="49" t="s">
        <v>904</v>
      </c>
      <c r="Z60" s="50" t="s">
        <v>904</v>
      </c>
    </row>
    <row r="61" spans="1:26" x14ac:dyDescent="0.25">
      <c r="A61" s="45" t="s">
        <v>435</v>
      </c>
      <c r="B61" s="45" t="s">
        <v>966</v>
      </c>
      <c r="C61" s="45" t="s">
        <v>348</v>
      </c>
      <c r="D61" s="46" t="s">
        <v>436</v>
      </c>
      <c r="E61" s="23">
        <v>2.9888008514309998</v>
      </c>
      <c r="F61" s="23">
        <v>0.91752527378899995</v>
      </c>
      <c r="G61" s="23">
        <v>2.071275577642</v>
      </c>
      <c r="H61" s="23">
        <v>-4.024361507859</v>
      </c>
      <c r="I61" s="23">
        <v>1.9159299093190001</v>
      </c>
      <c r="J61" s="49">
        <v>0.5</v>
      </c>
      <c r="K61" s="47" t="s">
        <v>904</v>
      </c>
      <c r="L61" s="23">
        <v>0.91752527378899995</v>
      </c>
      <c r="M61" s="47" t="s">
        <v>904</v>
      </c>
      <c r="N61" s="47" t="s">
        <v>904</v>
      </c>
      <c r="O61" s="49" t="s">
        <v>904</v>
      </c>
      <c r="P61" s="47" t="s">
        <v>904</v>
      </c>
      <c r="Q61" s="23">
        <v>2.071275577642</v>
      </c>
      <c r="R61" s="47" t="s">
        <v>904</v>
      </c>
      <c r="S61" s="47" t="s">
        <v>904</v>
      </c>
      <c r="T61" s="49" t="s">
        <v>904</v>
      </c>
      <c r="U61" s="47" t="s">
        <v>904</v>
      </c>
      <c r="V61" s="23">
        <v>2.9888008514309998</v>
      </c>
      <c r="W61" s="47" t="s">
        <v>904</v>
      </c>
      <c r="X61" s="47" t="s">
        <v>904</v>
      </c>
      <c r="Y61" s="49" t="s">
        <v>904</v>
      </c>
      <c r="Z61" s="50" t="s">
        <v>904</v>
      </c>
    </row>
    <row r="62" spans="1:26" x14ac:dyDescent="0.25">
      <c r="A62" s="45" t="s">
        <v>308</v>
      </c>
      <c r="B62" s="45" t="s">
        <v>967</v>
      </c>
      <c r="C62" s="45" t="s">
        <v>923</v>
      </c>
      <c r="D62" s="46" t="s">
        <v>309</v>
      </c>
      <c r="E62" s="23">
        <v>49.596133142726003</v>
      </c>
      <c r="F62" s="23">
        <v>20.151864695689</v>
      </c>
      <c r="G62" s="23">
        <v>29.444268447037</v>
      </c>
      <c r="H62" s="23">
        <v>-9.4231166223559999</v>
      </c>
      <c r="I62" s="23">
        <v>27.235948313508999</v>
      </c>
      <c r="J62" s="49">
        <v>0.24244299999999999</v>
      </c>
      <c r="K62" s="47">
        <v>17.765873853642002</v>
      </c>
      <c r="L62" s="23">
        <v>2.3859908420460001</v>
      </c>
      <c r="M62" s="47" t="s">
        <v>904</v>
      </c>
      <c r="N62" s="47" t="s">
        <v>904</v>
      </c>
      <c r="O62" s="49" t="s">
        <v>904</v>
      </c>
      <c r="P62" s="47">
        <v>23.459533621374</v>
      </c>
      <c r="Q62" s="23">
        <v>5.9847348256630006</v>
      </c>
      <c r="R62" s="47" t="s">
        <v>904</v>
      </c>
      <c r="S62" s="47" t="s">
        <v>904</v>
      </c>
      <c r="T62" s="49" t="s">
        <v>904</v>
      </c>
      <c r="U62" s="47">
        <v>41.225407475017001</v>
      </c>
      <c r="V62" s="23">
        <v>8.3707256677090012</v>
      </c>
      <c r="W62" s="47" t="s">
        <v>904</v>
      </c>
      <c r="X62" s="47" t="s">
        <v>904</v>
      </c>
      <c r="Y62" s="49" t="s">
        <v>904</v>
      </c>
      <c r="Z62" s="50" t="s">
        <v>904</v>
      </c>
    </row>
    <row r="63" spans="1:26" x14ac:dyDescent="0.25">
      <c r="A63" s="45" t="s">
        <v>567</v>
      </c>
      <c r="B63" s="45" t="s">
        <v>968</v>
      </c>
      <c r="C63" s="45" t="s">
        <v>348</v>
      </c>
      <c r="D63" s="46" t="s">
        <v>568</v>
      </c>
      <c r="E63" s="23">
        <v>6.0189220904919996</v>
      </c>
      <c r="F63" s="23">
        <v>2.0902584159969999</v>
      </c>
      <c r="G63" s="23">
        <v>3.9286636744950001</v>
      </c>
      <c r="H63" s="23">
        <v>-14.106566412591999</v>
      </c>
      <c r="I63" s="23">
        <v>3.634013898908</v>
      </c>
      <c r="J63" s="49">
        <v>0.5</v>
      </c>
      <c r="K63" s="47" t="s">
        <v>904</v>
      </c>
      <c r="L63" s="23">
        <v>2.0902584159969999</v>
      </c>
      <c r="M63" s="47" t="s">
        <v>904</v>
      </c>
      <c r="N63" s="47" t="s">
        <v>904</v>
      </c>
      <c r="O63" s="49" t="s">
        <v>904</v>
      </c>
      <c r="P63" s="47" t="s">
        <v>904</v>
      </c>
      <c r="Q63" s="23">
        <v>3.9286636744950001</v>
      </c>
      <c r="R63" s="47" t="s">
        <v>904</v>
      </c>
      <c r="S63" s="47" t="s">
        <v>904</v>
      </c>
      <c r="T63" s="49" t="s">
        <v>904</v>
      </c>
      <c r="U63" s="47" t="s">
        <v>904</v>
      </c>
      <c r="V63" s="23">
        <v>6.0189220904919996</v>
      </c>
      <c r="W63" s="47" t="s">
        <v>904</v>
      </c>
      <c r="X63" s="47" t="s">
        <v>904</v>
      </c>
      <c r="Y63" s="49" t="s">
        <v>904</v>
      </c>
      <c r="Z63" s="50" t="s">
        <v>904</v>
      </c>
    </row>
    <row r="64" spans="1:26" x14ac:dyDescent="0.25">
      <c r="A64" s="45" t="s">
        <v>437</v>
      </c>
      <c r="B64" s="45" t="s">
        <v>969</v>
      </c>
      <c r="C64" s="45" t="s">
        <v>348</v>
      </c>
      <c r="D64" s="46" t="s">
        <v>438</v>
      </c>
      <c r="E64" s="23">
        <v>4.3397715196039996</v>
      </c>
      <c r="F64" s="23">
        <v>1.220702960583</v>
      </c>
      <c r="G64" s="23">
        <v>3.1190685590209997</v>
      </c>
      <c r="H64" s="23">
        <v>-28.305963167043998</v>
      </c>
      <c r="I64" s="23">
        <v>2.8851384170949999</v>
      </c>
      <c r="J64" s="49">
        <v>0.5</v>
      </c>
      <c r="K64" s="47" t="s">
        <v>904</v>
      </c>
      <c r="L64" s="23">
        <v>1.220702960583</v>
      </c>
      <c r="M64" s="47" t="s">
        <v>904</v>
      </c>
      <c r="N64" s="47" t="s">
        <v>904</v>
      </c>
      <c r="O64" s="49" t="s">
        <v>904</v>
      </c>
      <c r="P64" s="47" t="s">
        <v>904</v>
      </c>
      <c r="Q64" s="23">
        <v>3.1190685590209997</v>
      </c>
      <c r="R64" s="47" t="s">
        <v>904</v>
      </c>
      <c r="S64" s="47" t="s">
        <v>904</v>
      </c>
      <c r="T64" s="49" t="s">
        <v>904</v>
      </c>
      <c r="U64" s="47" t="s">
        <v>904</v>
      </c>
      <c r="V64" s="23">
        <v>4.3397715196039996</v>
      </c>
      <c r="W64" s="47" t="s">
        <v>904</v>
      </c>
      <c r="X64" s="47" t="s">
        <v>904</v>
      </c>
      <c r="Y64" s="49" t="s">
        <v>904</v>
      </c>
      <c r="Z64" s="50" t="s">
        <v>904</v>
      </c>
    </row>
    <row r="65" spans="1:26" x14ac:dyDescent="0.25">
      <c r="A65" s="45" t="s">
        <v>453</v>
      </c>
      <c r="B65" s="45" t="s">
        <v>970</v>
      </c>
      <c r="C65" s="45" t="s">
        <v>348</v>
      </c>
      <c r="D65" s="46" t="s">
        <v>454</v>
      </c>
      <c r="E65" s="23">
        <v>3.873403284878</v>
      </c>
      <c r="F65" s="23">
        <v>1.272961667958</v>
      </c>
      <c r="G65" s="23">
        <v>2.60044161692</v>
      </c>
      <c r="H65" s="23">
        <v>-19.243333543258</v>
      </c>
      <c r="I65" s="23">
        <v>2.4054084956510002</v>
      </c>
      <c r="J65" s="49">
        <v>0.5</v>
      </c>
      <c r="K65" s="47" t="s">
        <v>904</v>
      </c>
      <c r="L65" s="23">
        <v>1.272961667958</v>
      </c>
      <c r="M65" s="47" t="s">
        <v>904</v>
      </c>
      <c r="N65" s="47" t="s">
        <v>904</v>
      </c>
      <c r="O65" s="49" t="s">
        <v>904</v>
      </c>
      <c r="P65" s="47" t="s">
        <v>904</v>
      </c>
      <c r="Q65" s="23">
        <v>2.60044161692</v>
      </c>
      <c r="R65" s="47" t="s">
        <v>904</v>
      </c>
      <c r="S65" s="47" t="s">
        <v>904</v>
      </c>
      <c r="T65" s="49" t="s">
        <v>904</v>
      </c>
      <c r="U65" s="47" t="s">
        <v>904</v>
      </c>
      <c r="V65" s="23">
        <v>3.873403284878</v>
      </c>
      <c r="W65" s="47" t="s">
        <v>904</v>
      </c>
      <c r="X65" s="47" t="s">
        <v>904</v>
      </c>
      <c r="Y65" s="49" t="s">
        <v>904</v>
      </c>
      <c r="Z65" s="50" t="s">
        <v>904</v>
      </c>
    </row>
    <row r="66" spans="1:26" x14ac:dyDescent="0.25">
      <c r="A66" s="45" t="s">
        <v>643</v>
      </c>
      <c r="B66" s="45" t="s">
        <v>971</v>
      </c>
      <c r="C66" s="45" t="s">
        <v>348</v>
      </c>
      <c r="D66" s="46" t="s">
        <v>644</v>
      </c>
      <c r="E66" s="23">
        <v>5.3461220819649995</v>
      </c>
      <c r="F66" s="23">
        <v>1.8511831558809999</v>
      </c>
      <c r="G66" s="23">
        <v>3.494938926084</v>
      </c>
      <c r="H66" s="23">
        <v>-23.943446241482</v>
      </c>
      <c r="I66" s="23">
        <v>3.232818506628</v>
      </c>
      <c r="J66" s="49">
        <v>0.5</v>
      </c>
      <c r="K66" s="47" t="s">
        <v>904</v>
      </c>
      <c r="L66" s="23">
        <v>1.8511831558809999</v>
      </c>
      <c r="M66" s="47" t="s">
        <v>904</v>
      </c>
      <c r="N66" s="47" t="s">
        <v>904</v>
      </c>
      <c r="O66" s="49" t="s">
        <v>904</v>
      </c>
      <c r="P66" s="47" t="s">
        <v>904</v>
      </c>
      <c r="Q66" s="23">
        <v>3.494938926084</v>
      </c>
      <c r="R66" s="47" t="s">
        <v>904</v>
      </c>
      <c r="S66" s="47" t="s">
        <v>904</v>
      </c>
      <c r="T66" s="49" t="s">
        <v>904</v>
      </c>
      <c r="U66" s="47" t="s">
        <v>904</v>
      </c>
      <c r="V66" s="23">
        <v>5.3461220819649995</v>
      </c>
      <c r="W66" s="47" t="s">
        <v>904</v>
      </c>
      <c r="X66" s="47" t="s">
        <v>904</v>
      </c>
      <c r="Y66" s="49" t="s">
        <v>904</v>
      </c>
      <c r="Z66" s="50" t="s">
        <v>904</v>
      </c>
    </row>
    <row r="67" spans="1:26" x14ac:dyDescent="0.25">
      <c r="A67" s="45" t="s">
        <v>302</v>
      </c>
      <c r="B67" s="45" t="s">
        <v>972</v>
      </c>
      <c r="C67" s="45" t="s">
        <v>923</v>
      </c>
      <c r="D67" s="46" t="s">
        <v>303</v>
      </c>
      <c r="E67" s="23">
        <v>65.268129957445012</v>
      </c>
      <c r="F67" s="23">
        <v>26.339527767241002</v>
      </c>
      <c r="G67" s="23">
        <v>38.928602190204003</v>
      </c>
      <c r="H67" s="23">
        <v>-29.089285336346002</v>
      </c>
      <c r="I67" s="23">
        <v>36.008957025939004</v>
      </c>
      <c r="J67" s="49">
        <v>0.42767100000000002</v>
      </c>
      <c r="K67" s="47">
        <v>23.438677107785999</v>
      </c>
      <c r="L67" s="23">
        <v>2.9008506594550001</v>
      </c>
      <c r="M67" s="47" t="s">
        <v>904</v>
      </c>
      <c r="N67" s="47" t="s">
        <v>904</v>
      </c>
      <c r="O67" s="49" t="s">
        <v>904</v>
      </c>
      <c r="P67" s="47">
        <v>31.723967706227999</v>
      </c>
      <c r="Q67" s="23">
        <v>7.2046344839760001</v>
      </c>
      <c r="R67" s="47" t="s">
        <v>904</v>
      </c>
      <c r="S67" s="47" t="s">
        <v>904</v>
      </c>
      <c r="T67" s="49" t="s">
        <v>904</v>
      </c>
      <c r="U67" s="47">
        <v>55.162644814014001</v>
      </c>
      <c r="V67" s="23">
        <v>10.105485143432</v>
      </c>
      <c r="W67" s="47" t="s">
        <v>904</v>
      </c>
      <c r="X67" s="47" t="s">
        <v>904</v>
      </c>
      <c r="Y67" s="49" t="s">
        <v>904</v>
      </c>
      <c r="Z67" s="50" t="s">
        <v>904</v>
      </c>
    </row>
    <row r="68" spans="1:26" x14ac:dyDescent="0.25">
      <c r="A68" s="45" t="s">
        <v>795</v>
      </c>
      <c r="B68" s="45" t="s">
        <v>973</v>
      </c>
      <c r="C68" s="45" t="s">
        <v>751</v>
      </c>
      <c r="D68" s="46" t="s">
        <v>974</v>
      </c>
      <c r="E68" s="23">
        <v>16.035949310664002</v>
      </c>
      <c r="F68" s="23">
        <v>7.3699702878190001</v>
      </c>
      <c r="G68" s="23">
        <v>8.6659790228450007</v>
      </c>
      <c r="H68" s="23">
        <v>4.1726962289189995</v>
      </c>
      <c r="I68" s="23">
        <v>8.0160305961309994</v>
      </c>
      <c r="J68" s="49">
        <v>0</v>
      </c>
      <c r="K68" s="47" t="s">
        <v>904</v>
      </c>
      <c r="L68" s="23" t="s">
        <v>904</v>
      </c>
      <c r="M68" s="47">
        <v>7.3699702878190001</v>
      </c>
      <c r="N68" s="47" t="s">
        <v>904</v>
      </c>
      <c r="O68" s="49" t="s">
        <v>904</v>
      </c>
      <c r="P68" s="47" t="s">
        <v>904</v>
      </c>
      <c r="Q68" s="23" t="s">
        <v>904</v>
      </c>
      <c r="R68" s="47">
        <v>8.6659790228450007</v>
      </c>
      <c r="S68" s="47" t="s">
        <v>904</v>
      </c>
      <c r="T68" s="49" t="s">
        <v>904</v>
      </c>
      <c r="U68" s="47" t="s">
        <v>904</v>
      </c>
      <c r="V68" s="23" t="s">
        <v>904</v>
      </c>
      <c r="W68" s="47">
        <v>16.035949310663</v>
      </c>
      <c r="X68" s="47" t="s">
        <v>904</v>
      </c>
      <c r="Y68" s="49" t="s">
        <v>904</v>
      </c>
      <c r="Z68" s="50" t="s">
        <v>904</v>
      </c>
    </row>
    <row r="69" spans="1:26" x14ac:dyDescent="0.25">
      <c r="A69" s="45" t="s">
        <v>304</v>
      </c>
      <c r="B69" s="45" t="s">
        <v>975</v>
      </c>
      <c r="C69" s="45" t="s">
        <v>923</v>
      </c>
      <c r="D69" s="46" t="s">
        <v>305</v>
      </c>
      <c r="E69" s="23">
        <v>80.208869517118998</v>
      </c>
      <c r="F69" s="23">
        <v>31.747399048178</v>
      </c>
      <c r="G69" s="23">
        <v>48.461470468941002</v>
      </c>
      <c r="H69" s="23">
        <v>-25.824187398218999</v>
      </c>
      <c r="I69" s="23">
        <v>44.826860183770997</v>
      </c>
      <c r="J69" s="49">
        <v>0.347634</v>
      </c>
      <c r="K69" s="47">
        <v>28.164671915599001</v>
      </c>
      <c r="L69" s="23">
        <v>3.582727132579</v>
      </c>
      <c r="M69" s="47" t="s">
        <v>904</v>
      </c>
      <c r="N69" s="47" t="s">
        <v>904</v>
      </c>
      <c r="O69" s="49" t="s">
        <v>904</v>
      </c>
      <c r="P69" s="47">
        <v>40.569282903792001</v>
      </c>
      <c r="Q69" s="23">
        <v>7.8921875651500004</v>
      </c>
      <c r="R69" s="47" t="s">
        <v>904</v>
      </c>
      <c r="S69" s="47" t="s">
        <v>904</v>
      </c>
      <c r="T69" s="49" t="s">
        <v>904</v>
      </c>
      <c r="U69" s="47">
        <v>68.733954819389993</v>
      </c>
      <c r="V69" s="23">
        <v>11.474914697729</v>
      </c>
      <c r="W69" s="47" t="s">
        <v>904</v>
      </c>
      <c r="X69" s="47" t="s">
        <v>904</v>
      </c>
      <c r="Y69" s="49" t="s">
        <v>904</v>
      </c>
      <c r="Z69" s="50" t="s">
        <v>904</v>
      </c>
    </row>
    <row r="70" spans="1:26" x14ac:dyDescent="0.25">
      <c r="A70" s="45" t="s">
        <v>379</v>
      </c>
      <c r="B70" s="45" t="s">
        <v>976</v>
      </c>
      <c r="C70" s="45" t="s">
        <v>348</v>
      </c>
      <c r="D70" s="46" t="s">
        <v>380</v>
      </c>
      <c r="E70" s="23">
        <v>4.9234643805499996</v>
      </c>
      <c r="F70" s="23">
        <v>1.8360746414669999</v>
      </c>
      <c r="G70" s="23">
        <v>3.0873897390830001</v>
      </c>
      <c r="H70" s="23">
        <v>-11.141328734335</v>
      </c>
      <c r="I70" s="23">
        <v>2.8558355086520004</v>
      </c>
      <c r="J70" s="49">
        <v>0.5</v>
      </c>
      <c r="K70" s="47" t="s">
        <v>904</v>
      </c>
      <c r="L70" s="23">
        <v>1.8360746414669999</v>
      </c>
      <c r="M70" s="47" t="s">
        <v>904</v>
      </c>
      <c r="N70" s="47" t="s">
        <v>904</v>
      </c>
      <c r="O70" s="49" t="s">
        <v>904</v>
      </c>
      <c r="P70" s="47" t="s">
        <v>904</v>
      </c>
      <c r="Q70" s="23">
        <v>3.0873897390830001</v>
      </c>
      <c r="R70" s="47" t="s">
        <v>904</v>
      </c>
      <c r="S70" s="47" t="s">
        <v>904</v>
      </c>
      <c r="T70" s="49" t="s">
        <v>904</v>
      </c>
      <c r="U70" s="47" t="s">
        <v>904</v>
      </c>
      <c r="V70" s="23">
        <v>4.9234643805499996</v>
      </c>
      <c r="W70" s="47" t="s">
        <v>904</v>
      </c>
      <c r="X70" s="47" t="s">
        <v>904</v>
      </c>
      <c r="Y70" s="49" t="s">
        <v>904</v>
      </c>
      <c r="Z70" s="50" t="s">
        <v>904</v>
      </c>
    </row>
    <row r="71" spans="1:26" x14ac:dyDescent="0.25">
      <c r="A71" s="45" t="s">
        <v>729</v>
      </c>
      <c r="B71" s="45" t="s">
        <v>977</v>
      </c>
      <c r="C71" s="45" t="s">
        <v>348</v>
      </c>
      <c r="D71" s="46" t="s">
        <v>730</v>
      </c>
      <c r="E71" s="23">
        <v>2.889962137725</v>
      </c>
      <c r="F71" s="23">
        <v>0.8290572566429999</v>
      </c>
      <c r="G71" s="23">
        <v>2.0609048810820001</v>
      </c>
      <c r="H71" s="23">
        <v>-15.428720325820001</v>
      </c>
      <c r="I71" s="23">
        <v>1.9063370150009999</v>
      </c>
      <c r="J71" s="49">
        <v>0.5</v>
      </c>
      <c r="K71" s="47" t="s">
        <v>904</v>
      </c>
      <c r="L71" s="23">
        <v>0.8290572566429999</v>
      </c>
      <c r="M71" s="47" t="s">
        <v>904</v>
      </c>
      <c r="N71" s="47" t="s">
        <v>904</v>
      </c>
      <c r="O71" s="49" t="s">
        <v>904</v>
      </c>
      <c r="P71" s="47" t="s">
        <v>904</v>
      </c>
      <c r="Q71" s="23">
        <v>2.0609048810820001</v>
      </c>
      <c r="R71" s="47" t="s">
        <v>904</v>
      </c>
      <c r="S71" s="47" t="s">
        <v>904</v>
      </c>
      <c r="T71" s="49" t="s">
        <v>904</v>
      </c>
      <c r="U71" s="47" t="s">
        <v>904</v>
      </c>
      <c r="V71" s="23">
        <v>2.889962137725</v>
      </c>
      <c r="W71" s="47" t="s">
        <v>904</v>
      </c>
      <c r="X71" s="47" t="s">
        <v>904</v>
      </c>
      <c r="Y71" s="49" t="s">
        <v>904</v>
      </c>
      <c r="Z71" s="50" t="s">
        <v>904</v>
      </c>
    </row>
    <row r="72" spans="1:26" x14ac:dyDescent="0.25">
      <c r="A72" s="45" t="s">
        <v>351</v>
      </c>
      <c r="B72" s="45" t="s">
        <v>978</v>
      </c>
      <c r="C72" s="45" t="s">
        <v>348</v>
      </c>
      <c r="D72" s="46" t="s">
        <v>352</v>
      </c>
      <c r="E72" s="23">
        <v>1.7731440744269999</v>
      </c>
      <c r="F72" s="23">
        <v>0.406588824465</v>
      </c>
      <c r="G72" s="23">
        <v>1.366555249962</v>
      </c>
      <c r="H72" s="23">
        <v>-6.9176794911890003</v>
      </c>
      <c r="I72" s="23">
        <v>1.2640636062149999</v>
      </c>
      <c r="J72" s="49">
        <v>0.5</v>
      </c>
      <c r="K72" s="47" t="s">
        <v>904</v>
      </c>
      <c r="L72" s="23">
        <v>0.406588824465</v>
      </c>
      <c r="M72" s="47" t="s">
        <v>904</v>
      </c>
      <c r="N72" s="47" t="s">
        <v>904</v>
      </c>
      <c r="O72" s="49" t="s">
        <v>904</v>
      </c>
      <c r="P72" s="47" t="s">
        <v>904</v>
      </c>
      <c r="Q72" s="23">
        <v>1.366555249962</v>
      </c>
      <c r="R72" s="47" t="s">
        <v>904</v>
      </c>
      <c r="S72" s="47" t="s">
        <v>904</v>
      </c>
      <c r="T72" s="49" t="s">
        <v>904</v>
      </c>
      <c r="U72" s="47" t="s">
        <v>904</v>
      </c>
      <c r="V72" s="23">
        <v>1.7731440744269999</v>
      </c>
      <c r="W72" s="47" t="s">
        <v>904</v>
      </c>
      <c r="X72" s="47" t="s">
        <v>904</v>
      </c>
      <c r="Y72" s="49" t="s">
        <v>904</v>
      </c>
      <c r="Z72" s="50" t="s">
        <v>904</v>
      </c>
    </row>
    <row r="73" spans="1:26" x14ac:dyDescent="0.25">
      <c r="A73" s="45" t="s">
        <v>543</v>
      </c>
      <c r="B73" s="45" t="s">
        <v>979</v>
      </c>
      <c r="C73" s="45" t="s">
        <v>348</v>
      </c>
      <c r="D73" s="46" t="s">
        <v>544</v>
      </c>
      <c r="E73" s="23">
        <v>4.0617903310120003</v>
      </c>
      <c r="F73" s="23">
        <v>1.370190589708</v>
      </c>
      <c r="G73" s="23">
        <v>2.691599741304</v>
      </c>
      <c r="H73" s="23">
        <v>-7.8566618407059998</v>
      </c>
      <c r="I73" s="23">
        <v>2.4897297607060001</v>
      </c>
      <c r="J73" s="49">
        <v>0.5</v>
      </c>
      <c r="K73" s="47" t="s">
        <v>904</v>
      </c>
      <c r="L73" s="23">
        <v>1.370190589708</v>
      </c>
      <c r="M73" s="47" t="s">
        <v>904</v>
      </c>
      <c r="N73" s="47" t="s">
        <v>904</v>
      </c>
      <c r="O73" s="49" t="s">
        <v>904</v>
      </c>
      <c r="P73" s="47" t="s">
        <v>904</v>
      </c>
      <c r="Q73" s="23">
        <v>2.691599741304</v>
      </c>
      <c r="R73" s="47" t="s">
        <v>904</v>
      </c>
      <c r="S73" s="47" t="s">
        <v>904</v>
      </c>
      <c r="T73" s="49" t="s">
        <v>904</v>
      </c>
      <c r="U73" s="47" t="s">
        <v>904</v>
      </c>
      <c r="V73" s="23">
        <v>4.0617903310120003</v>
      </c>
      <c r="W73" s="47" t="s">
        <v>904</v>
      </c>
      <c r="X73" s="47" t="s">
        <v>904</v>
      </c>
      <c r="Y73" s="49" t="s">
        <v>904</v>
      </c>
      <c r="Z73" s="50" t="s">
        <v>904</v>
      </c>
    </row>
    <row r="74" spans="1:26" x14ac:dyDescent="0.25">
      <c r="A74" s="45" t="s">
        <v>407</v>
      </c>
      <c r="B74" s="45" t="s">
        <v>980</v>
      </c>
      <c r="C74" s="45" t="s">
        <v>348</v>
      </c>
      <c r="D74" s="46" t="s">
        <v>408</v>
      </c>
      <c r="E74" s="23">
        <v>1.2239097003569999</v>
      </c>
      <c r="F74" s="23">
        <v>0.31287040274099998</v>
      </c>
      <c r="G74" s="23">
        <v>0.911039297616</v>
      </c>
      <c r="H74" s="23">
        <v>-6.329848797376</v>
      </c>
      <c r="I74" s="23">
        <v>0.84271135029499999</v>
      </c>
      <c r="J74" s="49">
        <v>0.5</v>
      </c>
      <c r="K74" s="47" t="s">
        <v>904</v>
      </c>
      <c r="L74" s="23">
        <v>0.31287040274099998</v>
      </c>
      <c r="M74" s="47" t="s">
        <v>904</v>
      </c>
      <c r="N74" s="47" t="s">
        <v>904</v>
      </c>
      <c r="O74" s="49" t="s">
        <v>904</v>
      </c>
      <c r="P74" s="47" t="s">
        <v>904</v>
      </c>
      <c r="Q74" s="23">
        <v>0.911039297616</v>
      </c>
      <c r="R74" s="47" t="s">
        <v>904</v>
      </c>
      <c r="S74" s="47" t="s">
        <v>904</v>
      </c>
      <c r="T74" s="49" t="s">
        <v>904</v>
      </c>
      <c r="U74" s="47" t="s">
        <v>904</v>
      </c>
      <c r="V74" s="23">
        <v>1.2239097003569999</v>
      </c>
      <c r="W74" s="47" t="s">
        <v>904</v>
      </c>
      <c r="X74" s="47" t="s">
        <v>904</v>
      </c>
      <c r="Y74" s="49" t="s">
        <v>904</v>
      </c>
      <c r="Z74" s="50" t="s">
        <v>904</v>
      </c>
    </row>
    <row r="75" spans="1:26" x14ac:dyDescent="0.25">
      <c r="A75" s="45" t="s">
        <v>107</v>
      </c>
      <c r="B75" s="45" t="s">
        <v>981</v>
      </c>
      <c r="C75" s="45" t="s">
        <v>915</v>
      </c>
      <c r="D75" s="46" t="s">
        <v>108</v>
      </c>
      <c r="E75" s="23">
        <v>25.897371483595002</v>
      </c>
      <c r="F75" s="23">
        <v>10.637763997522001</v>
      </c>
      <c r="G75" s="23">
        <v>15.259607486073</v>
      </c>
      <c r="H75" s="23">
        <v>-209.87298835922201</v>
      </c>
      <c r="I75" s="23">
        <v>14.115136924617</v>
      </c>
      <c r="J75" s="49">
        <v>0.5</v>
      </c>
      <c r="K75" s="47">
        <v>6.2558192035779996</v>
      </c>
      <c r="L75" s="23">
        <v>4.2486832385079998</v>
      </c>
      <c r="M75" s="47"/>
      <c r="N75" s="47"/>
      <c r="O75" s="49">
        <v>0.13326155543599999</v>
      </c>
      <c r="P75" s="47">
        <v>8.4968892690450009</v>
      </c>
      <c r="Q75" s="23">
        <v>6.7322784712579997</v>
      </c>
      <c r="R75" s="47"/>
      <c r="S75" s="47"/>
      <c r="T75" s="49">
        <v>3.0439745770000002E-2</v>
      </c>
      <c r="U75" s="47">
        <v>14.752708472622</v>
      </c>
      <c r="V75" s="23">
        <v>10.980961709766001</v>
      </c>
      <c r="W75" s="47"/>
      <c r="X75" s="47"/>
      <c r="Y75" s="49">
        <v>0.16370130120600002</v>
      </c>
      <c r="Z75" s="50" t="s">
        <v>904</v>
      </c>
    </row>
    <row r="76" spans="1:26" x14ac:dyDescent="0.25">
      <c r="A76" s="45" t="s">
        <v>769</v>
      </c>
      <c r="B76" s="45" t="s">
        <v>982</v>
      </c>
      <c r="C76" s="45" t="s">
        <v>751</v>
      </c>
      <c r="D76" s="46" t="s">
        <v>983</v>
      </c>
      <c r="E76" s="23">
        <v>16.290293036948</v>
      </c>
      <c r="F76" s="23">
        <v>7.7195225641249996</v>
      </c>
      <c r="G76" s="23">
        <v>8.5707704728229999</v>
      </c>
      <c r="H76" s="23">
        <v>6.4860984543279994</v>
      </c>
      <c r="I76" s="23">
        <v>7.9279626873620002</v>
      </c>
      <c r="J76" s="49">
        <v>0</v>
      </c>
      <c r="K76" s="47" t="s">
        <v>904</v>
      </c>
      <c r="L76" s="23" t="s">
        <v>904</v>
      </c>
      <c r="M76" s="47">
        <v>7.7195225641249996</v>
      </c>
      <c r="N76" s="47" t="s">
        <v>904</v>
      </c>
      <c r="O76" s="49" t="s">
        <v>904</v>
      </c>
      <c r="P76" s="47" t="s">
        <v>904</v>
      </c>
      <c r="Q76" s="23" t="s">
        <v>904</v>
      </c>
      <c r="R76" s="47">
        <v>8.5707704728229999</v>
      </c>
      <c r="S76" s="47" t="s">
        <v>904</v>
      </c>
      <c r="T76" s="49" t="s">
        <v>904</v>
      </c>
      <c r="U76" s="47" t="s">
        <v>904</v>
      </c>
      <c r="V76" s="23" t="s">
        <v>904</v>
      </c>
      <c r="W76" s="47">
        <v>16.290293036948999</v>
      </c>
      <c r="X76" s="47" t="s">
        <v>904</v>
      </c>
      <c r="Y76" s="49" t="s">
        <v>904</v>
      </c>
      <c r="Z76" s="50" t="s">
        <v>904</v>
      </c>
    </row>
    <row r="77" spans="1:26" x14ac:dyDescent="0.25">
      <c r="A77" s="45" t="s">
        <v>439</v>
      </c>
      <c r="B77" s="45" t="s">
        <v>984</v>
      </c>
      <c r="C77" s="45" t="s">
        <v>348</v>
      </c>
      <c r="D77" s="46" t="s">
        <v>440</v>
      </c>
      <c r="E77" s="23">
        <v>5.9383876869780003</v>
      </c>
      <c r="F77" s="23">
        <v>1.9784721714689999</v>
      </c>
      <c r="G77" s="23">
        <v>3.959915515509</v>
      </c>
      <c r="H77" s="23">
        <v>-20.119105962841999</v>
      </c>
      <c r="I77" s="23">
        <v>3.6629218518460003</v>
      </c>
      <c r="J77" s="49">
        <v>0.5</v>
      </c>
      <c r="K77" s="47" t="s">
        <v>904</v>
      </c>
      <c r="L77" s="23">
        <v>1.9784721714689999</v>
      </c>
      <c r="M77" s="47" t="s">
        <v>904</v>
      </c>
      <c r="N77" s="47" t="s">
        <v>904</v>
      </c>
      <c r="O77" s="49" t="s">
        <v>904</v>
      </c>
      <c r="P77" s="47" t="s">
        <v>904</v>
      </c>
      <c r="Q77" s="23">
        <v>3.959915515509</v>
      </c>
      <c r="R77" s="47" t="s">
        <v>904</v>
      </c>
      <c r="S77" s="47" t="s">
        <v>904</v>
      </c>
      <c r="T77" s="49" t="s">
        <v>904</v>
      </c>
      <c r="U77" s="47" t="s">
        <v>904</v>
      </c>
      <c r="V77" s="23">
        <v>5.9383876869780003</v>
      </c>
      <c r="W77" s="47" t="s">
        <v>904</v>
      </c>
      <c r="X77" s="47" t="s">
        <v>904</v>
      </c>
      <c r="Y77" s="49" t="s">
        <v>904</v>
      </c>
      <c r="Z77" s="50" t="s">
        <v>904</v>
      </c>
    </row>
    <row r="78" spans="1:26" x14ac:dyDescent="0.25">
      <c r="A78" s="45" t="s">
        <v>369</v>
      </c>
      <c r="B78" s="45" t="s">
        <v>985</v>
      </c>
      <c r="C78" s="45" t="s">
        <v>348</v>
      </c>
      <c r="D78" s="46" t="s">
        <v>370</v>
      </c>
      <c r="E78" s="23">
        <v>3.4671722839050001</v>
      </c>
      <c r="F78" s="23">
        <v>1.159225534155</v>
      </c>
      <c r="G78" s="23">
        <v>2.3079467497500001</v>
      </c>
      <c r="H78" s="23">
        <v>-14.339664916525001</v>
      </c>
      <c r="I78" s="23">
        <v>2.1348507435189998</v>
      </c>
      <c r="J78" s="49">
        <v>0.5</v>
      </c>
      <c r="K78" s="47" t="s">
        <v>904</v>
      </c>
      <c r="L78" s="23">
        <v>1.159225534155</v>
      </c>
      <c r="M78" s="47" t="s">
        <v>904</v>
      </c>
      <c r="N78" s="47" t="s">
        <v>904</v>
      </c>
      <c r="O78" s="49" t="s">
        <v>904</v>
      </c>
      <c r="P78" s="47" t="s">
        <v>904</v>
      </c>
      <c r="Q78" s="23">
        <v>2.3079467497500001</v>
      </c>
      <c r="R78" s="47" t="s">
        <v>904</v>
      </c>
      <c r="S78" s="47" t="s">
        <v>904</v>
      </c>
      <c r="T78" s="49" t="s">
        <v>904</v>
      </c>
      <c r="U78" s="47" t="s">
        <v>904</v>
      </c>
      <c r="V78" s="23">
        <v>3.4671722839050001</v>
      </c>
      <c r="W78" s="47" t="s">
        <v>904</v>
      </c>
      <c r="X78" s="47" t="s">
        <v>904</v>
      </c>
      <c r="Y78" s="49" t="s">
        <v>904</v>
      </c>
      <c r="Z78" s="50" t="s">
        <v>904</v>
      </c>
    </row>
    <row r="79" spans="1:26" x14ac:dyDescent="0.25">
      <c r="A79" s="45" t="s">
        <v>607</v>
      </c>
      <c r="B79" s="45" t="s">
        <v>986</v>
      </c>
      <c r="C79" s="45" t="s">
        <v>348</v>
      </c>
      <c r="D79" s="46" t="s">
        <v>608</v>
      </c>
      <c r="E79" s="23">
        <v>2.9774403139390002</v>
      </c>
      <c r="F79" s="23">
        <v>1.0422585041170001</v>
      </c>
      <c r="G79" s="23">
        <v>1.9351818098220002</v>
      </c>
      <c r="H79" s="23">
        <v>-10.576266293223</v>
      </c>
      <c r="I79" s="23">
        <v>1.790043174085</v>
      </c>
      <c r="J79" s="49">
        <v>0.5</v>
      </c>
      <c r="K79" s="47" t="s">
        <v>904</v>
      </c>
      <c r="L79" s="23">
        <v>1.0422585041170001</v>
      </c>
      <c r="M79" s="47" t="s">
        <v>904</v>
      </c>
      <c r="N79" s="47" t="s">
        <v>904</v>
      </c>
      <c r="O79" s="49" t="s">
        <v>904</v>
      </c>
      <c r="P79" s="47" t="s">
        <v>904</v>
      </c>
      <c r="Q79" s="23">
        <v>1.9351818098220002</v>
      </c>
      <c r="R79" s="47" t="s">
        <v>904</v>
      </c>
      <c r="S79" s="47" t="s">
        <v>904</v>
      </c>
      <c r="T79" s="49" t="s">
        <v>904</v>
      </c>
      <c r="U79" s="47" t="s">
        <v>904</v>
      </c>
      <c r="V79" s="23">
        <v>2.9774403139390002</v>
      </c>
      <c r="W79" s="47" t="s">
        <v>904</v>
      </c>
      <c r="X79" s="47" t="s">
        <v>904</v>
      </c>
      <c r="Y79" s="49" t="s">
        <v>904</v>
      </c>
      <c r="Z79" s="50" t="s">
        <v>904</v>
      </c>
    </row>
    <row r="80" spans="1:26" x14ac:dyDescent="0.25">
      <c r="A80" s="45" t="s">
        <v>292</v>
      </c>
      <c r="B80" s="45" t="s">
        <v>987</v>
      </c>
      <c r="C80" s="45" t="s">
        <v>923</v>
      </c>
      <c r="D80" s="46" t="s">
        <v>293</v>
      </c>
      <c r="E80" s="23">
        <v>167.92174600699499</v>
      </c>
      <c r="F80" s="23">
        <v>65.296940207590993</v>
      </c>
      <c r="G80" s="23">
        <v>102.624805799404</v>
      </c>
      <c r="H80" s="23">
        <v>21.030067809317</v>
      </c>
      <c r="I80" s="23">
        <v>94.927945364447993</v>
      </c>
      <c r="J80" s="49">
        <v>0</v>
      </c>
      <c r="K80" s="47">
        <v>52.153657075033998</v>
      </c>
      <c r="L80" s="23">
        <v>6.8278394736339996</v>
      </c>
      <c r="M80" s="47">
        <v>6.3154436589239999</v>
      </c>
      <c r="N80" s="47" t="s">
        <v>904</v>
      </c>
      <c r="O80" s="49" t="s">
        <v>904</v>
      </c>
      <c r="P80" s="47">
        <v>80.965286265374999</v>
      </c>
      <c r="Q80" s="23">
        <v>14.556626214011001</v>
      </c>
      <c r="R80" s="47">
        <v>7.1028933200169995</v>
      </c>
      <c r="S80" s="47" t="s">
        <v>904</v>
      </c>
      <c r="T80" s="49" t="s">
        <v>904</v>
      </c>
      <c r="U80" s="47">
        <v>133.118943340409</v>
      </c>
      <c r="V80" s="23">
        <v>21.384465687645001</v>
      </c>
      <c r="W80" s="47">
        <v>13.418336978940999</v>
      </c>
      <c r="X80" s="47" t="s">
        <v>904</v>
      </c>
      <c r="Y80" s="49" t="s">
        <v>904</v>
      </c>
      <c r="Z80" s="50" t="s">
        <v>904</v>
      </c>
    </row>
    <row r="81" spans="1:26" x14ac:dyDescent="0.25">
      <c r="A81" s="45" t="s">
        <v>455</v>
      </c>
      <c r="B81" s="45" t="s">
        <v>988</v>
      </c>
      <c r="C81" s="45" t="s">
        <v>348</v>
      </c>
      <c r="D81" s="46" t="s">
        <v>456</v>
      </c>
      <c r="E81" s="23">
        <v>2.5753566820870004</v>
      </c>
      <c r="F81" s="23">
        <v>0.85635332444099999</v>
      </c>
      <c r="G81" s="23">
        <v>1.7190033576460002</v>
      </c>
      <c r="H81" s="23">
        <v>-10.309163258942</v>
      </c>
      <c r="I81" s="23">
        <v>1.5900781058219999</v>
      </c>
      <c r="J81" s="49">
        <v>0.5</v>
      </c>
      <c r="K81" s="47" t="s">
        <v>904</v>
      </c>
      <c r="L81" s="23">
        <v>0.85635332444099999</v>
      </c>
      <c r="M81" s="47" t="s">
        <v>904</v>
      </c>
      <c r="N81" s="47" t="s">
        <v>904</v>
      </c>
      <c r="O81" s="49" t="s">
        <v>904</v>
      </c>
      <c r="P81" s="47" t="s">
        <v>904</v>
      </c>
      <c r="Q81" s="23">
        <v>1.7190033576460002</v>
      </c>
      <c r="R81" s="47" t="s">
        <v>904</v>
      </c>
      <c r="S81" s="47" t="s">
        <v>904</v>
      </c>
      <c r="T81" s="49" t="s">
        <v>904</v>
      </c>
      <c r="U81" s="47" t="s">
        <v>904</v>
      </c>
      <c r="V81" s="23">
        <v>2.5753566820870004</v>
      </c>
      <c r="W81" s="47" t="s">
        <v>904</v>
      </c>
      <c r="X81" s="47" t="s">
        <v>904</v>
      </c>
      <c r="Y81" s="49" t="s">
        <v>904</v>
      </c>
      <c r="Z81" s="50" t="s">
        <v>904</v>
      </c>
    </row>
    <row r="82" spans="1:26" x14ac:dyDescent="0.25">
      <c r="A82" s="45" t="s">
        <v>85</v>
      </c>
      <c r="B82" s="45" t="s">
        <v>989</v>
      </c>
      <c r="C82" s="45" t="s">
        <v>36</v>
      </c>
      <c r="D82" s="46" t="s">
        <v>86</v>
      </c>
      <c r="E82" s="23">
        <v>121.630301877942</v>
      </c>
      <c r="F82" s="23">
        <v>47.625770099177004</v>
      </c>
      <c r="G82" s="23">
        <v>74.004531778764999</v>
      </c>
      <c r="H82" s="23">
        <v>16.091078780762999</v>
      </c>
      <c r="I82" s="23">
        <v>68.454191895357994</v>
      </c>
      <c r="J82" s="49">
        <v>0</v>
      </c>
      <c r="K82" s="47">
        <v>41.465858122055003</v>
      </c>
      <c r="L82" s="23">
        <v>6.1599119771220003</v>
      </c>
      <c r="M82" s="47" t="s">
        <v>904</v>
      </c>
      <c r="N82" s="47" t="s">
        <v>904</v>
      </c>
      <c r="O82" s="49" t="s">
        <v>904</v>
      </c>
      <c r="P82" s="47">
        <v>61.947112545342002</v>
      </c>
      <c r="Q82" s="23">
        <v>12.057419233422999</v>
      </c>
      <c r="R82" s="47" t="s">
        <v>904</v>
      </c>
      <c r="S82" s="47" t="s">
        <v>904</v>
      </c>
      <c r="T82" s="49" t="s">
        <v>904</v>
      </c>
      <c r="U82" s="47">
        <v>103.412970667398</v>
      </c>
      <c r="V82" s="23">
        <v>18.217331210544998</v>
      </c>
      <c r="W82" s="47" t="s">
        <v>904</v>
      </c>
      <c r="X82" s="47" t="s">
        <v>904</v>
      </c>
      <c r="Y82" s="49" t="s">
        <v>904</v>
      </c>
      <c r="Z82" s="50" t="s">
        <v>904</v>
      </c>
    </row>
    <row r="83" spans="1:26" x14ac:dyDescent="0.25">
      <c r="A83" s="45" t="s">
        <v>621</v>
      </c>
      <c r="B83" s="45" t="s">
        <v>990</v>
      </c>
      <c r="C83" s="45" t="s">
        <v>348</v>
      </c>
      <c r="D83" s="46" t="s">
        <v>622</v>
      </c>
      <c r="E83" s="23">
        <v>2.0568845084309997</v>
      </c>
      <c r="F83" s="23">
        <v>0.69734884017499998</v>
      </c>
      <c r="G83" s="23">
        <v>1.3595356682559998</v>
      </c>
      <c r="H83" s="23">
        <v>-5.8759705279879997</v>
      </c>
      <c r="I83" s="23">
        <v>1.257570493137</v>
      </c>
      <c r="J83" s="49">
        <v>0.5</v>
      </c>
      <c r="K83" s="47" t="s">
        <v>904</v>
      </c>
      <c r="L83" s="23">
        <v>0.69734884017499998</v>
      </c>
      <c r="M83" s="47" t="s">
        <v>904</v>
      </c>
      <c r="N83" s="47" t="s">
        <v>904</v>
      </c>
      <c r="O83" s="49" t="s">
        <v>904</v>
      </c>
      <c r="P83" s="47" t="s">
        <v>904</v>
      </c>
      <c r="Q83" s="23">
        <v>1.3595356682559998</v>
      </c>
      <c r="R83" s="47" t="s">
        <v>904</v>
      </c>
      <c r="S83" s="47" t="s">
        <v>904</v>
      </c>
      <c r="T83" s="49" t="s">
        <v>904</v>
      </c>
      <c r="U83" s="47" t="s">
        <v>904</v>
      </c>
      <c r="V83" s="23">
        <v>2.0568845084309997</v>
      </c>
      <c r="W83" s="47" t="s">
        <v>904</v>
      </c>
      <c r="X83" s="47" t="s">
        <v>904</v>
      </c>
      <c r="Y83" s="49" t="s">
        <v>904</v>
      </c>
      <c r="Z83" s="50" t="s">
        <v>904</v>
      </c>
    </row>
    <row r="84" spans="1:26" x14ac:dyDescent="0.25">
      <c r="A84" s="45" t="s">
        <v>731</v>
      </c>
      <c r="B84" s="45" t="s">
        <v>991</v>
      </c>
      <c r="C84" s="45" t="s">
        <v>348</v>
      </c>
      <c r="D84" s="46" t="s">
        <v>732</v>
      </c>
      <c r="E84" s="23">
        <v>5.1096792354589997</v>
      </c>
      <c r="F84" s="23">
        <v>1.7757336820980001</v>
      </c>
      <c r="G84" s="23">
        <v>3.3339455533610001</v>
      </c>
      <c r="H84" s="23">
        <v>-42.016116470398998</v>
      </c>
      <c r="I84" s="23">
        <v>3.0838996368590004</v>
      </c>
      <c r="J84" s="49">
        <v>0.5</v>
      </c>
      <c r="K84" s="47" t="s">
        <v>904</v>
      </c>
      <c r="L84" s="23">
        <v>1.7757336820980001</v>
      </c>
      <c r="M84" s="47" t="s">
        <v>904</v>
      </c>
      <c r="N84" s="47" t="s">
        <v>904</v>
      </c>
      <c r="O84" s="49" t="s">
        <v>904</v>
      </c>
      <c r="P84" s="47" t="s">
        <v>904</v>
      </c>
      <c r="Q84" s="23">
        <v>3.3339455533610001</v>
      </c>
      <c r="R84" s="47" t="s">
        <v>904</v>
      </c>
      <c r="S84" s="47" t="s">
        <v>904</v>
      </c>
      <c r="T84" s="49" t="s">
        <v>904</v>
      </c>
      <c r="U84" s="47" t="s">
        <v>904</v>
      </c>
      <c r="V84" s="23">
        <v>5.1096792354589997</v>
      </c>
      <c r="W84" s="47" t="s">
        <v>904</v>
      </c>
      <c r="X84" s="47" t="s">
        <v>904</v>
      </c>
      <c r="Y84" s="49" t="s">
        <v>904</v>
      </c>
      <c r="Z84" s="50" t="s">
        <v>904</v>
      </c>
    </row>
    <row r="85" spans="1:26" x14ac:dyDescent="0.25">
      <c r="A85" s="45" t="s">
        <v>145</v>
      </c>
      <c r="B85" s="45" t="s">
        <v>992</v>
      </c>
      <c r="C85" s="45" t="s">
        <v>915</v>
      </c>
      <c r="D85" s="46" t="s">
        <v>146</v>
      </c>
      <c r="E85" s="23">
        <v>114.564567007398</v>
      </c>
      <c r="F85" s="23">
        <v>46.800518633671004</v>
      </c>
      <c r="G85" s="23">
        <v>67.764048373726993</v>
      </c>
      <c r="H85" s="23">
        <v>33.232272996020001</v>
      </c>
      <c r="I85" s="23">
        <v>62.681744745696996</v>
      </c>
      <c r="J85" s="49">
        <v>0</v>
      </c>
      <c r="K85" s="47">
        <v>39.941126792878002</v>
      </c>
      <c r="L85" s="23">
        <v>6.859391840792</v>
      </c>
      <c r="M85" s="47" t="s">
        <v>904</v>
      </c>
      <c r="N85" s="47" t="s">
        <v>904</v>
      </c>
      <c r="O85" s="49" t="s">
        <v>904</v>
      </c>
      <c r="P85" s="47">
        <v>54.134324985508002</v>
      </c>
      <c r="Q85" s="23">
        <v>13.629723388219</v>
      </c>
      <c r="R85" s="47" t="s">
        <v>904</v>
      </c>
      <c r="S85" s="47" t="s">
        <v>904</v>
      </c>
      <c r="T85" s="49" t="s">
        <v>904</v>
      </c>
      <c r="U85" s="47">
        <v>94.075451778385997</v>
      </c>
      <c r="V85" s="23">
        <v>20.489115229010999</v>
      </c>
      <c r="W85" s="47" t="s">
        <v>904</v>
      </c>
      <c r="X85" s="47" t="s">
        <v>904</v>
      </c>
      <c r="Y85" s="49" t="s">
        <v>904</v>
      </c>
      <c r="Z85" s="50" t="s">
        <v>904</v>
      </c>
    </row>
    <row r="86" spans="1:26" x14ac:dyDescent="0.25">
      <c r="A86" s="45" t="s">
        <v>175</v>
      </c>
      <c r="B86" s="45" t="s">
        <v>993</v>
      </c>
      <c r="C86" s="45" t="s">
        <v>952</v>
      </c>
      <c r="D86" s="46" t="s">
        <v>176</v>
      </c>
      <c r="E86" s="23">
        <v>139.871328272695</v>
      </c>
      <c r="F86" s="23">
        <v>58.558054603670996</v>
      </c>
      <c r="G86" s="23">
        <v>81.313273669023999</v>
      </c>
      <c r="H86" s="23">
        <v>62.045584793303</v>
      </c>
      <c r="I86" s="23">
        <v>75.214778143846999</v>
      </c>
      <c r="J86" s="49">
        <v>0</v>
      </c>
      <c r="K86" s="47">
        <v>53.841874604327998</v>
      </c>
      <c r="L86" s="23" t="s">
        <v>904</v>
      </c>
      <c r="M86" s="47">
        <v>4.7161799993439999</v>
      </c>
      <c r="N86" s="47" t="s">
        <v>904</v>
      </c>
      <c r="O86" s="49" t="s">
        <v>904</v>
      </c>
      <c r="P86" s="47">
        <v>76.143618952882008</v>
      </c>
      <c r="Q86" s="23" t="s">
        <v>904</v>
      </c>
      <c r="R86" s="47">
        <v>5.1696547161419995</v>
      </c>
      <c r="S86" s="47" t="s">
        <v>904</v>
      </c>
      <c r="T86" s="49" t="s">
        <v>904</v>
      </c>
      <c r="U86" s="47">
        <v>129.98549355720999</v>
      </c>
      <c r="V86" s="23" t="s">
        <v>904</v>
      </c>
      <c r="W86" s="47">
        <v>9.8858347154860002</v>
      </c>
      <c r="X86" s="47" t="s">
        <v>904</v>
      </c>
      <c r="Y86" s="49" t="s">
        <v>904</v>
      </c>
      <c r="Z86" s="50" t="s">
        <v>904</v>
      </c>
    </row>
    <row r="87" spans="1:26" x14ac:dyDescent="0.25">
      <c r="A87" s="45" t="s">
        <v>499</v>
      </c>
      <c r="B87" s="45" t="s">
        <v>994</v>
      </c>
      <c r="C87" s="45" t="s">
        <v>348</v>
      </c>
      <c r="D87" s="46" t="s">
        <v>500</v>
      </c>
      <c r="E87" s="23">
        <v>3.7319640849670002</v>
      </c>
      <c r="F87" s="23">
        <v>0.97073209793699999</v>
      </c>
      <c r="G87" s="23">
        <v>2.7612319870299999</v>
      </c>
      <c r="H87" s="23">
        <v>-22.088699067499</v>
      </c>
      <c r="I87" s="23">
        <v>2.5541395880020001</v>
      </c>
      <c r="J87" s="49">
        <v>0.5</v>
      </c>
      <c r="K87" s="47" t="s">
        <v>904</v>
      </c>
      <c r="L87" s="23">
        <v>0.97073209793699999</v>
      </c>
      <c r="M87" s="47" t="s">
        <v>904</v>
      </c>
      <c r="N87" s="47" t="s">
        <v>904</v>
      </c>
      <c r="O87" s="49" t="s">
        <v>904</v>
      </c>
      <c r="P87" s="47" t="s">
        <v>904</v>
      </c>
      <c r="Q87" s="23">
        <v>2.7612319870299999</v>
      </c>
      <c r="R87" s="47" t="s">
        <v>904</v>
      </c>
      <c r="S87" s="47" t="s">
        <v>904</v>
      </c>
      <c r="T87" s="49" t="s">
        <v>904</v>
      </c>
      <c r="U87" s="47" t="s">
        <v>904</v>
      </c>
      <c r="V87" s="23">
        <v>3.7319640849670002</v>
      </c>
      <c r="W87" s="47" t="s">
        <v>904</v>
      </c>
      <c r="X87" s="47" t="s">
        <v>904</v>
      </c>
      <c r="Y87" s="49" t="s">
        <v>904</v>
      </c>
      <c r="Z87" s="50" t="s">
        <v>904</v>
      </c>
    </row>
    <row r="88" spans="1:26" x14ac:dyDescent="0.25">
      <c r="A88" s="45" t="s">
        <v>238</v>
      </c>
      <c r="B88" s="45" t="s">
        <v>995</v>
      </c>
      <c r="C88" s="45" t="s">
        <v>923</v>
      </c>
      <c r="D88" s="46" t="s">
        <v>239</v>
      </c>
      <c r="E88" s="23">
        <v>34.249558470338002</v>
      </c>
      <c r="F88" s="23">
        <v>13.285599872376</v>
      </c>
      <c r="G88" s="23">
        <v>20.963958597961998</v>
      </c>
      <c r="H88" s="23">
        <v>4.0121971295629999</v>
      </c>
      <c r="I88" s="23">
        <v>19.391661703115002</v>
      </c>
      <c r="J88" s="49">
        <v>0</v>
      </c>
      <c r="K88" s="47">
        <v>11.877382878299001</v>
      </c>
      <c r="L88" s="23">
        <v>1.4082169940780001</v>
      </c>
      <c r="M88" s="47" t="s">
        <v>904</v>
      </c>
      <c r="N88" s="47" t="s">
        <v>904</v>
      </c>
      <c r="O88" s="49" t="s">
        <v>904</v>
      </c>
      <c r="P88" s="47">
        <v>17.883033588090999</v>
      </c>
      <c r="Q88" s="23">
        <v>3.0809250098710002</v>
      </c>
      <c r="R88" s="47" t="s">
        <v>904</v>
      </c>
      <c r="S88" s="47" t="s">
        <v>904</v>
      </c>
      <c r="T88" s="49" t="s">
        <v>904</v>
      </c>
      <c r="U88" s="47">
        <v>29.760416466389</v>
      </c>
      <c r="V88" s="23">
        <v>4.4891420039489995</v>
      </c>
      <c r="W88" s="47" t="s">
        <v>904</v>
      </c>
      <c r="X88" s="47" t="s">
        <v>904</v>
      </c>
      <c r="Y88" s="49" t="s">
        <v>904</v>
      </c>
      <c r="Z88" s="50" t="s">
        <v>904</v>
      </c>
    </row>
    <row r="89" spans="1:26" x14ac:dyDescent="0.25">
      <c r="A89" s="45" t="s">
        <v>521</v>
      </c>
      <c r="B89" s="45" t="s">
        <v>996</v>
      </c>
      <c r="C89" s="45" t="s">
        <v>348</v>
      </c>
      <c r="D89" s="46" t="s">
        <v>522</v>
      </c>
      <c r="E89" s="23">
        <v>3.7687617851989996</v>
      </c>
      <c r="F89" s="23">
        <v>1.2832085731680001</v>
      </c>
      <c r="G89" s="23">
        <v>2.4855532120309998</v>
      </c>
      <c r="H89" s="23">
        <v>-30.504644053046</v>
      </c>
      <c r="I89" s="23">
        <v>2.2991367211290004</v>
      </c>
      <c r="J89" s="49">
        <v>0.5</v>
      </c>
      <c r="K89" s="47" t="s">
        <v>904</v>
      </c>
      <c r="L89" s="23">
        <v>1.2832085731680001</v>
      </c>
      <c r="M89" s="47" t="s">
        <v>904</v>
      </c>
      <c r="N89" s="47" t="s">
        <v>904</v>
      </c>
      <c r="O89" s="49" t="s">
        <v>904</v>
      </c>
      <c r="P89" s="47" t="s">
        <v>904</v>
      </c>
      <c r="Q89" s="23">
        <v>2.4855532120309998</v>
      </c>
      <c r="R89" s="47" t="s">
        <v>904</v>
      </c>
      <c r="S89" s="47" t="s">
        <v>904</v>
      </c>
      <c r="T89" s="49" t="s">
        <v>904</v>
      </c>
      <c r="U89" s="47" t="s">
        <v>904</v>
      </c>
      <c r="V89" s="23">
        <v>3.7687617851989996</v>
      </c>
      <c r="W89" s="47" t="s">
        <v>904</v>
      </c>
      <c r="X89" s="47" t="s">
        <v>904</v>
      </c>
      <c r="Y89" s="49" t="s">
        <v>904</v>
      </c>
      <c r="Z89" s="50" t="s">
        <v>904</v>
      </c>
    </row>
    <row r="90" spans="1:26" x14ac:dyDescent="0.25">
      <c r="A90" s="45" t="s">
        <v>609</v>
      </c>
      <c r="B90" s="45" t="s">
        <v>997</v>
      </c>
      <c r="C90" s="45" t="s">
        <v>348</v>
      </c>
      <c r="D90" s="46" t="s">
        <v>610</v>
      </c>
      <c r="E90" s="23">
        <v>2.8187142491599997</v>
      </c>
      <c r="F90" s="23">
        <v>0.88048323895899994</v>
      </c>
      <c r="G90" s="23">
        <v>1.9382310102009999</v>
      </c>
      <c r="H90" s="23">
        <v>-12.821636826614</v>
      </c>
      <c r="I90" s="23">
        <v>1.792863684436</v>
      </c>
      <c r="J90" s="49">
        <v>0.5</v>
      </c>
      <c r="K90" s="47" t="s">
        <v>904</v>
      </c>
      <c r="L90" s="23">
        <v>0.88048323895899994</v>
      </c>
      <c r="M90" s="47" t="s">
        <v>904</v>
      </c>
      <c r="N90" s="47" t="s">
        <v>904</v>
      </c>
      <c r="O90" s="49" t="s">
        <v>904</v>
      </c>
      <c r="P90" s="47" t="s">
        <v>904</v>
      </c>
      <c r="Q90" s="23">
        <v>1.9382310102009999</v>
      </c>
      <c r="R90" s="47" t="s">
        <v>904</v>
      </c>
      <c r="S90" s="47" t="s">
        <v>904</v>
      </c>
      <c r="T90" s="49" t="s">
        <v>904</v>
      </c>
      <c r="U90" s="47" t="s">
        <v>904</v>
      </c>
      <c r="V90" s="23">
        <v>2.8187142491599997</v>
      </c>
      <c r="W90" s="47" t="s">
        <v>904</v>
      </c>
      <c r="X90" s="47" t="s">
        <v>904</v>
      </c>
      <c r="Y90" s="49" t="s">
        <v>904</v>
      </c>
      <c r="Z90" s="50" t="s">
        <v>904</v>
      </c>
    </row>
    <row r="91" spans="1:26" x14ac:dyDescent="0.25">
      <c r="A91" s="45" t="s">
        <v>232</v>
      </c>
      <c r="B91" s="45" t="s">
        <v>998</v>
      </c>
      <c r="C91" s="45" t="s">
        <v>923</v>
      </c>
      <c r="D91" s="46" t="s">
        <v>233</v>
      </c>
      <c r="E91" s="23">
        <v>87.440667412016012</v>
      </c>
      <c r="F91" s="23">
        <v>34.615850213237003</v>
      </c>
      <c r="G91" s="23">
        <v>52.824817198779002</v>
      </c>
      <c r="H91" s="23">
        <v>13.269733089328</v>
      </c>
      <c r="I91" s="23">
        <v>48.862955908871001</v>
      </c>
      <c r="J91" s="49">
        <v>0</v>
      </c>
      <c r="K91" s="47">
        <v>30.470651484900003</v>
      </c>
      <c r="L91" s="23">
        <v>4.1451987283360001</v>
      </c>
      <c r="M91" s="47" t="s">
        <v>904</v>
      </c>
      <c r="N91" s="47" t="s">
        <v>904</v>
      </c>
      <c r="O91" s="49" t="s">
        <v>904</v>
      </c>
      <c r="P91" s="47">
        <v>44.392250096722002</v>
      </c>
      <c r="Q91" s="23">
        <v>8.4325671020569999</v>
      </c>
      <c r="R91" s="47" t="s">
        <v>904</v>
      </c>
      <c r="S91" s="47" t="s">
        <v>904</v>
      </c>
      <c r="T91" s="49" t="s">
        <v>904</v>
      </c>
      <c r="U91" s="47">
        <v>74.862901581623007</v>
      </c>
      <c r="V91" s="23">
        <v>12.577765830393</v>
      </c>
      <c r="W91" s="47" t="s">
        <v>904</v>
      </c>
      <c r="X91" s="47" t="s">
        <v>904</v>
      </c>
      <c r="Y91" s="49" t="s">
        <v>904</v>
      </c>
      <c r="Z91" s="50" t="s">
        <v>904</v>
      </c>
    </row>
    <row r="92" spans="1:26" x14ac:dyDescent="0.25">
      <c r="A92" s="45" t="s">
        <v>317</v>
      </c>
      <c r="B92" s="45" t="s">
        <v>999</v>
      </c>
      <c r="C92" s="45" t="s">
        <v>952</v>
      </c>
      <c r="D92" s="46" t="s">
        <v>318</v>
      </c>
      <c r="E92" s="23">
        <v>171.023101622241</v>
      </c>
      <c r="F92" s="23">
        <v>67.722177890184994</v>
      </c>
      <c r="G92" s="23">
        <v>103.30092373205601</v>
      </c>
      <c r="H92" s="23">
        <v>86.457248658883998</v>
      </c>
      <c r="I92" s="23">
        <v>95.553354452151993</v>
      </c>
      <c r="J92" s="49">
        <v>0</v>
      </c>
      <c r="K92" s="47">
        <v>67.722177890184994</v>
      </c>
      <c r="L92" s="23" t="s">
        <v>904</v>
      </c>
      <c r="M92" s="47" t="s">
        <v>904</v>
      </c>
      <c r="N92" s="47" t="s">
        <v>904</v>
      </c>
      <c r="O92" s="49" t="s">
        <v>904</v>
      </c>
      <c r="P92" s="47">
        <v>103.30092373205601</v>
      </c>
      <c r="Q92" s="23" t="s">
        <v>904</v>
      </c>
      <c r="R92" s="47" t="s">
        <v>904</v>
      </c>
      <c r="S92" s="47" t="s">
        <v>904</v>
      </c>
      <c r="T92" s="49" t="s">
        <v>904</v>
      </c>
      <c r="U92" s="47">
        <v>171.023101622241</v>
      </c>
      <c r="V92" s="23" t="s">
        <v>904</v>
      </c>
      <c r="W92" s="47" t="s">
        <v>904</v>
      </c>
      <c r="X92" s="47" t="s">
        <v>904</v>
      </c>
      <c r="Y92" s="49" t="s">
        <v>904</v>
      </c>
      <c r="Z92" s="50" t="s">
        <v>904</v>
      </c>
    </row>
    <row r="93" spans="1:26" x14ac:dyDescent="0.25">
      <c r="A93" s="45" t="s">
        <v>389</v>
      </c>
      <c r="B93" s="45" t="s">
        <v>1000</v>
      </c>
      <c r="C93" s="45" t="s">
        <v>348</v>
      </c>
      <c r="D93" s="46" t="s">
        <v>390</v>
      </c>
      <c r="E93" s="23">
        <v>2.269475686552</v>
      </c>
      <c r="F93" s="23">
        <v>0.73644802033400003</v>
      </c>
      <c r="G93" s="23">
        <v>1.533027666218</v>
      </c>
      <c r="H93" s="23">
        <v>-5.5058370789120001</v>
      </c>
      <c r="I93" s="23">
        <v>1.4180505912520001</v>
      </c>
      <c r="J93" s="49">
        <v>0.5</v>
      </c>
      <c r="K93" s="47" t="s">
        <v>904</v>
      </c>
      <c r="L93" s="23">
        <v>0.73644802033400003</v>
      </c>
      <c r="M93" s="47" t="s">
        <v>904</v>
      </c>
      <c r="N93" s="47" t="s">
        <v>904</v>
      </c>
      <c r="O93" s="49" t="s">
        <v>904</v>
      </c>
      <c r="P93" s="47" t="s">
        <v>904</v>
      </c>
      <c r="Q93" s="23">
        <v>1.533027666218</v>
      </c>
      <c r="R93" s="47" t="s">
        <v>904</v>
      </c>
      <c r="S93" s="47" t="s">
        <v>904</v>
      </c>
      <c r="T93" s="49" t="s">
        <v>904</v>
      </c>
      <c r="U93" s="47" t="s">
        <v>904</v>
      </c>
      <c r="V93" s="23">
        <v>2.269475686552</v>
      </c>
      <c r="W93" s="47" t="s">
        <v>904</v>
      </c>
      <c r="X93" s="47" t="s">
        <v>904</v>
      </c>
      <c r="Y93" s="49" t="s">
        <v>904</v>
      </c>
      <c r="Z93" s="50" t="s">
        <v>904</v>
      </c>
    </row>
    <row r="94" spans="1:26" x14ac:dyDescent="0.25">
      <c r="A94" s="45" t="s">
        <v>779</v>
      </c>
      <c r="B94" s="45" t="s">
        <v>1001</v>
      </c>
      <c r="C94" s="45" t="s">
        <v>751</v>
      </c>
      <c r="D94" s="46" t="s">
        <v>1002</v>
      </c>
      <c r="E94" s="23">
        <v>15.510703306139</v>
      </c>
      <c r="F94" s="23">
        <v>7.2894594228490002</v>
      </c>
      <c r="G94" s="23">
        <v>8.2212438832900006</v>
      </c>
      <c r="H94" s="23">
        <v>5.5424778639319996</v>
      </c>
      <c r="I94" s="23">
        <v>7.6046505920429999</v>
      </c>
      <c r="J94" s="49">
        <v>0</v>
      </c>
      <c r="K94" s="47" t="s">
        <v>904</v>
      </c>
      <c r="L94" s="23" t="s">
        <v>904</v>
      </c>
      <c r="M94" s="47">
        <v>7.2894594228490002</v>
      </c>
      <c r="N94" s="47" t="s">
        <v>904</v>
      </c>
      <c r="O94" s="49" t="s">
        <v>904</v>
      </c>
      <c r="P94" s="47" t="s">
        <v>904</v>
      </c>
      <c r="Q94" s="23" t="s">
        <v>904</v>
      </c>
      <c r="R94" s="47">
        <v>8.2212438832900006</v>
      </c>
      <c r="S94" s="47" t="s">
        <v>904</v>
      </c>
      <c r="T94" s="49" t="s">
        <v>904</v>
      </c>
      <c r="U94" s="47" t="s">
        <v>904</v>
      </c>
      <c r="V94" s="23" t="s">
        <v>904</v>
      </c>
      <c r="W94" s="47">
        <v>15.510703306138</v>
      </c>
      <c r="X94" s="47" t="s">
        <v>904</v>
      </c>
      <c r="Y94" s="49" t="s">
        <v>904</v>
      </c>
      <c r="Z94" s="50" t="s">
        <v>904</v>
      </c>
    </row>
    <row r="95" spans="1:26" x14ac:dyDescent="0.25">
      <c r="A95" s="45" t="s">
        <v>331</v>
      </c>
      <c r="B95" s="45" t="s">
        <v>1003</v>
      </c>
      <c r="C95" s="45" t="s">
        <v>952</v>
      </c>
      <c r="D95" s="46" t="s">
        <v>332</v>
      </c>
      <c r="E95" s="23">
        <v>151.64424586041102</v>
      </c>
      <c r="F95" s="23">
        <v>57.699963364576</v>
      </c>
      <c r="G95" s="23">
        <v>93.944282495835012</v>
      </c>
      <c r="H95" s="23">
        <v>72.109464167284997</v>
      </c>
      <c r="I95" s="23">
        <v>86.898461308647001</v>
      </c>
      <c r="J95" s="49">
        <v>0</v>
      </c>
      <c r="K95" s="47">
        <v>57.699963364576</v>
      </c>
      <c r="L95" s="23" t="s">
        <v>904</v>
      </c>
      <c r="M95" s="47" t="s">
        <v>904</v>
      </c>
      <c r="N95" s="47" t="s">
        <v>904</v>
      </c>
      <c r="O95" s="49" t="s">
        <v>904</v>
      </c>
      <c r="P95" s="47">
        <v>93.944282495835012</v>
      </c>
      <c r="Q95" s="23" t="s">
        <v>904</v>
      </c>
      <c r="R95" s="47" t="s">
        <v>904</v>
      </c>
      <c r="S95" s="47" t="s">
        <v>904</v>
      </c>
      <c r="T95" s="49" t="s">
        <v>904</v>
      </c>
      <c r="U95" s="47">
        <v>151.64424586041102</v>
      </c>
      <c r="V95" s="23" t="s">
        <v>904</v>
      </c>
      <c r="W95" s="47" t="s">
        <v>904</v>
      </c>
      <c r="X95" s="47" t="s">
        <v>904</v>
      </c>
      <c r="Y95" s="49" t="s">
        <v>904</v>
      </c>
      <c r="Z95" s="50" t="s">
        <v>904</v>
      </c>
    </row>
    <row r="96" spans="1:26" x14ac:dyDescent="0.25">
      <c r="A96" s="45" t="s">
        <v>67</v>
      </c>
      <c r="B96" s="45" t="s">
        <v>1004</v>
      </c>
      <c r="C96" s="45" t="s">
        <v>36</v>
      </c>
      <c r="D96" s="46" t="s">
        <v>68</v>
      </c>
      <c r="E96" s="23">
        <v>117.900788644855</v>
      </c>
      <c r="F96" s="23">
        <v>48.011336793736007</v>
      </c>
      <c r="G96" s="23">
        <v>69.889451851118991</v>
      </c>
      <c r="H96" s="23">
        <v>27.196802014727002</v>
      </c>
      <c r="I96" s="23">
        <v>64.647742962284994</v>
      </c>
      <c r="J96" s="49">
        <v>0</v>
      </c>
      <c r="K96" s="47">
        <v>43.144910177857</v>
      </c>
      <c r="L96" s="23">
        <v>4.8664266158779999</v>
      </c>
      <c r="M96" s="47" t="s">
        <v>904</v>
      </c>
      <c r="N96" s="47" t="s">
        <v>904</v>
      </c>
      <c r="O96" s="49" t="s">
        <v>904</v>
      </c>
      <c r="P96" s="47">
        <v>60.414638406253005</v>
      </c>
      <c r="Q96" s="23">
        <v>9.4748134448659993</v>
      </c>
      <c r="R96" s="47" t="s">
        <v>904</v>
      </c>
      <c r="S96" s="47" t="s">
        <v>904</v>
      </c>
      <c r="T96" s="49" t="s">
        <v>904</v>
      </c>
      <c r="U96" s="47">
        <v>103.559548584111</v>
      </c>
      <c r="V96" s="23">
        <v>14.341240060744001</v>
      </c>
      <c r="W96" s="47" t="s">
        <v>904</v>
      </c>
      <c r="X96" s="47" t="s">
        <v>904</v>
      </c>
      <c r="Y96" s="49" t="s">
        <v>904</v>
      </c>
      <c r="Z96" s="50" t="s">
        <v>904</v>
      </c>
    </row>
    <row r="97" spans="1:26" x14ac:dyDescent="0.25">
      <c r="A97" s="45" t="s">
        <v>319</v>
      </c>
      <c r="B97" s="45" t="s">
        <v>1005</v>
      </c>
      <c r="C97" s="45" t="s">
        <v>952</v>
      </c>
      <c r="D97" s="46" t="s">
        <v>320</v>
      </c>
      <c r="E97" s="23">
        <v>56.143158331256004</v>
      </c>
      <c r="F97" s="23">
        <v>19.446216200458</v>
      </c>
      <c r="G97" s="23">
        <v>36.696942130798</v>
      </c>
      <c r="H97" s="23">
        <v>25.954890722782</v>
      </c>
      <c r="I97" s="23">
        <v>33.944671470988993</v>
      </c>
      <c r="J97" s="49">
        <v>0</v>
      </c>
      <c r="K97" s="47">
        <v>19.446216200458</v>
      </c>
      <c r="L97" s="23" t="s">
        <v>904</v>
      </c>
      <c r="M97" s="47" t="s">
        <v>904</v>
      </c>
      <c r="N97" s="47" t="s">
        <v>904</v>
      </c>
      <c r="O97" s="49" t="s">
        <v>904</v>
      </c>
      <c r="P97" s="47">
        <v>36.696942130798</v>
      </c>
      <c r="Q97" s="23" t="s">
        <v>904</v>
      </c>
      <c r="R97" s="47" t="s">
        <v>904</v>
      </c>
      <c r="S97" s="47" t="s">
        <v>904</v>
      </c>
      <c r="T97" s="49" t="s">
        <v>904</v>
      </c>
      <c r="U97" s="47">
        <v>56.143158331256004</v>
      </c>
      <c r="V97" s="23" t="s">
        <v>904</v>
      </c>
      <c r="W97" s="47" t="s">
        <v>904</v>
      </c>
      <c r="X97" s="47" t="s">
        <v>904</v>
      </c>
      <c r="Y97" s="49" t="s">
        <v>904</v>
      </c>
      <c r="Z97" s="50" t="s">
        <v>904</v>
      </c>
    </row>
    <row r="98" spans="1:26" x14ac:dyDescent="0.25">
      <c r="A98" s="45" t="s">
        <v>523</v>
      </c>
      <c r="B98" s="45" t="s">
        <v>1006</v>
      </c>
      <c r="C98" s="45" t="s">
        <v>348</v>
      </c>
      <c r="D98" s="46" t="s">
        <v>524</v>
      </c>
      <c r="E98" s="23">
        <v>5.148714602479</v>
      </c>
      <c r="F98" s="23">
        <v>1.7579458816090001</v>
      </c>
      <c r="G98" s="23">
        <v>3.3907687208699997</v>
      </c>
      <c r="H98" s="23">
        <v>-10.604536997372</v>
      </c>
      <c r="I98" s="23">
        <v>3.1364610668049999</v>
      </c>
      <c r="J98" s="49">
        <v>0.5</v>
      </c>
      <c r="K98" s="47" t="s">
        <v>904</v>
      </c>
      <c r="L98" s="23">
        <v>1.7579458816090001</v>
      </c>
      <c r="M98" s="47" t="s">
        <v>904</v>
      </c>
      <c r="N98" s="47" t="s">
        <v>904</v>
      </c>
      <c r="O98" s="49" t="s">
        <v>904</v>
      </c>
      <c r="P98" s="47" t="s">
        <v>904</v>
      </c>
      <c r="Q98" s="23">
        <v>3.3907687208699997</v>
      </c>
      <c r="R98" s="47" t="s">
        <v>904</v>
      </c>
      <c r="S98" s="47" t="s">
        <v>904</v>
      </c>
      <c r="T98" s="49" t="s">
        <v>904</v>
      </c>
      <c r="U98" s="47" t="s">
        <v>904</v>
      </c>
      <c r="V98" s="23">
        <v>5.148714602479</v>
      </c>
      <c r="W98" s="47" t="s">
        <v>904</v>
      </c>
      <c r="X98" s="47" t="s">
        <v>904</v>
      </c>
      <c r="Y98" s="49" t="s">
        <v>904</v>
      </c>
      <c r="Z98" s="50" t="s">
        <v>904</v>
      </c>
    </row>
    <row r="99" spans="1:26" x14ac:dyDescent="0.25">
      <c r="A99" s="45" t="s">
        <v>87</v>
      </c>
      <c r="B99" s="45" t="s">
        <v>1007</v>
      </c>
      <c r="C99" s="45" t="s">
        <v>36</v>
      </c>
      <c r="D99" s="46" t="s">
        <v>88</v>
      </c>
      <c r="E99" s="23">
        <v>107.94992463684801</v>
      </c>
      <c r="F99" s="23">
        <v>44.915198367683999</v>
      </c>
      <c r="G99" s="23">
        <v>63.034726269164004</v>
      </c>
      <c r="H99" s="23">
        <v>15.296855160050999</v>
      </c>
      <c r="I99" s="23">
        <v>58.307121798977001</v>
      </c>
      <c r="J99" s="49">
        <v>0</v>
      </c>
      <c r="K99" s="47">
        <v>40.398715344494995</v>
      </c>
      <c r="L99" s="23">
        <v>4.5164830231890001</v>
      </c>
      <c r="M99" s="47" t="s">
        <v>904</v>
      </c>
      <c r="N99" s="47" t="s">
        <v>904</v>
      </c>
      <c r="O99" s="49" t="s">
        <v>904</v>
      </c>
      <c r="P99" s="47">
        <v>54.612317932309999</v>
      </c>
      <c r="Q99" s="23">
        <v>8.4224083368539997</v>
      </c>
      <c r="R99" s="47" t="s">
        <v>904</v>
      </c>
      <c r="S99" s="47" t="s">
        <v>904</v>
      </c>
      <c r="T99" s="49" t="s">
        <v>904</v>
      </c>
      <c r="U99" s="47">
        <v>95.011033276804994</v>
      </c>
      <c r="V99" s="23">
        <v>12.938891360043</v>
      </c>
      <c r="W99" s="47" t="s">
        <v>904</v>
      </c>
      <c r="X99" s="47" t="s">
        <v>904</v>
      </c>
      <c r="Y99" s="49" t="s">
        <v>904</v>
      </c>
      <c r="Z99" s="50" t="s">
        <v>904</v>
      </c>
    </row>
    <row r="100" spans="1:26" x14ac:dyDescent="0.25">
      <c r="A100" s="45" t="s">
        <v>294</v>
      </c>
      <c r="B100" s="45" t="s">
        <v>1008</v>
      </c>
      <c r="C100" s="45" t="s">
        <v>923</v>
      </c>
      <c r="D100" s="46" t="s">
        <v>295</v>
      </c>
      <c r="E100" s="23">
        <v>193.64733022973999</v>
      </c>
      <c r="F100" s="23">
        <v>77.143474192477996</v>
      </c>
      <c r="G100" s="23">
        <v>116.503856037262</v>
      </c>
      <c r="H100" s="23">
        <v>60.995376209908997</v>
      </c>
      <c r="I100" s="23">
        <v>107.766066834467</v>
      </c>
      <c r="J100" s="49">
        <v>0</v>
      </c>
      <c r="K100" s="47">
        <v>69.006065181384997</v>
      </c>
      <c r="L100" s="23">
        <v>8.1374090110920001</v>
      </c>
      <c r="M100" s="47" t="s">
        <v>904</v>
      </c>
      <c r="N100" s="47" t="s">
        <v>904</v>
      </c>
      <c r="O100" s="49" t="s">
        <v>904</v>
      </c>
      <c r="P100" s="47">
        <v>100.45324900086699</v>
      </c>
      <c r="Q100" s="23">
        <v>16.050607036393998</v>
      </c>
      <c r="R100" s="47" t="s">
        <v>904</v>
      </c>
      <c r="S100" s="47" t="s">
        <v>904</v>
      </c>
      <c r="T100" s="49" t="s">
        <v>904</v>
      </c>
      <c r="U100" s="47">
        <v>169.459314182253</v>
      </c>
      <c r="V100" s="23">
        <v>24.188016047486997</v>
      </c>
      <c r="W100" s="47" t="s">
        <v>904</v>
      </c>
      <c r="X100" s="47" t="s">
        <v>904</v>
      </c>
      <c r="Y100" s="49" t="s">
        <v>904</v>
      </c>
      <c r="Z100" s="50" t="s">
        <v>904</v>
      </c>
    </row>
    <row r="101" spans="1:26" x14ac:dyDescent="0.25">
      <c r="A101" s="45" t="s">
        <v>781</v>
      </c>
      <c r="B101" s="45" t="s">
        <v>1009</v>
      </c>
      <c r="C101" s="45" t="s">
        <v>751</v>
      </c>
      <c r="D101" s="46" t="s">
        <v>1010</v>
      </c>
      <c r="E101" s="23">
        <v>12.332139905843999</v>
      </c>
      <c r="F101" s="23">
        <v>5.8133193386779993</v>
      </c>
      <c r="G101" s="23">
        <v>6.5188205671659993</v>
      </c>
      <c r="H101" s="23">
        <v>5.0400406259760002</v>
      </c>
      <c r="I101" s="23">
        <v>6.0299090246289992</v>
      </c>
      <c r="J101" s="49">
        <v>0</v>
      </c>
      <c r="K101" s="47" t="s">
        <v>904</v>
      </c>
      <c r="L101" s="23" t="s">
        <v>904</v>
      </c>
      <c r="M101" s="47">
        <v>5.8133193386779993</v>
      </c>
      <c r="N101" s="47" t="s">
        <v>904</v>
      </c>
      <c r="O101" s="49" t="s">
        <v>904</v>
      </c>
      <c r="P101" s="47" t="s">
        <v>904</v>
      </c>
      <c r="Q101" s="23" t="s">
        <v>904</v>
      </c>
      <c r="R101" s="47">
        <v>6.5188205671659993</v>
      </c>
      <c r="S101" s="47" t="s">
        <v>904</v>
      </c>
      <c r="T101" s="49" t="s">
        <v>904</v>
      </c>
      <c r="U101" s="47" t="s">
        <v>904</v>
      </c>
      <c r="V101" s="23" t="s">
        <v>904</v>
      </c>
      <c r="W101" s="47">
        <v>12.332139905843999</v>
      </c>
      <c r="X101" s="47" t="s">
        <v>904</v>
      </c>
      <c r="Y101" s="49" t="s">
        <v>904</v>
      </c>
      <c r="Z101" s="50" t="s">
        <v>904</v>
      </c>
    </row>
    <row r="102" spans="1:26" x14ac:dyDescent="0.25">
      <c r="A102" s="45" t="s">
        <v>147</v>
      </c>
      <c r="B102" s="45" t="s">
        <v>1011</v>
      </c>
      <c r="C102" s="45" t="s">
        <v>915</v>
      </c>
      <c r="D102" s="46" t="s">
        <v>148</v>
      </c>
      <c r="E102" s="23">
        <v>118.936266805202</v>
      </c>
      <c r="F102" s="23">
        <v>48.371072928998998</v>
      </c>
      <c r="G102" s="23">
        <v>70.565193876202997</v>
      </c>
      <c r="H102" s="23">
        <v>29.508852467842999</v>
      </c>
      <c r="I102" s="23">
        <v>65.272804335488004</v>
      </c>
      <c r="J102" s="49">
        <v>0</v>
      </c>
      <c r="K102" s="47">
        <v>39.899120298159005</v>
      </c>
      <c r="L102" s="23">
        <v>8.4719526308389987</v>
      </c>
      <c r="M102" s="47" t="s">
        <v>904</v>
      </c>
      <c r="N102" s="47" t="s">
        <v>904</v>
      </c>
      <c r="O102" s="49" t="s">
        <v>904</v>
      </c>
      <c r="P102" s="47">
        <v>54.993259089158002</v>
      </c>
      <c r="Q102" s="23">
        <v>15.571934787046001</v>
      </c>
      <c r="R102" s="47" t="s">
        <v>904</v>
      </c>
      <c r="S102" s="47" t="s">
        <v>904</v>
      </c>
      <c r="T102" s="49" t="s">
        <v>904</v>
      </c>
      <c r="U102" s="47">
        <v>94.892379387317007</v>
      </c>
      <c r="V102" s="23">
        <v>24.043887417885003</v>
      </c>
      <c r="W102" s="47" t="s">
        <v>904</v>
      </c>
      <c r="X102" s="47" t="s">
        <v>904</v>
      </c>
      <c r="Y102" s="49" t="s">
        <v>904</v>
      </c>
      <c r="Z102" s="50" t="s">
        <v>904</v>
      </c>
    </row>
    <row r="103" spans="1:26" x14ac:dyDescent="0.25">
      <c r="A103" s="45" t="s">
        <v>357</v>
      </c>
      <c r="B103" s="45" t="s">
        <v>1012</v>
      </c>
      <c r="C103" s="45" t="s">
        <v>348</v>
      </c>
      <c r="D103" s="46" t="s">
        <v>358</v>
      </c>
      <c r="E103" s="23">
        <v>3.4058510459270002</v>
      </c>
      <c r="F103" s="23">
        <v>1.1489163400469999</v>
      </c>
      <c r="G103" s="23">
        <v>2.25693470588</v>
      </c>
      <c r="H103" s="23">
        <v>-4.7827552248150003</v>
      </c>
      <c r="I103" s="23">
        <v>2.0876646029389998</v>
      </c>
      <c r="J103" s="49">
        <v>0.5</v>
      </c>
      <c r="K103" s="47" t="s">
        <v>904</v>
      </c>
      <c r="L103" s="23">
        <v>1.1489163400469999</v>
      </c>
      <c r="M103" s="47" t="s">
        <v>904</v>
      </c>
      <c r="N103" s="47" t="s">
        <v>904</v>
      </c>
      <c r="O103" s="49" t="s">
        <v>904</v>
      </c>
      <c r="P103" s="47" t="s">
        <v>904</v>
      </c>
      <c r="Q103" s="23">
        <v>2.25693470588</v>
      </c>
      <c r="R103" s="47" t="s">
        <v>904</v>
      </c>
      <c r="S103" s="47" t="s">
        <v>904</v>
      </c>
      <c r="T103" s="49" t="s">
        <v>904</v>
      </c>
      <c r="U103" s="47" t="s">
        <v>904</v>
      </c>
      <c r="V103" s="23">
        <v>3.4058510459270002</v>
      </c>
      <c r="W103" s="47" t="s">
        <v>904</v>
      </c>
      <c r="X103" s="47" t="s">
        <v>904</v>
      </c>
      <c r="Y103" s="49" t="s">
        <v>904</v>
      </c>
      <c r="Z103" s="50" t="s">
        <v>904</v>
      </c>
    </row>
    <row r="104" spans="1:26" x14ac:dyDescent="0.25">
      <c r="A104" s="45" t="s">
        <v>391</v>
      </c>
      <c r="B104" s="45" t="s">
        <v>1013</v>
      </c>
      <c r="C104" s="45" t="s">
        <v>348</v>
      </c>
      <c r="D104" s="46" t="s">
        <v>392</v>
      </c>
      <c r="E104" s="23">
        <v>3.6438740176859996</v>
      </c>
      <c r="F104" s="23">
        <v>1.2027907657669998</v>
      </c>
      <c r="G104" s="23">
        <v>2.4410832519189998</v>
      </c>
      <c r="H104" s="23">
        <v>-10.424873420222999</v>
      </c>
      <c r="I104" s="23">
        <v>2.2580020080250001</v>
      </c>
      <c r="J104" s="49">
        <v>0.5</v>
      </c>
      <c r="K104" s="47" t="s">
        <v>904</v>
      </c>
      <c r="L104" s="23">
        <v>1.2027907657669998</v>
      </c>
      <c r="M104" s="47" t="s">
        <v>904</v>
      </c>
      <c r="N104" s="47" t="s">
        <v>904</v>
      </c>
      <c r="O104" s="49" t="s">
        <v>904</v>
      </c>
      <c r="P104" s="47" t="s">
        <v>904</v>
      </c>
      <c r="Q104" s="23">
        <v>2.4410832519189998</v>
      </c>
      <c r="R104" s="47" t="s">
        <v>904</v>
      </c>
      <c r="S104" s="47" t="s">
        <v>904</v>
      </c>
      <c r="T104" s="49" t="s">
        <v>904</v>
      </c>
      <c r="U104" s="47" t="s">
        <v>904</v>
      </c>
      <c r="V104" s="23">
        <v>3.6438740176859996</v>
      </c>
      <c r="W104" s="47" t="s">
        <v>904</v>
      </c>
      <c r="X104" s="47" t="s">
        <v>904</v>
      </c>
      <c r="Y104" s="49" t="s">
        <v>904</v>
      </c>
      <c r="Z104" s="50" t="s">
        <v>904</v>
      </c>
    </row>
    <row r="105" spans="1:26" x14ac:dyDescent="0.25">
      <c r="A105" s="45" t="s">
        <v>417</v>
      </c>
      <c r="B105" s="45" t="s">
        <v>1014</v>
      </c>
      <c r="C105" s="45" t="s">
        <v>348</v>
      </c>
      <c r="D105" s="46" t="s">
        <v>418</v>
      </c>
      <c r="E105" s="23">
        <v>1.526947465741</v>
      </c>
      <c r="F105" s="23">
        <v>0.26286367194999999</v>
      </c>
      <c r="G105" s="23">
        <v>1.2640837937910001</v>
      </c>
      <c r="H105" s="23">
        <v>-7.4492438480649996</v>
      </c>
      <c r="I105" s="23">
        <v>1.1692775092559999</v>
      </c>
      <c r="J105" s="49">
        <v>0.5</v>
      </c>
      <c r="K105" s="47" t="s">
        <v>904</v>
      </c>
      <c r="L105" s="23">
        <v>0.26286367194999999</v>
      </c>
      <c r="M105" s="47" t="s">
        <v>904</v>
      </c>
      <c r="N105" s="47" t="s">
        <v>904</v>
      </c>
      <c r="O105" s="49" t="s">
        <v>904</v>
      </c>
      <c r="P105" s="47" t="s">
        <v>904</v>
      </c>
      <c r="Q105" s="23">
        <v>1.2640837937910001</v>
      </c>
      <c r="R105" s="47" t="s">
        <v>904</v>
      </c>
      <c r="S105" s="47" t="s">
        <v>904</v>
      </c>
      <c r="T105" s="49" t="s">
        <v>904</v>
      </c>
      <c r="U105" s="47" t="s">
        <v>904</v>
      </c>
      <c r="V105" s="23">
        <v>1.526947465741</v>
      </c>
      <c r="W105" s="47" t="s">
        <v>904</v>
      </c>
      <c r="X105" s="47" t="s">
        <v>904</v>
      </c>
      <c r="Y105" s="49" t="s">
        <v>904</v>
      </c>
      <c r="Z105" s="50" t="s">
        <v>904</v>
      </c>
    </row>
    <row r="106" spans="1:26" x14ac:dyDescent="0.25">
      <c r="A106" s="45" t="s">
        <v>467</v>
      </c>
      <c r="B106" s="45" t="s">
        <v>1015</v>
      </c>
      <c r="C106" s="45" t="s">
        <v>348</v>
      </c>
      <c r="D106" s="46" t="s">
        <v>468</v>
      </c>
      <c r="E106" s="23">
        <v>2.4686039407379998</v>
      </c>
      <c r="F106" s="23">
        <v>0.73367209117799992</v>
      </c>
      <c r="G106" s="23">
        <v>1.7349318495599999</v>
      </c>
      <c r="H106" s="23">
        <v>-9.8412342017989989</v>
      </c>
      <c r="I106" s="23">
        <v>1.604811960843</v>
      </c>
      <c r="J106" s="49">
        <v>0.5</v>
      </c>
      <c r="K106" s="47" t="s">
        <v>904</v>
      </c>
      <c r="L106" s="23">
        <v>0.73367209117799992</v>
      </c>
      <c r="M106" s="47" t="s">
        <v>904</v>
      </c>
      <c r="N106" s="47" t="s">
        <v>904</v>
      </c>
      <c r="O106" s="49" t="s">
        <v>904</v>
      </c>
      <c r="P106" s="47" t="s">
        <v>904</v>
      </c>
      <c r="Q106" s="23">
        <v>1.7349318495599999</v>
      </c>
      <c r="R106" s="47" t="s">
        <v>904</v>
      </c>
      <c r="S106" s="47" t="s">
        <v>904</v>
      </c>
      <c r="T106" s="49" t="s">
        <v>904</v>
      </c>
      <c r="U106" s="47" t="s">
        <v>904</v>
      </c>
      <c r="V106" s="23">
        <v>2.4686039407379998</v>
      </c>
      <c r="W106" s="47" t="s">
        <v>904</v>
      </c>
      <c r="X106" s="47" t="s">
        <v>904</v>
      </c>
      <c r="Y106" s="49" t="s">
        <v>904</v>
      </c>
      <c r="Z106" s="50" t="s">
        <v>904</v>
      </c>
    </row>
    <row r="107" spans="1:26" x14ac:dyDescent="0.25">
      <c r="A107" s="45" t="s">
        <v>501</v>
      </c>
      <c r="B107" s="45" t="s">
        <v>1016</v>
      </c>
      <c r="C107" s="45" t="s">
        <v>348</v>
      </c>
      <c r="D107" s="46" t="s">
        <v>502</v>
      </c>
      <c r="E107" s="23">
        <v>3.6343316417040001</v>
      </c>
      <c r="F107" s="23">
        <v>1.144559217791</v>
      </c>
      <c r="G107" s="23">
        <v>2.4897724239130001</v>
      </c>
      <c r="H107" s="23">
        <v>-15.575996136531</v>
      </c>
      <c r="I107" s="23">
        <v>2.3030394921199999</v>
      </c>
      <c r="J107" s="49">
        <v>0.5</v>
      </c>
      <c r="K107" s="47" t="s">
        <v>904</v>
      </c>
      <c r="L107" s="23">
        <v>1.144559217791</v>
      </c>
      <c r="M107" s="47" t="s">
        <v>904</v>
      </c>
      <c r="N107" s="47" t="s">
        <v>904</v>
      </c>
      <c r="O107" s="49" t="s">
        <v>904</v>
      </c>
      <c r="P107" s="47" t="s">
        <v>904</v>
      </c>
      <c r="Q107" s="23">
        <v>2.4897724239130001</v>
      </c>
      <c r="R107" s="47" t="s">
        <v>904</v>
      </c>
      <c r="S107" s="47" t="s">
        <v>904</v>
      </c>
      <c r="T107" s="49" t="s">
        <v>904</v>
      </c>
      <c r="U107" s="47" t="s">
        <v>904</v>
      </c>
      <c r="V107" s="23">
        <v>3.6343316417040001</v>
      </c>
      <c r="W107" s="47" t="s">
        <v>904</v>
      </c>
      <c r="X107" s="47" t="s">
        <v>904</v>
      </c>
      <c r="Y107" s="49" t="s">
        <v>904</v>
      </c>
      <c r="Z107" s="50" t="s">
        <v>904</v>
      </c>
    </row>
    <row r="108" spans="1:26" x14ac:dyDescent="0.25">
      <c r="A108" s="45" t="s">
        <v>581</v>
      </c>
      <c r="B108" s="45" t="s">
        <v>1017</v>
      </c>
      <c r="C108" s="45" t="s">
        <v>348</v>
      </c>
      <c r="D108" s="46" t="s">
        <v>582</v>
      </c>
      <c r="E108" s="23">
        <v>8.7799549346540005</v>
      </c>
      <c r="F108" s="23">
        <v>3.1506370874330001</v>
      </c>
      <c r="G108" s="23">
        <v>5.6293178472210004</v>
      </c>
      <c r="H108" s="23">
        <v>-7.2657246393659998</v>
      </c>
      <c r="I108" s="23">
        <v>5.2071190086800003</v>
      </c>
      <c r="J108" s="49">
        <v>0.5</v>
      </c>
      <c r="K108" s="47" t="s">
        <v>904</v>
      </c>
      <c r="L108" s="23">
        <v>3.1506370874330001</v>
      </c>
      <c r="M108" s="47" t="s">
        <v>904</v>
      </c>
      <c r="N108" s="47" t="s">
        <v>904</v>
      </c>
      <c r="O108" s="49" t="s">
        <v>904</v>
      </c>
      <c r="P108" s="47" t="s">
        <v>904</v>
      </c>
      <c r="Q108" s="23">
        <v>5.6293178472210004</v>
      </c>
      <c r="R108" s="47" t="s">
        <v>904</v>
      </c>
      <c r="S108" s="47" t="s">
        <v>904</v>
      </c>
      <c r="T108" s="49" t="s">
        <v>904</v>
      </c>
      <c r="U108" s="47" t="s">
        <v>904</v>
      </c>
      <c r="V108" s="23">
        <v>8.7799549346540005</v>
      </c>
      <c r="W108" s="47" t="s">
        <v>904</v>
      </c>
      <c r="X108" s="47" t="s">
        <v>904</v>
      </c>
      <c r="Y108" s="49" t="s">
        <v>904</v>
      </c>
      <c r="Z108" s="50" t="s">
        <v>904</v>
      </c>
    </row>
    <row r="109" spans="1:26" x14ac:dyDescent="0.25">
      <c r="A109" s="45" t="s">
        <v>611</v>
      </c>
      <c r="B109" s="45" t="s">
        <v>1018</v>
      </c>
      <c r="C109" s="45" t="s">
        <v>348</v>
      </c>
      <c r="D109" s="46" t="s">
        <v>612</v>
      </c>
      <c r="E109" s="23">
        <v>3.3739964869130006</v>
      </c>
      <c r="F109" s="23">
        <v>1.168478269667</v>
      </c>
      <c r="G109" s="23">
        <v>2.2055182172460004</v>
      </c>
      <c r="H109" s="23">
        <v>-5.8962821287249998</v>
      </c>
      <c r="I109" s="23">
        <v>2.0401043509519998</v>
      </c>
      <c r="J109" s="49">
        <v>0.5</v>
      </c>
      <c r="K109" s="47" t="s">
        <v>904</v>
      </c>
      <c r="L109" s="23">
        <v>1.168478269667</v>
      </c>
      <c r="M109" s="47" t="s">
        <v>904</v>
      </c>
      <c r="N109" s="47" t="s">
        <v>904</v>
      </c>
      <c r="O109" s="49" t="s">
        <v>904</v>
      </c>
      <c r="P109" s="47" t="s">
        <v>904</v>
      </c>
      <c r="Q109" s="23">
        <v>2.2055182172460004</v>
      </c>
      <c r="R109" s="47" t="s">
        <v>904</v>
      </c>
      <c r="S109" s="47" t="s">
        <v>904</v>
      </c>
      <c r="T109" s="49" t="s">
        <v>904</v>
      </c>
      <c r="U109" s="47" t="s">
        <v>904</v>
      </c>
      <c r="V109" s="23">
        <v>3.3739964869130006</v>
      </c>
      <c r="W109" s="47" t="s">
        <v>904</v>
      </c>
      <c r="X109" s="47" t="s">
        <v>904</v>
      </c>
      <c r="Y109" s="49" t="s">
        <v>904</v>
      </c>
      <c r="Z109" s="50" t="s">
        <v>904</v>
      </c>
    </row>
    <row r="110" spans="1:26" x14ac:dyDescent="0.25">
      <c r="A110" s="45" t="s">
        <v>218</v>
      </c>
      <c r="B110" s="45" t="s">
        <v>1019</v>
      </c>
      <c r="C110" s="45" t="s">
        <v>923</v>
      </c>
      <c r="D110" s="46" t="s">
        <v>219</v>
      </c>
      <c r="E110" s="23">
        <v>80.887473183053004</v>
      </c>
      <c r="F110" s="23">
        <v>32.173041519470999</v>
      </c>
      <c r="G110" s="23">
        <v>48.714431663581998</v>
      </c>
      <c r="H110" s="23">
        <v>5.8823228711339999</v>
      </c>
      <c r="I110" s="23">
        <v>45.060849288813003</v>
      </c>
      <c r="J110" s="49">
        <v>0</v>
      </c>
      <c r="K110" s="47">
        <v>27.850829096064999</v>
      </c>
      <c r="L110" s="23">
        <v>4.3222124234060004</v>
      </c>
      <c r="M110" s="47" t="s">
        <v>904</v>
      </c>
      <c r="N110" s="47" t="s">
        <v>904</v>
      </c>
      <c r="O110" s="49" t="s">
        <v>904</v>
      </c>
      <c r="P110" s="47">
        <v>39.792035264302996</v>
      </c>
      <c r="Q110" s="23">
        <v>8.9223963992790001</v>
      </c>
      <c r="R110" s="47" t="s">
        <v>904</v>
      </c>
      <c r="S110" s="47" t="s">
        <v>904</v>
      </c>
      <c r="T110" s="49" t="s">
        <v>904</v>
      </c>
      <c r="U110" s="47">
        <v>67.642864360367</v>
      </c>
      <c r="V110" s="23">
        <v>13.244608822684999</v>
      </c>
      <c r="W110" s="47" t="s">
        <v>904</v>
      </c>
      <c r="X110" s="47" t="s">
        <v>904</v>
      </c>
      <c r="Y110" s="49" t="s">
        <v>904</v>
      </c>
      <c r="Z110" s="50" t="s">
        <v>904</v>
      </c>
    </row>
    <row r="111" spans="1:26" x14ac:dyDescent="0.25">
      <c r="A111" s="45" t="s">
        <v>665</v>
      </c>
      <c r="B111" s="45" t="s">
        <v>1020</v>
      </c>
      <c r="C111" s="45" t="s">
        <v>348</v>
      </c>
      <c r="D111" s="46" t="s">
        <v>666</v>
      </c>
      <c r="E111" s="23">
        <v>4.4356370366290001</v>
      </c>
      <c r="F111" s="23">
        <v>1.507687542652</v>
      </c>
      <c r="G111" s="23">
        <v>2.9279494939770001</v>
      </c>
      <c r="H111" s="23">
        <v>-18.83510643903</v>
      </c>
      <c r="I111" s="23">
        <v>2.7083532819289999</v>
      </c>
      <c r="J111" s="49">
        <v>0.5</v>
      </c>
      <c r="K111" s="47" t="s">
        <v>904</v>
      </c>
      <c r="L111" s="23">
        <v>1.507687542652</v>
      </c>
      <c r="M111" s="47" t="s">
        <v>904</v>
      </c>
      <c r="N111" s="47" t="s">
        <v>904</v>
      </c>
      <c r="O111" s="49" t="s">
        <v>904</v>
      </c>
      <c r="P111" s="47" t="s">
        <v>904</v>
      </c>
      <c r="Q111" s="23">
        <v>2.9279494939770001</v>
      </c>
      <c r="R111" s="47" t="s">
        <v>904</v>
      </c>
      <c r="S111" s="47" t="s">
        <v>904</v>
      </c>
      <c r="T111" s="49" t="s">
        <v>904</v>
      </c>
      <c r="U111" s="47" t="s">
        <v>904</v>
      </c>
      <c r="V111" s="23">
        <v>4.4356370366290001</v>
      </c>
      <c r="W111" s="47" t="s">
        <v>904</v>
      </c>
      <c r="X111" s="47" t="s">
        <v>904</v>
      </c>
      <c r="Y111" s="49" t="s">
        <v>904</v>
      </c>
      <c r="Z111" s="50" t="s">
        <v>904</v>
      </c>
    </row>
    <row r="112" spans="1:26" x14ac:dyDescent="0.25">
      <c r="A112" s="45" t="s">
        <v>321</v>
      </c>
      <c r="B112" s="45" t="s">
        <v>1021</v>
      </c>
      <c r="C112" s="45" t="s">
        <v>952</v>
      </c>
      <c r="D112" s="46" t="s">
        <v>322</v>
      </c>
      <c r="E112" s="23">
        <v>113.80459501356302</v>
      </c>
      <c r="F112" s="23">
        <v>45.106901688940006</v>
      </c>
      <c r="G112" s="23">
        <v>68.697693324623003</v>
      </c>
      <c r="H112" s="23">
        <v>57.301995221661002</v>
      </c>
      <c r="I112" s="23">
        <v>63.545366325277001</v>
      </c>
      <c r="J112" s="49">
        <v>0</v>
      </c>
      <c r="K112" s="47">
        <v>45.106901688940006</v>
      </c>
      <c r="L112" s="23" t="s">
        <v>904</v>
      </c>
      <c r="M112" s="47" t="s">
        <v>904</v>
      </c>
      <c r="N112" s="47" t="s">
        <v>904</v>
      </c>
      <c r="O112" s="49" t="s">
        <v>904</v>
      </c>
      <c r="P112" s="47">
        <v>68.697693324623003</v>
      </c>
      <c r="Q112" s="23" t="s">
        <v>904</v>
      </c>
      <c r="R112" s="47" t="s">
        <v>904</v>
      </c>
      <c r="S112" s="47" t="s">
        <v>904</v>
      </c>
      <c r="T112" s="49" t="s">
        <v>904</v>
      </c>
      <c r="U112" s="47">
        <v>113.80459501356302</v>
      </c>
      <c r="V112" s="23" t="s">
        <v>904</v>
      </c>
      <c r="W112" s="47" t="s">
        <v>904</v>
      </c>
      <c r="X112" s="47" t="s">
        <v>904</v>
      </c>
      <c r="Y112" s="49" t="s">
        <v>904</v>
      </c>
      <c r="Z112" s="50" t="s">
        <v>904</v>
      </c>
    </row>
    <row r="113" spans="1:26" x14ac:dyDescent="0.25">
      <c r="A113" s="45" t="s">
        <v>783</v>
      </c>
      <c r="B113" s="45" t="s">
        <v>1022</v>
      </c>
      <c r="C113" s="45" t="s">
        <v>751</v>
      </c>
      <c r="D113" s="46" t="s">
        <v>1023</v>
      </c>
      <c r="E113" s="23">
        <v>13.300681955288001</v>
      </c>
      <c r="F113" s="23">
        <v>6.1955741068120007</v>
      </c>
      <c r="G113" s="23">
        <v>7.105107848476</v>
      </c>
      <c r="H113" s="23">
        <v>4.7682313538650005</v>
      </c>
      <c r="I113" s="23">
        <v>6.5722247598409993</v>
      </c>
      <c r="J113" s="49">
        <v>0</v>
      </c>
      <c r="K113" s="47" t="s">
        <v>904</v>
      </c>
      <c r="L113" s="23" t="s">
        <v>904</v>
      </c>
      <c r="M113" s="47">
        <v>6.1955741068120007</v>
      </c>
      <c r="N113" s="47" t="s">
        <v>904</v>
      </c>
      <c r="O113" s="49" t="s">
        <v>904</v>
      </c>
      <c r="P113" s="47" t="s">
        <v>904</v>
      </c>
      <c r="Q113" s="23" t="s">
        <v>904</v>
      </c>
      <c r="R113" s="47">
        <v>7.105107848476</v>
      </c>
      <c r="S113" s="47" t="s">
        <v>904</v>
      </c>
      <c r="T113" s="49" t="s">
        <v>904</v>
      </c>
      <c r="U113" s="47" t="s">
        <v>904</v>
      </c>
      <c r="V113" s="23" t="s">
        <v>904</v>
      </c>
      <c r="W113" s="47">
        <v>13.300681955288001</v>
      </c>
      <c r="X113" s="47" t="s">
        <v>904</v>
      </c>
      <c r="Y113" s="49" t="s">
        <v>904</v>
      </c>
      <c r="Z113" s="50" t="s">
        <v>904</v>
      </c>
    </row>
    <row r="114" spans="1:26" x14ac:dyDescent="0.25">
      <c r="A114" s="45" t="s">
        <v>419</v>
      </c>
      <c r="B114" s="45" t="s">
        <v>1024</v>
      </c>
      <c r="C114" s="45" t="s">
        <v>348</v>
      </c>
      <c r="D114" s="46" t="s">
        <v>420</v>
      </c>
      <c r="E114" s="23">
        <v>5.0943955504760003</v>
      </c>
      <c r="F114" s="23">
        <v>1.7519759070379999</v>
      </c>
      <c r="G114" s="23">
        <v>3.3424196434380002</v>
      </c>
      <c r="H114" s="23">
        <v>-10.123869548779</v>
      </c>
      <c r="I114" s="23">
        <v>3.0917381701799997</v>
      </c>
      <c r="J114" s="49">
        <v>0.5</v>
      </c>
      <c r="K114" s="47" t="s">
        <v>904</v>
      </c>
      <c r="L114" s="23">
        <v>1.7519759070379999</v>
      </c>
      <c r="M114" s="47" t="s">
        <v>904</v>
      </c>
      <c r="N114" s="47" t="s">
        <v>904</v>
      </c>
      <c r="O114" s="49" t="s">
        <v>904</v>
      </c>
      <c r="P114" s="47" t="s">
        <v>904</v>
      </c>
      <c r="Q114" s="23">
        <v>3.3424196434380002</v>
      </c>
      <c r="R114" s="47" t="s">
        <v>904</v>
      </c>
      <c r="S114" s="47" t="s">
        <v>904</v>
      </c>
      <c r="T114" s="49" t="s">
        <v>904</v>
      </c>
      <c r="U114" s="47" t="s">
        <v>904</v>
      </c>
      <c r="V114" s="23">
        <v>5.0943955504760003</v>
      </c>
      <c r="W114" s="47" t="s">
        <v>904</v>
      </c>
      <c r="X114" s="47" t="s">
        <v>904</v>
      </c>
      <c r="Y114" s="49" t="s">
        <v>904</v>
      </c>
      <c r="Z114" s="50" t="s">
        <v>904</v>
      </c>
    </row>
    <row r="115" spans="1:26" x14ac:dyDescent="0.25">
      <c r="A115" s="45" t="s">
        <v>469</v>
      </c>
      <c r="B115" s="45" t="s">
        <v>1025</v>
      </c>
      <c r="C115" s="45" t="s">
        <v>348</v>
      </c>
      <c r="D115" s="46" t="s">
        <v>470</v>
      </c>
      <c r="E115" s="23">
        <v>3.5600745678230004</v>
      </c>
      <c r="F115" s="23">
        <v>1.1955960381799999</v>
      </c>
      <c r="G115" s="23">
        <v>2.3644785296430002</v>
      </c>
      <c r="H115" s="23">
        <v>-20.482963926970001</v>
      </c>
      <c r="I115" s="23">
        <v>2.1871426399190002</v>
      </c>
      <c r="J115" s="49">
        <v>0.5</v>
      </c>
      <c r="K115" s="47" t="s">
        <v>904</v>
      </c>
      <c r="L115" s="23">
        <v>1.1955960381799999</v>
      </c>
      <c r="M115" s="47" t="s">
        <v>904</v>
      </c>
      <c r="N115" s="47" t="s">
        <v>904</v>
      </c>
      <c r="O115" s="49" t="s">
        <v>904</v>
      </c>
      <c r="P115" s="47" t="s">
        <v>904</v>
      </c>
      <c r="Q115" s="23">
        <v>2.3644785296430002</v>
      </c>
      <c r="R115" s="47" t="s">
        <v>904</v>
      </c>
      <c r="S115" s="47" t="s">
        <v>904</v>
      </c>
      <c r="T115" s="49" t="s">
        <v>904</v>
      </c>
      <c r="U115" s="47" t="s">
        <v>904</v>
      </c>
      <c r="V115" s="23">
        <v>3.5600745678230004</v>
      </c>
      <c r="W115" s="47" t="s">
        <v>904</v>
      </c>
      <c r="X115" s="47" t="s">
        <v>904</v>
      </c>
      <c r="Y115" s="49" t="s">
        <v>904</v>
      </c>
      <c r="Z115" s="50" t="s">
        <v>904</v>
      </c>
    </row>
    <row r="116" spans="1:26" x14ac:dyDescent="0.25">
      <c r="A116" s="45" t="s">
        <v>371</v>
      </c>
      <c r="B116" s="45" t="s">
        <v>1026</v>
      </c>
      <c r="C116" s="45" t="s">
        <v>348</v>
      </c>
      <c r="D116" s="46" t="s">
        <v>372</v>
      </c>
      <c r="E116" s="23">
        <v>2.2780623388199999</v>
      </c>
      <c r="F116" s="23">
        <v>0.70793747650100003</v>
      </c>
      <c r="G116" s="23">
        <v>1.5701248623190001</v>
      </c>
      <c r="H116" s="23">
        <v>-6.468038111537</v>
      </c>
      <c r="I116" s="23">
        <v>1.452365497645</v>
      </c>
      <c r="J116" s="49">
        <v>0.5</v>
      </c>
      <c r="K116" s="47" t="s">
        <v>904</v>
      </c>
      <c r="L116" s="23">
        <v>0.70793747650100003</v>
      </c>
      <c r="M116" s="47" t="s">
        <v>904</v>
      </c>
      <c r="N116" s="47" t="s">
        <v>904</v>
      </c>
      <c r="O116" s="49" t="s">
        <v>904</v>
      </c>
      <c r="P116" s="47" t="s">
        <v>904</v>
      </c>
      <c r="Q116" s="23">
        <v>1.5701248623190001</v>
      </c>
      <c r="R116" s="47" t="s">
        <v>904</v>
      </c>
      <c r="S116" s="47" t="s">
        <v>904</v>
      </c>
      <c r="T116" s="49" t="s">
        <v>904</v>
      </c>
      <c r="U116" s="47" t="s">
        <v>904</v>
      </c>
      <c r="V116" s="23">
        <v>2.2780623388199999</v>
      </c>
      <c r="W116" s="47" t="s">
        <v>904</v>
      </c>
      <c r="X116" s="47" t="s">
        <v>904</v>
      </c>
      <c r="Y116" s="49" t="s">
        <v>904</v>
      </c>
      <c r="Z116" s="50" t="s">
        <v>904</v>
      </c>
    </row>
    <row r="117" spans="1:26" x14ac:dyDescent="0.25">
      <c r="A117" s="45" t="s">
        <v>693</v>
      </c>
      <c r="B117" s="45" t="s">
        <v>1027</v>
      </c>
      <c r="C117" s="45" t="s">
        <v>348</v>
      </c>
      <c r="D117" s="46" t="s">
        <v>694</v>
      </c>
      <c r="E117" s="23">
        <v>2.798158759284</v>
      </c>
      <c r="F117" s="23">
        <v>0.66730462313500005</v>
      </c>
      <c r="G117" s="23">
        <v>2.1308541361489999</v>
      </c>
      <c r="H117" s="23">
        <v>-18.920926966141</v>
      </c>
      <c r="I117" s="23">
        <v>1.971040075938</v>
      </c>
      <c r="J117" s="49">
        <v>0.5</v>
      </c>
      <c r="K117" s="47" t="s">
        <v>904</v>
      </c>
      <c r="L117" s="23">
        <v>0.66730462313500005</v>
      </c>
      <c r="M117" s="47" t="s">
        <v>904</v>
      </c>
      <c r="N117" s="47" t="s">
        <v>904</v>
      </c>
      <c r="O117" s="49" t="s">
        <v>904</v>
      </c>
      <c r="P117" s="47" t="s">
        <v>904</v>
      </c>
      <c r="Q117" s="23">
        <v>2.1308541361489999</v>
      </c>
      <c r="R117" s="47" t="s">
        <v>904</v>
      </c>
      <c r="S117" s="47" t="s">
        <v>904</v>
      </c>
      <c r="T117" s="49" t="s">
        <v>904</v>
      </c>
      <c r="U117" s="47" t="s">
        <v>904</v>
      </c>
      <c r="V117" s="23">
        <v>2.798158759284</v>
      </c>
      <c r="W117" s="47" t="s">
        <v>904</v>
      </c>
      <c r="X117" s="47" t="s">
        <v>904</v>
      </c>
      <c r="Y117" s="49" t="s">
        <v>904</v>
      </c>
      <c r="Z117" s="50" t="s">
        <v>904</v>
      </c>
    </row>
    <row r="118" spans="1:26" x14ac:dyDescent="0.25">
      <c r="A118" s="45" t="s">
        <v>149</v>
      </c>
      <c r="B118" s="45" t="s">
        <v>1028</v>
      </c>
      <c r="C118" s="45" t="s">
        <v>915</v>
      </c>
      <c r="D118" s="46" t="s">
        <v>150</v>
      </c>
      <c r="E118" s="23">
        <v>114.427316625012</v>
      </c>
      <c r="F118" s="23">
        <v>46.553553587779</v>
      </c>
      <c r="G118" s="23">
        <v>67.87376303723299</v>
      </c>
      <c r="H118" s="23">
        <v>35.571246875929994</v>
      </c>
      <c r="I118" s="23">
        <v>62.783230809441001</v>
      </c>
      <c r="J118" s="49">
        <v>0</v>
      </c>
      <c r="K118" s="47">
        <v>39.247418805494</v>
      </c>
      <c r="L118" s="23">
        <v>7.3061347822850005</v>
      </c>
      <c r="M118" s="47" t="s">
        <v>904</v>
      </c>
      <c r="N118" s="47" t="s">
        <v>904</v>
      </c>
      <c r="O118" s="49" t="s">
        <v>904</v>
      </c>
      <c r="P118" s="47">
        <v>54.457274957644003</v>
      </c>
      <c r="Q118" s="23">
        <v>13.416488079589</v>
      </c>
      <c r="R118" s="47" t="s">
        <v>904</v>
      </c>
      <c r="S118" s="47" t="s">
        <v>904</v>
      </c>
      <c r="T118" s="49" t="s">
        <v>904</v>
      </c>
      <c r="U118" s="47">
        <v>93.704693763137996</v>
      </c>
      <c r="V118" s="23">
        <v>20.722622861874001</v>
      </c>
      <c r="W118" s="47" t="s">
        <v>904</v>
      </c>
      <c r="X118" s="47" t="s">
        <v>904</v>
      </c>
      <c r="Y118" s="49" t="s">
        <v>904</v>
      </c>
      <c r="Z118" s="50" t="s">
        <v>904</v>
      </c>
    </row>
    <row r="119" spans="1:26" x14ac:dyDescent="0.25">
      <c r="A119" s="45" t="s">
        <v>441</v>
      </c>
      <c r="B119" s="45" t="s">
        <v>1029</v>
      </c>
      <c r="C119" s="45" t="s">
        <v>348</v>
      </c>
      <c r="D119" s="46" t="s">
        <v>442</v>
      </c>
      <c r="E119" s="23">
        <v>4.5821204978220003</v>
      </c>
      <c r="F119" s="23">
        <v>1.5343116978589999</v>
      </c>
      <c r="G119" s="23">
        <v>3.0478087999630001</v>
      </c>
      <c r="H119" s="23">
        <v>-10.314922461473</v>
      </c>
      <c r="I119" s="23">
        <v>2.8192231399659997</v>
      </c>
      <c r="J119" s="49">
        <v>0.5</v>
      </c>
      <c r="K119" s="47" t="s">
        <v>904</v>
      </c>
      <c r="L119" s="23">
        <v>1.5343116978589999</v>
      </c>
      <c r="M119" s="47" t="s">
        <v>904</v>
      </c>
      <c r="N119" s="47" t="s">
        <v>904</v>
      </c>
      <c r="O119" s="49" t="s">
        <v>904</v>
      </c>
      <c r="P119" s="47" t="s">
        <v>904</v>
      </c>
      <c r="Q119" s="23">
        <v>3.0478087999630001</v>
      </c>
      <c r="R119" s="47" t="s">
        <v>904</v>
      </c>
      <c r="S119" s="47" t="s">
        <v>904</v>
      </c>
      <c r="T119" s="49" t="s">
        <v>904</v>
      </c>
      <c r="U119" s="47" t="s">
        <v>904</v>
      </c>
      <c r="V119" s="23">
        <v>4.5821204978220003</v>
      </c>
      <c r="W119" s="47" t="s">
        <v>904</v>
      </c>
      <c r="X119" s="47" t="s">
        <v>904</v>
      </c>
      <c r="Y119" s="49" t="s">
        <v>904</v>
      </c>
      <c r="Z119" s="50" t="s">
        <v>904</v>
      </c>
    </row>
    <row r="120" spans="1:26" x14ac:dyDescent="0.25">
      <c r="A120" s="45" t="s">
        <v>695</v>
      </c>
      <c r="B120" s="45" t="s">
        <v>1030</v>
      </c>
      <c r="C120" s="45" t="s">
        <v>348</v>
      </c>
      <c r="D120" s="46" t="s">
        <v>696</v>
      </c>
      <c r="E120" s="23">
        <v>1.716154522569</v>
      </c>
      <c r="F120" s="23">
        <v>0.41685023175500002</v>
      </c>
      <c r="G120" s="23">
        <v>1.299304290814</v>
      </c>
      <c r="H120" s="23">
        <v>-8.2583426492639997</v>
      </c>
      <c r="I120" s="23">
        <v>1.201856469003</v>
      </c>
      <c r="J120" s="49">
        <v>0.5</v>
      </c>
      <c r="K120" s="47" t="s">
        <v>904</v>
      </c>
      <c r="L120" s="23">
        <v>0.41685023175500002</v>
      </c>
      <c r="M120" s="47" t="s">
        <v>904</v>
      </c>
      <c r="N120" s="47" t="s">
        <v>904</v>
      </c>
      <c r="O120" s="49" t="s">
        <v>904</v>
      </c>
      <c r="P120" s="47" t="s">
        <v>904</v>
      </c>
      <c r="Q120" s="23">
        <v>1.299304290814</v>
      </c>
      <c r="R120" s="47" t="s">
        <v>904</v>
      </c>
      <c r="S120" s="47" t="s">
        <v>904</v>
      </c>
      <c r="T120" s="49" t="s">
        <v>904</v>
      </c>
      <c r="U120" s="47" t="s">
        <v>904</v>
      </c>
      <c r="V120" s="23">
        <v>1.716154522569</v>
      </c>
      <c r="W120" s="47" t="s">
        <v>904</v>
      </c>
      <c r="X120" s="47" t="s">
        <v>904</v>
      </c>
      <c r="Y120" s="49" t="s">
        <v>904</v>
      </c>
      <c r="Z120" s="50" t="s">
        <v>904</v>
      </c>
    </row>
    <row r="121" spans="1:26" x14ac:dyDescent="0.25">
      <c r="A121" s="45" t="s">
        <v>381</v>
      </c>
      <c r="B121" s="45" t="s">
        <v>1031</v>
      </c>
      <c r="C121" s="45" t="s">
        <v>348</v>
      </c>
      <c r="D121" s="46" t="s">
        <v>382</v>
      </c>
      <c r="E121" s="23">
        <v>4.6681290979500005</v>
      </c>
      <c r="F121" s="23">
        <v>1.6259500647410001</v>
      </c>
      <c r="G121" s="23">
        <v>3.042179033209</v>
      </c>
      <c r="H121" s="23">
        <v>-6.6244784698550001</v>
      </c>
      <c r="I121" s="23">
        <v>2.8140156057179997</v>
      </c>
      <c r="J121" s="49">
        <v>0.5</v>
      </c>
      <c r="K121" s="47" t="s">
        <v>904</v>
      </c>
      <c r="L121" s="23">
        <v>1.6259500647410001</v>
      </c>
      <c r="M121" s="47" t="s">
        <v>904</v>
      </c>
      <c r="N121" s="47" t="s">
        <v>904</v>
      </c>
      <c r="O121" s="49" t="s">
        <v>904</v>
      </c>
      <c r="P121" s="47" t="s">
        <v>904</v>
      </c>
      <c r="Q121" s="23">
        <v>3.042179033209</v>
      </c>
      <c r="R121" s="47" t="s">
        <v>904</v>
      </c>
      <c r="S121" s="47" t="s">
        <v>904</v>
      </c>
      <c r="T121" s="49" t="s">
        <v>904</v>
      </c>
      <c r="U121" s="47" t="s">
        <v>904</v>
      </c>
      <c r="V121" s="23">
        <v>4.6681290979500005</v>
      </c>
      <c r="W121" s="47" t="s">
        <v>904</v>
      </c>
      <c r="X121" s="47" t="s">
        <v>904</v>
      </c>
      <c r="Y121" s="49" t="s">
        <v>904</v>
      </c>
      <c r="Z121" s="50" t="s">
        <v>904</v>
      </c>
    </row>
    <row r="122" spans="1:26" x14ac:dyDescent="0.25">
      <c r="A122" s="45" t="s">
        <v>333</v>
      </c>
      <c r="B122" s="45" t="s">
        <v>1032</v>
      </c>
      <c r="C122" s="45" t="s">
        <v>952</v>
      </c>
      <c r="D122" s="46" t="s">
        <v>334</v>
      </c>
      <c r="E122" s="23">
        <v>279.59272865969996</v>
      </c>
      <c r="F122" s="23">
        <v>117.93817475188</v>
      </c>
      <c r="G122" s="23">
        <v>161.65455390781997</v>
      </c>
      <c r="H122" s="23">
        <v>118.604049313815</v>
      </c>
      <c r="I122" s="23">
        <v>149.53046236473301</v>
      </c>
      <c r="J122" s="49">
        <v>0</v>
      </c>
      <c r="K122" s="47">
        <v>117.93817475188</v>
      </c>
      <c r="L122" s="23" t="s">
        <v>904</v>
      </c>
      <c r="M122" s="47" t="s">
        <v>904</v>
      </c>
      <c r="N122" s="47" t="s">
        <v>904</v>
      </c>
      <c r="O122" s="49" t="s">
        <v>904</v>
      </c>
      <c r="P122" s="47">
        <v>161.65455390781997</v>
      </c>
      <c r="Q122" s="23" t="s">
        <v>904</v>
      </c>
      <c r="R122" s="47" t="s">
        <v>904</v>
      </c>
      <c r="S122" s="47" t="s">
        <v>904</v>
      </c>
      <c r="T122" s="49" t="s">
        <v>904</v>
      </c>
      <c r="U122" s="47">
        <v>279.59272865969996</v>
      </c>
      <c r="V122" s="23" t="s">
        <v>904</v>
      </c>
      <c r="W122" s="47" t="s">
        <v>904</v>
      </c>
      <c r="X122" s="47" t="s">
        <v>904</v>
      </c>
      <c r="Y122" s="49" t="s">
        <v>904</v>
      </c>
      <c r="Z122" s="50" t="s">
        <v>904</v>
      </c>
    </row>
    <row r="123" spans="1:26" x14ac:dyDescent="0.25">
      <c r="A123" s="45" t="s">
        <v>797</v>
      </c>
      <c r="B123" s="45" t="s">
        <v>1033</v>
      </c>
      <c r="C123" s="45" t="s">
        <v>751</v>
      </c>
      <c r="D123" s="46" t="s">
        <v>1034</v>
      </c>
      <c r="E123" s="23">
        <v>29.351722058269001</v>
      </c>
      <c r="F123" s="23">
        <v>14.233622478731</v>
      </c>
      <c r="G123" s="23">
        <v>15.118099579538001</v>
      </c>
      <c r="H123" s="23">
        <v>8.7626732072650011</v>
      </c>
      <c r="I123" s="23">
        <v>13.984242111073</v>
      </c>
      <c r="J123" s="49">
        <v>0</v>
      </c>
      <c r="K123" s="47" t="s">
        <v>904</v>
      </c>
      <c r="L123" s="23" t="s">
        <v>904</v>
      </c>
      <c r="M123" s="47">
        <v>14.233622478731</v>
      </c>
      <c r="N123" s="47" t="s">
        <v>904</v>
      </c>
      <c r="O123" s="49" t="s">
        <v>904</v>
      </c>
      <c r="P123" s="47" t="s">
        <v>904</v>
      </c>
      <c r="Q123" s="23" t="s">
        <v>904</v>
      </c>
      <c r="R123" s="47">
        <v>15.118099579538001</v>
      </c>
      <c r="S123" s="47" t="s">
        <v>904</v>
      </c>
      <c r="T123" s="49" t="s">
        <v>904</v>
      </c>
      <c r="U123" s="47" t="s">
        <v>904</v>
      </c>
      <c r="V123" s="23" t="s">
        <v>904</v>
      </c>
      <c r="W123" s="47">
        <v>29.351722058269001</v>
      </c>
      <c r="X123" s="47" t="s">
        <v>904</v>
      </c>
      <c r="Y123" s="49" t="s">
        <v>904</v>
      </c>
      <c r="Z123" s="50" t="s">
        <v>904</v>
      </c>
    </row>
    <row r="124" spans="1:26" x14ac:dyDescent="0.25">
      <c r="A124" s="45" t="s">
        <v>393</v>
      </c>
      <c r="B124" s="45" t="s">
        <v>1035</v>
      </c>
      <c r="C124" s="45" t="s">
        <v>348</v>
      </c>
      <c r="D124" s="46" t="s">
        <v>394</v>
      </c>
      <c r="E124" s="23">
        <v>5.8022262119060004</v>
      </c>
      <c r="F124" s="23">
        <v>2.0224894870470003</v>
      </c>
      <c r="G124" s="23">
        <v>3.7797367248590001</v>
      </c>
      <c r="H124" s="23">
        <v>-26.590869841118998</v>
      </c>
      <c r="I124" s="23">
        <v>3.4962564704950001</v>
      </c>
      <c r="J124" s="49">
        <v>0.5</v>
      </c>
      <c r="K124" s="47" t="s">
        <v>904</v>
      </c>
      <c r="L124" s="23">
        <v>2.0224894870470003</v>
      </c>
      <c r="M124" s="47" t="s">
        <v>904</v>
      </c>
      <c r="N124" s="47" t="s">
        <v>904</v>
      </c>
      <c r="O124" s="49" t="s">
        <v>904</v>
      </c>
      <c r="P124" s="47" t="s">
        <v>904</v>
      </c>
      <c r="Q124" s="23">
        <v>3.7797367248590001</v>
      </c>
      <c r="R124" s="47" t="s">
        <v>904</v>
      </c>
      <c r="S124" s="47" t="s">
        <v>904</v>
      </c>
      <c r="T124" s="49" t="s">
        <v>904</v>
      </c>
      <c r="U124" s="47" t="s">
        <v>904</v>
      </c>
      <c r="V124" s="23">
        <v>5.8022262119060004</v>
      </c>
      <c r="W124" s="47" t="s">
        <v>904</v>
      </c>
      <c r="X124" s="47" t="s">
        <v>904</v>
      </c>
      <c r="Y124" s="49" t="s">
        <v>904</v>
      </c>
      <c r="Z124" s="50" t="s">
        <v>904</v>
      </c>
    </row>
    <row r="125" spans="1:26" x14ac:dyDescent="0.25">
      <c r="A125" s="45" t="s">
        <v>471</v>
      </c>
      <c r="B125" s="45" t="s">
        <v>1036</v>
      </c>
      <c r="C125" s="45" t="s">
        <v>348</v>
      </c>
      <c r="D125" s="46" t="s">
        <v>472</v>
      </c>
      <c r="E125" s="23">
        <v>2.5928593903849997</v>
      </c>
      <c r="F125" s="23">
        <v>0.82782603239499997</v>
      </c>
      <c r="G125" s="23">
        <v>1.7650333579899999</v>
      </c>
      <c r="H125" s="23">
        <v>-15.274735841304</v>
      </c>
      <c r="I125" s="23">
        <v>1.6326558561410001</v>
      </c>
      <c r="J125" s="49">
        <v>0.5</v>
      </c>
      <c r="K125" s="47" t="s">
        <v>904</v>
      </c>
      <c r="L125" s="23">
        <v>0.82782603239499997</v>
      </c>
      <c r="M125" s="47" t="s">
        <v>904</v>
      </c>
      <c r="N125" s="47" t="s">
        <v>904</v>
      </c>
      <c r="O125" s="49" t="s">
        <v>904</v>
      </c>
      <c r="P125" s="47" t="s">
        <v>904</v>
      </c>
      <c r="Q125" s="23">
        <v>1.7650333579899999</v>
      </c>
      <c r="R125" s="47" t="s">
        <v>904</v>
      </c>
      <c r="S125" s="47" t="s">
        <v>904</v>
      </c>
      <c r="T125" s="49" t="s">
        <v>904</v>
      </c>
      <c r="U125" s="47" t="s">
        <v>904</v>
      </c>
      <c r="V125" s="23">
        <v>2.5928593903849997</v>
      </c>
      <c r="W125" s="47" t="s">
        <v>904</v>
      </c>
      <c r="X125" s="47" t="s">
        <v>904</v>
      </c>
      <c r="Y125" s="49" t="s">
        <v>904</v>
      </c>
      <c r="Z125" s="50" t="s">
        <v>904</v>
      </c>
    </row>
    <row r="126" spans="1:26" x14ac:dyDescent="0.25">
      <c r="A126" s="45" t="s">
        <v>359</v>
      </c>
      <c r="B126" s="45" t="s">
        <v>1037</v>
      </c>
      <c r="C126" s="45" t="s">
        <v>348</v>
      </c>
      <c r="D126" s="46" t="s">
        <v>360</v>
      </c>
      <c r="E126" s="23">
        <v>5.0866281592650004</v>
      </c>
      <c r="F126" s="23">
        <v>1.6987311746420002</v>
      </c>
      <c r="G126" s="23">
        <v>3.387896984623</v>
      </c>
      <c r="H126" s="23">
        <v>-6.389567409214</v>
      </c>
      <c r="I126" s="23">
        <v>3.1338047107759999</v>
      </c>
      <c r="J126" s="49">
        <v>0.5</v>
      </c>
      <c r="K126" s="47" t="s">
        <v>904</v>
      </c>
      <c r="L126" s="23">
        <v>1.6987311746420002</v>
      </c>
      <c r="M126" s="47" t="s">
        <v>904</v>
      </c>
      <c r="N126" s="47" t="s">
        <v>904</v>
      </c>
      <c r="O126" s="49" t="s">
        <v>904</v>
      </c>
      <c r="P126" s="47" t="s">
        <v>904</v>
      </c>
      <c r="Q126" s="23">
        <v>3.387896984623</v>
      </c>
      <c r="R126" s="47" t="s">
        <v>904</v>
      </c>
      <c r="S126" s="47" t="s">
        <v>904</v>
      </c>
      <c r="T126" s="49" t="s">
        <v>904</v>
      </c>
      <c r="U126" s="47" t="s">
        <v>904</v>
      </c>
      <c r="V126" s="23">
        <v>5.0866281592650004</v>
      </c>
      <c r="W126" s="47" t="s">
        <v>904</v>
      </c>
      <c r="X126" s="47" t="s">
        <v>904</v>
      </c>
      <c r="Y126" s="49" t="s">
        <v>904</v>
      </c>
      <c r="Z126" s="50" t="s">
        <v>904</v>
      </c>
    </row>
    <row r="127" spans="1:26" x14ac:dyDescent="0.25">
      <c r="A127" s="45" t="s">
        <v>681</v>
      </c>
      <c r="B127" s="45" t="s">
        <v>1038</v>
      </c>
      <c r="C127" s="45" t="s">
        <v>348</v>
      </c>
      <c r="D127" s="46" t="s">
        <v>682</v>
      </c>
      <c r="E127" s="23">
        <v>2.8383348794870003</v>
      </c>
      <c r="F127" s="23">
        <v>1.0042151790280001</v>
      </c>
      <c r="G127" s="23">
        <v>1.834119700459</v>
      </c>
      <c r="H127" s="23">
        <v>-7.0234770546080005</v>
      </c>
      <c r="I127" s="23">
        <v>1.6965607229239998</v>
      </c>
      <c r="J127" s="49">
        <v>0.5</v>
      </c>
      <c r="K127" s="47" t="s">
        <v>904</v>
      </c>
      <c r="L127" s="23">
        <v>1.0042151790280001</v>
      </c>
      <c r="M127" s="47" t="s">
        <v>904</v>
      </c>
      <c r="N127" s="47" t="s">
        <v>904</v>
      </c>
      <c r="O127" s="49" t="s">
        <v>904</v>
      </c>
      <c r="P127" s="47" t="s">
        <v>904</v>
      </c>
      <c r="Q127" s="23">
        <v>1.834119700459</v>
      </c>
      <c r="R127" s="47" t="s">
        <v>904</v>
      </c>
      <c r="S127" s="47" t="s">
        <v>904</v>
      </c>
      <c r="T127" s="49" t="s">
        <v>904</v>
      </c>
      <c r="U127" s="47" t="s">
        <v>904</v>
      </c>
      <c r="V127" s="23">
        <v>2.8383348794870003</v>
      </c>
      <c r="W127" s="47" t="s">
        <v>904</v>
      </c>
      <c r="X127" s="47" t="s">
        <v>904</v>
      </c>
      <c r="Y127" s="49" t="s">
        <v>904</v>
      </c>
      <c r="Z127" s="50" t="s">
        <v>904</v>
      </c>
    </row>
    <row r="128" spans="1:26" x14ac:dyDescent="0.25">
      <c r="A128" s="45" t="s">
        <v>457</v>
      </c>
      <c r="B128" s="45" t="s">
        <v>1039</v>
      </c>
      <c r="C128" s="45" t="s">
        <v>348</v>
      </c>
      <c r="D128" s="46" t="s">
        <v>458</v>
      </c>
      <c r="E128" s="23">
        <v>3.6195001308279995</v>
      </c>
      <c r="F128" s="23">
        <v>1.2471867768530001</v>
      </c>
      <c r="G128" s="23">
        <v>2.3723133539749997</v>
      </c>
      <c r="H128" s="23">
        <v>-2.3703730569330004</v>
      </c>
      <c r="I128" s="23">
        <v>2.1943898524270002</v>
      </c>
      <c r="J128" s="49">
        <v>0.49979499999999999</v>
      </c>
      <c r="K128" s="47" t="s">
        <v>904</v>
      </c>
      <c r="L128" s="23">
        <v>1.2471867768530001</v>
      </c>
      <c r="M128" s="47" t="s">
        <v>904</v>
      </c>
      <c r="N128" s="47" t="s">
        <v>904</v>
      </c>
      <c r="O128" s="49" t="s">
        <v>904</v>
      </c>
      <c r="P128" s="47" t="s">
        <v>904</v>
      </c>
      <c r="Q128" s="23">
        <v>2.3723133539749997</v>
      </c>
      <c r="R128" s="47" t="s">
        <v>904</v>
      </c>
      <c r="S128" s="47" t="s">
        <v>904</v>
      </c>
      <c r="T128" s="49" t="s">
        <v>904</v>
      </c>
      <c r="U128" s="47" t="s">
        <v>904</v>
      </c>
      <c r="V128" s="23">
        <v>3.6195001308279995</v>
      </c>
      <c r="W128" s="47" t="s">
        <v>904</v>
      </c>
      <c r="X128" s="47" t="s">
        <v>904</v>
      </c>
      <c r="Y128" s="49" t="s">
        <v>904</v>
      </c>
      <c r="Z128" s="50" t="s">
        <v>904</v>
      </c>
    </row>
    <row r="129" spans="1:26" x14ac:dyDescent="0.25">
      <c r="A129" s="45" t="s">
        <v>545</v>
      </c>
      <c r="B129" s="45" t="s">
        <v>1040</v>
      </c>
      <c r="C129" s="45" t="s">
        <v>348</v>
      </c>
      <c r="D129" s="46" t="s">
        <v>546</v>
      </c>
      <c r="E129" s="23">
        <v>2.631826440028</v>
      </c>
      <c r="F129" s="23">
        <v>0.86064816519199994</v>
      </c>
      <c r="G129" s="23">
        <v>1.7711782748360001</v>
      </c>
      <c r="H129" s="23">
        <v>-8.2469078235409992</v>
      </c>
      <c r="I129" s="23">
        <v>1.638339904223</v>
      </c>
      <c r="J129" s="49">
        <v>0.5</v>
      </c>
      <c r="K129" s="47" t="s">
        <v>904</v>
      </c>
      <c r="L129" s="23">
        <v>0.86064816519199994</v>
      </c>
      <c r="M129" s="47" t="s">
        <v>904</v>
      </c>
      <c r="N129" s="47" t="s">
        <v>904</v>
      </c>
      <c r="O129" s="49" t="s">
        <v>904</v>
      </c>
      <c r="P129" s="47" t="s">
        <v>904</v>
      </c>
      <c r="Q129" s="23">
        <v>1.7711782748360001</v>
      </c>
      <c r="R129" s="47" t="s">
        <v>904</v>
      </c>
      <c r="S129" s="47" t="s">
        <v>904</v>
      </c>
      <c r="T129" s="49" t="s">
        <v>904</v>
      </c>
      <c r="U129" s="47" t="s">
        <v>904</v>
      </c>
      <c r="V129" s="23">
        <v>2.631826440028</v>
      </c>
      <c r="W129" s="47" t="s">
        <v>904</v>
      </c>
      <c r="X129" s="47" t="s">
        <v>904</v>
      </c>
      <c r="Y129" s="49" t="s">
        <v>904</v>
      </c>
      <c r="Z129" s="50" t="s">
        <v>904</v>
      </c>
    </row>
    <row r="130" spans="1:26" x14ac:dyDescent="0.25">
      <c r="A130" s="45" t="s">
        <v>73</v>
      </c>
      <c r="B130" s="45" t="s">
        <v>1041</v>
      </c>
      <c r="C130" s="45" t="s">
        <v>36</v>
      </c>
      <c r="D130" s="46" t="s">
        <v>74</v>
      </c>
      <c r="E130" s="23">
        <v>90.767749363282007</v>
      </c>
      <c r="F130" s="23">
        <v>37.257601685348</v>
      </c>
      <c r="G130" s="23">
        <v>53.510147677934</v>
      </c>
      <c r="H130" s="23">
        <v>9.9513930611390009</v>
      </c>
      <c r="I130" s="23">
        <v>49.496886602089006</v>
      </c>
      <c r="J130" s="49">
        <v>0</v>
      </c>
      <c r="K130" s="47">
        <v>33.386591883058998</v>
      </c>
      <c r="L130" s="23">
        <v>3.8710098022900001</v>
      </c>
      <c r="M130" s="47" t="s">
        <v>904</v>
      </c>
      <c r="N130" s="47" t="s">
        <v>904</v>
      </c>
      <c r="O130" s="49" t="s">
        <v>904</v>
      </c>
      <c r="P130" s="47">
        <v>46.108314438038995</v>
      </c>
      <c r="Q130" s="23">
        <v>7.4018332398960007</v>
      </c>
      <c r="R130" s="47" t="s">
        <v>904</v>
      </c>
      <c r="S130" s="47" t="s">
        <v>904</v>
      </c>
      <c r="T130" s="49" t="s">
        <v>904</v>
      </c>
      <c r="U130" s="47">
        <v>79.494906321097005</v>
      </c>
      <c r="V130" s="23">
        <v>11.272843042184999</v>
      </c>
      <c r="W130" s="47" t="s">
        <v>904</v>
      </c>
      <c r="X130" s="47" t="s">
        <v>904</v>
      </c>
      <c r="Y130" s="49" t="s">
        <v>904</v>
      </c>
      <c r="Z130" s="50" t="s">
        <v>904</v>
      </c>
    </row>
    <row r="131" spans="1:26" x14ac:dyDescent="0.25">
      <c r="A131" s="45" t="s">
        <v>635</v>
      </c>
      <c r="B131" s="45" t="s">
        <v>1042</v>
      </c>
      <c r="C131" s="45" t="s">
        <v>348</v>
      </c>
      <c r="D131" s="46" t="s">
        <v>636</v>
      </c>
      <c r="E131" s="23">
        <v>4.2312247261889997</v>
      </c>
      <c r="F131" s="23">
        <v>1.415714289771</v>
      </c>
      <c r="G131" s="23">
        <v>2.8155104364180001</v>
      </c>
      <c r="H131" s="23">
        <v>-5.5278660362999998</v>
      </c>
      <c r="I131" s="23">
        <v>2.6043471536860001</v>
      </c>
      <c r="J131" s="49">
        <v>0.5</v>
      </c>
      <c r="K131" s="47" t="s">
        <v>904</v>
      </c>
      <c r="L131" s="23">
        <v>1.415714289771</v>
      </c>
      <c r="M131" s="47" t="s">
        <v>904</v>
      </c>
      <c r="N131" s="47" t="s">
        <v>904</v>
      </c>
      <c r="O131" s="49" t="s">
        <v>904</v>
      </c>
      <c r="P131" s="47" t="s">
        <v>904</v>
      </c>
      <c r="Q131" s="23">
        <v>2.8155104364180001</v>
      </c>
      <c r="R131" s="47" t="s">
        <v>904</v>
      </c>
      <c r="S131" s="47" t="s">
        <v>904</v>
      </c>
      <c r="T131" s="49" t="s">
        <v>904</v>
      </c>
      <c r="U131" s="47" t="s">
        <v>904</v>
      </c>
      <c r="V131" s="23">
        <v>4.2312247261889997</v>
      </c>
      <c r="W131" s="47" t="s">
        <v>904</v>
      </c>
      <c r="X131" s="47" t="s">
        <v>904</v>
      </c>
      <c r="Y131" s="49" t="s">
        <v>904</v>
      </c>
      <c r="Z131" s="50" t="s">
        <v>904</v>
      </c>
    </row>
    <row r="132" spans="1:26" x14ac:dyDescent="0.25">
      <c r="A132" s="45" t="s">
        <v>1043</v>
      </c>
      <c r="B132" s="45" t="s">
        <v>1044</v>
      </c>
      <c r="C132" s="45" t="s">
        <v>811</v>
      </c>
      <c r="D132" s="46" t="s">
        <v>1045</v>
      </c>
      <c r="E132" s="23">
        <v>1156.5559663826079</v>
      </c>
      <c r="F132" s="23">
        <v>168.12009836088401</v>
      </c>
      <c r="G132" s="23">
        <v>988.43586802172399</v>
      </c>
      <c r="H132" s="23">
        <v>-358.61463976241305</v>
      </c>
      <c r="I132" s="23">
        <v>914.30317792009498</v>
      </c>
      <c r="J132" s="49">
        <v>0.26622200000000001</v>
      </c>
      <c r="K132" s="47"/>
      <c r="M132" s="47">
        <v>113.141311841682</v>
      </c>
      <c r="N132" s="47">
        <v>25.392836011137998</v>
      </c>
      <c r="O132" s="49">
        <v>29.585950508064002</v>
      </c>
      <c r="P132" s="47"/>
      <c r="R132" s="47">
        <v>120.21292356925599</v>
      </c>
      <c r="S132" s="47">
        <v>861.30722747102106</v>
      </c>
      <c r="T132" s="49">
        <v>6.9157169814469999</v>
      </c>
      <c r="U132" s="47"/>
      <c r="W132" s="47">
        <v>233.354235410938</v>
      </c>
      <c r="X132" s="47">
        <v>886.70006348215907</v>
      </c>
      <c r="Y132" s="49">
        <v>36.501667489511995</v>
      </c>
      <c r="Z132" s="50" t="s">
        <v>904</v>
      </c>
    </row>
    <row r="133" spans="1:26" x14ac:dyDescent="0.25">
      <c r="A133" s="45" t="s">
        <v>459</v>
      </c>
      <c r="B133" s="45" t="s">
        <v>1046</v>
      </c>
      <c r="C133" s="45" t="s">
        <v>348</v>
      </c>
      <c r="D133" s="46" t="s">
        <v>460</v>
      </c>
      <c r="E133" s="23">
        <v>5.2467804407620005</v>
      </c>
      <c r="F133" s="23">
        <v>1.8564628599290001</v>
      </c>
      <c r="G133" s="23">
        <v>3.3903175808329999</v>
      </c>
      <c r="H133" s="23">
        <v>-16.641366979567</v>
      </c>
      <c r="I133" s="23">
        <v>3.136043762271</v>
      </c>
      <c r="J133" s="49">
        <v>0.5</v>
      </c>
      <c r="K133" s="47" t="s">
        <v>904</v>
      </c>
      <c r="L133" s="23">
        <v>1.8564628599290001</v>
      </c>
      <c r="M133" s="47" t="s">
        <v>904</v>
      </c>
      <c r="N133" s="47" t="s">
        <v>904</v>
      </c>
      <c r="O133" s="49" t="s">
        <v>904</v>
      </c>
      <c r="P133" s="47" t="s">
        <v>904</v>
      </c>
      <c r="Q133" s="23">
        <v>3.3903175808329999</v>
      </c>
      <c r="R133" s="47" t="s">
        <v>904</v>
      </c>
      <c r="S133" s="47" t="s">
        <v>904</v>
      </c>
      <c r="T133" s="49" t="s">
        <v>904</v>
      </c>
      <c r="U133" s="47" t="s">
        <v>904</v>
      </c>
      <c r="V133" s="23">
        <v>5.2467804407620005</v>
      </c>
      <c r="W133" s="47" t="s">
        <v>904</v>
      </c>
      <c r="X133" s="47" t="s">
        <v>904</v>
      </c>
      <c r="Y133" s="49" t="s">
        <v>904</v>
      </c>
      <c r="Z133" s="50" t="s">
        <v>904</v>
      </c>
    </row>
    <row r="134" spans="1:26" x14ac:dyDescent="0.25">
      <c r="A134" s="45" t="s">
        <v>178</v>
      </c>
      <c r="B134" s="45" t="s">
        <v>1047</v>
      </c>
      <c r="C134" s="45" t="s">
        <v>952</v>
      </c>
      <c r="D134" s="46" t="s">
        <v>179</v>
      </c>
      <c r="E134" s="23">
        <v>119.248079012704</v>
      </c>
      <c r="F134" s="23">
        <v>49.905403869552003</v>
      </c>
      <c r="G134" s="23">
        <v>69.342675143151993</v>
      </c>
      <c r="H134" s="23">
        <v>48.710963880785002</v>
      </c>
      <c r="I134" s="23">
        <v>64.141974507416009</v>
      </c>
      <c r="J134" s="49">
        <v>0</v>
      </c>
      <c r="K134" s="47">
        <v>46.454277913285999</v>
      </c>
      <c r="L134" s="23" t="s">
        <v>904</v>
      </c>
      <c r="M134" s="47">
        <v>3.4511259562659999</v>
      </c>
      <c r="N134" s="47" t="s">
        <v>904</v>
      </c>
      <c r="O134" s="49" t="s">
        <v>904</v>
      </c>
      <c r="P134" s="47">
        <v>65.676454953438991</v>
      </c>
      <c r="Q134" s="23" t="s">
        <v>904</v>
      </c>
      <c r="R134" s="47">
        <v>3.666220189713</v>
      </c>
      <c r="S134" s="47" t="s">
        <v>904</v>
      </c>
      <c r="T134" s="49" t="s">
        <v>904</v>
      </c>
      <c r="U134" s="47">
        <v>112.130732866725</v>
      </c>
      <c r="V134" s="23" t="s">
        <v>904</v>
      </c>
      <c r="W134" s="47">
        <v>7.1173461459789999</v>
      </c>
      <c r="X134" s="47" t="s">
        <v>904</v>
      </c>
      <c r="Y134" s="49" t="s">
        <v>904</v>
      </c>
      <c r="Z134" s="50" t="s">
        <v>904</v>
      </c>
    </row>
    <row r="135" spans="1:26" x14ac:dyDescent="0.25">
      <c r="A135" s="45" t="s">
        <v>473</v>
      </c>
      <c r="B135" s="45" t="s">
        <v>1048</v>
      </c>
      <c r="C135" s="45" t="s">
        <v>348</v>
      </c>
      <c r="D135" s="46" t="s">
        <v>474</v>
      </c>
      <c r="E135" s="23">
        <v>3.4683593819620002</v>
      </c>
      <c r="F135" s="23">
        <v>1.175888577454</v>
      </c>
      <c r="G135" s="23">
        <v>2.292470804508</v>
      </c>
      <c r="H135" s="23">
        <v>-3.5207643022870001</v>
      </c>
      <c r="I135" s="23">
        <v>2.1205354941699999</v>
      </c>
      <c r="J135" s="49">
        <v>0.5</v>
      </c>
      <c r="K135" s="47" t="s">
        <v>904</v>
      </c>
      <c r="L135" s="23">
        <v>1.175888577454</v>
      </c>
      <c r="M135" s="47" t="s">
        <v>904</v>
      </c>
      <c r="N135" s="47" t="s">
        <v>904</v>
      </c>
      <c r="O135" s="49" t="s">
        <v>904</v>
      </c>
      <c r="P135" s="47" t="s">
        <v>904</v>
      </c>
      <c r="Q135" s="23">
        <v>2.292470804508</v>
      </c>
      <c r="R135" s="47" t="s">
        <v>904</v>
      </c>
      <c r="S135" s="47" t="s">
        <v>904</v>
      </c>
      <c r="T135" s="49" t="s">
        <v>904</v>
      </c>
      <c r="U135" s="47" t="s">
        <v>904</v>
      </c>
      <c r="V135" s="23">
        <v>3.4683593819620002</v>
      </c>
      <c r="W135" s="47" t="s">
        <v>904</v>
      </c>
      <c r="X135" s="47" t="s">
        <v>904</v>
      </c>
      <c r="Y135" s="49" t="s">
        <v>904</v>
      </c>
      <c r="Z135" s="50" t="s">
        <v>904</v>
      </c>
    </row>
    <row r="136" spans="1:26" x14ac:dyDescent="0.25">
      <c r="A136" s="45" t="s">
        <v>525</v>
      </c>
      <c r="B136" s="45" t="s">
        <v>1049</v>
      </c>
      <c r="C136" s="45" t="s">
        <v>348</v>
      </c>
      <c r="D136" s="46" t="s">
        <v>526</v>
      </c>
      <c r="E136" s="23">
        <v>3.9391180439310003</v>
      </c>
      <c r="F136" s="23">
        <v>1.2257712102010001</v>
      </c>
      <c r="G136" s="23">
        <v>2.7133468337300002</v>
      </c>
      <c r="H136" s="23">
        <v>-6.4524626810950005</v>
      </c>
      <c r="I136" s="23">
        <v>2.509845821201</v>
      </c>
      <c r="J136" s="49">
        <v>0.5</v>
      </c>
      <c r="K136" s="47" t="s">
        <v>904</v>
      </c>
      <c r="L136" s="23">
        <v>1.2257712102010001</v>
      </c>
      <c r="M136" s="47" t="s">
        <v>904</v>
      </c>
      <c r="N136" s="47" t="s">
        <v>904</v>
      </c>
      <c r="O136" s="49" t="s">
        <v>904</v>
      </c>
      <c r="P136" s="47" t="s">
        <v>904</v>
      </c>
      <c r="Q136" s="23">
        <v>2.7133468337300002</v>
      </c>
      <c r="R136" s="47" t="s">
        <v>904</v>
      </c>
      <c r="S136" s="47" t="s">
        <v>904</v>
      </c>
      <c r="T136" s="49" t="s">
        <v>904</v>
      </c>
      <c r="U136" s="47" t="s">
        <v>904</v>
      </c>
      <c r="V136" s="23">
        <v>3.9391180439310003</v>
      </c>
      <c r="W136" s="47" t="s">
        <v>904</v>
      </c>
      <c r="X136" s="47" t="s">
        <v>904</v>
      </c>
      <c r="Y136" s="49" t="s">
        <v>904</v>
      </c>
      <c r="Z136" s="50" t="s">
        <v>904</v>
      </c>
    </row>
    <row r="137" spans="1:26" x14ac:dyDescent="0.25">
      <c r="A137" s="45" t="s">
        <v>597</v>
      </c>
      <c r="B137" s="45" t="s">
        <v>1050</v>
      </c>
      <c r="C137" s="45" t="s">
        <v>348</v>
      </c>
      <c r="D137" s="46" t="s">
        <v>598</v>
      </c>
      <c r="E137" s="23">
        <v>7.2545947316620003</v>
      </c>
      <c r="F137" s="23">
        <v>3.7396674825260003</v>
      </c>
      <c r="G137" s="23">
        <v>3.514927249136</v>
      </c>
      <c r="H137" s="23">
        <v>-8.7291584976640006</v>
      </c>
      <c r="I137" s="23">
        <v>3.251307705451</v>
      </c>
      <c r="J137" s="49">
        <v>0.5</v>
      </c>
      <c r="K137" s="47" t="s">
        <v>904</v>
      </c>
      <c r="L137" s="23">
        <v>3.7396674825260003</v>
      </c>
      <c r="M137" s="47" t="s">
        <v>904</v>
      </c>
      <c r="N137" s="47" t="s">
        <v>904</v>
      </c>
      <c r="O137" s="49" t="s">
        <v>904</v>
      </c>
      <c r="P137" s="47" t="s">
        <v>904</v>
      </c>
      <c r="Q137" s="23">
        <v>3.514927249136</v>
      </c>
      <c r="R137" s="47" t="s">
        <v>904</v>
      </c>
      <c r="S137" s="47" t="s">
        <v>904</v>
      </c>
      <c r="T137" s="49" t="s">
        <v>904</v>
      </c>
      <c r="U137" s="47" t="s">
        <v>904</v>
      </c>
      <c r="V137" s="23">
        <v>7.2545947316620003</v>
      </c>
      <c r="W137" s="47" t="s">
        <v>904</v>
      </c>
      <c r="X137" s="47" t="s">
        <v>904</v>
      </c>
      <c r="Y137" s="49" t="s">
        <v>904</v>
      </c>
      <c r="Z137" s="50" t="s">
        <v>904</v>
      </c>
    </row>
    <row r="138" spans="1:26" x14ac:dyDescent="0.25">
      <c r="A138" s="45" t="s">
        <v>749</v>
      </c>
      <c r="B138" s="45" t="s">
        <v>1051</v>
      </c>
      <c r="C138" s="45" t="s">
        <v>751</v>
      </c>
      <c r="D138" s="46" t="s">
        <v>750</v>
      </c>
      <c r="E138" s="23">
        <v>56.475758999789996</v>
      </c>
      <c r="F138" s="23">
        <v>27.156423513413998</v>
      </c>
      <c r="G138" s="23">
        <v>29.319335486375998</v>
      </c>
      <c r="H138" s="23">
        <v>18.826917309379997</v>
      </c>
      <c r="I138" s="23">
        <v>27.120385324898002</v>
      </c>
      <c r="J138" s="49">
        <v>0</v>
      </c>
      <c r="K138" s="47" t="s">
        <v>904</v>
      </c>
      <c r="L138" s="23" t="s">
        <v>904</v>
      </c>
      <c r="M138" s="47">
        <v>27.156423513413998</v>
      </c>
      <c r="N138" s="47" t="s">
        <v>904</v>
      </c>
      <c r="O138" s="49" t="s">
        <v>904</v>
      </c>
      <c r="P138" s="47" t="s">
        <v>904</v>
      </c>
      <c r="Q138" s="23" t="s">
        <v>904</v>
      </c>
      <c r="R138" s="47">
        <v>29.319335486375998</v>
      </c>
      <c r="S138" s="47" t="s">
        <v>904</v>
      </c>
      <c r="T138" s="49" t="s">
        <v>904</v>
      </c>
      <c r="U138" s="47" t="s">
        <v>904</v>
      </c>
      <c r="V138" s="23" t="s">
        <v>904</v>
      </c>
      <c r="W138" s="47">
        <v>56.475758999789996</v>
      </c>
      <c r="X138" s="47" t="s">
        <v>904</v>
      </c>
      <c r="Y138" s="49" t="s">
        <v>904</v>
      </c>
      <c r="Z138" s="50" t="s">
        <v>904</v>
      </c>
    </row>
    <row r="139" spans="1:26" x14ac:dyDescent="0.25">
      <c r="A139" s="45" t="s">
        <v>112</v>
      </c>
      <c r="B139" s="45" t="s">
        <v>1052</v>
      </c>
      <c r="C139" s="45" t="s">
        <v>915</v>
      </c>
      <c r="D139" s="46" t="s">
        <v>113</v>
      </c>
      <c r="E139" s="23">
        <v>129.52732829635499</v>
      </c>
      <c r="F139" s="23">
        <v>53.121671035572</v>
      </c>
      <c r="G139" s="23">
        <v>76.405657260783002</v>
      </c>
      <c r="H139" s="23">
        <v>57.738332930388999</v>
      </c>
      <c r="I139" s="23">
        <v>70.675232966224002</v>
      </c>
      <c r="J139" s="49">
        <v>0</v>
      </c>
      <c r="K139" s="47">
        <v>45.454727190713001</v>
      </c>
      <c r="L139" s="23">
        <v>7.6669438448590004</v>
      </c>
      <c r="M139" s="47" t="s">
        <v>904</v>
      </c>
      <c r="N139" s="47" t="s">
        <v>904</v>
      </c>
      <c r="O139" s="49" t="s">
        <v>904</v>
      </c>
      <c r="P139" s="47">
        <v>62.740597480668001</v>
      </c>
      <c r="Q139" s="23">
        <v>13.665059780115001</v>
      </c>
      <c r="R139" s="47" t="s">
        <v>904</v>
      </c>
      <c r="S139" s="47" t="s">
        <v>904</v>
      </c>
      <c r="T139" s="49" t="s">
        <v>904</v>
      </c>
      <c r="U139" s="47">
        <v>108.195324671381</v>
      </c>
      <c r="V139" s="23">
        <v>21.332003624974</v>
      </c>
      <c r="W139" s="47" t="s">
        <v>904</v>
      </c>
      <c r="X139" s="47" t="s">
        <v>904</v>
      </c>
      <c r="Y139" s="49" t="s">
        <v>904</v>
      </c>
      <c r="Z139" s="50" t="s">
        <v>904</v>
      </c>
    </row>
    <row r="140" spans="1:26" x14ac:dyDescent="0.25">
      <c r="A140" s="45" t="s">
        <v>697</v>
      </c>
      <c r="B140" s="45" t="s">
        <v>1053</v>
      </c>
      <c r="C140" s="45" t="s">
        <v>348</v>
      </c>
      <c r="D140" s="46" t="s">
        <v>698</v>
      </c>
      <c r="E140" s="23">
        <v>3.7768897597910001</v>
      </c>
      <c r="F140" s="23">
        <v>1.09674900619</v>
      </c>
      <c r="G140" s="23">
        <v>2.680140753601</v>
      </c>
      <c r="H140" s="23">
        <v>-28.293585421671001</v>
      </c>
      <c r="I140" s="23">
        <v>2.479130197081</v>
      </c>
      <c r="J140" s="49">
        <v>0.5</v>
      </c>
      <c r="K140" s="47" t="s">
        <v>904</v>
      </c>
      <c r="L140" s="23">
        <v>1.09674900619</v>
      </c>
      <c r="M140" s="47" t="s">
        <v>904</v>
      </c>
      <c r="N140" s="47" t="s">
        <v>904</v>
      </c>
      <c r="O140" s="49" t="s">
        <v>904</v>
      </c>
      <c r="P140" s="47" t="s">
        <v>904</v>
      </c>
      <c r="Q140" s="23">
        <v>2.680140753601</v>
      </c>
      <c r="R140" s="47" t="s">
        <v>904</v>
      </c>
      <c r="S140" s="47" t="s">
        <v>904</v>
      </c>
      <c r="T140" s="49" t="s">
        <v>904</v>
      </c>
      <c r="U140" s="47" t="s">
        <v>904</v>
      </c>
      <c r="V140" s="23">
        <v>3.7768897597910001</v>
      </c>
      <c r="W140" s="47" t="s">
        <v>904</v>
      </c>
      <c r="X140" s="47" t="s">
        <v>904</v>
      </c>
      <c r="Y140" s="49" t="s">
        <v>904</v>
      </c>
      <c r="Z140" s="50" t="s">
        <v>904</v>
      </c>
    </row>
    <row r="141" spans="1:26" x14ac:dyDescent="0.25">
      <c r="A141" s="45" t="s">
        <v>114</v>
      </c>
      <c r="B141" s="45" t="s">
        <v>1054</v>
      </c>
      <c r="C141" s="45" t="s">
        <v>915</v>
      </c>
      <c r="D141" s="46" t="s">
        <v>115</v>
      </c>
      <c r="E141" s="23">
        <v>170.75900987035601</v>
      </c>
      <c r="F141" s="23">
        <v>69.140457949137996</v>
      </c>
      <c r="G141" s="23">
        <v>101.618551921218</v>
      </c>
      <c r="H141" s="23">
        <v>75.147852606252002</v>
      </c>
      <c r="I141" s="23">
        <v>93.997160527125999</v>
      </c>
      <c r="J141" s="49">
        <v>0</v>
      </c>
      <c r="K141" s="47">
        <v>55.515723135439998</v>
      </c>
      <c r="L141" s="23">
        <v>13.624734813698</v>
      </c>
      <c r="M141" s="47" t="s">
        <v>904</v>
      </c>
      <c r="N141" s="47" t="s">
        <v>904</v>
      </c>
      <c r="O141" s="49" t="s">
        <v>904</v>
      </c>
      <c r="P141" s="47">
        <v>77.981471878788994</v>
      </c>
      <c r="Q141" s="23">
        <v>23.637080042429002</v>
      </c>
      <c r="R141" s="47" t="s">
        <v>904</v>
      </c>
      <c r="S141" s="47" t="s">
        <v>904</v>
      </c>
      <c r="T141" s="49" t="s">
        <v>904</v>
      </c>
      <c r="U141" s="47">
        <v>133.49719501422899</v>
      </c>
      <c r="V141" s="23">
        <v>37.261814856126001</v>
      </c>
      <c r="W141" s="47" t="s">
        <v>904</v>
      </c>
      <c r="X141" s="47" t="s">
        <v>904</v>
      </c>
      <c r="Y141" s="49" t="s">
        <v>904</v>
      </c>
      <c r="Z141" s="50" t="s">
        <v>904</v>
      </c>
    </row>
    <row r="142" spans="1:26" x14ac:dyDescent="0.25">
      <c r="A142" s="45" t="s">
        <v>268</v>
      </c>
      <c r="B142" s="45" t="s">
        <v>1055</v>
      </c>
      <c r="C142" s="45" t="s">
        <v>923</v>
      </c>
      <c r="D142" s="46" t="s">
        <v>269</v>
      </c>
      <c r="E142" s="23">
        <v>55.292191519767997</v>
      </c>
      <c r="F142" s="23">
        <v>22.250579822232002</v>
      </c>
      <c r="G142" s="23">
        <v>33.041611697535998</v>
      </c>
      <c r="H142" s="23">
        <v>7.5111558032900003</v>
      </c>
      <c r="I142" s="23">
        <v>30.56349082022</v>
      </c>
      <c r="J142" s="49">
        <v>0</v>
      </c>
      <c r="K142" s="47">
        <v>20.085002003694001</v>
      </c>
      <c r="L142" s="23">
        <v>2.1655778185379999</v>
      </c>
      <c r="M142" s="47" t="s">
        <v>904</v>
      </c>
      <c r="N142" s="47" t="s">
        <v>904</v>
      </c>
      <c r="O142" s="49" t="s">
        <v>904</v>
      </c>
      <c r="P142" s="47">
        <v>28.737925269981002</v>
      </c>
      <c r="Q142" s="23">
        <v>4.3036864275540001</v>
      </c>
      <c r="R142" s="47" t="s">
        <v>904</v>
      </c>
      <c r="S142" s="47" t="s">
        <v>904</v>
      </c>
      <c r="T142" s="49" t="s">
        <v>904</v>
      </c>
      <c r="U142" s="47">
        <v>48.822927273676001</v>
      </c>
      <c r="V142" s="23">
        <v>6.469264246092</v>
      </c>
      <c r="W142" s="47" t="s">
        <v>904</v>
      </c>
      <c r="X142" s="47" t="s">
        <v>904</v>
      </c>
      <c r="Y142" s="49" t="s">
        <v>904</v>
      </c>
      <c r="Z142" s="50" t="s">
        <v>904</v>
      </c>
    </row>
    <row r="143" spans="1:26" x14ac:dyDescent="0.25">
      <c r="A143" s="45" t="s">
        <v>623</v>
      </c>
      <c r="B143" s="45" t="s">
        <v>1056</v>
      </c>
      <c r="C143" s="45" t="s">
        <v>348</v>
      </c>
      <c r="D143" s="46" t="s">
        <v>624</v>
      </c>
      <c r="E143" s="23">
        <v>2.9313048890109998</v>
      </c>
      <c r="F143" s="23">
        <v>1.0207478960859999</v>
      </c>
      <c r="G143" s="23">
        <v>1.9105569929249999</v>
      </c>
      <c r="H143" s="23">
        <v>-8.9349839428699998</v>
      </c>
      <c r="I143" s="23">
        <v>1.767265218456</v>
      </c>
      <c r="J143" s="49">
        <v>0.5</v>
      </c>
      <c r="K143" s="47" t="s">
        <v>904</v>
      </c>
      <c r="L143" s="23">
        <v>1.0207478960859999</v>
      </c>
      <c r="M143" s="47" t="s">
        <v>904</v>
      </c>
      <c r="N143" s="47" t="s">
        <v>904</v>
      </c>
      <c r="O143" s="49" t="s">
        <v>904</v>
      </c>
      <c r="P143" s="47" t="s">
        <v>904</v>
      </c>
      <c r="Q143" s="23">
        <v>1.9105569929249999</v>
      </c>
      <c r="R143" s="47" t="s">
        <v>904</v>
      </c>
      <c r="S143" s="47" t="s">
        <v>904</v>
      </c>
      <c r="T143" s="49" t="s">
        <v>904</v>
      </c>
      <c r="U143" s="47" t="s">
        <v>904</v>
      </c>
      <c r="V143" s="23">
        <v>2.9313048890109998</v>
      </c>
      <c r="W143" s="47" t="s">
        <v>904</v>
      </c>
      <c r="X143" s="47" t="s">
        <v>904</v>
      </c>
      <c r="Y143" s="49" t="s">
        <v>904</v>
      </c>
      <c r="Z143" s="50" t="s">
        <v>904</v>
      </c>
    </row>
    <row r="144" spans="1:26" x14ac:dyDescent="0.25">
      <c r="A144" s="45" t="s">
        <v>116</v>
      </c>
      <c r="B144" s="45" t="s">
        <v>1057</v>
      </c>
      <c r="C144" s="45" t="s">
        <v>915</v>
      </c>
      <c r="D144" s="46" t="s">
        <v>117</v>
      </c>
      <c r="E144" s="23">
        <v>95.062281545187005</v>
      </c>
      <c r="F144" s="23">
        <v>38.452810995483006</v>
      </c>
      <c r="G144" s="23">
        <v>56.609470549704</v>
      </c>
      <c r="H144" s="23">
        <v>-2.9614846685600003</v>
      </c>
      <c r="I144" s="23">
        <v>52.363760258475999</v>
      </c>
      <c r="J144" s="49">
        <v>4.9714000000000001E-2</v>
      </c>
      <c r="K144" s="47">
        <v>27.696073688790001</v>
      </c>
      <c r="L144" s="23">
        <v>10.756737306693001</v>
      </c>
      <c r="M144" s="47" t="s">
        <v>904</v>
      </c>
      <c r="N144" s="47" t="s">
        <v>904</v>
      </c>
      <c r="O144" s="49" t="s">
        <v>904</v>
      </c>
      <c r="P144" s="47">
        <v>37.865898028415998</v>
      </c>
      <c r="Q144" s="23">
        <v>18.743572521288002</v>
      </c>
      <c r="R144" s="47" t="s">
        <v>904</v>
      </c>
      <c r="S144" s="47" t="s">
        <v>904</v>
      </c>
      <c r="T144" s="49" t="s">
        <v>904</v>
      </c>
      <c r="U144" s="47">
        <v>65.561971717206006</v>
      </c>
      <c r="V144" s="23">
        <v>29.500309827980999</v>
      </c>
      <c r="W144" s="47" t="s">
        <v>904</v>
      </c>
      <c r="X144" s="47" t="s">
        <v>904</v>
      </c>
      <c r="Y144" s="49" t="s">
        <v>904</v>
      </c>
      <c r="Z144" s="50" t="s">
        <v>904</v>
      </c>
    </row>
    <row r="145" spans="1:26" x14ac:dyDescent="0.25">
      <c r="A145" s="45" t="s">
        <v>323</v>
      </c>
      <c r="B145" s="45" t="s">
        <v>1058</v>
      </c>
      <c r="C145" s="45" t="s">
        <v>952</v>
      </c>
      <c r="D145" s="46" t="s">
        <v>324</v>
      </c>
      <c r="E145" s="23">
        <v>190.81843090398701</v>
      </c>
      <c r="F145" s="23">
        <v>80.764214714432995</v>
      </c>
      <c r="G145" s="23">
        <v>110.05421618955401</v>
      </c>
      <c r="H145" s="23">
        <v>66.220400016653997</v>
      </c>
      <c r="I145" s="23">
        <v>101.80014997533699</v>
      </c>
      <c r="J145" s="49">
        <v>0</v>
      </c>
      <c r="K145" s="47">
        <v>80.764214714432995</v>
      </c>
      <c r="L145" s="23" t="s">
        <v>904</v>
      </c>
      <c r="M145" s="47" t="s">
        <v>904</v>
      </c>
      <c r="N145" s="47" t="s">
        <v>904</v>
      </c>
      <c r="O145" s="49" t="s">
        <v>904</v>
      </c>
      <c r="P145" s="47">
        <v>110.05421618955401</v>
      </c>
      <c r="Q145" s="23" t="s">
        <v>904</v>
      </c>
      <c r="R145" s="47" t="s">
        <v>904</v>
      </c>
      <c r="S145" s="47" t="s">
        <v>904</v>
      </c>
      <c r="T145" s="49" t="s">
        <v>904</v>
      </c>
      <c r="U145" s="47">
        <v>190.81843090398701</v>
      </c>
      <c r="V145" s="23" t="s">
        <v>904</v>
      </c>
      <c r="W145" s="47" t="s">
        <v>904</v>
      </c>
      <c r="X145" s="47" t="s">
        <v>904</v>
      </c>
      <c r="Y145" s="49" t="s">
        <v>904</v>
      </c>
      <c r="Z145" s="50" t="s">
        <v>904</v>
      </c>
    </row>
    <row r="146" spans="1:26" x14ac:dyDescent="0.25">
      <c r="A146" s="45" t="s">
        <v>785</v>
      </c>
      <c r="B146" s="45" t="s">
        <v>1059</v>
      </c>
      <c r="C146" s="45" t="s">
        <v>751</v>
      </c>
      <c r="D146" s="46" t="s">
        <v>1060</v>
      </c>
      <c r="E146" s="23">
        <v>25.85753983144</v>
      </c>
      <c r="F146" s="23">
        <v>12.525961517015</v>
      </c>
      <c r="G146" s="23">
        <v>13.331578314425</v>
      </c>
      <c r="H146" s="23">
        <v>6.6460588956390003</v>
      </c>
      <c r="I146" s="23">
        <v>12.331709940843</v>
      </c>
      <c r="J146" s="49">
        <v>0</v>
      </c>
      <c r="K146" s="47" t="s">
        <v>904</v>
      </c>
      <c r="L146" s="23" t="s">
        <v>904</v>
      </c>
      <c r="M146" s="47">
        <v>12.525961517015</v>
      </c>
      <c r="N146" s="47" t="s">
        <v>904</v>
      </c>
      <c r="O146" s="49" t="s">
        <v>904</v>
      </c>
      <c r="P146" s="47" t="s">
        <v>904</v>
      </c>
      <c r="Q146" s="23" t="s">
        <v>904</v>
      </c>
      <c r="R146" s="47">
        <v>13.331578314425</v>
      </c>
      <c r="S146" s="47" t="s">
        <v>904</v>
      </c>
      <c r="T146" s="49" t="s">
        <v>904</v>
      </c>
      <c r="U146" s="47" t="s">
        <v>904</v>
      </c>
      <c r="V146" s="23" t="s">
        <v>904</v>
      </c>
      <c r="W146" s="47">
        <v>25.85753983144</v>
      </c>
      <c r="X146" s="47" t="s">
        <v>904</v>
      </c>
      <c r="Y146" s="49" t="s">
        <v>904</v>
      </c>
      <c r="Z146" s="50" t="s">
        <v>904</v>
      </c>
    </row>
    <row r="147" spans="1:26" x14ac:dyDescent="0.25">
      <c r="A147" s="45" t="s">
        <v>569</v>
      </c>
      <c r="B147" s="45" t="s">
        <v>1061</v>
      </c>
      <c r="C147" s="45" t="s">
        <v>348</v>
      </c>
      <c r="D147" s="46" t="s">
        <v>570</v>
      </c>
      <c r="E147" s="23">
        <v>2.4056680869829998</v>
      </c>
      <c r="F147" s="23">
        <v>0.785267795697</v>
      </c>
      <c r="G147" s="23">
        <v>1.620400291286</v>
      </c>
      <c r="H147" s="23">
        <v>-12.013323536614999</v>
      </c>
      <c r="I147" s="23">
        <v>1.49887026944</v>
      </c>
      <c r="J147" s="49">
        <v>0.5</v>
      </c>
      <c r="K147" s="47" t="s">
        <v>904</v>
      </c>
      <c r="L147" s="23">
        <v>0.785267795697</v>
      </c>
      <c r="M147" s="47" t="s">
        <v>904</v>
      </c>
      <c r="N147" s="47" t="s">
        <v>904</v>
      </c>
      <c r="O147" s="49" t="s">
        <v>904</v>
      </c>
      <c r="P147" s="47" t="s">
        <v>904</v>
      </c>
      <c r="Q147" s="23">
        <v>1.620400291286</v>
      </c>
      <c r="R147" s="47" t="s">
        <v>904</v>
      </c>
      <c r="S147" s="47" t="s">
        <v>904</v>
      </c>
      <c r="T147" s="49" t="s">
        <v>904</v>
      </c>
      <c r="U147" s="47" t="s">
        <v>904</v>
      </c>
      <c r="V147" s="23">
        <v>2.4056680869829998</v>
      </c>
      <c r="W147" s="47" t="s">
        <v>904</v>
      </c>
      <c r="X147" s="47" t="s">
        <v>904</v>
      </c>
      <c r="Y147" s="49" t="s">
        <v>904</v>
      </c>
      <c r="Z147" s="50" t="s">
        <v>904</v>
      </c>
    </row>
    <row r="148" spans="1:26" x14ac:dyDescent="0.25">
      <c r="A148" s="45" t="s">
        <v>151</v>
      </c>
      <c r="B148" s="45" t="s">
        <v>1062</v>
      </c>
      <c r="C148" s="45" t="s">
        <v>915</v>
      </c>
      <c r="D148" s="46" t="s">
        <v>152</v>
      </c>
      <c r="E148" s="23">
        <v>126.02357012640999</v>
      </c>
      <c r="F148" s="23">
        <v>50.988373449686001</v>
      </c>
      <c r="G148" s="23">
        <v>75.035196676723999</v>
      </c>
      <c r="H148" s="23">
        <v>55.219711069935002</v>
      </c>
      <c r="I148" s="23">
        <v>69.407556925969999</v>
      </c>
      <c r="J148" s="49">
        <v>0</v>
      </c>
      <c r="K148" s="47">
        <v>41.909492336687002</v>
      </c>
      <c r="L148" s="23">
        <v>9.0788811129989995</v>
      </c>
      <c r="M148" s="47" t="s">
        <v>904</v>
      </c>
      <c r="N148" s="47" t="s">
        <v>904</v>
      </c>
      <c r="O148" s="49" t="s">
        <v>904</v>
      </c>
      <c r="P148" s="47">
        <v>58.793879548456999</v>
      </c>
      <c r="Q148" s="23">
        <v>16.241317128268001</v>
      </c>
      <c r="R148" s="47" t="s">
        <v>904</v>
      </c>
      <c r="S148" s="47" t="s">
        <v>904</v>
      </c>
      <c r="T148" s="49" t="s">
        <v>904</v>
      </c>
      <c r="U148" s="47">
        <v>100.703371885143</v>
      </c>
      <c r="V148" s="23">
        <v>25.320198241267001</v>
      </c>
      <c r="W148" s="47" t="s">
        <v>904</v>
      </c>
      <c r="X148" s="47" t="s">
        <v>904</v>
      </c>
      <c r="Y148" s="49" t="s">
        <v>904</v>
      </c>
      <c r="Z148" s="50" t="s">
        <v>904</v>
      </c>
    </row>
    <row r="149" spans="1:26" x14ac:dyDescent="0.25">
      <c r="A149" s="45" t="s">
        <v>443</v>
      </c>
      <c r="B149" s="45" t="s">
        <v>1063</v>
      </c>
      <c r="C149" s="45" t="s">
        <v>348</v>
      </c>
      <c r="D149" s="46" t="s">
        <v>444</v>
      </c>
      <c r="E149" s="23">
        <v>4.1429780281620001</v>
      </c>
      <c r="F149" s="23">
        <v>1.2892663676039999</v>
      </c>
      <c r="G149" s="23">
        <v>2.8537116605580004</v>
      </c>
      <c r="H149" s="23">
        <v>-15.849312070149001</v>
      </c>
      <c r="I149" s="23">
        <v>2.639683286016</v>
      </c>
      <c r="J149" s="49">
        <v>0.5</v>
      </c>
      <c r="K149" s="47" t="s">
        <v>904</v>
      </c>
      <c r="L149" s="23">
        <v>1.2892663676039999</v>
      </c>
      <c r="M149" s="47" t="s">
        <v>904</v>
      </c>
      <c r="N149" s="47" t="s">
        <v>904</v>
      </c>
      <c r="O149" s="49" t="s">
        <v>904</v>
      </c>
      <c r="P149" s="47" t="s">
        <v>904</v>
      </c>
      <c r="Q149" s="23">
        <v>2.8537116605580004</v>
      </c>
      <c r="R149" s="47" t="s">
        <v>904</v>
      </c>
      <c r="S149" s="47" t="s">
        <v>904</v>
      </c>
      <c r="T149" s="49" t="s">
        <v>904</v>
      </c>
      <c r="U149" s="47" t="s">
        <v>904</v>
      </c>
      <c r="V149" s="23">
        <v>4.1429780281620001</v>
      </c>
      <c r="W149" s="47" t="s">
        <v>904</v>
      </c>
      <c r="X149" s="47" t="s">
        <v>904</v>
      </c>
      <c r="Y149" s="49" t="s">
        <v>904</v>
      </c>
      <c r="Z149" s="50" t="s">
        <v>904</v>
      </c>
    </row>
    <row r="150" spans="1:26" x14ac:dyDescent="0.25">
      <c r="A150" s="45" t="s">
        <v>739</v>
      </c>
      <c r="B150" s="45" t="s">
        <v>1064</v>
      </c>
      <c r="C150" s="45" t="s">
        <v>348</v>
      </c>
      <c r="D150" s="46" t="s">
        <v>740</v>
      </c>
      <c r="E150" s="23">
        <v>4.9684651168730003</v>
      </c>
      <c r="F150" s="23">
        <v>1.543344019466</v>
      </c>
      <c r="G150" s="23">
        <v>3.4251210974070001</v>
      </c>
      <c r="H150" s="23">
        <v>-21.098905130729001</v>
      </c>
      <c r="I150" s="23">
        <v>3.1682370151020001</v>
      </c>
      <c r="J150" s="49">
        <v>0.5</v>
      </c>
      <c r="K150" s="47" t="s">
        <v>904</v>
      </c>
      <c r="L150" s="23">
        <v>1.543344019466</v>
      </c>
      <c r="M150" s="47" t="s">
        <v>904</v>
      </c>
      <c r="N150" s="47" t="s">
        <v>904</v>
      </c>
      <c r="O150" s="49" t="s">
        <v>904</v>
      </c>
      <c r="P150" s="47" t="s">
        <v>904</v>
      </c>
      <c r="Q150" s="23">
        <v>3.4251210974070001</v>
      </c>
      <c r="R150" s="47" t="s">
        <v>904</v>
      </c>
      <c r="S150" s="47" t="s">
        <v>904</v>
      </c>
      <c r="T150" s="49" t="s">
        <v>904</v>
      </c>
      <c r="U150" s="47" t="s">
        <v>904</v>
      </c>
      <c r="V150" s="23">
        <v>4.9684651168730003</v>
      </c>
      <c r="W150" s="47" t="s">
        <v>904</v>
      </c>
      <c r="X150" s="47" t="s">
        <v>904</v>
      </c>
      <c r="Y150" s="49" t="s">
        <v>904</v>
      </c>
      <c r="Z150" s="50" t="s">
        <v>904</v>
      </c>
    </row>
    <row r="151" spans="1:26" x14ac:dyDescent="0.25">
      <c r="A151" s="45" t="s">
        <v>153</v>
      </c>
      <c r="B151" s="45" t="s">
        <v>1065</v>
      </c>
      <c r="C151" s="45" t="s">
        <v>915</v>
      </c>
      <c r="D151" s="46" t="s">
        <v>154</v>
      </c>
      <c r="E151" s="23">
        <v>58.24582063106601</v>
      </c>
      <c r="F151" s="23">
        <v>21.935452091192001</v>
      </c>
      <c r="G151" s="23">
        <v>36.310368539874005</v>
      </c>
      <c r="H151" s="23">
        <v>21.113423625972001</v>
      </c>
      <c r="I151" s="23">
        <v>33.587090899383</v>
      </c>
      <c r="J151" s="49">
        <v>0</v>
      </c>
      <c r="K151" s="47">
        <v>18.247730736108998</v>
      </c>
      <c r="L151" s="23">
        <v>3.6877213550840002</v>
      </c>
      <c r="M151" s="47" t="s">
        <v>904</v>
      </c>
      <c r="N151" s="47" t="s">
        <v>904</v>
      </c>
      <c r="O151" s="49" t="s">
        <v>904</v>
      </c>
      <c r="P151" s="47">
        <v>27.745693968245</v>
      </c>
      <c r="Q151" s="23">
        <v>8.5646745716290003</v>
      </c>
      <c r="R151" s="47" t="s">
        <v>904</v>
      </c>
      <c r="S151" s="47" t="s">
        <v>904</v>
      </c>
      <c r="T151" s="49" t="s">
        <v>904</v>
      </c>
      <c r="U151" s="47">
        <v>45.993424704352996</v>
      </c>
      <c r="V151" s="23">
        <v>12.252395926713</v>
      </c>
      <c r="W151" s="47" t="s">
        <v>904</v>
      </c>
      <c r="X151" s="47" t="s">
        <v>904</v>
      </c>
      <c r="Y151" s="49" t="s">
        <v>904</v>
      </c>
      <c r="Z151" s="50" t="s">
        <v>904</v>
      </c>
    </row>
    <row r="152" spans="1:26" x14ac:dyDescent="0.25">
      <c r="A152" s="45" t="s">
        <v>475</v>
      </c>
      <c r="B152" s="45" t="s">
        <v>1066</v>
      </c>
      <c r="C152" s="45" t="s">
        <v>348</v>
      </c>
      <c r="D152" s="46" t="s">
        <v>476</v>
      </c>
      <c r="E152" s="23">
        <v>1.826590132522</v>
      </c>
      <c r="F152" s="23">
        <v>0.56175858918300003</v>
      </c>
      <c r="G152" s="23">
        <v>1.2648315433390001</v>
      </c>
      <c r="H152" s="23">
        <v>-10.654645412489002</v>
      </c>
      <c r="I152" s="23">
        <v>1.1699691775879999</v>
      </c>
      <c r="J152" s="49">
        <v>0.5</v>
      </c>
      <c r="K152" s="47" t="s">
        <v>904</v>
      </c>
      <c r="L152" s="23">
        <v>0.56175858918300003</v>
      </c>
      <c r="M152" s="47" t="s">
        <v>904</v>
      </c>
      <c r="N152" s="47" t="s">
        <v>904</v>
      </c>
      <c r="O152" s="49" t="s">
        <v>904</v>
      </c>
      <c r="P152" s="47" t="s">
        <v>904</v>
      </c>
      <c r="Q152" s="23">
        <v>1.2648315433390001</v>
      </c>
      <c r="R152" s="47" t="s">
        <v>904</v>
      </c>
      <c r="S152" s="47" t="s">
        <v>904</v>
      </c>
      <c r="T152" s="49" t="s">
        <v>904</v>
      </c>
      <c r="U152" s="47" t="s">
        <v>904</v>
      </c>
      <c r="V152" s="23">
        <v>1.826590132522</v>
      </c>
      <c r="W152" s="47" t="s">
        <v>904</v>
      </c>
      <c r="X152" s="47" t="s">
        <v>904</v>
      </c>
      <c r="Y152" s="49" t="s">
        <v>904</v>
      </c>
      <c r="Z152" s="50" t="s">
        <v>904</v>
      </c>
    </row>
    <row r="153" spans="1:26" x14ac:dyDescent="0.25">
      <c r="A153" s="45" t="s">
        <v>210</v>
      </c>
      <c r="B153" s="45" t="s">
        <v>1067</v>
      </c>
      <c r="C153" s="45" t="s">
        <v>923</v>
      </c>
      <c r="D153" s="46" t="s">
        <v>211</v>
      </c>
      <c r="E153" s="23">
        <v>44.280618885491997</v>
      </c>
      <c r="F153" s="23">
        <v>18.206183537517997</v>
      </c>
      <c r="G153" s="23">
        <v>26.074435347973999</v>
      </c>
      <c r="H153" s="23">
        <v>7.5096537202740006</v>
      </c>
      <c r="I153" s="23">
        <v>24.118852696876001</v>
      </c>
      <c r="J153" s="49">
        <v>0</v>
      </c>
      <c r="K153" s="47">
        <v>15.933179573217</v>
      </c>
      <c r="L153" s="23">
        <v>2.2730039643020001</v>
      </c>
      <c r="M153" s="47" t="s">
        <v>904</v>
      </c>
      <c r="N153" s="47" t="s">
        <v>904</v>
      </c>
      <c r="O153" s="49" t="s">
        <v>904</v>
      </c>
      <c r="P153" s="47">
        <v>21.954281587731998</v>
      </c>
      <c r="Q153" s="23">
        <v>4.1201537602420002</v>
      </c>
      <c r="R153" s="47" t="s">
        <v>904</v>
      </c>
      <c r="S153" s="47" t="s">
        <v>904</v>
      </c>
      <c r="T153" s="49" t="s">
        <v>904</v>
      </c>
      <c r="U153" s="47">
        <v>37.887461160949002</v>
      </c>
      <c r="V153" s="23">
        <v>6.3931577245439994</v>
      </c>
      <c r="W153" s="47" t="s">
        <v>904</v>
      </c>
      <c r="X153" s="47" t="s">
        <v>904</v>
      </c>
      <c r="Y153" s="49" t="s">
        <v>904</v>
      </c>
      <c r="Z153" s="50" t="s">
        <v>904</v>
      </c>
    </row>
    <row r="154" spans="1:26" x14ac:dyDescent="0.25">
      <c r="A154" s="45" t="s">
        <v>421</v>
      </c>
      <c r="B154" s="45" t="s">
        <v>1068</v>
      </c>
      <c r="C154" s="45" t="s">
        <v>348</v>
      </c>
      <c r="D154" s="46" t="s">
        <v>422</v>
      </c>
      <c r="E154" s="23">
        <v>6.3308612703579996</v>
      </c>
      <c r="F154" s="23">
        <v>2.8353025212510001</v>
      </c>
      <c r="G154" s="23">
        <v>3.4955587491069999</v>
      </c>
      <c r="H154" s="23">
        <v>-5.3706090172180003</v>
      </c>
      <c r="I154" s="23">
        <v>3.2333918429240001</v>
      </c>
      <c r="J154" s="49">
        <v>0.5</v>
      </c>
      <c r="K154" s="47" t="s">
        <v>904</v>
      </c>
      <c r="L154" s="23">
        <v>2.8353025212510001</v>
      </c>
      <c r="M154" s="47" t="s">
        <v>904</v>
      </c>
      <c r="N154" s="47" t="s">
        <v>904</v>
      </c>
      <c r="O154" s="49" t="s">
        <v>904</v>
      </c>
      <c r="P154" s="47" t="s">
        <v>904</v>
      </c>
      <c r="Q154" s="23">
        <v>3.4955587491069999</v>
      </c>
      <c r="R154" s="47" t="s">
        <v>904</v>
      </c>
      <c r="S154" s="47" t="s">
        <v>904</v>
      </c>
      <c r="T154" s="49" t="s">
        <v>904</v>
      </c>
      <c r="U154" s="47" t="s">
        <v>904</v>
      </c>
      <c r="V154" s="23">
        <v>6.3308612703579996</v>
      </c>
      <c r="W154" s="47" t="s">
        <v>904</v>
      </c>
      <c r="X154" s="47" t="s">
        <v>904</v>
      </c>
      <c r="Y154" s="49" t="s">
        <v>904</v>
      </c>
      <c r="Z154" s="50" t="s">
        <v>904</v>
      </c>
    </row>
    <row r="155" spans="1:26" x14ac:dyDescent="0.25">
      <c r="A155" s="45" t="s">
        <v>477</v>
      </c>
      <c r="B155" s="45" t="s">
        <v>1069</v>
      </c>
      <c r="C155" s="45" t="s">
        <v>348</v>
      </c>
      <c r="D155" s="46" t="s">
        <v>478</v>
      </c>
      <c r="E155" s="23">
        <v>4.6203563949739994</v>
      </c>
      <c r="F155" s="23">
        <v>1.556482502355</v>
      </c>
      <c r="G155" s="23">
        <v>3.0638738926189997</v>
      </c>
      <c r="H155" s="23">
        <v>-9.8440065174069993</v>
      </c>
      <c r="I155" s="23">
        <v>2.8340833506729997</v>
      </c>
      <c r="J155" s="49">
        <v>0.5</v>
      </c>
      <c r="K155" s="47" t="s">
        <v>904</v>
      </c>
      <c r="L155" s="23">
        <v>1.556482502355</v>
      </c>
      <c r="M155" s="47" t="s">
        <v>904</v>
      </c>
      <c r="N155" s="47" t="s">
        <v>904</v>
      </c>
      <c r="O155" s="49" t="s">
        <v>904</v>
      </c>
      <c r="P155" s="47" t="s">
        <v>904</v>
      </c>
      <c r="Q155" s="23">
        <v>3.0638738926189997</v>
      </c>
      <c r="R155" s="47" t="s">
        <v>904</v>
      </c>
      <c r="S155" s="47" t="s">
        <v>904</v>
      </c>
      <c r="T155" s="49" t="s">
        <v>904</v>
      </c>
      <c r="U155" s="47" t="s">
        <v>904</v>
      </c>
      <c r="V155" s="23">
        <v>4.6203563949739994</v>
      </c>
      <c r="W155" s="47" t="s">
        <v>904</v>
      </c>
      <c r="X155" s="47" t="s">
        <v>904</v>
      </c>
      <c r="Y155" s="49" t="s">
        <v>904</v>
      </c>
      <c r="Z155" s="50" t="s">
        <v>904</v>
      </c>
    </row>
    <row r="156" spans="1:26" x14ac:dyDescent="0.25">
      <c r="A156" s="45" t="s">
        <v>155</v>
      </c>
      <c r="B156" s="45" t="s">
        <v>1070</v>
      </c>
      <c r="C156" s="45" t="s">
        <v>915</v>
      </c>
      <c r="D156" s="46" t="s">
        <v>156</v>
      </c>
      <c r="E156" s="23">
        <v>52.516359943190999</v>
      </c>
      <c r="F156" s="23">
        <v>20.889741457986002</v>
      </c>
      <c r="G156" s="23">
        <v>31.626618485204997</v>
      </c>
      <c r="H156" s="23">
        <v>9.4621674787939991</v>
      </c>
      <c r="I156" s="23">
        <v>29.254622098814</v>
      </c>
      <c r="J156" s="49">
        <v>0</v>
      </c>
      <c r="K156" s="47">
        <v>18.287525708575</v>
      </c>
      <c r="L156" s="23">
        <v>2.6022157494110001</v>
      </c>
      <c r="M156" s="47" t="s">
        <v>904</v>
      </c>
      <c r="N156" s="47" t="s">
        <v>904</v>
      </c>
      <c r="O156" s="49" t="s">
        <v>904</v>
      </c>
      <c r="P156" s="47">
        <v>25.633075351709</v>
      </c>
      <c r="Q156" s="23">
        <v>5.9935431334960008</v>
      </c>
      <c r="R156" s="47" t="s">
        <v>904</v>
      </c>
      <c r="S156" s="47" t="s">
        <v>904</v>
      </c>
      <c r="T156" s="49" t="s">
        <v>904</v>
      </c>
      <c r="U156" s="47">
        <v>43.920601060284007</v>
      </c>
      <c r="V156" s="23">
        <v>8.5957588829069991</v>
      </c>
      <c r="W156" s="47" t="s">
        <v>904</v>
      </c>
      <c r="X156" s="47" t="s">
        <v>904</v>
      </c>
      <c r="Y156" s="49" t="s">
        <v>904</v>
      </c>
      <c r="Z156" s="50" t="s">
        <v>904</v>
      </c>
    </row>
    <row r="157" spans="1:26" x14ac:dyDescent="0.25">
      <c r="A157" s="45" t="s">
        <v>799</v>
      </c>
      <c r="B157" s="45" t="s">
        <v>1071</v>
      </c>
      <c r="C157" s="45" t="s">
        <v>751</v>
      </c>
      <c r="D157" s="46" t="s">
        <v>1072</v>
      </c>
      <c r="E157" s="23">
        <v>9.6695550605280012</v>
      </c>
      <c r="F157" s="23">
        <v>4.4642698763600004</v>
      </c>
      <c r="G157" s="23">
        <v>5.2052851841679999</v>
      </c>
      <c r="H157" s="23">
        <v>2.84462625418</v>
      </c>
      <c r="I157" s="23">
        <v>4.8148887953559996</v>
      </c>
      <c r="J157" s="49">
        <v>0</v>
      </c>
      <c r="K157" s="47" t="s">
        <v>904</v>
      </c>
      <c r="L157" s="23" t="s">
        <v>904</v>
      </c>
      <c r="M157" s="47">
        <v>4.4642698763600004</v>
      </c>
      <c r="N157" s="47" t="s">
        <v>904</v>
      </c>
      <c r="O157" s="49" t="s">
        <v>904</v>
      </c>
      <c r="P157" s="47" t="s">
        <v>904</v>
      </c>
      <c r="Q157" s="23" t="s">
        <v>904</v>
      </c>
      <c r="R157" s="47">
        <v>5.2052851841679999</v>
      </c>
      <c r="S157" s="47" t="s">
        <v>904</v>
      </c>
      <c r="T157" s="49" t="s">
        <v>904</v>
      </c>
      <c r="U157" s="47" t="s">
        <v>904</v>
      </c>
      <c r="V157" s="23" t="s">
        <v>904</v>
      </c>
      <c r="W157" s="47">
        <v>9.6695550605280012</v>
      </c>
      <c r="X157" s="47" t="s">
        <v>904</v>
      </c>
      <c r="Y157" s="49" t="s">
        <v>904</v>
      </c>
      <c r="Z157" s="50" t="s">
        <v>904</v>
      </c>
    </row>
    <row r="158" spans="1:26" x14ac:dyDescent="0.25">
      <c r="A158" s="45" t="s">
        <v>280</v>
      </c>
      <c r="B158" s="45" t="s">
        <v>1073</v>
      </c>
      <c r="C158" s="45" t="s">
        <v>923</v>
      </c>
      <c r="D158" s="46" t="s">
        <v>281</v>
      </c>
      <c r="E158" s="23">
        <v>47.347343044372998</v>
      </c>
      <c r="F158" s="23">
        <v>17.474970496916999</v>
      </c>
      <c r="G158" s="23">
        <v>29.872372547455999</v>
      </c>
      <c r="H158" s="23">
        <v>6.870932738095</v>
      </c>
      <c r="I158" s="23">
        <v>27.631944606396999</v>
      </c>
      <c r="J158" s="49">
        <v>0</v>
      </c>
      <c r="K158" s="47">
        <v>15.386390666719999</v>
      </c>
      <c r="L158" s="23">
        <v>2.0885798301969998</v>
      </c>
      <c r="M158" s="47" t="s">
        <v>904</v>
      </c>
      <c r="N158" s="47" t="s">
        <v>904</v>
      </c>
      <c r="O158" s="49" t="s">
        <v>904</v>
      </c>
      <c r="P158" s="47">
        <v>24.491352871604001</v>
      </c>
      <c r="Q158" s="23">
        <v>5.3810196758519995</v>
      </c>
      <c r="R158" s="47" t="s">
        <v>904</v>
      </c>
      <c r="S158" s="47" t="s">
        <v>904</v>
      </c>
      <c r="T158" s="49" t="s">
        <v>904</v>
      </c>
      <c r="U158" s="47">
        <v>39.877743538323998</v>
      </c>
      <c r="V158" s="23">
        <v>7.4695995060499998</v>
      </c>
      <c r="W158" s="47" t="s">
        <v>904</v>
      </c>
      <c r="X158" s="47" t="s">
        <v>904</v>
      </c>
      <c r="Y158" s="49" t="s">
        <v>904</v>
      </c>
      <c r="Z158" s="50" t="s">
        <v>904</v>
      </c>
    </row>
    <row r="159" spans="1:26" x14ac:dyDescent="0.25">
      <c r="A159" s="45" t="s">
        <v>180</v>
      </c>
      <c r="B159" s="45" t="s">
        <v>1074</v>
      </c>
      <c r="C159" s="45" t="s">
        <v>952</v>
      </c>
      <c r="D159" s="46" t="s">
        <v>181</v>
      </c>
      <c r="E159" s="23">
        <v>193.53169041105701</v>
      </c>
      <c r="F159" s="23">
        <v>79.991697383518996</v>
      </c>
      <c r="G159" s="23">
        <v>113.539993027538</v>
      </c>
      <c r="H159" s="23">
        <v>64.230511734139995</v>
      </c>
      <c r="I159" s="23">
        <v>105.024493550472</v>
      </c>
      <c r="J159" s="49">
        <v>0</v>
      </c>
      <c r="K159" s="47">
        <v>72.193951993688003</v>
      </c>
      <c r="L159" s="23" t="s">
        <v>904</v>
      </c>
      <c r="M159" s="47">
        <v>7.7977453898300002</v>
      </c>
      <c r="N159" s="47" t="s">
        <v>904</v>
      </c>
      <c r="O159" s="49" t="s">
        <v>904</v>
      </c>
      <c r="P159" s="47">
        <v>104.73228150632801</v>
      </c>
      <c r="Q159" s="23" t="s">
        <v>904</v>
      </c>
      <c r="R159" s="47">
        <v>8.8077115212089989</v>
      </c>
      <c r="S159" s="47" t="s">
        <v>904</v>
      </c>
      <c r="T159" s="49" t="s">
        <v>904</v>
      </c>
      <c r="U159" s="47">
        <v>176.92623350001699</v>
      </c>
      <c r="V159" s="23" t="s">
        <v>904</v>
      </c>
      <c r="W159" s="47">
        <v>16.605456911040001</v>
      </c>
      <c r="X159" s="47" t="s">
        <v>904</v>
      </c>
      <c r="Y159" s="49" t="s">
        <v>904</v>
      </c>
      <c r="Z159" s="50" t="s">
        <v>904</v>
      </c>
    </row>
    <row r="160" spans="1:26" x14ac:dyDescent="0.25">
      <c r="A160" s="45" t="s">
        <v>503</v>
      </c>
      <c r="B160" s="45" t="s">
        <v>1075</v>
      </c>
      <c r="C160" s="45" t="s">
        <v>348</v>
      </c>
      <c r="D160" s="46" t="s">
        <v>504</v>
      </c>
      <c r="E160" s="23">
        <v>3.7453117407759997</v>
      </c>
      <c r="F160" s="23">
        <v>1.253478646941</v>
      </c>
      <c r="G160" s="23">
        <v>2.491833093835</v>
      </c>
      <c r="H160" s="23">
        <v>-15.217082477192999</v>
      </c>
      <c r="I160" s="23">
        <v>2.3049456117969997</v>
      </c>
      <c r="J160" s="49">
        <v>0.5</v>
      </c>
      <c r="K160" s="47" t="s">
        <v>904</v>
      </c>
      <c r="L160" s="23">
        <v>1.253478646941</v>
      </c>
      <c r="M160" s="47" t="s">
        <v>904</v>
      </c>
      <c r="N160" s="47" t="s">
        <v>904</v>
      </c>
      <c r="O160" s="49" t="s">
        <v>904</v>
      </c>
      <c r="P160" s="47" t="s">
        <v>904</v>
      </c>
      <c r="Q160" s="23">
        <v>2.491833093835</v>
      </c>
      <c r="R160" s="47" t="s">
        <v>904</v>
      </c>
      <c r="S160" s="47" t="s">
        <v>904</v>
      </c>
      <c r="T160" s="49" t="s">
        <v>904</v>
      </c>
      <c r="U160" s="47" t="s">
        <v>904</v>
      </c>
      <c r="V160" s="23">
        <v>3.7453117407759997</v>
      </c>
      <c r="W160" s="47" t="s">
        <v>904</v>
      </c>
      <c r="X160" s="47" t="s">
        <v>904</v>
      </c>
      <c r="Y160" s="49" t="s">
        <v>904</v>
      </c>
      <c r="Z160" s="50" t="s">
        <v>904</v>
      </c>
    </row>
    <row r="161" spans="1:26" x14ac:dyDescent="0.25">
      <c r="A161" s="45" t="s">
        <v>383</v>
      </c>
      <c r="B161" s="45" t="s">
        <v>1076</v>
      </c>
      <c r="C161" s="45" t="s">
        <v>348</v>
      </c>
      <c r="D161" s="46" t="s">
        <v>384</v>
      </c>
      <c r="E161" s="23">
        <v>3.2914671371619999</v>
      </c>
      <c r="F161" s="23">
        <v>1.1245742253270001</v>
      </c>
      <c r="G161" s="23">
        <v>2.1668929118349998</v>
      </c>
      <c r="H161" s="23">
        <v>-7.2485801653359996</v>
      </c>
      <c r="I161" s="23">
        <v>2.0043759434470001</v>
      </c>
      <c r="J161" s="49">
        <v>0.5</v>
      </c>
      <c r="K161" s="47" t="s">
        <v>904</v>
      </c>
      <c r="L161" s="23">
        <v>1.1245742253270001</v>
      </c>
      <c r="M161" s="47" t="s">
        <v>904</v>
      </c>
      <c r="N161" s="47" t="s">
        <v>904</v>
      </c>
      <c r="O161" s="49" t="s">
        <v>904</v>
      </c>
      <c r="P161" s="47" t="s">
        <v>904</v>
      </c>
      <c r="Q161" s="23">
        <v>2.1668929118349998</v>
      </c>
      <c r="R161" s="47" t="s">
        <v>904</v>
      </c>
      <c r="S161" s="47" t="s">
        <v>904</v>
      </c>
      <c r="T161" s="49" t="s">
        <v>904</v>
      </c>
      <c r="U161" s="47" t="s">
        <v>904</v>
      </c>
      <c r="V161" s="23">
        <v>3.2914671371619999</v>
      </c>
      <c r="W161" s="47" t="s">
        <v>904</v>
      </c>
      <c r="X161" s="47" t="s">
        <v>904</v>
      </c>
      <c r="Y161" s="49" t="s">
        <v>904</v>
      </c>
      <c r="Z161" s="50" t="s">
        <v>904</v>
      </c>
    </row>
    <row r="162" spans="1:26" x14ac:dyDescent="0.25">
      <c r="A162" s="45" t="s">
        <v>157</v>
      </c>
      <c r="B162" s="45" t="s">
        <v>1077</v>
      </c>
      <c r="C162" s="45" t="s">
        <v>915</v>
      </c>
      <c r="D162" s="46" t="s">
        <v>158</v>
      </c>
      <c r="E162" s="23">
        <v>72.647347711837</v>
      </c>
      <c r="F162" s="23">
        <v>29.431260748930001</v>
      </c>
      <c r="G162" s="23">
        <v>43.216086962906999</v>
      </c>
      <c r="H162" s="23">
        <v>-60.790469051449001</v>
      </c>
      <c r="I162" s="23">
        <v>39.974880440688999</v>
      </c>
      <c r="J162" s="49">
        <v>0.5</v>
      </c>
      <c r="K162" s="47">
        <v>24.773838261238001</v>
      </c>
      <c r="L162" s="23">
        <v>4.6574224876920001</v>
      </c>
      <c r="M162" s="47" t="s">
        <v>904</v>
      </c>
      <c r="N162" s="47" t="s">
        <v>904</v>
      </c>
      <c r="O162" s="49" t="s">
        <v>904</v>
      </c>
      <c r="P162" s="47">
        <v>34.035356784328002</v>
      </c>
      <c r="Q162" s="23">
        <v>9.180730178579001</v>
      </c>
      <c r="R162" s="47" t="s">
        <v>904</v>
      </c>
      <c r="S162" s="47" t="s">
        <v>904</v>
      </c>
      <c r="T162" s="49" t="s">
        <v>904</v>
      </c>
      <c r="U162" s="47">
        <v>58.809195045567002</v>
      </c>
      <c r="V162" s="23">
        <v>13.838152666270998</v>
      </c>
      <c r="W162" s="47" t="s">
        <v>904</v>
      </c>
      <c r="X162" s="47" t="s">
        <v>904</v>
      </c>
      <c r="Y162" s="49" t="s">
        <v>904</v>
      </c>
      <c r="Z162" s="50" t="s">
        <v>904</v>
      </c>
    </row>
    <row r="163" spans="1:26" x14ac:dyDescent="0.25">
      <c r="A163" s="45" t="s">
        <v>571</v>
      </c>
      <c r="B163" s="45" t="s">
        <v>1078</v>
      </c>
      <c r="C163" s="45" t="s">
        <v>348</v>
      </c>
      <c r="D163" s="46" t="s">
        <v>572</v>
      </c>
      <c r="E163" s="23">
        <v>3.635744729482</v>
      </c>
      <c r="F163" s="23">
        <v>1.257386329394</v>
      </c>
      <c r="G163" s="23">
        <v>2.378358400088</v>
      </c>
      <c r="H163" s="23">
        <v>-9.0419858575289993</v>
      </c>
      <c r="I163" s="23">
        <v>2.1999815200809998</v>
      </c>
      <c r="J163" s="49">
        <v>0.5</v>
      </c>
      <c r="K163" s="47" t="s">
        <v>904</v>
      </c>
      <c r="L163" s="23">
        <v>1.257386329394</v>
      </c>
      <c r="M163" s="47" t="s">
        <v>904</v>
      </c>
      <c r="N163" s="47" t="s">
        <v>904</v>
      </c>
      <c r="O163" s="49" t="s">
        <v>904</v>
      </c>
      <c r="P163" s="47" t="s">
        <v>904</v>
      </c>
      <c r="Q163" s="23">
        <v>2.378358400088</v>
      </c>
      <c r="R163" s="47" t="s">
        <v>904</v>
      </c>
      <c r="S163" s="47" t="s">
        <v>904</v>
      </c>
      <c r="T163" s="49" t="s">
        <v>904</v>
      </c>
      <c r="U163" s="47" t="s">
        <v>904</v>
      </c>
      <c r="V163" s="23">
        <v>3.635744729482</v>
      </c>
      <c r="W163" s="47" t="s">
        <v>904</v>
      </c>
      <c r="X163" s="47" t="s">
        <v>904</v>
      </c>
      <c r="Y163" s="49" t="s">
        <v>904</v>
      </c>
      <c r="Z163" s="50" t="s">
        <v>904</v>
      </c>
    </row>
    <row r="164" spans="1:26" x14ac:dyDescent="0.25">
      <c r="A164" s="45" t="s">
        <v>733</v>
      </c>
      <c r="B164" s="45" t="s">
        <v>1079</v>
      </c>
      <c r="C164" s="45" t="s">
        <v>348</v>
      </c>
      <c r="D164" s="46" t="s">
        <v>734</v>
      </c>
      <c r="E164" s="23">
        <v>2.7027264056279998</v>
      </c>
      <c r="F164" s="23">
        <v>0.82464612878300003</v>
      </c>
      <c r="G164" s="23">
        <v>1.878080276845</v>
      </c>
      <c r="H164" s="23">
        <v>-14.072398981179999</v>
      </c>
      <c r="I164" s="23">
        <v>1.7372242560819999</v>
      </c>
      <c r="J164" s="49">
        <v>0.5</v>
      </c>
      <c r="K164" s="47" t="s">
        <v>904</v>
      </c>
      <c r="L164" s="23">
        <v>0.82464612878300003</v>
      </c>
      <c r="M164" s="47" t="s">
        <v>904</v>
      </c>
      <c r="N164" s="47" t="s">
        <v>904</v>
      </c>
      <c r="O164" s="49" t="s">
        <v>904</v>
      </c>
      <c r="P164" s="47" t="s">
        <v>904</v>
      </c>
      <c r="Q164" s="23">
        <v>1.878080276845</v>
      </c>
      <c r="R164" s="47" t="s">
        <v>904</v>
      </c>
      <c r="S164" s="47" t="s">
        <v>904</v>
      </c>
      <c r="T164" s="49" t="s">
        <v>904</v>
      </c>
      <c r="U164" s="47" t="s">
        <v>904</v>
      </c>
      <c r="V164" s="23">
        <v>2.7027264056279998</v>
      </c>
      <c r="W164" s="47" t="s">
        <v>904</v>
      </c>
      <c r="X164" s="47" t="s">
        <v>904</v>
      </c>
      <c r="Y164" s="49" t="s">
        <v>904</v>
      </c>
      <c r="Z164" s="50" t="s">
        <v>904</v>
      </c>
    </row>
    <row r="165" spans="1:26" x14ac:dyDescent="0.25">
      <c r="A165" s="45" t="s">
        <v>159</v>
      </c>
      <c r="B165" s="45" t="s">
        <v>1080</v>
      </c>
      <c r="C165" s="45" t="s">
        <v>915</v>
      </c>
      <c r="D165" s="46" t="s">
        <v>160</v>
      </c>
      <c r="E165" s="23">
        <v>76.201539149005001</v>
      </c>
      <c r="F165" s="23">
        <v>31.081899884843001</v>
      </c>
      <c r="G165" s="23">
        <v>45.119639264161997</v>
      </c>
      <c r="H165" s="23">
        <v>0.53107463833599999</v>
      </c>
      <c r="I165" s="23">
        <v>41.735666319349995</v>
      </c>
      <c r="J165" s="49">
        <v>0</v>
      </c>
      <c r="K165" s="47">
        <v>25.614142009045</v>
      </c>
      <c r="L165" s="23">
        <v>5.4677578757980001</v>
      </c>
      <c r="M165" s="47" t="s">
        <v>904</v>
      </c>
      <c r="N165" s="47" t="s">
        <v>904</v>
      </c>
      <c r="O165" s="49" t="s">
        <v>904</v>
      </c>
      <c r="P165" s="47">
        <v>34.714441320901997</v>
      </c>
      <c r="Q165" s="23">
        <v>10.405197943259999</v>
      </c>
      <c r="R165" s="47" t="s">
        <v>904</v>
      </c>
      <c r="S165" s="47" t="s">
        <v>904</v>
      </c>
      <c r="T165" s="49" t="s">
        <v>904</v>
      </c>
      <c r="U165" s="47">
        <v>60.328583329947001</v>
      </c>
      <c r="V165" s="23">
        <v>15.872955819057999</v>
      </c>
      <c r="W165" s="47" t="s">
        <v>904</v>
      </c>
      <c r="X165" s="47" t="s">
        <v>904</v>
      </c>
      <c r="Y165" s="49" t="s">
        <v>904</v>
      </c>
      <c r="Z165" s="50" t="s">
        <v>904</v>
      </c>
    </row>
    <row r="166" spans="1:26" x14ac:dyDescent="0.25">
      <c r="A166" s="45" t="s">
        <v>771</v>
      </c>
      <c r="B166" s="45" t="s">
        <v>1081</v>
      </c>
      <c r="C166" s="45" t="s">
        <v>751</v>
      </c>
      <c r="D166" s="46" t="s">
        <v>1082</v>
      </c>
      <c r="E166" s="23">
        <v>22.720525391259002</v>
      </c>
      <c r="F166" s="23">
        <v>11.020968659801001</v>
      </c>
      <c r="G166" s="23">
        <v>11.699556731458001</v>
      </c>
      <c r="H166" s="23">
        <v>8.4511441050879998</v>
      </c>
      <c r="I166" s="23">
        <v>10.822089976599001</v>
      </c>
      <c r="J166" s="49">
        <v>0</v>
      </c>
      <c r="K166" s="47" t="s">
        <v>904</v>
      </c>
      <c r="L166" s="23" t="s">
        <v>904</v>
      </c>
      <c r="M166" s="47">
        <v>11.020968659801001</v>
      </c>
      <c r="N166" s="47" t="s">
        <v>904</v>
      </c>
      <c r="O166" s="49" t="s">
        <v>904</v>
      </c>
      <c r="P166" s="47" t="s">
        <v>904</v>
      </c>
      <c r="Q166" s="23" t="s">
        <v>904</v>
      </c>
      <c r="R166" s="47">
        <v>11.699556731458001</v>
      </c>
      <c r="S166" s="47" t="s">
        <v>904</v>
      </c>
      <c r="T166" s="49" t="s">
        <v>904</v>
      </c>
      <c r="U166" s="47" t="s">
        <v>904</v>
      </c>
      <c r="V166" s="23" t="s">
        <v>904</v>
      </c>
      <c r="W166" s="47">
        <v>22.720525391258999</v>
      </c>
      <c r="X166" s="47" t="s">
        <v>904</v>
      </c>
      <c r="Y166" s="49" t="s">
        <v>904</v>
      </c>
      <c r="Z166" s="50" t="s">
        <v>904</v>
      </c>
    </row>
    <row r="167" spans="1:26" x14ac:dyDescent="0.25">
      <c r="A167" s="45" t="s">
        <v>745</v>
      </c>
      <c r="B167" s="45" t="s">
        <v>1083</v>
      </c>
      <c r="C167" s="45" t="s">
        <v>348</v>
      </c>
      <c r="D167" s="46" t="s">
        <v>746</v>
      </c>
      <c r="E167" s="23">
        <v>6.3017388433849995</v>
      </c>
      <c r="F167" s="23">
        <v>2.106919261197</v>
      </c>
      <c r="G167" s="23">
        <v>4.1948195821879999</v>
      </c>
      <c r="H167" s="23">
        <v>-18.987443594083999</v>
      </c>
      <c r="I167" s="23">
        <v>3.8802081135240001</v>
      </c>
      <c r="J167" s="49">
        <v>0.5</v>
      </c>
      <c r="K167" s="47" t="s">
        <v>904</v>
      </c>
      <c r="L167" s="23">
        <v>2.106919261197</v>
      </c>
      <c r="M167" s="47" t="s">
        <v>904</v>
      </c>
      <c r="N167" s="47" t="s">
        <v>904</v>
      </c>
      <c r="O167" s="49" t="s">
        <v>904</v>
      </c>
      <c r="P167" s="47" t="s">
        <v>904</v>
      </c>
      <c r="Q167" s="23">
        <v>4.1948195821879999</v>
      </c>
      <c r="R167" s="47" t="s">
        <v>904</v>
      </c>
      <c r="S167" s="47" t="s">
        <v>904</v>
      </c>
      <c r="T167" s="49" t="s">
        <v>904</v>
      </c>
      <c r="U167" s="47" t="s">
        <v>904</v>
      </c>
      <c r="V167" s="23">
        <v>6.3017388433849995</v>
      </c>
      <c r="W167" s="47" t="s">
        <v>904</v>
      </c>
      <c r="X167" s="47" t="s">
        <v>904</v>
      </c>
      <c r="Y167" s="49" t="s">
        <v>904</v>
      </c>
      <c r="Z167" s="50" t="s">
        <v>904</v>
      </c>
    </row>
    <row r="168" spans="1:26" x14ac:dyDescent="0.25">
      <c r="A168" s="45" t="s">
        <v>547</v>
      </c>
      <c r="B168" s="45" t="s">
        <v>1084</v>
      </c>
      <c r="C168" s="45" t="s">
        <v>348</v>
      </c>
      <c r="D168" s="46" t="s">
        <v>548</v>
      </c>
      <c r="E168" s="23">
        <v>6.49000203645</v>
      </c>
      <c r="F168" s="23">
        <v>3.1946879871570002</v>
      </c>
      <c r="G168" s="23">
        <v>3.2953140492929998</v>
      </c>
      <c r="H168" s="23">
        <v>-5.0632380200130003</v>
      </c>
      <c r="I168" s="23">
        <v>3.0481654955959998</v>
      </c>
      <c r="J168" s="49">
        <v>0.5</v>
      </c>
      <c r="K168" s="47" t="s">
        <v>904</v>
      </c>
      <c r="L168" s="23">
        <v>3.1946879871570002</v>
      </c>
      <c r="M168" s="47" t="s">
        <v>904</v>
      </c>
      <c r="N168" s="47" t="s">
        <v>904</v>
      </c>
      <c r="O168" s="49" t="s">
        <v>904</v>
      </c>
      <c r="P168" s="47" t="s">
        <v>904</v>
      </c>
      <c r="Q168" s="23">
        <v>3.2953140492929998</v>
      </c>
      <c r="R168" s="47" t="s">
        <v>904</v>
      </c>
      <c r="S168" s="47" t="s">
        <v>904</v>
      </c>
      <c r="T168" s="49" t="s">
        <v>904</v>
      </c>
      <c r="U168" s="47" t="s">
        <v>904</v>
      </c>
      <c r="V168" s="23">
        <v>6.49000203645</v>
      </c>
      <c r="W168" s="47" t="s">
        <v>904</v>
      </c>
      <c r="X168" s="47" t="s">
        <v>904</v>
      </c>
      <c r="Y168" s="49" t="s">
        <v>904</v>
      </c>
      <c r="Z168" s="50" t="s">
        <v>904</v>
      </c>
    </row>
    <row r="169" spans="1:26" x14ac:dyDescent="0.25">
      <c r="A169" s="45" t="s">
        <v>683</v>
      </c>
      <c r="B169" s="45" t="s">
        <v>1085</v>
      </c>
      <c r="C169" s="45" t="s">
        <v>348</v>
      </c>
      <c r="D169" s="46" t="s">
        <v>684</v>
      </c>
      <c r="E169" s="23">
        <v>5.5562408847320004</v>
      </c>
      <c r="F169" s="23">
        <v>1.5685750088079999</v>
      </c>
      <c r="G169" s="23">
        <v>3.9876658759240002</v>
      </c>
      <c r="H169" s="23">
        <v>-18.076601412595998</v>
      </c>
      <c r="I169" s="23">
        <v>3.6885909352290001</v>
      </c>
      <c r="J169" s="49">
        <v>0.5</v>
      </c>
      <c r="K169" s="47" t="s">
        <v>904</v>
      </c>
      <c r="L169" s="23">
        <v>1.5685750088079999</v>
      </c>
      <c r="M169" s="47" t="s">
        <v>904</v>
      </c>
      <c r="N169" s="47" t="s">
        <v>904</v>
      </c>
      <c r="O169" s="49" t="s">
        <v>904</v>
      </c>
      <c r="P169" s="47" t="s">
        <v>904</v>
      </c>
      <c r="Q169" s="23">
        <v>3.9876658759240002</v>
      </c>
      <c r="R169" s="47" t="s">
        <v>904</v>
      </c>
      <c r="S169" s="47" t="s">
        <v>904</v>
      </c>
      <c r="T169" s="49" t="s">
        <v>904</v>
      </c>
      <c r="U169" s="47" t="s">
        <v>904</v>
      </c>
      <c r="V169" s="23">
        <v>5.5562408847320004</v>
      </c>
      <c r="W169" s="47" t="s">
        <v>904</v>
      </c>
      <c r="X169" s="47" t="s">
        <v>904</v>
      </c>
      <c r="Y169" s="49" t="s">
        <v>904</v>
      </c>
      <c r="Z169" s="50" t="s">
        <v>904</v>
      </c>
    </row>
    <row r="170" spans="1:26" x14ac:dyDescent="0.25">
      <c r="A170" s="45" t="s">
        <v>198</v>
      </c>
      <c r="B170" s="45" t="s">
        <v>1086</v>
      </c>
      <c r="C170" s="45" t="s">
        <v>923</v>
      </c>
      <c r="D170" s="46" t="s">
        <v>199</v>
      </c>
      <c r="E170" s="23">
        <v>49.160594671614</v>
      </c>
      <c r="F170" s="23">
        <v>19.169992767149999</v>
      </c>
      <c r="G170" s="23">
        <v>29.990601904464</v>
      </c>
      <c r="H170" s="23">
        <v>12.552853828171999</v>
      </c>
      <c r="I170" s="23">
        <v>27.741306761629001</v>
      </c>
      <c r="J170" s="49">
        <v>0</v>
      </c>
      <c r="K170" s="47">
        <v>15.807866050814001</v>
      </c>
      <c r="L170" s="23">
        <v>1.8546846137119999</v>
      </c>
      <c r="M170" s="47">
        <v>1.5074421026240001</v>
      </c>
      <c r="N170" s="47" t="s">
        <v>904</v>
      </c>
      <c r="O170" s="49" t="s">
        <v>904</v>
      </c>
      <c r="P170" s="47">
        <v>24.338044747651001</v>
      </c>
      <c r="Q170" s="23">
        <v>3.9595610784089996</v>
      </c>
      <c r="R170" s="47">
        <v>1.6929960784040001</v>
      </c>
      <c r="S170" s="47" t="s">
        <v>904</v>
      </c>
      <c r="T170" s="49" t="s">
        <v>904</v>
      </c>
      <c r="U170" s="47">
        <v>40.145910798464996</v>
      </c>
      <c r="V170" s="23">
        <v>5.8142456921210002</v>
      </c>
      <c r="W170" s="47">
        <v>3.2004381810280003</v>
      </c>
      <c r="X170" s="47" t="s">
        <v>904</v>
      </c>
      <c r="Y170" s="49" t="s">
        <v>904</v>
      </c>
      <c r="Z170" s="50" t="s">
        <v>904</v>
      </c>
    </row>
    <row r="171" spans="1:26" x14ac:dyDescent="0.25">
      <c r="A171" s="45" t="s">
        <v>343</v>
      </c>
      <c r="B171" s="45" t="s">
        <v>1087</v>
      </c>
      <c r="C171" s="45" t="s">
        <v>923</v>
      </c>
      <c r="D171" s="46" t="s">
        <v>344</v>
      </c>
      <c r="E171" s="23">
        <v>3.2850000000000001</v>
      </c>
      <c r="F171" s="23">
        <v>1.8898866415269999</v>
      </c>
      <c r="G171" s="23">
        <v>1.3951133584729998</v>
      </c>
      <c r="H171" s="23">
        <v>0.50224842533699998</v>
      </c>
      <c r="I171" s="23">
        <v>1.290479856588</v>
      </c>
      <c r="J171" s="49">
        <v>0</v>
      </c>
      <c r="K171" s="47" t="s">
        <v>904</v>
      </c>
      <c r="L171" s="23" t="s">
        <v>904</v>
      </c>
      <c r="M171" s="47" t="s">
        <v>904</v>
      </c>
      <c r="N171" s="47" t="s">
        <v>904</v>
      </c>
      <c r="O171" s="49" t="s">
        <v>904</v>
      </c>
      <c r="P171" s="47" t="s">
        <v>904</v>
      </c>
      <c r="Q171" s="23" t="s">
        <v>904</v>
      </c>
      <c r="R171" s="47" t="s">
        <v>904</v>
      </c>
      <c r="S171" s="47" t="s">
        <v>904</v>
      </c>
      <c r="T171" s="49" t="s">
        <v>904</v>
      </c>
      <c r="U171" s="47" t="s">
        <v>904</v>
      </c>
      <c r="V171" s="23" t="s">
        <v>904</v>
      </c>
      <c r="W171" s="47" t="s">
        <v>904</v>
      </c>
      <c r="X171" s="47" t="s">
        <v>904</v>
      </c>
      <c r="Y171" s="49" t="s">
        <v>904</v>
      </c>
      <c r="Z171" s="50" t="s">
        <v>904</v>
      </c>
    </row>
    <row r="172" spans="1:26" x14ac:dyDescent="0.25">
      <c r="A172" s="45" t="s">
        <v>118</v>
      </c>
      <c r="B172" s="45" t="s">
        <v>1088</v>
      </c>
      <c r="C172" s="45" t="s">
        <v>915</v>
      </c>
      <c r="D172" s="46" t="s">
        <v>119</v>
      </c>
      <c r="E172" s="23">
        <v>130.94086915789899</v>
      </c>
      <c r="F172" s="23">
        <v>52.918000187963997</v>
      </c>
      <c r="G172" s="23">
        <v>78.022868969935004</v>
      </c>
      <c r="H172" s="23">
        <v>20.549870013791999</v>
      </c>
      <c r="I172" s="23">
        <v>72.171153797190001</v>
      </c>
      <c r="J172" s="49">
        <v>0</v>
      </c>
      <c r="K172" s="47">
        <v>41.944304994001996</v>
      </c>
      <c r="L172" s="23">
        <v>10.973695193962</v>
      </c>
      <c r="M172" s="47" t="s">
        <v>904</v>
      </c>
      <c r="N172" s="47" t="s">
        <v>904</v>
      </c>
      <c r="O172" s="49" t="s">
        <v>904</v>
      </c>
      <c r="P172" s="47">
        <v>58.214720293192997</v>
      </c>
      <c r="Q172" s="23">
        <v>19.808148676742</v>
      </c>
      <c r="R172" s="47" t="s">
        <v>904</v>
      </c>
      <c r="S172" s="47" t="s">
        <v>904</v>
      </c>
      <c r="T172" s="49" t="s">
        <v>904</v>
      </c>
      <c r="U172" s="47">
        <v>100.15902528719499</v>
      </c>
      <c r="V172" s="23">
        <v>30.781843870703998</v>
      </c>
      <c r="W172" s="47" t="s">
        <v>904</v>
      </c>
      <c r="X172" s="47" t="s">
        <v>904</v>
      </c>
      <c r="Y172" s="49" t="s">
        <v>904</v>
      </c>
      <c r="Z172" s="50" t="s">
        <v>904</v>
      </c>
    </row>
    <row r="173" spans="1:26" x14ac:dyDescent="0.25">
      <c r="A173" s="45" t="s">
        <v>120</v>
      </c>
      <c r="B173" s="45" t="s">
        <v>1089</v>
      </c>
      <c r="C173" s="45" t="s">
        <v>915</v>
      </c>
      <c r="D173" s="46" t="s">
        <v>121</v>
      </c>
      <c r="E173" s="23">
        <v>79.805285369341988</v>
      </c>
      <c r="F173" s="23">
        <v>31.548026225752999</v>
      </c>
      <c r="G173" s="23">
        <v>48.257259143588996</v>
      </c>
      <c r="H173" s="23">
        <v>-36.033061861890999</v>
      </c>
      <c r="I173" s="23">
        <v>44.637964707819997</v>
      </c>
      <c r="J173" s="49">
        <v>0.42748799999999998</v>
      </c>
      <c r="K173" s="47">
        <v>19.735178169178003</v>
      </c>
      <c r="L173" s="23">
        <v>11.812848056574</v>
      </c>
      <c r="M173" s="47" t="s">
        <v>904</v>
      </c>
      <c r="N173" s="47" t="s">
        <v>904</v>
      </c>
      <c r="O173" s="49" t="s">
        <v>904</v>
      </c>
      <c r="P173" s="47">
        <v>26.844751286495001</v>
      </c>
      <c r="Q173" s="23">
        <v>21.412507857095001</v>
      </c>
      <c r="R173" s="47" t="s">
        <v>904</v>
      </c>
      <c r="S173" s="47" t="s">
        <v>904</v>
      </c>
      <c r="T173" s="49" t="s">
        <v>904</v>
      </c>
      <c r="U173" s="47">
        <v>46.579929455673003</v>
      </c>
      <c r="V173" s="23">
        <v>33.225355913668999</v>
      </c>
      <c r="W173" s="47" t="s">
        <v>904</v>
      </c>
      <c r="X173" s="47" t="s">
        <v>904</v>
      </c>
      <c r="Y173" s="49" t="s">
        <v>904</v>
      </c>
      <c r="Z173" s="50" t="s">
        <v>904</v>
      </c>
    </row>
    <row r="174" spans="1:26" x14ac:dyDescent="0.25">
      <c r="A174" s="45" t="s">
        <v>335</v>
      </c>
      <c r="B174" s="45" t="s">
        <v>1090</v>
      </c>
      <c r="C174" s="45" t="s">
        <v>952</v>
      </c>
      <c r="D174" s="46" t="s">
        <v>336</v>
      </c>
      <c r="E174" s="23">
        <v>283.38566903436998</v>
      </c>
      <c r="F174" s="23">
        <v>111.424590197583</v>
      </c>
      <c r="G174" s="23">
        <v>171.96107883678698</v>
      </c>
      <c r="H174" s="23">
        <v>123.963548071619</v>
      </c>
      <c r="I174" s="23">
        <v>159.063997924028</v>
      </c>
      <c r="J174" s="49">
        <v>0</v>
      </c>
      <c r="K174" s="47">
        <v>111.424590197583</v>
      </c>
      <c r="L174" s="23" t="s">
        <v>904</v>
      </c>
      <c r="M174" s="47" t="s">
        <v>904</v>
      </c>
      <c r="N174" s="47" t="s">
        <v>904</v>
      </c>
      <c r="O174" s="49" t="s">
        <v>904</v>
      </c>
      <c r="P174" s="47">
        <v>171.96107883678698</v>
      </c>
      <c r="Q174" s="23" t="s">
        <v>904</v>
      </c>
      <c r="R174" s="47" t="s">
        <v>904</v>
      </c>
      <c r="S174" s="47" t="s">
        <v>904</v>
      </c>
      <c r="T174" s="49" t="s">
        <v>904</v>
      </c>
      <c r="U174" s="47">
        <v>283.38566903436998</v>
      </c>
      <c r="V174" s="23" t="s">
        <v>904</v>
      </c>
      <c r="W174" s="47" t="s">
        <v>904</v>
      </c>
      <c r="X174" s="47" t="s">
        <v>904</v>
      </c>
      <c r="Y174" s="49" t="s">
        <v>904</v>
      </c>
      <c r="Z174" s="50" t="s">
        <v>904</v>
      </c>
    </row>
    <row r="175" spans="1:26" x14ac:dyDescent="0.25">
      <c r="A175" s="45" t="s">
        <v>801</v>
      </c>
      <c r="B175" s="45" t="s">
        <v>1091</v>
      </c>
      <c r="C175" s="45" t="s">
        <v>751</v>
      </c>
      <c r="D175" s="46" t="s">
        <v>1092</v>
      </c>
      <c r="E175" s="23">
        <v>25.578607281887003</v>
      </c>
      <c r="F175" s="23">
        <v>11.939511486269001</v>
      </c>
      <c r="G175" s="23">
        <v>13.639095795617999</v>
      </c>
      <c r="H175" s="23">
        <v>7.414362888006</v>
      </c>
      <c r="I175" s="23">
        <v>12.616163610946</v>
      </c>
      <c r="J175" s="49">
        <v>0</v>
      </c>
      <c r="K175" s="47" t="s">
        <v>904</v>
      </c>
      <c r="L175" s="23" t="s">
        <v>904</v>
      </c>
      <c r="M175" s="47">
        <v>11.939511486269001</v>
      </c>
      <c r="N175" s="47" t="s">
        <v>904</v>
      </c>
      <c r="O175" s="49" t="s">
        <v>904</v>
      </c>
      <c r="P175" s="47" t="s">
        <v>904</v>
      </c>
      <c r="Q175" s="23" t="s">
        <v>904</v>
      </c>
      <c r="R175" s="47">
        <v>13.639095795617999</v>
      </c>
      <c r="S175" s="47" t="s">
        <v>904</v>
      </c>
      <c r="T175" s="49" t="s">
        <v>904</v>
      </c>
      <c r="U175" s="47" t="s">
        <v>904</v>
      </c>
      <c r="V175" s="23" t="s">
        <v>904</v>
      </c>
      <c r="W175" s="47">
        <v>25.578607281886999</v>
      </c>
      <c r="X175" s="47" t="s">
        <v>904</v>
      </c>
      <c r="Y175" s="49" t="s">
        <v>904</v>
      </c>
      <c r="Z175" s="50" t="s">
        <v>904</v>
      </c>
    </row>
    <row r="176" spans="1:26" x14ac:dyDescent="0.25">
      <c r="A176" s="45" t="s">
        <v>613</v>
      </c>
      <c r="B176" s="45" t="s">
        <v>1093</v>
      </c>
      <c r="C176" s="45" t="s">
        <v>348</v>
      </c>
      <c r="D176" s="46" t="s">
        <v>614</v>
      </c>
      <c r="E176" s="23">
        <v>3.4706508601319999</v>
      </c>
      <c r="F176" s="23">
        <v>1.1604179389259999</v>
      </c>
      <c r="G176" s="23">
        <v>2.310232921206</v>
      </c>
      <c r="H176" s="23">
        <v>-9.0634484862420006</v>
      </c>
      <c r="I176" s="23">
        <v>2.1369654521160002</v>
      </c>
      <c r="J176" s="49">
        <v>0.5</v>
      </c>
      <c r="K176" s="47" t="s">
        <v>904</v>
      </c>
      <c r="L176" s="23">
        <v>1.1604179389259999</v>
      </c>
      <c r="M176" s="47" t="s">
        <v>904</v>
      </c>
      <c r="N176" s="47" t="s">
        <v>904</v>
      </c>
      <c r="O176" s="49" t="s">
        <v>904</v>
      </c>
      <c r="P176" s="47" t="s">
        <v>904</v>
      </c>
      <c r="Q176" s="23">
        <v>2.310232921206</v>
      </c>
      <c r="R176" s="47" t="s">
        <v>904</v>
      </c>
      <c r="S176" s="47" t="s">
        <v>904</v>
      </c>
      <c r="T176" s="49" t="s">
        <v>904</v>
      </c>
      <c r="U176" s="47" t="s">
        <v>904</v>
      </c>
      <c r="V176" s="23">
        <v>3.4706508601319999</v>
      </c>
      <c r="W176" s="47" t="s">
        <v>904</v>
      </c>
      <c r="X176" s="47" t="s">
        <v>904</v>
      </c>
      <c r="Y176" s="49" t="s">
        <v>904</v>
      </c>
      <c r="Z176" s="50" t="s">
        <v>904</v>
      </c>
    </row>
    <row r="177" spans="1:26" x14ac:dyDescent="0.25">
      <c r="A177" s="45" t="s">
        <v>605</v>
      </c>
      <c r="B177" s="45" t="s">
        <v>1094</v>
      </c>
      <c r="C177" s="45" t="s">
        <v>348</v>
      </c>
      <c r="D177" s="46" t="s">
        <v>606</v>
      </c>
      <c r="E177" s="23">
        <v>7.7957403863399994</v>
      </c>
      <c r="F177" s="23">
        <v>2.770262059537</v>
      </c>
      <c r="G177" s="23">
        <v>5.0254783268029994</v>
      </c>
      <c r="H177" s="23">
        <v>-11.819834120927</v>
      </c>
      <c r="I177" s="23">
        <v>4.6485674522930003</v>
      </c>
      <c r="J177" s="49">
        <v>0.5</v>
      </c>
      <c r="K177" s="47" t="s">
        <v>904</v>
      </c>
      <c r="L177" s="23">
        <v>2.770262059537</v>
      </c>
      <c r="M177" s="47" t="s">
        <v>904</v>
      </c>
      <c r="N177" s="47" t="s">
        <v>904</v>
      </c>
      <c r="O177" s="49" t="s">
        <v>904</v>
      </c>
      <c r="P177" s="47" t="s">
        <v>904</v>
      </c>
      <c r="Q177" s="23">
        <v>5.0254783268029994</v>
      </c>
      <c r="R177" s="47" t="s">
        <v>904</v>
      </c>
      <c r="S177" s="47" t="s">
        <v>904</v>
      </c>
      <c r="T177" s="49" t="s">
        <v>904</v>
      </c>
      <c r="U177" s="47" t="s">
        <v>904</v>
      </c>
      <c r="V177" s="23">
        <v>7.7957403863399994</v>
      </c>
      <c r="W177" s="47" t="s">
        <v>904</v>
      </c>
      <c r="X177" s="47" t="s">
        <v>904</v>
      </c>
      <c r="Y177" s="49" t="s">
        <v>904</v>
      </c>
      <c r="Z177" s="50" t="s">
        <v>904</v>
      </c>
    </row>
    <row r="178" spans="1:26" x14ac:dyDescent="0.25">
      <c r="A178" s="45" t="s">
        <v>220</v>
      </c>
      <c r="B178" s="45" t="s">
        <v>1095</v>
      </c>
      <c r="C178" s="45" t="s">
        <v>923</v>
      </c>
      <c r="D178" s="46" t="s">
        <v>221</v>
      </c>
      <c r="E178" s="23">
        <v>125.38731346193799</v>
      </c>
      <c r="F178" s="23">
        <v>50.725295585346998</v>
      </c>
      <c r="G178" s="23">
        <v>74.662017876590994</v>
      </c>
      <c r="H178" s="23">
        <v>31.380736173112002</v>
      </c>
      <c r="I178" s="23">
        <v>69.062366535846991</v>
      </c>
      <c r="J178" s="49">
        <v>0</v>
      </c>
      <c r="K178" s="47">
        <v>44.759275352628997</v>
      </c>
      <c r="L178" s="23">
        <v>5.9660202327169998</v>
      </c>
      <c r="M178" s="47" t="s">
        <v>904</v>
      </c>
      <c r="N178" s="47" t="s">
        <v>904</v>
      </c>
      <c r="O178" s="49" t="s">
        <v>904</v>
      </c>
      <c r="P178" s="47">
        <v>63.353480078114998</v>
      </c>
      <c r="Q178" s="23">
        <v>11.308537798476999</v>
      </c>
      <c r="R178" s="47" t="s">
        <v>904</v>
      </c>
      <c r="S178" s="47" t="s">
        <v>904</v>
      </c>
      <c r="T178" s="49" t="s">
        <v>904</v>
      </c>
      <c r="U178" s="47">
        <v>108.112755430744</v>
      </c>
      <c r="V178" s="23">
        <v>17.274558031194001</v>
      </c>
      <c r="W178" s="47" t="s">
        <v>904</v>
      </c>
      <c r="X178" s="47" t="s">
        <v>904</v>
      </c>
      <c r="Y178" s="49" t="s">
        <v>904</v>
      </c>
      <c r="Z178" s="50" t="s">
        <v>904</v>
      </c>
    </row>
    <row r="179" spans="1:26" x14ac:dyDescent="0.25">
      <c r="A179" s="45" t="s">
        <v>161</v>
      </c>
      <c r="B179" s="45" t="s">
        <v>1096</v>
      </c>
      <c r="C179" s="45" t="s">
        <v>915</v>
      </c>
      <c r="D179" s="46" t="s">
        <v>162</v>
      </c>
      <c r="E179" s="23">
        <v>32.152646688147001</v>
      </c>
      <c r="F179" s="23">
        <v>11.959129935001998</v>
      </c>
      <c r="G179" s="23">
        <v>20.193516753145001</v>
      </c>
      <c r="H179" s="23">
        <v>-4.4932082588690001</v>
      </c>
      <c r="I179" s="23">
        <v>18.679002996659001</v>
      </c>
      <c r="J179" s="49">
        <v>0.182009</v>
      </c>
      <c r="K179" s="47">
        <v>9.7222628245310005</v>
      </c>
      <c r="L179" s="23">
        <v>2.2368671104720002</v>
      </c>
      <c r="M179" s="47" t="s">
        <v>904</v>
      </c>
      <c r="N179" s="47" t="s">
        <v>904</v>
      </c>
      <c r="O179" s="49" t="s">
        <v>904</v>
      </c>
      <c r="P179" s="47">
        <v>14.407480679111</v>
      </c>
      <c r="Q179" s="23">
        <v>5.7860360740339996</v>
      </c>
      <c r="R179" s="47" t="s">
        <v>904</v>
      </c>
      <c r="S179" s="47" t="s">
        <v>904</v>
      </c>
      <c r="T179" s="49" t="s">
        <v>904</v>
      </c>
      <c r="U179" s="47">
        <v>24.129743503642</v>
      </c>
      <c r="V179" s="23">
        <v>8.0229031845059993</v>
      </c>
      <c r="W179" s="47" t="s">
        <v>904</v>
      </c>
      <c r="X179" s="47" t="s">
        <v>904</v>
      </c>
      <c r="Y179" s="49" t="s">
        <v>904</v>
      </c>
      <c r="Z179" s="50" t="s">
        <v>904</v>
      </c>
    </row>
    <row r="180" spans="1:26" x14ac:dyDescent="0.25">
      <c r="A180" s="45" t="s">
        <v>101</v>
      </c>
      <c r="B180" s="45" t="s">
        <v>1097</v>
      </c>
      <c r="C180" s="45" t="s">
        <v>36</v>
      </c>
      <c r="D180" s="46" t="s">
        <v>102</v>
      </c>
      <c r="E180" s="23">
        <v>123.51239923856102</v>
      </c>
      <c r="F180" s="23">
        <v>47.846265758929</v>
      </c>
      <c r="G180" s="23">
        <v>75.666133479632009</v>
      </c>
      <c r="H180" s="23">
        <v>21.429246890099002</v>
      </c>
      <c r="I180" s="23">
        <v>69.991173468659994</v>
      </c>
      <c r="J180" s="49">
        <v>0</v>
      </c>
      <c r="K180" s="47">
        <v>42.317472784821007</v>
      </c>
      <c r="L180" s="23">
        <v>5.5287929741089998</v>
      </c>
      <c r="M180" s="47" t="s">
        <v>904</v>
      </c>
      <c r="N180" s="47" t="s">
        <v>904</v>
      </c>
      <c r="O180" s="49" t="s">
        <v>904</v>
      </c>
      <c r="P180" s="47">
        <v>64.187656080441002</v>
      </c>
      <c r="Q180" s="23">
        <v>11.478477399191</v>
      </c>
      <c r="R180" s="47" t="s">
        <v>904</v>
      </c>
      <c r="S180" s="47" t="s">
        <v>904</v>
      </c>
      <c r="T180" s="49" t="s">
        <v>904</v>
      </c>
      <c r="U180" s="47">
        <v>106.50512886526201</v>
      </c>
      <c r="V180" s="23">
        <v>17.007270373300003</v>
      </c>
      <c r="W180" s="47" t="s">
        <v>904</v>
      </c>
      <c r="X180" s="47" t="s">
        <v>904</v>
      </c>
      <c r="Y180" s="49" t="s">
        <v>904</v>
      </c>
      <c r="Z180" s="50" t="s">
        <v>904</v>
      </c>
    </row>
    <row r="181" spans="1:26" x14ac:dyDescent="0.25">
      <c r="A181" s="45" t="s">
        <v>55</v>
      </c>
      <c r="B181" s="45" t="s">
        <v>1098</v>
      </c>
      <c r="C181" s="45" t="s">
        <v>36</v>
      </c>
      <c r="D181" s="46" t="s">
        <v>56</v>
      </c>
      <c r="E181" s="23">
        <v>98.139144340271997</v>
      </c>
      <c r="F181" s="23">
        <v>41.043127314121996</v>
      </c>
      <c r="G181" s="23">
        <v>57.096017026150001</v>
      </c>
      <c r="H181" s="23">
        <v>36.843869423419001</v>
      </c>
      <c r="I181" s="23">
        <v>52.813815749188997</v>
      </c>
      <c r="J181" s="49">
        <v>0</v>
      </c>
      <c r="K181" s="47">
        <v>37.155133188689</v>
      </c>
      <c r="L181" s="23">
        <v>3.8879941254329999</v>
      </c>
      <c r="M181" s="47" t="s">
        <v>904</v>
      </c>
      <c r="N181" s="47" t="s">
        <v>904</v>
      </c>
      <c r="O181" s="49" t="s">
        <v>904</v>
      </c>
      <c r="P181" s="47">
        <v>50.223438785150996</v>
      </c>
      <c r="Q181" s="23">
        <v>6.8725782409990002</v>
      </c>
      <c r="R181" s="47" t="s">
        <v>904</v>
      </c>
      <c r="S181" s="47" t="s">
        <v>904</v>
      </c>
      <c r="T181" s="49" t="s">
        <v>904</v>
      </c>
      <c r="U181" s="47">
        <v>87.378571973839996</v>
      </c>
      <c r="V181" s="23">
        <v>10.760572366431999</v>
      </c>
      <c r="W181" s="47" t="s">
        <v>904</v>
      </c>
      <c r="X181" s="47" t="s">
        <v>904</v>
      </c>
      <c r="Y181" s="49" t="s">
        <v>904</v>
      </c>
      <c r="Z181" s="50" t="s">
        <v>904</v>
      </c>
    </row>
    <row r="182" spans="1:26" x14ac:dyDescent="0.25">
      <c r="A182" s="45" t="s">
        <v>122</v>
      </c>
      <c r="B182" s="45" t="s">
        <v>1099</v>
      </c>
      <c r="C182" s="45" t="s">
        <v>915</v>
      </c>
      <c r="D182" s="46" t="s">
        <v>123</v>
      </c>
      <c r="E182" s="23">
        <v>171.413008845679</v>
      </c>
      <c r="F182" s="23">
        <v>69.344571530663004</v>
      </c>
      <c r="G182" s="23">
        <v>102.068437315016</v>
      </c>
      <c r="H182" s="23">
        <v>65.912749419318999</v>
      </c>
      <c r="I182" s="23">
        <v>94.413304516389999</v>
      </c>
      <c r="J182" s="49">
        <v>0</v>
      </c>
      <c r="K182" s="47">
        <v>55.390345121416004</v>
      </c>
      <c r="L182" s="23">
        <v>13.954226409246999</v>
      </c>
      <c r="M182" s="47" t="s">
        <v>904</v>
      </c>
      <c r="N182" s="47" t="s">
        <v>904</v>
      </c>
      <c r="O182" s="49" t="s">
        <v>904</v>
      </c>
      <c r="P182" s="47">
        <v>77.556290053316999</v>
      </c>
      <c r="Q182" s="23">
        <v>24.512147261698999</v>
      </c>
      <c r="R182" s="47" t="s">
        <v>904</v>
      </c>
      <c r="S182" s="47" t="s">
        <v>904</v>
      </c>
      <c r="T182" s="49" t="s">
        <v>904</v>
      </c>
      <c r="U182" s="47">
        <v>132.94663517473299</v>
      </c>
      <c r="V182" s="23">
        <v>38.466373670946005</v>
      </c>
      <c r="W182" s="47" t="s">
        <v>904</v>
      </c>
      <c r="X182" s="47" t="s">
        <v>904</v>
      </c>
      <c r="Y182" s="49" t="s">
        <v>904</v>
      </c>
      <c r="Z182" s="50" t="s">
        <v>904</v>
      </c>
    </row>
    <row r="183" spans="1:26" x14ac:dyDescent="0.25">
      <c r="A183" s="45" t="s">
        <v>337</v>
      </c>
      <c r="B183" s="45" t="s">
        <v>1100</v>
      </c>
      <c r="C183" s="45" t="s">
        <v>952</v>
      </c>
      <c r="D183" s="46" t="s">
        <v>338</v>
      </c>
      <c r="E183" s="23">
        <v>292.24947216607001</v>
      </c>
      <c r="F183" s="23">
        <v>118.84160334193299</v>
      </c>
      <c r="G183" s="23">
        <v>173.40786882413701</v>
      </c>
      <c r="H183" s="23">
        <v>140.072421308179</v>
      </c>
      <c r="I183" s="23">
        <v>160.40227866232698</v>
      </c>
      <c r="J183" s="49">
        <v>0</v>
      </c>
      <c r="K183" s="47">
        <v>118.84160334193299</v>
      </c>
      <c r="L183" s="23" t="s">
        <v>904</v>
      </c>
      <c r="M183" s="47" t="s">
        <v>904</v>
      </c>
      <c r="N183" s="47" t="s">
        <v>904</v>
      </c>
      <c r="O183" s="49" t="s">
        <v>904</v>
      </c>
      <c r="P183" s="47">
        <v>173.40786882413701</v>
      </c>
      <c r="Q183" s="23" t="s">
        <v>904</v>
      </c>
      <c r="R183" s="47" t="s">
        <v>904</v>
      </c>
      <c r="S183" s="47" t="s">
        <v>904</v>
      </c>
      <c r="T183" s="49" t="s">
        <v>904</v>
      </c>
      <c r="U183" s="47">
        <v>292.24947216607001</v>
      </c>
      <c r="V183" s="23" t="s">
        <v>904</v>
      </c>
      <c r="W183" s="47" t="s">
        <v>904</v>
      </c>
      <c r="X183" s="47" t="s">
        <v>904</v>
      </c>
      <c r="Y183" s="49" t="s">
        <v>904</v>
      </c>
      <c r="Z183" s="50" t="s">
        <v>904</v>
      </c>
    </row>
    <row r="184" spans="1:26" x14ac:dyDescent="0.25">
      <c r="A184" s="45" t="s">
        <v>803</v>
      </c>
      <c r="B184" s="45" t="s">
        <v>1101</v>
      </c>
      <c r="C184" s="45" t="s">
        <v>751</v>
      </c>
      <c r="D184" s="46" t="s">
        <v>1102</v>
      </c>
      <c r="E184" s="23">
        <v>27.569685313179001</v>
      </c>
      <c r="F184" s="23">
        <v>13.218223729952999</v>
      </c>
      <c r="G184" s="23">
        <v>14.351461583226001</v>
      </c>
      <c r="H184" s="23">
        <v>9.6741790992739993</v>
      </c>
      <c r="I184" s="23">
        <v>13.275101964484001</v>
      </c>
      <c r="J184" s="49">
        <v>0</v>
      </c>
      <c r="K184" s="47" t="s">
        <v>904</v>
      </c>
      <c r="L184" s="23" t="s">
        <v>904</v>
      </c>
      <c r="M184" s="47">
        <v>13.218223729952999</v>
      </c>
      <c r="N184" s="47" t="s">
        <v>904</v>
      </c>
      <c r="O184" s="49" t="s">
        <v>904</v>
      </c>
      <c r="P184" s="47" t="s">
        <v>904</v>
      </c>
      <c r="Q184" s="23" t="s">
        <v>904</v>
      </c>
      <c r="R184" s="47">
        <v>14.351461583226001</v>
      </c>
      <c r="S184" s="47" t="s">
        <v>904</v>
      </c>
      <c r="T184" s="49" t="s">
        <v>904</v>
      </c>
      <c r="U184" s="47" t="s">
        <v>904</v>
      </c>
      <c r="V184" s="23" t="s">
        <v>904</v>
      </c>
      <c r="W184" s="47">
        <v>27.569685313179999</v>
      </c>
      <c r="X184" s="47" t="s">
        <v>904</v>
      </c>
      <c r="Y184" s="49" t="s">
        <v>904</v>
      </c>
      <c r="Z184" s="50" t="s">
        <v>904</v>
      </c>
    </row>
    <row r="185" spans="1:26" x14ac:dyDescent="0.25">
      <c r="A185" s="45" t="s">
        <v>549</v>
      </c>
      <c r="B185" s="45" t="s">
        <v>1103</v>
      </c>
      <c r="C185" s="45" t="s">
        <v>348</v>
      </c>
      <c r="D185" s="46" t="s">
        <v>550</v>
      </c>
      <c r="E185" s="23">
        <v>7.9020959239459998</v>
      </c>
      <c r="F185" s="23">
        <v>2.6519073749370001</v>
      </c>
      <c r="G185" s="23">
        <v>5.2501885490089997</v>
      </c>
      <c r="H185" s="23">
        <v>-19.927637631207002</v>
      </c>
      <c r="I185" s="23">
        <v>4.8564244078329999</v>
      </c>
      <c r="J185" s="49">
        <v>0.5</v>
      </c>
      <c r="K185" s="47" t="s">
        <v>904</v>
      </c>
      <c r="L185" s="23">
        <v>2.6519073749370001</v>
      </c>
      <c r="M185" s="47" t="s">
        <v>904</v>
      </c>
      <c r="N185" s="47" t="s">
        <v>904</v>
      </c>
      <c r="O185" s="49" t="s">
        <v>904</v>
      </c>
      <c r="P185" s="47" t="s">
        <v>904</v>
      </c>
      <c r="Q185" s="23">
        <v>5.2501885490089997</v>
      </c>
      <c r="R185" s="47" t="s">
        <v>904</v>
      </c>
      <c r="S185" s="47" t="s">
        <v>904</v>
      </c>
      <c r="T185" s="49" t="s">
        <v>904</v>
      </c>
      <c r="U185" s="47" t="s">
        <v>904</v>
      </c>
      <c r="V185" s="23">
        <v>7.9020959239459998</v>
      </c>
      <c r="W185" s="47" t="s">
        <v>904</v>
      </c>
      <c r="X185" s="47" t="s">
        <v>904</v>
      </c>
      <c r="Y185" s="49" t="s">
        <v>904</v>
      </c>
      <c r="Z185" s="50" t="s">
        <v>904</v>
      </c>
    </row>
    <row r="186" spans="1:26" x14ac:dyDescent="0.25">
      <c r="A186" s="45" t="s">
        <v>103</v>
      </c>
      <c r="B186" s="45" t="s">
        <v>1104</v>
      </c>
      <c r="C186" s="45" t="s">
        <v>36</v>
      </c>
      <c r="D186" s="46" t="s">
        <v>104</v>
      </c>
      <c r="E186" s="23">
        <v>238.04440448212199</v>
      </c>
      <c r="F186" s="23">
        <v>93.047867430290992</v>
      </c>
      <c r="G186" s="23">
        <v>144.99653705183101</v>
      </c>
      <c r="H186" s="23">
        <v>-33.150852371897003</v>
      </c>
      <c r="I186" s="23">
        <v>134.12179677294401</v>
      </c>
      <c r="J186" s="49">
        <v>0.186087</v>
      </c>
      <c r="K186" s="47">
        <v>80.737995998391</v>
      </c>
      <c r="L186" s="23">
        <v>12.309871431898999</v>
      </c>
      <c r="M186" s="47" t="s">
        <v>904</v>
      </c>
      <c r="N186" s="47" t="s">
        <v>904</v>
      </c>
      <c r="O186" s="49" t="s">
        <v>904</v>
      </c>
      <c r="P186" s="47">
        <v>120.08990491873</v>
      </c>
      <c r="Q186" s="23">
        <v>24.906632133101002</v>
      </c>
      <c r="R186" s="47" t="s">
        <v>904</v>
      </c>
      <c r="S186" s="47" t="s">
        <v>904</v>
      </c>
      <c r="T186" s="49" t="s">
        <v>904</v>
      </c>
      <c r="U186" s="47">
        <v>200.82790091712099</v>
      </c>
      <c r="V186" s="23">
        <v>37.216503564999996</v>
      </c>
      <c r="W186" s="47" t="s">
        <v>904</v>
      </c>
      <c r="X186" s="47" t="s">
        <v>904</v>
      </c>
      <c r="Y186" s="49" t="s">
        <v>904</v>
      </c>
      <c r="Z186" s="50" t="s">
        <v>904</v>
      </c>
    </row>
    <row r="187" spans="1:26" x14ac:dyDescent="0.25">
      <c r="A187" s="45" t="s">
        <v>246</v>
      </c>
      <c r="B187" s="45" t="s">
        <v>1105</v>
      </c>
      <c r="C187" s="45" t="s">
        <v>923</v>
      </c>
      <c r="D187" s="46" t="s">
        <v>247</v>
      </c>
      <c r="E187" s="23">
        <v>155.130697713193</v>
      </c>
      <c r="F187" s="23">
        <v>62.398395715706997</v>
      </c>
      <c r="G187" s="23">
        <v>92.73230199748599</v>
      </c>
      <c r="H187" s="23">
        <v>44.216738630073003</v>
      </c>
      <c r="I187" s="23">
        <v>85.777379347674</v>
      </c>
      <c r="J187" s="49">
        <v>0</v>
      </c>
      <c r="K187" s="47">
        <v>53.981368327863002</v>
      </c>
      <c r="L187" s="23">
        <v>8.4170273878439996</v>
      </c>
      <c r="M187" s="47" t="s">
        <v>904</v>
      </c>
      <c r="N187" s="47" t="s">
        <v>904</v>
      </c>
      <c r="O187" s="49" t="s">
        <v>904</v>
      </c>
      <c r="P187" s="47">
        <v>76.788549515853006</v>
      </c>
      <c r="Q187" s="23">
        <v>15.943752481632</v>
      </c>
      <c r="R187" s="47" t="s">
        <v>904</v>
      </c>
      <c r="S187" s="47" t="s">
        <v>904</v>
      </c>
      <c r="T187" s="49" t="s">
        <v>904</v>
      </c>
      <c r="U187" s="47">
        <v>130.769917843717</v>
      </c>
      <c r="V187" s="23">
        <v>24.360779869477</v>
      </c>
      <c r="W187" s="47" t="s">
        <v>904</v>
      </c>
      <c r="X187" s="47" t="s">
        <v>904</v>
      </c>
      <c r="Y187" s="49" t="s">
        <v>904</v>
      </c>
      <c r="Z187" s="50" t="s">
        <v>904</v>
      </c>
    </row>
    <row r="188" spans="1:26" x14ac:dyDescent="0.25">
      <c r="A188" s="45" t="s">
        <v>325</v>
      </c>
      <c r="B188" s="45" t="s">
        <v>1106</v>
      </c>
      <c r="C188" s="45" t="s">
        <v>952</v>
      </c>
      <c r="D188" s="46" t="s">
        <v>326</v>
      </c>
      <c r="E188" s="23">
        <v>93.618505323303992</v>
      </c>
      <c r="F188" s="23">
        <v>36.991880540422002</v>
      </c>
      <c r="G188" s="23">
        <v>56.626624782881997</v>
      </c>
      <c r="H188" s="23">
        <v>36.742837247391002</v>
      </c>
      <c r="I188" s="23">
        <v>52.379627924166002</v>
      </c>
      <c r="J188" s="49">
        <v>0</v>
      </c>
      <c r="K188" s="47">
        <v>36.991880540422002</v>
      </c>
      <c r="L188" s="23" t="s">
        <v>904</v>
      </c>
      <c r="M188" s="47" t="s">
        <v>904</v>
      </c>
      <c r="N188" s="47" t="s">
        <v>904</v>
      </c>
      <c r="O188" s="49" t="s">
        <v>904</v>
      </c>
      <c r="P188" s="47">
        <v>56.626624782881997</v>
      </c>
      <c r="Q188" s="23" t="s">
        <v>904</v>
      </c>
      <c r="R188" s="47" t="s">
        <v>904</v>
      </c>
      <c r="S188" s="47" t="s">
        <v>904</v>
      </c>
      <c r="T188" s="49" t="s">
        <v>904</v>
      </c>
      <c r="U188" s="47">
        <v>93.618505323303992</v>
      </c>
      <c r="V188" s="23" t="s">
        <v>904</v>
      </c>
      <c r="W188" s="47" t="s">
        <v>904</v>
      </c>
      <c r="X188" s="47" t="s">
        <v>904</v>
      </c>
      <c r="Y188" s="49" t="s">
        <v>904</v>
      </c>
      <c r="Z188" s="50" t="s">
        <v>904</v>
      </c>
    </row>
    <row r="189" spans="1:26" x14ac:dyDescent="0.25">
      <c r="A189" s="45" t="s">
        <v>787</v>
      </c>
      <c r="B189" s="45" t="s">
        <v>1107</v>
      </c>
      <c r="C189" s="45" t="s">
        <v>751</v>
      </c>
      <c r="D189" s="46" t="s">
        <v>1108</v>
      </c>
      <c r="E189" s="23">
        <v>15.412438526458999</v>
      </c>
      <c r="F189" s="23">
        <v>7.1688203863769999</v>
      </c>
      <c r="G189" s="23">
        <v>8.243618140081999</v>
      </c>
      <c r="H189" s="23">
        <v>4.9447457711369998</v>
      </c>
      <c r="I189" s="23">
        <v>7.6253467795759997</v>
      </c>
      <c r="J189" s="49">
        <v>0</v>
      </c>
      <c r="K189" s="47" t="s">
        <v>904</v>
      </c>
      <c r="L189" s="23" t="s">
        <v>904</v>
      </c>
      <c r="M189" s="47">
        <v>7.1688203863769999</v>
      </c>
      <c r="N189" s="47" t="s">
        <v>904</v>
      </c>
      <c r="O189" s="49" t="s">
        <v>904</v>
      </c>
      <c r="P189" s="47" t="s">
        <v>904</v>
      </c>
      <c r="Q189" s="23" t="s">
        <v>904</v>
      </c>
      <c r="R189" s="47">
        <v>8.243618140081999</v>
      </c>
      <c r="S189" s="47" t="s">
        <v>904</v>
      </c>
      <c r="T189" s="49" t="s">
        <v>904</v>
      </c>
      <c r="U189" s="47" t="s">
        <v>904</v>
      </c>
      <c r="V189" s="23" t="s">
        <v>904</v>
      </c>
      <c r="W189" s="47">
        <v>15.412438526458999</v>
      </c>
      <c r="X189" s="47" t="s">
        <v>904</v>
      </c>
      <c r="Y189" s="49" t="s">
        <v>904</v>
      </c>
      <c r="Z189" s="50" t="s">
        <v>904</v>
      </c>
    </row>
    <row r="190" spans="1:26" x14ac:dyDescent="0.25">
      <c r="A190" s="45" t="s">
        <v>423</v>
      </c>
      <c r="B190" s="45" t="s">
        <v>1109</v>
      </c>
      <c r="C190" s="45" t="s">
        <v>348</v>
      </c>
      <c r="D190" s="46" t="s">
        <v>424</v>
      </c>
      <c r="E190" s="23">
        <v>3.0476442289350003</v>
      </c>
      <c r="F190" s="23">
        <v>0.99501471812800002</v>
      </c>
      <c r="G190" s="23">
        <v>2.0526295108070003</v>
      </c>
      <c r="H190" s="23">
        <v>-7.3992443544329998</v>
      </c>
      <c r="I190" s="23">
        <v>1.8986822974970001</v>
      </c>
      <c r="J190" s="49">
        <v>0.5</v>
      </c>
      <c r="K190" s="47" t="s">
        <v>904</v>
      </c>
      <c r="L190" s="23">
        <v>0.99501471812800002</v>
      </c>
      <c r="M190" s="47" t="s">
        <v>904</v>
      </c>
      <c r="N190" s="47" t="s">
        <v>904</v>
      </c>
      <c r="O190" s="49" t="s">
        <v>904</v>
      </c>
      <c r="P190" s="47" t="s">
        <v>904</v>
      </c>
      <c r="Q190" s="23">
        <v>2.0526295108070003</v>
      </c>
      <c r="R190" s="47" t="s">
        <v>904</v>
      </c>
      <c r="S190" s="47" t="s">
        <v>904</v>
      </c>
      <c r="T190" s="49" t="s">
        <v>904</v>
      </c>
      <c r="U190" s="47" t="s">
        <v>904</v>
      </c>
      <c r="V190" s="23">
        <v>3.0476442289350003</v>
      </c>
      <c r="W190" s="47" t="s">
        <v>904</v>
      </c>
      <c r="X190" s="47" t="s">
        <v>904</v>
      </c>
      <c r="Y190" s="49" t="s">
        <v>904</v>
      </c>
      <c r="Z190" s="50" t="s">
        <v>904</v>
      </c>
    </row>
    <row r="191" spans="1:26" x14ac:dyDescent="0.25">
      <c r="A191" s="45" t="s">
        <v>124</v>
      </c>
      <c r="B191" s="45" t="s">
        <v>1110</v>
      </c>
      <c r="C191" s="45" t="s">
        <v>915</v>
      </c>
      <c r="D191" s="46" t="s">
        <v>125</v>
      </c>
      <c r="E191" s="23">
        <v>146.69080518055401</v>
      </c>
      <c r="F191" s="23">
        <v>59.608092950838</v>
      </c>
      <c r="G191" s="23">
        <v>87.082712229716009</v>
      </c>
      <c r="H191" s="23">
        <v>71.567774591635995</v>
      </c>
      <c r="I191" s="23">
        <v>80.551508812487</v>
      </c>
      <c r="J191" s="49">
        <v>0</v>
      </c>
      <c r="K191" s="47">
        <v>50.607749196642999</v>
      </c>
      <c r="L191" s="23">
        <v>9.0003437541949989</v>
      </c>
      <c r="M191" s="47" t="s">
        <v>904</v>
      </c>
      <c r="N191" s="47" t="s">
        <v>904</v>
      </c>
      <c r="O191" s="49" t="s">
        <v>904</v>
      </c>
      <c r="P191" s="47">
        <v>70.723745003600996</v>
      </c>
      <c r="Q191" s="23">
        <v>16.358967226114999</v>
      </c>
      <c r="R191" s="47" t="s">
        <v>904</v>
      </c>
      <c r="S191" s="47" t="s">
        <v>904</v>
      </c>
      <c r="T191" s="49" t="s">
        <v>904</v>
      </c>
      <c r="U191" s="47">
        <v>121.33149420024399</v>
      </c>
      <c r="V191" s="23">
        <v>25.359310980309999</v>
      </c>
      <c r="W191" s="47" t="s">
        <v>904</v>
      </c>
      <c r="X191" s="47" t="s">
        <v>904</v>
      </c>
      <c r="Y191" s="49" t="s">
        <v>904</v>
      </c>
      <c r="Z191" s="50" t="s">
        <v>904</v>
      </c>
    </row>
    <row r="192" spans="1:26" x14ac:dyDescent="0.25">
      <c r="A192" s="45" t="s">
        <v>667</v>
      </c>
      <c r="B192" s="45" t="s">
        <v>1111</v>
      </c>
      <c r="C192" s="45" t="s">
        <v>348</v>
      </c>
      <c r="D192" s="46" t="s">
        <v>668</v>
      </c>
      <c r="E192" s="23">
        <v>2.710660733808</v>
      </c>
      <c r="F192" s="23">
        <v>0.77344424166000003</v>
      </c>
      <c r="G192" s="23">
        <v>1.937216492148</v>
      </c>
      <c r="H192" s="23">
        <v>-11.269405350628</v>
      </c>
      <c r="I192" s="23">
        <v>1.791925255237</v>
      </c>
      <c r="J192" s="49">
        <v>0.5</v>
      </c>
      <c r="K192" s="47" t="s">
        <v>904</v>
      </c>
      <c r="L192" s="23">
        <v>0.77344424166000003</v>
      </c>
      <c r="M192" s="47" t="s">
        <v>904</v>
      </c>
      <c r="N192" s="47" t="s">
        <v>904</v>
      </c>
      <c r="O192" s="49" t="s">
        <v>904</v>
      </c>
      <c r="P192" s="47" t="s">
        <v>904</v>
      </c>
      <c r="Q192" s="23">
        <v>1.937216492148</v>
      </c>
      <c r="R192" s="47" t="s">
        <v>904</v>
      </c>
      <c r="S192" s="47" t="s">
        <v>904</v>
      </c>
      <c r="T192" s="49" t="s">
        <v>904</v>
      </c>
      <c r="U192" s="47" t="s">
        <v>904</v>
      </c>
      <c r="V192" s="23">
        <v>2.710660733808</v>
      </c>
      <c r="W192" s="47" t="s">
        <v>904</v>
      </c>
      <c r="X192" s="47" t="s">
        <v>904</v>
      </c>
      <c r="Y192" s="49" t="s">
        <v>904</v>
      </c>
      <c r="Z192" s="50" t="s">
        <v>904</v>
      </c>
    </row>
    <row r="193" spans="1:26" x14ac:dyDescent="0.25">
      <c r="A193" s="45" t="s">
        <v>583</v>
      </c>
      <c r="B193" s="45" t="s">
        <v>1112</v>
      </c>
      <c r="C193" s="45" t="s">
        <v>348</v>
      </c>
      <c r="D193" s="46" t="s">
        <v>584</v>
      </c>
      <c r="E193" s="23">
        <v>5.1881871482249995</v>
      </c>
      <c r="F193" s="23">
        <v>1.697505306517</v>
      </c>
      <c r="G193" s="23">
        <v>3.4906818417079997</v>
      </c>
      <c r="H193" s="23">
        <v>-12.936117794285</v>
      </c>
      <c r="I193" s="23">
        <v>3.2288807035799998</v>
      </c>
      <c r="J193" s="49">
        <v>0.5</v>
      </c>
      <c r="K193" s="47" t="s">
        <v>904</v>
      </c>
      <c r="L193" s="23">
        <v>1.697505306517</v>
      </c>
      <c r="M193" s="47" t="s">
        <v>904</v>
      </c>
      <c r="N193" s="47" t="s">
        <v>904</v>
      </c>
      <c r="O193" s="49" t="s">
        <v>904</v>
      </c>
      <c r="P193" s="47" t="s">
        <v>904</v>
      </c>
      <c r="Q193" s="23">
        <v>3.4906818417079997</v>
      </c>
      <c r="R193" s="47" t="s">
        <v>904</v>
      </c>
      <c r="S193" s="47" t="s">
        <v>904</v>
      </c>
      <c r="T193" s="49" t="s">
        <v>904</v>
      </c>
      <c r="U193" s="47" t="s">
        <v>904</v>
      </c>
      <c r="V193" s="23">
        <v>5.1881871482249995</v>
      </c>
      <c r="W193" s="47" t="s">
        <v>904</v>
      </c>
      <c r="X193" s="47" t="s">
        <v>904</v>
      </c>
      <c r="Y193" s="49" t="s">
        <v>904</v>
      </c>
      <c r="Z193" s="50" t="s">
        <v>904</v>
      </c>
    </row>
    <row r="194" spans="1:26" x14ac:dyDescent="0.25">
      <c r="A194" s="45" t="s">
        <v>182</v>
      </c>
      <c r="B194" s="45" t="s">
        <v>1113</v>
      </c>
      <c r="C194" s="45" t="s">
        <v>952</v>
      </c>
      <c r="D194" s="46" t="s">
        <v>183</v>
      </c>
      <c r="E194" s="23">
        <v>172.36060979949798</v>
      </c>
      <c r="F194" s="23">
        <v>70.350697798972988</v>
      </c>
      <c r="G194" s="23">
        <v>102.00991200052499</v>
      </c>
      <c r="H194" s="23">
        <v>82.425774979389999</v>
      </c>
      <c r="I194" s="23">
        <v>94.359168600486001</v>
      </c>
      <c r="J194" s="49">
        <v>0</v>
      </c>
      <c r="K194" s="47">
        <v>64.910340482340004</v>
      </c>
      <c r="L194" s="23" t="s">
        <v>904</v>
      </c>
      <c r="M194" s="47">
        <v>5.4403573166330004</v>
      </c>
      <c r="N194" s="47" t="s">
        <v>904</v>
      </c>
      <c r="O194" s="49" t="s">
        <v>904</v>
      </c>
      <c r="P194" s="47">
        <v>96.064663679620992</v>
      </c>
      <c r="Q194" s="23" t="s">
        <v>904</v>
      </c>
      <c r="R194" s="47">
        <v>5.9452483209049998</v>
      </c>
      <c r="S194" s="47" t="s">
        <v>904</v>
      </c>
      <c r="T194" s="49" t="s">
        <v>904</v>
      </c>
      <c r="U194" s="47">
        <v>160.97500416196002</v>
      </c>
      <c r="V194" s="23" t="s">
        <v>904</v>
      </c>
      <c r="W194" s="47">
        <v>11.385605637537999</v>
      </c>
      <c r="X194" s="47" t="s">
        <v>904</v>
      </c>
      <c r="Y194" s="49" t="s">
        <v>904</v>
      </c>
      <c r="Z194" s="50" t="s">
        <v>904</v>
      </c>
    </row>
    <row r="195" spans="1:26" x14ac:dyDescent="0.25">
      <c r="A195" s="45" t="s">
        <v>57</v>
      </c>
      <c r="B195" s="45" t="s">
        <v>1114</v>
      </c>
      <c r="C195" s="45" t="s">
        <v>36</v>
      </c>
      <c r="D195" s="46" t="s">
        <v>58</v>
      </c>
      <c r="E195" s="23">
        <v>271.15000831408298</v>
      </c>
      <c r="F195" s="23">
        <v>109.430902063516</v>
      </c>
      <c r="G195" s="23">
        <v>161.71910625056699</v>
      </c>
      <c r="H195" s="23">
        <v>65.120234264565994</v>
      </c>
      <c r="I195" s="23">
        <v>149.59017328177501</v>
      </c>
      <c r="J195" s="49">
        <v>0</v>
      </c>
      <c r="K195" s="47">
        <v>96.085434633104001</v>
      </c>
      <c r="L195" s="23">
        <v>13.345467430412</v>
      </c>
      <c r="M195" s="47" t="s">
        <v>904</v>
      </c>
      <c r="N195" s="47" t="s">
        <v>904</v>
      </c>
      <c r="O195" s="49" t="s">
        <v>904</v>
      </c>
      <c r="P195" s="47">
        <v>136.75218319803</v>
      </c>
      <c r="Q195" s="23">
        <v>24.966923052538</v>
      </c>
      <c r="R195" s="47" t="s">
        <v>904</v>
      </c>
      <c r="S195" s="47" t="s">
        <v>904</v>
      </c>
      <c r="T195" s="49" t="s">
        <v>904</v>
      </c>
      <c r="U195" s="47">
        <v>232.837617831134</v>
      </c>
      <c r="V195" s="23">
        <v>38.312390482950001</v>
      </c>
      <c r="W195" s="47" t="s">
        <v>904</v>
      </c>
      <c r="X195" s="47" t="s">
        <v>904</v>
      </c>
      <c r="Y195" s="49" t="s">
        <v>904</v>
      </c>
      <c r="Z195" s="50" t="s">
        <v>904</v>
      </c>
    </row>
    <row r="196" spans="1:26" x14ac:dyDescent="0.25">
      <c r="A196" s="45" t="s">
        <v>228</v>
      </c>
      <c r="B196" s="45" t="s">
        <v>1115</v>
      </c>
      <c r="C196" s="45" t="s">
        <v>923</v>
      </c>
      <c r="D196" s="46" t="s">
        <v>229</v>
      </c>
      <c r="E196" s="23">
        <v>73.370364724558002</v>
      </c>
      <c r="F196" s="23">
        <v>28.769021449041002</v>
      </c>
      <c r="G196" s="23">
        <v>44.601343275517003</v>
      </c>
      <c r="H196" s="23">
        <v>10.841075194541</v>
      </c>
      <c r="I196" s="23">
        <v>41.256242529853999</v>
      </c>
      <c r="J196" s="49">
        <v>0</v>
      </c>
      <c r="K196" s="47">
        <v>24.770355402555001</v>
      </c>
      <c r="L196" s="23">
        <v>3.998666046486</v>
      </c>
      <c r="M196" s="47" t="s">
        <v>904</v>
      </c>
      <c r="N196" s="47" t="s">
        <v>904</v>
      </c>
      <c r="O196" s="49" t="s">
        <v>904</v>
      </c>
      <c r="P196" s="47">
        <v>36.580273480152002</v>
      </c>
      <c r="Q196" s="23">
        <v>8.0210697953649994</v>
      </c>
      <c r="R196" s="47" t="s">
        <v>904</v>
      </c>
      <c r="S196" s="47" t="s">
        <v>904</v>
      </c>
      <c r="T196" s="49" t="s">
        <v>904</v>
      </c>
      <c r="U196" s="47">
        <v>61.350628882706999</v>
      </c>
      <c r="V196" s="23">
        <v>12.019735841851</v>
      </c>
      <c r="W196" s="47" t="s">
        <v>904</v>
      </c>
      <c r="X196" s="47" t="s">
        <v>904</v>
      </c>
      <c r="Y196" s="49" t="s">
        <v>904</v>
      </c>
      <c r="Z196" s="50" t="s">
        <v>904</v>
      </c>
    </row>
    <row r="197" spans="1:26" x14ac:dyDescent="0.25">
      <c r="A197" s="45" t="s">
        <v>527</v>
      </c>
      <c r="B197" s="45" t="s">
        <v>1116</v>
      </c>
      <c r="C197" s="45" t="s">
        <v>348</v>
      </c>
      <c r="D197" s="46" t="s">
        <v>528</v>
      </c>
      <c r="E197" s="23">
        <v>3.853520349898</v>
      </c>
      <c r="F197" s="23">
        <v>0.87017941708200008</v>
      </c>
      <c r="G197" s="23">
        <v>2.9833409328160001</v>
      </c>
      <c r="H197" s="23">
        <v>-19.653700387260002</v>
      </c>
      <c r="I197" s="23">
        <v>2.759590362855</v>
      </c>
      <c r="J197" s="49">
        <v>0.5</v>
      </c>
      <c r="K197" s="47" t="s">
        <v>904</v>
      </c>
      <c r="L197" s="23">
        <v>0.87017941708200008</v>
      </c>
      <c r="M197" s="47" t="s">
        <v>904</v>
      </c>
      <c r="N197" s="47" t="s">
        <v>904</v>
      </c>
      <c r="O197" s="49" t="s">
        <v>904</v>
      </c>
      <c r="P197" s="47" t="s">
        <v>904</v>
      </c>
      <c r="Q197" s="23">
        <v>2.9833409328160001</v>
      </c>
      <c r="R197" s="47" t="s">
        <v>904</v>
      </c>
      <c r="S197" s="47" t="s">
        <v>904</v>
      </c>
      <c r="T197" s="49" t="s">
        <v>904</v>
      </c>
      <c r="U197" s="47" t="s">
        <v>904</v>
      </c>
      <c r="V197" s="23">
        <v>3.853520349898</v>
      </c>
      <c r="W197" s="47" t="s">
        <v>904</v>
      </c>
      <c r="X197" s="47" t="s">
        <v>904</v>
      </c>
      <c r="Y197" s="49" t="s">
        <v>904</v>
      </c>
      <c r="Z197" s="50" t="s">
        <v>904</v>
      </c>
    </row>
    <row r="198" spans="1:26" x14ac:dyDescent="0.25">
      <c r="A198" s="45" t="s">
        <v>445</v>
      </c>
      <c r="B198" s="45" t="s">
        <v>1117</v>
      </c>
      <c r="C198" s="45" t="s">
        <v>348</v>
      </c>
      <c r="D198" s="46" t="s">
        <v>446</v>
      </c>
      <c r="E198" s="23">
        <v>1.9639481879509999</v>
      </c>
      <c r="F198" s="23">
        <v>0.56144276146399996</v>
      </c>
      <c r="G198" s="23">
        <v>1.4025054264870001</v>
      </c>
      <c r="H198" s="23">
        <v>-3.849007197663</v>
      </c>
      <c r="I198" s="23">
        <v>1.2973175195</v>
      </c>
      <c r="J198" s="49">
        <v>0.5</v>
      </c>
      <c r="K198" s="47" t="s">
        <v>904</v>
      </c>
      <c r="L198" s="23">
        <v>0.56144276146399996</v>
      </c>
      <c r="M198" s="47" t="s">
        <v>904</v>
      </c>
      <c r="N198" s="47" t="s">
        <v>904</v>
      </c>
      <c r="O198" s="49" t="s">
        <v>904</v>
      </c>
      <c r="P198" s="47" t="s">
        <v>904</v>
      </c>
      <c r="Q198" s="23">
        <v>1.4025054264870001</v>
      </c>
      <c r="R198" s="47" t="s">
        <v>904</v>
      </c>
      <c r="S198" s="47" t="s">
        <v>904</v>
      </c>
      <c r="T198" s="49" t="s">
        <v>904</v>
      </c>
      <c r="U198" s="47" t="s">
        <v>904</v>
      </c>
      <c r="V198" s="23">
        <v>1.9639481879509999</v>
      </c>
      <c r="W198" s="47" t="s">
        <v>904</v>
      </c>
      <c r="X198" s="47" t="s">
        <v>904</v>
      </c>
      <c r="Y198" s="49" t="s">
        <v>904</v>
      </c>
      <c r="Z198" s="50" t="s">
        <v>904</v>
      </c>
    </row>
    <row r="199" spans="1:26" x14ac:dyDescent="0.25">
      <c r="A199" s="45" t="s">
        <v>747</v>
      </c>
      <c r="B199" s="45" t="s">
        <v>1118</v>
      </c>
      <c r="C199" s="45" t="s">
        <v>348</v>
      </c>
      <c r="D199" s="46" t="s">
        <v>748</v>
      </c>
      <c r="E199" s="23">
        <v>2.452087865323</v>
      </c>
      <c r="F199" s="23">
        <v>0.77878830573000002</v>
      </c>
      <c r="G199" s="23">
        <v>1.673299559593</v>
      </c>
      <c r="H199" s="23">
        <v>-4.8483978754049994</v>
      </c>
      <c r="I199" s="23">
        <v>1.5478020926230001</v>
      </c>
      <c r="J199" s="49">
        <v>0.5</v>
      </c>
      <c r="K199" s="47" t="s">
        <v>904</v>
      </c>
      <c r="L199" s="23">
        <v>0.77878830573000002</v>
      </c>
      <c r="M199" s="47" t="s">
        <v>904</v>
      </c>
      <c r="N199" s="47" t="s">
        <v>904</v>
      </c>
      <c r="O199" s="49" t="s">
        <v>904</v>
      </c>
      <c r="P199" s="47" t="s">
        <v>904</v>
      </c>
      <c r="Q199" s="23">
        <v>1.673299559593</v>
      </c>
      <c r="R199" s="47" t="s">
        <v>904</v>
      </c>
      <c r="S199" s="47" t="s">
        <v>904</v>
      </c>
      <c r="T199" s="49" t="s">
        <v>904</v>
      </c>
      <c r="U199" s="47" t="s">
        <v>904</v>
      </c>
      <c r="V199" s="23">
        <v>2.452087865323</v>
      </c>
      <c r="W199" s="47" t="s">
        <v>904</v>
      </c>
      <c r="X199" s="47" t="s">
        <v>904</v>
      </c>
      <c r="Y199" s="49" t="s">
        <v>904</v>
      </c>
      <c r="Z199" s="50" t="s">
        <v>904</v>
      </c>
    </row>
    <row r="200" spans="1:26" x14ac:dyDescent="0.25">
      <c r="A200" s="45" t="s">
        <v>39</v>
      </c>
      <c r="B200" s="45" t="s">
        <v>1119</v>
      </c>
      <c r="C200" s="45" t="s">
        <v>36</v>
      </c>
      <c r="D200" s="46" t="s">
        <v>40</v>
      </c>
      <c r="E200" s="23">
        <v>277.37269391810202</v>
      </c>
      <c r="F200" s="23">
        <v>113.76771094947</v>
      </c>
      <c r="G200" s="23">
        <v>163.60498296863202</v>
      </c>
      <c r="H200" s="23">
        <v>7.5745693574900006</v>
      </c>
      <c r="I200" s="23">
        <v>151.33460924598501</v>
      </c>
      <c r="J200" s="49">
        <v>0</v>
      </c>
      <c r="K200" s="47">
        <v>98.771633720217011</v>
      </c>
      <c r="L200" s="23">
        <v>14.996077229253</v>
      </c>
      <c r="M200" s="47" t="s">
        <v>904</v>
      </c>
      <c r="N200" s="47" t="s">
        <v>904</v>
      </c>
      <c r="O200" s="49" t="s">
        <v>904</v>
      </c>
      <c r="P200" s="47">
        <v>137.04027070019902</v>
      </c>
      <c r="Q200" s="23">
        <v>26.564712268433002</v>
      </c>
      <c r="R200" s="47" t="s">
        <v>904</v>
      </c>
      <c r="S200" s="47" t="s">
        <v>904</v>
      </c>
      <c r="T200" s="49" t="s">
        <v>904</v>
      </c>
      <c r="U200" s="47">
        <v>235.811904420416</v>
      </c>
      <c r="V200" s="23">
        <v>41.560789497685995</v>
      </c>
      <c r="W200" s="47" t="s">
        <v>904</v>
      </c>
      <c r="X200" s="47" t="s">
        <v>904</v>
      </c>
      <c r="Y200" s="49" t="s">
        <v>904</v>
      </c>
      <c r="Z200" s="50" t="s">
        <v>904</v>
      </c>
    </row>
    <row r="201" spans="1:26" x14ac:dyDescent="0.25">
      <c r="A201" s="45" t="s">
        <v>637</v>
      </c>
      <c r="B201" s="45" t="s">
        <v>1120</v>
      </c>
      <c r="C201" s="45" t="s">
        <v>348</v>
      </c>
      <c r="D201" s="46" t="s">
        <v>638</v>
      </c>
      <c r="E201" s="23">
        <v>5.2742449636130004</v>
      </c>
      <c r="F201" s="23">
        <v>1.858759408766</v>
      </c>
      <c r="G201" s="23">
        <v>3.4154855548470002</v>
      </c>
      <c r="H201" s="23">
        <v>-7.4760222055780003</v>
      </c>
      <c r="I201" s="23">
        <v>3.159324138234</v>
      </c>
      <c r="J201" s="49">
        <v>0.5</v>
      </c>
      <c r="K201" s="47" t="s">
        <v>904</v>
      </c>
      <c r="L201" s="23">
        <v>1.858759408766</v>
      </c>
      <c r="M201" s="47" t="s">
        <v>904</v>
      </c>
      <c r="N201" s="47" t="s">
        <v>904</v>
      </c>
      <c r="O201" s="49" t="s">
        <v>904</v>
      </c>
      <c r="P201" s="47" t="s">
        <v>904</v>
      </c>
      <c r="Q201" s="23">
        <v>3.4154855548470002</v>
      </c>
      <c r="R201" s="47" t="s">
        <v>904</v>
      </c>
      <c r="S201" s="47" t="s">
        <v>904</v>
      </c>
      <c r="T201" s="49" t="s">
        <v>904</v>
      </c>
      <c r="U201" s="47" t="s">
        <v>904</v>
      </c>
      <c r="V201" s="23">
        <v>5.2742449636130004</v>
      </c>
      <c r="W201" s="47" t="s">
        <v>904</v>
      </c>
      <c r="X201" s="47" t="s">
        <v>904</v>
      </c>
      <c r="Y201" s="49" t="s">
        <v>904</v>
      </c>
      <c r="Z201" s="50" t="s">
        <v>904</v>
      </c>
    </row>
    <row r="202" spans="1:26" x14ac:dyDescent="0.25">
      <c r="A202" s="45" t="s">
        <v>282</v>
      </c>
      <c r="B202" s="45" t="s">
        <v>1121</v>
      </c>
      <c r="C202" s="45" t="s">
        <v>923</v>
      </c>
      <c r="D202" s="46" t="s">
        <v>283</v>
      </c>
      <c r="E202" s="23">
        <v>72.156192877875</v>
      </c>
      <c r="F202" s="23">
        <v>28.031371083615003</v>
      </c>
      <c r="G202" s="23">
        <v>44.124821794260001</v>
      </c>
      <c r="H202" s="23">
        <v>0.432792688511</v>
      </c>
      <c r="I202" s="23">
        <v>40.815460159691</v>
      </c>
      <c r="J202" s="49">
        <v>0</v>
      </c>
      <c r="K202" s="47">
        <v>24.688082561881</v>
      </c>
      <c r="L202" s="23">
        <v>3.3432885217340003</v>
      </c>
      <c r="M202" s="47" t="s">
        <v>904</v>
      </c>
      <c r="N202" s="47" t="s">
        <v>904</v>
      </c>
      <c r="O202" s="49" t="s">
        <v>904</v>
      </c>
      <c r="P202" s="47">
        <v>36.30925342463</v>
      </c>
      <c r="Q202" s="23">
        <v>7.8155683696309994</v>
      </c>
      <c r="R202" s="47" t="s">
        <v>904</v>
      </c>
      <c r="S202" s="47" t="s">
        <v>904</v>
      </c>
      <c r="T202" s="49" t="s">
        <v>904</v>
      </c>
      <c r="U202" s="47">
        <v>60.997335986510997</v>
      </c>
      <c r="V202" s="23">
        <v>11.158856891364001</v>
      </c>
      <c r="W202" s="47" t="s">
        <v>904</v>
      </c>
      <c r="X202" s="47" t="s">
        <v>904</v>
      </c>
      <c r="Y202" s="49" t="s">
        <v>904</v>
      </c>
      <c r="Z202" s="50" t="s">
        <v>904</v>
      </c>
    </row>
    <row r="203" spans="1:26" x14ac:dyDescent="0.25">
      <c r="A203" s="45" t="s">
        <v>573</v>
      </c>
      <c r="B203" s="45" t="s">
        <v>1122</v>
      </c>
      <c r="C203" s="45" t="s">
        <v>348</v>
      </c>
      <c r="D203" s="46" t="s">
        <v>574</v>
      </c>
      <c r="E203" s="23">
        <v>1.7908888340339999</v>
      </c>
      <c r="F203" s="23">
        <v>0.57586328359100003</v>
      </c>
      <c r="G203" s="23">
        <v>1.2150255504429999</v>
      </c>
      <c r="H203" s="23">
        <v>-3.988584540837</v>
      </c>
      <c r="I203" s="23">
        <v>1.1238986341589998</v>
      </c>
      <c r="J203" s="49">
        <v>0.5</v>
      </c>
      <c r="K203" s="47" t="s">
        <v>904</v>
      </c>
      <c r="L203" s="23">
        <v>0.57586328359100003</v>
      </c>
      <c r="M203" s="47" t="s">
        <v>904</v>
      </c>
      <c r="N203" s="47" t="s">
        <v>904</v>
      </c>
      <c r="O203" s="49" t="s">
        <v>904</v>
      </c>
      <c r="P203" s="47" t="s">
        <v>904</v>
      </c>
      <c r="Q203" s="23">
        <v>1.2150255504429999</v>
      </c>
      <c r="R203" s="47" t="s">
        <v>904</v>
      </c>
      <c r="S203" s="47" t="s">
        <v>904</v>
      </c>
      <c r="T203" s="49" t="s">
        <v>904</v>
      </c>
      <c r="U203" s="47" t="s">
        <v>904</v>
      </c>
      <c r="V203" s="23">
        <v>1.7908888340339999</v>
      </c>
      <c r="W203" s="47" t="s">
        <v>904</v>
      </c>
      <c r="X203" s="47" t="s">
        <v>904</v>
      </c>
      <c r="Y203" s="49" t="s">
        <v>904</v>
      </c>
      <c r="Z203" s="50" t="s">
        <v>904</v>
      </c>
    </row>
    <row r="204" spans="1:26" x14ac:dyDescent="0.25">
      <c r="A204" s="45" t="s">
        <v>653</v>
      </c>
      <c r="B204" s="45" t="s">
        <v>1123</v>
      </c>
      <c r="C204" s="45" t="s">
        <v>348</v>
      </c>
      <c r="D204" s="46" t="s">
        <v>654</v>
      </c>
      <c r="E204" s="23">
        <v>4.0632544229479999</v>
      </c>
      <c r="F204" s="23">
        <v>1.403342933147</v>
      </c>
      <c r="G204" s="23">
        <v>2.6599114898009999</v>
      </c>
      <c r="H204" s="23">
        <v>-10.04259827077</v>
      </c>
      <c r="I204" s="23">
        <v>2.4604181280660002</v>
      </c>
      <c r="J204" s="49">
        <v>0.5</v>
      </c>
      <c r="K204" s="47" t="s">
        <v>904</v>
      </c>
      <c r="L204" s="23">
        <v>1.403342933147</v>
      </c>
      <c r="M204" s="47" t="s">
        <v>904</v>
      </c>
      <c r="N204" s="47" t="s">
        <v>904</v>
      </c>
      <c r="O204" s="49" t="s">
        <v>904</v>
      </c>
      <c r="P204" s="47" t="s">
        <v>904</v>
      </c>
      <c r="Q204" s="23">
        <v>2.6599114898009999</v>
      </c>
      <c r="R204" s="47" t="s">
        <v>904</v>
      </c>
      <c r="S204" s="47" t="s">
        <v>904</v>
      </c>
      <c r="T204" s="49" t="s">
        <v>904</v>
      </c>
      <c r="U204" s="47" t="s">
        <v>904</v>
      </c>
      <c r="V204" s="23">
        <v>4.0632544229479999</v>
      </c>
      <c r="W204" s="47" t="s">
        <v>904</v>
      </c>
      <c r="X204" s="47" t="s">
        <v>904</v>
      </c>
      <c r="Y204" s="49" t="s">
        <v>904</v>
      </c>
      <c r="Z204" s="50" t="s">
        <v>904</v>
      </c>
    </row>
    <row r="205" spans="1:26" x14ac:dyDescent="0.25">
      <c r="A205" s="45" t="s">
        <v>752</v>
      </c>
      <c r="B205" s="45" t="s">
        <v>1124</v>
      </c>
      <c r="C205" s="45" t="s">
        <v>751</v>
      </c>
      <c r="D205" s="46" t="s">
        <v>753</v>
      </c>
      <c r="E205" s="23">
        <v>34.950992933485004</v>
      </c>
      <c r="F205" s="23">
        <v>16.522860822251001</v>
      </c>
      <c r="G205" s="23">
        <v>18.428132111234003</v>
      </c>
      <c r="H205" s="23">
        <v>14.165022456113</v>
      </c>
      <c r="I205" s="23">
        <v>17.046022202890999</v>
      </c>
      <c r="J205" s="49">
        <v>0</v>
      </c>
      <c r="K205" s="47" t="s">
        <v>904</v>
      </c>
      <c r="L205" s="23" t="s">
        <v>904</v>
      </c>
      <c r="M205" s="47">
        <v>16.522860822251001</v>
      </c>
      <c r="N205" s="47" t="s">
        <v>904</v>
      </c>
      <c r="O205" s="49" t="s">
        <v>904</v>
      </c>
      <c r="P205" s="47" t="s">
        <v>904</v>
      </c>
      <c r="Q205" s="23" t="s">
        <v>904</v>
      </c>
      <c r="R205" s="47">
        <v>18.428132111234003</v>
      </c>
      <c r="S205" s="47" t="s">
        <v>904</v>
      </c>
      <c r="T205" s="49" t="s">
        <v>904</v>
      </c>
      <c r="U205" s="47" t="s">
        <v>904</v>
      </c>
      <c r="V205" s="23" t="s">
        <v>904</v>
      </c>
      <c r="W205" s="47">
        <v>34.950992933485004</v>
      </c>
      <c r="X205" s="47" t="s">
        <v>904</v>
      </c>
      <c r="Y205" s="49" t="s">
        <v>904</v>
      </c>
      <c r="Z205" s="50" t="s">
        <v>904</v>
      </c>
    </row>
    <row r="206" spans="1:26" x14ac:dyDescent="0.25">
      <c r="A206" s="45" t="s">
        <v>163</v>
      </c>
      <c r="B206" s="45" t="s">
        <v>1125</v>
      </c>
      <c r="C206" s="45" t="s">
        <v>915</v>
      </c>
      <c r="D206" s="46" t="s">
        <v>164</v>
      </c>
      <c r="E206" s="23">
        <v>55.500136921191</v>
      </c>
      <c r="F206" s="23">
        <v>22.589463526764003</v>
      </c>
      <c r="G206" s="23">
        <v>32.910673394427</v>
      </c>
      <c r="H206" s="23">
        <v>7.9063611271249998</v>
      </c>
      <c r="I206" s="23">
        <v>30.442372889845</v>
      </c>
      <c r="J206" s="49">
        <v>0</v>
      </c>
      <c r="K206" s="47">
        <v>18.301515214538998</v>
      </c>
      <c r="L206" s="23">
        <v>4.2879483122239996</v>
      </c>
      <c r="M206" s="47" t="s">
        <v>904</v>
      </c>
      <c r="N206" s="47" t="s">
        <v>904</v>
      </c>
      <c r="O206" s="49" t="s">
        <v>904</v>
      </c>
      <c r="P206" s="47">
        <v>24.334962646568002</v>
      </c>
      <c r="Q206" s="23">
        <v>8.5757107478589987</v>
      </c>
      <c r="R206" s="47" t="s">
        <v>904</v>
      </c>
      <c r="S206" s="47" t="s">
        <v>904</v>
      </c>
      <c r="T206" s="49" t="s">
        <v>904</v>
      </c>
      <c r="U206" s="47">
        <v>42.636477861106997</v>
      </c>
      <c r="V206" s="23">
        <v>12.863659060083</v>
      </c>
      <c r="W206" s="47" t="s">
        <v>904</v>
      </c>
      <c r="X206" s="47" t="s">
        <v>904</v>
      </c>
      <c r="Y206" s="49" t="s">
        <v>904</v>
      </c>
      <c r="Z206" s="50" t="s">
        <v>904</v>
      </c>
    </row>
    <row r="207" spans="1:26" x14ac:dyDescent="0.25">
      <c r="A207" s="45" t="s">
        <v>401</v>
      </c>
      <c r="B207" s="45" t="s">
        <v>1126</v>
      </c>
      <c r="C207" s="45" t="s">
        <v>348</v>
      </c>
      <c r="D207" s="46" t="s">
        <v>402</v>
      </c>
      <c r="E207" s="23">
        <v>3.0426362923730004</v>
      </c>
      <c r="F207" s="23">
        <v>1.01726634902</v>
      </c>
      <c r="G207" s="23">
        <v>2.0253699433530001</v>
      </c>
      <c r="H207" s="23">
        <v>-4.0965534791460003</v>
      </c>
      <c r="I207" s="23">
        <v>1.8734671976020001</v>
      </c>
      <c r="J207" s="49">
        <v>0.5</v>
      </c>
      <c r="K207" s="47" t="s">
        <v>904</v>
      </c>
      <c r="L207" s="23">
        <v>1.01726634902</v>
      </c>
      <c r="M207" s="47" t="s">
        <v>904</v>
      </c>
      <c r="N207" s="47" t="s">
        <v>904</v>
      </c>
      <c r="O207" s="49" t="s">
        <v>904</v>
      </c>
      <c r="P207" s="47" t="s">
        <v>904</v>
      </c>
      <c r="Q207" s="23">
        <v>2.0253699433530001</v>
      </c>
      <c r="R207" s="47" t="s">
        <v>904</v>
      </c>
      <c r="S207" s="47" t="s">
        <v>904</v>
      </c>
      <c r="T207" s="49" t="s">
        <v>904</v>
      </c>
      <c r="U207" s="47" t="s">
        <v>904</v>
      </c>
      <c r="V207" s="23">
        <v>3.0426362923730004</v>
      </c>
      <c r="W207" s="47" t="s">
        <v>904</v>
      </c>
      <c r="X207" s="47" t="s">
        <v>904</v>
      </c>
      <c r="Y207" s="49" t="s">
        <v>904</v>
      </c>
      <c r="Z207" s="50" t="s">
        <v>904</v>
      </c>
    </row>
    <row r="208" spans="1:26" x14ac:dyDescent="0.25">
      <c r="A208" s="45" t="s">
        <v>685</v>
      </c>
      <c r="B208" s="45" t="s">
        <v>1127</v>
      </c>
      <c r="C208" s="45" t="s">
        <v>348</v>
      </c>
      <c r="D208" s="46" t="s">
        <v>686</v>
      </c>
      <c r="E208" s="23">
        <v>2.9991999634760003</v>
      </c>
      <c r="F208" s="23">
        <v>0.91789230999600002</v>
      </c>
      <c r="G208" s="23">
        <v>2.0813076534800001</v>
      </c>
      <c r="H208" s="23">
        <v>-6.6152084576120007</v>
      </c>
      <c r="I208" s="23">
        <v>1.9252095794690001</v>
      </c>
      <c r="J208" s="49">
        <v>0.5</v>
      </c>
      <c r="K208" s="47" t="s">
        <v>904</v>
      </c>
      <c r="L208" s="23">
        <v>0.91789230999600002</v>
      </c>
      <c r="M208" s="47" t="s">
        <v>904</v>
      </c>
      <c r="N208" s="47" t="s">
        <v>904</v>
      </c>
      <c r="O208" s="49" t="s">
        <v>904</v>
      </c>
      <c r="P208" s="47" t="s">
        <v>904</v>
      </c>
      <c r="Q208" s="23">
        <v>2.0813076534800001</v>
      </c>
      <c r="R208" s="47" t="s">
        <v>904</v>
      </c>
      <c r="S208" s="47" t="s">
        <v>904</v>
      </c>
      <c r="T208" s="49" t="s">
        <v>904</v>
      </c>
      <c r="U208" s="47" t="s">
        <v>904</v>
      </c>
      <c r="V208" s="23">
        <v>2.9991999634760003</v>
      </c>
      <c r="W208" s="47" t="s">
        <v>904</v>
      </c>
      <c r="X208" s="47" t="s">
        <v>904</v>
      </c>
      <c r="Y208" s="49" t="s">
        <v>904</v>
      </c>
      <c r="Z208" s="50" t="s">
        <v>904</v>
      </c>
    </row>
    <row r="209" spans="1:26" x14ac:dyDescent="0.25">
      <c r="A209" s="45" t="s">
        <v>735</v>
      </c>
      <c r="B209" s="45" t="s">
        <v>1128</v>
      </c>
      <c r="C209" s="45" t="s">
        <v>348</v>
      </c>
      <c r="D209" s="46" t="s">
        <v>736</v>
      </c>
      <c r="E209" s="23">
        <v>2.8058228789140003</v>
      </c>
      <c r="F209" s="23">
        <v>0.84525062160199993</v>
      </c>
      <c r="G209" s="23">
        <v>1.9605722573120001</v>
      </c>
      <c r="H209" s="23">
        <v>-14.990934939138</v>
      </c>
      <c r="I209" s="23">
        <v>1.8135293380140001</v>
      </c>
      <c r="J209" s="49">
        <v>0.5</v>
      </c>
      <c r="K209" s="47" t="s">
        <v>904</v>
      </c>
      <c r="L209" s="23">
        <v>0.84525062160199993</v>
      </c>
      <c r="M209" s="47" t="s">
        <v>904</v>
      </c>
      <c r="N209" s="47" t="s">
        <v>904</v>
      </c>
      <c r="O209" s="49" t="s">
        <v>904</v>
      </c>
      <c r="P209" s="47" t="s">
        <v>904</v>
      </c>
      <c r="Q209" s="23">
        <v>1.9605722573120001</v>
      </c>
      <c r="R209" s="47" t="s">
        <v>904</v>
      </c>
      <c r="S209" s="47" t="s">
        <v>904</v>
      </c>
      <c r="T209" s="49" t="s">
        <v>904</v>
      </c>
      <c r="U209" s="47" t="s">
        <v>904</v>
      </c>
      <c r="V209" s="23">
        <v>2.8058228789140003</v>
      </c>
      <c r="W209" s="47" t="s">
        <v>904</v>
      </c>
      <c r="X209" s="47" t="s">
        <v>904</v>
      </c>
      <c r="Y209" s="49" t="s">
        <v>904</v>
      </c>
      <c r="Z209" s="50" t="s">
        <v>904</v>
      </c>
    </row>
    <row r="210" spans="1:26" x14ac:dyDescent="0.25">
      <c r="A210" s="45" t="s">
        <v>212</v>
      </c>
      <c r="B210" s="45" t="s">
        <v>1129</v>
      </c>
      <c r="C210" s="45" t="s">
        <v>923</v>
      </c>
      <c r="D210" s="46" t="s">
        <v>213</v>
      </c>
      <c r="E210" s="23">
        <v>69.759385161029002</v>
      </c>
      <c r="F210" s="23">
        <v>27.644535732117998</v>
      </c>
      <c r="G210" s="23">
        <v>42.114849428911</v>
      </c>
      <c r="H210" s="23">
        <v>21.810370346081001</v>
      </c>
      <c r="I210" s="23">
        <v>38.956235721742999</v>
      </c>
      <c r="J210" s="49">
        <v>0</v>
      </c>
      <c r="K210" s="47">
        <v>24.446801954341002</v>
      </c>
      <c r="L210" s="23">
        <v>3.197733777776</v>
      </c>
      <c r="M210" s="47" t="s">
        <v>904</v>
      </c>
      <c r="N210" s="47" t="s">
        <v>904</v>
      </c>
      <c r="O210" s="49" t="s">
        <v>904</v>
      </c>
      <c r="P210" s="47">
        <v>35.988029417824002</v>
      </c>
      <c r="Q210" s="23">
        <v>6.1268200110870001</v>
      </c>
      <c r="R210" s="47" t="s">
        <v>904</v>
      </c>
      <c r="S210" s="47" t="s">
        <v>904</v>
      </c>
      <c r="T210" s="49" t="s">
        <v>904</v>
      </c>
      <c r="U210" s="47">
        <v>60.434831372165</v>
      </c>
      <c r="V210" s="23">
        <v>9.3245537888629997</v>
      </c>
      <c r="W210" s="47" t="s">
        <v>904</v>
      </c>
      <c r="X210" s="47" t="s">
        <v>904</v>
      </c>
      <c r="Y210" s="49" t="s">
        <v>904</v>
      </c>
      <c r="Z210" s="50" t="s">
        <v>904</v>
      </c>
    </row>
    <row r="211" spans="1:26" x14ac:dyDescent="0.25">
      <c r="A211" s="45" t="s">
        <v>230</v>
      </c>
      <c r="B211" s="45" t="s">
        <v>1130</v>
      </c>
      <c r="C211" s="45" t="s">
        <v>923</v>
      </c>
      <c r="D211" s="46" t="s">
        <v>231</v>
      </c>
      <c r="E211" s="23">
        <v>69.033797917018006</v>
      </c>
      <c r="F211" s="23">
        <v>26.504505517772998</v>
      </c>
      <c r="G211" s="23">
        <v>42.529292399245001</v>
      </c>
      <c r="H211" s="23">
        <v>-27.912368686291003</v>
      </c>
      <c r="I211" s="23">
        <v>39.339595469301003</v>
      </c>
      <c r="J211" s="49">
        <v>0.39624799999999999</v>
      </c>
      <c r="K211" s="47">
        <v>23.101085568920002</v>
      </c>
      <c r="L211" s="23">
        <v>3.4034199488530001</v>
      </c>
      <c r="M211" s="47" t="s">
        <v>904</v>
      </c>
      <c r="N211" s="47" t="s">
        <v>904</v>
      </c>
      <c r="O211" s="49" t="s">
        <v>904</v>
      </c>
      <c r="P211" s="47">
        <v>35.284780250128001</v>
      </c>
      <c r="Q211" s="23">
        <v>7.2445121491170008</v>
      </c>
      <c r="R211" s="47" t="s">
        <v>904</v>
      </c>
      <c r="S211" s="47" t="s">
        <v>904</v>
      </c>
      <c r="T211" s="49" t="s">
        <v>904</v>
      </c>
      <c r="U211" s="47">
        <v>58.385865819048</v>
      </c>
      <c r="V211" s="23">
        <v>10.647932097969999</v>
      </c>
      <c r="W211" s="47" t="s">
        <v>904</v>
      </c>
      <c r="X211" s="47" t="s">
        <v>904</v>
      </c>
      <c r="Y211" s="49" t="s">
        <v>904</v>
      </c>
      <c r="Z211" s="50" t="s">
        <v>904</v>
      </c>
    </row>
    <row r="212" spans="1:26" x14ac:dyDescent="0.25">
      <c r="A212" s="45" t="s">
        <v>699</v>
      </c>
      <c r="B212" s="45" t="s">
        <v>1131</v>
      </c>
      <c r="C212" s="45" t="s">
        <v>348</v>
      </c>
      <c r="D212" s="46" t="s">
        <v>700</v>
      </c>
      <c r="E212" s="23">
        <v>1.45065379699</v>
      </c>
      <c r="F212" s="23">
        <v>0.27353574585599999</v>
      </c>
      <c r="G212" s="23">
        <v>1.177118051134</v>
      </c>
      <c r="H212" s="23">
        <v>-13.431403981961999</v>
      </c>
      <c r="I212" s="23">
        <v>1.0888341972990001</v>
      </c>
      <c r="J212" s="49">
        <v>0.5</v>
      </c>
      <c r="K212" s="47" t="s">
        <v>904</v>
      </c>
      <c r="L212" s="23">
        <v>0.27353574585599999</v>
      </c>
      <c r="M212" s="47" t="s">
        <v>904</v>
      </c>
      <c r="N212" s="47" t="s">
        <v>904</v>
      </c>
      <c r="O212" s="49" t="s">
        <v>904</v>
      </c>
      <c r="P212" s="47" t="s">
        <v>904</v>
      </c>
      <c r="Q212" s="23">
        <v>1.177118051134</v>
      </c>
      <c r="R212" s="47" t="s">
        <v>904</v>
      </c>
      <c r="S212" s="47" t="s">
        <v>904</v>
      </c>
      <c r="T212" s="49" t="s">
        <v>904</v>
      </c>
      <c r="U212" s="47" t="s">
        <v>904</v>
      </c>
      <c r="V212" s="23">
        <v>1.45065379699</v>
      </c>
      <c r="W212" s="47" t="s">
        <v>904</v>
      </c>
      <c r="X212" s="47" t="s">
        <v>904</v>
      </c>
      <c r="Y212" s="49" t="s">
        <v>904</v>
      </c>
      <c r="Z212" s="50" t="s">
        <v>904</v>
      </c>
    </row>
    <row r="213" spans="1:26" x14ac:dyDescent="0.25">
      <c r="A213" s="45" t="s">
        <v>479</v>
      </c>
      <c r="B213" s="45" t="s">
        <v>1132</v>
      </c>
      <c r="C213" s="45" t="s">
        <v>348</v>
      </c>
      <c r="D213" s="46" t="s">
        <v>480</v>
      </c>
      <c r="E213" s="23">
        <v>5.4232122896170001</v>
      </c>
      <c r="F213" s="23">
        <v>1.7648605038010001</v>
      </c>
      <c r="G213" s="23">
        <v>3.658351785816</v>
      </c>
      <c r="H213" s="23">
        <v>-22.382629556011</v>
      </c>
      <c r="I213" s="23">
        <v>3.3839754018799999</v>
      </c>
      <c r="J213" s="49">
        <v>0.5</v>
      </c>
      <c r="K213" s="47" t="s">
        <v>904</v>
      </c>
      <c r="L213" s="23">
        <v>1.7648605038010001</v>
      </c>
      <c r="M213" s="47" t="s">
        <v>904</v>
      </c>
      <c r="N213" s="47" t="s">
        <v>904</v>
      </c>
      <c r="O213" s="49" t="s">
        <v>904</v>
      </c>
      <c r="P213" s="47" t="s">
        <v>904</v>
      </c>
      <c r="Q213" s="23">
        <v>3.658351785816</v>
      </c>
      <c r="R213" s="47" t="s">
        <v>904</v>
      </c>
      <c r="S213" s="47" t="s">
        <v>904</v>
      </c>
      <c r="T213" s="49" t="s">
        <v>904</v>
      </c>
      <c r="U213" s="47" t="s">
        <v>904</v>
      </c>
      <c r="V213" s="23">
        <v>5.4232122896170001</v>
      </c>
      <c r="W213" s="47" t="s">
        <v>904</v>
      </c>
      <c r="X213" s="47" t="s">
        <v>904</v>
      </c>
      <c r="Y213" s="49" t="s">
        <v>904</v>
      </c>
      <c r="Z213" s="50" t="s">
        <v>904</v>
      </c>
    </row>
    <row r="214" spans="1:26" x14ac:dyDescent="0.25">
      <c r="A214" s="45" t="s">
        <v>639</v>
      </c>
      <c r="B214" s="45" t="s">
        <v>1133</v>
      </c>
      <c r="C214" s="45" t="s">
        <v>348</v>
      </c>
      <c r="D214" s="46" t="s">
        <v>640</v>
      </c>
      <c r="E214" s="23">
        <v>5.1424711156120004</v>
      </c>
      <c r="F214" s="23">
        <v>1.7766682786200001</v>
      </c>
      <c r="G214" s="23">
        <v>3.3658028369920001</v>
      </c>
      <c r="H214" s="23">
        <v>-10.535446448163999</v>
      </c>
      <c r="I214" s="23">
        <v>3.1133676242180002</v>
      </c>
      <c r="J214" s="49">
        <v>0.5</v>
      </c>
      <c r="K214" s="47" t="s">
        <v>904</v>
      </c>
      <c r="L214" s="23">
        <v>1.7766682786200001</v>
      </c>
      <c r="M214" s="47" t="s">
        <v>904</v>
      </c>
      <c r="N214" s="47" t="s">
        <v>904</v>
      </c>
      <c r="O214" s="49" t="s">
        <v>904</v>
      </c>
      <c r="P214" s="47" t="s">
        <v>904</v>
      </c>
      <c r="Q214" s="23">
        <v>3.3658028369920001</v>
      </c>
      <c r="R214" s="47" t="s">
        <v>904</v>
      </c>
      <c r="S214" s="47" t="s">
        <v>904</v>
      </c>
      <c r="T214" s="49" t="s">
        <v>904</v>
      </c>
      <c r="U214" s="47" t="s">
        <v>904</v>
      </c>
      <c r="V214" s="23">
        <v>5.1424711156120004</v>
      </c>
      <c r="W214" s="47" t="s">
        <v>904</v>
      </c>
      <c r="X214" s="47" t="s">
        <v>904</v>
      </c>
      <c r="Y214" s="49" t="s">
        <v>904</v>
      </c>
      <c r="Z214" s="50" t="s">
        <v>904</v>
      </c>
    </row>
    <row r="215" spans="1:26" x14ac:dyDescent="0.25">
      <c r="A215" s="45" t="s">
        <v>75</v>
      </c>
      <c r="B215" s="45" t="s">
        <v>1134</v>
      </c>
      <c r="C215" s="45" t="s">
        <v>36</v>
      </c>
      <c r="D215" s="46" t="s">
        <v>76</v>
      </c>
      <c r="E215" s="23">
        <v>140.48841148586999</v>
      </c>
      <c r="F215" s="23">
        <v>57.763289101673003</v>
      </c>
      <c r="G215" s="23">
        <v>82.725122384196993</v>
      </c>
      <c r="H215" s="23">
        <v>8.1700544356230012</v>
      </c>
      <c r="I215" s="23">
        <v>76.520738205382997</v>
      </c>
      <c r="J215" s="49">
        <v>0</v>
      </c>
      <c r="K215" s="47">
        <v>50.907992160949</v>
      </c>
      <c r="L215" s="23">
        <v>6.8552969407240001</v>
      </c>
      <c r="M215" s="47" t="s">
        <v>904</v>
      </c>
      <c r="N215" s="47" t="s">
        <v>904</v>
      </c>
      <c r="O215" s="49" t="s">
        <v>904</v>
      </c>
      <c r="P215" s="47">
        <v>70.157768776674999</v>
      </c>
      <c r="Q215" s="23">
        <v>12.567353607522</v>
      </c>
      <c r="R215" s="47" t="s">
        <v>904</v>
      </c>
      <c r="S215" s="47" t="s">
        <v>904</v>
      </c>
      <c r="T215" s="49" t="s">
        <v>904</v>
      </c>
      <c r="U215" s="47">
        <v>121.065760937625</v>
      </c>
      <c r="V215" s="23">
        <v>19.422650548246001</v>
      </c>
      <c r="W215" s="47" t="s">
        <v>904</v>
      </c>
      <c r="X215" s="47" t="s">
        <v>904</v>
      </c>
      <c r="Y215" s="49" t="s">
        <v>904</v>
      </c>
      <c r="Z215" s="50" t="s">
        <v>904</v>
      </c>
    </row>
    <row r="216" spans="1:26" x14ac:dyDescent="0.25">
      <c r="A216" s="45" t="s">
        <v>669</v>
      </c>
      <c r="B216" s="45" t="s">
        <v>1135</v>
      </c>
      <c r="C216" s="45" t="s">
        <v>348</v>
      </c>
      <c r="D216" s="46" t="s">
        <v>670</v>
      </c>
      <c r="E216" s="23">
        <v>5.2331251647350001</v>
      </c>
      <c r="F216" s="23">
        <v>1.813983746863</v>
      </c>
      <c r="G216" s="23">
        <v>3.4191414178719999</v>
      </c>
      <c r="H216" s="23">
        <v>-9.5869963458910004</v>
      </c>
      <c r="I216" s="23">
        <v>3.1627058115320001</v>
      </c>
      <c r="J216" s="49">
        <v>0.5</v>
      </c>
      <c r="K216" s="47" t="s">
        <v>904</v>
      </c>
      <c r="L216" s="23">
        <v>1.813983746863</v>
      </c>
      <c r="M216" s="47" t="s">
        <v>904</v>
      </c>
      <c r="N216" s="47" t="s">
        <v>904</v>
      </c>
      <c r="O216" s="49" t="s">
        <v>904</v>
      </c>
      <c r="P216" s="47" t="s">
        <v>904</v>
      </c>
      <c r="Q216" s="23">
        <v>3.4191414178719999</v>
      </c>
      <c r="R216" s="47" t="s">
        <v>904</v>
      </c>
      <c r="S216" s="47" t="s">
        <v>904</v>
      </c>
      <c r="T216" s="49" t="s">
        <v>904</v>
      </c>
      <c r="U216" s="47" t="s">
        <v>904</v>
      </c>
      <c r="V216" s="23">
        <v>5.2331251647350001</v>
      </c>
      <c r="W216" s="47" t="s">
        <v>904</v>
      </c>
      <c r="X216" s="47" t="s">
        <v>904</v>
      </c>
      <c r="Y216" s="49" t="s">
        <v>904</v>
      </c>
      <c r="Z216" s="50" t="s">
        <v>904</v>
      </c>
    </row>
    <row r="217" spans="1:26" x14ac:dyDescent="0.25">
      <c r="A217" s="45" t="s">
        <v>165</v>
      </c>
      <c r="B217" s="45" t="s">
        <v>1136</v>
      </c>
      <c r="C217" s="45" t="s">
        <v>915</v>
      </c>
      <c r="D217" s="46" t="s">
        <v>166</v>
      </c>
      <c r="E217" s="23">
        <v>172.67713171282901</v>
      </c>
      <c r="F217" s="23">
        <v>70.661153775769989</v>
      </c>
      <c r="G217" s="23">
        <v>102.01597793705901</v>
      </c>
      <c r="H217" s="23">
        <v>71.178799145232006</v>
      </c>
      <c r="I217" s="23">
        <v>94.364779591780007</v>
      </c>
      <c r="J217" s="49">
        <v>0</v>
      </c>
      <c r="K217" s="47">
        <v>58.100843729308004</v>
      </c>
      <c r="L217" s="23">
        <v>12.560310046462</v>
      </c>
      <c r="M217" s="47" t="s">
        <v>904</v>
      </c>
      <c r="N217" s="47" t="s">
        <v>904</v>
      </c>
      <c r="O217" s="49" t="s">
        <v>904</v>
      </c>
      <c r="P217" s="47">
        <v>79.983098590240004</v>
      </c>
      <c r="Q217" s="23">
        <v>22.032879346818998</v>
      </c>
      <c r="R217" s="47" t="s">
        <v>904</v>
      </c>
      <c r="S217" s="47" t="s">
        <v>904</v>
      </c>
      <c r="T217" s="49" t="s">
        <v>904</v>
      </c>
      <c r="U217" s="47">
        <v>138.08394231954898</v>
      </c>
      <c r="V217" s="23">
        <v>34.593189393281001</v>
      </c>
      <c r="W217" s="47" t="s">
        <v>904</v>
      </c>
      <c r="X217" s="47" t="s">
        <v>904</v>
      </c>
      <c r="Y217" s="49" t="s">
        <v>904</v>
      </c>
      <c r="Z217" s="50" t="s">
        <v>904</v>
      </c>
    </row>
    <row r="218" spans="1:26" x14ac:dyDescent="0.25">
      <c r="A218" s="45" t="s">
        <v>184</v>
      </c>
      <c r="B218" s="45" t="s">
        <v>1137</v>
      </c>
      <c r="C218" s="45" t="s">
        <v>952</v>
      </c>
      <c r="D218" s="46" t="s">
        <v>185</v>
      </c>
      <c r="E218" s="23">
        <v>250.38157613395799</v>
      </c>
      <c r="F218" s="23">
        <v>108.511183197856</v>
      </c>
      <c r="G218" s="23">
        <v>141.87039293610201</v>
      </c>
      <c r="H218" s="23">
        <v>115.68546789459801</v>
      </c>
      <c r="I218" s="23">
        <v>131.23011346589399</v>
      </c>
      <c r="J218" s="49">
        <v>0</v>
      </c>
      <c r="K218" s="47">
        <v>101.695660331204</v>
      </c>
      <c r="L218" s="23" t="s">
        <v>904</v>
      </c>
      <c r="M218" s="47">
        <v>6.8155228666519996</v>
      </c>
      <c r="N218" s="47" t="s">
        <v>904</v>
      </c>
      <c r="O218" s="49" t="s">
        <v>904</v>
      </c>
      <c r="P218" s="47">
        <v>134.65491327499802</v>
      </c>
      <c r="Q218" s="23" t="s">
        <v>904</v>
      </c>
      <c r="R218" s="47">
        <v>7.2154796611040002</v>
      </c>
      <c r="S218" s="47" t="s">
        <v>904</v>
      </c>
      <c r="T218" s="49" t="s">
        <v>904</v>
      </c>
      <c r="U218" s="47">
        <v>236.35057360620098</v>
      </c>
      <c r="V218" s="23" t="s">
        <v>904</v>
      </c>
      <c r="W218" s="47">
        <v>14.031002527757</v>
      </c>
      <c r="X218" s="47" t="s">
        <v>904</v>
      </c>
      <c r="Y218" s="49" t="s">
        <v>904</v>
      </c>
      <c r="Z218" s="50" t="s">
        <v>904</v>
      </c>
    </row>
    <row r="219" spans="1:26" x14ac:dyDescent="0.25">
      <c r="A219" s="45" t="s">
        <v>395</v>
      </c>
      <c r="B219" s="45" t="s">
        <v>1138</v>
      </c>
      <c r="C219" s="45" t="s">
        <v>348</v>
      </c>
      <c r="D219" s="46" t="s">
        <v>396</v>
      </c>
      <c r="E219" s="23">
        <v>4.1834108638379996</v>
      </c>
      <c r="F219" s="23">
        <v>1.446332425941</v>
      </c>
      <c r="G219" s="23">
        <v>2.7370784378969999</v>
      </c>
      <c r="H219" s="23">
        <v>-10.355198713648999</v>
      </c>
      <c r="I219" s="23">
        <v>2.5317975550549998</v>
      </c>
      <c r="J219" s="49">
        <v>0.5</v>
      </c>
      <c r="K219" s="47" t="s">
        <v>904</v>
      </c>
      <c r="L219" s="23">
        <v>1.446332425941</v>
      </c>
      <c r="M219" s="47" t="s">
        <v>904</v>
      </c>
      <c r="N219" s="47" t="s">
        <v>904</v>
      </c>
      <c r="O219" s="49" t="s">
        <v>904</v>
      </c>
      <c r="P219" s="47" t="s">
        <v>904</v>
      </c>
      <c r="Q219" s="23">
        <v>2.7370784378969999</v>
      </c>
      <c r="R219" s="47" t="s">
        <v>904</v>
      </c>
      <c r="S219" s="47" t="s">
        <v>904</v>
      </c>
      <c r="T219" s="49" t="s">
        <v>904</v>
      </c>
      <c r="U219" s="47" t="s">
        <v>904</v>
      </c>
      <c r="V219" s="23">
        <v>4.1834108638379996</v>
      </c>
      <c r="W219" s="47" t="s">
        <v>904</v>
      </c>
      <c r="X219" s="47" t="s">
        <v>904</v>
      </c>
      <c r="Y219" s="49" t="s">
        <v>904</v>
      </c>
      <c r="Z219" s="50" t="s">
        <v>904</v>
      </c>
    </row>
    <row r="220" spans="1:26" x14ac:dyDescent="0.25">
      <c r="A220" s="45" t="s">
        <v>409</v>
      </c>
      <c r="B220" s="45" t="s">
        <v>1139</v>
      </c>
      <c r="C220" s="45" t="s">
        <v>348</v>
      </c>
      <c r="D220" s="46" t="s">
        <v>410</v>
      </c>
      <c r="E220" s="23">
        <v>2.2534006174829999</v>
      </c>
      <c r="F220" s="23">
        <v>0.73481298094399994</v>
      </c>
      <c r="G220" s="23">
        <v>1.5185876365390001</v>
      </c>
      <c r="H220" s="23">
        <v>-4.3690598258760005</v>
      </c>
      <c r="I220" s="23">
        <v>1.4046935637990001</v>
      </c>
      <c r="J220" s="49">
        <v>0.5</v>
      </c>
      <c r="K220" s="47" t="s">
        <v>904</v>
      </c>
      <c r="L220" s="23">
        <v>0.73481298094399994</v>
      </c>
      <c r="M220" s="47" t="s">
        <v>904</v>
      </c>
      <c r="N220" s="47" t="s">
        <v>904</v>
      </c>
      <c r="O220" s="49" t="s">
        <v>904</v>
      </c>
      <c r="P220" s="47" t="s">
        <v>904</v>
      </c>
      <c r="Q220" s="23">
        <v>1.5185876365390001</v>
      </c>
      <c r="R220" s="47" t="s">
        <v>904</v>
      </c>
      <c r="S220" s="47" t="s">
        <v>904</v>
      </c>
      <c r="T220" s="49" t="s">
        <v>904</v>
      </c>
      <c r="U220" s="47" t="s">
        <v>904</v>
      </c>
      <c r="V220" s="23">
        <v>2.2534006174829999</v>
      </c>
      <c r="W220" s="47" t="s">
        <v>904</v>
      </c>
      <c r="X220" s="47" t="s">
        <v>904</v>
      </c>
      <c r="Y220" s="49" t="s">
        <v>904</v>
      </c>
      <c r="Z220" s="50" t="s">
        <v>904</v>
      </c>
    </row>
    <row r="221" spans="1:26" x14ac:dyDescent="0.25">
      <c r="A221" s="45" t="s">
        <v>385</v>
      </c>
      <c r="B221" s="45" t="s">
        <v>1140</v>
      </c>
      <c r="C221" s="45" t="s">
        <v>348</v>
      </c>
      <c r="D221" s="46" t="s">
        <v>386</v>
      </c>
      <c r="E221" s="23">
        <v>3.8592118150350005</v>
      </c>
      <c r="F221" s="23">
        <v>1.294946472578</v>
      </c>
      <c r="G221" s="23">
        <v>2.5642653424570003</v>
      </c>
      <c r="H221" s="23">
        <v>-3.007066776606</v>
      </c>
      <c r="I221" s="23">
        <v>2.3719454417730002</v>
      </c>
      <c r="J221" s="49">
        <v>0.5</v>
      </c>
      <c r="K221" s="47" t="s">
        <v>904</v>
      </c>
      <c r="L221" s="23">
        <v>1.294946472578</v>
      </c>
      <c r="M221" s="47" t="s">
        <v>904</v>
      </c>
      <c r="N221" s="47" t="s">
        <v>904</v>
      </c>
      <c r="O221" s="49" t="s">
        <v>904</v>
      </c>
      <c r="P221" s="47" t="s">
        <v>904</v>
      </c>
      <c r="Q221" s="23">
        <v>2.5642653424570003</v>
      </c>
      <c r="R221" s="47" t="s">
        <v>904</v>
      </c>
      <c r="S221" s="47" t="s">
        <v>904</v>
      </c>
      <c r="T221" s="49" t="s">
        <v>904</v>
      </c>
      <c r="U221" s="47" t="s">
        <v>904</v>
      </c>
      <c r="V221" s="23">
        <v>3.8592118150350005</v>
      </c>
      <c r="W221" s="47" t="s">
        <v>904</v>
      </c>
      <c r="X221" s="47" t="s">
        <v>904</v>
      </c>
      <c r="Y221" s="49" t="s">
        <v>904</v>
      </c>
      <c r="Z221" s="50" t="s">
        <v>904</v>
      </c>
    </row>
    <row r="222" spans="1:26" x14ac:dyDescent="0.25">
      <c r="A222" s="45" t="s">
        <v>222</v>
      </c>
      <c r="B222" s="45" t="s">
        <v>1141</v>
      </c>
      <c r="C222" s="45" t="s">
        <v>923</v>
      </c>
      <c r="D222" s="46" t="s">
        <v>223</v>
      </c>
      <c r="E222" s="23">
        <v>60.626681415871005</v>
      </c>
      <c r="F222" s="23">
        <v>24.264905166744999</v>
      </c>
      <c r="G222" s="23">
        <v>36.361776249126002</v>
      </c>
      <c r="H222" s="23">
        <v>3.5624825882410001</v>
      </c>
      <c r="I222" s="23">
        <v>33.634643030440998</v>
      </c>
      <c r="J222" s="49">
        <v>0</v>
      </c>
      <c r="K222" s="47">
        <v>21.482915875335998</v>
      </c>
      <c r="L222" s="23">
        <v>2.7819892914089999</v>
      </c>
      <c r="M222" s="47" t="s">
        <v>904</v>
      </c>
      <c r="N222" s="47" t="s">
        <v>904</v>
      </c>
      <c r="O222" s="49" t="s">
        <v>904</v>
      </c>
      <c r="P222" s="47">
        <v>30.839544206589</v>
      </c>
      <c r="Q222" s="23">
        <v>5.5222320425370004</v>
      </c>
      <c r="R222" s="47" t="s">
        <v>904</v>
      </c>
      <c r="S222" s="47" t="s">
        <v>904</v>
      </c>
      <c r="T222" s="49" t="s">
        <v>904</v>
      </c>
      <c r="U222" s="47">
        <v>52.322460081924994</v>
      </c>
      <c r="V222" s="23">
        <v>8.3042213339459998</v>
      </c>
      <c r="W222" s="47" t="s">
        <v>904</v>
      </c>
      <c r="X222" s="47" t="s">
        <v>904</v>
      </c>
      <c r="Y222" s="49" t="s">
        <v>904</v>
      </c>
      <c r="Z222" s="50" t="s">
        <v>904</v>
      </c>
    </row>
    <row r="223" spans="1:26" x14ac:dyDescent="0.25">
      <c r="A223" s="45" t="s">
        <v>505</v>
      </c>
      <c r="B223" s="45" t="s">
        <v>1142</v>
      </c>
      <c r="C223" s="45" t="s">
        <v>348</v>
      </c>
      <c r="D223" s="46" t="s">
        <v>506</v>
      </c>
      <c r="E223" s="23">
        <v>3.316025856774</v>
      </c>
      <c r="F223" s="23">
        <v>0.82127996586399998</v>
      </c>
      <c r="G223" s="23">
        <v>2.49474589091</v>
      </c>
      <c r="H223" s="23">
        <v>-12.84987059749</v>
      </c>
      <c r="I223" s="23">
        <v>2.3076399490919997</v>
      </c>
      <c r="J223" s="49">
        <v>0.5</v>
      </c>
      <c r="K223" s="47" t="s">
        <v>904</v>
      </c>
      <c r="L223" s="23">
        <v>0.82127996586399998</v>
      </c>
      <c r="M223" s="47" t="s">
        <v>904</v>
      </c>
      <c r="N223" s="47" t="s">
        <v>904</v>
      </c>
      <c r="O223" s="49" t="s">
        <v>904</v>
      </c>
      <c r="P223" s="47" t="s">
        <v>904</v>
      </c>
      <c r="Q223" s="23">
        <v>2.49474589091</v>
      </c>
      <c r="R223" s="47" t="s">
        <v>904</v>
      </c>
      <c r="S223" s="47" t="s">
        <v>904</v>
      </c>
      <c r="T223" s="49" t="s">
        <v>904</v>
      </c>
      <c r="U223" s="47" t="s">
        <v>904</v>
      </c>
      <c r="V223" s="23">
        <v>3.316025856774</v>
      </c>
      <c r="W223" s="47" t="s">
        <v>904</v>
      </c>
      <c r="X223" s="47" t="s">
        <v>904</v>
      </c>
      <c r="Y223" s="49" t="s">
        <v>904</v>
      </c>
      <c r="Z223" s="50" t="s">
        <v>904</v>
      </c>
    </row>
    <row r="224" spans="1:26" x14ac:dyDescent="0.25">
      <c r="A224" s="45" t="s">
        <v>585</v>
      </c>
      <c r="B224" s="45" t="s">
        <v>1143</v>
      </c>
      <c r="C224" s="45" t="s">
        <v>348</v>
      </c>
      <c r="D224" s="46" t="s">
        <v>586</v>
      </c>
      <c r="E224" s="23">
        <v>4.1917722158139998</v>
      </c>
      <c r="F224" s="23">
        <v>1.3421479707390001</v>
      </c>
      <c r="G224" s="23">
        <v>2.8496242450749998</v>
      </c>
      <c r="H224" s="23">
        <v>-6.2183591902550006</v>
      </c>
      <c r="I224" s="23">
        <v>2.635902426695</v>
      </c>
      <c r="J224" s="49">
        <v>0.5</v>
      </c>
      <c r="K224" s="47" t="s">
        <v>904</v>
      </c>
      <c r="L224" s="23">
        <v>1.3421479707390001</v>
      </c>
      <c r="M224" s="47" t="s">
        <v>904</v>
      </c>
      <c r="N224" s="47" t="s">
        <v>904</v>
      </c>
      <c r="O224" s="49" t="s">
        <v>904</v>
      </c>
      <c r="P224" s="47" t="s">
        <v>904</v>
      </c>
      <c r="Q224" s="23">
        <v>2.8496242450749998</v>
      </c>
      <c r="R224" s="47" t="s">
        <v>904</v>
      </c>
      <c r="S224" s="47" t="s">
        <v>904</v>
      </c>
      <c r="T224" s="49" t="s">
        <v>904</v>
      </c>
      <c r="U224" s="47" t="s">
        <v>904</v>
      </c>
      <c r="V224" s="23">
        <v>4.1917722158139998</v>
      </c>
      <c r="W224" s="47" t="s">
        <v>904</v>
      </c>
      <c r="X224" s="47" t="s">
        <v>904</v>
      </c>
      <c r="Y224" s="49" t="s">
        <v>904</v>
      </c>
      <c r="Z224" s="50" t="s">
        <v>904</v>
      </c>
    </row>
    <row r="225" spans="1:26" x14ac:dyDescent="0.25">
      <c r="A225" s="45" t="s">
        <v>224</v>
      </c>
      <c r="B225" s="45" t="s">
        <v>1144</v>
      </c>
      <c r="C225" s="45" t="s">
        <v>923</v>
      </c>
      <c r="D225" s="46" t="s">
        <v>225</v>
      </c>
      <c r="E225" s="23">
        <v>50.868562705805999</v>
      </c>
      <c r="F225" s="23">
        <v>20.511009160726001</v>
      </c>
      <c r="G225" s="23">
        <v>30.357553545079998</v>
      </c>
      <c r="H225" s="23">
        <v>-9.9019965783949999</v>
      </c>
      <c r="I225" s="23">
        <v>28.080737029199</v>
      </c>
      <c r="J225" s="49">
        <v>0.24595400000000001</v>
      </c>
      <c r="K225" s="47">
        <v>17.681736827544</v>
      </c>
      <c r="L225" s="23">
        <v>2.8292723331809997</v>
      </c>
      <c r="M225" s="47" t="s">
        <v>904</v>
      </c>
      <c r="N225" s="47" t="s">
        <v>904</v>
      </c>
      <c r="O225" s="49" t="s">
        <v>904</v>
      </c>
      <c r="P225" s="47">
        <v>24.933989883350002</v>
      </c>
      <c r="Q225" s="23">
        <v>5.4235636617310004</v>
      </c>
      <c r="R225" s="47" t="s">
        <v>904</v>
      </c>
      <c r="S225" s="47" t="s">
        <v>904</v>
      </c>
      <c r="T225" s="49" t="s">
        <v>904</v>
      </c>
      <c r="U225" s="47">
        <v>42.615726710894002</v>
      </c>
      <c r="V225" s="23">
        <v>8.2528359949120009</v>
      </c>
      <c r="W225" s="47" t="s">
        <v>904</v>
      </c>
      <c r="X225" s="47" t="s">
        <v>904</v>
      </c>
      <c r="Y225" s="49" t="s">
        <v>904</v>
      </c>
      <c r="Z225" s="50" t="s">
        <v>904</v>
      </c>
    </row>
    <row r="226" spans="1:26" x14ac:dyDescent="0.25">
      <c r="A226" s="45" t="s">
        <v>599</v>
      </c>
      <c r="B226" s="45" t="s">
        <v>1145</v>
      </c>
      <c r="C226" s="45" t="s">
        <v>348</v>
      </c>
      <c r="D226" s="46" t="s">
        <v>600</v>
      </c>
      <c r="E226" s="23">
        <v>4.5268192292389999</v>
      </c>
      <c r="F226" s="23">
        <v>1.5751465146029999</v>
      </c>
      <c r="G226" s="23">
        <v>2.951672714636</v>
      </c>
      <c r="H226" s="23">
        <v>-6.8050508756029995</v>
      </c>
      <c r="I226" s="23">
        <v>2.7302972610380003</v>
      </c>
      <c r="J226" s="49">
        <v>0.5</v>
      </c>
      <c r="K226" s="47" t="s">
        <v>904</v>
      </c>
      <c r="L226" s="23">
        <v>1.5751465146029999</v>
      </c>
      <c r="M226" s="47" t="s">
        <v>904</v>
      </c>
      <c r="N226" s="47" t="s">
        <v>904</v>
      </c>
      <c r="O226" s="49" t="s">
        <v>904</v>
      </c>
      <c r="P226" s="47" t="s">
        <v>904</v>
      </c>
      <c r="Q226" s="23">
        <v>2.951672714636</v>
      </c>
      <c r="R226" s="47" t="s">
        <v>904</v>
      </c>
      <c r="S226" s="47" t="s">
        <v>904</v>
      </c>
      <c r="T226" s="49" t="s">
        <v>904</v>
      </c>
      <c r="U226" s="47" t="s">
        <v>904</v>
      </c>
      <c r="V226" s="23">
        <v>4.5268192292389999</v>
      </c>
      <c r="W226" s="47" t="s">
        <v>904</v>
      </c>
      <c r="X226" s="47" t="s">
        <v>904</v>
      </c>
      <c r="Y226" s="49" t="s">
        <v>904</v>
      </c>
      <c r="Z226" s="50" t="s">
        <v>904</v>
      </c>
    </row>
    <row r="227" spans="1:26" x14ac:dyDescent="0.25">
      <c r="A227" s="45" t="s">
        <v>208</v>
      </c>
      <c r="B227" s="45" t="s">
        <v>1146</v>
      </c>
      <c r="C227" s="45" t="s">
        <v>923</v>
      </c>
      <c r="D227" s="46" t="s">
        <v>209</v>
      </c>
      <c r="E227" s="23">
        <v>48.286357910874003</v>
      </c>
      <c r="F227" s="23">
        <v>19.199046115166002</v>
      </c>
      <c r="G227" s="23">
        <v>29.087311795708001</v>
      </c>
      <c r="H227" s="23">
        <v>0.321694876485</v>
      </c>
      <c r="I227" s="23">
        <v>26.905763411029998</v>
      </c>
      <c r="J227" s="49">
        <v>0</v>
      </c>
      <c r="K227" s="47">
        <v>17.194911073648999</v>
      </c>
      <c r="L227" s="23">
        <v>2.0041350415169998</v>
      </c>
      <c r="M227" s="47" t="s">
        <v>904</v>
      </c>
      <c r="N227" s="47" t="s">
        <v>904</v>
      </c>
      <c r="O227" s="49" t="s">
        <v>904</v>
      </c>
      <c r="P227" s="47">
        <v>24.514348942568997</v>
      </c>
      <c r="Q227" s="23">
        <v>4.5729628531389999</v>
      </c>
      <c r="R227" s="47" t="s">
        <v>904</v>
      </c>
      <c r="S227" s="47" t="s">
        <v>904</v>
      </c>
      <c r="T227" s="49" t="s">
        <v>904</v>
      </c>
      <c r="U227" s="47">
        <v>41.709260016218998</v>
      </c>
      <c r="V227" s="23">
        <v>6.5770978946560001</v>
      </c>
      <c r="W227" s="47" t="s">
        <v>904</v>
      </c>
      <c r="X227" s="47" t="s">
        <v>904</v>
      </c>
      <c r="Y227" s="49" t="s">
        <v>904</v>
      </c>
      <c r="Z227" s="50" t="s">
        <v>904</v>
      </c>
    </row>
    <row r="228" spans="1:26" x14ac:dyDescent="0.25">
      <c r="A228" s="45" t="s">
        <v>77</v>
      </c>
      <c r="B228" s="45" t="s">
        <v>1147</v>
      </c>
      <c r="C228" s="45" t="s">
        <v>36</v>
      </c>
      <c r="D228" s="46" t="s">
        <v>78</v>
      </c>
      <c r="E228" s="23">
        <v>75.388282236370003</v>
      </c>
      <c r="F228" s="23">
        <v>31.183719072423997</v>
      </c>
      <c r="G228" s="23">
        <v>44.204563163946005</v>
      </c>
      <c r="H228" s="23">
        <v>15.673466749365</v>
      </c>
      <c r="I228" s="23">
        <v>40.889220926650005</v>
      </c>
      <c r="J228" s="49">
        <v>0</v>
      </c>
      <c r="K228" s="47">
        <v>27.801544226895999</v>
      </c>
      <c r="L228" s="23">
        <v>3.3821748455280001</v>
      </c>
      <c r="M228" s="47" t="s">
        <v>904</v>
      </c>
      <c r="N228" s="47" t="s">
        <v>904</v>
      </c>
      <c r="O228" s="49" t="s">
        <v>904</v>
      </c>
      <c r="P228" s="47">
        <v>37.832844539494999</v>
      </c>
      <c r="Q228" s="23">
        <v>6.3717186244510007</v>
      </c>
      <c r="R228" s="47" t="s">
        <v>904</v>
      </c>
      <c r="S228" s="47" t="s">
        <v>904</v>
      </c>
      <c r="T228" s="49" t="s">
        <v>904</v>
      </c>
      <c r="U228" s="47">
        <v>65.634388766390998</v>
      </c>
      <c r="V228" s="23">
        <v>9.7538934699789994</v>
      </c>
      <c r="W228" s="47" t="s">
        <v>904</v>
      </c>
      <c r="X228" s="47" t="s">
        <v>904</v>
      </c>
      <c r="Y228" s="49" t="s">
        <v>904</v>
      </c>
      <c r="Z228" s="50" t="s">
        <v>904</v>
      </c>
    </row>
    <row r="229" spans="1:26" x14ac:dyDescent="0.25">
      <c r="A229" s="45" t="s">
        <v>715</v>
      </c>
      <c r="B229" s="45" t="s">
        <v>1148</v>
      </c>
      <c r="C229" s="45" t="s">
        <v>348</v>
      </c>
      <c r="D229" s="46" t="s">
        <v>716</v>
      </c>
      <c r="E229" s="23">
        <v>2.6575830047439997</v>
      </c>
      <c r="F229" s="23">
        <v>0.898915760043</v>
      </c>
      <c r="G229" s="23">
        <v>1.7586672447009999</v>
      </c>
      <c r="H229" s="23">
        <v>-14.649297625980999</v>
      </c>
      <c r="I229" s="23">
        <v>1.626767201349</v>
      </c>
      <c r="J229" s="49">
        <v>0.5</v>
      </c>
      <c r="K229" s="47" t="s">
        <v>904</v>
      </c>
      <c r="L229" s="23">
        <v>0.898915760043</v>
      </c>
      <c r="M229" s="47" t="s">
        <v>904</v>
      </c>
      <c r="N229" s="47" t="s">
        <v>904</v>
      </c>
      <c r="O229" s="49" t="s">
        <v>904</v>
      </c>
      <c r="P229" s="47" t="s">
        <v>904</v>
      </c>
      <c r="Q229" s="23">
        <v>1.7586672447009999</v>
      </c>
      <c r="R229" s="47" t="s">
        <v>904</v>
      </c>
      <c r="S229" s="47" t="s">
        <v>904</v>
      </c>
      <c r="T229" s="49" t="s">
        <v>904</v>
      </c>
      <c r="U229" s="47" t="s">
        <v>904</v>
      </c>
      <c r="V229" s="23">
        <v>2.6575830047439997</v>
      </c>
      <c r="W229" s="47" t="s">
        <v>904</v>
      </c>
      <c r="X229" s="47" t="s">
        <v>904</v>
      </c>
      <c r="Y229" s="49" t="s">
        <v>904</v>
      </c>
      <c r="Z229" s="50" t="s">
        <v>904</v>
      </c>
    </row>
    <row r="230" spans="1:26" x14ac:dyDescent="0.25">
      <c r="A230" s="45" t="s">
        <v>575</v>
      </c>
      <c r="B230" s="45" t="s">
        <v>1149</v>
      </c>
      <c r="C230" s="45" t="s">
        <v>348</v>
      </c>
      <c r="D230" s="46" t="s">
        <v>576</v>
      </c>
      <c r="E230" s="23">
        <v>3.3213171091209999</v>
      </c>
      <c r="F230" s="23">
        <v>1.1215666241</v>
      </c>
      <c r="G230" s="23">
        <v>2.1997504850209997</v>
      </c>
      <c r="H230" s="23">
        <v>-16.972844842516999</v>
      </c>
      <c r="I230" s="23">
        <v>2.0347691986450003</v>
      </c>
      <c r="J230" s="49">
        <v>0.5</v>
      </c>
      <c r="K230" s="47" t="s">
        <v>904</v>
      </c>
      <c r="L230" s="23">
        <v>1.1215666241</v>
      </c>
      <c r="M230" s="47" t="s">
        <v>904</v>
      </c>
      <c r="N230" s="47" t="s">
        <v>904</v>
      </c>
      <c r="O230" s="49" t="s">
        <v>904</v>
      </c>
      <c r="P230" s="47" t="s">
        <v>904</v>
      </c>
      <c r="Q230" s="23">
        <v>2.1997504850209997</v>
      </c>
      <c r="R230" s="47" t="s">
        <v>904</v>
      </c>
      <c r="S230" s="47" t="s">
        <v>904</v>
      </c>
      <c r="T230" s="49" t="s">
        <v>904</v>
      </c>
      <c r="U230" s="47" t="s">
        <v>904</v>
      </c>
      <c r="V230" s="23">
        <v>3.3213171091209999</v>
      </c>
      <c r="W230" s="47" t="s">
        <v>904</v>
      </c>
      <c r="X230" s="47" t="s">
        <v>904</v>
      </c>
      <c r="Y230" s="49" t="s">
        <v>904</v>
      </c>
      <c r="Z230" s="50" t="s">
        <v>904</v>
      </c>
    </row>
    <row r="231" spans="1:26" x14ac:dyDescent="0.25">
      <c r="A231" s="45" t="s">
        <v>313</v>
      </c>
      <c r="B231" s="45" t="s">
        <v>1150</v>
      </c>
      <c r="C231" s="45" t="s">
        <v>952</v>
      </c>
      <c r="D231" s="46" t="s">
        <v>314</v>
      </c>
      <c r="E231" s="23">
        <v>99.345352445697998</v>
      </c>
      <c r="F231" s="23">
        <v>37.372412963225997</v>
      </c>
      <c r="G231" s="23">
        <v>61.972939482472</v>
      </c>
      <c r="H231" s="23">
        <v>42.942800723695001</v>
      </c>
      <c r="I231" s="23">
        <v>57.324969021287004</v>
      </c>
      <c r="J231" s="49">
        <v>0</v>
      </c>
      <c r="K231" s="47">
        <v>37.372412963225997</v>
      </c>
      <c r="L231" s="23" t="s">
        <v>904</v>
      </c>
      <c r="M231" s="47" t="s">
        <v>904</v>
      </c>
      <c r="N231" s="47" t="s">
        <v>904</v>
      </c>
      <c r="O231" s="49" t="s">
        <v>904</v>
      </c>
      <c r="P231" s="47">
        <v>61.972939482472</v>
      </c>
      <c r="Q231" s="23" t="s">
        <v>904</v>
      </c>
      <c r="R231" s="47" t="s">
        <v>904</v>
      </c>
      <c r="S231" s="47" t="s">
        <v>904</v>
      </c>
      <c r="T231" s="49" t="s">
        <v>904</v>
      </c>
      <c r="U231" s="47">
        <v>99.345352445697998</v>
      </c>
      <c r="V231" s="23" t="s">
        <v>904</v>
      </c>
      <c r="W231" s="47" t="s">
        <v>904</v>
      </c>
      <c r="X231" s="47" t="s">
        <v>904</v>
      </c>
      <c r="Y231" s="49" t="s">
        <v>904</v>
      </c>
      <c r="Z231" s="50" t="s">
        <v>904</v>
      </c>
    </row>
    <row r="232" spans="1:26" x14ac:dyDescent="0.25">
      <c r="A232" s="45" t="s">
        <v>773</v>
      </c>
      <c r="B232" s="45" t="s">
        <v>1151</v>
      </c>
      <c r="C232" s="45" t="s">
        <v>751</v>
      </c>
      <c r="D232" s="46" t="s">
        <v>1152</v>
      </c>
      <c r="E232" s="23">
        <v>10.530609930258001</v>
      </c>
      <c r="F232" s="23">
        <v>4.8979176611050006</v>
      </c>
      <c r="G232" s="23">
        <v>5.6326922691529999</v>
      </c>
      <c r="H232" s="23">
        <v>2.5539577065389998</v>
      </c>
      <c r="I232" s="23">
        <v>5.2102403489659999</v>
      </c>
      <c r="J232" s="49">
        <v>0</v>
      </c>
      <c r="K232" s="47" t="s">
        <v>904</v>
      </c>
      <c r="L232" s="23" t="s">
        <v>904</v>
      </c>
      <c r="M232" s="47">
        <v>4.8979176611050006</v>
      </c>
      <c r="N232" s="47" t="s">
        <v>904</v>
      </c>
      <c r="O232" s="49" t="s">
        <v>904</v>
      </c>
      <c r="P232" s="47" t="s">
        <v>904</v>
      </c>
      <c r="Q232" s="23" t="s">
        <v>904</v>
      </c>
      <c r="R232" s="47">
        <v>5.6326922691529999</v>
      </c>
      <c r="S232" s="47" t="s">
        <v>904</v>
      </c>
      <c r="T232" s="49" t="s">
        <v>904</v>
      </c>
      <c r="U232" s="47" t="s">
        <v>904</v>
      </c>
      <c r="V232" s="23" t="s">
        <v>904</v>
      </c>
      <c r="W232" s="47">
        <v>10.530609930258001</v>
      </c>
      <c r="X232" s="47" t="s">
        <v>904</v>
      </c>
      <c r="Y232" s="49" t="s">
        <v>904</v>
      </c>
      <c r="Z232" s="50" t="s">
        <v>904</v>
      </c>
    </row>
    <row r="233" spans="1:26" x14ac:dyDescent="0.25">
      <c r="A233" s="45" t="s">
        <v>615</v>
      </c>
      <c r="B233" s="45" t="s">
        <v>1153</v>
      </c>
      <c r="C233" s="45" t="s">
        <v>348</v>
      </c>
      <c r="D233" s="46" t="s">
        <v>616</v>
      </c>
      <c r="E233" s="23">
        <v>9.5086343797000001</v>
      </c>
      <c r="F233" s="23">
        <v>3.2563821326209998</v>
      </c>
      <c r="G233" s="23">
        <v>6.2522522470790003</v>
      </c>
      <c r="H233" s="23">
        <v>-32.999723381683999</v>
      </c>
      <c r="I233" s="23">
        <v>5.7833333285480002</v>
      </c>
      <c r="J233" s="49">
        <v>0.5</v>
      </c>
      <c r="K233" s="47" t="s">
        <v>904</v>
      </c>
      <c r="L233" s="23">
        <v>3.2563821326209998</v>
      </c>
      <c r="M233" s="47" t="s">
        <v>904</v>
      </c>
      <c r="N233" s="47" t="s">
        <v>904</v>
      </c>
      <c r="O233" s="49" t="s">
        <v>904</v>
      </c>
      <c r="P233" s="47" t="s">
        <v>904</v>
      </c>
      <c r="Q233" s="23">
        <v>6.2522522470790003</v>
      </c>
      <c r="R233" s="47" t="s">
        <v>904</v>
      </c>
      <c r="S233" s="47" t="s">
        <v>904</v>
      </c>
      <c r="T233" s="49" t="s">
        <v>904</v>
      </c>
      <c r="U233" s="47" t="s">
        <v>904</v>
      </c>
      <c r="V233" s="23">
        <v>9.5086343797000001</v>
      </c>
      <c r="W233" s="47" t="s">
        <v>904</v>
      </c>
      <c r="X233" s="47" t="s">
        <v>904</v>
      </c>
      <c r="Y233" s="49" t="s">
        <v>904</v>
      </c>
      <c r="Z233" s="50" t="s">
        <v>904</v>
      </c>
    </row>
    <row r="234" spans="1:26" x14ac:dyDescent="0.25">
      <c r="A234" s="45" t="s">
        <v>186</v>
      </c>
      <c r="B234" s="45" t="s">
        <v>1154</v>
      </c>
      <c r="C234" s="45" t="s">
        <v>952</v>
      </c>
      <c r="D234" s="46" t="s">
        <v>187</v>
      </c>
      <c r="E234" s="23">
        <v>140.07834579294101</v>
      </c>
      <c r="F234" s="23">
        <v>55.865442796540997</v>
      </c>
      <c r="G234" s="23">
        <v>84.212902996400004</v>
      </c>
      <c r="H234" s="23">
        <v>57.950380460001</v>
      </c>
      <c r="I234" s="23">
        <v>77.896935271670003</v>
      </c>
      <c r="J234" s="49">
        <v>0</v>
      </c>
      <c r="K234" s="47">
        <v>51.555042421981994</v>
      </c>
      <c r="L234" s="23" t="s">
        <v>904</v>
      </c>
      <c r="M234" s="47">
        <v>4.3104003745580002</v>
      </c>
      <c r="N234" s="47" t="s">
        <v>904</v>
      </c>
      <c r="O234" s="49" t="s">
        <v>904</v>
      </c>
      <c r="P234" s="47">
        <v>79.27069629623</v>
      </c>
      <c r="Q234" s="23" t="s">
        <v>904</v>
      </c>
      <c r="R234" s="47">
        <v>4.9422067001699999</v>
      </c>
      <c r="S234" s="47" t="s">
        <v>904</v>
      </c>
      <c r="T234" s="49" t="s">
        <v>904</v>
      </c>
      <c r="U234" s="47">
        <v>130.82573871821199</v>
      </c>
      <c r="V234" s="23" t="s">
        <v>904</v>
      </c>
      <c r="W234" s="47">
        <v>9.2526070747280009</v>
      </c>
      <c r="X234" s="47" t="s">
        <v>904</v>
      </c>
      <c r="Y234" s="49" t="s">
        <v>904</v>
      </c>
      <c r="Z234" s="50" t="s">
        <v>904</v>
      </c>
    </row>
    <row r="235" spans="1:26" x14ac:dyDescent="0.25">
      <c r="A235" s="45" t="s">
        <v>296</v>
      </c>
      <c r="B235" s="45" t="s">
        <v>1155</v>
      </c>
      <c r="C235" s="45" t="s">
        <v>923</v>
      </c>
      <c r="D235" s="46" t="s">
        <v>297</v>
      </c>
      <c r="E235" s="23">
        <v>104.52891571068599</v>
      </c>
      <c r="F235" s="23">
        <v>41.459483576659004</v>
      </c>
      <c r="G235" s="23">
        <v>63.069432134026997</v>
      </c>
      <c r="H235" s="23">
        <v>24.057695023074</v>
      </c>
      <c r="I235" s="23">
        <v>58.339224723975001</v>
      </c>
      <c r="J235" s="49">
        <v>0</v>
      </c>
      <c r="K235" s="47">
        <v>34.199137294913001</v>
      </c>
      <c r="L235" s="23">
        <v>4.2537314399229995</v>
      </c>
      <c r="M235" s="47">
        <v>3.0066148418230001</v>
      </c>
      <c r="N235" s="47" t="s">
        <v>904</v>
      </c>
      <c r="O235" s="49" t="s">
        <v>904</v>
      </c>
      <c r="P235" s="47">
        <v>50.471277590153001</v>
      </c>
      <c r="Q235" s="23">
        <v>9.2162687319120007</v>
      </c>
      <c r="R235" s="47">
        <v>3.3818858119619999</v>
      </c>
      <c r="S235" s="47" t="s">
        <v>904</v>
      </c>
      <c r="T235" s="49" t="s">
        <v>904</v>
      </c>
      <c r="U235" s="47">
        <v>84.670414885067004</v>
      </c>
      <c r="V235" s="23">
        <v>13.470000171835</v>
      </c>
      <c r="W235" s="47">
        <v>6.388500653785</v>
      </c>
      <c r="X235" s="47" t="s">
        <v>904</v>
      </c>
      <c r="Y235" s="49" t="s">
        <v>904</v>
      </c>
      <c r="Z235" s="50" t="s">
        <v>904</v>
      </c>
    </row>
    <row r="236" spans="1:26" x14ac:dyDescent="0.25">
      <c r="A236" s="45" t="s">
        <v>601</v>
      </c>
      <c r="B236" s="45" t="s">
        <v>1156</v>
      </c>
      <c r="C236" s="45" t="s">
        <v>348</v>
      </c>
      <c r="D236" s="46" t="s">
        <v>602</v>
      </c>
      <c r="E236" s="23">
        <v>8.2345350876759991</v>
      </c>
      <c r="F236" s="23">
        <v>2.7557142209029997</v>
      </c>
      <c r="G236" s="23">
        <v>5.4788208667729998</v>
      </c>
      <c r="H236" s="23">
        <v>-26.100933793368998</v>
      </c>
      <c r="I236" s="23">
        <v>5.0679093017650008</v>
      </c>
      <c r="J236" s="49">
        <v>0.5</v>
      </c>
      <c r="K236" s="47" t="s">
        <v>904</v>
      </c>
      <c r="L236" s="23">
        <v>2.7557142209029997</v>
      </c>
      <c r="M236" s="47" t="s">
        <v>904</v>
      </c>
      <c r="N236" s="47" t="s">
        <v>904</v>
      </c>
      <c r="O236" s="49" t="s">
        <v>904</v>
      </c>
      <c r="P236" s="47" t="s">
        <v>904</v>
      </c>
      <c r="Q236" s="23">
        <v>5.4788208667729998</v>
      </c>
      <c r="R236" s="47" t="s">
        <v>904</v>
      </c>
      <c r="S236" s="47" t="s">
        <v>904</v>
      </c>
      <c r="T236" s="49" t="s">
        <v>904</v>
      </c>
      <c r="U236" s="47" t="s">
        <v>904</v>
      </c>
      <c r="V236" s="23">
        <v>8.2345350876759991</v>
      </c>
      <c r="W236" s="47" t="s">
        <v>904</v>
      </c>
      <c r="X236" s="47" t="s">
        <v>904</v>
      </c>
      <c r="Y236" s="49" t="s">
        <v>904</v>
      </c>
      <c r="Z236" s="50" t="s">
        <v>904</v>
      </c>
    </row>
    <row r="237" spans="1:26" x14ac:dyDescent="0.25">
      <c r="A237" s="45" t="s">
        <v>288</v>
      </c>
      <c r="B237" s="45" t="s">
        <v>1157</v>
      </c>
      <c r="C237" s="45" t="s">
        <v>923</v>
      </c>
      <c r="D237" s="46" t="s">
        <v>289</v>
      </c>
      <c r="E237" s="23">
        <v>146.76605403737398</v>
      </c>
      <c r="F237" s="23">
        <v>58.378953366939001</v>
      </c>
      <c r="G237" s="23">
        <v>88.38710067043499</v>
      </c>
      <c r="H237" s="23">
        <v>27.535980881600999</v>
      </c>
      <c r="I237" s="23">
        <v>81.758068120152998</v>
      </c>
      <c r="J237" s="49">
        <v>0</v>
      </c>
      <c r="K237" s="47">
        <v>50.672588737791003</v>
      </c>
      <c r="L237" s="23">
        <v>7.7063646291480001</v>
      </c>
      <c r="M237" s="47" t="s">
        <v>904</v>
      </c>
      <c r="N237" s="47" t="s">
        <v>904</v>
      </c>
      <c r="O237" s="49" t="s">
        <v>904</v>
      </c>
      <c r="P237" s="47">
        <v>73.706941509900005</v>
      </c>
      <c r="Q237" s="23">
        <v>14.680159160535</v>
      </c>
      <c r="R237" s="47" t="s">
        <v>904</v>
      </c>
      <c r="S237" s="47" t="s">
        <v>904</v>
      </c>
      <c r="T237" s="49" t="s">
        <v>904</v>
      </c>
      <c r="U237" s="47">
        <v>124.379530247692</v>
      </c>
      <c r="V237" s="23">
        <v>22.386523789683</v>
      </c>
      <c r="W237" s="47" t="s">
        <v>904</v>
      </c>
      <c r="X237" s="47" t="s">
        <v>904</v>
      </c>
      <c r="Y237" s="49" t="s">
        <v>904</v>
      </c>
      <c r="Z237" s="50" t="s">
        <v>904</v>
      </c>
    </row>
    <row r="238" spans="1:26" x14ac:dyDescent="0.25">
      <c r="A238" s="45" t="s">
        <v>339</v>
      </c>
      <c r="B238" s="45" t="s">
        <v>1158</v>
      </c>
      <c r="C238" s="45" t="s">
        <v>952</v>
      </c>
      <c r="D238" s="46" t="s">
        <v>340</v>
      </c>
      <c r="E238" s="23">
        <v>162.89624685061199</v>
      </c>
      <c r="F238" s="23">
        <v>63.234072113617998</v>
      </c>
      <c r="G238" s="23">
        <v>99.662174736994004</v>
      </c>
      <c r="H238" s="23">
        <v>80.280261896976</v>
      </c>
      <c r="I238" s="23">
        <v>92.18751163172</v>
      </c>
      <c r="J238" s="49">
        <v>0</v>
      </c>
      <c r="K238" s="47">
        <v>63.234072113617998</v>
      </c>
      <c r="L238" s="23" t="s">
        <v>904</v>
      </c>
      <c r="M238" s="47" t="s">
        <v>904</v>
      </c>
      <c r="N238" s="47" t="s">
        <v>904</v>
      </c>
      <c r="O238" s="49" t="s">
        <v>904</v>
      </c>
      <c r="P238" s="47">
        <v>99.662174736994004</v>
      </c>
      <c r="Q238" s="23" t="s">
        <v>904</v>
      </c>
      <c r="R238" s="47" t="s">
        <v>904</v>
      </c>
      <c r="S238" s="47" t="s">
        <v>904</v>
      </c>
      <c r="T238" s="49" t="s">
        <v>904</v>
      </c>
      <c r="U238" s="47">
        <v>162.89624685061199</v>
      </c>
      <c r="V238" s="23" t="s">
        <v>904</v>
      </c>
      <c r="W238" s="47" t="s">
        <v>904</v>
      </c>
      <c r="X238" s="47" t="s">
        <v>904</v>
      </c>
      <c r="Y238" s="49" t="s">
        <v>904</v>
      </c>
      <c r="Z238" s="50" t="s">
        <v>904</v>
      </c>
    </row>
    <row r="239" spans="1:26" x14ac:dyDescent="0.25">
      <c r="A239" s="45" t="s">
        <v>805</v>
      </c>
      <c r="B239" s="45" t="s">
        <v>1159</v>
      </c>
      <c r="C239" s="45" t="s">
        <v>751</v>
      </c>
      <c r="D239" s="46" t="s">
        <v>1160</v>
      </c>
      <c r="E239" s="23">
        <v>18.793794522844003</v>
      </c>
      <c r="F239" s="23">
        <v>8.8673361351250009</v>
      </c>
      <c r="G239" s="23">
        <v>9.9264583877190002</v>
      </c>
      <c r="H239" s="23">
        <v>6.5310531986410005</v>
      </c>
      <c r="I239" s="23">
        <v>9.181974008640001</v>
      </c>
      <c r="J239" s="49">
        <v>0</v>
      </c>
      <c r="K239" s="47" t="s">
        <v>904</v>
      </c>
      <c r="L239" s="23" t="s">
        <v>904</v>
      </c>
      <c r="M239" s="47">
        <v>8.8673361351250009</v>
      </c>
      <c r="N239" s="47" t="s">
        <v>904</v>
      </c>
      <c r="O239" s="49" t="s">
        <v>904</v>
      </c>
      <c r="P239" s="47" t="s">
        <v>904</v>
      </c>
      <c r="Q239" s="23" t="s">
        <v>904</v>
      </c>
      <c r="R239" s="47">
        <v>9.9264583877190002</v>
      </c>
      <c r="S239" s="47" t="s">
        <v>904</v>
      </c>
      <c r="T239" s="49" t="s">
        <v>904</v>
      </c>
      <c r="U239" s="47" t="s">
        <v>904</v>
      </c>
      <c r="V239" s="23" t="s">
        <v>904</v>
      </c>
      <c r="W239" s="47">
        <v>18.793794522843001</v>
      </c>
      <c r="X239" s="47" t="s">
        <v>904</v>
      </c>
      <c r="Y239" s="49" t="s">
        <v>904</v>
      </c>
      <c r="Z239" s="50" t="s">
        <v>904</v>
      </c>
    </row>
    <row r="240" spans="1:26" x14ac:dyDescent="0.25">
      <c r="A240" s="45" t="s">
        <v>717</v>
      </c>
      <c r="B240" s="45" t="s">
        <v>1161</v>
      </c>
      <c r="C240" s="45" t="s">
        <v>348</v>
      </c>
      <c r="D240" s="46" t="s">
        <v>718</v>
      </c>
      <c r="E240" s="23">
        <v>4.9553579736250004</v>
      </c>
      <c r="F240" s="23">
        <v>1.576754776614</v>
      </c>
      <c r="G240" s="23">
        <v>3.378603197011</v>
      </c>
      <c r="H240" s="23">
        <v>-9.8980944134749986</v>
      </c>
      <c r="I240" s="23">
        <v>3.1252079572350002</v>
      </c>
      <c r="J240" s="49">
        <v>0.5</v>
      </c>
      <c r="K240" s="47" t="s">
        <v>904</v>
      </c>
      <c r="L240" s="23">
        <v>1.576754776614</v>
      </c>
      <c r="M240" s="47" t="s">
        <v>904</v>
      </c>
      <c r="N240" s="47" t="s">
        <v>904</v>
      </c>
      <c r="O240" s="49" t="s">
        <v>904</v>
      </c>
      <c r="P240" s="47" t="s">
        <v>904</v>
      </c>
      <c r="Q240" s="23">
        <v>3.378603197011</v>
      </c>
      <c r="R240" s="47" t="s">
        <v>904</v>
      </c>
      <c r="S240" s="47" t="s">
        <v>904</v>
      </c>
      <c r="T240" s="49" t="s">
        <v>904</v>
      </c>
      <c r="U240" s="47" t="s">
        <v>904</v>
      </c>
      <c r="V240" s="23">
        <v>4.9553579736250004</v>
      </c>
      <c r="W240" s="47" t="s">
        <v>904</v>
      </c>
      <c r="X240" s="47" t="s">
        <v>904</v>
      </c>
      <c r="Y240" s="49" t="s">
        <v>904</v>
      </c>
      <c r="Z240" s="50" t="s">
        <v>904</v>
      </c>
    </row>
    <row r="241" spans="1:26" x14ac:dyDescent="0.25">
      <c r="A241" s="45" t="s">
        <v>577</v>
      </c>
      <c r="B241" s="45" t="s">
        <v>1162</v>
      </c>
      <c r="C241" s="45" t="s">
        <v>348</v>
      </c>
      <c r="D241" s="46" t="s">
        <v>578</v>
      </c>
      <c r="E241" s="23">
        <v>2.1297371375680001</v>
      </c>
      <c r="F241" s="23">
        <v>0.7182751137090001</v>
      </c>
      <c r="G241" s="23">
        <v>1.4114620238590001</v>
      </c>
      <c r="H241" s="23">
        <v>-3.5411716047690001</v>
      </c>
      <c r="I241" s="23">
        <v>1.305602372069</v>
      </c>
      <c r="J241" s="49">
        <v>0.5</v>
      </c>
      <c r="K241" s="47" t="s">
        <v>904</v>
      </c>
      <c r="L241" s="23">
        <v>0.7182751137090001</v>
      </c>
      <c r="M241" s="47" t="s">
        <v>904</v>
      </c>
      <c r="N241" s="47" t="s">
        <v>904</v>
      </c>
      <c r="O241" s="49" t="s">
        <v>904</v>
      </c>
      <c r="P241" s="47" t="s">
        <v>904</v>
      </c>
      <c r="Q241" s="23">
        <v>1.4114620238590001</v>
      </c>
      <c r="R241" s="47" t="s">
        <v>904</v>
      </c>
      <c r="S241" s="47" t="s">
        <v>904</v>
      </c>
      <c r="T241" s="49" t="s">
        <v>904</v>
      </c>
      <c r="U241" s="47" t="s">
        <v>904</v>
      </c>
      <c r="V241" s="23">
        <v>2.1297371375680001</v>
      </c>
      <c r="W241" s="47" t="s">
        <v>904</v>
      </c>
      <c r="X241" s="47" t="s">
        <v>904</v>
      </c>
      <c r="Y241" s="49" t="s">
        <v>904</v>
      </c>
      <c r="Z241" s="50" t="s">
        <v>904</v>
      </c>
    </row>
    <row r="242" spans="1:26" x14ac:dyDescent="0.25">
      <c r="A242" s="45" t="s">
        <v>41</v>
      </c>
      <c r="B242" s="45" t="s">
        <v>1163</v>
      </c>
      <c r="C242" s="45" t="s">
        <v>36</v>
      </c>
      <c r="D242" s="46" t="s">
        <v>42</v>
      </c>
      <c r="E242" s="23">
        <v>99.840169231440001</v>
      </c>
      <c r="F242" s="23">
        <v>40.543401740736002</v>
      </c>
      <c r="G242" s="23">
        <v>59.296767490703999</v>
      </c>
      <c r="H242" s="23">
        <v>30.236867094232</v>
      </c>
      <c r="I242" s="23">
        <v>54.849509928901</v>
      </c>
      <c r="J242" s="49">
        <v>0</v>
      </c>
      <c r="K242" s="47">
        <v>35.923106675298001</v>
      </c>
      <c r="L242" s="23">
        <v>4.6202950654379995</v>
      </c>
      <c r="M242" s="47" t="s">
        <v>904</v>
      </c>
      <c r="N242" s="47" t="s">
        <v>904</v>
      </c>
      <c r="O242" s="49" t="s">
        <v>904</v>
      </c>
      <c r="P242" s="47">
        <v>50.560147146529999</v>
      </c>
      <c r="Q242" s="23">
        <v>8.7366203441729997</v>
      </c>
      <c r="R242" s="47" t="s">
        <v>904</v>
      </c>
      <c r="S242" s="47" t="s">
        <v>904</v>
      </c>
      <c r="T242" s="49" t="s">
        <v>904</v>
      </c>
      <c r="U242" s="47">
        <v>86.483253821827986</v>
      </c>
      <c r="V242" s="23">
        <v>13.356915409611</v>
      </c>
      <c r="W242" s="47" t="s">
        <v>904</v>
      </c>
      <c r="X242" s="47" t="s">
        <v>904</v>
      </c>
      <c r="Y242" s="49" t="s">
        <v>904</v>
      </c>
      <c r="Z242" s="50" t="s">
        <v>904</v>
      </c>
    </row>
    <row r="243" spans="1:26" x14ac:dyDescent="0.25">
      <c r="A243" s="45" t="s">
        <v>645</v>
      </c>
      <c r="B243" s="45" t="s">
        <v>1164</v>
      </c>
      <c r="C243" s="45" t="s">
        <v>348</v>
      </c>
      <c r="D243" s="46" t="s">
        <v>646</v>
      </c>
      <c r="E243" s="23">
        <v>8.522715396353</v>
      </c>
      <c r="F243" s="23">
        <v>2.7938277990690001</v>
      </c>
      <c r="G243" s="23">
        <v>5.7288875972840003</v>
      </c>
      <c r="H243" s="23">
        <v>-27.709264756478998</v>
      </c>
      <c r="I243" s="23">
        <v>5.2992210274879996</v>
      </c>
      <c r="J243" s="49">
        <v>0.5</v>
      </c>
      <c r="K243" s="47" t="s">
        <v>904</v>
      </c>
      <c r="L243" s="23">
        <v>2.7938277990690001</v>
      </c>
      <c r="M243" s="47" t="s">
        <v>904</v>
      </c>
      <c r="N243" s="47" t="s">
        <v>904</v>
      </c>
      <c r="O243" s="49" t="s">
        <v>904</v>
      </c>
      <c r="P243" s="47" t="s">
        <v>904</v>
      </c>
      <c r="Q243" s="23">
        <v>5.7288875972840003</v>
      </c>
      <c r="R243" s="47" t="s">
        <v>904</v>
      </c>
      <c r="S243" s="47" t="s">
        <v>904</v>
      </c>
      <c r="T243" s="49" t="s">
        <v>904</v>
      </c>
      <c r="U243" s="47" t="s">
        <v>904</v>
      </c>
      <c r="V243" s="23">
        <v>8.522715396353</v>
      </c>
      <c r="W243" s="47" t="s">
        <v>904</v>
      </c>
      <c r="X243" s="47" t="s">
        <v>904</v>
      </c>
      <c r="Y243" s="49" t="s">
        <v>904</v>
      </c>
      <c r="Z243" s="50" t="s">
        <v>904</v>
      </c>
    </row>
    <row r="244" spans="1:26" x14ac:dyDescent="0.25">
      <c r="A244" s="45" t="s">
        <v>188</v>
      </c>
      <c r="B244" s="45" t="s">
        <v>1165</v>
      </c>
      <c r="C244" s="45" t="s">
        <v>952</v>
      </c>
      <c r="D244" s="46" t="s">
        <v>189</v>
      </c>
      <c r="E244" s="23">
        <v>105.183725294602</v>
      </c>
      <c r="F244" s="23">
        <v>39.330916020657</v>
      </c>
      <c r="G244" s="23">
        <v>65.852809273944999</v>
      </c>
      <c r="H244" s="23">
        <v>37.393905616475003</v>
      </c>
      <c r="I244" s="23">
        <v>60.913848578399005</v>
      </c>
      <c r="J244" s="49">
        <v>0</v>
      </c>
      <c r="K244" s="47">
        <v>35.669890673791002</v>
      </c>
      <c r="L244" s="23" t="s">
        <v>904</v>
      </c>
      <c r="M244" s="47">
        <v>3.6610253468659999</v>
      </c>
      <c r="N244" s="47" t="s">
        <v>904</v>
      </c>
      <c r="O244" s="49" t="s">
        <v>904</v>
      </c>
      <c r="P244" s="47">
        <v>61.092215977513</v>
      </c>
      <c r="Q244" s="23" t="s">
        <v>904</v>
      </c>
      <c r="R244" s="47">
        <v>4.760593296433</v>
      </c>
      <c r="S244" s="47" t="s">
        <v>904</v>
      </c>
      <c r="T244" s="49" t="s">
        <v>904</v>
      </c>
      <c r="U244" s="47">
        <v>96.762106651304009</v>
      </c>
      <c r="V244" s="23" t="s">
        <v>904</v>
      </c>
      <c r="W244" s="47">
        <v>8.4216186432990003</v>
      </c>
      <c r="X244" s="47" t="s">
        <v>904</v>
      </c>
      <c r="Y244" s="49" t="s">
        <v>904</v>
      </c>
      <c r="Z244" s="50" t="s">
        <v>904</v>
      </c>
    </row>
    <row r="245" spans="1:26" x14ac:dyDescent="0.25">
      <c r="A245" s="45" t="s">
        <v>551</v>
      </c>
      <c r="B245" s="45" t="s">
        <v>1166</v>
      </c>
      <c r="C245" s="45" t="s">
        <v>348</v>
      </c>
      <c r="D245" s="46" t="s">
        <v>552</v>
      </c>
      <c r="E245" s="23">
        <v>6.7388592459099996</v>
      </c>
      <c r="F245" s="23">
        <v>3.0127923837249999</v>
      </c>
      <c r="G245" s="23">
        <v>3.7260668621850002</v>
      </c>
      <c r="H245" s="23">
        <v>-4.0938266871159996</v>
      </c>
      <c r="I245" s="23">
        <v>3.4466118475209999</v>
      </c>
      <c r="J245" s="49">
        <v>0.5</v>
      </c>
      <c r="K245" s="47" t="s">
        <v>904</v>
      </c>
      <c r="L245" s="23">
        <v>3.0127923837249999</v>
      </c>
      <c r="M245" s="47" t="s">
        <v>904</v>
      </c>
      <c r="N245" s="47" t="s">
        <v>904</v>
      </c>
      <c r="O245" s="49" t="s">
        <v>904</v>
      </c>
      <c r="P245" s="47" t="s">
        <v>904</v>
      </c>
      <c r="Q245" s="23">
        <v>3.7260668621850002</v>
      </c>
      <c r="R245" s="47" t="s">
        <v>904</v>
      </c>
      <c r="S245" s="47" t="s">
        <v>904</v>
      </c>
      <c r="T245" s="49" t="s">
        <v>904</v>
      </c>
      <c r="U245" s="47" t="s">
        <v>904</v>
      </c>
      <c r="V245" s="23">
        <v>6.7388592459099996</v>
      </c>
      <c r="W245" s="47" t="s">
        <v>904</v>
      </c>
      <c r="X245" s="47" t="s">
        <v>904</v>
      </c>
      <c r="Y245" s="49" t="s">
        <v>904</v>
      </c>
      <c r="Z245" s="50" t="s">
        <v>904</v>
      </c>
    </row>
    <row r="246" spans="1:26" x14ac:dyDescent="0.25">
      <c r="A246" s="45" t="s">
        <v>266</v>
      </c>
      <c r="B246" s="45" t="s">
        <v>1167</v>
      </c>
      <c r="C246" s="45" t="s">
        <v>923</v>
      </c>
      <c r="D246" s="46" t="s">
        <v>267</v>
      </c>
      <c r="E246" s="23">
        <v>65.430457114858996</v>
      </c>
      <c r="F246" s="23">
        <v>26.982560772309</v>
      </c>
      <c r="G246" s="23">
        <v>38.447896342550003</v>
      </c>
      <c r="H246" s="23">
        <v>-6.7362906756610004</v>
      </c>
      <c r="I246" s="23">
        <v>35.564304116858999</v>
      </c>
      <c r="J246" s="49">
        <v>0.149085</v>
      </c>
      <c r="K246" s="47">
        <v>23.747184203196998</v>
      </c>
      <c r="L246" s="23">
        <v>3.2353765691120002</v>
      </c>
      <c r="M246" s="47" t="s">
        <v>904</v>
      </c>
      <c r="N246" s="47" t="s">
        <v>904</v>
      </c>
      <c r="O246" s="49" t="s">
        <v>904</v>
      </c>
      <c r="P246" s="47">
        <v>32.399360837494001</v>
      </c>
      <c r="Q246" s="23">
        <v>6.0485355050559999</v>
      </c>
      <c r="R246" s="47" t="s">
        <v>904</v>
      </c>
      <c r="S246" s="47" t="s">
        <v>904</v>
      </c>
      <c r="T246" s="49" t="s">
        <v>904</v>
      </c>
      <c r="U246" s="47">
        <v>56.146545040691002</v>
      </c>
      <c r="V246" s="23">
        <v>9.2839120741680006</v>
      </c>
      <c r="W246" s="47" t="s">
        <v>904</v>
      </c>
      <c r="X246" s="47" t="s">
        <v>904</v>
      </c>
      <c r="Y246" s="49" t="s">
        <v>904</v>
      </c>
      <c r="Z246" s="50" t="s">
        <v>904</v>
      </c>
    </row>
    <row r="247" spans="1:26" x14ac:dyDescent="0.25">
      <c r="A247" s="45" t="s">
        <v>272</v>
      </c>
      <c r="B247" s="45" t="s">
        <v>1168</v>
      </c>
      <c r="C247" s="45" t="s">
        <v>923</v>
      </c>
      <c r="D247" s="46" t="s">
        <v>273</v>
      </c>
      <c r="E247" s="23">
        <v>86.598528984780003</v>
      </c>
      <c r="F247" s="23">
        <v>33.211475570508</v>
      </c>
      <c r="G247" s="23">
        <v>53.387053414272003</v>
      </c>
      <c r="H247" s="23">
        <v>9.2385594316360002</v>
      </c>
      <c r="I247" s="23">
        <v>49.383024408201003</v>
      </c>
      <c r="J247" s="49">
        <v>0</v>
      </c>
      <c r="K247" s="47">
        <v>29.146209008277999</v>
      </c>
      <c r="L247" s="23">
        <v>4.0652665622299997</v>
      </c>
      <c r="M247" s="47" t="s">
        <v>904</v>
      </c>
      <c r="N247" s="47" t="s">
        <v>904</v>
      </c>
      <c r="O247" s="49" t="s">
        <v>904</v>
      </c>
      <c r="P247" s="47">
        <v>45.067261127894</v>
      </c>
      <c r="Q247" s="23">
        <v>8.319792286377</v>
      </c>
      <c r="R247" s="47" t="s">
        <v>904</v>
      </c>
      <c r="S247" s="47" t="s">
        <v>904</v>
      </c>
      <c r="T247" s="49" t="s">
        <v>904</v>
      </c>
      <c r="U247" s="47">
        <v>74.213470136171992</v>
      </c>
      <c r="V247" s="23">
        <v>12.385058848607001</v>
      </c>
      <c r="W247" s="47" t="s">
        <v>904</v>
      </c>
      <c r="X247" s="47" t="s">
        <v>904</v>
      </c>
      <c r="Y247" s="49" t="s">
        <v>904</v>
      </c>
      <c r="Z247" s="50" t="s">
        <v>904</v>
      </c>
    </row>
    <row r="248" spans="1:26" x14ac:dyDescent="0.25">
      <c r="A248" s="45" t="s">
        <v>236</v>
      </c>
      <c r="B248" s="45" t="s">
        <v>1169</v>
      </c>
      <c r="C248" s="45" t="s">
        <v>923</v>
      </c>
      <c r="D248" s="46" t="s">
        <v>237</v>
      </c>
      <c r="E248" s="23">
        <v>25.821538630309</v>
      </c>
      <c r="F248" s="23">
        <v>9.9424072472830005</v>
      </c>
      <c r="G248" s="23">
        <v>15.879131383025999</v>
      </c>
      <c r="H248" s="23">
        <v>-14.649075681511</v>
      </c>
      <c r="I248" s="23">
        <v>14.688196529299001</v>
      </c>
      <c r="J248" s="49">
        <v>0.479854</v>
      </c>
      <c r="K248" s="47">
        <v>8.7092774395599992</v>
      </c>
      <c r="L248" s="23">
        <v>1.233129807723</v>
      </c>
      <c r="M248" s="47" t="s">
        <v>904</v>
      </c>
      <c r="N248" s="47" t="s">
        <v>904</v>
      </c>
      <c r="O248" s="49" t="s">
        <v>904</v>
      </c>
      <c r="P248" s="47">
        <v>13.162773400869</v>
      </c>
      <c r="Q248" s="23">
        <v>2.7163579821570001</v>
      </c>
      <c r="R248" s="47" t="s">
        <v>904</v>
      </c>
      <c r="S248" s="47" t="s">
        <v>904</v>
      </c>
      <c r="T248" s="49" t="s">
        <v>904</v>
      </c>
      <c r="U248" s="47">
        <v>21.872050840429001</v>
      </c>
      <c r="V248" s="23">
        <v>3.9494877898809997</v>
      </c>
      <c r="W248" s="47" t="s">
        <v>904</v>
      </c>
      <c r="X248" s="47" t="s">
        <v>904</v>
      </c>
      <c r="Y248" s="49" t="s">
        <v>904</v>
      </c>
      <c r="Z248" s="50" t="s">
        <v>904</v>
      </c>
    </row>
    <row r="249" spans="1:26" x14ac:dyDescent="0.25">
      <c r="A249" s="45" t="s">
        <v>242</v>
      </c>
      <c r="B249" s="45" t="s">
        <v>1170</v>
      </c>
      <c r="C249" s="45" t="s">
        <v>923</v>
      </c>
      <c r="D249" s="46" t="s">
        <v>243</v>
      </c>
      <c r="E249" s="23">
        <v>74.768806587453994</v>
      </c>
      <c r="F249" s="23">
        <v>30.363225494037</v>
      </c>
      <c r="G249" s="23">
        <v>44.405581093416998</v>
      </c>
      <c r="H249" s="23">
        <v>4.5030007556170002</v>
      </c>
      <c r="I249" s="23">
        <v>41.075162511410994</v>
      </c>
      <c r="J249" s="49">
        <v>0</v>
      </c>
      <c r="K249" s="47">
        <v>24.731798993951998</v>
      </c>
      <c r="L249" s="23">
        <v>5.6314265000850003</v>
      </c>
      <c r="M249" s="47" t="s">
        <v>904</v>
      </c>
      <c r="N249" s="47" t="s">
        <v>904</v>
      </c>
      <c r="O249" s="49" t="s">
        <v>904</v>
      </c>
      <c r="P249" s="47">
        <v>33.752770011990002</v>
      </c>
      <c r="Q249" s="23">
        <v>10.652811081428</v>
      </c>
      <c r="R249" s="47" t="s">
        <v>904</v>
      </c>
      <c r="S249" s="47" t="s">
        <v>904</v>
      </c>
      <c r="T249" s="49" t="s">
        <v>904</v>
      </c>
      <c r="U249" s="47">
        <v>58.484569005941999</v>
      </c>
      <c r="V249" s="23">
        <v>16.284237581513</v>
      </c>
      <c r="W249" s="47" t="s">
        <v>904</v>
      </c>
      <c r="X249" s="47" t="s">
        <v>904</v>
      </c>
      <c r="Y249" s="49" t="s">
        <v>904</v>
      </c>
      <c r="Z249" s="50" t="s">
        <v>904</v>
      </c>
    </row>
    <row r="250" spans="1:26" x14ac:dyDescent="0.25">
      <c r="A250" s="45" t="s">
        <v>553</v>
      </c>
      <c r="B250" s="45" t="s">
        <v>1171</v>
      </c>
      <c r="C250" s="45" t="s">
        <v>348</v>
      </c>
      <c r="D250" s="46" t="s">
        <v>554</v>
      </c>
      <c r="E250" s="23">
        <v>7.6151706562239987</v>
      </c>
      <c r="F250" s="23">
        <v>2.5271312359349998</v>
      </c>
      <c r="G250" s="23">
        <v>5.0880394202889994</v>
      </c>
      <c r="H250" s="23">
        <v>-21.927353282786001</v>
      </c>
      <c r="I250" s="23">
        <v>4.706436463767</v>
      </c>
      <c r="J250" s="49">
        <v>0.5</v>
      </c>
      <c r="K250" s="47" t="s">
        <v>904</v>
      </c>
      <c r="L250" s="23">
        <v>2.5271312359349998</v>
      </c>
      <c r="M250" s="47" t="s">
        <v>904</v>
      </c>
      <c r="N250" s="47" t="s">
        <v>904</v>
      </c>
      <c r="O250" s="49" t="s">
        <v>904</v>
      </c>
      <c r="P250" s="47" t="s">
        <v>904</v>
      </c>
      <c r="Q250" s="23">
        <v>5.0880394202889994</v>
      </c>
      <c r="R250" s="47" t="s">
        <v>904</v>
      </c>
      <c r="S250" s="47" t="s">
        <v>904</v>
      </c>
      <c r="T250" s="49" t="s">
        <v>904</v>
      </c>
      <c r="U250" s="47" t="s">
        <v>904</v>
      </c>
      <c r="V250" s="23">
        <v>7.6151706562239987</v>
      </c>
      <c r="W250" s="47" t="s">
        <v>904</v>
      </c>
      <c r="X250" s="47" t="s">
        <v>904</v>
      </c>
      <c r="Y250" s="49" t="s">
        <v>904</v>
      </c>
      <c r="Z250" s="50" t="s">
        <v>904</v>
      </c>
    </row>
    <row r="251" spans="1:26" x14ac:dyDescent="0.25">
      <c r="A251" s="45" t="s">
        <v>411</v>
      </c>
      <c r="B251" s="45" t="s">
        <v>1172</v>
      </c>
      <c r="C251" s="45" t="s">
        <v>348</v>
      </c>
      <c r="D251" s="46" t="s">
        <v>412</v>
      </c>
      <c r="E251" s="23">
        <v>1.4766135627829997</v>
      </c>
      <c r="F251" s="23">
        <v>0.41891124103099997</v>
      </c>
      <c r="G251" s="23">
        <v>1.0577023217519999</v>
      </c>
      <c r="H251" s="23">
        <v>-6.0547345455650001</v>
      </c>
      <c r="I251" s="23">
        <v>0.97837464761999993</v>
      </c>
      <c r="J251" s="49">
        <v>0.5</v>
      </c>
      <c r="K251" s="47" t="s">
        <v>904</v>
      </c>
      <c r="L251" s="23">
        <v>0.41891124103099997</v>
      </c>
      <c r="M251" s="47" t="s">
        <v>904</v>
      </c>
      <c r="N251" s="47" t="s">
        <v>904</v>
      </c>
      <c r="O251" s="49" t="s">
        <v>904</v>
      </c>
      <c r="P251" s="47" t="s">
        <v>904</v>
      </c>
      <c r="Q251" s="23">
        <v>1.0577023217519999</v>
      </c>
      <c r="R251" s="47" t="s">
        <v>904</v>
      </c>
      <c r="S251" s="47" t="s">
        <v>904</v>
      </c>
      <c r="T251" s="49" t="s">
        <v>904</v>
      </c>
      <c r="U251" s="47" t="s">
        <v>904</v>
      </c>
      <c r="V251" s="23">
        <v>1.4766135627829997</v>
      </c>
      <c r="W251" s="47" t="s">
        <v>904</v>
      </c>
      <c r="X251" s="47" t="s">
        <v>904</v>
      </c>
      <c r="Y251" s="49" t="s">
        <v>904</v>
      </c>
      <c r="Z251" s="50" t="s">
        <v>904</v>
      </c>
    </row>
    <row r="252" spans="1:26" x14ac:dyDescent="0.25">
      <c r="A252" s="45" t="s">
        <v>762</v>
      </c>
      <c r="B252" s="45" t="s">
        <v>1173</v>
      </c>
      <c r="C252" s="45" t="s">
        <v>751</v>
      </c>
      <c r="D252" s="46" t="s">
        <v>1174</v>
      </c>
      <c r="E252" s="23">
        <v>26.872982001564999</v>
      </c>
      <c r="F252" s="23">
        <v>12.294178850618</v>
      </c>
      <c r="G252" s="23">
        <v>14.578803150947001</v>
      </c>
      <c r="H252" s="23">
        <v>9.2536788742739997</v>
      </c>
      <c r="I252" s="23">
        <v>13.485392914626001</v>
      </c>
      <c r="J252" s="49">
        <v>0</v>
      </c>
      <c r="K252" s="47" t="s">
        <v>904</v>
      </c>
      <c r="L252" s="23" t="s">
        <v>904</v>
      </c>
      <c r="M252" s="47">
        <v>12.294178850618</v>
      </c>
      <c r="N252" s="47" t="s">
        <v>904</v>
      </c>
      <c r="O252" s="49" t="s">
        <v>904</v>
      </c>
      <c r="P252" s="47" t="s">
        <v>904</v>
      </c>
      <c r="Q252" s="23" t="s">
        <v>904</v>
      </c>
      <c r="R252" s="47">
        <v>14.578803150947001</v>
      </c>
      <c r="S252" s="47" t="s">
        <v>904</v>
      </c>
      <c r="T252" s="49" t="s">
        <v>904</v>
      </c>
      <c r="U252" s="47" t="s">
        <v>904</v>
      </c>
      <c r="V252" s="23" t="s">
        <v>904</v>
      </c>
      <c r="W252" s="47">
        <v>26.872982001564999</v>
      </c>
      <c r="X252" s="47" t="s">
        <v>904</v>
      </c>
      <c r="Y252" s="49" t="s">
        <v>904</v>
      </c>
      <c r="Z252" s="50" t="s">
        <v>904</v>
      </c>
    </row>
    <row r="253" spans="1:26" x14ac:dyDescent="0.25">
      <c r="A253" s="45" t="s">
        <v>765</v>
      </c>
      <c r="B253" s="45" t="s">
        <v>1175</v>
      </c>
      <c r="C253" s="45" t="s">
        <v>751</v>
      </c>
      <c r="D253" s="46" t="s">
        <v>1176</v>
      </c>
      <c r="E253" s="23">
        <v>17.636116744329001</v>
      </c>
      <c r="F253" s="23">
        <v>8.0689135666669998</v>
      </c>
      <c r="G253" s="23">
        <v>9.5672031776619999</v>
      </c>
      <c r="H253" s="23">
        <v>0</v>
      </c>
      <c r="I253" s="23">
        <v>8.8496629393379997</v>
      </c>
      <c r="J253" s="49">
        <v>0</v>
      </c>
      <c r="K253" s="47" t="s">
        <v>904</v>
      </c>
      <c r="L253" s="23" t="s">
        <v>904</v>
      </c>
      <c r="M253" s="47">
        <v>8.0689135666669998</v>
      </c>
      <c r="N253" s="47" t="s">
        <v>904</v>
      </c>
      <c r="O253" s="49" t="s">
        <v>904</v>
      </c>
      <c r="P253" s="47" t="s">
        <v>904</v>
      </c>
      <c r="Q253" s="23" t="s">
        <v>904</v>
      </c>
      <c r="R253" s="47">
        <v>9.5672031776619999</v>
      </c>
      <c r="S253" s="47" t="s">
        <v>904</v>
      </c>
      <c r="T253" s="49" t="s">
        <v>904</v>
      </c>
      <c r="U253" s="47" t="s">
        <v>904</v>
      </c>
      <c r="V253" s="23" t="s">
        <v>904</v>
      </c>
      <c r="W253" s="47">
        <v>17.636116744329001</v>
      </c>
      <c r="X253" s="47" t="s">
        <v>904</v>
      </c>
      <c r="Y253" s="49" t="s">
        <v>904</v>
      </c>
      <c r="Z253" s="50" t="s">
        <v>904</v>
      </c>
    </row>
    <row r="254" spans="1:26" x14ac:dyDescent="0.25">
      <c r="A254" s="45" t="s">
        <v>258</v>
      </c>
      <c r="B254" s="45" t="s">
        <v>1177</v>
      </c>
      <c r="C254" s="45" t="s">
        <v>923</v>
      </c>
      <c r="D254" s="46" t="s">
        <v>259</v>
      </c>
      <c r="E254" s="23">
        <v>44.917091337176004</v>
      </c>
      <c r="F254" s="23">
        <v>16.825552671073002</v>
      </c>
      <c r="G254" s="23">
        <v>28.091538666103002</v>
      </c>
      <c r="H254" s="23">
        <v>-22.367766939702001</v>
      </c>
      <c r="I254" s="23">
        <v>25.984673266144998</v>
      </c>
      <c r="J254" s="49">
        <v>0.44328299999999998</v>
      </c>
      <c r="K254" s="47">
        <v>14.384378787594001</v>
      </c>
      <c r="L254" s="23">
        <v>2.4411738834790002</v>
      </c>
      <c r="M254" s="47" t="s">
        <v>904</v>
      </c>
      <c r="N254" s="47" t="s">
        <v>904</v>
      </c>
      <c r="O254" s="49" t="s">
        <v>904</v>
      </c>
      <c r="P254" s="47">
        <v>22.222685117476001</v>
      </c>
      <c r="Q254" s="23">
        <v>5.8688535486279996</v>
      </c>
      <c r="R254" s="47" t="s">
        <v>904</v>
      </c>
      <c r="S254" s="47" t="s">
        <v>904</v>
      </c>
      <c r="T254" s="49" t="s">
        <v>904</v>
      </c>
      <c r="U254" s="47">
        <v>36.607063905068998</v>
      </c>
      <c r="V254" s="23">
        <v>8.3100274321069989</v>
      </c>
      <c r="W254" s="47" t="s">
        <v>904</v>
      </c>
      <c r="X254" s="47" t="s">
        <v>904</v>
      </c>
      <c r="Y254" s="49" t="s">
        <v>904</v>
      </c>
      <c r="Z254" s="50" t="s">
        <v>904</v>
      </c>
    </row>
    <row r="255" spans="1:26" x14ac:dyDescent="0.25">
      <c r="A255" s="45" t="s">
        <v>167</v>
      </c>
      <c r="B255" s="45" t="s">
        <v>1178</v>
      </c>
      <c r="C255" s="45" t="s">
        <v>915</v>
      </c>
      <c r="D255" s="46" t="s">
        <v>168</v>
      </c>
      <c r="E255" s="23">
        <v>81.955339006238006</v>
      </c>
      <c r="F255" s="23">
        <v>33.047937837329997</v>
      </c>
      <c r="G255" s="23">
        <v>48.907401168908002</v>
      </c>
      <c r="H255" s="23">
        <v>31.702255678759002</v>
      </c>
      <c r="I255" s="23">
        <v>45.239346081240001</v>
      </c>
      <c r="J255" s="49">
        <v>0</v>
      </c>
      <c r="K255" s="47">
        <v>27.369618133792002</v>
      </c>
      <c r="L255" s="23">
        <v>5.6783197035379995</v>
      </c>
      <c r="M255" s="47" t="s">
        <v>904</v>
      </c>
      <c r="N255" s="47" t="s">
        <v>904</v>
      </c>
      <c r="O255" s="49" t="s">
        <v>904</v>
      </c>
      <c r="P255" s="47">
        <v>38.235410597577001</v>
      </c>
      <c r="Q255" s="23">
        <v>10.671990571330999</v>
      </c>
      <c r="R255" s="47" t="s">
        <v>904</v>
      </c>
      <c r="S255" s="47" t="s">
        <v>904</v>
      </c>
      <c r="T255" s="49" t="s">
        <v>904</v>
      </c>
      <c r="U255" s="47">
        <v>65.605028731369998</v>
      </c>
      <c r="V255" s="23">
        <v>16.350310274868999</v>
      </c>
      <c r="W255" s="47" t="s">
        <v>904</v>
      </c>
      <c r="X255" s="47" t="s">
        <v>904</v>
      </c>
      <c r="Y255" s="49" t="s">
        <v>904</v>
      </c>
      <c r="Z255" s="50" t="s">
        <v>904</v>
      </c>
    </row>
    <row r="256" spans="1:26" x14ac:dyDescent="0.25">
      <c r="A256" s="45" t="s">
        <v>214</v>
      </c>
      <c r="B256" s="45" t="s">
        <v>1179</v>
      </c>
      <c r="C256" s="45" t="s">
        <v>923</v>
      </c>
      <c r="D256" s="46" t="s">
        <v>215</v>
      </c>
      <c r="E256" s="23">
        <v>54.548154624299997</v>
      </c>
      <c r="F256" s="23">
        <v>21.550556575250997</v>
      </c>
      <c r="G256" s="23">
        <v>32.997598049049003</v>
      </c>
      <c r="H256" s="23">
        <v>8.5398807328219988</v>
      </c>
      <c r="I256" s="23">
        <v>30.522778195370996</v>
      </c>
      <c r="J256" s="49">
        <v>0</v>
      </c>
      <c r="K256" s="47">
        <v>19.148739404992</v>
      </c>
      <c r="L256" s="23">
        <v>2.4018171702589997</v>
      </c>
      <c r="M256" s="47" t="s">
        <v>904</v>
      </c>
      <c r="N256" s="47" t="s">
        <v>904</v>
      </c>
      <c r="O256" s="49" t="s">
        <v>904</v>
      </c>
      <c r="P256" s="47">
        <v>28.214864048345</v>
      </c>
      <c r="Q256" s="23">
        <v>4.782734000704</v>
      </c>
      <c r="R256" s="47" t="s">
        <v>904</v>
      </c>
      <c r="S256" s="47" t="s">
        <v>904</v>
      </c>
      <c r="T256" s="49" t="s">
        <v>904</v>
      </c>
      <c r="U256" s="47">
        <v>47.363603453337994</v>
      </c>
      <c r="V256" s="23">
        <v>7.1845511709629992</v>
      </c>
      <c r="W256" s="47" t="s">
        <v>904</v>
      </c>
      <c r="X256" s="47" t="s">
        <v>904</v>
      </c>
      <c r="Y256" s="49" t="s">
        <v>904</v>
      </c>
      <c r="Z256" s="50" t="s">
        <v>904</v>
      </c>
    </row>
    <row r="257" spans="1:26" x14ac:dyDescent="0.25">
      <c r="A257" s="45" t="s">
        <v>489</v>
      </c>
      <c r="B257" s="45" t="s">
        <v>1180</v>
      </c>
      <c r="C257" s="45" t="s">
        <v>348</v>
      </c>
      <c r="D257" s="46" t="s">
        <v>490</v>
      </c>
      <c r="E257" s="23">
        <v>2.9203338557460001</v>
      </c>
      <c r="F257" s="23">
        <v>0.90108995063300001</v>
      </c>
      <c r="G257" s="23">
        <v>2.019243905113</v>
      </c>
      <c r="H257" s="23">
        <v>-12.500404870472002</v>
      </c>
      <c r="I257" s="23">
        <v>1.8678006122300002</v>
      </c>
      <c r="J257" s="49">
        <v>0.5</v>
      </c>
      <c r="K257" s="47" t="s">
        <v>904</v>
      </c>
      <c r="L257" s="23">
        <v>0.90108995063300001</v>
      </c>
      <c r="M257" s="47" t="s">
        <v>904</v>
      </c>
      <c r="N257" s="47" t="s">
        <v>904</v>
      </c>
      <c r="O257" s="49" t="s">
        <v>904</v>
      </c>
      <c r="P257" s="47" t="s">
        <v>904</v>
      </c>
      <c r="Q257" s="23">
        <v>2.019243905113</v>
      </c>
      <c r="R257" s="47" t="s">
        <v>904</v>
      </c>
      <c r="S257" s="47" t="s">
        <v>904</v>
      </c>
      <c r="T257" s="49" t="s">
        <v>904</v>
      </c>
      <c r="U257" s="47" t="s">
        <v>904</v>
      </c>
      <c r="V257" s="23">
        <v>2.9203338557460001</v>
      </c>
      <c r="W257" s="47" t="s">
        <v>904</v>
      </c>
      <c r="X257" s="47" t="s">
        <v>904</v>
      </c>
      <c r="Y257" s="49" t="s">
        <v>904</v>
      </c>
      <c r="Z257" s="50" t="s">
        <v>904</v>
      </c>
    </row>
    <row r="258" spans="1:26" x14ac:dyDescent="0.25">
      <c r="A258" s="45" t="s">
        <v>701</v>
      </c>
      <c r="B258" s="45" t="s">
        <v>1181</v>
      </c>
      <c r="C258" s="45" t="s">
        <v>348</v>
      </c>
      <c r="D258" s="46" t="s">
        <v>702</v>
      </c>
      <c r="E258" s="23">
        <v>2.6783291498340001</v>
      </c>
      <c r="F258" s="23">
        <v>0.49510465097399997</v>
      </c>
      <c r="G258" s="23">
        <v>2.18322449886</v>
      </c>
      <c r="H258" s="23">
        <v>-17.462019751354003</v>
      </c>
      <c r="I258" s="23">
        <v>2.0194826614460002</v>
      </c>
      <c r="J258" s="49">
        <v>0.5</v>
      </c>
      <c r="K258" s="47" t="s">
        <v>904</v>
      </c>
      <c r="L258" s="23">
        <v>0.49510465097399997</v>
      </c>
      <c r="M258" s="47" t="s">
        <v>904</v>
      </c>
      <c r="N258" s="47" t="s">
        <v>904</v>
      </c>
      <c r="O258" s="49" t="s">
        <v>904</v>
      </c>
      <c r="P258" s="47" t="s">
        <v>904</v>
      </c>
      <c r="Q258" s="23">
        <v>2.18322449886</v>
      </c>
      <c r="R258" s="47" t="s">
        <v>904</v>
      </c>
      <c r="S258" s="47" t="s">
        <v>904</v>
      </c>
      <c r="T258" s="49" t="s">
        <v>904</v>
      </c>
      <c r="U258" s="47" t="s">
        <v>904</v>
      </c>
      <c r="V258" s="23">
        <v>2.6783291498340001</v>
      </c>
      <c r="W258" s="47" t="s">
        <v>904</v>
      </c>
      <c r="X258" s="47" t="s">
        <v>904</v>
      </c>
      <c r="Y258" s="49" t="s">
        <v>904</v>
      </c>
      <c r="Z258" s="50" t="s">
        <v>904</v>
      </c>
    </row>
    <row r="259" spans="1:26" x14ac:dyDescent="0.25">
      <c r="A259" s="45" t="s">
        <v>555</v>
      </c>
      <c r="B259" s="45" t="s">
        <v>1182</v>
      </c>
      <c r="C259" s="45" t="s">
        <v>348</v>
      </c>
      <c r="D259" s="46" t="s">
        <v>556</v>
      </c>
      <c r="E259" s="23">
        <v>1.8626056090650001</v>
      </c>
      <c r="F259" s="23">
        <v>0.62308749706800004</v>
      </c>
      <c r="G259" s="23">
        <v>1.239518111997</v>
      </c>
      <c r="H259" s="23">
        <v>-4.361492821094</v>
      </c>
      <c r="I259" s="23">
        <v>1.1465542535969999</v>
      </c>
      <c r="J259" s="49">
        <v>0.5</v>
      </c>
      <c r="K259" s="47" t="s">
        <v>904</v>
      </c>
      <c r="L259" s="23">
        <v>0.62308749706800004</v>
      </c>
      <c r="M259" s="47" t="s">
        <v>904</v>
      </c>
      <c r="N259" s="47" t="s">
        <v>904</v>
      </c>
      <c r="O259" s="49" t="s">
        <v>904</v>
      </c>
      <c r="P259" s="47" t="s">
        <v>904</v>
      </c>
      <c r="Q259" s="23">
        <v>1.239518111997</v>
      </c>
      <c r="R259" s="47" t="s">
        <v>904</v>
      </c>
      <c r="S259" s="47" t="s">
        <v>904</v>
      </c>
      <c r="T259" s="49" t="s">
        <v>904</v>
      </c>
      <c r="U259" s="47" t="s">
        <v>904</v>
      </c>
      <c r="V259" s="23">
        <v>1.8626056090650001</v>
      </c>
      <c r="W259" s="47" t="s">
        <v>904</v>
      </c>
      <c r="X259" s="47" t="s">
        <v>904</v>
      </c>
      <c r="Y259" s="49" t="s">
        <v>904</v>
      </c>
      <c r="Z259" s="50" t="s">
        <v>904</v>
      </c>
    </row>
    <row r="260" spans="1:26" x14ac:dyDescent="0.25">
      <c r="A260" s="45" t="s">
        <v>169</v>
      </c>
      <c r="B260" s="45" t="s">
        <v>1183</v>
      </c>
      <c r="C260" s="45" t="s">
        <v>915</v>
      </c>
      <c r="D260" s="46" t="s">
        <v>170</v>
      </c>
      <c r="E260" s="23">
        <v>32.992984952123997</v>
      </c>
      <c r="F260" s="23">
        <v>12.333793662011999</v>
      </c>
      <c r="G260" s="23">
        <v>20.659191290111998</v>
      </c>
      <c r="H260" s="23">
        <v>-3.7926862358309998</v>
      </c>
      <c r="I260" s="23">
        <v>19.109751943353999</v>
      </c>
      <c r="J260" s="49">
        <v>0.155108</v>
      </c>
      <c r="K260" s="47">
        <v>9.0136422567010008</v>
      </c>
      <c r="L260" s="23">
        <v>3.3201514053109999</v>
      </c>
      <c r="M260" s="47" t="s">
        <v>904</v>
      </c>
      <c r="N260" s="47" t="s">
        <v>904</v>
      </c>
      <c r="O260" s="49" t="s">
        <v>904</v>
      </c>
      <c r="P260" s="47">
        <v>7.482815362527</v>
      </c>
      <c r="Q260" s="23">
        <v>13.176375927585001</v>
      </c>
      <c r="R260" s="47" t="s">
        <v>904</v>
      </c>
      <c r="S260" s="47" t="s">
        <v>904</v>
      </c>
      <c r="T260" s="49" t="s">
        <v>904</v>
      </c>
      <c r="U260" s="47">
        <v>16.496457619228</v>
      </c>
      <c r="V260" s="23">
        <v>16.496527332896001</v>
      </c>
      <c r="W260" s="47" t="s">
        <v>904</v>
      </c>
      <c r="X260" s="47" t="s">
        <v>904</v>
      </c>
      <c r="Y260" s="49" t="s">
        <v>904</v>
      </c>
      <c r="Z260" s="50" t="s">
        <v>904</v>
      </c>
    </row>
    <row r="261" spans="1:26" x14ac:dyDescent="0.25">
      <c r="A261" s="45" t="s">
        <v>625</v>
      </c>
      <c r="B261" s="45" t="s">
        <v>1184</v>
      </c>
      <c r="C261" s="45" t="s">
        <v>348</v>
      </c>
      <c r="D261" s="46" t="s">
        <v>626</v>
      </c>
      <c r="E261" s="23">
        <v>1.987599597655</v>
      </c>
      <c r="F261" s="23">
        <v>0.61093234839800004</v>
      </c>
      <c r="G261" s="23">
        <v>1.376667249257</v>
      </c>
      <c r="H261" s="23">
        <v>-3.7624183433039997</v>
      </c>
      <c r="I261" s="23">
        <v>1.273417205563</v>
      </c>
      <c r="J261" s="49">
        <v>0.5</v>
      </c>
      <c r="K261" s="47" t="s">
        <v>904</v>
      </c>
      <c r="L261" s="23">
        <v>0.61093234839800004</v>
      </c>
      <c r="M261" s="47" t="s">
        <v>904</v>
      </c>
      <c r="N261" s="47" t="s">
        <v>904</v>
      </c>
      <c r="O261" s="49" t="s">
        <v>904</v>
      </c>
      <c r="P261" s="47" t="s">
        <v>904</v>
      </c>
      <c r="Q261" s="23">
        <v>1.376667249257</v>
      </c>
      <c r="R261" s="47" t="s">
        <v>904</v>
      </c>
      <c r="S261" s="47" t="s">
        <v>904</v>
      </c>
      <c r="T261" s="49" t="s">
        <v>904</v>
      </c>
      <c r="U261" s="47" t="s">
        <v>904</v>
      </c>
      <c r="V261" s="23">
        <v>1.987599597655</v>
      </c>
      <c r="W261" s="47" t="s">
        <v>904</v>
      </c>
      <c r="X261" s="47" t="s">
        <v>904</v>
      </c>
      <c r="Y261" s="49" t="s">
        <v>904</v>
      </c>
      <c r="Z261" s="50" t="s">
        <v>904</v>
      </c>
    </row>
    <row r="262" spans="1:26" x14ac:dyDescent="0.25">
      <c r="A262" s="45" t="s">
        <v>43</v>
      </c>
      <c r="B262" s="45" t="s">
        <v>1185</v>
      </c>
      <c r="C262" s="45" t="s">
        <v>36</v>
      </c>
      <c r="D262" s="46" t="s">
        <v>44</v>
      </c>
      <c r="E262" s="23">
        <v>95.426024666632998</v>
      </c>
      <c r="F262" s="23">
        <v>39.272577461802996</v>
      </c>
      <c r="G262" s="23">
        <v>56.153447204830002</v>
      </c>
      <c r="H262" s="23">
        <v>25.803194926513999</v>
      </c>
      <c r="I262" s="23">
        <v>51.941938664467997</v>
      </c>
      <c r="J262" s="49">
        <v>0</v>
      </c>
      <c r="K262" s="47">
        <v>35.124453039468001</v>
      </c>
      <c r="L262" s="23">
        <v>4.1481244223339999</v>
      </c>
      <c r="M262" s="47" t="s">
        <v>904</v>
      </c>
      <c r="N262" s="47" t="s">
        <v>904</v>
      </c>
      <c r="O262" s="49" t="s">
        <v>904</v>
      </c>
      <c r="P262" s="47">
        <v>48.372289722764002</v>
      </c>
      <c r="Q262" s="23">
        <v>7.7811574820649998</v>
      </c>
      <c r="R262" s="47" t="s">
        <v>904</v>
      </c>
      <c r="S262" s="47" t="s">
        <v>904</v>
      </c>
      <c r="T262" s="49" t="s">
        <v>904</v>
      </c>
      <c r="U262" s="47">
        <v>83.496742762232998</v>
      </c>
      <c r="V262" s="23">
        <v>11.9292819044</v>
      </c>
      <c r="W262" s="47" t="s">
        <v>904</v>
      </c>
      <c r="X262" s="47" t="s">
        <v>904</v>
      </c>
      <c r="Y262" s="49" t="s">
        <v>904</v>
      </c>
      <c r="Z262" s="50" t="s">
        <v>904</v>
      </c>
    </row>
    <row r="263" spans="1:26" x14ac:dyDescent="0.25">
      <c r="A263" s="45" t="s">
        <v>447</v>
      </c>
      <c r="B263" s="45" t="s">
        <v>1186</v>
      </c>
      <c r="C263" s="45" t="s">
        <v>348</v>
      </c>
      <c r="D263" s="46" t="s">
        <v>448</v>
      </c>
      <c r="E263" s="23">
        <v>2.1738753076149999</v>
      </c>
      <c r="F263" s="23">
        <v>0.58346610371000007</v>
      </c>
      <c r="G263" s="23">
        <v>1.590409203905</v>
      </c>
      <c r="H263" s="23">
        <v>-4.8838887526220001</v>
      </c>
      <c r="I263" s="23">
        <v>1.471128513612</v>
      </c>
      <c r="J263" s="49">
        <v>0.5</v>
      </c>
      <c r="K263" s="47" t="s">
        <v>904</v>
      </c>
      <c r="L263" s="23">
        <v>0.58346610371000007</v>
      </c>
      <c r="M263" s="47" t="s">
        <v>904</v>
      </c>
      <c r="N263" s="47" t="s">
        <v>904</v>
      </c>
      <c r="O263" s="49" t="s">
        <v>904</v>
      </c>
      <c r="P263" s="47" t="s">
        <v>904</v>
      </c>
      <c r="Q263" s="23">
        <v>1.590409203905</v>
      </c>
      <c r="R263" s="47" t="s">
        <v>904</v>
      </c>
      <c r="S263" s="47" t="s">
        <v>904</v>
      </c>
      <c r="T263" s="49" t="s">
        <v>904</v>
      </c>
      <c r="U263" s="47" t="s">
        <v>904</v>
      </c>
      <c r="V263" s="23">
        <v>2.1738753076149999</v>
      </c>
      <c r="W263" s="47" t="s">
        <v>904</v>
      </c>
      <c r="X263" s="47" t="s">
        <v>904</v>
      </c>
      <c r="Y263" s="49" t="s">
        <v>904</v>
      </c>
      <c r="Z263" s="50" t="s">
        <v>904</v>
      </c>
    </row>
    <row r="264" spans="1:26" x14ac:dyDescent="0.25">
      <c r="A264" s="45" t="s">
        <v>557</v>
      </c>
      <c r="B264" s="45" t="s">
        <v>1187</v>
      </c>
      <c r="C264" s="45" t="s">
        <v>348</v>
      </c>
      <c r="D264" s="46" t="s">
        <v>558</v>
      </c>
      <c r="E264" s="23">
        <v>3.0103664348120001</v>
      </c>
      <c r="F264" s="23">
        <v>1.015671475112</v>
      </c>
      <c r="G264" s="23">
        <v>1.9946949597000001</v>
      </c>
      <c r="H264" s="23">
        <v>-3.3057802374169998</v>
      </c>
      <c r="I264" s="23">
        <v>1.8450928377219999</v>
      </c>
      <c r="J264" s="49">
        <v>0.5</v>
      </c>
      <c r="K264" s="47" t="s">
        <v>904</v>
      </c>
      <c r="L264" s="23">
        <v>1.015671475112</v>
      </c>
      <c r="M264" s="47" t="s">
        <v>904</v>
      </c>
      <c r="N264" s="47" t="s">
        <v>904</v>
      </c>
      <c r="O264" s="49" t="s">
        <v>904</v>
      </c>
      <c r="P264" s="47" t="s">
        <v>904</v>
      </c>
      <c r="Q264" s="23">
        <v>1.9946949597000001</v>
      </c>
      <c r="R264" s="47" t="s">
        <v>904</v>
      </c>
      <c r="S264" s="47" t="s">
        <v>904</v>
      </c>
      <c r="T264" s="49" t="s">
        <v>904</v>
      </c>
      <c r="U264" s="47" t="s">
        <v>904</v>
      </c>
      <c r="V264" s="23">
        <v>3.0103664348120001</v>
      </c>
      <c r="W264" s="47" t="s">
        <v>904</v>
      </c>
      <c r="X264" s="47" t="s">
        <v>904</v>
      </c>
      <c r="Y264" s="49" t="s">
        <v>904</v>
      </c>
      <c r="Z264" s="50" t="s">
        <v>904</v>
      </c>
    </row>
    <row r="265" spans="1:26" x14ac:dyDescent="0.25">
      <c r="A265" s="45" t="s">
        <v>425</v>
      </c>
      <c r="B265" s="45" t="s">
        <v>1188</v>
      </c>
      <c r="C265" s="45" t="s">
        <v>348</v>
      </c>
      <c r="D265" s="46" t="s">
        <v>426</v>
      </c>
      <c r="E265" s="23">
        <v>3.2474019215890002</v>
      </c>
      <c r="F265" s="23">
        <v>1.073470547416</v>
      </c>
      <c r="G265" s="23">
        <v>2.1739313741730002</v>
      </c>
      <c r="H265" s="23">
        <v>-4.5982363197980005</v>
      </c>
      <c r="I265" s="23">
        <v>2.0108865211100002</v>
      </c>
      <c r="J265" s="49">
        <v>0.5</v>
      </c>
      <c r="K265" s="47" t="s">
        <v>904</v>
      </c>
      <c r="L265" s="23">
        <v>1.073470547416</v>
      </c>
      <c r="M265" s="47" t="s">
        <v>904</v>
      </c>
      <c r="N265" s="47" t="s">
        <v>904</v>
      </c>
      <c r="O265" s="49" t="s">
        <v>904</v>
      </c>
      <c r="P265" s="47" t="s">
        <v>904</v>
      </c>
      <c r="Q265" s="23">
        <v>2.1739313741730002</v>
      </c>
      <c r="R265" s="47" t="s">
        <v>904</v>
      </c>
      <c r="S265" s="47" t="s">
        <v>904</v>
      </c>
      <c r="T265" s="49" t="s">
        <v>904</v>
      </c>
      <c r="U265" s="47" t="s">
        <v>904</v>
      </c>
      <c r="V265" s="23">
        <v>3.2474019215890002</v>
      </c>
      <c r="W265" s="47" t="s">
        <v>904</v>
      </c>
      <c r="X265" s="47" t="s">
        <v>904</v>
      </c>
      <c r="Y265" s="49" t="s">
        <v>904</v>
      </c>
      <c r="Z265" s="50" t="s">
        <v>904</v>
      </c>
    </row>
    <row r="266" spans="1:26" x14ac:dyDescent="0.25">
      <c r="A266" s="45" t="s">
        <v>69</v>
      </c>
      <c r="B266" s="45" t="s">
        <v>1189</v>
      </c>
      <c r="C266" s="45" t="s">
        <v>36</v>
      </c>
      <c r="D266" s="46" t="s">
        <v>70</v>
      </c>
      <c r="E266" s="23">
        <v>98.159201714966997</v>
      </c>
      <c r="F266" s="23">
        <v>39.404609931713999</v>
      </c>
      <c r="G266" s="23">
        <v>58.754591783252998</v>
      </c>
      <c r="H266" s="23">
        <v>22.816630951177</v>
      </c>
      <c r="I266" s="23">
        <v>54.347997399508998</v>
      </c>
      <c r="J266" s="49">
        <v>0</v>
      </c>
      <c r="K266" s="47">
        <v>35.554296408336</v>
      </c>
      <c r="L266" s="23">
        <v>3.850313523379</v>
      </c>
      <c r="M266" s="47" t="s">
        <v>904</v>
      </c>
      <c r="N266" s="47" t="s">
        <v>904</v>
      </c>
      <c r="O266" s="49" t="s">
        <v>904</v>
      </c>
      <c r="P266" s="47">
        <v>51.146575880855004</v>
      </c>
      <c r="Q266" s="23">
        <v>7.6080159023979999</v>
      </c>
      <c r="R266" s="47" t="s">
        <v>904</v>
      </c>
      <c r="S266" s="47" t="s">
        <v>904</v>
      </c>
      <c r="T266" s="49" t="s">
        <v>904</v>
      </c>
      <c r="U266" s="47">
        <v>86.700872289189988</v>
      </c>
      <c r="V266" s="23">
        <v>11.458329425777</v>
      </c>
      <c r="W266" s="47" t="s">
        <v>904</v>
      </c>
      <c r="X266" s="47" t="s">
        <v>904</v>
      </c>
      <c r="Y266" s="49" t="s">
        <v>904</v>
      </c>
      <c r="Z266" s="50" t="s">
        <v>904</v>
      </c>
    </row>
    <row r="267" spans="1:26" x14ac:dyDescent="0.25">
      <c r="A267" s="45" t="s">
        <v>719</v>
      </c>
      <c r="B267" s="45" t="s">
        <v>1190</v>
      </c>
      <c r="C267" s="45" t="s">
        <v>348</v>
      </c>
      <c r="D267" s="46" t="s">
        <v>720</v>
      </c>
      <c r="E267" s="23">
        <v>3.3080359830230002</v>
      </c>
      <c r="F267" s="23">
        <v>1.0984547301900001</v>
      </c>
      <c r="G267" s="23">
        <v>2.2095812528329999</v>
      </c>
      <c r="H267" s="23">
        <v>-13.769791802383001</v>
      </c>
      <c r="I267" s="23">
        <v>2.0438626588699997</v>
      </c>
      <c r="J267" s="49">
        <v>0.5</v>
      </c>
      <c r="K267" s="47" t="s">
        <v>904</v>
      </c>
      <c r="L267" s="23">
        <v>1.0984547301900001</v>
      </c>
      <c r="M267" s="47" t="s">
        <v>904</v>
      </c>
      <c r="N267" s="47" t="s">
        <v>904</v>
      </c>
      <c r="O267" s="49" t="s">
        <v>904</v>
      </c>
      <c r="P267" s="47" t="s">
        <v>904</v>
      </c>
      <c r="Q267" s="23">
        <v>2.2095812528329999</v>
      </c>
      <c r="R267" s="47" t="s">
        <v>904</v>
      </c>
      <c r="S267" s="47" t="s">
        <v>904</v>
      </c>
      <c r="T267" s="49" t="s">
        <v>904</v>
      </c>
      <c r="U267" s="47" t="s">
        <v>904</v>
      </c>
      <c r="V267" s="23">
        <v>3.3080359830230002</v>
      </c>
      <c r="W267" s="47" t="s">
        <v>904</v>
      </c>
      <c r="X267" s="47" t="s">
        <v>904</v>
      </c>
      <c r="Y267" s="49" t="s">
        <v>904</v>
      </c>
      <c r="Z267" s="50" t="s">
        <v>904</v>
      </c>
    </row>
    <row r="268" spans="1:26" x14ac:dyDescent="0.25">
      <c r="A268" s="45" t="s">
        <v>703</v>
      </c>
      <c r="B268" s="45" t="s">
        <v>1191</v>
      </c>
      <c r="C268" s="45" t="s">
        <v>348</v>
      </c>
      <c r="D268" s="46" t="s">
        <v>704</v>
      </c>
      <c r="E268" s="23">
        <v>2.4425222310750003</v>
      </c>
      <c r="F268" s="23">
        <v>0.74622846223299999</v>
      </c>
      <c r="G268" s="23">
        <v>1.6962937688420001</v>
      </c>
      <c r="H268" s="23">
        <v>-15.947378213399</v>
      </c>
      <c r="I268" s="23">
        <v>1.5690717361790001</v>
      </c>
      <c r="J268" s="49">
        <v>0.5</v>
      </c>
      <c r="K268" s="47" t="s">
        <v>904</v>
      </c>
      <c r="L268" s="23">
        <v>0.74622846223299999</v>
      </c>
      <c r="M268" s="47" t="s">
        <v>904</v>
      </c>
      <c r="N268" s="47" t="s">
        <v>904</v>
      </c>
      <c r="O268" s="49" t="s">
        <v>904</v>
      </c>
      <c r="P268" s="47" t="s">
        <v>904</v>
      </c>
      <c r="Q268" s="23">
        <v>1.6962937688420001</v>
      </c>
      <c r="R268" s="47" t="s">
        <v>904</v>
      </c>
      <c r="S268" s="47" t="s">
        <v>904</v>
      </c>
      <c r="T268" s="49" t="s">
        <v>904</v>
      </c>
      <c r="U268" s="47" t="s">
        <v>904</v>
      </c>
      <c r="V268" s="23">
        <v>2.4425222310750003</v>
      </c>
      <c r="W268" s="47" t="s">
        <v>904</v>
      </c>
      <c r="X268" s="47" t="s">
        <v>904</v>
      </c>
      <c r="Y268" s="49" t="s">
        <v>904</v>
      </c>
      <c r="Z268" s="50" t="s">
        <v>904</v>
      </c>
    </row>
    <row r="269" spans="1:26" x14ac:dyDescent="0.25">
      <c r="A269" s="45" t="s">
        <v>641</v>
      </c>
      <c r="B269" s="45" t="s">
        <v>1192</v>
      </c>
      <c r="C269" s="45" t="s">
        <v>348</v>
      </c>
      <c r="D269" s="46" t="s">
        <v>642</v>
      </c>
      <c r="E269" s="23">
        <v>3.2158354670099998</v>
      </c>
      <c r="F269" s="23">
        <v>1.033742643141</v>
      </c>
      <c r="G269" s="23">
        <v>2.1820928238690001</v>
      </c>
      <c r="H269" s="23">
        <v>-8.9287704553190004</v>
      </c>
      <c r="I269" s="23">
        <v>2.0184358620780003</v>
      </c>
      <c r="J269" s="49">
        <v>0.5</v>
      </c>
      <c r="K269" s="47" t="s">
        <v>904</v>
      </c>
      <c r="L269" s="23">
        <v>1.033742643141</v>
      </c>
      <c r="M269" s="47" t="s">
        <v>904</v>
      </c>
      <c r="N269" s="47" t="s">
        <v>904</v>
      </c>
      <c r="O269" s="49" t="s">
        <v>904</v>
      </c>
      <c r="P269" s="47" t="s">
        <v>904</v>
      </c>
      <c r="Q269" s="23">
        <v>2.1820928238690001</v>
      </c>
      <c r="R269" s="47" t="s">
        <v>904</v>
      </c>
      <c r="S269" s="47" t="s">
        <v>904</v>
      </c>
      <c r="T269" s="49" t="s">
        <v>904</v>
      </c>
      <c r="U269" s="47" t="s">
        <v>904</v>
      </c>
      <c r="V269" s="23">
        <v>3.2158354670099998</v>
      </c>
      <c r="W269" s="47" t="s">
        <v>904</v>
      </c>
      <c r="X269" s="47" t="s">
        <v>904</v>
      </c>
      <c r="Y269" s="49" t="s">
        <v>904</v>
      </c>
      <c r="Z269" s="50" t="s">
        <v>904</v>
      </c>
    </row>
    <row r="270" spans="1:26" x14ac:dyDescent="0.25">
      <c r="A270" s="45" t="s">
        <v>481</v>
      </c>
      <c r="B270" s="45" t="s">
        <v>1193</v>
      </c>
      <c r="C270" s="45" t="s">
        <v>348</v>
      </c>
      <c r="D270" s="46" t="s">
        <v>482</v>
      </c>
      <c r="E270" s="23">
        <v>3.2828235382590005</v>
      </c>
      <c r="F270" s="23">
        <v>1.10383039627</v>
      </c>
      <c r="G270" s="23">
        <v>2.1789931419890003</v>
      </c>
      <c r="H270" s="23">
        <v>-15.304837665030998</v>
      </c>
      <c r="I270" s="23">
        <v>2.0155686563390001</v>
      </c>
      <c r="J270" s="49">
        <v>0.5</v>
      </c>
      <c r="K270" s="47" t="s">
        <v>904</v>
      </c>
      <c r="L270" s="23">
        <v>1.10383039627</v>
      </c>
      <c r="M270" s="47" t="s">
        <v>904</v>
      </c>
      <c r="N270" s="47" t="s">
        <v>904</v>
      </c>
      <c r="O270" s="49" t="s">
        <v>904</v>
      </c>
      <c r="P270" s="47" t="s">
        <v>904</v>
      </c>
      <c r="Q270" s="23">
        <v>2.1789931419890003</v>
      </c>
      <c r="R270" s="47" t="s">
        <v>904</v>
      </c>
      <c r="S270" s="47" t="s">
        <v>904</v>
      </c>
      <c r="T270" s="49" t="s">
        <v>904</v>
      </c>
      <c r="U270" s="47" t="s">
        <v>904</v>
      </c>
      <c r="V270" s="23">
        <v>3.2828235382590005</v>
      </c>
      <c r="W270" s="47" t="s">
        <v>904</v>
      </c>
      <c r="X270" s="47" t="s">
        <v>904</v>
      </c>
      <c r="Y270" s="49" t="s">
        <v>904</v>
      </c>
      <c r="Z270" s="50" t="s">
        <v>904</v>
      </c>
    </row>
    <row r="271" spans="1:26" x14ac:dyDescent="0.25">
      <c r="A271" s="45" t="s">
        <v>248</v>
      </c>
      <c r="B271" s="45" t="s">
        <v>1194</v>
      </c>
      <c r="C271" s="45" t="s">
        <v>923</v>
      </c>
      <c r="D271" s="46" t="s">
        <v>249</v>
      </c>
      <c r="E271" s="23">
        <v>6.4685605231470005</v>
      </c>
      <c r="F271" s="23">
        <v>2.3919190416870002</v>
      </c>
      <c r="G271" s="23">
        <v>4.0766414814600003</v>
      </c>
      <c r="H271" s="23">
        <v>-0.79635474152599994</v>
      </c>
      <c r="I271" s="23">
        <v>3.7708933703510001</v>
      </c>
      <c r="J271" s="49">
        <v>0.16342200000000001</v>
      </c>
      <c r="K271" s="47">
        <v>2.0249160699069999</v>
      </c>
      <c r="L271" s="23">
        <v>0.36700297178000002</v>
      </c>
      <c r="M271" s="47" t="s">
        <v>904</v>
      </c>
      <c r="N271" s="47" t="s">
        <v>904</v>
      </c>
      <c r="O271" s="49" t="s">
        <v>904</v>
      </c>
      <c r="P271" s="47">
        <v>3.1158221754029998</v>
      </c>
      <c r="Q271" s="23">
        <v>0.96081930605699994</v>
      </c>
      <c r="R271" s="47" t="s">
        <v>904</v>
      </c>
      <c r="S271" s="47" t="s">
        <v>904</v>
      </c>
      <c r="T271" s="49" t="s">
        <v>904</v>
      </c>
      <c r="U271" s="47">
        <v>5.1407382453110007</v>
      </c>
      <c r="V271" s="23">
        <v>1.3278222778370001</v>
      </c>
      <c r="W271" s="47" t="s">
        <v>904</v>
      </c>
      <c r="X271" s="47" t="s">
        <v>904</v>
      </c>
      <c r="Y271" s="49" t="s">
        <v>904</v>
      </c>
      <c r="Z271" s="50" t="s">
        <v>904</v>
      </c>
    </row>
    <row r="272" spans="1:26" x14ac:dyDescent="0.25">
      <c r="A272" s="45" t="s">
        <v>741</v>
      </c>
      <c r="B272" s="45" t="s">
        <v>1195</v>
      </c>
      <c r="C272" s="45" t="s">
        <v>348</v>
      </c>
      <c r="D272" s="46" t="s">
        <v>742</v>
      </c>
      <c r="E272" s="23">
        <v>2.2625665924480001</v>
      </c>
      <c r="F272" s="23">
        <v>0.76291488192400003</v>
      </c>
      <c r="G272" s="23">
        <v>1.4996517105239999</v>
      </c>
      <c r="H272" s="23">
        <v>-5.1737984814670002</v>
      </c>
      <c r="I272" s="23">
        <v>1.387177832234</v>
      </c>
      <c r="J272" s="49">
        <v>0.5</v>
      </c>
      <c r="K272" s="47" t="s">
        <v>904</v>
      </c>
      <c r="L272" s="23">
        <v>0.76291488192400003</v>
      </c>
      <c r="M272" s="47" t="s">
        <v>904</v>
      </c>
      <c r="N272" s="47" t="s">
        <v>904</v>
      </c>
      <c r="O272" s="49" t="s">
        <v>904</v>
      </c>
      <c r="P272" s="47" t="s">
        <v>904</v>
      </c>
      <c r="Q272" s="23">
        <v>1.4996517105239999</v>
      </c>
      <c r="R272" s="47" t="s">
        <v>904</v>
      </c>
      <c r="S272" s="47" t="s">
        <v>904</v>
      </c>
      <c r="T272" s="49" t="s">
        <v>904</v>
      </c>
      <c r="U272" s="47" t="s">
        <v>904</v>
      </c>
      <c r="V272" s="23">
        <v>2.2625665924480001</v>
      </c>
      <c r="W272" s="47" t="s">
        <v>904</v>
      </c>
      <c r="X272" s="47" t="s">
        <v>904</v>
      </c>
      <c r="Y272" s="49" t="s">
        <v>904</v>
      </c>
      <c r="Z272" s="50" t="s">
        <v>904</v>
      </c>
    </row>
    <row r="273" spans="1:26" x14ac:dyDescent="0.25">
      <c r="A273" s="45" t="s">
        <v>45</v>
      </c>
      <c r="B273" s="45" t="s">
        <v>1196</v>
      </c>
      <c r="C273" s="45" t="s">
        <v>36</v>
      </c>
      <c r="D273" s="46" t="s">
        <v>46</v>
      </c>
      <c r="E273" s="23">
        <v>113.22751679029798</v>
      </c>
      <c r="F273" s="23">
        <v>46.755436936157999</v>
      </c>
      <c r="G273" s="23">
        <v>66.472079854139992</v>
      </c>
      <c r="H273" s="23">
        <v>25.657722161841001</v>
      </c>
      <c r="I273" s="23">
        <v>61.486673865078998</v>
      </c>
      <c r="J273" s="49">
        <v>0</v>
      </c>
      <c r="K273" s="47">
        <v>41.664367575873001</v>
      </c>
      <c r="L273" s="23">
        <v>5.0910693602850001</v>
      </c>
      <c r="M273" s="47" t="s">
        <v>904</v>
      </c>
      <c r="N273" s="47" t="s">
        <v>904</v>
      </c>
      <c r="O273" s="49" t="s">
        <v>904</v>
      </c>
      <c r="P273" s="47">
        <v>57.168635102986002</v>
      </c>
      <c r="Q273" s="23">
        <v>9.3034447511540002</v>
      </c>
      <c r="R273" s="47" t="s">
        <v>904</v>
      </c>
      <c r="S273" s="47" t="s">
        <v>904</v>
      </c>
      <c r="T273" s="49" t="s">
        <v>904</v>
      </c>
      <c r="U273" s="47">
        <v>98.833002678858989</v>
      </c>
      <c r="V273" s="23">
        <v>14.394514111439001</v>
      </c>
      <c r="W273" s="47" t="s">
        <v>904</v>
      </c>
      <c r="X273" s="47" t="s">
        <v>904</v>
      </c>
      <c r="Y273" s="49" t="s">
        <v>904</v>
      </c>
      <c r="Z273" s="50" t="s">
        <v>904</v>
      </c>
    </row>
    <row r="274" spans="1:26" x14ac:dyDescent="0.25">
      <c r="A274" s="45" t="s">
        <v>89</v>
      </c>
      <c r="B274" s="45" t="s">
        <v>1197</v>
      </c>
      <c r="C274" s="45" t="s">
        <v>36</v>
      </c>
      <c r="D274" s="46" t="s">
        <v>90</v>
      </c>
      <c r="E274" s="23">
        <v>160.55477158477299</v>
      </c>
      <c r="F274" s="23">
        <v>67.424828316076002</v>
      </c>
      <c r="G274" s="23">
        <v>93.129943268696991</v>
      </c>
      <c r="H274" s="23">
        <v>45.002044768241007</v>
      </c>
      <c r="I274" s="23">
        <v>86.145197523543999</v>
      </c>
      <c r="J274" s="49">
        <v>0</v>
      </c>
      <c r="K274" s="47">
        <v>60.610950798032</v>
      </c>
      <c r="L274" s="23">
        <v>6.8138775180439994</v>
      </c>
      <c r="M274" s="47" t="s">
        <v>904</v>
      </c>
      <c r="N274" s="47" t="s">
        <v>904</v>
      </c>
      <c r="O274" s="49" t="s">
        <v>904</v>
      </c>
      <c r="P274" s="47">
        <v>80.963092031087001</v>
      </c>
      <c r="Q274" s="23">
        <v>12.166851237609</v>
      </c>
      <c r="R274" s="47" t="s">
        <v>904</v>
      </c>
      <c r="S274" s="47" t="s">
        <v>904</v>
      </c>
      <c r="T274" s="49" t="s">
        <v>904</v>
      </c>
      <c r="U274" s="47">
        <v>141.57404282911901</v>
      </c>
      <c r="V274" s="23">
        <v>18.980728755653999</v>
      </c>
      <c r="W274" s="47" t="s">
        <v>904</v>
      </c>
      <c r="X274" s="47" t="s">
        <v>904</v>
      </c>
      <c r="Y274" s="49" t="s">
        <v>904</v>
      </c>
      <c r="Z274" s="50" t="s">
        <v>904</v>
      </c>
    </row>
    <row r="275" spans="1:26" x14ac:dyDescent="0.25">
      <c r="A275" s="45" t="s">
        <v>627</v>
      </c>
      <c r="B275" s="45" t="s">
        <v>1198</v>
      </c>
      <c r="C275" s="45" t="s">
        <v>348</v>
      </c>
      <c r="D275" s="46" t="s">
        <v>628</v>
      </c>
      <c r="E275" s="23">
        <v>6.0510439217809999</v>
      </c>
      <c r="F275" s="23">
        <v>2.1285053716650002</v>
      </c>
      <c r="G275" s="23">
        <v>3.9225385501160002</v>
      </c>
      <c r="H275" s="23">
        <v>-9.1688458172399994</v>
      </c>
      <c r="I275" s="23">
        <v>3.628348158858</v>
      </c>
      <c r="J275" s="49">
        <v>0.5</v>
      </c>
      <c r="K275" s="47" t="s">
        <v>904</v>
      </c>
      <c r="L275" s="23">
        <v>2.1285053716650002</v>
      </c>
      <c r="M275" s="47" t="s">
        <v>904</v>
      </c>
      <c r="N275" s="47" t="s">
        <v>904</v>
      </c>
      <c r="O275" s="49" t="s">
        <v>904</v>
      </c>
      <c r="P275" s="47" t="s">
        <v>904</v>
      </c>
      <c r="Q275" s="23">
        <v>3.9225385501160002</v>
      </c>
      <c r="R275" s="47" t="s">
        <v>904</v>
      </c>
      <c r="S275" s="47" t="s">
        <v>904</v>
      </c>
      <c r="T275" s="49" t="s">
        <v>904</v>
      </c>
      <c r="U275" s="47" t="s">
        <v>904</v>
      </c>
      <c r="V275" s="23">
        <v>6.0510439217809999</v>
      </c>
      <c r="W275" s="47" t="s">
        <v>904</v>
      </c>
      <c r="X275" s="47" t="s">
        <v>904</v>
      </c>
      <c r="Y275" s="49" t="s">
        <v>904</v>
      </c>
      <c r="Z275" s="50" t="s">
        <v>904</v>
      </c>
    </row>
    <row r="276" spans="1:26" x14ac:dyDescent="0.25">
      <c r="A276" s="45" t="s">
        <v>655</v>
      </c>
      <c r="B276" s="45" t="s">
        <v>1199</v>
      </c>
      <c r="C276" s="45" t="s">
        <v>348</v>
      </c>
      <c r="D276" s="46" t="s">
        <v>656</v>
      </c>
      <c r="E276" s="23">
        <v>4.8325643018819999</v>
      </c>
      <c r="F276" s="23">
        <v>1.581042631748</v>
      </c>
      <c r="G276" s="23">
        <v>3.2515216701340002</v>
      </c>
      <c r="H276" s="23">
        <v>-10.643091576105</v>
      </c>
      <c r="I276" s="23">
        <v>3.0076575448739997</v>
      </c>
      <c r="J276" s="49">
        <v>0.5</v>
      </c>
      <c r="K276" s="47" t="s">
        <v>904</v>
      </c>
      <c r="L276" s="23">
        <v>1.581042631748</v>
      </c>
      <c r="M276" s="47" t="s">
        <v>904</v>
      </c>
      <c r="N276" s="47" t="s">
        <v>904</v>
      </c>
      <c r="O276" s="49" t="s">
        <v>904</v>
      </c>
      <c r="P276" s="47" t="s">
        <v>904</v>
      </c>
      <c r="Q276" s="23">
        <v>3.2515216701340002</v>
      </c>
      <c r="R276" s="47" t="s">
        <v>904</v>
      </c>
      <c r="S276" s="47" t="s">
        <v>904</v>
      </c>
      <c r="T276" s="49" t="s">
        <v>904</v>
      </c>
      <c r="U276" s="47" t="s">
        <v>904</v>
      </c>
      <c r="V276" s="23">
        <v>4.8325643018819999</v>
      </c>
      <c r="W276" s="47" t="s">
        <v>904</v>
      </c>
      <c r="X276" s="47" t="s">
        <v>904</v>
      </c>
      <c r="Y276" s="49" t="s">
        <v>904</v>
      </c>
      <c r="Z276" s="50" t="s">
        <v>904</v>
      </c>
    </row>
    <row r="277" spans="1:26" x14ac:dyDescent="0.25">
      <c r="A277" s="45" t="s">
        <v>61</v>
      </c>
      <c r="B277" s="45" t="s">
        <v>1200</v>
      </c>
      <c r="C277" s="45" t="s">
        <v>36</v>
      </c>
      <c r="D277" s="46" t="s">
        <v>62</v>
      </c>
      <c r="E277" s="23">
        <v>98.008397135701003</v>
      </c>
      <c r="F277" s="23">
        <v>38.576743378041002</v>
      </c>
      <c r="G277" s="23">
        <v>59.431653757660001</v>
      </c>
      <c r="H277" s="23">
        <v>24.463952274126999</v>
      </c>
      <c r="I277" s="23">
        <v>54.974279725835999</v>
      </c>
      <c r="J277" s="49">
        <v>0</v>
      </c>
      <c r="K277" s="47">
        <v>34.063060417879996</v>
      </c>
      <c r="L277" s="23">
        <v>4.5136829601609998</v>
      </c>
      <c r="M277" s="47" t="s">
        <v>904</v>
      </c>
      <c r="N277" s="47" t="s">
        <v>904</v>
      </c>
      <c r="O277" s="49" t="s">
        <v>904</v>
      </c>
      <c r="P277" s="47">
        <v>50.193881186988001</v>
      </c>
      <c r="Q277" s="23">
        <v>9.237772570672</v>
      </c>
      <c r="R277" s="47" t="s">
        <v>904</v>
      </c>
      <c r="S277" s="47" t="s">
        <v>904</v>
      </c>
      <c r="T277" s="49" t="s">
        <v>904</v>
      </c>
      <c r="U277" s="47">
        <v>84.25694160486799</v>
      </c>
      <c r="V277" s="23">
        <v>13.751455530833001</v>
      </c>
      <c r="W277" s="47" t="s">
        <v>904</v>
      </c>
      <c r="X277" s="47" t="s">
        <v>904</v>
      </c>
      <c r="Y277" s="49" t="s">
        <v>904</v>
      </c>
      <c r="Z277" s="50" t="s">
        <v>904</v>
      </c>
    </row>
    <row r="278" spans="1:26" x14ac:dyDescent="0.25">
      <c r="A278" s="45" t="s">
        <v>743</v>
      </c>
      <c r="B278" s="45" t="s">
        <v>1201</v>
      </c>
      <c r="C278" s="45" t="s">
        <v>348</v>
      </c>
      <c r="D278" s="46" t="s">
        <v>744</v>
      </c>
      <c r="E278" s="23">
        <v>3.3714915411700002</v>
      </c>
      <c r="F278" s="23">
        <v>1.1212975333890001</v>
      </c>
      <c r="G278" s="23">
        <v>2.2501940077809999</v>
      </c>
      <c r="H278" s="23">
        <v>-14.819209312465999</v>
      </c>
      <c r="I278" s="23">
        <v>2.0814294571970002</v>
      </c>
      <c r="J278" s="49">
        <v>0.5</v>
      </c>
      <c r="K278" s="47" t="s">
        <v>904</v>
      </c>
      <c r="L278" s="23">
        <v>1.1212975333890001</v>
      </c>
      <c r="M278" s="47" t="s">
        <v>904</v>
      </c>
      <c r="N278" s="47" t="s">
        <v>904</v>
      </c>
      <c r="O278" s="49" t="s">
        <v>904</v>
      </c>
      <c r="P278" s="47" t="s">
        <v>904</v>
      </c>
      <c r="Q278" s="23">
        <v>2.2501940077809999</v>
      </c>
      <c r="R278" s="47" t="s">
        <v>904</v>
      </c>
      <c r="S278" s="47" t="s">
        <v>904</v>
      </c>
      <c r="T278" s="49" t="s">
        <v>904</v>
      </c>
      <c r="U278" s="47" t="s">
        <v>904</v>
      </c>
      <c r="V278" s="23">
        <v>3.3714915411700002</v>
      </c>
      <c r="W278" s="47" t="s">
        <v>904</v>
      </c>
      <c r="X278" s="47" t="s">
        <v>904</v>
      </c>
      <c r="Y278" s="49" t="s">
        <v>904</v>
      </c>
      <c r="Z278" s="50" t="s">
        <v>904</v>
      </c>
    </row>
    <row r="279" spans="1:26" x14ac:dyDescent="0.25">
      <c r="A279" s="45" t="s">
        <v>529</v>
      </c>
      <c r="B279" s="45" t="s">
        <v>1202</v>
      </c>
      <c r="C279" s="45" t="s">
        <v>348</v>
      </c>
      <c r="D279" s="46" t="s">
        <v>530</v>
      </c>
      <c r="E279" s="23">
        <v>2.7415981106230003</v>
      </c>
      <c r="F279" s="23">
        <v>0.63279128287700004</v>
      </c>
      <c r="G279" s="23">
        <v>2.1088068277460001</v>
      </c>
      <c r="H279" s="23">
        <v>-12.108519269647001</v>
      </c>
      <c r="I279" s="23">
        <v>1.9506463156649998</v>
      </c>
      <c r="J279" s="49">
        <v>0.5</v>
      </c>
      <c r="K279" s="47" t="s">
        <v>904</v>
      </c>
      <c r="L279" s="23">
        <v>0.63279128287700004</v>
      </c>
      <c r="M279" s="47" t="s">
        <v>904</v>
      </c>
      <c r="N279" s="47" t="s">
        <v>904</v>
      </c>
      <c r="O279" s="49" t="s">
        <v>904</v>
      </c>
      <c r="P279" s="47" t="s">
        <v>904</v>
      </c>
      <c r="Q279" s="23">
        <v>2.1088068277460001</v>
      </c>
      <c r="R279" s="47" t="s">
        <v>904</v>
      </c>
      <c r="S279" s="47" t="s">
        <v>904</v>
      </c>
      <c r="T279" s="49" t="s">
        <v>904</v>
      </c>
      <c r="U279" s="47" t="s">
        <v>904</v>
      </c>
      <c r="V279" s="23">
        <v>2.7415981106230003</v>
      </c>
      <c r="W279" s="47" t="s">
        <v>904</v>
      </c>
      <c r="X279" s="47" t="s">
        <v>904</v>
      </c>
      <c r="Y279" s="49" t="s">
        <v>904</v>
      </c>
      <c r="Z279" s="50" t="s">
        <v>904</v>
      </c>
    </row>
    <row r="280" spans="1:26" x14ac:dyDescent="0.25">
      <c r="A280" s="45" t="s">
        <v>71</v>
      </c>
      <c r="B280" s="45" t="s">
        <v>1203</v>
      </c>
      <c r="C280" s="45" t="s">
        <v>36</v>
      </c>
      <c r="D280" s="46" t="s">
        <v>72</v>
      </c>
      <c r="E280" s="23">
        <v>223.08674128557101</v>
      </c>
      <c r="F280" s="23">
        <v>90.592462328617003</v>
      </c>
      <c r="G280" s="23">
        <v>132.49427895695399</v>
      </c>
      <c r="H280" s="23">
        <v>29.123990539159998</v>
      </c>
      <c r="I280" s="23">
        <v>122.557208035183</v>
      </c>
      <c r="J280" s="49">
        <v>0</v>
      </c>
      <c r="K280" s="47">
        <v>80.38470911261301</v>
      </c>
      <c r="L280" s="23">
        <v>10.207753216003001</v>
      </c>
      <c r="M280" s="47" t="s">
        <v>904</v>
      </c>
      <c r="N280" s="47" t="s">
        <v>904</v>
      </c>
      <c r="O280" s="49" t="s">
        <v>904</v>
      </c>
      <c r="P280" s="47">
        <v>113.301226463799</v>
      </c>
      <c r="Q280" s="23">
        <v>19.193052493155999</v>
      </c>
      <c r="R280" s="47" t="s">
        <v>904</v>
      </c>
      <c r="S280" s="47" t="s">
        <v>904</v>
      </c>
      <c r="T280" s="49" t="s">
        <v>904</v>
      </c>
      <c r="U280" s="47">
        <v>193.68593557641199</v>
      </c>
      <c r="V280" s="23">
        <v>29.400805709159002</v>
      </c>
      <c r="W280" s="47" t="s">
        <v>904</v>
      </c>
      <c r="X280" s="47" t="s">
        <v>904</v>
      </c>
      <c r="Y280" s="49" t="s">
        <v>904</v>
      </c>
      <c r="Z280" s="50" t="s">
        <v>904</v>
      </c>
    </row>
    <row r="281" spans="1:26" x14ac:dyDescent="0.25">
      <c r="A281" s="45" t="s">
        <v>531</v>
      </c>
      <c r="B281" s="45" t="s">
        <v>1204</v>
      </c>
      <c r="C281" s="45" t="s">
        <v>348</v>
      </c>
      <c r="D281" s="46" t="s">
        <v>532</v>
      </c>
      <c r="E281" s="23">
        <v>5.1521880662239994</v>
      </c>
      <c r="F281" s="23">
        <v>1.73622119269</v>
      </c>
      <c r="G281" s="23">
        <v>3.4159668735339999</v>
      </c>
      <c r="H281" s="23">
        <v>-6.4039363241569998</v>
      </c>
      <c r="I281" s="23">
        <v>3.1597693580190001</v>
      </c>
      <c r="J281" s="49">
        <v>0.5</v>
      </c>
      <c r="K281" s="47" t="s">
        <v>904</v>
      </c>
      <c r="L281" s="23">
        <v>1.73622119269</v>
      </c>
      <c r="M281" s="47" t="s">
        <v>904</v>
      </c>
      <c r="N281" s="47" t="s">
        <v>904</v>
      </c>
      <c r="O281" s="49" t="s">
        <v>904</v>
      </c>
      <c r="P281" s="47" t="s">
        <v>904</v>
      </c>
      <c r="Q281" s="23">
        <v>3.4159668735339999</v>
      </c>
      <c r="R281" s="47" t="s">
        <v>904</v>
      </c>
      <c r="S281" s="47" t="s">
        <v>904</v>
      </c>
      <c r="T281" s="49" t="s">
        <v>904</v>
      </c>
      <c r="U281" s="47" t="s">
        <v>904</v>
      </c>
      <c r="V281" s="23">
        <v>5.1521880662239994</v>
      </c>
      <c r="W281" s="47" t="s">
        <v>904</v>
      </c>
      <c r="X281" s="47" t="s">
        <v>904</v>
      </c>
      <c r="Y281" s="49" t="s">
        <v>904</v>
      </c>
      <c r="Z281" s="50" t="s">
        <v>904</v>
      </c>
    </row>
    <row r="282" spans="1:26" x14ac:dyDescent="0.25">
      <c r="A282" s="45" t="s">
        <v>298</v>
      </c>
      <c r="B282" s="45" t="s">
        <v>1205</v>
      </c>
      <c r="C282" s="45" t="s">
        <v>923</v>
      </c>
      <c r="D282" s="46" t="s">
        <v>299</v>
      </c>
      <c r="E282" s="23">
        <v>78.313310796324004</v>
      </c>
      <c r="F282" s="23">
        <v>31.565931388937997</v>
      </c>
      <c r="G282" s="23">
        <v>46.747379407385999</v>
      </c>
      <c r="H282" s="23">
        <v>10.119907683466</v>
      </c>
      <c r="I282" s="23">
        <v>43.241325951831996</v>
      </c>
      <c r="J282" s="49">
        <v>0</v>
      </c>
      <c r="K282" s="47">
        <v>27.623430933449001</v>
      </c>
      <c r="L282" s="23">
        <v>3.9425004554900003</v>
      </c>
      <c r="M282" s="47" t="s">
        <v>904</v>
      </c>
      <c r="N282" s="47" t="s">
        <v>904</v>
      </c>
      <c r="O282" s="49" t="s">
        <v>904</v>
      </c>
      <c r="P282" s="47">
        <v>38.798546999091002</v>
      </c>
      <c r="Q282" s="23">
        <v>7.9488324082949999</v>
      </c>
      <c r="R282" s="47" t="s">
        <v>904</v>
      </c>
      <c r="S282" s="47" t="s">
        <v>904</v>
      </c>
      <c r="T282" s="49" t="s">
        <v>904</v>
      </c>
      <c r="U282" s="47">
        <v>66.421977932539008</v>
      </c>
      <c r="V282" s="23">
        <v>11.891332863785001</v>
      </c>
      <c r="W282" s="47" t="s">
        <v>904</v>
      </c>
      <c r="X282" s="47" t="s">
        <v>904</v>
      </c>
      <c r="Y282" s="49" t="s">
        <v>904</v>
      </c>
      <c r="Z282" s="50" t="s">
        <v>904</v>
      </c>
    </row>
    <row r="283" spans="1:26" x14ac:dyDescent="0.25">
      <c r="A283" s="45" t="s">
        <v>807</v>
      </c>
      <c r="B283" s="45" t="s">
        <v>1206</v>
      </c>
      <c r="C283" s="45" t="s">
        <v>751</v>
      </c>
      <c r="D283" s="46" t="s">
        <v>1207</v>
      </c>
      <c r="E283" s="23">
        <v>6.5332059855409996</v>
      </c>
      <c r="F283" s="23">
        <v>2.944349999815</v>
      </c>
      <c r="G283" s="23">
        <v>3.5888559857259996</v>
      </c>
      <c r="H283" s="23">
        <v>2.1613386026139998</v>
      </c>
      <c r="I283" s="23">
        <v>3.3196917867959996</v>
      </c>
      <c r="J283" s="49">
        <v>0</v>
      </c>
      <c r="K283" s="47" t="s">
        <v>904</v>
      </c>
      <c r="L283" s="23" t="s">
        <v>904</v>
      </c>
      <c r="M283" s="47">
        <v>2.944349999815</v>
      </c>
      <c r="N283" s="47" t="s">
        <v>904</v>
      </c>
      <c r="O283" s="49" t="s">
        <v>904</v>
      </c>
      <c r="P283" s="47" t="s">
        <v>904</v>
      </c>
      <c r="Q283" s="23" t="s">
        <v>904</v>
      </c>
      <c r="R283" s="47">
        <v>3.5888559857259996</v>
      </c>
      <c r="S283" s="47" t="s">
        <v>904</v>
      </c>
      <c r="T283" s="49" t="s">
        <v>904</v>
      </c>
      <c r="U283" s="47" t="s">
        <v>904</v>
      </c>
      <c r="V283" s="23" t="s">
        <v>904</v>
      </c>
      <c r="W283" s="47">
        <v>6.5332059855399995</v>
      </c>
      <c r="X283" s="47" t="s">
        <v>904</v>
      </c>
      <c r="Y283" s="49" t="s">
        <v>904</v>
      </c>
      <c r="Z283" s="50" t="s">
        <v>904</v>
      </c>
    </row>
    <row r="284" spans="1:26" x14ac:dyDescent="0.25">
      <c r="A284" s="45" t="s">
        <v>260</v>
      </c>
      <c r="B284" s="45" t="s">
        <v>1208</v>
      </c>
      <c r="C284" s="45" t="s">
        <v>923</v>
      </c>
      <c r="D284" s="46" t="s">
        <v>261</v>
      </c>
      <c r="E284" s="23">
        <v>46.189676508402002</v>
      </c>
      <c r="F284" s="23">
        <v>18.476595917975999</v>
      </c>
      <c r="G284" s="23">
        <v>27.713080590426003</v>
      </c>
      <c r="H284" s="23">
        <v>-18.557043368576998</v>
      </c>
      <c r="I284" s="23">
        <v>25.634599546144003</v>
      </c>
      <c r="J284" s="49">
        <v>0.401059</v>
      </c>
      <c r="K284" s="47">
        <v>15.488835179300999</v>
      </c>
      <c r="L284" s="23">
        <v>2.987760738675</v>
      </c>
      <c r="M284" s="47" t="s">
        <v>904</v>
      </c>
      <c r="N284" s="47" t="s">
        <v>904</v>
      </c>
      <c r="O284" s="49" t="s">
        <v>904</v>
      </c>
      <c r="P284" s="47">
        <v>21.873218493668002</v>
      </c>
      <c r="Q284" s="23">
        <v>5.8398620967579999</v>
      </c>
      <c r="R284" s="47" t="s">
        <v>904</v>
      </c>
      <c r="S284" s="47" t="s">
        <v>904</v>
      </c>
      <c r="T284" s="49" t="s">
        <v>904</v>
      </c>
      <c r="U284" s="47">
        <v>37.362053672968997</v>
      </c>
      <c r="V284" s="23">
        <v>8.8276228354330009</v>
      </c>
      <c r="W284" s="47" t="s">
        <v>904</v>
      </c>
      <c r="X284" s="47" t="s">
        <v>904</v>
      </c>
      <c r="Y284" s="49" t="s">
        <v>904</v>
      </c>
      <c r="Z284" s="50" t="s">
        <v>904</v>
      </c>
    </row>
    <row r="285" spans="1:26" x14ac:dyDescent="0.25">
      <c r="A285" s="45" t="s">
        <v>91</v>
      </c>
      <c r="B285" s="45" t="s">
        <v>1209</v>
      </c>
      <c r="C285" s="45" t="s">
        <v>36</v>
      </c>
      <c r="D285" s="46" t="s">
        <v>92</v>
      </c>
      <c r="E285" s="23">
        <v>46.850392703890009</v>
      </c>
      <c r="F285" s="23">
        <v>19.199702162679003</v>
      </c>
      <c r="G285" s="23">
        <v>27.650690541211002</v>
      </c>
      <c r="H285" s="23">
        <v>-26.231715504512</v>
      </c>
      <c r="I285" s="23">
        <v>25.57688875062</v>
      </c>
      <c r="J285" s="49">
        <v>0.48683300000000002</v>
      </c>
      <c r="K285" s="47">
        <v>17.212294388674</v>
      </c>
      <c r="L285" s="23">
        <v>1.987407774005</v>
      </c>
      <c r="M285" s="47" t="s">
        <v>904</v>
      </c>
      <c r="N285" s="47" t="s">
        <v>904</v>
      </c>
      <c r="O285" s="49" t="s">
        <v>904</v>
      </c>
      <c r="P285" s="47">
        <v>23.544232676015</v>
      </c>
      <c r="Q285" s="23">
        <v>4.106457865196</v>
      </c>
      <c r="R285" s="47" t="s">
        <v>904</v>
      </c>
      <c r="S285" s="47" t="s">
        <v>904</v>
      </c>
      <c r="T285" s="49" t="s">
        <v>904</v>
      </c>
      <c r="U285" s="47">
        <v>40.756527064689003</v>
      </c>
      <c r="V285" s="23">
        <v>6.0938656392019999</v>
      </c>
      <c r="W285" s="47" t="s">
        <v>904</v>
      </c>
      <c r="X285" s="47" t="s">
        <v>904</v>
      </c>
      <c r="Y285" s="49" t="s">
        <v>904</v>
      </c>
      <c r="Z285" s="50" t="s">
        <v>904</v>
      </c>
    </row>
    <row r="286" spans="1:26" x14ac:dyDescent="0.25">
      <c r="A286" s="45" t="s">
        <v>310</v>
      </c>
      <c r="B286" s="45" t="s">
        <v>1210</v>
      </c>
      <c r="C286" s="45" t="s">
        <v>952</v>
      </c>
      <c r="D286" s="46" t="s">
        <v>311</v>
      </c>
      <c r="E286" s="23">
        <v>104.750179774675</v>
      </c>
      <c r="F286" s="23">
        <v>42.241058992144005</v>
      </c>
      <c r="G286" s="23">
        <v>62.509120782530999</v>
      </c>
      <c r="H286" s="23">
        <v>47.995966833061999</v>
      </c>
      <c r="I286" s="23">
        <v>57.820936723840994</v>
      </c>
      <c r="J286" s="49">
        <v>0</v>
      </c>
      <c r="K286" s="47">
        <v>42.241058992144005</v>
      </c>
      <c r="L286" s="23" t="s">
        <v>904</v>
      </c>
      <c r="M286" s="47" t="s">
        <v>904</v>
      </c>
      <c r="N286" s="47" t="s">
        <v>904</v>
      </c>
      <c r="O286" s="49" t="s">
        <v>904</v>
      </c>
      <c r="P286" s="47">
        <v>62.509120782530999</v>
      </c>
      <c r="Q286" s="23" t="s">
        <v>904</v>
      </c>
      <c r="R286" s="47" t="s">
        <v>904</v>
      </c>
      <c r="S286" s="47" t="s">
        <v>904</v>
      </c>
      <c r="T286" s="49" t="s">
        <v>904</v>
      </c>
      <c r="U286" s="47">
        <v>104.750179774675</v>
      </c>
      <c r="V286" s="23" t="s">
        <v>904</v>
      </c>
      <c r="W286" s="47" t="s">
        <v>904</v>
      </c>
      <c r="X286" s="47" t="s">
        <v>904</v>
      </c>
      <c r="Y286" s="49" t="s">
        <v>904</v>
      </c>
      <c r="Z286" s="50" t="s">
        <v>904</v>
      </c>
    </row>
    <row r="287" spans="1:26" x14ac:dyDescent="0.25">
      <c r="A287" s="45" t="s">
        <v>349</v>
      </c>
      <c r="B287" s="45" t="s">
        <v>1211</v>
      </c>
      <c r="C287" s="45" t="s">
        <v>348</v>
      </c>
      <c r="D287" s="46" t="s">
        <v>350</v>
      </c>
      <c r="E287" s="23">
        <v>1.447718122633</v>
      </c>
      <c r="F287" s="23">
        <v>0.43581344556000001</v>
      </c>
      <c r="G287" s="23">
        <v>1.011904677073</v>
      </c>
      <c r="H287" s="23">
        <v>-11.011909664022001</v>
      </c>
      <c r="I287" s="23">
        <v>0.93601182629199997</v>
      </c>
      <c r="J287" s="49">
        <v>0.5</v>
      </c>
      <c r="K287" s="47" t="s">
        <v>904</v>
      </c>
      <c r="L287" s="23">
        <v>0.43581344556000001</v>
      </c>
      <c r="M287" s="47" t="s">
        <v>904</v>
      </c>
      <c r="N287" s="47" t="s">
        <v>904</v>
      </c>
      <c r="O287" s="49" t="s">
        <v>904</v>
      </c>
      <c r="P287" s="47" t="s">
        <v>904</v>
      </c>
      <c r="Q287" s="23">
        <v>1.011904677073</v>
      </c>
      <c r="R287" s="47" t="s">
        <v>904</v>
      </c>
      <c r="S287" s="47" t="s">
        <v>904</v>
      </c>
      <c r="T287" s="49" t="s">
        <v>904</v>
      </c>
      <c r="U287" s="47" t="s">
        <v>904</v>
      </c>
      <c r="V287" s="23">
        <v>1.447718122633</v>
      </c>
      <c r="W287" s="47" t="s">
        <v>904</v>
      </c>
      <c r="X287" s="47" t="s">
        <v>904</v>
      </c>
      <c r="Y287" s="49" t="s">
        <v>904</v>
      </c>
      <c r="Z287" s="50" t="s">
        <v>904</v>
      </c>
    </row>
    <row r="288" spans="1:26" x14ac:dyDescent="0.25">
      <c r="A288" s="45" t="s">
        <v>361</v>
      </c>
      <c r="B288" s="45" t="s">
        <v>1212</v>
      </c>
      <c r="C288" s="45" t="s">
        <v>348</v>
      </c>
      <c r="D288" s="46" t="s">
        <v>362</v>
      </c>
      <c r="E288" s="23">
        <v>3.3483894219030002</v>
      </c>
      <c r="F288" s="23">
        <v>0.92575385468100002</v>
      </c>
      <c r="G288" s="23">
        <v>2.4226355672220001</v>
      </c>
      <c r="H288" s="23">
        <v>-24.25083941338</v>
      </c>
      <c r="I288" s="23">
        <v>2.2409378996810001</v>
      </c>
      <c r="J288" s="49">
        <v>0.5</v>
      </c>
      <c r="K288" s="47" t="s">
        <v>904</v>
      </c>
      <c r="L288" s="23">
        <v>0.92575385468100002</v>
      </c>
      <c r="M288" s="47" t="s">
        <v>904</v>
      </c>
      <c r="N288" s="47" t="s">
        <v>904</v>
      </c>
      <c r="O288" s="49" t="s">
        <v>904</v>
      </c>
      <c r="P288" s="47" t="s">
        <v>904</v>
      </c>
      <c r="Q288" s="23">
        <v>2.4226355672220001</v>
      </c>
      <c r="R288" s="47" t="s">
        <v>904</v>
      </c>
      <c r="S288" s="47" t="s">
        <v>904</v>
      </c>
      <c r="T288" s="49" t="s">
        <v>904</v>
      </c>
      <c r="U288" s="47" t="s">
        <v>904</v>
      </c>
      <c r="V288" s="23">
        <v>3.3483894219030002</v>
      </c>
      <c r="W288" s="47" t="s">
        <v>904</v>
      </c>
      <c r="X288" s="47" t="s">
        <v>904</v>
      </c>
      <c r="Y288" s="49" t="s">
        <v>904</v>
      </c>
      <c r="Z288" s="50" t="s">
        <v>904</v>
      </c>
    </row>
    <row r="289" spans="1:26" x14ac:dyDescent="0.25">
      <c r="A289" s="45" t="s">
        <v>387</v>
      </c>
      <c r="B289" s="45" t="s">
        <v>1213</v>
      </c>
      <c r="C289" s="45" t="s">
        <v>348</v>
      </c>
      <c r="D289" s="46" t="s">
        <v>388</v>
      </c>
      <c r="E289" s="23">
        <v>3.5089371922729997</v>
      </c>
      <c r="F289" s="23">
        <v>1.199194207988</v>
      </c>
      <c r="G289" s="23">
        <v>2.3097429842849997</v>
      </c>
      <c r="H289" s="23">
        <v>-6.2520312029560001</v>
      </c>
      <c r="I289" s="23">
        <v>2.1365122604629998</v>
      </c>
      <c r="J289" s="49">
        <v>0.5</v>
      </c>
      <c r="K289" s="47" t="s">
        <v>904</v>
      </c>
      <c r="L289" s="23">
        <v>1.199194207988</v>
      </c>
      <c r="M289" s="47" t="s">
        <v>904</v>
      </c>
      <c r="N289" s="47" t="s">
        <v>904</v>
      </c>
      <c r="O289" s="49" t="s">
        <v>904</v>
      </c>
      <c r="P289" s="47" t="s">
        <v>904</v>
      </c>
      <c r="Q289" s="23">
        <v>2.3097429842849997</v>
      </c>
      <c r="R289" s="47" t="s">
        <v>904</v>
      </c>
      <c r="S289" s="47" t="s">
        <v>904</v>
      </c>
      <c r="T289" s="49" t="s">
        <v>904</v>
      </c>
      <c r="U289" s="47" t="s">
        <v>904</v>
      </c>
      <c r="V289" s="23">
        <v>3.5089371922729997</v>
      </c>
      <c r="W289" s="47" t="s">
        <v>904</v>
      </c>
      <c r="X289" s="47" t="s">
        <v>904</v>
      </c>
      <c r="Y289" s="49" t="s">
        <v>904</v>
      </c>
      <c r="Z289" s="50" t="s">
        <v>904</v>
      </c>
    </row>
    <row r="290" spans="1:26" x14ac:dyDescent="0.25">
      <c r="A290" s="45" t="s">
        <v>206</v>
      </c>
      <c r="B290" s="45" t="s">
        <v>1214</v>
      </c>
      <c r="C290" s="45" t="s">
        <v>923</v>
      </c>
      <c r="D290" s="46" t="s">
        <v>207</v>
      </c>
      <c r="E290" s="23">
        <v>59.755310532282998</v>
      </c>
      <c r="F290" s="23">
        <v>25.283959800736</v>
      </c>
      <c r="G290" s="23">
        <v>34.471350731546998</v>
      </c>
      <c r="H290" s="23">
        <v>-31.067225905899001</v>
      </c>
      <c r="I290" s="23">
        <v>31.885999426681</v>
      </c>
      <c r="J290" s="49">
        <v>0.47403000000000001</v>
      </c>
      <c r="K290" s="47">
        <v>22.739599388310999</v>
      </c>
      <c r="L290" s="23">
        <v>2.5443604124250001</v>
      </c>
      <c r="M290" s="47" t="s">
        <v>904</v>
      </c>
      <c r="N290" s="47" t="s">
        <v>904</v>
      </c>
      <c r="O290" s="49" t="s">
        <v>904</v>
      </c>
      <c r="P290" s="47">
        <v>28.712965981082</v>
      </c>
      <c r="Q290" s="23">
        <v>5.7583847504649999</v>
      </c>
      <c r="R290" s="47" t="s">
        <v>904</v>
      </c>
      <c r="S290" s="47" t="s">
        <v>904</v>
      </c>
      <c r="T290" s="49" t="s">
        <v>904</v>
      </c>
      <c r="U290" s="47">
        <v>51.452565369393</v>
      </c>
      <c r="V290" s="23">
        <v>8.30274516289</v>
      </c>
      <c r="W290" s="47" t="s">
        <v>904</v>
      </c>
      <c r="X290" s="47" t="s">
        <v>904</v>
      </c>
      <c r="Y290" s="49" t="s">
        <v>904</v>
      </c>
      <c r="Z290" s="50" t="s">
        <v>904</v>
      </c>
    </row>
    <row r="291" spans="1:26" x14ac:dyDescent="0.25">
      <c r="A291" s="45" t="s">
        <v>397</v>
      </c>
      <c r="B291" s="45" t="s">
        <v>1215</v>
      </c>
      <c r="C291" s="45" t="s">
        <v>348</v>
      </c>
      <c r="D291" s="46" t="s">
        <v>398</v>
      </c>
      <c r="E291" s="23">
        <v>2.5142510415719999</v>
      </c>
      <c r="F291" s="23">
        <v>0.74945187869800001</v>
      </c>
      <c r="G291" s="23">
        <v>1.7647991628739998</v>
      </c>
      <c r="H291" s="23">
        <v>-11.350318842354</v>
      </c>
      <c r="I291" s="23">
        <v>1.632439225658</v>
      </c>
      <c r="J291" s="49">
        <v>0.5</v>
      </c>
      <c r="K291" s="47" t="s">
        <v>904</v>
      </c>
      <c r="L291" s="23">
        <v>0.74945187869800001</v>
      </c>
      <c r="M291" s="47" t="s">
        <v>904</v>
      </c>
      <c r="N291" s="47" t="s">
        <v>904</v>
      </c>
      <c r="O291" s="49" t="s">
        <v>904</v>
      </c>
      <c r="P291" s="47" t="s">
        <v>904</v>
      </c>
      <c r="Q291" s="23">
        <v>1.7647991628739998</v>
      </c>
      <c r="R291" s="47" t="s">
        <v>904</v>
      </c>
      <c r="S291" s="47" t="s">
        <v>904</v>
      </c>
      <c r="T291" s="49" t="s">
        <v>904</v>
      </c>
      <c r="U291" s="47" t="s">
        <v>904</v>
      </c>
      <c r="V291" s="23">
        <v>2.5142510415719999</v>
      </c>
      <c r="W291" s="47" t="s">
        <v>904</v>
      </c>
      <c r="X291" s="47" t="s">
        <v>904</v>
      </c>
      <c r="Y291" s="49" t="s">
        <v>904</v>
      </c>
      <c r="Z291" s="50" t="s">
        <v>904</v>
      </c>
    </row>
    <row r="292" spans="1:26" x14ac:dyDescent="0.25">
      <c r="A292" s="45" t="s">
        <v>587</v>
      </c>
      <c r="B292" s="45" t="s">
        <v>1216</v>
      </c>
      <c r="C292" s="45" t="s">
        <v>348</v>
      </c>
      <c r="D292" s="46" t="s">
        <v>588</v>
      </c>
      <c r="E292" s="23">
        <v>4.7275213174870006</v>
      </c>
      <c r="F292" s="23">
        <v>1.6655577582090002</v>
      </c>
      <c r="G292" s="23">
        <v>3.0619635592780003</v>
      </c>
      <c r="H292" s="23">
        <v>-6.7505567309350001</v>
      </c>
      <c r="I292" s="23">
        <v>2.832316292332</v>
      </c>
      <c r="J292" s="49">
        <v>0.5</v>
      </c>
      <c r="K292" s="47" t="s">
        <v>904</v>
      </c>
      <c r="L292" s="23">
        <v>1.6655577582090002</v>
      </c>
      <c r="M292" s="47" t="s">
        <v>904</v>
      </c>
      <c r="N292" s="47" t="s">
        <v>904</v>
      </c>
      <c r="O292" s="49" t="s">
        <v>904</v>
      </c>
      <c r="P292" s="47" t="s">
        <v>904</v>
      </c>
      <c r="Q292" s="23">
        <v>3.0619635592780003</v>
      </c>
      <c r="R292" s="47" t="s">
        <v>904</v>
      </c>
      <c r="S292" s="47" t="s">
        <v>904</v>
      </c>
      <c r="T292" s="49" t="s">
        <v>904</v>
      </c>
      <c r="U292" s="47" t="s">
        <v>904</v>
      </c>
      <c r="V292" s="23">
        <v>4.7275213174870006</v>
      </c>
      <c r="W292" s="47" t="s">
        <v>904</v>
      </c>
      <c r="X292" s="47" t="s">
        <v>904</v>
      </c>
      <c r="Y292" s="49" t="s">
        <v>904</v>
      </c>
      <c r="Z292" s="50" t="s">
        <v>904</v>
      </c>
    </row>
    <row r="293" spans="1:26" x14ac:dyDescent="0.25">
      <c r="A293" s="45" t="s">
        <v>589</v>
      </c>
      <c r="B293" s="45" t="s">
        <v>1217</v>
      </c>
      <c r="C293" s="45" t="s">
        <v>348</v>
      </c>
      <c r="D293" s="46" t="s">
        <v>590</v>
      </c>
      <c r="E293" s="23">
        <v>5.0577410276389996</v>
      </c>
      <c r="F293" s="23">
        <v>1.699697494112</v>
      </c>
      <c r="G293" s="23">
        <v>3.3580435335269998</v>
      </c>
      <c r="H293" s="23">
        <v>-12.871470239447</v>
      </c>
      <c r="I293" s="23">
        <v>3.106190268512</v>
      </c>
      <c r="J293" s="49">
        <v>0.5</v>
      </c>
      <c r="K293" s="47" t="s">
        <v>904</v>
      </c>
      <c r="L293" s="23">
        <v>1.699697494112</v>
      </c>
      <c r="M293" s="47" t="s">
        <v>904</v>
      </c>
      <c r="N293" s="47" t="s">
        <v>904</v>
      </c>
      <c r="O293" s="49" t="s">
        <v>904</v>
      </c>
      <c r="P293" s="47" t="s">
        <v>904</v>
      </c>
      <c r="Q293" s="23">
        <v>3.3580435335269998</v>
      </c>
      <c r="R293" s="47" t="s">
        <v>904</v>
      </c>
      <c r="S293" s="47" t="s">
        <v>904</v>
      </c>
      <c r="T293" s="49" t="s">
        <v>904</v>
      </c>
      <c r="U293" s="47" t="s">
        <v>904</v>
      </c>
      <c r="V293" s="23">
        <v>5.0577410276389996</v>
      </c>
      <c r="W293" s="47" t="s">
        <v>904</v>
      </c>
      <c r="X293" s="47" t="s">
        <v>904</v>
      </c>
      <c r="Y293" s="49" t="s">
        <v>904</v>
      </c>
      <c r="Z293" s="50" t="s">
        <v>904</v>
      </c>
    </row>
    <row r="294" spans="1:26" x14ac:dyDescent="0.25">
      <c r="A294" s="45" t="s">
        <v>373</v>
      </c>
      <c r="B294" s="45" t="s">
        <v>1218</v>
      </c>
      <c r="C294" s="45" t="s">
        <v>348</v>
      </c>
      <c r="D294" s="46" t="s">
        <v>374</v>
      </c>
      <c r="E294" s="23">
        <v>2.9923754962220004</v>
      </c>
      <c r="F294" s="23">
        <v>0.93399565310600008</v>
      </c>
      <c r="G294" s="23">
        <v>2.0583798431160001</v>
      </c>
      <c r="H294" s="23">
        <v>-14.221681045957999</v>
      </c>
      <c r="I294" s="23">
        <v>1.9040013548820001</v>
      </c>
      <c r="J294" s="49">
        <v>0.5</v>
      </c>
      <c r="K294" s="47" t="s">
        <v>904</v>
      </c>
      <c r="L294" s="23">
        <v>0.93399565310600008</v>
      </c>
      <c r="M294" s="47" t="s">
        <v>904</v>
      </c>
      <c r="N294" s="47" t="s">
        <v>904</v>
      </c>
      <c r="O294" s="49" t="s">
        <v>904</v>
      </c>
      <c r="P294" s="47" t="s">
        <v>904</v>
      </c>
      <c r="Q294" s="23">
        <v>2.0583798431160001</v>
      </c>
      <c r="R294" s="47" t="s">
        <v>904</v>
      </c>
      <c r="S294" s="47" t="s">
        <v>904</v>
      </c>
      <c r="T294" s="49" t="s">
        <v>904</v>
      </c>
      <c r="U294" s="47" t="s">
        <v>904</v>
      </c>
      <c r="V294" s="23">
        <v>2.9923754962220004</v>
      </c>
      <c r="W294" s="47" t="s">
        <v>904</v>
      </c>
      <c r="X294" s="47" t="s">
        <v>904</v>
      </c>
      <c r="Y294" s="49" t="s">
        <v>904</v>
      </c>
      <c r="Z294" s="50" t="s">
        <v>904</v>
      </c>
    </row>
    <row r="295" spans="1:26" x14ac:dyDescent="0.25">
      <c r="A295" s="45" t="s">
        <v>603</v>
      </c>
      <c r="B295" s="45" t="s">
        <v>1219</v>
      </c>
      <c r="C295" s="45" t="s">
        <v>348</v>
      </c>
      <c r="D295" s="46" t="s">
        <v>604</v>
      </c>
      <c r="E295" s="23">
        <v>4.3587391849900001</v>
      </c>
      <c r="F295" s="23">
        <v>1.5020464274650001</v>
      </c>
      <c r="G295" s="23">
        <v>2.8566927575249998</v>
      </c>
      <c r="H295" s="23">
        <v>-8.2383625912490004</v>
      </c>
      <c r="I295" s="23">
        <v>2.6424408007109998</v>
      </c>
      <c r="J295" s="49">
        <v>0.5</v>
      </c>
      <c r="K295" s="47" t="s">
        <v>904</v>
      </c>
      <c r="L295" s="23">
        <v>1.5020464274650001</v>
      </c>
      <c r="M295" s="47" t="s">
        <v>904</v>
      </c>
      <c r="N295" s="47" t="s">
        <v>904</v>
      </c>
      <c r="O295" s="49" t="s">
        <v>904</v>
      </c>
      <c r="P295" s="47" t="s">
        <v>904</v>
      </c>
      <c r="Q295" s="23">
        <v>2.8566927575249998</v>
      </c>
      <c r="R295" s="47" t="s">
        <v>904</v>
      </c>
      <c r="S295" s="47" t="s">
        <v>904</v>
      </c>
      <c r="T295" s="49" t="s">
        <v>904</v>
      </c>
      <c r="U295" s="47" t="s">
        <v>904</v>
      </c>
      <c r="V295" s="23">
        <v>4.3587391849900001</v>
      </c>
      <c r="W295" s="47" t="s">
        <v>904</v>
      </c>
      <c r="X295" s="47" t="s">
        <v>904</v>
      </c>
      <c r="Y295" s="49" t="s">
        <v>904</v>
      </c>
      <c r="Z295" s="50" t="s">
        <v>904</v>
      </c>
    </row>
    <row r="296" spans="1:26" x14ac:dyDescent="0.25">
      <c r="A296" s="45" t="s">
        <v>617</v>
      </c>
      <c r="B296" s="45" t="s">
        <v>1220</v>
      </c>
      <c r="C296" s="45" t="s">
        <v>348</v>
      </c>
      <c r="D296" s="46" t="s">
        <v>618</v>
      </c>
      <c r="E296" s="23">
        <v>2.5375317723490003</v>
      </c>
      <c r="F296" s="23">
        <v>0.81166743204299996</v>
      </c>
      <c r="G296" s="23">
        <v>1.7258643403060001</v>
      </c>
      <c r="H296" s="23">
        <v>-6.3963002907559998</v>
      </c>
      <c r="I296" s="23">
        <v>1.5964245147830001</v>
      </c>
      <c r="J296" s="49">
        <v>0.5</v>
      </c>
      <c r="K296" s="47" t="s">
        <v>904</v>
      </c>
      <c r="L296" s="23">
        <v>0.81166743204299996</v>
      </c>
      <c r="M296" s="47" t="s">
        <v>904</v>
      </c>
      <c r="N296" s="47" t="s">
        <v>904</v>
      </c>
      <c r="O296" s="49" t="s">
        <v>904</v>
      </c>
      <c r="P296" s="47" t="s">
        <v>904</v>
      </c>
      <c r="Q296" s="23">
        <v>1.7258643403060001</v>
      </c>
      <c r="R296" s="47" t="s">
        <v>904</v>
      </c>
      <c r="S296" s="47" t="s">
        <v>904</v>
      </c>
      <c r="T296" s="49" t="s">
        <v>904</v>
      </c>
      <c r="U296" s="47" t="s">
        <v>904</v>
      </c>
      <c r="V296" s="23">
        <v>2.5375317723490003</v>
      </c>
      <c r="W296" s="47" t="s">
        <v>904</v>
      </c>
      <c r="X296" s="47" t="s">
        <v>904</v>
      </c>
      <c r="Y296" s="49" t="s">
        <v>904</v>
      </c>
      <c r="Z296" s="50" t="s">
        <v>904</v>
      </c>
    </row>
    <row r="297" spans="1:26" x14ac:dyDescent="0.25">
      <c r="A297" s="45" t="s">
        <v>647</v>
      </c>
      <c r="B297" s="45" t="s">
        <v>1221</v>
      </c>
      <c r="C297" s="45" t="s">
        <v>348</v>
      </c>
      <c r="D297" s="46" t="s">
        <v>648</v>
      </c>
      <c r="E297" s="23">
        <v>3.5788181810789998</v>
      </c>
      <c r="F297" s="23">
        <v>1.1948647260990002</v>
      </c>
      <c r="G297" s="23">
        <v>2.3839534549799999</v>
      </c>
      <c r="H297" s="23">
        <v>-15.002059158978</v>
      </c>
      <c r="I297" s="23">
        <v>2.2051569458559999</v>
      </c>
      <c r="J297" s="49">
        <v>0.5</v>
      </c>
      <c r="K297" s="47" t="s">
        <v>904</v>
      </c>
      <c r="L297" s="23">
        <v>1.1948647260990002</v>
      </c>
      <c r="M297" s="47" t="s">
        <v>904</v>
      </c>
      <c r="N297" s="47" t="s">
        <v>904</v>
      </c>
      <c r="O297" s="49" t="s">
        <v>904</v>
      </c>
      <c r="P297" s="47" t="s">
        <v>904</v>
      </c>
      <c r="Q297" s="23">
        <v>2.3839534549799999</v>
      </c>
      <c r="R297" s="47" t="s">
        <v>904</v>
      </c>
      <c r="S297" s="47" t="s">
        <v>904</v>
      </c>
      <c r="T297" s="49" t="s">
        <v>904</v>
      </c>
      <c r="U297" s="47" t="s">
        <v>904</v>
      </c>
      <c r="V297" s="23">
        <v>3.5788181810789998</v>
      </c>
      <c r="W297" s="47" t="s">
        <v>904</v>
      </c>
      <c r="X297" s="47" t="s">
        <v>904</v>
      </c>
      <c r="Y297" s="49" t="s">
        <v>904</v>
      </c>
      <c r="Z297" s="50" t="s">
        <v>904</v>
      </c>
    </row>
    <row r="298" spans="1:26" x14ac:dyDescent="0.25">
      <c r="A298" s="45" t="s">
        <v>559</v>
      </c>
      <c r="B298" s="45" t="s">
        <v>1222</v>
      </c>
      <c r="C298" s="45" t="s">
        <v>348</v>
      </c>
      <c r="D298" s="46" t="s">
        <v>560</v>
      </c>
      <c r="E298" s="23">
        <v>3.1540815201469998</v>
      </c>
      <c r="F298" s="23">
        <v>1.0066512934380001</v>
      </c>
      <c r="G298" s="23">
        <v>2.147430226709</v>
      </c>
      <c r="H298" s="23">
        <v>-11.954756714949001</v>
      </c>
      <c r="I298" s="23">
        <v>1.986372959706</v>
      </c>
      <c r="J298" s="49">
        <v>0.5</v>
      </c>
      <c r="K298" s="47" t="s">
        <v>904</v>
      </c>
      <c r="L298" s="23">
        <v>1.0066512934380001</v>
      </c>
      <c r="M298" s="47" t="s">
        <v>904</v>
      </c>
      <c r="N298" s="47" t="s">
        <v>904</v>
      </c>
      <c r="O298" s="49" t="s">
        <v>904</v>
      </c>
      <c r="P298" s="47" t="s">
        <v>904</v>
      </c>
      <c r="Q298" s="23">
        <v>2.147430226709</v>
      </c>
      <c r="R298" s="47" t="s">
        <v>904</v>
      </c>
      <c r="S298" s="47" t="s">
        <v>904</v>
      </c>
      <c r="T298" s="49" t="s">
        <v>904</v>
      </c>
      <c r="U298" s="47" t="s">
        <v>904</v>
      </c>
      <c r="V298" s="23">
        <v>3.1540815201469998</v>
      </c>
      <c r="W298" s="47" t="s">
        <v>904</v>
      </c>
      <c r="X298" s="47" t="s">
        <v>904</v>
      </c>
      <c r="Y298" s="49" t="s">
        <v>904</v>
      </c>
      <c r="Z298" s="50" t="s">
        <v>904</v>
      </c>
    </row>
    <row r="299" spans="1:26" x14ac:dyDescent="0.25">
      <c r="A299" s="45" t="s">
        <v>661</v>
      </c>
      <c r="B299" s="45" t="s">
        <v>1223</v>
      </c>
      <c r="C299" s="45" t="s">
        <v>348</v>
      </c>
      <c r="D299" s="46" t="s">
        <v>662</v>
      </c>
      <c r="E299" s="23">
        <v>5.0317335073599994</v>
      </c>
      <c r="F299" s="23">
        <v>1.6755495587889999</v>
      </c>
      <c r="G299" s="23">
        <v>3.3561839485709997</v>
      </c>
      <c r="H299" s="23">
        <v>-14.065381226866</v>
      </c>
      <c r="I299" s="23">
        <v>3.1044701524279996</v>
      </c>
      <c r="J299" s="49">
        <v>0.5</v>
      </c>
      <c r="K299" s="47" t="s">
        <v>904</v>
      </c>
      <c r="L299" s="23">
        <v>1.6755495587889999</v>
      </c>
      <c r="M299" s="47" t="s">
        <v>904</v>
      </c>
      <c r="N299" s="47" t="s">
        <v>904</v>
      </c>
      <c r="O299" s="49" t="s">
        <v>904</v>
      </c>
      <c r="P299" s="47" t="s">
        <v>904</v>
      </c>
      <c r="Q299" s="23">
        <v>3.3561839485709997</v>
      </c>
      <c r="R299" s="47" t="s">
        <v>904</v>
      </c>
      <c r="S299" s="47" t="s">
        <v>904</v>
      </c>
      <c r="T299" s="49" t="s">
        <v>904</v>
      </c>
      <c r="U299" s="47" t="s">
        <v>904</v>
      </c>
      <c r="V299" s="23">
        <v>5.0317335073599994</v>
      </c>
      <c r="W299" s="47" t="s">
        <v>904</v>
      </c>
      <c r="X299" s="47" t="s">
        <v>904</v>
      </c>
      <c r="Y299" s="49" t="s">
        <v>904</v>
      </c>
      <c r="Z299" s="50" t="s">
        <v>904</v>
      </c>
    </row>
    <row r="300" spans="1:26" x14ac:dyDescent="0.25">
      <c r="A300" s="45" t="s">
        <v>671</v>
      </c>
      <c r="B300" s="45" t="s">
        <v>1224</v>
      </c>
      <c r="C300" s="45" t="s">
        <v>348</v>
      </c>
      <c r="D300" s="46" t="s">
        <v>672</v>
      </c>
      <c r="E300" s="23">
        <v>3.2922167179940001</v>
      </c>
      <c r="F300" s="23">
        <v>1.1435124128759999</v>
      </c>
      <c r="G300" s="23">
        <v>2.1487043051180001</v>
      </c>
      <c r="H300" s="23">
        <v>-5.8709439050559995</v>
      </c>
      <c r="I300" s="23">
        <v>1.9875514822339999</v>
      </c>
      <c r="J300" s="49">
        <v>0.5</v>
      </c>
      <c r="K300" s="47" t="s">
        <v>904</v>
      </c>
      <c r="L300" s="23">
        <v>1.1435124128759999</v>
      </c>
      <c r="M300" s="47" t="s">
        <v>904</v>
      </c>
      <c r="N300" s="47" t="s">
        <v>904</v>
      </c>
      <c r="O300" s="49" t="s">
        <v>904</v>
      </c>
      <c r="P300" s="47" t="s">
        <v>904</v>
      </c>
      <c r="Q300" s="23">
        <v>2.1487043051180001</v>
      </c>
      <c r="R300" s="47" t="s">
        <v>904</v>
      </c>
      <c r="S300" s="47" t="s">
        <v>904</v>
      </c>
      <c r="T300" s="49" t="s">
        <v>904</v>
      </c>
      <c r="U300" s="47" t="s">
        <v>904</v>
      </c>
      <c r="V300" s="23">
        <v>3.2922167179940001</v>
      </c>
      <c r="W300" s="47" t="s">
        <v>904</v>
      </c>
      <c r="X300" s="47" t="s">
        <v>904</v>
      </c>
      <c r="Y300" s="49" t="s">
        <v>904</v>
      </c>
      <c r="Z300" s="50" t="s">
        <v>904</v>
      </c>
    </row>
    <row r="301" spans="1:26" x14ac:dyDescent="0.25">
      <c r="A301" s="45" t="s">
        <v>79</v>
      </c>
      <c r="B301" s="45" t="s">
        <v>1225</v>
      </c>
      <c r="C301" s="45" t="s">
        <v>36</v>
      </c>
      <c r="D301" s="46" t="s">
        <v>80</v>
      </c>
      <c r="E301" s="23">
        <v>77.246170329408002</v>
      </c>
      <c r="F301" s="23">
        <v>31.980637744235</v>
      </c>
      <c r="G301" s="23">
        <v>45.265532585173005</v>
      </c>
      <c r="H301" s="23">
        <v>30.251705843829999</v>
      </c>
      <c r="I301" s="23">
        <v>41.870617641285001</v>
      </c>
      <c r="J301" s="49">
        <v>0</v>
      </c>
      <c r="K301" s="47">
        <v>28.817177975055003</v>
      </c>
      <c r="L301" s="23">
        <v>3.1634597691799997</v>
      </c>
      <c r="M301" s="47" t="s">
        <v>904</v>
      </c>
      <c r="N301" s="47" t="s">
        <v>904</v>
      </c>
      <c r="O301" s="49" t="s">
        <v>904</v>
      </c>
      <c r="P301" s="47">
        <v>39.413016149907996</v>
      </c>
      <c r="Q301" s="23">
        <v>5.8525164352649997</v>
      </c>
      <c r="R301" s="47" t="s">
        <v>904</v>
      </c>
      <c r="S301" s="47" t="s">
        <v>904</v>
      </c>
      <c r="T301" s="49" t="s">
        <v>904</v>
      </c>
      <c r="U301" s="47">
        <v>68.230194124963006</v>
      </c>
      <c r="V301" s="23">
        <v>9.0159762044439997</v>
      </c>
      <c r="W301" s="47" t="s">
        <v>904</v>
      </c>
      <c r="X301" s="47" t="s">
        <v>904</v>
      </c>
      <c r="Y301" s="49" t="s">
        <v>904</v>
      </c>
      <c r="Z301" s="50" t="s">
        <v>904</v>
      </c>
    </row>
    <row r="302" spans="1:26" x14ac:dyDescent="0.25">
      <c r="A302" s="45" t="s">
        <v>754</v>
      </c>
      <c r="B302" s="45" t="s">
        <v>1226</v>
      </c>
      <c r="C302" s="45" t="s">
        <v>751</v>
      </c>
      <c r="D302" s="46" t="s">
        <v>755</v>
      </c>
      <c r="E302" s="23">
        <v>27.111483523791001</v>
      </c>
      <c r="F302" s="23">
        <v>12.766507600100999</v>
      </c>
      <c r="G302" s="23">
        <v>14.344975923690001</v>
      </c>
      <c r="H302" s="23">
        <v>10.111275672742</v>
      </c>
      <c r="I302" s="23">
        <v>13.269102729413001</v>
      </c>
      <c r="J302" s="49">
        <v>0</v>
      </c>
      <c r="K302" s="47" t="s">
        <v>904</v>
      </c>
      <c r="L302" s="23" t="s">
        <v>904</v>
      </c>
      <c r="M302" s="47">
        <v>12.766507600100999</v>
      </c>
      <c r="N302" s="47" t="s">
        <v>904</v>
      </c>
      <c r="O302" s="49" t="s">
        <v>904</v>
      </c>
      <c r="P302" s="47" t="s">
        <v>904</v>
      </c>
      <c r="Q302" s="23" t="s">
        <v>904</v>
      </c>
      <c r="R302" s="47">
        <v>14.344975923690001</v>
      </c>
      <c r="S302" s="47" t="s">
        <v>904</v>
      </c>
      <c r="T302" s="49" t="s">
        <v>904</v>
      </c>
      <c r="U302" s="47" t="s">
        <v>904</v>
      </c>
      <c r="V302" s="23" t="s">
        <v>904</v>
      </c>
      <c r="W302" s="47">
        <v>27.111483523791001</v>
      </c>
      <c r="X302" s="47" t="s">
        <v>904</v>
      </c>
      <c r="Y302" s="49" t="s">
        <v>904</v>
      </c>
      <c r="Z302" s="50" t="s">
        <v>904</v>
      </c>
    </row>
    <row r="303" spans="1:26" x14ac:dyDescent="0.25">
      <c r="A303" s="45" t="s">
        <v>244</v>
      </c>
      <c r="B303" s="45" t="s">
        <v>1227</v>
      </c>
      <c r="C303" s="45" t="s">
        <v>923</v>
      </c>
      <c r="D303" s="46" t="s">
        <v>245</v>
      </c>
      <c r="E303" s="23">
        <v>83.198542708814998</v>
      </c>
      <c r="F303" s="23">
        <v>32.538934737851001</v>
      </c>
      <c r="G303" s="23">
        <v>50.659607970963997</v>
      </c>
      <c r="H303" s="23">
        <v>1.6225404474229999</v>
      </c>
      <c r="I303" s="23">
        <v>46.860137373141995</v>
      </c>
      <c r="J303" s="49">
        <v>0</v>
      </c>
      <c r="K303" s="47">
        <v>28.041741328768001</v>
      </c>
      <c r="L303" s="23">
        <v>4.4971934090830006</v>
      </c>
      <c r="M303" s="47" t="s">
        <v>904</v>
      </c>
      <c r="N303" s="47" t="s">
        <v>904</v>
      </c>
      <c r="O303" s="49" t="s">
        <v>904</v>
      </c>
      <c r="P303" s="47">
        <v>41.538700938120996</v>
      </c>
      <c r="Q303" s="23">
        <v>9.1209070328430002</v>
      </c>
      <c r="R303" s="47" t="s">
        <v>904</v>
      </c>
      <c r="S303" s="47" t="s">
        <v>904</v>
      </c>
      <c r="T303" s="49" t="s">
        <v>904</v>
      </c>
      <c r="U303" s="47">
        <v>69.580442266887999</v>
      </c>
      <c r="V303" s="23">
        <v>13.618100441926</v>
      </c>
      <c r="W303" s="47" t="s">
        <v>904</v>
      </c>
      <c r="X303" s="47" t="s">
        <v>904</v>
      </c>
      <c r="Y303" s="49" t="s">
        <v>904</v>
      </c>
      <c r="Z303" s="50" t="s">
        <v>904</v>
      </c>
    </row>
    <row r="304" spans="1:26" x14ac:dyDescent="0.25">
      <c r="A304" s="45" t="s">
        <v>276</v>
      </c>
      <c r="B304" s="45" t="s">
        <v>1228</v>
      </c>
      <c r="C304" s="45" t="s">
        <v>923</v>
      </c>
      <c r="D304" s="46" t="s">
        <v>277</v>
      </c>
      <c r="E304" s="23">
        <v>53.638942116860001</v>
      </c>
      <c r="F304" s="23">
        <v>21.337974987928</v>
      </c>
      <c r="G304" s="23">
        <v>32.300967128932001</v>
      </c>
      <c r="H304" s="23">
        <v>9.5274756160630005</v>
      </c>
      <c r="I304" s="23">
        <v>29.878394594262002</v>
      </c>
      <c r="J304" s="49">
        <v>0</v>
      </c>
      <c r="K304" s="47">
        <v>18.889872394104</v>
      </c>
      <c r="L304" s="23">
        <v>2.4481025938240002</v>
      </c>
      <c r="M304" s="47" t="s">
        <v>904</v>
      </c>
      <c r="N304" s="47" t="s">
        <v>904</v>
      </c>
      <c r="O304" s="49" t="s">
        <v>904</v>
      </c>
      <c r="P304" s="47">
        <v>27.188138175355</v>
      </c>
      <c r="Q304" s="23">
        <v>5.112828953578</v>
      </c>
      <c r="R304" s="47" t="s">
        <v>904</v>
      </c>
      <c r="S304" s="47" t="s">
        <v>904</v>
      </c>
      <c r="T304" s="49" t="s">
        <v>904</v>
      </c>
      <c r="U304" s="47">
        <v>46.078010569458996</v>
      </c>
      <c r="V304" s="23">
        <v>7.5609315474020002</v>
      </c>
      <c r="W304" s="47" t="s">
        <v>904</v>
      </c>
      <c r="X304" s="47" t="s">
        <v>904</v>
      </c>
      <c r="Y304" s="49" t="s">
        <v>904</v>
      </c>
      <c r="Z304" s="50" t="s">
        <v>904</v>
      </c>
    </row>
    <row r="305" spans="1:26" x14ac:dyDescent="0.25">
      <c r="A305" s="45" t="s">
        <v>126</v>
      </c>
      <c r="B305" s="45" t="s">
        <v>1229</v>
      </c>
      <c r="C305" s="45" t="s">
        <v>915</v>
      </c>
      <c r="D305" s="46" t="s">
        <v>127</v>
      </c>
      <c r="E305" s="23">
        <v>179.52125418561999</v>
      </c>
      <c r="F305" s="23">
        <v>73.479778812673999</v>
      </c>
      <c r="G305" s="23">
        <v>106.041475372946</v>
      </c>
      <c r="H305" s="23">
        <v>45.339358260103005</v>
      </c>
      <c r="I305" s="23">
        <v>98.08836471997499</v>
      </c>
      <c r="J305" s="49">
        <v>0</v>
      </c>
      <c r="K305" s="47">
        <v>57.938643114394999</v>
      </c>
      <c r="L305" s="23">
        <v>15.541135698279001</v>
      </c>
      <c r="M305" s="47" t="s">
        <v>904</v>
      </c>
      <c r="N305" s="47" t="s">
        <v>904</v>
      </c>
      <c r="O305" s="49" t="s">
        <v>904</v>
      </c>
      <c r="P305" s="47">
        <v>78.884975196412995</v>
      </c>
      <c r="Q305" s="23">
        <v>27.156500176532997</v>
      </c>
      <c r="R305" s="47" t="s">
        <v>904</v>
      </c>
      <c r="S305" s="47" t="s">
        <v>904</v>
      </c>
      <c r="T305" s="49" t="s">
        <v>904</v>
      </c>
      <c r="U305" s="47">
        <v>136.823618310808</v>
      </c>
      <c r="V305" s="23">
        <v>42.697635874810999</v>
      </c>
      <c r="W305" s="47" t="s">
        <v>904</v>
      </c>
      <c r="X305" s="47" t="s">
        <v>904</v>
      </c>
      <c r="Y305" s="49" t="s">
        <v>904</v>
      </c>
      <c r="Z305" s="50" t="s">
        <v>904</v>
      </c>
    </row>
    <row r="306" spans="1:26" x14ac:dyDescent="0.25">
      <c r="A306" s="45" t="s">
        <v>705</v>
      </c>
      <c r="B306" s="45" t="s">
        <v>1230</v>
      </c>
      <c r="C306" s="45" t="s">
        <v>348</v>
      </c>
      <c r="D306" s="46" t="s">
        <v>706</v>
      </c>
      <c r="E306" s="23">
        <v>2.3455169275300003</v>
      </c>
      <c r="F306" s="23">
        <v>0.58024775055200006</v>
      </c>
      <c r="G306" s="23">
        <v>1.765269176978</v>
      </c>
      <c r="H306" s="23">
        <v>-14.214615324153</v>
      </c>
      <c r="I306" s="23">
        <v>1.6328739887039998</v>
      </c>
      <c r="J306" s="49">
        <v>0.5</v>
      </c>
      <c r="K306" s="47" t="s">
        <v>904</v>
      </c>
      <c r="L306" s="23">
        <v>0.58024775055200006</v>
      </c>
      <c r="M306" s="47" t="s">
        <v>904</v>
      </c>
      <c r="N306" s="47" t="s">
        <v>904</v>
      </c>
      <c r="O306" s="49" t="s">
        <v>904</v>
      </c>
      <c r="P306" s="47" t="s">
        <v>904</v>
      </c>
      <c r="Q306" s="23">
        <v>1.765269176978</v>
      </c>
      <c r="R306" s="47" t="s">
        <v>904</v>
      </c>
      <c r="S306" s="47" t="s">
        <v>904</v>
      </c>
      <c r="T306" s="49" t="s">
        <v>904</v>
      </c>
      <c r="U306" s="47" t="s">
        <v>904</v>
      </c>
      <c r="V306" s="23">
        <v>2.3455169275300003</v>
      </c>
      <c r="W306" s="47" t="s">
        <v>904</v>
      </c>
      <c r="X306" s="47" t="s">
        <v>904</v>
      </c>
      <c r="Y306" s="49" t="s">
        <v>904</v>
      </c>
      <c r="Z306" s="50" t="s">
        <v>904</v>
      </c>
    </row>
    <row r="307" spans="1:26" x14ac:dyDescent="0.25">
      <c r="A307" s="45" t="s">
        <v>507</v>
      </c>
      <c r="B307" s="45" t="s">
        <v>1231</v>
      </c>
      <c r="C307" s="45" t="s">
        <v>348</v>
      </c>
      <c r="D307" s="46" t="s">
        <v>508</v>
      </c>
      <c r="E307" s="23">
        <v>3.3092602106029996</v>
      </c>
      <c r="F307" s="23">
        <v>0.99836975539700001</v>
      </c>
      <c r="G307" s="23">
        <v>2.3108904552059997</v>
      </c>
      <c r="H307" s="23">
        <v>-23.708336057681002</v>
      </c>
      <c r="I307" s="23">
        <v>2.1375736710660003</v>
      </c>
      <c r="J307" s="49">
        <v>0.5</v>
      </c>
      <c r="K307" s="47" t="s">
        <v>904</v>
      </c>
      <c r="L307" s="23">
        <v>0.99836975539700001</v>
      </c>
      <c r="M307" s="47" t="s">
        <v>904</v>
      </c>
      <c r="N307" s="47" t="s">
        <v>904</v>
      </c>
      <c r="O307" s="49" t="s">
        <v>904</v>
      </c>
      <c r="P307" s="47" t="s">
        <v>904</v>
      </c>
      <c r="Q307" s="23">
        <v>2.3108904552059997</v>
      </c>
      <c r="R307" s="47" t="s">
        <v>904</v>
      </c>
      <c r="S307" s="47" t="s">
        <v>904</v>
      </c>
      <c r="T307" s="49" t="s">
        <v>904</v>
      </c>
      <c r="U307" s="47" t="s">
        <v>904</v>
      </c>
      <c r="V307" s="23">
        <v>3.3092602106029996</v>
      </c>
      <c r="W307" s="47" t="s">
        <v>904</v>
      </c>
      <c r="X307" s="47" t="s">
        <v>904</v>
      </c>
      <c r="Y307" s="49" t="s">
        <v>904</v>
      </c>
      <c r="Z307" s="50" t="s">
        <v>904</v>
      </c>
    </row>
    <row r="308" spans="1:26" x14ac:dyDescent="0.25">
      <c r="A308" s="45" t="s">
        <v>687</v>
      </c>
      <c r="B308" s="45" t="s">
        <v>1232</v>
      </c>
      <c r="C308" s="45" t="s">
        <v>348</v>
      </c>
      <c r="D308" s="46" t="s">
        <v>688</v>
      </c>
      <c r="E308" s="23">
        <v>3.4466774522529997</v>
      </c>
      <c r="F308" s="23">
        <v>1.1407434197780002</v>
      </c>
      <c r="G308" s="23">
        <v>2.3059340324749997</v>
      </c>
      <c r="H308" s="23">
        <v>-16.048735791812998</v>
      </c>
      <c r="I308" s="23">
        <v>2.1329889800389998</v>
      </c>
      <c r="J308" s="49">
        <v>0.5</v>
      </c>
      <c r="K308" s="47" t="s">
        <v>904</v>
      </c>
      <c r="L308" s="23">
        <v>1.1407434197780002</v>
      </c>
      <c r="M308" s="47" t="s">
        <v>904</v>
      </c>
      <c r="N308" s="47" t="s">
        <v>904</v>
      </c>
      <c r="O308" s="49" t="s">
        <v>904</v>
      </c>
      <c r="P308" s="47" t="s">
        <v>904</v>
      </c>
      <c r="Q308" s="23">
        <v>2.3059340324749997</v>
      </c>
      <c r="R308" s="47" t="s">
        <v>904</v>
      </c>
      <c r="S308" s="47" t="s">
        <v>904</v>
      </c>
      <c r="T308" s="49" t="s">
        <v>904</v>
      </c>
      <c r="U308" s="47" t="s">
        <v>904</v>
      </c>
      <c r="V308" s="23">
        <v>3.4466774522529997</v>
      </c>
      <c r="W308" s="47" t="s">
        <v>904</v>
      </c>
      <c r="X308" s="47" t="s">
        <v>904</v>
      </c>
      <c r="Y308" s="49" t="s">
        <v>904</v>
      </c>
      <c r="Z308" s="50" t="s">
        <v>904</v>
      </c>
    </row>
    <row r="309" spans="1:26" x14ac:dyDescent="0.25">
      <c r="A309" s="45" t="s">
        <v>59</v>
      </c>
      <c r="B309" s="45" t="s">
        <v>1233</v>
      </c>
      <c r="C309" s="45" t="s">
        <v>36</v>
      </c>
      <c r="D309" s="46" t="s">
        <v>60</v>
      </c>
      <c r="E309" s="23">
        <v>70.357749376094006</v>
      </c>
      <c r="F309" s="23">
        <v>28.057499155710001</v>
      </c>
      <c r="G309" s="23">
        <v>42.300250220384001</v>
      </c>
      <c r="H309" s="23">
        <v>18.146576024375999</v>
      </c>
      <c r="I309" s="23">
        <v>39.127731453856001</v>
      </c>
      <c r="J309" s="49">
        <v>0</v>
      </c>
      <c r="K309" s="47">
        <v>25.100770468827999</v>
      </c>
      <c r="L309" s="23">
        <v>2.9567286868819997</v>
      </c>
      <c r="M309" s="47" t="s">
        <v>904</v>
      </c>
      <c r="N309" s="47" t="s">
        <v>904</v>
      </c>
      <c r="O309" s="49" t="s">
        <v>904</v>
      </c>
      <c r="P309" s="47">
        <v>36.479621245711002</v>
      </c>
      <c r="Q309" s="23">
        <v>5.8206289746740003</v>
      </c>
      <c r="R309" s="47" t="s">
        <v>904</v>
      </c>
      <c r="S309" s="47" t="s">
        <v>904</v>
      </c>
      <c r="T309" s="49" t="s">
        <v>904</v>
      </c>
      <c r="U309" s="47">
        <v>61.580391714538997</v>
      </c>
      <c r="V309" s="23">
        <v>8.7773576615559996</v>
      </c>
      <c r="W309" s="47" t="s">
        <v>904</v>
      </c>
      <c r="X309" s="47" t="s">
        <v>904</v>
      </c>
      <c r="Y309" s="49" t="s">
        <v>904</v>
      </c>
      <c r="Z309" s="50" t="s">
        <v>904</v>
      </c>
    </row>
    <row r="310" spans="1:26" x14ac:dyDescent="0.25">
      <c r="A310" s="45" t="s">
        <v>673</v>
      </c>
      <c r="B310" s="45" t="s">
        <v>1234</v>
      </c>
      <c r="C310" s="45" t="s">
        <v>348</v>
      </c>
      <c r="D310" s="46" t="s">
        <v>674</v>
      </c>
      <c r="E310" s="23">
        <v>3.8732740989259997</v>
      </c>
      <c r="F310" s="23">
        <v>1.2884093632</v>
      </c>
      <c r="G310" s="23">
        <v>2.5848647357259997</v>
      </c>
      <c r="H310" s="23">
        <v>-14.493676632847</v>
      </c>
      <c r="I310" s="23">
        <v>2.3909998805470001</v>
      </c>
      <c r="J310" s="49">
        <v>0.5</v>
      </c>
      <c r="K310" s="47" t="s">
        <v>904</v>
      </c>
      <c r="L310" s="23">
        <v>1.2884093632</v>
      </c>
      <c r="M310" s="47" t="s">
        <v>904</v>
      </c>
      <c r="N310" s="47" t="s">
        <v>904</v>
      </c>
      <c r="O310" s="49" t="s">
        <v>904</v>
      </c>
      <c r="P310" s="47" t="s">
        <v>904</v>
      </c>
      <c r="Q310" s="23">
        <v>2.5848647357259997</v>
      </c>
      <c r="R310" s="47" t="s">
        <v>904</v>
      </c>
      <c r="S310" s="47" t="s">
        <v>904</v>
      </c>
      <c r="T310" s="49" t="s">
        <v>904</v>
      </c>
      <c r="U310" s="47" t="s">
        <v>904</v>
      </c>
      <c r="V310" s="23">
        <v>3.8732740989259997</v>
      </c>
      <c r="W310" s="47" t="s">
        <v>904</v>
      </c>
      <c r="X310" s="47" t="s">
        <v>904</v>
      </c>
      <c r="Y310" s="49" t="s">
        <v>904</v>
      </c>
      <c r="Z310" s="50" t="s">
        <v>904</v>
      </c>
    </row>
    <row r="311" spans="1:26" x14ac:dyDescent="0.25">
      <c r="A311" s="45" t="s">
        <v>327</v>
      </c>
      <c r="B311" s="45" t="s">
        <v>1235</v>
      </c>
      <c r="C311" s="45" t="s">
        <v>952</v>
      </c>
      <c r="D311" s="46" t="s">
        <v>328</v>
      </c>
      <c r="E311" s="23">
        <v>156.87606218771901</v>
      </c>
      <c r="F311" s="23">
        <v>64.266804040891998</v>
      </c>
      <c r="G311" s="23">
        <v>92.609258146827003</v>
      </c>
      <c r="H311" s="23">
        <v>68.665546612528999</v>
      </c>
      <c r="I311" s="23">
        <v>85.663563785815001</v>
      </c>
      <c r="J311" s="49">
        <v>0</v>
      </c>
      <c r="K311" s="47">
        <v>64.266804040891998</v>
      </c>
      <c r="L311" s="23" t="s">
        <v>904</v>
      </c>
      <c r="M311" s="47" t="s">
        <v>904</v>
      </c>
      <c r="N311" s="47" t="s">
        <v>904</v>
      </c>
      <c r="O311" s="49" t="s">
        <v>904</v>
      </c>
      <c r="P311" s="47">
        <v>92.609258146827003</v>
      </c>
      <c r="Q311" s="23" t="s">
        <v>904</v>
      </c>
      <c r="R311" s="47" t="s">
        <v>904</v>
      </c>
      <c r="S311" s="47" t="s">
        <v>904</v>
      </c>
      <c r="T311" s="49" t="s">
        <v>904</v>
      </c>
      <c r="U311" s="47">
        <v>156.87606218771901</v>
      </c>
      <c r="V311" s="23" t="s">
        <v>904</v>
      </c>
      <c r="W311" s="47" t="s">
        <v>904</v>
      </c>
      <c r="X311" s="47" t="s">
        <v>904</v>
      </c>
      <c r="Y311" s="49" t="s">
        <v>904</v>
      </c>
      <c r="Z311" s="50" t="s">
        <v>904</v>
      </c>
    </row>
    <row r="312" spans="1:26" x14ac:dyDescent="0.25">
      <c r="A312" s="45" t="s">
        <v>789</v>
      </c>
      <c r="B312" s="45" t="s">
        <v>1236</v>
      </c>
      <c r="C312" s="45" t="s">
        <v>751</v>
      </c>
      <c r="D312" s="46" t="s">
        <v>1237</v>
      </c>
      <c r="E312" s="23">
        <v>16.845596251810001</v>
      </c>
      <c r="F312" s="23">
        <v>8.0426510731949996</v>
      </c>
      <c r="G312" s="23">
        <v>8.8029451786149995</v>
      </c>
      <c r="H312" s="23">
        <v>5.3043034615540003</v>
      </c>
      <c r="I312" s="23">
        <v>8.1427242902190002</v>
      </c>
      <c r="J312" s="49">
        <v>0</v>
      </c>
      <c r="K312" s="47" t="s">
        <v>904</v>
      </c>
      <c r="L312" s="23" t="s">
        <v>904</v>
      </c>
      <c r="M312" s="47">
        <v>8.0426510731949996</v>
      </c>
      <c r="N312" s="47" t="s">
        <v>904</v>
      </c>
      <c r="O312" s="49" t="s">
        <v>904</v>
      </c>
      <c r="P312" s="47" t="s">
        <v>904</v>
      </c>
      <c r="Q312" s="23" t="s">
        <v>904</v>
      </c>
      <c r="R312" s="47">
        <v>8.8029451786149995</v>
      </c>
      <c r="S312" s="47" t="s">
        <v>904</v>
      </c>
      <c r="T312" s="49" t="s">
        <v>904</v>
      </c>
      <c r="U312" s="47" t="s">
        <v>904</v>
      </c>
      <c r="V312" s="23" t="s">
        <v>904</v>
      </c>
      <c r="W312" s="47">
        <v>16.845596251810001</v>
      </c>
      <c r="X312" s="47" t="s">
        <v>904</v>
      </c>
      <c r="Y312" s="49" t="s">
        <v>904</v>
      </c>
      <c r="Z312" s="50" t="s">
        <v>904</v>
      </c>
    </row>
    <row r="313" spans="1:26" x14ac:dyDescent="0.25">
      <c r="A313" s="45" t="s">
        <v>675</v>
      </c>
      <c r="B313" s="45" t="s">
        <v>1238</v>
      </c>
      <c r="C313" s="45" t="s">
        <v>348</v>
      </c>
      <c r="D313" s="46" t="s">
        <v>676</v>
      </c>
      <c r="E313" s="23">
        <v>3.6462912427590002</v>
      </c>
      <c r="F313" s="23">
        <v>1.2462905062980001</v>
      </c>
      <c r="G313" s="23">
        <v>2.4000007364610001</v>
      </c>
      <c r="H313" s="23">
        <v>-4.7552425798210001</v>
      </c>
      <c r="I313" s="23">
        <v>2.2200006812260002</v>
      </c>
      <c r="J313" s="49">
        <v>0.5</v>
      </c>
      <c r="K313" s="47" t="s">
        <v>904</v>
      </c>
      <c r="L313" s="23">
        <v>1.2462905062980001</v>
      </c>
      <c r="M313" s="47" t="s">
        <v>904</v>
      </c>
      <c r="N313" s="47" t="s">
        <v>904</v>
      </c>
      <c r="O313" s="49" t="s">
        <v>904</v>
      </c>
      <c r="P313" s="47" t="s">
        <v>904</v>
      </c>
      <c r="Q313" s="23">
        <v>2.4000007364610001</v>
      </c>
      <c r="R313" s="47" t="s">
        <v>904</v>
      </c>
      <c r="S313" s="47" t="s">
        <v>904</v>
      </c>
      <c r="T313" s="49" t="s">
        <v>904</v>
      </c>
      <c r="U313" s="47" t="s">
        <v>904</v>
      </c>
      <c r="V313" s="23">
        <v>3.6462912427590002</v>
      </c>
      <c r="W313" s="47" t="s">
        <v>904</v>
      </c>
      <c r="X313" s="47" t="s">
        <v>904</v>
      </c>
      <c r="Y313" s="49" t="s">
        <v>904</v>
      </c>
      <c r="Z313" s="50" t="s">
        <v>904</v>
      </c>
    </row>
    <row r="314" spans="1:26" x14ac:dyDescent="0.25">
      <c r="A314" s="45" t="s">
        <v>509</v>
      </c>
      <c r="B314" s="45" t="s">
        <v>1239</v>
      </c>
      <c r="C314" s="45" t="s">
        <v>348</v>
      </c>
      <c r="D314" s="46" t="s">
        <v>510</v>
      </c>
      <c r="E314" s="23">
        <v>3.5900890565320003</v>
      </c>
      <c r="F314" s="23">
        <v>1.2358359841509998</v>
      </c>
      <c r="G314" s="23">
        <v>2.3542530723810002</v>
      </c>
      <c r="H314" s="23">
        <v>-16.373442513255</v>
      </c>
      <c r="I314" s="23">
        <v>2.177684091952</v>
      </c>
      <c r="J314" s="49">
        <v>0.5</v>
      </c>
      <c r="K314" s="47" t="s">
        <v>904</v>
      </c>
      <c r="L314" s="23">
        <v>1.2358359841509998</v>
      </c>
      <c r="M314" s="47" t="s">
        <v>904</v>
      </c>
      <c r="N314" s="47" t="s">
        <v>904</v>
      </c>
      <c r="O314" s="49" t="s">
        <v>904</v>
      </c>
      <c r="P314" s="47" t="s">
        <v>904</v>
      </c>
      <c r="Q314" s="23">
        <v>2.3542530723810002</v>
      </c>
      <c r="R314" s="47" t="s">
        <v>904</v>
      </c>
      <c r="S314" s="47" t="s">
        <v>904</v>
      </c>
      <c r="T314" s="49" t="s">
        <v>904</v>
      </c>
      <c r="U314" s="47" t="s">
        <v>904</v>
      </c>
      <c r="V314" s="23">
        <v>3.5900890565320003</v>
      </c>
      <c r="W314" s="47" t="s">
        <v>904</v>
      </c>
      <c r="X314" s="47" t="s">
        <v>904</v>
      </c>
      <c r="Y314" s="49" t="s">
        <v>904</v>
      </c>
      <c r="Z314" s="50" t="s">
        <v>904</v>
      </c>
    </row>
    <row r="315" spans="1:26" x14ac:dyDescent="0.25">
      <c r="A315" s="45" t="s">
        <v>47</v>
      </c>
      <c r="B315" s="45" t="s">
        <v>1240</v>
      </c>
      <c r="C315" s="45" t="s">
        <v>36</v>
      </c>
      <c r="D315" s="46" t="s">
        <v>48</v>
      </c>
      <c r="E315" s="23">
        <v>72.141057959440005</v>
      </c>
      <c r="F315" s="23">
        <v>28.289482959901001</v>
      </c>
      <c r="G315" s="23">
        <v>43.851574999539004</v>
      </c>
      <c r="H315" s="23">
        <v>-1.710746639468</v>
      </c>
      <c r="I315" s="23">
        <v>40.562706874573003</v>
      </c>
      <c r="J315" s="49">
        <v>3.7546999999999997E-2</v>
      </c>
      <c r="K315" s="47">
        <v>25.202493113027</v>
      </c>
      <c r="L315" s="23">
        <v>3.0869898468740002</v>
      </c>
      <c r="M315" s="47" t="s">
        <v>904</v>
      </c>
      <c r="N315" s="47" t="s">
        <v>904</v>
      </c>
      <c r="O315" s="49" t="s">
        <v>904</v>
      </c>
      <c r="P315" s="47">
        <v>37.036269746582001</v>
      </c>
      <c r="Q315" s="23">
        <v>6.8153052529570006</v>
      </c>
      <c r="R315" s="47" t="s">
        <v>904</v>
      </c>
      <c r="S315" s="47" t="s">
        <v>904</v>
      </c>
      <c r="T315" s="49" t="s">
        <v>904</v>
      </c>
      <c r="U315" s="47">
        <v>62.238762859609004</v>
      </c>
      <c r="V315" s="23">
        <v>9.9022950998309991</v>
      </c>
      <c r="W315" s="47" t="s">
        <v>904</v>
      </c>
      <c r="X315" s="47" t="s">
        <v>904</v>
      </c>
      <c r="Y315" s="49" t="s">
        <v>904</v>
      </c>
      <c r="Z315" s="50" t="s">
        <v>904</v>
      </c>
    </row>
    <row r="316" spans="1:26" x14ac:dyDescent="0.25">
      <c r="A316" s="45" t="s">
        <v>216</v>
      </c>
      <c r="B316" s="45" t="s">
        <v>1241</v>
      </c>
      <c r="C316" s="45" t="s">
        <v>923</v>
      </c>
      <c r="D316" s="46" t="s">
        <v>217</v>
      </c>
      <c r="E316" s="23">
        <v>58.265333041222</v>
      </c>
      <c r="F316" s="23">
        <v>21.959902066307002</v>
      </c>
      <c r="G316" s="23">
        <v>36.305430974914998</v>
      </c>
      <c r="H316" s="23">
        <v>-2.5165202513959999</v>
      </c>
      <c r="I316" s="23">
        <v>33.582523651796997</v>
      </c>
      <c r="J316" s="49">
        <v>6.4822000000000005E-2</v>
      </c>
      <c r="K316" s="47">
        <v>19.283638445110999</v>
      </c>
      <c r="L316" s="23">
        <v>2.676263621196</v>
      </c>
      <c r="M316" s="47" t="s">
        <v>904</v>
      </c>
      <c r="N316" s="47" t="s">
        <v>904</v>
      </c>
      <c r="O316" s="49" t="s">
        <v>904</v>
      </c>
      <c r="P316" s="47">
        <v>30.457027558949999</v>
      </c>
      <c r="Q316" s="23">
        <v>5.8484034159660006</v>
      </c>
      <c r="R316" s="47" t="s">
        <v>904</v>
      </c>
      <c r="S316" s="47" t="s">
        <v>904</v>
      </c>
      <c r="T316" s="49" t="s">
        <v>904</v>
      </c>
      <c r="U316" s="47">
        <v>49.740666004060998</v>
      </c>
      <c r="V316" s="23">
        <v>8.5246670371620006</v>
      </c>
      <c r="W316" s="47" t="s">
        <v>904</v>
      </c>
      <c r="X316" s="47" t="s">
        <v>904</v>
      </c>
      <c r="Y316" s="49" t="s">
        <v>904</v>
      </c>
      <c r="Z316" s="50" t="s">
        <v>904</v>
      </c>
    </row>
    <row r="317" spans="1:26" x14ac:dyDescent="0.25">
      <c r="A317" s="45" t="s">
        <v>250</v>
      </c>
      <c r="B317" s="45" t="s">
        <v>1242</v>
      </c>
      <c r="C317" s="45" t="s">
        <v>923</v>
      </c>
      <c r="D317" s="46" t="s">
        <v>251</v>
      </c>
      <c r="E317" s="23">
        <v>115.23234259917</v>
      </c>
      <c r="F317" s="23">
        <v>48.544935325113997</v>
      </c>
      <c r="G317" s="23">
        <v>66.687407274056</v>
      </c>
      <c r="H317" s="23">
        <v>25.614183265370997</v>
      </c>
      <c r="I317" s="23">
        <v>61.685851728502001</v>
      </c>
      <c r="J317" s="49">
        <v>0</v>
      </c>
      <c r="K317" s="47">
        <v>43.459750363250002</v>
      </c>
      <c r="L317" s="23">
        <v>5.0851849618639999</v>
      </c>
      <c r="M317" s="47" t="s">
        <v>904</v>
      </c>
      <c r="N317" s="47" t="s">
        <v>904</v>
      </c>
      <c r="O317" s="49" t="s">
        <v>904</v>
      </c>
      <c r="P317" s="47">
        <v>57.717828332181</v>
      </c>
      <c r="Q317" s="23">
        <v>8.9695789418749996</v>
      </c>
      <c r="R317" s="47" t="s">
        <v>904</v>
      </c>
      <c r="S317" s="47" t="s">
        <v>904</v>
      </c>
      <c r="T317" s="49" t="s">
        <v>904</v>
      </c>
      <c r="U317" s="47">
        <v>101.177578695431</v>
      </c>
      <c r="V317" s="23">
        <v>14.054763903739</v>
      </c>
      <c r="W317" s="47" t="s">
        <v>904</v>
      </c>
      <c r="X317" s="47" t="s">
        <v>904</v>
      </c>
      <c r="Y317" s="49" t="s">
        <v>904</v>
      </c>
      <c r="Z317" s="50" t="s">
        <v>904</v>
      </c>
    </row>
    <row r="318" spans="1:26" x14ac:dyDescent="0.25">
      <c r="A318" s="45" t="s">
        <v>721</v>
      </c>
      <c r="B318" s="45" t="s">
        <v>1243</v>
      </c>
      <c r="C318" s="45" t="s">
        <v>348</v>
      </c>
      <c r="D318" s="46" t="s">
        <v>722</v>
      </c>
      <c r="E318" s="23">
        <v>3.3782125454330005</v>
      </c>
      <c r="F318" s="23">
        <v>1.1173336217000001</v>
      </c>
      <c r="G318" s="23">
        <v>2.2608789237330003</v>
      </c>
      <c r="H318" s="23">
        <v>-18.748105586108</v>
      </c>
      <c r="I318" s="23">
        <v>2.0913130044529997</v>
      </c>
      <c r="J318" s="49">
        <v>0.5</v>
      </c>
      <c r="K318" s="47" t="s">
        <v>904</v>
      </c>
      <c r="L318" s="23">
        <v>1.1173336217000001</v>
      </c>
      <c r="M318" s="47" t="s">
        <v>904</v>
      </c>
      <c r="N318" s="47" t="s">
        <v>904</v>
      </c>
      <c r="O318" s="49" t="s">
        <v>904</v>
      </c>
      <c r="P318" s="47" t="s">
        <v>904</v>
      </c>
      <c r="Q318" s="23">
        <v>2.2608789237330003</v>
      </c>
      <c r="R318" s="47" t="s">
        <v>904</v>
      </c>
      <c r="S318" s="47" t="s">
        <v>904</v>
      </c>
      <c r="T318" s="49" t="s">
        <v>904</v>
      </c>
      <c r="U318" s="47" t="s">
        <v>904</v>
      </c>
      <c r="V318" s="23">
        <v>3.3782125454330005</v>
      </c>
      <c r="W318" s="47" t="s">
        <v>904</v>
      </c>
      <c r="X318" s="47" t="s">
        <v>904</v>
      </c>
      <c r="Y318" s="49" t="s">
        <v>904</v>
      </c>
      <c r="Z318" s="50" t="s">
        <v>904</v>
      </c>
    </row>
    <row r="319" spans="1:26" x14ac:dyDescent="0.25">
      <c r="A319" s="45" t="s">
        <v>461</v>
      </c>
      <c r="B319" s="45" t="s">
        <v>1244</v>
      </c>
      <c r="C319" s="45" t="s">
        <v>348</v>
      </c>
      <c r="D319" s="46" t="s">
        <v>462</v>
      </c>
      <c r="E319" s="23">
        <v>3.3139378571910001</v>
      </c>
      <c r="F319" s="23">
        <v>1.0532850199670001</v>
      </c>
      <c r="G319" s="23">
        <v>2.2606528372240002</v>
      </c>
      <c r="H319" s="23">
        <v>-7.7015858863639997</v>
      </c>
      <c r="I319" s="23">
        <v>2.0911038744320001</v>
      </c>
      <c r="J319" s="49">
        <v>0.5</v>
      </c>
      <c r="K319" s="47" t="s">
        <v>904</v>
      </c>
      <c r="L319" s="23">
        <v>1.0532850199670001</v>
      </c>
      <c r="M319" s="47" t="s">
        <v>904</v>
      </c>
      <c r="N319" s="47" t="s">
        <v>904</v>
      </c>
      <c r="O319" s="49" t="s">
        <v>904</v>
      </c>
      <c r="P319" s="47" t="s">
        <v>904</v>
      </c>
      <c r="Q319" s="23">
        <v>2.2606528372240002</v>
      </c>
      <c r="R319" s="47" t="s">
        <v>904</v>
      </c>
      <c r="S319" s="47" t="s">
        <v>904</v>
      </c>
      <c r="T319" s="49" t="s">
        <v>904</v>
      </c>
      <c r="U319" s="47" t="s">
        <v>904</v>
      </c>
      <c r="V319" s="23">
        <v>3.3139378571910001</v>
      </c>
      <c r="W319" s="47" t="s">
        <v>904</v>
      </c>
      <c r="X319" s="47" t="s">
        <v>904</v>
      </c>
      <c r="Y319" s="49" t="s">
        <v>904</v>
      </c>
      <c r="Z319" s="50" t="s">
        <v>904</v>
      </c>
    </row>
    <row r="320" spans="1:26" x14ac:dyDescent="0.25">
      <c r="A320" s="45" t="s">
        <v>190</v>
      </c>
      <c r="B320" s="45" t="s">
        <v>1245</v>
      </c>
      <c r="C320" s="45" t="s">
        <v>952</v>
      </c>
      <c r="D320" s="46" t="s">
        <v>191</v>
      </c>
      <c r="E320" s="23">
        <v>162.22399896265802</v>
      </c>
      <c r="F320" s="23">
        <v>68.230297971726998</v>
      </c>
      <c r="G320" s="23">
        <v>93.993700990931004</v>
      </c>
      <c r="H320" s="23">
        <v>69.560745005870004</v>
      </c>
      <c r="I320" s="23">
        <v>86.944173416610994</v>
      </c>
      <c r="J320" s="49">
        <v>0</v>
      </c>
      <c r="K320" s="47">
        <v>63.510640075955003</v>
      </c>
      <c r="L320" s="23" t="s">
        <v>904</v>
      </c>
      <c r="M320" s="47">
        <v>4.7196578957709994</v>
      </c>
      <c r="N320" s="47" t="s">
        <v>904</v>
      </c>
      <c r="O320" s="49" t="s">
        <v>904</v>
      </c>
      <c r="P320" s="47">
        <v>88.993871291163003</v>
      </c>
      <c r="Q320" s="23" t="s">
        <v>904</v>
      </c>
      <c r="R320" s="47">
        <v>4.9998296997689993</v>
      </c>
      <c r="S320" s="47" t="s">
        <v>904</v>
      </c>
      <c r="T320" s="49" t="s">
        <v>904</v>
      </c>
      <c r="U320" s="47">
        <v>152.504511367118</v>
      </c>
      <c r="V320" s="23" t="s">
        <v>904</v>
      </c>
      <c r="W320" s="47">
        <v>9.7194875955400004</v>
      </c>
      <c r="X320" s="47" t="s">
        <v>904</v>
      </c>
      <c r="Y320" s="49" t="s">
        <v>904</v>
      </c>
      <c r="Z320" s="50" t="s">
        <v>904</v>
      </c>
    </row>
    <row r="321" spans="1:26" x14ac:dyDescent="0.25">
      <c r="A321" s="45" t="s">
        <v>689</v>
      </c>
      <c r="B321" s="45" t="s">
        <v>1246</v>
      </c>
      <c r="C321" s="45" t="s">
        <v>348</v>
      </c>
      <c r="D321" s="46" t="s">
        <v>690</v>
      </c>
      <c r="E321" s="23">
        <v>3.9406330949379997</v>
      </c>
      <c r="F321" s="23">
        <v>1.304078142464</v>
      </c>
      <c r="G321" s="23">
        <v>2.636554952474</v>
      </c>
      <c r="H321" s="23">
        <v>-17.116332418708001</v>
      </c>
      <c r="I321" s="23">
        <v>2.4388133310380002</v>
      </c>
      <c r="J321" s="49">
        <v>0.5</v>
      </c>
      <c r="K321" s="47" t="s">
        <v>904</v>
      </c>
      <c r="L321" s="23">
        <v>1.304078142464</v>
      </c>
      <c r="M321" s="47" t="s">
        <v>904</v>
      </c>
      <c r="N321" s="47" t="s">
        <v>904</v>
      </c>
      <c r="O321" s="49" t="s">
        <v>904</v>
      </c>
      <c r="P321" s="47" t="s">
        <v>904</v>
      </c>
      <c r="Q321" s="23">
        <v>2.636554952474</v>
      </c>
      <c r="R321" s="47" t="s">
        <v>904</v>
      </c>
      <c r="S321" s="47" t="s">
        <v>904</v>
      </c>
      <c r="T321" s="49" t="s">
        <v>904</v>
      </c>
      <c r="U321" s="47" t="s">
        <v>904</v>
      </c>
      <c r="V321" s="23">
        <v>3.9406330949379997</v>
      </c>
      <c r="W321" s="47" t="s">
        <v>904</v>
      </c>
      <c r="X321" s="47" t="s">
        <v>904</v>
      </c>
      <c r="Y321" s="49" t="s">
        <v>904</v>
      </c>
      <c r="Z321" s="50" t="s">
        <v>904</v>
      </c>
    </row>
    <row r="322" spans="1:26" x14ac:dyDescent="0.25">
      <c r="A322" s="45" t="s">
        <v>81</v>
      </c>
      <c r="B322" s="45" t="s">
        <v>1247</v>
      </c>
      <c r="C322" s="45" t="s">
        <v>36</v>
      </c>
      <c r="D322" s="46" t="s">
        <v>82</v>
      </c>
      <c r="E322" s="23">
        <v>135.81720705519101</v>
      </c>
      <c r="F322" s="23">
        <v>57.230930348793997</v>
      </c>
      <c r="G322" s="23">
        <v>78.586276706397001</v>
      </c>
      <c r="H322" s="23">
        <v>36.247201159951999</v>
      </c>
      <c r="I322" s="23">
        <v>72.692305953417005</v>
      </c>
      <c r="J322" s="49">
        <v>0</v>
      </c>
      <c r="K322" s="47">
        <v>51.281649407095998</v>
      </c>
      <c r="L322" s="23">
        <v>5.9492809416979995</v>
      </c>
      <c r="M322" s="47" t="s">
        <v>904</v>
      </c>
      <c r="N322" s="47" t="s">
        <v>904</v>
      </c>
      <c r="O322" s="49" t="s">
        <v>904</v>
      </c>
      <c r="P322" s="47">
        <v>67.869046014405001</v>
      </c>
      <c r="Q322" s="23">
        <v>10.717230691991</v>
      </c>
      <c r="R322" s="47" t="s">
        <v>904</v>
      </c>
      <c r="S322" s="47" t="s">
        <v>904</v>
      </c>
      <c r="T322" s="49" t="s">
        <v>904</v>
      </c>
      <c r="U322" s="47">
        <v>119.150695421501</v>
      </c>
      <c r="V322" s="23">
        <v>16.66651163369</v>
      </c>
      <c r="W322" s="47" t="s">
        <v>904</v>
      </c>
      <c r="X322" s="47" t="s">
        <v>904</v>
      </c>
      <c r="Y322" s="49" t="s">
        <v>904</v>
      </c>
      <c r="Z322" s="50" t="s">
        <v>904</v>
      </c>
    </row>
    <row r="323" spans="1:26" x14ac:dyDescent="0.25">
      <c r="A323" s="45" t="s">
        <v>192</v>
      </c>
      <c r="B323" s="45" t="s">
        <v>1248</v>
      </c>
      <c r="C323" s="45" t="s">
        <v>952</v>
      </c>
      <c r="D323" s="46" t="s">
        <v>193</v>
      </c>
      <c r="E323" s="23">
        <v>172.43563348264598</v>
      </c>
      <c r="F323" s="23">
        <v>67.078248193986994</v>
      </c>
      <c r="G323" s="23">
        <v>105.357385288659</v>
      </c>
      <c r="H323" s="23">
        <v>59.406005118433001</v>
      </c>
      <c r="I323" s="23">
        <v>97.455581392010004</v>
      </c>
      <c r="J323" s="49">
        <v>0</v>
      </c>
      <c r="K323" s="47">
        <v>59.991179179863998</v>
      </c>
      <c r="L323" s="23" t="s">
        <v>904</v>
      </c>
      <c r="M323" s="47">
        <v>7.0870690141230002</v>
      </c>
      <c r="N323" s="47" t="s">
        <v>904</v>
      </c>
      <c r="O323" s="49" t="s">
        <v>904</v>
      </c>
      <c r="P323" s="47">
        <v>94.675112409750994</v>
      </c>
      <c r="Q323" s="23" t="s">
        <v>904</v>
      </c>
      <c r="R323" s="47">
        <v>10.682272878908002</v>
      </c>
      <c r="S323" s="47" t="s">
        <v>904</v>
      </c>
      <c r="T323" s="49" t="s">
        <v>904</v>
      </c>
      <c r="U323" s="47">
        <v>154.66629158961499</v>
      </c>
      <c r="V323" s="23" t="s">
        <v>904</v>
      </c>
      <c r="W323" s="47">
        <v>17.769341893031999</v>
      </c>
      <c r="X323" s="47" t="s">
        <v>904</v>
      </c>
      <c r="Y323" s="49" t="s">
        <v>904</v>
      </c>
      <c r="Z323" s="50" t="s">
        <v>904</v>
      </c>
    </row>
    <row r="324" spans="1:26" x14ac:dyDescent="0.25">
      <c r="A324" s="45" t="s">
        <v>707</v>
      </c>
      <c r="B324" s="45" t="s">
        <v>1249</v>
      </c>
      <c r="C324" s="45" t="s">
        <v>348</v>
      </c>
      <c r="D324" s="46" t="s">
        <v>708</v>
      </c>
      <c r="E324" s="23">
        <v>1.7921755070059997</v>
      </c>
      <c r="F324" s="23">
        <v>0.35681650655899999</v>
      </c>
      <c r="G324" s="23">
        <v>1.4353590004469998</v>
      </c>
      <c r="H324" s="23">
        <v>-12.288945518532001</v>
      </c>
      <c r="I324" s="23">
        <v>1.3277070754140001</v>
      </c>
      <c r="J324" s="49">
        <v>0.5</v>
      </c>
      <c r="K324" s="47" t="s">
        <v>904</v>
      </c>
      <c r="L324" s="23">
        <v>0.35681650655899999</v>
      </c>
      <c r="M324" s="47" t="s">
        <v>904</v>
      </c>
      <c r="N324" s="47" t="s">
        <v>904</v>
      </c>
      <c r="O324" s="49" t="s">
        <v>904</v>
      </c>
      <c r="P324" s="47" t="s">
        <v>904</v>
      </c>
      <c r="Q324" s="23">
        <v>1.4353590004469998</v>
      </c>
      <c r="R324" s="47" t="s">
        <v>904</v>
      </c>
      <c r="S324" s="47" t="s">
        <v>904</v>
      </c>
      <c r="T324" s="49" t="s">
        <v>904</v>
      </c>
      <c r="U324" s="47" t="s">
        <v>904</v>
      </c>
      <c r="V324" s="23">
        <v>1.7921755070059997</v>
      </c>
      <c r="W324" s="47" t="s">
        <v>904</v>
      </c>
      <c r="X324" s="47" t="s">
        <v>904</v>
      </c>
      <c r="Y324" s="49" t="s">
        <v>904</v>
      </c>
      <c r="Z324" s="50" t="s">
        <v>904</v>
      </c>
    </row>
    <row r="325" spans="1:26" x14ac:dyDescent="0.25">
      <c r="A325" s="45" t="s">
        <v>171</v>
      </c>
      <c r="B325" s="45" t="s">
        <v>1250</v>
      </c>
      <c r="C325" s="45" t="s">
        <v>915</v>
      </c>
      <c r="D325" s="46" t="s">
        <v>172</v>
      </c>
      <c r="E325" s="23">
        <v>58.079235884075999</v>
      </c>
      <c r="F325" s="23">
        <v>24.750720197902002</v>
      </c>
      <c r="G325" s="23">
        <v>33.328515686174001</v>
      </c>
      <c r="H325" s="23">
        <v>17.621568670421002</v>
      </c>
      <c r="I325" s="23">
        <v>30.828877009711</v>
      </c>
      <c r="J325" s="49">
        <v>0</v>
      </c>
      <c r="K325" s="47">
        <v>21.817345662836001</v>
      </c>
      <c r="L325" s="23">
        <v>2.9333745350669997</v>
      </c>
      <c r="M325" s="47" t="s">
        <v>904</v>
      </c>
      <c r="N325" s="47" t="s">
        <v>904</v>
      </c>
      <c r="O325" s="49" t="s">
        <v>904</v>
      </c>
      <c r="P325" s="47">
        <v>26.708955155485999</v>
      </c>
      <c r="Q325" s="23">
        <v>6.6195605306890002</v>
      </c>
      <c r="R325" s="47" t="s">
        <v>904</v>
      </c>
      <c r="S325" s="47" t="s">
        <v>904</v>
      </c>
      <c r="T325" s="49" t="s">
        <v>904</v>
      </c>
      <c r="U325" s="47">
        <v>48.526300818320998</v>
      </c>
      <c r="V325" s="23">
        <v>9.5529350657550012</v>
      </c>
      <c r="W325" s="47" t="s">
        <v>904</v>
      </c>
      <c r="X325" s="47" t="s">
        <v>904</v>
      </c>
      <c r="Y325" s="49" t="s">
        <v>904</v>
      </c>
      <c r="Z325" s="50" t="s">
        <v>904</v>
      </c>
    </row>
    <row r="326" spans="1:26" x14ac:dyDescent="0.25">
      <c r="A326" s="45" t="s">
        <v>533</v>
      </c>
      <c r="B326" s="45" t="s">
        <v>1251</v>
      </c>
      <c r="C326" s="45" t="s">
        <v>348</v>
      </c>
      <c r="D326" s="46" t="s">
        <v>534</v>
      </c>
      <c r="E326" s="23">
        <v>6.0123709303530006</v>
      </c>
      <c r="F326" s="23">
        <v>2.085950642861</v>
      </c>
      <c r="G326" s="23">
        <v>3.9264202874920002</v>
      </c>
      <c r="H326" s="23">
        <v>-11.614534458068</v>
      </c>
      <c r="I326" s="23">
        <v>3.6319387659300002</v>
      </c>
      <c r="J326" s="49">
        <v>0.5</v>
      </c>
      <c r="K326" s="47" t="s">
        <v>904</v>
      </c>
      <c r="L326" s="23">
        <v>2.085950642861</v>
      </c>
      <c r="M326" s="47" t="s">
        <v>904</v>
      </c>
      <c r="N326" s="47" t="s">
        <v>904</v>
      </c>
      <c r="O326" s="49" t="s">
        <v>904</v>
      </c>
      <c r="P326" s="47" t="s">
        <v>904</v>
      </c>
      <c r="Q326" s="23">
        <v>3.9264202874920002</v>
      </c>
      <c r="R326" s="47" t="s">
        <v>904</v>
      </c>
      <c r="S326" s="47" t="s">
        <v>904</v>
      </c>
      <c r="T326" s="49" t="s">
        <v>904</v>
      </c>
      <c r="U326" s="47" t="s">
        <v>904</v>
      </c>
      <c r="V326" s="23">
        <v>6.0123709303530006</v>
      </c>
      <c r="W326" s="47" t="s">
        <v>904</v>
      </c>
      <c r="X326" s="47" t="s">
        <v>904</v>
      </c>
      <c r="Y326" s="49" t="s">
        <v>904</v>
      </c>
      <c r="Z326" s="50" t="s">
        <v>904</v>
      </c>
    </row>
    <row r="327" spans="1:26" x14ac:dyDescent="0.25">
      <c r="A327" s="45" t="s">
        <v>252</v>
      </c>
      <c r="B327" s="45" t="s">
        <v>1252</v>
      </c>
      <c r="C327" s="45" t="s">
        <v>923</v>
      </c>
      <c r="D327" s="46" t="s">
        <v>253</v>
      </c>
      <c r="E327" s="23">
        <v>50.374789124952002</v>
      </c>
      <c r="F327" s="23">
        <v>20.823024517092001</v>
      </c>
      <c r="G327" s="23">
        <v>29.551764607859997</v>
      </c>
      <c r="H327" s="23">
        <v>-22.226958309177999</v>
      </c>
      <c r="I327" s="23">
        <v>27.335382262270997</v>
      </c>
      <c r="J327" s="49">
        <v>0.42926799999999998</v>
      </c>
      <c r="K327" s="47">
        <v>17.948561385579001</v>
      </c>
      <c r="L327" s="23">
        <v>2.874463131513</v>
      </c>
      <c r="M327" s="47" t="s">
        <v>904</v>
      </c>
      <c r="N327" s="47" t="s">
        <v>904</v>
      </c>
      <c r="O327" s="49" t="s">
        <v>904</v>
      </c>
      <c r="P327" s="47">
        <v>23.519436252473</v>
      </c>
      <c r="Q327" s="23">
        <v>6.0323283553870004</v>
      </c>
      <c r="R327" s="47" t="s">
        <v>904</v>
      </c>
      <c r="S327" s="47" t="s">
        <v>904</v>
      </c>
      <c r="T327" s="49" t="s">
        <v>904</v>
      </c>
      <c r="U327" s="47">
        <v>41.467997638052005</v>
      </c>
      <c r="V327" s="23">
        <v>8.9067914868999996</v>
      </c>
      <c r="W327" s="47" t="s">
        <v>904</v>
      </c>
      <c r="X327" s="47" t="s">
        <v>904</v>
      </c>
      <c r="Y327" s="49" t="s">
        <v>904</v>
      </c>
      <c r="Z327" s="50" t="s">
        <v>904</v>
      </c>
    </row>
    <row r="328" spans="1:26" x14ac:dyDescent="0.25">
      <c r="A328" s="45" t="s">
        <v>49</v>
      </c>
      <c r="B328" s="45" t="s">
        <v>1253</v>
      </c>
      <c r="C328" s="45" t="s">
        <v>36</v>
      </c>
      <c r="D328" s="46" t="s">
        <v>50</v>
      </c>
      <c r="E328" s="23">
        <v>86.016048957607012</v>
      </c>
      <c r="F328" s="23">
        <v>34.492916026683005</v>
      </c>
      <c r="G328" s="23">
        <v>51.523132930924</v>
      </c>
      <c r="H328" s="23">
        <v>24.042532105656001</v>
      </c>
      <c r="I328" s="23">
        <v>47.658897961104998</v>
      </c>
      <c r="J328" s="49">
        <v>0</v>
      </c>
      <c r="K328" s="47">
        <v>30.675186393596999</v>
      </c>
      <c r="L328" s="23">
        <v>3.817729633086</v>
      </c>
      <c r="M328" s="47" t="s">
        <v>904</v>
      </c>
      <c r="N328" s="47" t="s">
        <v>904</v>
      </c>
      <c r="O328" s="49" t="s">
        <v>904</v>
      </c>
      <c r="P328" s="47">
        <v>44.000717531212004</v>
      </c>
      <c r="Q328" s="23">
        <v>7.5224153997130001</v>
      </c>
      <c r="R328" s="47" t="s">
        <v>904</v>
      </c>
      <c r="S328" s="47" t="s">
        <v>904</v>
      </c>
      <c r="T328" s="49" t="s">
        <v>904</v>
      </c>
      <c r="U328" s="47">
        <v>74.675903924807997</v>
      </c>
      <c r="V328" s="23">
        <v>11.340145032799001</v>
      </c>
      <c r="W328" s="47" t="s">
        <v>904</v>
      </c>
      <c r="X328" s="47" t="s">
        <v>904</v>
      </c>
      <c r="Y328" s="49" t="s">
        <v>904</v>
      </c>
      <c r="Z328" s="50" t="s">
        <v>904</v>
      </c>
    </row>
    <row r="329" spans="1:26" x14ac:dyDescent="0.25">
      <c r="A329" s="45" t="s">
        <v>677</v>
      </c>
      <c r="B329" s="45" t="s">
        <v>1254</v>
      </c>
      <c r="C329" s="45" t="s">
        <v>348</v>
      </c>
      <c r="D329" s="46" t="s">
        <v>678</v>
      </c>
      <c r="E329" s="23">
        <v>3.3497651586780002</v>
      </c>
      <c r="F329" s="23">
        <v>1.2096032946099999</v>
      </c>
      <c r="G329" s="23">
        <v>2.1401618640680002</v>
      </c>
      <c r="H329" s="23">
        <v>-10.639952173819999</v>
      </c>
      <c r="I329" s="23">
        <v>1.979649724263</v>
      </c>
      <c r="J329" s="49">
        <v>0.5</v>
      </c>
      <c r="K329" s="47" t="s">
        <v>904</v>
      </c>
      <c r="L329" s="23">
        <v>1.2096032946099999</v>
      </c>
      <c r="M329" s="47" t="s">
        <v>904</v>
      </c>
      <c r="N329" s="47" t="s">
        <v>904</v>
      </c>
      <c r="O329" s="49" t="s">
        <v>904</v>
      </c>
      <c r="P329" s="47" t="s">
        <v>904</v>
      </c>
      <c r="Q329" s="23">
        <v>2.1401618640680002</v>
      </c>
      <c r="R329" s="47" t="s">
        <v>904</v>
      </c>
      <c r="S329" s="47" t="s">
        <v>904</v>
      </c>
      <c r="T329" s="49" t="s">
        <v>904</v>
      </c>
      <c r="U329" s="47" t="s">
        <v>904</v>
      </c>
      <c r="V329" s="23">
        <v>3.3497651586780002</v>
      </c>
      <c r="W329" s="47" t="s">
        <v>904</v>
      </c>
      <c r="X329" s="47" t="s">
        <v>904</v>
      </c>
      <c r="Y329" s="49" t="s">
        <v>904</v>
      </c>
      <c r="Z329" s="50" t="s">
        <v>904</v>
      </c>
    </row>
    <row r="330" spans="1:26" x14ac:dyDescent="0.25">
      <c r="A330" s="45" t="s">
        <v>709</v>
      </c>
      <c r="B330" s="45" t="s">
        <v>1255</v>
      </c>
      <c r="C330" s="45" t="s">
        <v>348</v>
      </c>
      <c r="D330" s="46" t="s">
        <v>710</v>
      </c>
      <c r="E330" s="23">
        <v>1.8641555601419999</v>
      </c>
      <c r="F330" s="23">
        <v>0.52875613493899998</v>
      </c>
      <c r="G330" s="23">
        <v>1.3353994252029999</v>
      </c>
      <c r="H330" s="23">
        <v>-7.1012001093979995</v>
      </c>
      <c r="I330" s="23">
        <v>1.2352444683119999</v>
      </c>
      <c r="J330" s="49">
        <v>0.5</v>
      </c>
      <c r="K330" s="47" t="s">
        <v>904</v>
      </c>
      <c r="L330" s="23">
        <v>0.52875613493899998</v>
      </c>
      <c r="M330" s="47" t="s">
        <v>904</v>
      </c>
      <c r="N330" s="47" t="s">
        <v>904</v>
      </c>
      <c r="O330" s="49" t="s">
        <v>904</v>
      </c>
      <c r="P330" s="47" t="s">
        <v>904</v>
      </c>
      <c r="Q330" s="23">
        <v>1.3353994252029999</v>
      </c>
      <c r="R330" s="47" t="s">
        <v>904</v>
      </c>
      <c r="S330" s="47" t="s">
        <v>904</v>
      </c>
      <c r="T330" s="49" t="s">
        <v>904</v>
      </c>
      <c r="U330" s="47" t="s">
        <v>904</v>
      </c>
      <c r="V330" s="23">
        <v>1.8641555601419999</v>
      </c>
      <c r="W330" s="47" t="s">
        <v>904</v>
      </c>
      <c r="X330" s="47" t="s">
        <v>904</v>
      </c>
      <c r="Y330" s="49" t="s">
        <v>904</v>
      </c>
      <c r="Z330" s="50" t="s">
        <v>904</v>
      </c>
    </row>
    <row r="331" spans="1:26" x14ac:dyDescent="0.25">
      <c r="A331" s="45" t="s">
        <v>657</v>
      </c>
      <c r="B331" s="45" t="s">
        <v>1256</v>
      </c>
      <c r="C331" s="45" t="s">
        <v>348</v>
      </c>
      <c r="D331" s="46" t="s">
        <v>658</v>
      </c>
      <c r="E331" s="23">
        <v>3.7135712097130003</v>
      </c>
      <c r="F331" s="23">
        <v>1.2351367103399999</v>
      </c>
      <c r="G331" s="23">
        <v>2.4784344993730003</v>
      </c>
      <c r="H331" s="23">
        <v>-13.843420664090001</v>
      </c>
      <c r="I331" s="23">
        <v>2.29255191192</v>
      </c>
      <c r="J331" s="49">
        <v>0.5</v>
      </c>
      <c r="K331" s="47" t="s">
        <v>904</v>
      </c>
      <c r="L331" s="23">
        <v>1.2351367103399999</v>
      </c>
      <c r="M331" s="47" t="s">
        <v>904</v>
      </c>
      <c r="N331" s="47" t="s">
        <v>904</v>
      </c>
      <c r="O331" s="49" t="s">
        <v>904</v>
      </c>
      <c r="P331" s="47" t="s">
        <v>904</v>
      </c>
      <c r="Q331" s="23">
        <v>2.4784344993730003</v>
      </c>
      <c r="R331" s="47" t="s">
        <v>904</v>
      </c>
      <c r="S331" s="47" t="s">
        <v>904</v>
      </c>
      <c r="T331" s="49" t="s">
        <v>904</v>
      </c>
      <c r="U331" s="47" t="s">
        <v>904</v>
      </c>
      <c r="V331" s="23">
        <v>3.7135712097130003</v>
      </c>
      <c r="W331" s="47" t="s">
        <v>904</v>
      </c>
      <c r="X331" s="47" t="s">
        <v>904</v>
      </c>
      <c r="Y331" s="49" t="s">
        <v>904</v>
      </c>
      <c r="Z331" s="50" t="s">
        <v>904</v>
      </c>
    </row>
    <row r="332" spans="1:26" x14ac:dyDescent="0.25">
      <c r="A332" s="45" t="s">
        <v>399</v>
      </c>
      <c r="B332" s="45" t="s">
        <v>1257</v>
      </c>
      <c r="C332" s="45" t="s">
        <v>348</v>
      </c>
      <c r="D332" s="46" t="s">
        <v>400</v>
      </c>
      <c r="E332" s="23">
        <v>4.7073502302910004</v>
      </c>
      <c r="F332" s="23">
        <v>1.6014057353840001</v>
      </c>
      <c r="G332" s="23">
        <v>3.1059444949070003</v>
      </c>
      <c r="H332" s="23">
        <v>-9.4387764520190007</v>
      </c>
      <c r="I332" s="23">
        <v>2.8729986577889997</v>
      </c>
      <c r="J332" s="49">
        <v>0.5</v>
      </c>
      <c r="K332" s="47" t="s">
        <v>904</v>
      </c>
      <c r="L332" s="23">
        <v>1.6014057353840001</v>
      </c>
      <c r="M332" s="47" t="s">
        <v>904</v>
      </c>
      <c r="N332" s="47" t="s">
        <v>904</v>
      </c>
      <c r="O332" s="49" t="s">
        <v>904</v>
      </c>
      <c r="P332" s="47" t="s">
        <v>904</v>
      </c>
      <c r="Q332" s="23">
        <v>3.1059444949070003</v>
      </c>
      <c r="R332" s="47" t="s">
        <v>904</v>
      </c>
      <c r="S332" s="47" t="s">
        <v>904</v>
      </c>
      <c r="T332" s="49" t="s">
        <v>904</v>
      </c>
      <c r="U332" s="47" t="s">
        <v>904</v>
      </c>
      <c r="V332" s="23">
        <v>4.7073502302910004</v>
      </c>
      <c r="W332" s="47" t="s">
        <v>904</v>
      </c>
      <c r="X332" s="47" t="s">
        <v>904</v>
      </c>
      <c r="Y332" s="49" t="s">
        <v>904</v>
      </c>
      <c r="Z332" s="50" t="s">
        <v>904</v>
      </c>
    </row>
    <row r="333" spans="1:26" x14ac:dyDescent="0.25">
      <c r="A333" s="45" t="s">
        <v>290</v>
      </c>
      <c r="B333" s="45" t="s">
        <v>1258</v>
      </c>
      <c r="C333" s="45" t="s">
        <v>923</v>
      </c>
      <c r="D333" s="46" t="s">
        <v>291</v>
      </c>
      <c r="E333" s="23">
        <v>60.354115282562006</v>
      </c>
      <c r="F333" s="23">
        <v>24.899499394612</v>
      </c>
      <c r="G333" s="23">
        <v>35.454615887950006</v>
      </c>
      <c r="H333" s="23">
        <v>2.1337445112959998</v>
      </c>
      <c r="I333" s="23">
        <v>32.795519696353999</v>
      </c>
      <c r="J333" s="49">
        <v>0</v>
      </c>
      <c r="K333" s="47">
        <v>22.512525131818002</v>
      </c>
      <c r="L333" s="23">
        <v>2.3869742627929997</v>
      </c>
      <c r="M333" s="47" t="s">
        <v>904</v>
      </c>
      <c r="N333" s="47" t="s">
        <v>904</v>
      </c>
      <c r="O333" s="49" t="s">
        <v>904</v>
      </c>
      <c r="P333" s="47">
        <v>30.855113684684998</v>
      </c>
      <c r="Q333" s="23">
        <v>4.5995022032649997</v>
      </c>
      <c r="R333" s="47" t="s">
        <v>904</v>
      </c>
      <c r="S333" s="47" t="s">
        <v>904</v>
      </c>
      <c r="T333" s="49" t="s">
        <v>904</v>
      </c>
      <c r="U333" s="47">
        <v>53.367638816503998</v>
      </c>
      <c r="V333" s="23">
        <v>6.9864764660579999</v>
      </c>
      <c r="W333" s="47" t="s">
        <v>904</v>
      </c>
      <c r="X333" s="47" t="s">
        <v>904</v>
      </c>
      <c r="Y333" s="49" t="s">
        <v>904</v>
      </c>
      <c r="Z333" s="50" t="s">
        <v>904</v>
      </c>
    </row>
    <row r="334" spans="1:26" x14ac:dyDescent="0.25">
      <c r="A334" s="45" t="s">
        <v>449</v>
      </c>
      <c r="B334" s="45" t="s">
        <v>1259</v>
      </c>
      <c r="C334" s="45" t="s">
        <v>348</v>
      </c>
      <c r="D334" s="46" t="s">
        <v>450</v>
      </c>
      <c r="E334" s="23">
        <v>7.193685498881</v>
      </c>
      <c r="F334" s="23">
        <v>2.5638416146080001</v>
      </c>
      <c r="G334" s="23">
        <v>4.6298438842729999</v>
      </c>
      <c r="H334" s="23">
        <v>-5.3333910857870004</v>
      </c>
      <c r="I334" s="23">
        <v>4.2826055929519997</v>
      </c>
      <c r="J334" s="49">
        <v>0.5</v>
      </c>
      <c r="K334" s="47" t="s">
        <v>904</v>
      </c>
      <c r="L334" s="23">
        <v>2.5638416146080001</v>
      </c>
      <c r="M334" s="47" t="s">
        <v>904</v>
      </c>
      <c r="N334" s="47" t="s">
        <v>904</v>
      </c>
      <c r="O334" s="49" t="s">
        <v>904</v>
      </c>
      <c r="P334" s="47" t="s">
        <v>904</v>
      </c>
      <c r="Q334" s="23">
        <v>4.6298438842729999</v>
      </c>
      <c r="R334" s="47" t="s">
        <v>904</v>
      </c>
      <c r="S334" s="47" t="s">
        <v>904</v>
      </c>
      <c r="T334" s="49" t="s">
        <v>904</v>
      </c>
      <c r="U334" s="47" t="s">
        <v>904</v>
      </c>
      <c r="V334" s="23">
        <v>7.193685498881</v>
      </c>
      <c r="W334" s="47" t="s">
        <v>904</v>
      </c>
      <c r="X334" s="47" t="s">
        <v>904</v>
      </c>
      <c r="Y334" s="49" t="s">
        <v>904</v>
      </c>
      <c r="Z334" s="50" t="s">
        <v>904</v>
      </c>
    </row>
    <row r="335" spans="1:26" x14ac:dyDescent="0.25">
      <c r="A335" s="45" t="s">
        <v>483</v>
      </c>
      <c r="B335" s="45" t="s">
        <v>1260</v>
      </c>
      <c r="C335" s="45" t="s">
        <v>348</v>
      </c>
      <c r="D335" s="46" t="s">
        <v>484</v>
      </c>
      <c r="E335" s="23">
        <v>3.1915052301990006</v>
      </c>
      <c r="F335" s="23">
        <v>1.012196434954</v>
      </c>
      <c r="G335" s="23">
        <v>2.1793087952450003</v>
      </c>
      <c r="H335" s="23">
        <v>-16.457965107056999</v>
      </c>
      <c r="I335" s="23">
        <v>2.0158606356019999</v>
      </c>
      <c r="J335" s="49">
        <v>0.5</v>
      </c>
      <c r="K335" s="47" t="s">
        <v>904</v>
      </c>
      <c r="L335" s="23">
        <v>1.012196434954</v>
      </c>
      <c r="M335" s="47" t="s">
        <v>904</v>
      </c>
      <c r="N335" s="47" t="s">
        <v>904</v>
      </c>
      <c r="O335" s="49" t="s">
        <v>904</v>
      </c>
      <c r="P335" s="47" t="s">
        <v>904</v>
      </c>
      <c r="Q335" s="23">
        <v>2.1793087952450003</v>
      </c>
      <c r="R335" s="47" t="s">
        <v>904</v>
      </c>
      <c r="S335" s="47" t="s">
        <v>904</v>
      </c>
      <c r="T335" s="49" t="s">
        <v>904</v>
      </c>
      <c r="U335" s="47" t="s">
        <v>904</v>
      </c>
      <c r="V335" s="23">
        <v>3.1915052301990006</v>
      </c>
      <c r="W335" s="47" t="s">
        <v>904</v>
      </c>
      <c r="X335" s="47" t="s">
        <v>904</v>
      </c>
      <c r="Y335" s="49" t="s">
        <v>904</v>
      </c>
      <c r="Z335" s="50" t="s">
        <v>904</v>
      </c>
    </row>
    <row r="336" spans="1:26" x14ac:dyDescent="0.25">
      <c r="A336" s="45" t="s">
        <v>463</v>
      </c>
      <c r="B336" s="45" t="s">
        <v>1261</v>
      </c>
      <c r="C336" s="45" t="s">
        <v>348</v>
      </c>
      <c r="D336" s="46" t="s">
        <v>464</v>
      </c>
      <c r="E336" s="23">
        <v>2.5771094922030002</v>
      </c>
      <c r="F336" s="23">
        <v>0.88746698453200001</v>
      </c>
      <c r="G336" s="23">
        <v>1.689642507671</v>
      </c>
      <c r="H336" s="23">
        <v>-12.228648704177999</v>
      </c>
      <c r="I336" s="23">
        <v>1.5629193195960001</v>
      </c>
      <c r="J336" s="49">
        <v>0.5</v>
      </c>
      <c r="K336" s="47" t="s">
        <v>904</v>
      </c>
      <c r="L336" s="23">
        <v>0.88746698453200001</v>
      </c>
      <c r="M336" s="47" t="s">
        <v>904</v>
      </c>
      <c r="N336" s="47" t="s">
        <v>904</v>
      </c>
      <c r="O336" s="49" t="s">
        <v>904</v>
      </c>
      <c r="P336" s="47" t="s">
        <v>904</v>
      </c>
      <c r="Q336" s="23">
        <v>1.689642507671</v>
      </c>
      <c r="R336" s="47" t="s">
        <v>904</v>
      </c>
      <c r="S336" s="47" t="s">
        <v>904</v>
      </c>
      <c r="T336" s="49" t="s">
        <v>904</v>
      </c>
      <c r="U336" s="47" t="s">
        <v>904</v>
      </c>
      <c r="V336" s="23">
        <v>2.5771094922030002</v>
      </c>
      <c r="W336" s="47" t="s">
        <v>904</v>
      </c>
      <c r="X336" s="47" t="s">
        <v>904</v>
      </c>
      <c r="Y336" s="49" t="s">
        <v>904</v>
      </c>
      <c r="Z336" s="50" t="s">
        <v>904</v>
      </c>
    </row>
    <row r="337" spans="1:26" x14ac:dyDescent="0.25">
      <c r="A337" s="45" t="s">
        <v>535</v>
      </c>
      <c r="B337" s="45" t="s">
        <v>1262</v>
      </c>
      <c r="C337" s="45" t="s">
        <v>348</v>
      </c>
      <c r="D337" s="46" t="s">
        <v>536</v>
      </c>
      <c r="E337" s="23">
        <v>7.0900957480089994</v>
      </c>
      <c r="F337" s="23">
        <v>2.4648915218590002</v>
      </c>
      <c r="G337" s="23">
        <v>4.6252042261499993</v>
      </c>
      <c r="H337" s="23">
        <v>-8.6262712075040007</v>
      </c>
      <c r="I337" s="23">
        <v>4.2783139091889995</v>
      </c>
      <c r="J337" s="49">
        <v>0.5</v>
      </c>
      <c r="K337" s="47" t="s">
        <v>904</v>
      </c>
      <c r="L337" s="23">
        <v>2.4648915218590002</v>
      </c>
      <c r="M337" s="47" t="s">
        <v>904</v>
      </c>
      <c r="N337" s="47" t="s">
        <v>904</v>
      </c>
      <c r="O337" s="49" t="s">
        <v>904</v>
      </c>
      <c r="P337" s="47" t="s">
        <v>904</v>
      </c>
      <c r="Q337" s="23">
        <v>4.6252042261499993</v>
      </c>
      <c r="R337" s="47" t="s">
        <v>904</v>
      </c>
      <c r="S337" s="47" t="s">
        <v>904</v>
      </c>
      <c r="T337" s="49" t="s">
        <v>904</v>
      </c>
      <c r="U337" s="47" t="s">
        <v>904</v>
      </c>
      <c r="V337" s="23">
        <v>7.0900957480089994</v>
      </c>
      <c r="W337" s="47" t="s">
        <v>904</v>
      </c>
      <c r="X337" s="47" t="s">
        <v>904</v>
      </c>
      <c r="Y337" s="49" t="s">
        <v>904</v>
      </c>
      <c r="Z337" s="50" t="s">
        <v>904</v>
      </c>
    </row>
    <row r="338" spans="1:26" x14ac:dyDescent="0.25">
      <c r="A338" s="45" t="s">
        <v>511</v>
      </c>
      <c r="B338" s="45" t="s">
        <v>1263</v>
      </c>
      <c r="C338" s="45" t="s">
        <v>348</v>
      </c>
      <c r="D338" s="46" t="s">
        <v>512</v>
      </c>
      <c r="E338" s="23">
        <v>2.6998020383319998</v>
      </c>
      <c r="F338" s="23">
        <v>0.87419491477799993</v>
      </c>
      <c r="G338" s="23">
        <v>1.8256071235539999</v>
      </c>
      <c r="H338" s="23">
        <v>-8.7175578882210001</v>
      </c>
      <c r="I338" s="23">
        <v>1.688686589287</v>
      </c>
      <c r="J338" s="49">
        <v>0.5</v>
      </c>
      <c r="K338" s="47" t="s">
        <v>904</v>
      </c>
      <c r="L338" s="23">
        <v>0.87419491477799993</v>
      </c>
      <c r="M338" s="47" t="s">
        <v>904</v>
      </c>
      <c r="N338" s="47" t="s">
        <v>904</v>
      </c>
      <c r="O338" s="49" t="s">
        <v>904</v>
      </c>
      <c r="P338" s="47" t="s">
        <v>904</v>
      </c>
      <c r="Q338" s="23">
        <v>1.8256071235539999</v>
      </c>
      <c r="R338" s="47" t="s">
        <v>904</v>
      </c>
      <c r="S338" s="47" t="s">
        <v>904</v>
      </c>
      <c r="T338" s="49" t="s">
        <v>904</v>
      </c>
      <c r="U338" s="47" t="s">
        <v>904</v>
      </c>
      <c r="V338" s="23">
        <v>2.6998020383319998</v>
      </c>
      <c r="W338" s="47" t="s">
        <v>904</v>
      </c>
      <c r="X338" s="47" t="s">
        <v>904</v>
      </c>
      <c r="Y338" s="49" t="s">
        <v>904</v>
      </c>
      <c r="Z338" s="50" t="s">
        <v>904</v>
      </c>
    </row>
    <row r="339" spans="1:26" x14ac:dyDescent="0.25">
      <c r="A339" s="45" t="s">
        <v>278</v>
      </c>
      <c r="B339" s="45" t="s">
        <v>1264</v>
      </c>
      <c r="C339" s="45" t="s">
        <v>923</v>
      </c>
      <c r="D339" s="46" t="s">
        <v>279</v>
      </c>
      <c r="E339" s="23">
        <v>51.063288316905002</v>
      </c>
      <c r="F339" s="23">
        <v>20.67272762568</v>
      </c>
      <c r="G339" s="23">
        <v>30.390560691225001</v>
      </c>
      <c r="H339" s="23">
        <v>-23.865745263840001</v>
      </c>
      <c r="I339" s="23">
        <v>28.111268639382999</v>
      </c>
      <c r="J339" s="49">
        <v>0.43986999999999998</v>
      </c>
      <c r="K339" s="47">
        <v>18.105332964454</v>
      </c>
      <c r="L339" s="23">
        <v>2.5673946612260004</v>
      </c>
      <c r="M339" s="47" t="s">
        <v>904</v>
      </c>
      <c r="N339" s="47" t="s">
        <v>904</v>
      </c>
      <c r="O339" s="49" t="s">
        <v>904</v>
      </c>
      <c r="P339" s="47">
        <v>25.264787679207</v>
      </c>
      <c r="Q339" s="23">
        <v>5.1257730120179996</v>
      </c>
      <c r="R339" s="47" t="s">
        <v>904</v>
      </c>
      <c r="S339" s="47" t="s">
        <v>904</v>
      </c>
      <c r="T339" s="49" t="s">
        <v>904</v>
      </c>
      <c r="U339" s="47">
        <v>43.370120643661998</v>
      </c>
      <c r="V339" s="23">
        <v>7.693167673244</v>
      </c>
      <c r="W339" s="47" t="s">
        <v>904</v>
      </c>
      <c r="X339" s="47" t="s">
        <v>904</v>
      </c>
      <c r="Y339" s="49" t="s">
        <v>904</v>
      </c>
      <c r="Z339" s="50" t="s">
        <v>904</v>
      </c>
    </row>
    <row r="340" spans="1:26" x14ac:dyDescent="0.25">
      <c r="A340" s="45" t="s">
        <v>537</v>
      </c>
      <c r="B340" s="45" t="s">
        <v>1265</v>
      </c>
      <c r="C340" s="45" t="s">
        <v>348</v>
      </c>
      <c r="D340" s="46" t="s">
        <v>538</v>
      </c>
      <c r="E340" s="23">
        <v>2.7615669172309998</v>
      </c>
      <c r="F340" s="23">
        <v>0.65504218889800003</v>
      </c>
      <c r="G340" s="23">
        <v>2.106524728333</v>
      </c>
      <c r="H340" s="23">
        <v>-20.318138927193001</v>
      </c>
      <c r="I340" s="23">
        <v>1.948535373708</v>
      </c>
      <c r="J340" s="49">
        <v>0.5</v>
      </c>
      <c r="K340" s="47" t="s">
        <v>904</v>
      </c>
      <c r="L340" s="23">
        <v>0.65504218889800003</v>
      </c>
      <c r="M340" s="47" t="s">
        <v>904</v>
      </c>
      <c r="N340" s="47" t="s">
        <v>904</v>
      </c>
      <c r="O340" s="49" t="s">
        <v>904</v>
      </c>
      <c r="P340" s="47" t="s">
        <v>904</v>
      </c>
      <c r="Q340" s="23">
        <v>2.106524728333</v>
      </c>
      <c r="R340" s="47" t="s">
        <v>904</v>
      </c>
      <c r="S340" s="47" t="s">
        <v>904</v>
      </c>
      <c r="T340" s="49" t="s">
        <v>904</v>
      </c>
      <c r="U340" s="47" t="s">
        <v>904</v>
      </c>
      <c r="V340" s="23">
        <v>2.7615669172309998</v>
      </c>
      <c r="W340" s="47" t="s">
        <v>904</v>
      </c>
      <c r="X340" s="47" t="s">
        <v>904</v>
      </c>
      <c r="Y340" s="49" t="s">
        <v>904</v>
      </c>
      <c r="Z340" s="50" t="s">
        <v>904</v>
      </c>
    </row>
    <row r="341" spans="1:26" x14ac:dyDescent="0.25">
      <c r="A341" s="45" t="s">
        <v>274</v>
      </c>
      <c r="B341" s="45" t="s">
        <v>1266</v>
      </c>
      <c r="C341" s="45" t="s">
        <v>923</v>
      </c>
      <c r="D341" s="46" t="s">
        <v>275</v>
      </c>
      <c r="E341" s="23">
        <v>49.835852232226998</v>
      </c>
      <c r="F341" s="23">
        <v>20.055301564879997</v>
      </c>
      <c r="G341" s="23">
        <v>29.780550667347001</v>
      </c>
      <c r="H341" s="23">
        <v>10.89248506198</v>
      </c>
      <c r="I341" s="23">
        <v>27.547009367295999</v>
      </c>
      <c r="J341" s="49">
        <v>0</v>
      </c>
      <c r="K341" s="47">
        <v>18.015427096218001</v>
      </c>
      <c r="L341" s="23">
        <v>2.039874468661</v>
      </c>
      <c r="M341" s="47" t="s">
        <v>904</v>
      </c>
      <c r="N341" s="47" t="s">
        <v>904</v>
      </c>
      <c r="O341" s="49" t="s">
        <v>904</v>
      </c>
      <c r="P341" s="47">
        <v>25.957930624389999</v>
      </c>
      <c r="Q341" s="23">
        <v>3.8226200429569999</v>
      </c>
      <c r="R341" s="47" t="s">
        <v>904</v>
      </c>
      <c r="S341" s="47" t="s">
        <v>904</v>
      </c>
      <c r="T341" s="49" t="s">
        <v>904</v>
      </c>
      <c r="U341" s="47">
        <v>43.973357720609002</v>
      </c>
      <c r="V341" s="23">
        <v>5.8624945116180003</v>
      </c>
      <c r="W341" s="47" t="s">
        <v>904</v>
      </c>
      <c r="X341" s="47" t="s">
        <v>904</v>
      </c>
      <c r="Y341" s="49" t="s">
        <v>904</v>
      </c>
      <c r="Z341" s="50" t="s">
        <v>904</v>
      </c>
    </row>
    <row r="342" spans="1:26" x14ac:dyDescent="0.25">
      <c r="A342" s="45" t="s">
        <v>403</v>
      </c>
      <c r="B342" s="45" t="s">
        <v>1267</v>
      </c>
      <c r="C342" s="45" t="s">
        <v>348</v>
      </c>
      <c r="D342" s="46" t="s">
        <v>404</v>
      </c>
      <c r="E342" s="23">
        <v>3.3309543862840001</v>
      </c>
      <c r="F342" s="23">
        <v>1.1523256710030001</v>
      </c>
      <c r="G342" s="23">
        <v>2.178628715281</v>
      </c>
      <c r="H342" s="23">
        <v>-2.2274478920510004</v>
      </c>
      <c r="I342" s="23">
        <v>2.0152315616349998</v>
      </c>
      <c r="J342" s="49">
        <v>0.5</v>
      </c>
      <c r="K342" s="47" t="s">
        <v>904</v>
      </c>
      <c r="L342" s="23">
        <v>1.1523256710030001</v>
      </c>
      <c r="M342" s="47" t="s">
        <v>904</v>
      </c>
      <c r="N342" s="47" t="s">
        <v>904</v>
      </c>
      <c r="O342" s="49" t="s">
        <v>904</v>
      </c>
      <c r="P342" s="47" t="s">
        <v>904</v>
      </c>
      <c r="Q342" s="23">
        <v>2.178628715281</v>
      </c>
      <c r="R342" s="47" t="s">
        <v>904</v>
      </c>
      <c r="S342" s="47" t="s">
        <v>904</v>
      </c>
      <c r="T342" s="49" t="s">
        <v>904</v>
      </c>
      <c r="U342" s="47" t="s">
        <v>904</v>
      </c>
      <c r="V342" s="23">
        <v>3.3309543862840001</v>
      </c>
      <c r="W342" s="47" t="s">
        <v>904</v>
      </c>
      <c r="X342" s="47" t="s">
        <v>904</v>
      </c>
      <c r="Y342" s="49" t="s">
        <v>904</v>
      </c>
      <c r="Z342" s="50" t="s">
        <v>904</v>
      </c>
    </row>
    <row r="343" spans="1:26" x14ac:dyDescent="0.25">
      <c r="A343" s="45" t="s">
        <v>128</v>
      </c>
      <c r="B343" s="45" t="s">
        <v>1268</v>
      </c>
      <c r="C343" s="45" t="s">
        <v>915</v>
      </c>
      <c r="D343" s="46" t="s">
        <v>129</v>
      </c>
      <c r="E343" s="23">
        <v>170.727651755339</v>
      </c>
      <c r="F343" s="23">
        <v>68.664724367064991</v>
      </c>
      <c r="G343" s="23">
        <v>102.06292738827401</v>
      </c>
      <c r="H343" s="23">
        <v>4.4293381267919996</v>
      </c>
      <c r="I343" s="23">
        <v>94.408207834153004</v>
      </c>
      <c r="J343" s="49">
        <v>0</v>
      </c>
      <c r="K343" s="47">
        <v>51.262229927667001</v>
      </c>
      <c r="L343" s="23">
        <v>17.402494439397998</v>
      </c>
      <c r="M343" s="47" t="s">
        <v>904</v>
      </c>
      <c r="N343" s="47" t="s">
        <v>904</v>
      </c>
      <c r="O343" s="49" t="s">
        <v>904</v>
      </c>
      <c r="P343" s="47">
        <v>71.886450103803</v>
      </c>
      <c r="Q343" s="23">
        <v>30.176477284471002</v>
      </c>
      <c r="R343" s="47" t="s">
        <v>904</v>
      </c>
      <c r="S343" s="47" t="s">
        <v>904</v>
      </c>
      <c r="T343" s="49" t="s">
        <v>904</v>
      </c>
      <c r="U343" s="47">
        <v>123.14868003147001</v>
      </c>
      <c r="V343" s="23">
        <v>47.578971723869003</v>
      </c>
      <c r="W343" s="47" t="s">
        <v>904</v>
      </c>
      <c r="X343" s="47" t="s">
        <v>904</v>
      </c>
      <c r="Y343" s="49" t="s">
        <v>904</v>
      </c>
      <c r="Z343" s="50" t="s">
        <v>904</v>
      </c>
    </row>
    <row r="344" spans="1:26" x14ac:dyDescent="0.25">
      <c r="A344" s="45" t="s">
        <v>51</v>
      </c>
      <c r="B344" s="45" t="s">
        <v>1269</v>
      </c>
      <c r="C344" s="45" t="s">
        <v>36</v>
      </c>
      <c r="D344" s="46" t="s">
        <v>52</v>
      </c>
      <c r="E344" s="23">
        <v>56.318350483467</v>
      </c>
      <c r="F344" s="23">
        <v>22.989082269874</v>
      </c>
      <c r="G344" s="23">
        <v>33.329268213592997</v>
      </c>
      <c r="H344" s="23">
        <v>-44.509390071262004</v>
      </c>
      <c r="I344" s="23">
        <v>30.829573097573999</v>
      </c>
      <c r="J344" s="49">
        <v>0.5</v>
      </c>
      <c r="K344" s="47">
        <v>20.152062391643</v>
      </c>
      <c r="L344" s="23">
        <v>2.8370198782310001</v>
      </c>
      <c r="M344" s="47" t="s">
        <v>904</v>
      </c>
      <c r="N344" s="47" t="s">
        <v>904</v>
      </c>
      <c r="O344" s="49" t="s">
        <v>904</v>
      </c>
      <c r="P344" s="47">
        <v>27.616786384920001</v>
      </c>
      <c r="Q344" s="23">
        <v>5.7124818286730008</v>
      </c>
      <c r="R344" s="47" t="s">
        <v>904</v>
      </c>
      <c r="S344" s="47" t="s">
        <v>904</v>
      </c>
      <c r="T344" s="49" t="s">
        <v>904</v>
      </c>
      <c r="U344" s="47">
        <v>47.768848776563004</v>
      </c>
      <c r="V344" s="23">
        <v>8.5495017069049997</v>
      </c>
      <c r="W344" s="47" t="s">
        <v>904</v>
      </c>
      <c r="X344" s="47" t="s">
        <v>904</v>
      </c>
      <c r="Y344" s="49" t="s">
        <v>904</v>
      </c>
      <c r="Z344" s="50" t="s">
        <v>904</v>
      </c>
    </row>
    <row r="345" spans="1:26" x14ac:dyDescent="0.25">
      <c r="A345" s="45" t="s">
        <v>539</v>
      </c>
      <c r="B345" s="45" t="s">
        <v>1270</v>
      </c>
      <c r="C345" s="45" t="s">
        <v>348</v>
      </c>
      <c r="D345" s="46" t="s">
        <v>540</v>
      </c>
      <c r="E345" s="23">
        <v>3.0070938469240005</v>
      </c>
      <c r="F345" s="23">
        <v>0.83382294813699998</v>
      </c>
      <c r="G345" s="23">
        <v>2.1732708987870004</v>
      </c>
      <c r="H345" s="23">
        <v>-17.950482057071</v>
      </c>
      <c r="I345" s="23">
        <v>2.010275581378</v>
      </c>
      <c r="J345" s="49">
        <v>0.5</v>
      </c>
      <c r="K345" s="47" t="s">
        <v>904</v>
      </c>
      <c r="L345" s="23">
        <v>0.83382294813699998</v>
      </c>
      <c r="M345" s="47" t="s">
        <v>904</v>
      </c>
      <c r="N345" s="47" t="s">
        <v>904</v>
      </c>
      <c r="O345" s="49" t="s">
        <v>904</v>
      </c>
      <c r="P345" s="47" t="s">
        <v>904</v>
      </c>
      <c r="Q345" s="23">
        <v>2.1732708987870004</v>
      </c>
      <c r="R345" s="47" t="s">
        <v>904</v>
      </c>
      <c r="S345" s="47" t="s">
        <v>904</v>
      </c>
      <c r="T345" s="49" t="s">
        <v>904</v>
      </c>
      <c r="U345" s="47" t="s">
        <v>904</v>
      </c>
      <c r="V345" s="23">
        <v>3.0070938469240005</v>
      </c>
      <c r="W345" s="47" t="s">
        <v>904</v>
      </c>
      <c r="X345" s="47" t="s">
        <v>904</v>
      </c>
      <c r="Y345" s="49" t="s">
        <v>904</v>
      </c>
      <c r="Z345" s="50" t="s">
        <v>904</v>
      </c>
    </row>
    <row r="346" spans="1:26" x14ac:dyDescent="0.25">
      <c r="A346" s="45" t="s">
        <v>756</v>
      </c>
      <c r="B346" s="45" t="s">
        <v>1271</v>
      </c>
      <c r="C346" s="45" t="s">
        <v>751</v>
      </c>
      <c r="D346" s="46" t="s">
        <v>757</v>
      </c>
      <c r="E346" s="23">
        <v>27.406803335295997</v>
      </c>
      <c r="F346" s="23">
        <v>13.180057690710999</v>
      </c>
      <c r="G346" s="23">
        <v>14.226745644585</v>
      </c>
      <c r="H346" s="23">
        <v>10.06352440063</v>
      </c>
      <c r="I346" s="23">
        <v>13.159739721240999</v>
      </c>
      <c r="J346" s="49">
        <v>0</v>
      </c>
      <c r="K346" s="47" t="s">
        <v>904</v>
      </c>
      <c r="L346" s="23" t="s">
        <v>904</v>
      </c>
      <c r="M346" s="47">
        <v>13.180057690710999</v>
      </c>
      <c r="N346" s="47" t="s">
        <v>904</v>
      </c>
      <c r="O346" s="49" t="s">
        <v>904</v>
      </c>
      <c r="P346" s="47" t="s">
        <v>904</v>
      </c>
      <c r="Q346" s="23" t="s">
        <v>904</v>
      </c>
      <c r="R346" s="47">
        <v>14.226745644585</v>
      </c>
      <c r="S346" s="47" t="s">
        <v>904</v>
      </c>
      <c r="T346" s="49" t="s">
        <v>904</v>
      </c>
      <c r="U346" s="47" t="s">
        <v>904</v>
      </c>
      <c r="V346" s="23" t="s">
        <v>904</v>
      </c>
      <c r="W346" s="47">
        <v>27.406803335296001</v>
      </c>
      <c r="X346" s="47" t="s">
        <v>904</v>
      </c>
      <c r="Y346" s="49" t="s">
        <v>904</v>
      </c>
      <c r="Z346" s="50" t="s">
        <v>904</v>
      </c>
    </row>
    <row r="347" spans="1:26" x14ac:dyDescent="0.25">
      <c r="A347" s="45" t="s">
        <v>451</v>
      </c>
      <c r="B347" s="45" t="s">
        <v>1272</v>
      </c>
      <c r="C347" s="45" t="s">
        <v>348</v>
      </c>
      <c r="D347" s="46" t="s">
        <v>452</v>
      </c>
      <c r="E347" s="23">
        <v>2.1047962916979999</v>
      </c>
      <c r="F347" s="23">
        <v>0.68417630511799998</v>
      </c>
      <c r="G347" s="23">
        <v>1.42061998658</v>
      </c>
      <c r="H347" s="23">
        <v>-14.806878605585</v>
      </c>
      <c r="I347" s="23">
        <v>1.3140734875860001</v>
      </c>
      <c r="J347" s="49">
        <v>0.5</v>
      </c>
      <c r="K347" s="47" t="s">
        <v>904</v>
      </c>
      <c r="L347" s="23">
        <v>0.68417630511799998</v>
      </c>
      <c r="M347" s="47" t="s">
        <v>904</v>
      </c>
      <c r="N347" s="47" t="s">
        <v>904</v>
      </c>
      <c r="O347" s="49" t="s">
        <v>904</v>
      </c>
      <c r="P347" s="47" t="s">
        <v>904</v>
      </c>
      <c r="Q347" s="23">
        <v>1.42061998658</v>
      </c>
      <c r="R347" s="47" t="s">
        <v>904</v>
      </c>
      <c r="S347" s="47" t="s">
        <v>904</v>
      </c>
      <c r="T347" s="49" t="s">
        <v>904</v>
      </c>
      <c r="U347" s="47" t="s">
        <v>904</v>
      </c>
      <c r="V347" s="23">
        <v>2.1047962916979999</v>
      </c>
      <c r="W347" s="47" t="s">
        <v>904</v>
      </c>
      <c r="X347" s="47" t="s">
        <v>904</v>
      </c>
      <c r="Y347" s="49" t="s">
        <v>904</v>
      </c>
      <c r="Z347" s="50" t="s">
        <v>904</v>
      </c>
    </row>
    <row r="348" spans="1:26" x14ac:dyDescent="0.25">
      <c r="A348" s="45" t="s">
        <v>649</v>
      </c>
      <c r="B348" s="45" t="s">
        <v>1273</v>
      </c>
      <c r="C348" s="45" t="s">
        <v>348</v>
      </c>
      <c r="D348" s="46" t="s">
        <v>650</v>
      </c>
      <c r="E348" s="23">
        <v>3.2514811500470002</v>
      </c>
      <c r="F348" s="23">
        <v>1.082453932395</v>
      </c>
      <c r="G348" s="23">
        <v>2.1690272176520002</v>
      </c>
      <c r="H348" s="23">
        <v>-21.054110215704</v>
      </c>
      <c r="I348" s="23">
        <v>2.0063501763280001</v>
      </c>
      <c r="J348" s="49">
        <v>0.5</v>
      </c>
      <c r="K348" s="47" t="s">
        <v>904</v>
      </c>
      <c r="L348" s="23">
        <v>1.082453932395</v>
      </c>
      <c r="M348" s="47" t="s">
        <v>904</v>
      </c>
      <c r="N348" s="47" t="s">
        <v>904</v>
      </c>
      <c r="O348" s="49" t="s">
        <v>904</v>
      </c>
      <c r="P348" s="47" t="s">
        <v>904</v>
      </c>
      <c r="Q348" s="23">
        <v>2.1690272176520002</v>
      </c>
      <c r="R348" s="47" t="s">
        <v>904</v>
      </c>
      <c r="S348" s="47" t="s">
        <v>904</v>
      </c>
      <c r="T348" s="49" t="s">
        <v>904</v>
      </c>
      <c r="U348" s="47" t="s">
        <v>904</v>
      </c>
      <c r="V348" s="23">
        <v>3.2514811500470002</v>
      </c>
      <c r="W348" s="47" t="s">
        <v>904</v>
      </c>
      <c r="X348" s="47" t="s">
        <v>904</v>
      </c>
      <c r="Y348" s="49" t="s">
        <v>904</v>
      </c>
      <c r="Z348" s="50" t="s">
        <v>904</v>
      </c>
    </row>
    <row r="349" spans="1:26" x14ac:dyDescent="0.25">
      <c r="A349" s="45" t="s">
        <v>105</v>
      </c>
      <c r="B349" s="45" t="s">
        <v>1274</v>
      </c>
      <c r="C349" s="45" t="s">
        <v>36</v>
      </c>
      <c r="D349" s="46" t="s">
        <v>106</v>
      </c>
      <c r="E349" s="23">
        <v>108.93195151443499</v>
      </c>
      <c r="F349" s="23">
        <v>42.915374530686996</v>
      </c>
      <c r="G349" s="23">
        <v>66.016576983747996</v>
      </c>
      <c r="H349" s="23">
        <v>6.9774290206330001</v>
      </c>
      <c r="I349" s="23">
        <v>61.065333709967</v>
      </c>
      <c r="J349" s="49">
        <v>0</v>
      </c>
      <c r="K349" s="47">
        <v>38.544888090691003</v>
      </c>
      <c r="L349" s="23">
        <v>4.3704864399950001</v>
      </c>
      <c r="M349" s="47" t="s">
        <v>904</v>
      </c>
      <c r="N349" s="47" t="s">
        <v>904</v>
      </c>
      <c r="O349" s="49" t="s">
        <v>904</v>
      </c>
      <c r="P349" s="47">
        <v>56.785979786365999</v>
      </c>
      <c r="Q349" s="23">
        <v>9.230597197382</v>
      </c>
      <c r="R349" s="47" t="s">
        <v>904</v>
      </c>
      <c r="S349" s="47" t="s">
        <v>904</v>
      </c>
      <c r="T349" s="49" t="s">
        <v>904</v>
      </c>
      <c r="U349" s="47">
        <v>95.330867877057003</v>
      </c>
      <c r="V349" s="23">
        <v>13.601083637377</v>
      </c>
      <c r="W349" s="47" t="s">
        <v>904</v>
      </c>
      <c r="X349" s="47" t="s">
        <v>904</v>
      </c>
      <c r="Y349" s="49" t="s">
        <v>904</v>
      </c>
      <c r="Z349" s="50" t="s">
        <v>904</v>
      </c>
    </row>
    <row r="350" spans="1:26" x14ac:dyDescent="0.25">
      <c r="A350" s="45" t="s">
        <v>93</v>
      </c>
      <c r="B350" s="45" t="s">
        <v>1275</v>
      </c>
      <c r="C350" s="45" t="s">
        <v>36</v>
      </c>
      <c r="D350" s="46" t="s">
        <v>94</v>
      </c>
      <c r="E350" s="23">
        <v>114.17981191202801</v>
      </c>
      <c r="F350" s="23">
        <v>45.759081738851002</v>
      </c>
      <c r="G350" s="23">
        <v>68.420730173177006</v>
      </c>
      <c r="H350" s="23">
        <v>33.421309074671001</v>
      </c>
      <c r="I350" s="23">
        <v>63.289175410187994</v>
      </c>
      <c r="J350" s="49">
        <v>0</v>
      </c>
      <c r="K350" s="47">
        <v>40.946451229984</v>
      </c>
      <c r="L350" s="23">
        <v>4.8126305088670005</v>
      </c>
      <c r="M350" s="47" t="s">
        <v>904</v>
      </c>
      <c r="N350" s="47" t="s">
        <v>904</v>
      </c>
      <c r="O350" s="49" t="s">
        <v>904</v>
      </c>
      <c r="P350" s="47">
        <v>58.987739028912998</v>
      </c>
      <c r="Q350" s="23">
        <v>9.4329911442639993</v>
      </c>
      <c r="R350" s="47" t="s">
        <v>904</v>
      </c>
      <c r="S350" s="47" t="s">
        <v>904</v>
      </c>
      <c r="T350" s="49" t="s">
        <v>904</v>
      </c>
      <c r="U350" s="47">
        <v>99.934190258895995</v>
      </c>
      <c r="V350" s="23">
        <v>14.245621653131</v>
      </c>
      <c r="W350" s="47" t="s">
        <v>904</v>
      </c>
      <c r="X350" s="47" t="s">
        <v>904</v>
      </c>
      <c r="Y350" s="49" t="s">
        <v>904</v>
      </c>
      <c r="Z350" s="50" t="s">
        <v>904</v>
      </c>
    </row>
    <row r="351" spans="1:26" x14ac:dyDescent="0.25">
      <c r="A351" s="45" t="s">
        <v>173</v>
      </c>
      <c r="B351" s="45" t="s">
        <v>1276</v>
      </c>
      <c r="C351" s="45" t="s">
        <v>915</v>
      </c>
      <c r="D351" s="46" t="s">
        <v>174</v>
      </c>
      <c r="E351" s="23">
        <v>108.68931740787301</v>
      </c>
      <c r="F351" s="23">
        <v>44.483622482156001</v>
      </c>
      <c r="G351" s="23">
        <v>64.205694925716998</v>
      </c>
      <c r="H351" s="23">
        <v>46.211988209124002</v>
      </c>
      <c r="I351" s="23">
        <v>59.390267806287994</v>
      </c>
      <c r="J351" s="49">
        <v>0</v>
      </c>
      <c r="K351" s="47">
        <v>37.088979591844002</v>
      </c>
      <c r="L351" s="23">
        <v>7.3946428903130004</v>
      </c>
      <c r="M351" s="47" t="s">
        <v>904</v>
      </c>
      <c r="N351" s="47" t="s">
        <v>904</v>
      </c>
      <c r="O351" s="49" t="s">
        <v>904</v>
      </c>
      <c r="P351" s="47">
        <v>50.713947485184001</v>
      </c>
      <c r="Q351" s="23">
        <v>13.491747440532999</v>
      </c>
      <c r="R351" s="47" t="s">
        <v>904</v>
      </c>
      <c r="S351" s="47" t="s">
        <v>904</v>
      </c>
      <c r="T351" s="49" t="s">
        <v>904</v>
      </c>
      <c r="U351" s="47">
        <v>87.802927077028002</v>
      </c>
      <c r="V351" s="23">
        <v>20.886390330845</v>
      </c>
      <c r="W351" s="47" t="s">
        <v>904</v>
      </c>
      <c r="X351" s="47" t="s">
        <v>904</v>
      </c>
      <c r="Y351" s="49" t="s">
        <v>904</v>
      </c>
      <c r="Z351" s="50" t="s">
        <v>904</v>
      </c>
    </row>
    <row r="352" spans="1:26" x14ac:dyDescent="0.25">
      <c r="A352" s="45" t="s">
        <v>130</v>
      </c>
      <c r="B352" s="45" t="s">
        <v>1277</v>
      </c>
      <c r="C352" s="45" t="s">
        <v>915</v>
      </c>
      <c r="D352" s="46" t="s">
        <v>131</v>
      </c>
      <c r="E352" s="23">
        <v>114.59909698686499</v>
      </c>
      <c r="F352" s="23">
        <v>46.957013015635994</v>
      </c>
      <c r="G352" s="23">
        <v>67.642083971228999</v>
      </c>
      <c r="H352" s="23">
        <v>36.020650169261998</v>
      </c>
      <c r="I352" s="23">
        <v>62.568927673387002</v>
      </c>
      <c r="J352" s="49">
        <v>0</v>
      </c>
      <c r="K352" s="47">
        <v>33.719877255099</v>
      </c>
      <c r="L352" s="23">
        <v>13.237135760536001</v>
      </c>
      <c r="M352" s="47" t="s">
        <v>904</v>
      </c>
      <c r="N352" s="47" t="s">
        <v>904</v>
      </c>
      <c r="O352" s="49" t="s">
        <v>904</v>
      </c>
      <c r="P352" s="47">
        <v>43.870379711764997</v>
      </c>
      <c r="Q352" s="23">
        <v>23.771704259463998</v>
      </c>
      <c r="R352" s="47" t="s">
        <v>904</v>
      </c>
      <c r="S352" s="47" t="s">
        <v>904</v>
      </c>
      <c r="T352" s="49" t="s">
        <v>904</v>
      </c>
      <c r="U352" s="47">
        <v>77.590256966864999</v>
      </c>
      <c r="V352" s="23">
        <v>37.008840020000001</v>
      </c>
      <c r="W352" s="47" t="s">
        <v>904</v>
      </c>
      <c r="X352" s="47" t="s">
        <v>904</v>
      </c>
      <c r="Y352" s="49" t="s">
        <v>904</v>
      </c>
      <c r="Z352" s="50" t="s">
        <v>904</v>
      </c>
    </row>
    <row r="353" spans="1:26" x14ac:dyDescent="0.25">
      <c r="A353" s="45" t="s">
        <v>270</v>
      </c>
      <c r="B353" s="45" t="s">
        <v>1278</v>
      </c>
      <c r="C353" s="45" t="s">
        <v>923</v>
      </c>
      <c r="D353" s="46" t="s">
        <v>271</v>
      </c>
      <c r="E353" s="23">
        <v>45.865132860298999</v>
      </c>
      <c r="F353" s="23">
        <v>17.192251333487</v>
      </c>
      <c r="G353" s="23">
        <v>28.672881526811999</v>
      </c>
      <c r="H353" s="23">
        <v>-23.663980613587</v>
      </c>
      <c r="I353" s="23">
        <v>26.522415412301001</v>
      </c>
      <c r="J353" s="49">
        <v>0.45214700000000002</v>
      </c>
      <c r="K353" s="47">
        <v>15.244429527511</v>
      </c>
      <c r="L353" s="23">
        <v>1.947821805976</v>
      </c>
      <c r="M353" s="47" t="s">
        <v>904</v>
      </c>
      <c r="N353" s="47" t="s">
        <v>904</v>
      </c>
      <c r="O353" s="49" t="s">
        <v>904</v>
      </c>
      <c r="P353" s="47">
        <v>23.703242226938002</v>
      </c>
      <c r="Q353" s="23">
        <v>4.9696392998749994</v>
      </c>
      <c r="R353" s="47" t="s">
        <v>904</v>
      </c>
      <c r="S353" s="47" t="s">
        <v>904</v>
      </c>
      <c r="T353" s="49" t="s">
        <v>904</v>
      </c>
      <c r="U353" s="47">
        <v>38.947671754449004</v>
      </c>
      <c r="V353" s="23">
        <v>6.9174611058500002</v>
      </c>
      <c r="W353" s="47" t="s">
        <v>904</v>
      </c>
      <c r="X353" s="47" t="s">
        <v>904</v>
      </c>
      <c r="Y353" s="49" t="s">
        <v>904</v>
      </c>
      <c r="Z353" s="50" t="s">
        <v>904</v>
      </c>
    </row>
    <row r="354" spans="1:26" x14ac:dyDescent="0.25">
      <c r="A354" s="45" t="s">
        <v>723</v>
      </c>
      <c r="B354" s="45" t="s">
        <v>1279</v>
      </c>
      <c r="C354" s="45" t="s">
        <v>348</v>
      </c>
      <c r="D354" s="46" t="s">
        <v>724</v>
      </c>
      <c r="E354" s="23">
        <v>4.7412479585970004</v>
      </c>
      <c r="F354" s="23">
        <v>1.5867306756049999</v>
      </c>
      <c r="G354" s="23">
        <v>3.1545172829920003</v>
      </c>
      <c r="H354" s="23">
        <v>-23.076764766697</v>
      </c>
      <c r="I354" s="23">
        <v>2.917928486768</v>
      </c>
      <c r="J354" s="49">
        <v>0.5</v>
      </c>
      <c r="K354" s="47" t="s">
        <v>904</v>
      </c>
      <c r="L354" s="23">
        <v>1.5867306756049999</v>
      </c>
      <c r="M354" s="47" t="s">
        <v>904</v>
      </c>
      <c r="N354" s="47" t="s">
        <v>904</v>
      </c>
      <c r="O354" s="49" t="s">
        <v>904</v>
      </c>
      <c r="P354" s="47" t="s">
        <v>904</v>
      </c>
      <c r="Q354" s="23">
        <v>3.1545172829920003</v>
      </c>
      <c r="R354" s="47" t="s">
        <v>904</v>
      </c>
      <c r="S354" s="47" t="s">
        <v>904</v>
      </c>
      <c r="T354" s="49" t="s">
        <v>904</v>
      </c>
      <c r="U354" s="47" t="s">
        <v>904</v>
      </c>
      <c r="V354" s="23">
        <v>4.7412479585970004</v>
      </c>
      <c r="W354" s="47" t="s">
        <v>904</v>
      </c>
      <c r="X354" s="47" t="s">
        <v>904</v>
      </c>
      <c r="Y354" s="49" t="s">
        <v>904</v>
      </c>
      <c r="Z354" s="50" t="s">
        <v>904</v>
      </c>
    </row>
    <row r="355" spans="1:26" x14ac:dyDescent="0.25">
      <c r="A355" s="45" t="s">
        <v>194</v>
      </c>
      <c r="B355" s="45" t="s">
        <v>1280</v>
      </c>
      <c r="C355" s="45" t="s">
        <v>952</v>
      </c>
      <c r="D355" s="46" t="s">
        <v>195</v>
      </c>
      <c r="E355" s="23">
        <v>96.162112635992003</v>
      </c>
      <c r="F355" s="23">
        <v>37.502515909341</v>
      </c>
      <c r="G355" s="23">
        <v>58.659596726650996</v>
      </c>
      <c r="H355" s="23">
        <v>35.433520689433998</v>
      </c>
      <c r="I355" s="23">
        <v>54.260126972152001</v>
      </c>
      <c r="J355" s="49">
        <v>0</v>
      </c>
      <c r="K355" s="47">
        <v>34.231055662697997</v>
      </c>
      <c r="L355" s="23" t="s">
        <v>904</v>
      </c>
      <c r="M355" s="47">
        <v>3.2714602466429996</v>
      </c>
      <c r="N355" s="47" t="s">
        <v>904</v>
      </c>
      <c r="O355" s="49" t="s">
        <v>904</v>
      </c>
      <c r="P355" s="47">
        <v>54.785460358280005</v>
      </c>
      <c r="Q355" s="23" t="s">
        <v>904</v>
      </c>
      <c r="R355" s="47">
        <v>3.8741363683709999</v>
      </c>
      <c r="S355" s="47" t="s">
        <v>904</v>
      </c>
      <c r="T355" s="49" t="s">
        <v>904</v>
      </c>
      <c r="U355" s="47">
        <v>89.016516020978997</v>
      </c>
      <c r="V355" s="23" t="s">
        <v>904</v>
      </c>
      <c r="W355" s="47">
        <v>7.1455966150129999</v>
      </c>
      <c r="X355" s="47" t="s">
        <v>904</v>
      </c>
      <c r="Y355" s="49" t="s">
        <v>904</v>
      </c>
      <c r="Z355" s="50" t="s">
        <v>904</v>
      </c>
    </row>
    <row r="356" spans="1:26" x14ac:dyDescent="0.25">
      <c r="A356" s="45" t="s">
        <v>513</v>
      </c>
      <c r="B356" s="45" t="s">
        <v>1281</v>
      </c>
      <c r="C356" s="45" t="s">
        <v>348</v>
      </c>
      <c r="D356" s="46" t="s">
        <v>514</v>
      </c>
      <c r="E356" s="23">
        <v>3.9096234804719998</v>
      </c>
      <c r="F356" s="23">
        <v>1.311304252894</v>
      </c>
      <c r="G356" s="23">
        <v>2.598319227578</v>
      </c>
      <c r="H356" s="23">
        <v>-24.796090645330001</v>
      </c>
      <c r="I356" s="23">
        <v>2.4034452855099997</v>
      </c>
      <c r="J356" s="49">
        <v>0.5</v>
      </c>
      <c r="K356" s="47" t="s">
        <v>904</v>
      </c>
      <c r="L356" s="23">
        <v>1.311304252894</v>
      </c>
      <c r="M356" s="47" t="s">
        <v>904</v>
      </c>
      <c r="N356" s="47" t="s">
        <v>904</v>
      </c>
      <c r="O356" s="49" t="s">
        <v>904</v>
      </c>
      <c r="P356" s="47" t="s">
        <v>904</v>
      </c>
      <c r="Q356" s="23">
        <v>2.598319227578</v>
      </c>
      <c r="R356" s="47" t="s">
        <v>904</v>
      </c>
      <c r="S356" s="47" t="s">
        <v>904</v>
      </c>
      <c r="T356" s="49" t="s">
        <v>904</v>
      </c>
      <c r="U356" s="47" t="s">
        <v>904</v>
      </c>
      <c r="V356" s="23">
        <v>3.9096234804719998</v>
      </c>
      <c r="W356" s="47" t="s">
        <v>904</v>
      </c>
      <c r="X356" s="47" t="s">
        <v>904</v>
      </c>
      <c r="Y356" s="49" t="s">
        <v>904</v>
      </c>
      <c r="Z356" s="50" t="s">
        <v>904</v>
      </c>
    </row>
    <row r="357" spans="1:26" x14ac:dyDescent="0.25">
      <c r="A357" s="45" t="s">
        <v>691</v>
      </c>
      <c r="B357" s="45" t="s">
        <v>1282</v>
      </c>
      <c r="C357" s="45" t="s">
        <v>348</v>
      </c>
      <c r="D357" s="46" t="s">
        <v>692</v>
      </c>
      <c r="E357" s="23">
        <v>5.7192425954499999</v>
      </c>
      <c r="F357" s="23">
        <v>2.0181774981519998</v>
      </c>
      <c r="G357" s="23">
        <v>3.7010650972980002</v>
      </c>
      <c r="H357" s="23">
        <v>-7.080756242014</v>
      </c>
      <c r="I357" s="23">
        <v>3.423485215001</v>
      </c>
      <c r="J357" s="49">
        <v>0.5</v>
      </c>
      <c r="K357" s="47" t="s">
        <v>904</v>
      </c>
      <c r="L357" s="23">
        <v>2.0181774981519998</v>
      </c>
      <c r="M357" s="47" t="s">
        <v>904</v>
      </c>
      <c r="N357" s="47" t="s">
        <v>904</v>
      </c>
      <c r="O357" s="49" t="s">
        <v>904</v>
      </c>
      <c r="P357" s="47" t="s">
        <v>904</v>
      </c>
      <c r="Q357" s="23">
        <v>3.7010650972980002</v>
      </c>
      <c r="R357" s="47" t="s">
        <v>904</v>
      </c>
      <c r="S357" s="47" t="s">
        <v>904</v>
      </c>
      <c r="T357" s="49" t="s">
        <v>904</v>
      </c>
      <c r="U357" s="47" t="s">
        <v>904</v>
      </c>
      <c r="V357" s="23">
        <v>5.7192425954499999</v>
      </c>
      <c r="W357" s="47" t="s">
        <v>904</v>
      </c>
      <c r="X357" s="47" t="s">
        <v>904</v>
      </c>
      <c r="Y357" s="49" t="s">
        <v>904</v>
      </c>
      <c r="Z357" s="50" t="s">
        <v>904</v>
      </c>
    </row>
    <row r="358" spans="1:26" x14ac:dyDescent="0.25">
      <c r="A358" s="45" t="s">
        <v>711</v>
      </c>
      <c r="B358" s="45" t="s">
        <v>1283</v>
      </c>
      <c r="C358" s="45" t="s">
        <v>348</v>
      </c>
      <c r="D358" s="46" t="s">
        <v>712</v>
      </c>
      <c r="E358" s="23">
        <v>2.5975354184400001</v>
      </c>
      <c r="F358" s="23">
        <v>0.76474891622899999</v>
      </c>
      <c r="G358" s="23">
        <v>1.8327865022110001</v>
      </c>
      <c r="H358" s="23">
        <v>-12.694957748780999</v>
      </c>
      <c r="I358" s="23">
        <v>1.695327514545</v>
      </c>
      <c r="J358" s="49">
        <v>0.5</v>
      </c>
      <c r="K358" s="47" t="s">
        <v>904</v>
      </c>
      <c r="L358" s="23">
        <v>0.76474891622899999</v>
      </c>
      <c r="M358" s="47" t="s">
        <v>904</v>
      </c>
      <c r="N358" s="47" t="s">
        <v>904</v>
      </c>
      <c r="O358" s="49" t="s">
        <v>904</v>
      </c>
      <c r="P358" s="47" t="s">
        <v>904</v>
      </c>
      <c r="Q358" s="23">
        <v>1.8327865022110001</v>
      </c>
      <c r="R358" s="47" t="s">
        <v>904</v>
      </c>
      <c r="S358" s="47" t="s">
        <v>904</v>
      </c>
      <c r="T358" s="49" t="s">
        <v>904</v>
      </c>
      <c r="U358" s="47" t="s">
        <v>904</v>
      </c>
      <c r="V358" s="23">
        <v>2.5975354184400001</v>
      </c>
      <c r="W358" s="47" t="s">
        <v>904</v>
      </c>
      <c r="X358" s="47" t="s">
        <v>904</v>
      </c>
      <c r="Y358" s="49" t="s">
        <v>904</v>
      </c>
      <c r="Z358" s="50" t="s">
        <v>904</v>
      </c>
    </row>
    <row r="359" spans="1:26" x14ac:dyDescent="0.25">
      <c r="A359" s="45" t="s">
        <v>427</v>
      </c>
      <c r="B359" s="45" t="s">
        <v>1284</v>
      </c>
      <c r="C359" s="45" t="s">
        <v>348</v>
      </c>
      <c r="D359" s="46" t="s">
        <v>428</v>
      </c>
      <c r="E359" s="23">
        <v>3.9157438850880002</v>
      </c>
      <c r="F359" s="23">
        <v>1.2133222257610001</v>
      </c>
      <c r="G359" s="23">
        <v>2.7024216593269998</v>
      </c>
      <c r="H359" s="23">
        <v>-9.3886284412799998</v>
      </c>
      <c r="I359" s="23">
        <v>2.4997400348780001</v>
      </c>
      <c r="J359" s="49">
        <v>0.5</v>
      </c>
      <c r="K359" s="47" t="s">
        <v>904</v>
      </c>
      <c r="L359" s="23">
        <v>1.2133222257610001</v>
      </c>
      <c r="M359" s="47" t="s">
        <v>904</v>
      </c>
      <c r="N359" s="47" t="s">
        <v>904</v>
      </c>
      <c r="O359" s="49" t="s">
        <v>904</v>
      </c>
      <c r="P359" s="47" t="s">
        <v>904</v>
      </c>
      <c r="Q359" s="23">
        <v>2.7024216593269998</v>
      </c>
      <c r="R359" s="47" t="s">
        <v>904</v>
      </c>
      <c r="S359" s="47" t="s">
        <v>904</v>
      </c>
      <c r="T359" s="49" t="s">
        <v>904</v>
      </c>
      <c r="U359" s="47" t="s">
        <v>904</v>
      </c>
      <c r="V359" s="23">
        <v>3.9157438850880002</v>
      </c>
      <c r="W359" s="47" t="s">
        <v>904</v>
      </c>
      <c r="X359" s="47" t="s">
        <v>904</v>
      </c>
      <c r="Y359" s="49" t="s">
        <v>904</v>
      </c>
      <c r="Z359" s="50" t="s">
        <v>904</v>
      </c>
    </row>
    <row r="360" spans="1:26" x14ac:dyDescent="0.25">
      <c r="A360" s="45" t="s">
        <v>619</v>
      </c>
      <c r="B360" s="45" t="s">
        <v>1285</v>
      </c>
      <c r="C360" s="45" t="s">
        <v>348</v>
      </c>
      <c r="D360" s="46" t="s">
        <v>620</v>
      </c>
      <c r="E360" s="23">
        <v>3.4538417454659998</v>
      </c>
      <c r="F360" s="23">
        <v>1.238676174136</v>
      </c>
      <c r="G360" s="23">
        <v>2.21516557133</v>
      </c>
      <c r="H360" s="23">
        <v>-8.7139880860869994</v>
      </c>
      <c r="I360" s="23">
        <v>2.0490281534800001</v>
      </c>
      <c r="J360" s="49">
        <v>0.5</v>
      </c>
      <c r="K360" s="47" t="s">
        <v>904</v>
      </c>
      <c r="L360" s="23">
        <v>1.238676174136</v>
      </c>
      <c r="M360" s="47" t="s">
        <v>904</v>
      </c>
      <c r="N360" s="47" t="s">
        <v>904</v>
      </c>
      <c r="O360" s="49" t="s">
        <v>904</v>
      </c>
      <c r="P360" s="47" t="s">
        <v>904</v>
      </c>
      <c r="Q360" s="23">
        <v>2.21516557133</v>
      </c>
      <c r="R360" s="47" t="s">
        <v>904</v>
      </c>
      <c r="S360" s="47" t="s">
        <v>904</v>
      </c>
      <c r="T360" s="49" t="s">
        <v>904</v>
      </c>
      <c r="U360" s="47" t="s">
        <v>904</v>
      </c>
      <c r="V360" s="23">
        <v>3.4538417454659998</v>
      </c>
      <c r="W360" s="47" t="s">
        <v>904</v>
      </c>
      <c r="X360" s="47" t="s">
        <v>904</v>
      </c>
      <c r="Y360" s="49" t="s">
        <v>904</v>
      </c>
      <c r="Z360" s="50" t="s">
        <v>904</v>
      </c>
    </row>
    <row r="361" spans="1:26" x14ac:dyDescent="0.25">
      <c r="A361" s="45" t="s">
        <v>515</v>
      </c>
      <c r="B361" s="45" t="s">
        <v>1286</v>
      </c>
      <c r="C361" s="45" t="s">
        <v>348</v>
      </c>
      <c r="D361" s="46" t="s">
        <v>516</v>
      </c>
      <c r="E361" s="23">
        <v>3.971011433068</v>
      </c>
      <c r="F361" s="23">
        <v>1.306989508399</v>
      </c>
      <c r="G361" s="23">
        <v>2.664021924669</v>
      </c>
      <c r="H361" s="23">
        <v>-19.911356173650997</v>
      </c>
      <c r="I361" s="23">
        <v>2.4642202803190001</v>
      </c>
      <c r="J361" s="49">
        <v>0.5</v>
      </c>
      <c r="K361" s="47" t="s">
        <v>904</v>
      </c>
      <c r="L361" s="23">
        <v>1.306989508399</v>
      </c>
      <c r="M361" s="47" t="s">
        <v>904</v>
      </c>
      <c r="N361" s="47" t="s">
        <v>904</v>
      </c>
      <c r="O361" s="49" t="s">
        <v>904</v>
      </c>
      <c r="P361" s="47" t="s">
        <v>904</v>
      </c>
      <c r="Q361" s="23">
        <v>2.664021924669</v>
      </c>
      <c r="R361" s="47" t="s">
        <v>904</v>
      </c>
      <c r="S361" s="47" t="s">
        <v>904</v>
      </c>
      <c r="T361" s="49" t="s">
        <v>904</v>
      </c>
      <c r="U361" s="47" t="s">
        <v>904</v>
      </c>
      <c r="V361" s="23">
        <v>3.971011433068</v>
      </c>
      <c r="W361" s="47" t="s">
        <v>904</v>
      </c>
      <c r="X361" s="47" t="s">
        <v>904</v>
      </c>
      <c r="Y361" s="49" t="s">
        <v>904</v>
      </c>
      <c r="Z361" s="50" t="s">
        <v>904</v>
      </c>
    </row>
    <row r="362" spans="1:26" x14ac:dyDescent="0.25">
      <c r="A362" s="45" t="s">
        <v>256</v>
      </c>
      <c r="B362" s="45" t="s">
        <v>1287</v>
      </c>
      <c r="C362" s="45" t="s">
        <v>923</v>
      </c>
      <c r="D362" s="46" t="s">
        <v>257</v>
      </c>
      <c r="E362" s="23">
        <v>26.094750398473998</v>
      </c>
      <c r="F362" s="23">
        <v>9.5291613013729997</v>
      </c>
      <c r="G362" s="23">
        <v>16.565589097101</v>
      </c>
      <c r="H362" s="23">
        <v>-22.563214381701002</v>
      </c>
      <c r="I362" s="23">
        <v>15.323169914817999</v>
      </c>
      <c r="J362" s="49">
        <v>0.5</v>
      </c>
      <c r="K362" s="47">
        <v>8.1472774687069993</v>
      </c>
      <c r="L362" s="23">
        <v>1.381883832665</v>
      </c>
      <c r="M362" s="47" t="s">
        <v>904</v>
      </c>
      <c r="N362" s="47" t="s">
        <v>904</v>
      </c>
      <c r="O362" s="49" t="s">
        <v>904</v>
      </c>
      <c r="P362" s="47">
        <v>12.379202014536</v>
      </c>
      <c r="Q362" s="23">
        <v>4.186387082565</v>
      </c>
      <c r="R362" s="47" t="s">
        <v>904</v>
      </c>
      <c r="S362" s="47" t="s">
        <v>904</v>
      </c>
      <c r="T362" s="49" t="s">
        <v>904</v>
      </c>
      <c r="U362" s="47">
        <v>20.526479483243001</v>
      </c>
      <c r="V362" s="23">
        <v>5.5682709152300003</v>
      </c>
      <c r="W362" s="47" t="s">
        <v>904</v>
      </c>
      <c r="X362" s="47" t="s">
        <v>904</v>
      </c>
      <c r="Y362" s="49" t="s">
        <v>904</v>
      </c>
      <c r="Z362" s="50" t="s">
        <v>904</v>
      </c>
    </row>
    <row r="363" spans="1:26" x14ac:dyDescent="0.25">
      <c r="A363" s="45" t="s">
        <v>405</v>
      </c>
      <c r="B363" s="45" t="s">
        <v>1288</v>
      </c>
      <c r="C363" s="45" t="s">
        <v>348</v>
      </c>
      <c r="D363" s="46" t="s">
        <v>406</v>
      </c>
      <c r="E363" s="23">
        <v>2.1315852686079997</v>
      </c>
      <c r="F363" s="23">
        <v>0.62340353304999996</v>
      </c>
      <c r="G363" s="23">
        <v>1.5081817355579998</v>
      </c>
      <c r="H363" s="23">
        <v>-3.0187758963739997</v>
      </c>
      <c r="I363" s="23">
        <v>1.3950681053909999</v>
      </c>
      <c r="J363" s="49">
        <v>0.5</v>
      </c>
      <c r="K363" s="47" t="s">
        <v>904</v>
      </c>
      <c r="L363" s="23">
        <v>0.62340353304999996</v>
      </c>
      <c r="M363" s="47" t="s">
        <v>904</v>
      </c>
      <c r="N363" s="47" t="s">
        <v>904</v>
      </c>
      <c r="O363" s="49" t="s">
        <v>904</v>
      </c>
      <c r="P363" s="47" t="s">
        <v>904</v>
      </c>
      <c r="Q363" s="23">
        <v>1.5081817355579998</v>
      </c>
      <c r="R363" s="47" t="s">
        <v>904</v>
      </c>
      <c r="S363" s="47" t="s">
        <v>904</v>
      </c>
      <c r="T363" s="49" t="s">
        <v>904</v>
      </c>
      <c r="U363" s="47" t="s">
        <v>904</v>
      </c>
      <c r="V363" s="23">
        <v>2.1315852686079997</v>
      </c>
      <c r="W363" s="47" t="s">
        <v>904</v>
      </c>
      <c r="X363" s="47" t="s">
        <v>904</v>
      </c>
      <c r="Y363" s="49" t="s">
        <v>904</v>
      </c>
      <c r="Z363" s="50" t="s">
        <v>904</v>
      </c>
    </row>
    <row r="364" spans="1:26" x14ac:dyDescent="0.25">
      <c r="A364" s="45" t="s">
        <v>413</v>
      </c>
      <c r="B364" s="45" t="s">
        <v>1289</v>
      </c>
      <c r="C364" s="45" t="s">
        <v>348</v>
      </c>
      <c r="D364" s="46" t="s">
        <v>414</v>
      </c>
      <c r="E364" s="23">
        <v>3.964711012959</v>
      </c>
      <c r="F364" s="23">
        <v>1.2890426869330001</v>
      </c>
      <c r="G364" s="23">
        <v>2.6756683260259999</v>
      </c>
      <c r="H364" s="23">
        <v>-9.3827116832730013</v>
      </c>
      <c r="I364" s="23">
        <v>2.4749932015740002</v>
      </c>
      <c r="J364" s="49">
        <v>0.5</v>
      </c>
      <c r="K364" s="47" t="s">
        <v>904</v>
      </c>
      <c r="L364" s="23">
        <v>1.2890426869330001</v>
      </c>
      <c r="M364" s="47" t="s">
        <v>904</v>
      </c>
      <c r="N364" s="47" t="s">
        <v>904</v>
      </c>
      <c r="O364" s="49" t="s">
        <v>904</v>
      </c>
      <c r="P364" s="47" t="s">
        <v>904</v>
      </c>
      <c r="Q364" s="23">
        <v>2.6756683260259999</v>
      </c>
      <c r="R364" s="47" t="s">
        <v>904</v>
      </c>
      <c r="S364" s="47" t="s">
        <v>904</v>
      </c>
      <c r="T364" s="49" t="s">
        <v>904</v>
      </c>
      <c r="U364" s="47" t="s">
        <v>904</v>
      </c>
      <c r="V364" s="23">
        <v>3.964711012959</v>
      </c>
      <c r="W364" s="47" t="s">
        <v>904</v>
      </c>
      <c r="X364" s="47" t="s">
        <v>904</v>
      </c>
      <c r="Y364" s="49" t="s">
        <v>904</v>
      </c>
      <c r="Z364" s="50" t="s">
        <v>904</v>
      </c>
    </row>
    <row r="365" spans="1:26" x14ac:dyDescent="0.25">
      <c r="A365" s="45" t="s">
        <v>561</v>
      </c>
      <c r="B365" s="45" t="s">
        <v>1290</v>
      </c>
      <c r="C365" s="45" t="s">
        <v>348</v>
      </c>
      <c r="D365" s="46" t="s">
        <v>562</v>
      </c>
      <c r="E365" s="23">
        <v>4.6092153626570003</v>
      </c>
      <c r="F365" s="23">
        <v>1.575625965635</v>
      </c>
      <c r="G365" s="23">
        <v>3.0335893970220003</v>
      </c>
      <c r="H365" s="23">
        <v>-9.6333757034789986</v>
      </c>
      <c r="I365" s="23">
        <v>2.806070192245</v>
      </c>
      <c r="J365" s="49">
        <v>0.5</v>
      </c>
      <c r="K365" s="47" t="s">
        <v>904</v>
      </c>
      <c r="L365" s="23">
        <v>1.575625965635</v>
      </c>
      <c r="M365" s="47" t="s">
        <v>904</v>
      </c>
      <c r="N365" s="47" t="s">
        <v>904</v>
      </c>
      <c r="O365" s="49" t="s">
        <v>904</v>
      </c>
      <c r="P365" s="47" t="s">
        <v>904</v>
      </c>
      <c r="Q365" s="23">
        <v>3.0335893970220003</v>
      </c>
      <c r="R365" s="47" t="s">
        <v>904</v>
      </c>
      <c r="S365" s="47" t="s">
        <v>904</v>
      </c>
      <c r="T365" s="49" t="s">
        <v>904</v>
      </c>
      <c r="U365" s="47" t="s">
        <v>904</v>
      </c>
      <c r="V365" s="23">
        <v>4.6092153626570003</v>
      </c>
      <c r="W365" s="47" t="s">
        <v>904</v>
      </c>
      <c r="X365" s="47" t="s">
        <v>904</v>
      </c>
      <c r="Y365" s="49" t="s">
        <v>904</v>
      </c>
      <c r="Z365" s="50" t="s">
        <v>904</v>
      </c>
    </row>
    <row r="366" spans="1:26" x14ac:dyDescent="0.25">
      <c r="A366" s="45" t="s">
        <v>591</v>
      </c>
      <c r="B366" s="45" t="s">
        <v>1291</v>
      </c>
      <c r="C366" s="45" t="s">
        <v>348</v>
      </c>
      <c r="D366" s="46" t="s">
        <v>592</v>
      </c>
      <c r="E366" s="23">
        <v>4.1536647004939997</v>
      </c>
      <c r="F366" s="23">
        <v>1.3873454922249999</v>
      </c>
      <c r="G366" s="23">
        <v>2.766319208269</v>
      </c>
      <c r="H366" s="23">
        <v>-3.491864472299</v>
      </c>
      <c r="I366" s="23">
        <v>2.5588452676490001</v>
      </c>
      <c r="J366" s="49">
        <v>0.5</v>
      </c>
      <c r="K366" s="47" t="s">
        <v>904</v>
      </c>
      <c r="L366" s="23">
        <v>1.3873454922249999</v>
      </c>
      <c r="M366" s="47" t="s">
        <v>904</v>
      </c>
      <c r="N366" s="47" t="s">
        <v>904</v>
      </c>
      <c r="O366" s="49" t="s">
        <v>904</v>
      </c>
      <c r="P366" s="47" t="s">
        <v>904</v>
      </c>
      <c r="Q366" s="23">
        <v>2.766319208269</v>
      </c>
      <c r="R366" s="47" t="s">
        <v>904</v>
      </c>
      <c r="S366" s="47" t="s">
        <v>904</v>
      </c>
      <c r="T366" s="49" t="s">
        <v>904</v>
      </c>
      <c r="U366" s="47" t="s">
        <v>904</v>
      </c>
      <c r="V366" s="23">
        <v>4.1536647004939997</v>
      </c>
      <c r="W366" s="47" t="s">
        <v>904</v>
      </c>
      <c r="X366" s="47" t="s">
        <v>904</v>
      </c>
      <c r="Y366" s="49" t="s">
        <v>904</v>
      </c>
      <c r="Z366" s="50" t="s">
        <v>904</v>
      </c>
    </row>
    <row r="367" spans="1:26" x14ac:dyDescent="0.25">
      <c r="A367" s="45" t="s">
        <v>758</v>
      </c>
      <c r="B367" s="45" t="s">
        <v>1292</v>
      </c>
      <c r="C367" s="45" t="s">
        <v>751</v>
      </c>
      <c r="D367" s="46" t="s">
        <v>759</v>
      </c>
      <c r="E367" s="23">
        <v>58.665444571508999</v>
      </c>
      <c r="F367" s="23">
        <v>27.794503648062999</v>
      </c>
      <c r="G367" s="23">
        <v>30.870940923446</v>
      </c>
      <c r="H367" s="23">
        <v>21.072106873390002</v>
      </c>
      <c r="I367" s="23">
        <v>28.555620354186999</v>
      </c>
      <c r="J367" s="49">
        <v>0</v>
      </c>
      <c r="K367" s="47" t="s">
        <v>904</v>
      </c>
      <c r="L367" s="23" t="s">
        <v>904</v>
      </c>
      <c r="M367" s="47">
        <v>27.794503648062999</v>
      </c>
      <c r="N367" s="47" t="s">
        <v>904</v>
      </c>
      <c r="O367" s="49" t="s">
        <v>904</v>
      </c>
      <c r="P367" s="47" t="s">
        <v>904</v>
      </c>
      <c r="Q367" s="23" t="s">
        <v>904</v>
      </c>
      <c r="R367" s="47">
        <v>30.870940923446</v>
      </c>
      <c r="S367" s="47" t="s">
        <v>904</v>
      </c>
      <c r="T367" s="49" t="s">
        <v>904</v>
      </c>
      <c r="U367" s="47" t="s">
        <v>904</v>
      </c>
      <c r="V367" s="23" t="s">
        <v>904</v>
      </c>
      <c r="W367" s="47">
        <v>58.665444571509006</v>
      </c>
      <c r="X367" s="47" t="s">
        <v>904</v>
      </c>
      <c r="Y367" s="49" t="s">
        <v>904</v>
      </c>
      <c r="Z367" s="50" t="s">
        <v>904</v>
      </c>
    </row>
    <row r="368" spans="1:26" x14ac:dyDescent="0.25">
      <c r="A368" s="45" t="s">
        <v>651</v>
      </c>
      <c r="B368" s="45" t="s">
        <v>1293</v>
      </c>
      <c r="C368" s="45" t="s">
        <v>348</v>
      </c>
      <c r="D368" s="46" t="s">
        <v>652</v>
      </c>
      <c r="E368" s="23">
        <v>3.0214929034120002</v>
      </c>
      <c r="F368" s="23">
        <v>1.057446279264</v>
      </c>
      <c r="G368" s="23">
        <v>1.9640466241480001</v>
      </c>
      <c r="H368" s="23">
        <v>-10.385880875742</v>
      </c>
      <c r="I368" s="23">
        <v>1.8167431273370001</v>
      </c>
      <c r="J368" s="49">
        <v>0.5</v>
      </c>
      <c r="K368" s="47" t="s">
        <v>904</v>
      </c>
      <c r="L368" s="23">
        <v>1.057446279264</v>
      </c>
      <c r="M368" s="47" t="s">
        <v>904</v>
      </c>
      <c r="N368" s="47" t="s">
        <v>904</v>
      </c>
      <c r="O368" s="49" t="s">
        <v>904</v>
      </c>
      <c r="P368" s="47" t="s">
        <v>904</v>
      </c>
      <c r="Q368" s="23">
        <v>1.9640466241480001</v>
      </c>
      <c r="R368" s="47" t="s">
        <v>904</v>
      </c>
      <c r="S368" s="47" t="s">
        <v>904</v>
      </c>
      <c r="T368" s="49" t="s">
        <v>904</v>
      </c>
      <c r="U368" s="47" t="s">
        <v>904</v>
      </c>
      <c r="V368" s="23">
        <v>3.0214929034120002</v>
      </c>
      <c r="W368" s="47" t="s">
        <v>904</v>
      </c>
      <c r="X368" s="47" t="s">
        <v>904</v>
      </c>
      <c r="Y368" s="49" t="s">
        <v>904</v>
      </c>
      <c r="Z368" s="50" t="s">
        <v>904</v>
      </c>
    </row>
    <row r="369" spans="1:26" x14ac:dyDescent="0.25">
      <c r="A369" s="45" t="s">
        <v>659</v>
      </c>
      <c r="B369" s="45" t="s">
        <v>1294</v>
      </c>
      <c r="C369" s="45" t="s">
        <v>348</v>
      </c>
      <c r="D369" s="46" t="s">
        <v>660</v>
      </c>
      <c r="E369" s="23">
        <v>1.651014077845</v>
      </c>
      <c r="F369" s="23">
        <v>0.55031971465200002</v>
      </c>
      <c r="G369" s="23">
        <v>1.100694363193</v>
      </c>
      <c r="H369" s="23">
        <v>-3.0616692369200003</v>
      </c>
      <c r="I369" s="23">
        <v>1.0181422859539999</v>
      </c>
      <c r="J369" s="49">
        <v>0.5</v>
      </c>
      <c r="K369" s="47" t="s">
        <v>904</v>
      </c>
      <c r="L369" s="23">
        <v>0.55031971465200002</v>
      </c>
      <c r="M369" s="47" t="s">
        <v>904</v>
      </c>
      <c r="N369" s="47" t="s">
        <v>904</v>
      </c>
      <c r="O369" s="49" t="s">
        <v>904</v>
      </c>
      <c r="P369" s="47" t="s">
        <v>904</v>
      </c>
      <c r="Q369" s="23">
        <v>1.100694363193</v>
      </c>
      <c r="R369" s="47" t="s">
        <v>904</v>
      </c>
      <c r="S369" s="47" t="s">
        <v>904</v>
      </c>
      <c r="T369" s="49" t="s">
        <v>904</v>
      </c>
      <c r="U369" s="47" t="s">
        <v>904</v>
      </c>
      <c r="V369" s="23">
        <v>1.651014077845</v>
      </c>
      <c r="W369" s="47" t="s">
        <v>904</v>
      </c>
      <c r="X369" s="47" t="s">
        <v>904</v>
      </c>
      <c r="Y369" s="49" t="s">
        <v>904</v>
      </c>
      <c r="Z369" s="50" t="s">
        <v>904</v>
      </c>
    </row>
    <row r="370" spans="1:26" x14ac:dyDescent="0.25">
      <c r="A370" s="45" t="s">
        <v>196</v>
      </c>
      <c r="B370" s="45" t="s">
        <v>1295</v>
      </c>
      <c r="C370" s="45" t="s">
        <v>952</v>
      </c>
      <c r="D370" s="46" t="s">
        <v>197</v>
      </c>
      <c r="E370" s="23">
        <v>125.614422868811</v>
      </c>
      <c r="F370" s="23">
        <v>53.079886907228001</v>
      </c>
      <c r="G370" s="23">
        <v>72.534535961583003</v>
      </c>
      <c r="H370" s="23">
        <v>40.713468296751998</v>
      </c>
      <c r="I370" s="23">
        <v>67.094445764464993</v>
      </c>
      <c r="J370" s="49">
        <v>0</v>
      </c>
      <c r="K370" s="47">
        <v>48.268882908584999</v>
      </c>
      <c r="L370" s="23" t="s">
        <v>904</v>
      </c>
      <c r="M370" s="47">
        <v>4.8110039986429998</v>
      </c>
      <c r="N370" s="47" t="s">
        <v>904</v>
      </c>
      <c r="O370" s="49" t="s">
        <v>904</v>
      </c>
      <c r="P370" s="47">
        <v>67.465695413665003</v>
      </c>
      <c r="Q370" s="23" t="s">
        <v>904</v>
      </c>
      <c r="R370" s="47">
        <v>5.0688405479189997</v>
      </c>
      <c r="S370" s="47" t="s">
        <v>904</v>
      </c>
      <c r="T370" s="49" t="s">
        <v>904</v>
      </c>
      <c r="U370" s="47">
        <v>115.73457832224999</v>
      </c>
      <c r="V370" s="23" t="s">
        <v>904</v>
      </c>
      <c r="W370" s="47">
        <v>9.8798445465619995</v>
      </c>
      <c r="X370" s="47" t="s">
        <v>904</v>
      </c>
      <c r="Y370" s="49" t="s">
        <v>904</v>
      </c>
      <c r="Z370" s="50" t="s">
        <v>904</v>
      </c>
    </row>
    <row r="371" spans="1:26" x14ac:dyDescent="0.25">
      <c r="A371" s="45" t="s">
        <v>760</v>
      </c>
      <c r="B371" s="45" t="s">
        <v>1296</v>
      </c>
      <c r="C371" s="45" t="s">
        <v>751</v>
      </c>
      <c r="D371" s="46" t="s">
        <v>761</v>
      </c>
      <c r="E371" s="23">
        <v>43.134799424976002</v>
      </c>
      <c r="F371" s="23">
        <v>20.496934067724002</v>
      </c>
      <c r="G371" s="23">
        <v>22.637865357252</v>
      </c>
      <c r="H371" s="23">
        <v>14.661570539382</v>
      </c>
      <c r="I371" s="23">
        <v>20.940025455457999</v>
      </c>
      <c r="J371" s="49">
        <v>0</v>
      </c>
      <c r="K371" s="47" t="s">
        <v>904</v>
      </c>
      <c r="L371" s="23" t="s">
        <v>904</v>
      </c>
      <c r="M371" s="47">
        <v>20.496934067724002</v>
      </c>
      <c r="N371" s="47" t="s">
        <v>904</v>
      </c>
      <c r="O371" s="49" t="s">
        <v>904</v>
      </c>
      <c r="P371" s="47" t="s">
        <v>904</v>
      </c>
      <c r="Q371" s="23" t="s">
        <v>904</v>
      </c>
      <c r="R371" s="47">
        <v>22.637865357252</v>
      </c>
      <c r="S371" s="47" t="s">
        <v>904</v>
      </c>
      <c r="T371" s="49" t="s">
        <v>904</v>
      </c>
      <c r="U371" s="47" t="s">
        <v>904</v>
      </c>
      <c r="V371" s="23" t="s">
        <v>904</v>
      </c>
      <c r="W371" s="47">
        <v>43.134799424976002</v>
      </c>
      <c r="X371" s="47" t="s">
        <v>904</v>
      </c>
      <c r="Y371" s="49" t="s">
        <v>904</v>
      </c>
      <c r="Z371" s="50" t="s">
        <v>904</v>
      </c>
    </row>
    <row r="372" spans="1:26" x14ac:dyDescent="0.25">
      <c r="A372" s="45" t="s">
        <v>132</v>
      </c>
      <c r="B372" s="45" t="s">
        <v>1297</v>
      </c>
      <c r="C372" s="45" t="s">
        <v>915</v>
      </c>
      <c r="D372" s="46" t="s">
        <v>133</v>
      </c>
      <c r="E372" s="23">
        <v>140.567887932384</v>
      </c>
      <c r="F372" s="23">
        <v>57.851443866965006</v>
      </c>
      <c r="G372" s="23">
        <v>82.716444065418997</v>
      </c>
      <c r="H372" s="23">
        <v>-465.40831577527399</v>
      </c>
      <c r="I372" s="23">
        <v>76.512710760512988</v>
      </c>
      <c r="J372" s="49">
        <v>0.5</v>
      </c>
      <c r="K372" s="47">
        <v>36.708513771698001</v>
      </c>
      <c r="L372" s="23">
        <v>21.142930095267001</v>
      </c>
      <c r="M372" s="47" t="s">
        <v>904</v>
      </c>
      <c r="N372" s="47" t="s">
        <v>904</v>
      </c>
      <c r="O372" s="49" t="s">
        <v>904</v>
      </c>
      <c r="P372" s="47">
        <v>48.822893182359998</v>
      </c>
      <c r="Q372" s="23">
        <v>33.893550883060001</v>
      </c>
      <c r="R372" s="47" t="s">
        <v>904</v>
      </c>
      <c r="S372" s="47" t="s">
        <v>904</v>
      </c>
      <c r="T372" s="49" t="s">
        <v>904</v>
      </c>
      <c r="U372" s="47">
        <v>85.531406954057999</v>
      </c>
      <c r="V372" s="23">
        <v>55.036480978326999</v>
      </c>
      <c r="W372" s="47" t="s">
        <v>904</v>
      </c>
      <c r="X372" s="47" t="s">
        <v>904</v>
      </c>
      <c r="Y372" s="49" t="s">
        <v>904</v>
      </c>
      <c r="Z372" s="50" t="s">
        <v>904</v>
      </c>
    </row>
    <row r="373" spans="1:26" x14ac:dyDescent="0.25">
      <c r="A373" s="45" t="s">
        <v>415</v>
      </c>
      <c r="B373" s="45" t="s">
        <v>1298</v>
      </c>
      <c r="C373" s="45" t="s">
        <v>348</v>
      </c>
      <c r="D373" s="46" t="s">
        <v>416</v>
      </c>
      <c r="E373" s="23">
        <v>2.6086387237239999</v>
      </c>
      <c r="F373" s="23">
        <v>0.74238237146599995</v>
      </c>
      <c r="G373" s="23">
        <v>1.866256352258</v>
      </c>
      <c r="H373" s="23">
        <v>-4.8635131456850003</v>
      </c>
      <c r="I373" s="23">
        <v>1.726287125839</v>
      </c>
      <c r="J373" s="49">
        <v>0.5</v>
      </c>
      <c r="K373" s="47" t="s">
        <v>904</v>
      </c>
      <c r="L373" s="23">
        <v>0.74238237146599995</v>
      </c>
      <c r="M373" s="47" t="s">
        <v>904</v>
      </c>
      <c r="N373" s="47" t="s">
        <v>904</v>
      </c>
      <c r="O373" s="49" t="s">
        <v>904</v>
      </c>
      <c r="P373" s="47" t="s">
        <v>904</v>
      </c>
      <c r="Q373" s="23">
        <v>1.866256352258</v>
      </c>
      <c r="R373" s="47" t="s">
        <v>904</v>
      </c>
      <c r="S373" s="47" t="s">
        <v>904</v>
      </c>
      <c r="T373" s="49" t="s">
        <v>904</v>
      </c>
      <c r="U373" s="47" t="s">
        <v>904</v>
      </c>
      <c r="V373" s="23">
        <v>2.6086387237239999</v>
      </c>
      <c r="W373" s="47" t="s">
        <v>904</v>
      </c>
      <c r="X373" s="47" t="s">
        <v>904</v>
      </c>
      <c r="Y373" s="49" t="s">
        <v>904</v>
      </c>
      <c r="Z373" s="50" t="s">
        <v>904</v>
      </c>
    </row>
    <row r="374" spans="1:26" x14ac:dyDescent="0.25">
      <c r="A374" s="45" t="s">
        <v>53</v>
      </c>
      <c r="B374" s="45" t="s">
        <v>1299</v>
      </c>
      <c r="C374" s="45" t="s">
        <v>36</v>
      </c>
      <c r="D374" s="46" t="s">
        <v>54</v>
      </c>
      <c r="E374" s="23">
        <v>108.59322070082099</v>
      </c>
      <c r="F374" s="23">
        <v>43.987371115211999</v>
      </c>
      <c r="G374" s="23">
        <v>64.605849585608993</v>
      </c>
      <c r="H374" s="23">
        <v>25.963031043609998</v>
      </c>
      <c r="I374" s="23">
        <v>59.760410866689</v>
      </c>
      <c r="J374" s="49">
        <v>0</v>
      </c>
      <c r="K374" s="47">
        <v>38.907001166086005</v>
      </c>
      <c r="L374" s="23">
        <v>5.0803699491259993</v>
      </c>
      <c r="M374" s="47" t="s">
        <v>904</v>
      </c>
      <c r="N374" s="47" t="s">
        <v>904</v>
      </c>
      <c r="O374" s="49" t="s">
        <v>904</v>
      </c>
      <c r="P374" s="47">
        <v>54.706879505128001</v>
      </c>
      <c r="Q374" s="23">
        <v>9.8989700804809999</v>
      </c>
      <c r="R374" s="47" t="s">
        <v>904</v>
      </c>
      <c r="S374" s="47" t="s">
        <v>904</v>
      </c>
      <c r="T374" s="49" t="s">
        <v>904</v>
      </c>
      <c r="U374" s="47">
        <v>93.613880671214005</v>
      </c>
      <c r="V374" s="23">
        <v>14.979340029608</v>
      </c>
      <c r="W374" s="47" t="s">
        <v>904</v>
      </c>
      <c r="X374" s="47" t="s">
        <v>904</v>
      </c>
      <c r="Y374" s="49" t="s">
        <v>904</v>
      </c>
      <c r="Z374" s="50" t="s">
        <v>904</v>
      </c>
    </row>
    <row r="375" spans="1:26" x14ac:dyDescent="0.25">
      <c r="A375" s="45" t="s">
        <v>300</v>
      </c>
      <c r="B375" s="45" t="s">
        <v>1300</v>
      </c>
      <c r="C375" s="45" t="s">
        <v>923</v>
      </c>
      <c r="D375" s="46" t="s">
        <v>301</v>
      </c>
      <c r="E375" s="23">
        <v>87.705226814116998</v>
      </c>
      <c r="F375" s="23">
        <v>34.725573744717003</v>
      </c>
      <c r="G375" s="23">
        <v>52.979653069399994</v>
      </c>
      <c r="H375" s="23">
        <v>-18.308337434698998</v>
      </c>
      <c r="I375" s="23">
        <v>49.006179089195001</v>
      </c>
      <c r="J375" s="49">
        <v>0.25682199999999999</v>
      </c>
      <c r="K375" s="47">
        <v>30.31341635862</v>
      </c>
      <c r="L375" s="23">
        <v>4.4121573860970003</v>
      </c>
      <c r="M375" s="47" t="s">
        <v>904</v>
      </c>
      <c r="N375" s="47" t="s">
        <v>904</v>
      </c>
      <c r="O375" s="49" t="s">
        <v>904</v>
      </c>
      <c r="P375" s="47">
        <v>42.813475215526999</v>
      </c>
      <c r="Q375" s="23">
        <v>10.166177853873</v>
      </c>
      <c r="R375" s="47" t="s">
        <v>904</v>
      </c>
      <c r="S375" s="47" t="s">
        <v>904</v>
      </c>
      <c r="T375" s="49" t="s">
        <v>904</v>
      </c>
      <c r="U375" s="47">
        <v>73.126891574146995</v>
      </c>
      <c r="V375" s="23">
        <v>14.57833523997</v>
      </c>
      <c r="W375" s="47" t="s">
        <v>904</v>
      </c>
      <c r="X375" s="47" t="s">
        <v>904</v>
      </c>
      <c r="Y375" s="49" t="s">
        <v>904</v>
      </c>
      <c r="Z375" s="50" t="s">
        <v>904</v>
      </c>
    </row>
    <row r="376" spans="1:26" x14ac:dyDescent="0.25">
      <c r="A376" s="45" t="s">
        <v>485</v>
      </c>
      <c r="B376" s="45" t="s">
        <v>1301</v>
      </c>
      <c r="C376" s="45" t="s">
        <v>348</v>
      </c>
      <c r="D376" s="46" t="s">
        <v>486</v>
      </c>
      <c r="E376" s="23">
        <v>3.0439143206779997</v>
      </c>
      <c r="F376" s="23">
        <v>1.00301527702</v>
      </c>
      <c r="G376" s="23">
        <v>2.0408990436579999</v>
      </c>
      <c r="H376" s="23">
        <v>-18.551201030026998</v>
      </c>
      <c r="I376" s="23">
        <v>1.8878316153839998</v>
      </c>
      <c r="J376" s="49">
        <v>0.5</v>
      </c>
      <c r="K376" s="47" t="s">
        <v>904</v>
      </c>
      <c r="L376" s="23">
        <v>1.00301527702</v>
      </c>
      <c r="M376" s="47" t="s">
        <v>904</v>
      </c>
      <c r="N376" s="47" t="s">
        <v>904</v>
      </c>
      <c r="O376" s="49" t="s">
        <v>904</v>
      </c>
      <c r="P376" s="47" t="s">
        <v>904</v>
      </c>
      <c r="Q376" s="23">
        <v>2.0408990436579999</v>
      </c>
      <c r="R376" s="47" t="s">
        <v>904</v>
      </c>
      <c r="S376" s="47" t="s">
        <v>904</v>
      </c>
      <c r="T376" s="49" t="s">
        <v>904</v>
      </c>
      <c r="U376" s="47" t="s">
        <v>904</v>
      </c>
      <c r="V376" s="23">
        <v>3.0439143206779997</v>
      </c>
      <c r="W376" s="47" t="s">
        <v>904</v>
      </c>
      <c r="X376" s="47" t="s">
        <v>904</v>
      </c>
      <c r="Y376" s="49" t="s">
        <v>904</v>
      </c>
      <c r="Z376" s="50" t="s">
        <v>904</v>
      </c>
    </row>
    <row r="377" spans="1:26" x14ac:dyDescent="0.25">
      <c r="A377" s="45" t="s">
        <v>262</v>
      </c>
      <c r="B377" s="45" t="s">
        <v>1302</v>
      </c>
      <c r="C377" s="45" t="s">
        <v>923</v>
      </c>
      <c r="D377" s="46" t="s">
        <v>263</v>
      </c>
      <c r="E377" s="23">
        <v>19.269360909427999</v>
      </c>
      <c r="F377" s="23">
        <v>7.6212351694280001</v>
      </c>
      <c r="G377" s="23">
        <v>11.648125739999999</v>
      </c>
      <c r="H377" s="23">
        <v>-26.450243716016999</v>
      </c>
      <c r="I377" s="23">
        <v>10.774516309499999</v>
      </c>
      <c r="J377" s="49">
        <v>0.5</v>
      </c>
      <c r="K377" s="47">
        <v>6.3038874184020006</v>
      </c>
      <c r="L377" s="23">
        <v>1.317347751027</v>
      </c>
      <c r="M377" s="47" t="s">
        <v>904</v>
      </c>
      <c r="N377" s="47" t="s">
        <v>904</v>
      </c>
      <c r="O377" s="49" t="s">
        <v>904</v>
      </c>
      <c r="P377" s="47">
        <v>7.8061550988899997</v>
      </c>
      <c r="Q377" s="23">
        <v>3.8419706411100001</v>
      </c>
      <c r="R377" s="47" t="s">
        <v>904</v>
      </c>
      <c r="S377" s="47" t="s">
        <v>904</v>
      </c>
      <c r="T377" s="49" t="s">
        <v>904</v>
      </c>
      <c r="U377" s="47">
        <v>14.110042517292001</v>
      </c>
      <c r="V377" s="23">
        <v>5.1593183921370001</v>
      </c>
      <c r="W377" s="47" t="s">
        <v>904</v>
      </c>
      <c r="X377" s="47" t="s">
        <v>904</v>
      </c>
      <c r="Y377" s="49" t="s">
        <v>904</v>
      </c>
      <c r="Z377" s="50" t="s">
        <v>904</v>
      </c>
    </row>
    <row r="378" spans="1:26" x14ac:dyDescent="0.25">
      <c r="A378" s="45" t="s">
        <v>63</v>
      </c>
      <c r="B378" s="45" t="s">
        <v>1303</v>
      </c>
      <c r="C378" s="45" t="s">
        <v>36</v>
      </c>
      <c r="D378" s="46" t="s">
        <v>64</v>
      </c>
      <c r="E378" s="23">
        <v>125.263411656005</v>
      </c>
      <c r="F378" s="23">
        <v>50.712455335127004</v>
      </c>
      <c r="G378" s="23">
        <v>74.550956320878001</v>
      </c>
      <c r="H378" s="23">
        <v>41.630965982109998</v>
      </c>
      <c r="I378" s="23">
        <v>68.959634596811995</v>
      </c>
      <c r="J378" s="49">
        <v>0</v>
      </c>
      <c r="K378" s="47">
        <v>45.342852621417997</v>
      </c>
      <c r="L378" s="23">
        <v>5.36960271371</v>
      </c>
      <c r="M378" s="47" t="s">
        <v>904</v>
      </c>
      <c r="N378" s="47" t="s">
        <v>904</v>
      </c>
      <c r="O378" s="49" t="s">
        <v>904</v>
      </c>
      <c r="P378" s="47">
        <v>64.150041515502991</v>
      </c>
      <c r="Q378" s="23">
        <v>10.400914805375001</v>
      </c>
      <c r="R378" s="47" t="s">
        <v>904</v>
      </c>
      <c r="S378" s="47" t="s">
        <v>904</v>
      </c>
      <c r="T378" s="49" t="s">
        <v>904</v>
      </c>
      <c r="U378" s="47">
        <v>109.49289413692101</v>
      </c>
      <c r="V378" s="23">
        <v>15.770517519084999</v>
      </c>
      <c r="W378" s="47" t="s">
        <v>904</v>
      </c>
      <c r="X378" s="47" t="s">
        <v>904</v>
      </c>
      <c r="Y378" s="49" t="s">
        <v>904</v>
      </c>
      <c r="Z378" s="50" t="s">
        <v>904</v>
      </c>
    </row>
    <row r="379" spans="1:26" x14ac:dyDescent="0.25">
      <c r="A379" s="45" t="s">
        <v>713</v>
      </c>
      <c r="B379" s="45" t="s">
        <v>1304</v>
      </c>
      <c r="C379" s="45" t="s">
        <v>348</v>
      </c>
      <c r="D379" s="46" t="s">
        <v>714</v>
      </c>
      <c r="E379" s="23">
        <v>2.5411955517969997</v>
      </c>
      <c r="F379" s="23">
        <v>0.58762208807600003</v>
      </c>
      <c r="G379" s="23">
        <v>1.9535734637209998</v>
      </c>
      <c r="H379" s="23">
        <v>-15.702820698756</v>
      </c>
      <c r="I379" s="23">
        <v>1.8070554539419998</v>
      </c>
      <c r="J379" s="49">
        <v>0.5</v>
      </c>
      <c r="K379" s="47" t="s">
        <v>904</v>
      </c>
      <c r="L379" s="23">
        <v>0.58762208807600003</v>
      </c>
      <c r="M379" s="47" t="s">
        <v>904</v>
      </c>
      <c r="N379" s="47" t="s">
        <v>904</v>
      </c>
      <c r="O379" s="49" t="s">
        <v>904</v>
      </c>
      <c r="P379" s="47" t="s">
        <v>904</v>
      </c>
      <c r="Q379" s="23">
        <v>1.9535734637209998</v>
      </c>
      <c r="R379" s="47" t="s">
        <v>904</v>
      </c>
      <c r="S379" s="47" t="s">
        <v>904</v>
      </c>
      <c r="T379" s="49" t="s">
        <v>904</v>
      </c>
      <c r="U379" s="47" t="s">
        <v>904</v>
      </c>
      <c r="V379" s="23">
        <v>2.5411955517969997</v>
      </c>
      <c r="W379" s="47" t="s">
        <v>904</v>
      </c>
      <c r="X379" s="47" t="s">
        <v>904</v>
      </c>
      <c r="Y379" s="49" t="s">
        <v>904</v>
      </c>
      <c r="Z379" s="50" t="s">
        <v>904</v>
      </c>
    </row>
    <row r="380" spans="1:26" x14ac:dyDescent="0.25">
      <c r="A380" s="45" t="s">
        <v>264</v>
      </c>
      <c r="B380" s="45" t="s">
        <v>1305</v>
      </c>
      <c r="C380" s="45" t="s">
        <v>923</v>
      </c>
      <c r="D380" s="46" t="s">
        <v>265</v>
      </c>
      <c r="E380" s="23">
        <v>19.069046949643003</v>
      </c>
      <c r="F380" s="23">
        <v>6.1454106965380006</v>
      </c>
      <c r="G380" s="23">
        <v>12.923636253105</v>
      </c>
      <c r="H380" s="23">
        <v>-13.786347816312</v>
      </c>
      <c r="I380" s="23">
        <v>11.954363534121999</v>
      </c>
      <c r="J380" s="49">
        <v>0.5</v>
      </c>
      <c r="K380" s="47">
        <v>6.1175322909779997</v>
      </c>
      <c r="L380" s="23">
        <v>2.787840556E-2</v>
      </c>
      <c r="M380" s="47" t="s">
        <v>904</v>
      </c>
      <c r="N380" s="47" t="s">
        <v>904</v>
      </c>
      <c r="O380" s="49" t="s">
        <v>904</v>
      </c>
      <c r="P380" s="47">
        <v>6.1711935893750001</v>
      </c>
      <c r="Q380" s="23">
        <v>6.7524426637300001</v>
      </c>
      <c r="R380" s="47" t="s">
        <v>904</v>
      </c>
      <c r="S380" s="47" t="s">
        <v>904</v>
      </c>
      <c r="T380" s="49" t="s">
        <v>904</v>
      </c>
      <c r="U380" s="47">
        <v>12.288725880353001</v>
      </c>
      <c r="V380" s="23">
        <v>6.7803210692900002</v>
      </c>
      <c r="W380" s="47" t="s">
        <v>904</v>
      </c>
      <c r="X380" s="47" t="s">
        <v>904</v>
      </c>
      <c r="Y380" s="49" t="s">
        <v>904</v>
      </c>
      <c r="Z380" s="50" t="s">
        <v>904</v>
      </c>
    </row>
    <row r="381" spans="1:26" x14ac:dyDescent="0.25">
      <c r="A381" s="45" t="s">
        <v>95</v>
      </c>
      <c r="B381" s="45" t="s">
        <v>1306</v>
      </c>
      <c r="C381" s="45" t="s">
        <v>36</v>
      </c>
      <c r="D381" s="46" t="s">
        <v>96</v>
      </c>
      <c r="E381" s="23">
        <v>123.200313284277</v>
      </c>
      <c r="F381" s="23">
        <v>50.283656586263</v>
      </c>
      <c r="G381" s="23">
        <v>72.916656698014009</v>
      </c>
      <c r="H381" s="23">
        <v>36.198137884998005</v>
      </c>
      <c r="I381" s="23">
        <v>67.447907445663006</v>
      </c>
      <c r="J381" s="49">
        <v>0</v>
      </c>
      <c r="K381" s="47">
        <v>45.171717961579006</v>
      </c>
      <c r="L381" s="23">
        <v>5.111938624685</v>
      </c>
      <c r="M381" s="47" t="s">
        <v>904</v>
      </c>
      <c r="N381" s="47" t="s">
        <v>904</v>
      </c>
      <c r="O381" s="49" t="s">
        <v>904</v>
      </c>
      <c r="P381" s="47">
        <v>63.167119201321</v>
      </c>
      <c r="Q381" s="23">
        <v>9.7495374966929997</v>
      </c>
      <c r="R381" s="47" t="s">
        <v>904</v>
      </c>
      <c r="S381" s="47" t="s">
        <v>904</v>
      </c>
      <c r="T381" s="49" t="s">
        <v>904</v>
      </c>
      <c r="U381" s="47">
        <v>108.33883716290001</v>
      </c>
      <c r="V381" s="23">
        <v>14.861476121378001</v>
      </c>
      <c r="W381" s="47" t="s">
        <v>904</v>
      </c>
      <c r="X381" s="47" t="s">
        <v>904</v>
      </c>
      <c r="Y381" s="49" t="s">
        <v>904</v>
      </c>
      <c r="Z381" s="50" t="s">
        <v>904</v>
      </c>
    </row>
    <row r="382" spans="1:26" x14ac:dyDescent="0.25">
      <c r="A382" s="45" t="s">
        <v>491</v>
      </c>
      <c r="B382" s="45" t="s">
        <v>1307</v>
      </c>
      <c r="C382" s="45" t="s">
        <v>348</v>
      </c>
      <c r="D382" s="46" t="s">
        <v>492</v>
      </c>
      <c r="E382" s="23">
        <v>3.6066251323990004</v>
      </c>
      <c r="F382" s="23">
        <v>1.213262282106</v>
      </c>
      <c r="G382" s="23">
        <v>2.3933628502930002</v>
      </c>
      <c r="H382" s="23">
        <v>-13.789748844212999</v>
      </c>
      <c r="I382" s="23">
        <v>2.2138606365209998</v>
      </c>
      <c r="J382" s="49">
        <v>0.5</v>
      </c>
      <c r="K382" s="47" t="s">
        <v>904</v>
      </c>
      <c r="L382" s="23">
        <v>1.213262282106</v>
      </c>
      <c r="M382" s="47" t="s">
        <v>904</v>
      </c>
      <c r="N382" s="47" t="s">
        <v>904</v>
      </c>
      <c r="O382" s="49" t="s">
        <v>904</v>
      </c>
      <c r="P382" s="47" t="s">
        <v>904</v>
      </c>
      <c r="Q382" s="23">
        <v>2.3933628502930002</v>
      </c>
      <c r="R382" s="47" t="s">
        <v>904</v>
      </c>
      <c r="S382" s="47" t="s">
        <v>904</v>
      </c>
      <c r="T382" s="49" t="s">
        <v>904</v>
      </c>
      <c r="U382" s="47" t="s">
        <v>904</v>
      </c>
      <c r="V382" s="23">
        <v>3.6066251323990004</v>
      </c>
      <c r="W382" s="47" t="s">
        <v>904</v>
      </c>
      <c r="X382" s="47" t="s">
        <v>904</v>
      </c>
      <c r="Y382" s="49" t="s">
        <v>904</v>
      </c>
      <c r="Z382" s="50" t="s">
        <v>904</v>
      </c>
    </row>
    <row r="383" spans="1:26" x14ac:dyDescent="0.25">
      <c r="A383" s="45" t="s">
        <v>341</v>
      </c>
      <c r="B383" s="45" t="s">
        <v>1308</v>
      </c>
      <c r="C383" s="45" t="s">
        <v>952</v>
      </c>
      <c r="D383" s="46" t="s">
        <v>342</v>
      </c>
      <c r="E383" s="23">
        <v>94.450161756625988</v>
      </c>
      <c r="F383" s="23">
        <v>36.346546471814996</v>
      </c>
      <c r="G383" s="23">
        <v>58.103615284810999</v>
      </c>
      <c r="H383" s="23">
        <v>41.082442169543995</v>
      </c>
      <c r="I383" s="23">
        <v>53.745844138449996</v>
      </c>
      <c r="J383" s="49">
        <v>0</v>
      </c>
      <c r="K383" s="47">
        <v>36.346546471814996</v>
      </c>
      <c r="L383" s="23" t="s">
        <v>904</v>
      </c>
      <c r="M383" s="47" t="s">
        <v>904</v>
      </c>
      <c r="N383" s="47" t="s">
        <v>904</v>
      </c>
      <c r="O383" s="49" t="s">
        <v>904</v>
      </c>
      <c r="P383" s="47">
        <v>58.103615284810999</v>
      </c>
      <c r="Q383" s="23" t="s">
        <v>904</v>
      </c>
      <c r="R383" s="47" t="s">
        <v>904</v>
      </c>
      <c r="S383" s="47" t="s">
        <v>904</v>
      </c>
      <c r="T383" s="49" t="s">
        <v>904</v>
      </c>
      <c r="U383" s="47">
        <v>94.450161756625988</v>
      </c>
      <c r="V383" s="23" t="s">
        <v>904</v>
      </c>
      <c r="W383" s="47" t="s">
        <v>904</v>
      </c>
      <c r="X383" s="47" t="s">
        <v>904</v>
      </c>
      <c r="Y383" s="49" t="s">
        <v>904</v>
      </c>
      <c r="Z383" s="50" t="s">
        <v>904</v>
      </c>
    </row>
    <row r="384" spans="1:26" x14ac:dyDescent="0.25">
      <c r="A384" s="45" t="s">
        <v>737</v>
      </c>
      <c r="B384" s="45" t="s">
        <v>1309</v>
      </c>
      <c r="C384" s="45" t="s">
        <v>348</v>
      </c>
      <c r="D384" s="46" t="s">
        <v>738</v>
      </c>
      <c r="E384" s="23">
        <v>3.657556656668</v>
      </c>
      <c r="F384" s="23">
        <v>1.1933773824710001</v>
      </c>
      <c r="G384" s="23">
        <v>2.4641792741969999</v>
      </c>
      <c r="H384" s="23">
        <v>-10.079307495941</v>
      </c>
      <c r="I384" s="23">
        <v>2.2793658286330003</v>
      </c>
      <c r="J384" s="49">
        <v>0.5</v>
      </c>
      <c r="K384" s="47" t="s">
        <v>904</v>
      </c>
      <c r="L384" s="23">
        <v>1.1933773824710001</v>
      </c>
      <c r="M384" s="47" t="s">
        <v>904</v>
      </c>
      <c r="N384" s="47" t="s">
        <v>904</v>
      </c>
      <c r="O384" s="49" t="s">
        <v>904</v>
      </c>
      <c r="P384" s="47" t="s">
        <v>904</v>
      </c>
      <c r="Q384" s="23">
        <v>2.4641792741969999</v>
      </c>
      <c r="R384" s="47" t="s">
        <v>904</v>
      </c>
      <c r="S384" s="47" t="s">
        <v>904</v>
      </c>
      <c r="T384" s="49" t="s">
        <v>904</v>
      </c>
      <c r="U384" s="47" t="s">
        <v>904</v>
      </c>
      <c r="V384" s="23">
        <v>3.657556656668</v>
      </c>
      <c r="W384" s="47" t="s">
        <v>904</v>
      </c>
      <c r="X384" s="47" t="s">
        <v>904</v>
      </c>
      <c r="Y384" s="49" t="s">
        <v>904</v>
      </c>
      <c r="Z384" s="50" t="s">
        <v>904</v>
      </c>
    </row>
    <row r="385" spans="1:26" x14ac:dyDescent="0.25">
      <c r="A385" s="45" t="s">
        <v>493</v>
      </c>
      <c r="B385" s="45" t="s">
        <v>1310</v>
      </c>
      <c r="C385" s="45" t="s">
        <v>348</v>
      </c>
      <c r="D385" s="46" t="s">
        <v>494</v>
      </c>
      <c r="E385" s="23">
        <v>3.5686612829430002</v>
      </c>
      <c r="F385" s="23">
        <v>1.141362595963</v>
      </c>
      <c r="G385" s="23">
        <v>2.4272986869800004</v>
      </c>
      <c r="H385" s="23">
        <v>-13.546967176522999</v>
      </c>
      <c r="I385" s="23">
        <v>2.2452512854559998</v>
      </c>
      <c r="J385" s="49">
        <v>0.5</v>
      </c>
      <c r="K385" s="47" t="s">
        <v>904</v>
      </c>
      <c r="L385" s="23">
        <v>1.141362595963</v>
      </c>
      <c r="M385" s="47" t="s">
        <v>904</v>
      </c>
      <c r="N385" s="47" t="s">
        <v>904</v>
      </c>
      <c r="O385" s="49" t="s">
        <v>904</v>
      </c>
      <c r="P385" s="47" t="s">
        <v>904</v>
      </c>
      <c r="Q385" s="23">
        <v>2.4272986869800004</v>
      </c>
      <c r="R385" s="47" t="s">
        <v>904</v>
      </c>
      <c r="S385" s="47" t="s">
        <v>904</v>
      </c>
      <c r="T385" s="49" t="s">
        <v>904</v>
      </c>
      <c r="U385" s="47" t="s">
        <v>904</v>
      </c>
      <c r="V385" s="23">
        <v>3.5686612829430002</v>
      </c>
      <c r="W385" s="47" t="s">
        <v>904</v>
      </c>
      <c r="X385" s="47" t="s">
        <v>904</v>
      </c>
      <c r="Y385" s="49" t="s">
        <v>904</v>
      </c>
      <c r="Z385" s="50" t="s">
        <v>904</v>
      </c>
    </row>
    <row r="386" spans="1:26" x14ac:dyDescent="0.25">
      <c r="A386" s="45" t="s">
        <v>353</v>
      </c>
      <c r="B386" s="45" t="s">
        <v>1311</v>
      </c>
      <c r="C386" s="45" t="s">
        <v>348</v>
      </c>
      <c r="D386" s="46" t="s">
        <v>354</v>
      </c>
      <c r="E386" s="23">
        <v>4.5526512816959999</v>
      </c>
      <c r="F386" s="23">
        <v>1.4902458284960001</v>
      </c>
      <c r="G386" s="23">
        <v>3.0624054531999998</v>
      </c>
      <c r="H386" s="23">
        <v>-25.012310358215998</v>
      </c>
      <c r="I386" s="23">
        <v>2.83272504421</v>
      </c>
      <c r="J386" s="49">
        <v>0.5</v>
      </c>
      <c r="K386" s="47" t="s">
        <v>904</v>
      </c>
      <c r="L386" s="23">
        <v>1.4902458284960001</v>
      </c>
      <c r="M386" s="47" t="s">
        <v>904</v>
      </c>
      <c r="N386" s="47" t="s">
        <v>904</v>
      </c>
      <c r="O386" s="49" t="s">
        <v>904</v>
      </c>
      <c r="P386" s="47" t="s">
        <v>904</v>
      </c>
      <c r="Q386" s="23">
        <v>3.0624054531999998</v>
      </c>
      <c r="R386" s="47" t="s">
        <v>904</v>
      </c>
      <c r="S386" s="47" t="s">
        <v>904</v>
      </c>
      <c r="T386" s="49" t="s">
        <v>904</v>
      </c>
      <c r="U386" s="47" t="s">
        <v>904</v>
      </c>
      <c r="V386" s="23">
        <v>4.5526512816959999</v>
      </c>
      <c r="W386" s="47" t="s">
        <v>904</v>
      </c>
      <c r="X386" s="47" t="s">
        <v>904</v>
      </c>
      <c r="Y386" s="49" t="s">
        <v>904</v>
      </c>
      <c r="Z386" s="50" t="s">
        <v>904</v>
      </c>
    </row>
    <row r="387" spans="1:26" x14ac:dyDescent="0.25">
      <c r="A387" s="45" t="s">
        <v>563</v>
      </c>
      <c r="B387" s="45" t="s">
        <v>1312</v>
      </c>
      <c r="C387" s="45" t="s">
        <v>348</v>
      </c>
      <c r="D387" s="46" t="s">
        <v>564</v>
      </c>
      <c r="E387" s="23">
        <v>4.7513670822440002</v>
      </c>
      <c r="F387" s="23">
        <v>1.631265629489</v>
      </c>
      <c r="G387" s="23">
        <v>3.1201014527550002</v>
      </c>
      <c r="H387" s="23">
        <v>-7.3525220890199998</v>
      </c>
      <c r="I387" s="23">
        <v>2.8860938437979997</v>
      </c>
      <c r="J387" s="49">
        <v>0.5</v>
      </c>
      <c r="K387" s="47" t="s">
        <v>904</v>
      </c>
      <c r="L387" s="23">
        <v>1.631265629489</v>
      </c>
      <c r="M387" s="47" t="s">
        <v>904</v>
      </c>
      <c r="N387" s="47" t="s">
        <v>904</v>
      </c>
      <c r="O387" s="49" t="s">
        <v>904</v>
      </c>
      <c r="P387" s="47" t="s">
        <v>904</v>
      </c>
      <c r="Q387" s="23">
        <v>3.1201014527550002</v>
      </c>
      <c r="R387" s="47" t="s">
        <v>904</v>
      </c>
      <c r="S387" s="47" t="s">
        <v>904</v>
      </c>
      <c r="T387" s="49" t="s">
        <v>904</v>
      </c>
      <c r="U387" s="47" t="s">
        <v>904</v>
      </c>
      <c r="V387" s="23">
        <v>4.7513670822440002</v>
      </c>
      <c r="W387" s="47" t="s">
        <v>904</v>
      </c>
      <c r="X387" s="47" t="s">
        <v>904</v>
      </c>
      <c r="Y387" s="49" t="s">
        <v>904</v>
      </c>
      <c r="Z387" s="50" t="s">
        <v>904</v>
      </c>
    </row>
    <row r="388" spans="1:26" x14ac:dyDescent="0.25">
      <c r="A388" s="45" t="s">
        <v>495</v>
      </c>
      <c r="B388" s="45" t="s">
        <v>1313</v>
      </c>
      <c r="C388" s="45" t="s">
        <v>348</v>
      </c>
      <c r="D388" s="46" t="s">
        <v>496</v>
      </c>
      <c r="E388" s="23">
        <v>3.7811251720009995</v>
      </c>
      <c r="F388" s="23">
        <v>1.1790655871389999</v>
      </c>
      <c r="G388" s="23">
        <v>2.6020595848619998</v>
      </c>
      <c r="H388" s="23">
        <v>-8.9903549241969998</v>
      </c>
      <c r="I388" s="23">
        <v>2.4069051159970001</v>
      </c>
      <c r="J388" s="49">
        <v>0.5</v>
      </c>
      <c r="K388" s="47" t="s">
        <v>904</v>
      </c>
      <c r="L388" s="23">
        <v>1.1790655871389999</v>
      </c>
      <c r="M388" s="47" t="s">
        <v>904</v>
      </c>
      <c r="N388" s="47" t="s">
        <v>904</v>
      </c>
      <c r="O388" s="49" t="s">
        <v>904</v>
      </c>
      <c r="P388" s="47" t="s">
        <v>904</v>
      </c>
      <c r="Q388" s="23">
        <v>2.6020595848619998</v>
      </c>
      <c r="R388" s="47" t="s">
        <v>904</v>
      </c>
      <c r="S388" s="47" t="s">
        <v>904</v>
      </c>
      <c r="T388" s="49" t="s">
        <v>904</v>
      </c>
      <c r="U388" s="47" t="s">
        <v>904</v>
      </c>
      <c r="V388" s="23">
        <v>3.7811251720009995</v>
      </c>
      <c r="W388" s="47" t="s">
        <v>904</v>
      </c>
      <c r="X388" s="47" t="s">
        <v>904</v>
      </c>
      <c r="Y388" s="49" t="s">
        <v>904</v>
      </c>
      <c r="Z388" s="50" t="s">
        <v>904</v>
      </c>
    </row>
    <row r="389" spans="1:26" x14ac:dyDescent="0.25">
      <c r="A389" s="45" t="s">
        <v>226</v>
      </c>
      <c r="B389" s="45" t="s">
        <v>1314</v>
      </c>
      <c r="C389" s="45" t="s">
        <v>923</v>
      </c>
      <c r="D389" s="46" t="s">
        <v>227</v>
      </c>
      <c r="E389" s="23">
        <v>39.194778569133</v>
      </c>
      <c r="F389" s="23">
        <v>14.892063979095001</v>
      </c>
      <c r="G389" s="23">
        <v>24.302714590038001</v>
      </c>
      <c r="H389" s="23">
        <v>-22.946753832929002</v>
      </c>
      <c r="I389" s="23">
        <v>22.480010995785999</v>
      </c>
      <c r="J389" s="49">
        <v>0.485651</v>
      </c>
      <c r="K389" s="47">
        <v>12.723530908432</v>
      </c>
      <c r="L389" s="23">
        <v>2.1685330706620003</v>
      </c>
      <c r="M389" s="47" t="s">
        <v>904</v>
      </c>
      <c r="N389" s="47" t="s">
        <v>904</v>
      </c>
      <c r="O389" s="49" t="s">
        <v>904</v>
      </c>
      <c r="P389" s="47">
        <v>19.094747307611001</v>
      </c>
      <c r="Q389" s="23">
        <v>5.207967282427</v>
      </c>
      <c r="R389" s="47" t="s">
        <v>904</v>
      </c>
      <c r="S389" s="47" t="s">
        <v>904</v>
      </c>
      <c r="T389" s="49" t="s">
        <v>904</v>
      </c>
      <c r="U389" s="47">
        <v>31.818278216042998</v>
      </c>
      <c r="V389" s="23">
        <v>7.37650035309</v>
      </c>
      <c r="W389" s="47" t="s">
        <v>904</v>
      </c>
      <c r="X389" s="47" t="s">
        <v>904</v>
      </c>
      <c r="Y389" s="49" t="s">
        <v>904</v>
      </c>
      <c r="Z389" s="50" t="s">
        <v>904</v>
      </c>
    </row>
    <row r="391" spans="1:26" x14ac:dyDescent="0.25">
      <c r="E391" s="26">
        <v>5</v>
      </c>
    </row>
  </sheetData>
  <autoFilter ref="D1:D391"/>
  <mergeCells count="3">
    <mergeCell ref="K3:O3"/>
    <mergeCell ref="P3:T3"/>
    <mergeCell ref="U3:Y3"/>
  </mergeCells>
  <conditionalFormatting sqref="Z1:Z1048576">
    <cfRule type="expression" dxfId="1" priority="1">
      <formula>NEG_A="No"</formula>
    </cfRule>
  </conditionalFormatting>
  <pageMargins left="0.7" right="0.7" top="0.75" bottom="0.75" header="0.3" footer="0.3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S394"/>
  <sheetViews>
    <sheetView topLeftCell="F1" workbookViewId="0">
      <selection activeCell="O12" sqref="O12"/>
    </sheetView>
  </sheetViews>
  <sheetFormatPr defaultColWidth="9.109375" defaultRowHeight="14.4" x14ac:dyDescent="0.3"/>
  <cols>
    <col min="1" max="1" width="8" style="90" customWidth="1"/>
    <col min="2" max="2" width="48.5546875" style="90" customWidth="1"/>
    <col min="3" max="6" width="16.109375" style="90" customWidth="1"/>
    <col min="7" max="7" width="13.88671875" style="54" customWidth="1"/>
    <col min="8" max="8" width="13.88671875" style="55" customWidth="1"/>
    <col min="9" max="9" width="13.88671875" style="56" customWidth="1"/>
    <col min="10" max="10" width="13.88671875" style="57" customWidth="1"/>
    <col min="11" max="11" width="19.44140625" style="56" customWidth="1"/>
    <col min="12" max="12" width="13.88671875" style="55" customWidth="1"/>
    <col min="13" max="13" width="13.88671875" style="56" customWidth="1"/>
    <col min="14" max="15" width="13.88671875" style="54" customWidth="1"/>
    <col min="16" max="16" width="15.5546875" style="58" customWidth="1"/>
    <col min="17" max="17" width="17.88671875" style="58" bestFit="1" customWidth="1"/>
    <col min="18" max="19" width="15.5546875" style="58" bestFit="1" customWidth="1"/>
    <col min="20" max="16384" width="9.109375" style="58"/>
  </cols>
  <sheetData>
    <row r="1" spans="1:19" ht="15.6" x14ac:dyDescent="0.3">
      <c r="A1" s="52">
        <v>0</v>
      </c>
      <c r="B1" s="53" t="s">
        <v>1315</v>
      </c>
      <c r="C1" s="53"/>
      <c r="D1" s="53"/>
      <c r="E1" s="53"/>
      <c r="F1" s="53"/>
    </row>
    <row r="2" spans="1:19" ht="15" thickBot="1" x14ac:dyDescent="0.35">
      <c r="A2" s="59"/>
      <c r="B2" s="59"/>
      <c r="C2" s="59"/>
      <c r="D2" s="59"/>
      <c r="E2" s="59"/>
      <c r="F2" s="59"/>
      <c r="G2" s="60"/>
      <c r="H2" s="61"/>
      <c r="I2" s="61"/>
      <c r="J2" s="62"/>
      <c r="K2" s="61"/>
      <c r="L2" s="61"/>
      <c r="M2" s="61"/>
      <c r="N2" s="61"/>
      <c r="O2" s="61"/>
      <c r="P2" s="63"/>
      <c r="Q2" s="63"/>
      <c r="R2" s="63"/>
      <c r="S2" s="63"/>
    </row>
    <row r="3" spans="1:19" ht="80.400000000000006" thickBot="1" x14ac:dyDescent="0.35">
      <c r="A3" s="64" t="s">
        <v>1316</v>
      </c>
      <c r="B3" s="65" t="s">
        <v>1</v>
      </c>
      <c r="C3" s="66" t="s">
        <v>1317</v>
      </c>
      <c r="D3" s="67" t="s">
        <v>1318</v>
      </c>
      <c r="E3" s="68" t="s">
        <v>1319</v>
      </c>
      <c r="F3" s="68" t="s">
        <v>1320</v>
      </c>
      <c r="G3" s="69" t="s">
        <v>1321</v>
      </c>
      <c r="H3" s="70" t="s">
        <v>890</v>
      </c>
      <c r="I3" s="67" t="s">
        <v>1322</v>
      </c>
      <c r="J3" s="71" t="s">
        <v>1323</v>
      </c>
      <c r="K3" s="71" t="s">
        <v>1324</v>
      </c>
      <c r="L3" s="68" t="s">
        <v>1325</v>
      </c>
      <c r="M3" s="68" t="s">
        <v>1319</v>
      </c>
      <c r="N3" s="68" t="s">
        <v>1320</v>
      </c>
      <c r="O3" s="68" t="s">
        <v>1326</v>
      </c>
      <c r="P3" s="72" t="s">
        <v>1327</v>
      </c>
      <c r="Q3" s="73" t="s">
        <v>1328</v>
      </c>
      <c r="R3" s="74" t="s">
        <v>1329</v>
      </c>
      <c r="S3" s="75" t="s">
        <v>1330</v>
      </c>
    </row>
    <row r="4" spans="1:19" ht="15" thickBot="1" x14ac:dyDescent="0.35">
      <c r="A4" s="64"/>
      <c r="B4" s="65"/>
      <c r="C4" s="76" t="s">
        <v>1331</v>
      </c>
      <c r="D4" s="76" t="s">
        <v>1331</v>
      </c>
      <c r="E4" s="76" t="s">
        <v>1331</v>
      </c>
      <c r="F4" s="76" t="s">
        <v>1331</v>
      </c>
      <c r="G4" s="77" t="s">
        <v>1331</v>
      </c>
      <c r="H4" s="76" t="s">
        <v>1331</v>
      </c>
      <c r="I4" s="76" t="s">
        <v>1331</v>
      </c>
      <c r="J4" s="78" t="s">
        <v>1331</v>
      </c>
      <c r="K4" s="78" t="s">
        <v>1331</v>
      </c>
      <c r="L4" s="76" t="s">
        <v>1331</v>
      </c>
      <c r="M4" s="76" t="s">
        <v>1331</v>
      </c>
      <c r="N4" s="76" t="s">
        <v>1331</v>
      </c>
      <c r="O4" s="76" t="s">
        <v>1331</v>
      </c>
      <c r="P4" s="79" t="s">
        <v>1331</v>
      </c>
      <c r="Q4" s="80" t="s">
        <v>1332</v>
      </c>
      <c r="R4" s="76" t="s">
        <v>1331</v>
      </c>
      <c r="S4" s="81" t="s">
        <v>1332</v>
      </c>
    </row>
    <row r="5" spans="1:19" ht="15" thickBot="1" x14ac:dyDescent="0.35">
      <c r="A5" s="64"/>
      <c r="B5" s="65"/>
      <c r="C5" s="82" t="s">
        <v>1333</v>
      </c>
      <c r="D5" s="83" t="s">
        <v>1333</v>
      </c>
      <c r="E5" s="84" t="s">
        <v>1333</v>
      </c>
      <c r="F5" s="84" t="s">
        <v>1333</v>
      </c>
      <c r="G5" s="85" t="s">
        <v>1333</v>
      </c>
      <c r="H5" s="82" t="s">
        <v>1334</v>
      </c>
      <c r="I5" s="83" t="s">
        <v>1334</v>
      </c>
      <c r="J5" s="83" t="s">
        <v>1334</v>
      </c>
      <c r="K5" s="83" t="s">
        <v>1334</v>
      </c>
      <c r="L5" s="82" t="s">
        <v>1334</v>
      </c>
      <c r="M5" s="84" t="s">
        <v>1334</v>
      </c>
      <c r="N5" s="84" t="s">
        <v>1334</v>
      </c>
      <c r="O5" s="84" t="s">
        <v>1334</v>
      </c>
      <c r="P5" s="86" t="s">
        <v>1334</v>
      </c>
      <c r="Q5" s="87"/>
      <c r="R5" s="88"/>
      <c r="S5" s="89"/>
    </row>
    <row r="6" spans="1:19" x14ac:dyDescent="0.3">
      <c r="G6" s="91"/>
      <c r="N6" s="92"/>
      <c r="O6" s="92"/>
      <c r="P6" s="93"/>
      <c r="Q6" s="94"/>
      <c r="R6" s="95"/>
      <c r="S6" s="96"/>
    </row>
    <row r="7" spans="1:19" x14ac:dyDescent="0.3">
      <c r="A7" s="90" t="s">
        <v>901</v>
      </c>
      <c r="B7" s="90" t="s">
        <v>1335</v>
      </c>
      <c r="C7" s="97">
        <v>21249.938229202988</v>
      </c>
      <c r="D7" s="97">
        <v>22035.883029519991</v>
      </c>
      <c r="E7" s="97">
        <v>1199.9999999999995</v>
      </c>
      <c r="F7" s="97">
        <v>15.500000000000007</v>
      </c>
      <c r="G7" s="98">
        <v>44501.321258722914</v>
      </c>
      <c r="H7" s="99">
        <v>18601.462198462294</v>
      </c>
      <c r="I7" s="99">
        <v>22748.547773827559</v>
      </c>
      <c r="J7" s="100">
        <v>392.75456709621244</v>
      </c>
      <c r="K7" s="99">
        <v>21.27536062433629</v>
      </c>
      <c r="L7" s="101">
        <v>0</v>
      </c>
      <c r="M7" s="99">
        <v>1484.9999999999998</v>
      </c>
      <c r="N7" s="97">
        <v>80.5</v>
      </c>
      <c r="O7" s="97">
        <v>150.00000000000014</v>
      </c>
      <c r="P7" s="102">
        <v>43479.539900010393</v>
      </c>
      <c r="Q7" s="103">
        <v>-2.2960697116655521E-2</v>
      </c>
      <c r="R7" s="104">
        <v>224.78203210213366</v>
      </c>
      <c r="S7" s="105">
        <v>5.1698346537029458E-3</v>
      </c>
    </row>
    <row r="8" spans="1:19" x14ac:dyDescent="0.3">
      <c r="C8" s="97"/>
      <c r="D8" s="97"/>
      <c r="E8" s="97"/>
      <c r="F8" s="97"/>
      <c r="G8" s="98"/>
      <c r="H8" s="101"/>
      <c r="I8" s="99"/>
      <c r="J8" s="106"/>
      <c r="K8" s="100"/>
      <c r="L8" s="101"/>
      <c r="M8" s="99"/>
      <c r="N8" s="97"/>
      <c r="O8" s="97"/>
      <c r="P8" s="102"/>
      <c r="Q8" s="103"/>
      <c r="R8" s="104"/>
      <c r="S8" s="105"/>
    </row>
    <row r="9" spans="1:19" x14ac:dyDescent="0.3">
      <c r="A9" s="90" t="s">
        <v>725</v>
      </c>
      <c r="B9" s="90" t="s">
        <v>726</v>
      </c>
      <c r="C9" s="107">
        <v>3.0157391273579996</v>
      </c>
      <c r="D9" s="107">
        <v>5.4728500000000002</v>
      </c>
      <c r="E9" s="107">
        <v>0.65742039132738617</v>
      </c>
      <c r="F9" s="107">
        <v>0</v>
      </c>
      <c r="G9" s="108">
        <v>9.1460095186853874</v>
      </c>
      <c r="H9" s="101">
        <v>2.3912040853029999</v>
      </c>
      <c r="I9" s="99">
        <v>5.610487391769083</v>
      </c>
      <c r="J9" s="106">
        <v>0</v>
      </c>
      <c r="K9" s="109">
        <v>3.87694094199258E-2</v>
      </c>
      <c r="L9" s="101">
        <v>0</v>
      </c>
      <c r="M9" s="99">
        <v>0.77038397078484566</v>
      </c>
      <c r="N9" s="97">
        <v>0</v>
      </c>
      <c r="O9" s="97">
        <v>7.2975872283114501E-2</v>
      </c>
      <c r="P9" s="102">
        <v>8.883820729559968</v>
      </c>
      <c r="Q9" s="103">
        <v>-2.8667014678889744E-2</v>
      </c>
      <c r="R9" s="104">
        <v>0.11156950149820588</v>
      </c>
      <c r="S9" s="105">
        <v>1.2718457166537087E-2</v>
      </c>
    </row>
    <row r="10" spans="1:19" x14ac:dyDescent="0.3">
      <c r="A10" s="90" t="s">
        <v>363</v>
      </c>
      <c r="B10" s="90" t="s">
        <v>364</v>
      </c>
      <c r="C10" s="107">
        <v>5.8070828160709995</v>
      </c>
      <c r="D10" s="107">
        <v>4.5372669999999999</v>
      </c>
      <c r="E10" s="107">
        <v>1.0791780543099994</v>
      </c>
      <c r="F10" s="107">
        <v>6.22977574171244E-2</v>
      </c>
      <c r="G10" s="110">
        <v>11.485825627798121</v>
      </c>
      <c r="H10" s="101">
        <v>5.046013002174</v>
      </c>
      <c r="I10" s="99">
        <v>4.640423198297742</v>
      </c>
      <c r="J10" s="106">
        <v>0</v>
      </c>
      <c r="K10" s="109">
        <v>8.6364186696789705E-2</v>
      </c>
      <c r="L10" s="101">
        <v>0</v>
      </c>
      <c r="M10" s="99">
        <v>1.5331514232990735</v>
      </c>
      <c r="N10" s="97">
        <v>0.32354641755345259</v>
      </c>
      <c r="O10" s="97">
        <v>0</v>
      </c>
      <c r="P10" s="102">
        <v>11.629498228021058</v>
      </c>
      <c r="Q10" s="103">
        <v>1.2508687218376249E-2</v>
      </c>
      <c r="R10" s="104">
        <v>0.32916709467940386</v>
      </c>
      <c r="S10" s="105">
        <v>2.9128977796782928E-2</v>
      </c>
    </row>
    <row r="11" spans="1:19" x14ac:dyDescent="0.3">
      <c r="A11" s="90" t="s">
        <v>375</v>
      </c>
      <c r="B11" s="90" t="s">
        <v>376</v>
      </c>
      <c r="C11" s="107">
        <v>5.3024620975620005</v>
      </c>
      <c r="D11" s="107">
        <v>5.6484930000000002</v>
      </c>
      <c r="E11" s="107">
        <v>1.4408981812722028</v>
      </c>
      <c r="F11" s="107">
        <v>0</v>
      </c>
      <c r="G11" s="110">
        <v>12.391853278834205</v>
      </c>
      <c r="H11" s="101">
        <v>4.4967622221429995</v>
      </c>
      <c r="I11" s="99">
        <v>5.7964863949561538</v>
      </c>
      <c r="J11" s="106">
        <v>0</v>
      </c>
      <c r="K11" s="109">
        <v>0.11395117210338097</v>
      </c>
      <c r="L11" s="101">
        <v>0</v>
      </c>
      <c r="M11" s="99">
        <v>1.8196696189417156</v>
      </c>
      <c r="N11" s="97">
        <v>0</v>
      </c>
      <c r="O11" s="97">
        <v>0</v>
      </c>
      <c r="P11" s="102">
        <v>12.22686940814425</v>
      </c>
      <c r="Q11" s="103">
        <v>-1.33138980084403E-2</v>
      </c>
      <c r="R11" s="104">
        <v>0.11363299423162943</v>
      </c>
      <c r="S11" s="105">
        <v>9.3808946138553527E-3</v>
      </c>
    </row>
    <row r="12" spans="1:19" x14ac:dyDescent="0.3">
      <c r="A12" s="90" t="s">
        <v>727</v>
      </c>
      <c r="B12" s="90" t="s">
        <v>728</v>
      </c>
      <c r="C12" s="107">
        <v>6.1494876563579997</v>
      </c>
      <c r="D12" s="107">
        <v>9.1596840000000004</v>
      </c>
      <c r="E12" s="107">
        <v>3.0989800719282887</v>
      </c>
      <c r="F12" s="107">
        <v>0</v>
      </c>
      <c r="G12" s="110">
        <v>18.408151728286288</v>
      </c>
      <c r="H12" s="101">
        <v>5.0231386222859999</v>
      </c>
      <c r="I12" s="99">
        <v>9.4147550991165829</v>
      </c>
      <c r="J12" s="106">
        <v>0</v>
      </c>
      <c r="K12" s="109">
        <v>0.16714855420835045</v>
      </c>
      <c r="L12" s="101">
        <v>0</v>
      </c>
      <c r="M12" s="99">
        <v>4.0222043191251329</v>
      </c>
      <c r="N12" s="97">
        <v>0</v>
      </c>
      <c r="O12" s="97">
        <v>8.1597160090058407E-2</v>
      </c>
      <c r="P12" s="102">
        <v>18.708843754826123</v>
      </c>
      <c r="Q12" s="103">
        <v>1.6334721213634194E-2</v>
      </c>
      <c r="R12" s="104">
        <v>0.24838210123131788</v>
      </c>
      <c r="S12" s="105">
        <v>1.3454815263677354E-2</v>
      </c>
    </row>
    <row r="13" spans="1:19" x14ac:dyDescent="0.3">
      <c r="A13" s="90" t="s">
        <v>629</v>
      </c>
      <c r="B13" s="90" t="s">
        <v>630</v>
      </c>
      <c r="C13" s="107">
        <v>6.2654854105269999</v>
      </c>
      <c r="D13" s="107">
        <v>5.293158</v>
      </c>
      <c r="E13" s="107">
        <v>2.5299427309860274</v>
      </c>
      <c r="F13" s="107">
        <v>0</v>
      </c>
      <c r="G13" s="110">
        <v>14.088586141513028</v>
      </c>
      <c r="H13" s="101">
        <v>5.4150757911910006</v>
      </c>
      <c r="I13" s="99">
        <v>5.4670204609059079</v>
      </c>
      <c r="J13" s="106">
        <v>0</v>
      </c>
      <c r="K13" s="109">
        <v>8.8143668294637212E-2</v>
      </c>
      <c r="L13" s="101">
        <v>0</v>
      </c>
      <c r="M13" s="99">
        <v>3.0966032033232613</v>
      </c>
      <c r="N13" s="97">
        <v>0</v>
      </c>
      <c r="O13" s="97">
        <v>0</v>
      </c>
      <c r="P13" s="102">
        <v>14.066843123714806</v>
      </c>
      <c r="Q13" s="103">
        <v>-1.5433072971144306E-3</v>
      </c>
      <c r="R13" s="104">
        <v>8.776068743527965E-2</v>
      </c>
      <c r="S13" s="105">
        <v>6.278000565152742E-3</v>
      </c>
    </row>
    <row r="14" spans="1:19" x14ac:dyDescent="0.3">
      <c r="A14" s="90" t="s">
        <v>517</v>
      </c>
      <c r="B14" s="90" t="s">
        <v>518</v>
      </c>
      <c r="C14" s="107">
        <v>4.7028353029469994</v>
      </c>
      <c r="D14" s="107">
        <v>6.1619900000000003</v>
      </c>
      <c r="E14" s="107">
        <v>3.1588752092399108</v>
      </c>
      <c r="F14" s="107">
        <v>1.5899072848631294E-2</v>
      </c>
      <c r="G14" s="110">
        <v>14.039599585035543</v>
      </c>
      <c r="H14" s="101">
        <v>3.903472296246</v>
      </c>
      <c r="I14" s="99">
        <v>6.3312697274876619</v>
      </c>
      <c r="J14" s="106">
        <v>0</v>
      </c>
      <c r="K14" s="109">
        <v>0.13360088036154566</v>
      </c>
      <c r="L14" s="101">
        <v>0</v>
      </c>
      <c r="M14" s="99">
        <v>3.7888266775553432</v>
      </c>
      <c r="N14" s="97">
        <v>8.2572604149343184E-2</v>
      </c>
      <c r="O14" s="97">
        <v>2.8781831485197387E-2</v>
      </c>
      <c r="P14" s="102">
        <v>14.268524017285092</v>
      </c>
      <c r="Q14" s="103">
        <v>1.6305624021753014E-2</v>
      </c>
      <c r="R14" s="104">
        <v>0.22415818463906234</v>
      </c>
      <c r="S14" s="105">
        <v>1.5960719573254654E-2</v>
      </c>
    </row>
    <row r="15" spans="1:19" x14ac:dyDescent="0.3">
      <c r="A15" s="90" t="s">
        <v>767</v>
      </c>
      <c r="B15" s="90" t="s">
        <v>768</v>
      </c>
      <c r="C15" s="107">
        <v>20.061896474220998</v>
      </c>
      <c r="D15" s="107">
        <v>22.829015999999999</v>
      </c>
      <c r="E15" s="107">
        <v>0</v>
      </c>
      <c r="F15" s="107">
        <v>0</v>
      </c>
      <c r="G15" s="110">
        <v>42.890912474220997</v>
      </c>
      <c r="H15" s="101">
        <v>18.629490634036998</v>
      </c>
      <c r="I15" s="99">
        <v>23.706251359088586</v>
      </c>
      <c r="J15" s="106">
        <v>0</v>
      </c>
      <c r="K15" s="109">
        <v>0</v>
      </c>
      <c r="L15" s="101">
        <v>0</v>
      </c>
      <c r="M15" s="99">
        <v>0</v>
      </c>
      <c r="N15" s="97">
        <v>0</v>
      </c>
      <c r="O15" s="97">
        <v>0</v>
      </c>
      <c r="P15" s="102">
        <v>42.335741993125581</v>
      </c>
      <c r="Q15" s="103">
        <v>-1.2943778741687858E-2</v>
      </c>
      <c r="R15" s="104">
        <v>0</v>
      </c>
      <c r="S15" s="105">
        <v>0</v>
      </c>
    </row>
    <row r="16" spans="1:19" x14ac:dyDescent="0.3">
      <c r="A16" s="90" t="s">
        <v>346</v>
      </c>
      <c r="B16" s="90" t="s">
        <v>347</v>
      </c>
      <c r="C16" s="107">
        <v>6.4274345248220008</v>
      </c>
      <c r="D16" s="107">
        <v>10.057700000000001</v>
      </c>
      <c r="E16" s="107">
        <v>6.2521240765548773</v>
      </c>
      <c r="F16" s="107">
        <v>0</v>
      </c>
      <c r="G16" s="110">
        <v>22.73725860137688</v>
      </c>
      <c r="H16" s="101">
        <v>5.2145658102129993</v>
      </c>
      <c r="I16" s="99">
        <v>10.610503164919256</v>
      </c>
      <c r="J16" s="106">
        <v>0</v>
      </c>
      <c r="K16" s="109">
        <v>0.21740966777260493</v>
      </c>
      <c r="L16" s="101">
        <v>0</v>
      </c>
      <c r="M16" s="99">
        <v>8.2807125389063732</v>
      </c>
      <c r="N16" s="97">
        <v>0</v>
      </c>
      <c r="O16" s="97">
        <v>8.1194794059293668E-2</v>
      </c>
      <c r="P16" s="102">
        <v>24.404385975870525</v>
      </c>
      <c r="Q16" s="103">
        <v>7.3321388638852486E-2</v>
      </c>
      <c r="R16" s="104">
        <v>0.29821458269751489</v>
      </c>
      <c r="S16" s="105">
        <v>1.2370881208534457E-2</v>
      </c>
    </row>
    <row r="17" spans="1:19" x14ac:dyDescent="0.3">
      <c r="A17" s="90" t="s">
        <v>679</v>
      </c>
      <c r="B17" s="90" t="s">
        <v>680</v>
      </c>
      <c r="C17" s="107">
        <v>3.5445298156980001</v>
      </c>
      <c r="D17" s="107">
        <v>4.5519150000000002</v>
      </c>
      <c r="E17" s="107">
        <v>1.608838251113982</v>
      </c>
      <c r="F17" s="107">
        <v>4.3392831168266872E-2</v>
      </c>
      <c r="G17" s="110">
        <v>9.7486758979802488</v>
      </c>
      <c r="H17" s="101">
        <v>2.9488461952980001</v>
      </c>
      <c r="I17" s="99">
        <v>4.7079008339010393</v>
      </c>
      <c r="J17" s="106">
        <v>0</v>
      </c>
      <c r="K17" s="109">
        <v>0.1011107115078034</v>
      </c>
      <c r="L17" s="101">
        <v>0</v>
      </c>
      <c r="M17" s="99">
        <v>1.7835725256611903</v>
      </c>
      <c r="N17" s="97">
        <v>0.22536276832551508</v>
      </c>
      <c r="O17" s="97">
        <v>2.2491883354871154E-2</v>
      </c>
      <c r="P17" s="102">
        <v>9.7892849180484198</v>
      </c>
      <c r="Q17" s="103">
        <v>4.1655934091094854E-3</v>
      </c>
      <c r="R17" s="104">
        <v>0.19165147964588414</v>
      </c>
      <c r="S17" s="105">
        <v>1.9968618397014266E-2</v>
      </c>
    </row>
    <row r="18" spans="1:19" x14ac:dyDescent="0.3">
      <c r="A18" s="90" t="s">
        <v>134</v>
      </c>
      <c r="B18" s="90" t="s">
        <v>135</v>
      </c>
      <c r="C18" s="107">
        <v>98.835200187377012</v>
      </c>
      <c r="D18" s="107">
        <v>44.187685999999999</v>
      </c>
      <c r="E18" s="107">
        <v>3.9351146542573145</v>
      </c>
      <c r="F18" s="107">
        <v>0</v>
      </c>
      <c r="G18" s="110">
        <v>146.95800084163434</v>
      </c>
      <c r="H18" s="101">
        <v>89.494348353048991</v>
      </c>
      <c r="I18" s="99">
        <v>46.233056653464992</v>
      </c>
      <c r="J18" s="106">
        <v>0.91279480066070706</v>
      </c>
      <c r="K18" s="109">
        <v>0</v>
      </c>
      <c r="L18" s="101">
        <v>0</v>
      </c>
      <c r="M18" s="99">
        <v>6.058064572602146</v>
      </c>
      <c r="N18" s="97">
        <v>0</v>
      </c>
      <c r="O18" s="97">
        <v>0</v>
      </c>
      <c r="P18" s="102">
        <v>142.69826437977682</v>
      </c>
      <c r="Q18" s="103">
        <v>-2.8986080631621603E-2</v>
      </c>
      <c r="R18" s="104">
        <v>-5.6711080225682053E-3</v>
      </c>
      <c r="S18" s="105">
        <v>-3.9740375786994752E-5</v>
      </c>
    </row>
    <row r="19" spans="1:19" x14ac:dyDescent="0.3">
      <c r="A19" s="90" t="s">
        <v>137</v>
      </c>
      <c r="B19" s="90" t="s">
        <v>138</v>
      </c>
      <c r="C19" s="107">
        <v>107.33593451737801</v>
      </c>
      <c r="D19" s="107">
        <v>145.63965300000001</v>
      </c>
      <c r="E19" s="107">
        <v>10.266963122798595</v>
      </c>
      <c r="F19" s="107">
        <v>0</v>
      </c>
      <c r="G19" s="110">
        <v>263.2425506401766</v>
      </c>
      <c r="H19" s="101">
        <v>90.598334622642994</v>
      </c>
      <c r="I19" s="99">
        <v>151.51623475110708</v>
      </c>
      <c r="J19" s="106">
        <v>2.9914360266753435</v>
      </c>
      <c r="K19" s="109">
        <v>0</v>
      </c>
      <c r="L19" s="101">
        <v>0</v>
      </c>
      <c r="M19" s="99">
        <v>12.431429151508389</v>
      </c>
      <c r="N19" s="97">
        <v>0</v>
      </c>
      <c r="O19" s="97">
        <v>1.4220946310276055</v>
      </c>
      <c r="P19" s="102">
        <v>258.95952918296143</v>
      </c>
      <c r="Q19" s="103">
        <v>-1.6270247521912164E-2</v>
      </c>
      <c r="R19" s="104">
        <v>1.4162749302350903</v>
      </c>
      <c r="S19" s="105">
        <v>5.4991730781086762E-3</v>
      </c>
    </row>
    <row r="20" spans="1:19" x14ac:dyDescent="0.3">
      <c r="A20" s="90" t="s">
        <v>65</v>
      </c>
      <c r="B20" s="90" t="s">
        <v>66</v>
      </c>
      <c r="C20" s="107">
        <v>97.895542021352</v>
      </c>
      <c r="D20" s="107">
        <v>75.119118</v>
      </c>
      <c r="E20" s="107">
        <v>5.7784588111610651</v>
      </c>
      <c r="F20" s="107">
        <v>0</v>
      </c>
      <c r="G20" s="110">
        <v>178.79311883251307</v>
      </c>
      <c r="H20" s="101">
        <v>86.665482640539011</v>
      </c>
      <c r="I20" s="99">
        <v>77.350949994731835</v>
      </c>
      <c r="J20" s="106">
        <v>1.5271658439236284</v>
      </c>
      <c r="K20" s="109">
        <v>0</v>
      </c>
      <c r="L20" s="101">
        <v>0</v>
      </c>
      <c r="M20" s="99">
        <v>6.7062566687853309</v>
      </c>
      <c r="N20" s="97">
        <v>0</v>
      </c>
      <c r="O20" s="97">
        <v>0</v>
      </c>
      <c r="P20" s="102">
        <v>172.24985514797982</v>
      </c>
      <c r="Q20" s="103">
        <v>-3.6596842916884018E-2</v>
      </c>
      <c r="R20" s="104">
        <v>-5.6103435408942914E-3</v>
      </c>
      <c r="S20" s="105">
        <v>-3.2569901482577117E-5</v>
      </c>
    </row>
    <row r="21" spans="1:19" x14ac:dyDescent="0.3">
      <c r="A21" s="90" t="s">
        <v>365</v>
      </c>
      <c r="B21" s="90" t="s">
        <v>366</v>
      </c>
      <c r="C21" s="107">
        <v>6.3209619822079999</v>
      </c>
      <c r="D21" s="107">
        <v>3.9182549999999998</v>
      </c>
      <c r="E21" s="107">
        <v>0.47614338139764212</v>
      </c>
      <c r="F21" s="107">
        <v>0</v>
      </c>
      <c r="G21" s="110">
        <v>10.715360363605642</v>
      </c>
      <c r="H21" s="101">
        <v>5.5676271567560001</v>
      </c>
      <c r="I21" s="99">
        <v>4.0284163463478002</v>
      </c>
      <c r="J21" s="106">
        <v>0</v>
      </c>
      <c r="K21" s="109">
        <v>3.9957465384054022E-2</v>
      </c>
      <c r="L21" s="101">
        <v>0</v>
      </c>
      <c r="M21" s="99">
        <v>0.47345277673619873</v>
      </c>
      <c r="N21" s="97">
        <v>0</v>
      </c>
      <c r="O21" s="97">
        <v>0</v>
      </c>
      <c r="P21" s="102">
        <v>10.109453745224053</v>
      </c>
      <c r="Q21" s="103">
        <v>-5.6545612823207511E-2</v>
      </c>
      <c r="R21" s="104">
        <v>3.9651187046747083E-2</v>
      </c>
      <c r="S21" s="105">
        <v>3.9376330188865376E-3</v>
      </c>
    </row>
    <row r="22" spans="1:19" x14ac:dyDescent="0.3">
      <c r="A22" s="90" t="s">
        <v>429</v>
      </c>
      <c r="B22" s="90" t="s">
        <v>430</v>
      </c>
      <c r="C22" s="107">
        <v>9.5854061605630001</v>
      </c>
      <c r="D22" s="107">
        <v>14.506491</v>
      </c>
      <c r="E22" s="107">
        <v>2.849890040091243</v>
      </c>
      <c r="F22" s="107">
        <v>0</v>
      </c>
      <c r="G22" s="110">
        <v>26.941787200654243</v>
      </c>
      <c r="H22" s="101">
        <v>7.8128814476089996</v>
      </c>
      <c r="I22" s="99">
        <v>15.093999054242358</v>
      </c>
      <c r="J22" s="106">
        <v>0</v>
      </c>
      <c r="K22" s="109">
        <v>0.10430206651500262</v>
      </c>
      <c r="L22" s="101">
        <v>0</v>
      </c>
      <c r="M22" s="99">
        <v>3.8005660732712934</v>
      </c>
      <c r="N22" s="97">
        <v>0</v>
      </c>
      <c r="O22" s="97">
        <v>0.1384877444944061</v>
      </c>
      <c r="P22" s="102">
        <v>26.950236386132062</v>
      </c>
      <c r="Q22" s="103">
        <v>3.1360894564609327E-4</v>
      </c>
      <c r="R22" s="104">
        <v>0.24222458011484349</v>
      </c>
      <c r="S22" s="105">
        <v>9.0693602307106661E-3</v>
      </c>
    </row>
    <row r="23" spans="1:19" x14ac:dyDescent="0.3">
      <c r="A23" s="90" t="s">
        <v>465</v>
      </c>
      <c r="B23" s="90" t="s">
        <v>466</v>
      </c>
      <c r="C23" s="107">
        <v>5.0633095132620003</v>
      </c>
      <c r="D23" s="107">
        <v>6.4371910000000003</v>
      </c>
      <c r="E23" s="107">
        <v>4.7004182414824669</v>
      </c>
      <c r="F23" s="107">
        <v>0</v>
      </c>
      <c r="G23" s="110">
        <v>16.200918754744468</v>
      </c>
      <c r="H23" s="101">
        <v>4.2171776692130001</v>
      </c>
      <c r="I23" s="99">
        <v>6.5952661080633153</v>
      </c>
      <c r="J23" s="106">
        <v>0</v>
      </c>
      <c r="K23" s="109">
        <v>0.2270540975748527</v>
      </c>
      <c r="L23" s="101">
        <v>0</v>
      </c>
      <c r="M23" s="99">
        <v>5.2903255666125863</v>
      </c>
      <c r="N23" s="97">
        <v>0</v>
      </c>
      <c r="O23" s="97">
        <v>3.2112286588069833E-2</v>
      </c>
      <c r="P23" s="102">
        <v>16.361935728051822</v>
      </c>
      <c r="Q23" s="103">
        <v>9.9387556807666016E-3</v>
      </c>
      <c r="R23" s="104">
        <v>3.1810482528481288E-2</v>
      </c>
      <c r="S23" s="105">
        <v>1.9479631693089217E-3</v>
      </c>
    </row>
    <row r="24" spans="1:19" x14ac:dyDescent="0.3">
      <c r="A24" s="90" t="s">
        <v>631</v>
      </c>
      <c r="B24" s="90" t="s">
        <v>632</v>
      </c>
      <c r="C24" s="107">
        <v>6.4724412356999999</v>
      </c>
      <c r="D24" s="107">
        <v>5.1239400000000002</v>
      </c>
      <c r="E24" s="107">
        <v>1.6022981571424413</v>
      </c>
      <c r="F24" s="107">
        <v>1.0281113920840331E-2</v>
      </c>
      <c r="G24" s="110">
        <v>13.208960506763281</v>
      </c>
      <c r="H24" s="101">
        <v>5.6192551132410005</v>
      </c>
      <c r="I24" s="99">
        <v>5.2835490355200223</v>
      </c>
      <c r="J24" s="106">
        <v>0</v>
      </c>
      <c r="K24" s="109">
        <v>9.783761115421151E-2</v>
      </c>
      <c r="L24" s="101">
        <v>0</v>
      </c>
      <c r="M24" s="99">
        <v>1.998875571862607</v>
      </c>
      <c r="N24" s="97">
        <v>5.3395462621138499E-2</v>
      </c>
      <c r="O24" s="97">
        <v>0</v>
      </c>
      <c r="P24" s="102">
        <v>13.05291279439898</v>
      </c>
      <c r="Q24" s="103">
        <v>-1.1813776889135366E-2</v>
      </c>
      <c r="R24" s="104">
        <v>0.13756762274200618</v>
      </c>
      <c r="S24" s="105">
        <v>1.0651486345397995E-2</v>
      </c>
    </row>
    <row r="25" spans="1:19" x14ac:dyDescent="0.3">
      <c r="A25" s="90" t="s">
        <v>201</v>
      </c>
      <c r="B25" s="90" t="s">
        <v>202</v>
      </c>
      <c r="C25" s="107">
        <v>43.871170858203001</v>
      </c>
      <c r="D25" s="107">
        <v>74.455349900000002</v>
      </c>
      <c r="E25" s="107">
        <v>3.7800380911991893</v>
      </c>
      <c r="F25" s="107">
        <v>0</v>
      </c>
      <c r="G25" s="110">
        <v>122.10655884940219</v>
      </c>
      <c r="H25" s="101">
        <v>36.102109530599002</v>
      </c>
      <c r="I25" s="99">
        <v>77.05136037888029</v>
      </c>
      <c r="J25" s="106">
        <v>1.521250945288837</v>
      </c>
      <c r="K25" s="109">
        <v>0</v>
      </c>
      <c r="L25" s="101">
        <v>0</v>
      </c>
      <c r="M25" s="99">
        <v>5.2493877429072411</v>
      </c>
      <c r="N25" s="97">
        <v>0</v>
      </c>
      <c r="O25" s="97">
        <v>0.93625974441129534</v>
      </c>
      <c r="P25" s="102">
        <v>120.86036834208667</v>
      </c>
      <c r="Q25" s="103">
        <v>-1.0205762237984967E-2</v>
      </c>
      <c r="R25" s="104">
        <v>0.93390599130100327</v>
      </c>
      <c r="S25" s="105">
        <v>7.7873221055193165E-3</v>
      </c>
    </row>
    <row r="26" spans="1:19" x14ac:dyDescent="0.3">
      <c r="A26" s="90" t="s">
        <v>306</v>
      </c>
      <c r="B26" s="90" t="s">
        <v>307</v>
      </c>
      <c r="C26" s="107">
        <v>59.289657558403</v>
      </c>
      <c r="D26" s="107">
        <v>69.598489900000004</v>
      </c>
      <c r="E26" s="107">
        <v>6.8608656710277875</v>
      </c>
      <c r="F26" s="107">
        <v>0</v>
      </c>
      <c r="G26" s="110">
        <v>135.74901312943081</v>
      </c>
      <c r="H26" s="101">
        <v>50.832050829193996</v>
      </c>
      <c r="I26" s="99">
        <v>72.439596894290901</v>
      </c>
      <c r="J26" s="106">
        <v>1.4301993463828266</v>
      </c>
      <c r="K26" s="109">
        <v>0</v>
      </c>
      <c r="L26" s="101">
        <v>0</v>
      </c>
      <c r="M26" s="99">
        <v>8.3521597835523096</v>
      </c>
      <c r="N26" s="97">
        <v>0</v>
      </c>
      <c r="O26" s="97">
        <v>0.71532160938475653</v>
      </c>
      <c r="P26" s="102">
        <v>133.76932846280479</v>
      </c>
      <c r="Q26" s="103">
        <v>-1.4583418479355501E-2</v>
      </c>
      <c r="R26" s="104">
        <v>0.71214264084414935</v>
      </c>
      <c r="S26" s="105">
        <v>5.3521546878125287E-3</v>
      </c>
    </row>
    <row r="27" spans="1:19" x14ac:dyDescent="0.3">
      <c r="A27" s="90" t="s">
        <v>775</v>
      </c>
      <c r="B27" s="90" t="s">
        <v>776</v>
      </c>
      <c r="C27" s="107">
        <v>11.157024230746</v>
      </c>
      <c r="D27" s="107">
        <v>17.264329</v>
      </c>
      <c r="E27" s="107">
        <v>0</v>
      </c>
      <c r="F27" s="107">
        <v>0</v>
      </c>
      <c r="G27" s="110">
        <v>28.421353230746</v>
      </c>
      <c r="H27" s="101">
        <v>10.207850850998</v>
      </c>
      <c r="I27" s="99">
        <v>17.846552352522544</v>
      </c>
      <c r="J27" s="106">
        <v>0</v>
      </c>
      <c r="K27" s="109">
        <v>0</v>
      </c>
      <c r="L27" s="101">
        <v>0</v>
      </c>
      <c r="M27" s="99">
        <v>0</v>
      </c>
      <c r="N27" s="97">
        <v>0</v>
      </c>
      <c r="O27" s="97">
        <v>6.7200585807257129E-2</v>
      </c>
      <c r="P27" s="102">
        <v>28.1216037893278</v>
      </c>
      <c r="Q27" s="103">
        <v>-1.0546628057594858E-2</v>
      </c>
      <c r="R27" s="104">
        <v>6.720058580725663E-2</v>
      </c>
      <c r="S27" s="105">
        <v>2.3953667921484652E-3</v>
      </c>
    </row>
    <row r="28" spans="1:19" x14ac:dyDescent="0.3">
      <c r="A28" s="90" t="s">
        <v>791</v>
      </c>
      <c r="B28" s="111" t="s">
        <v>928</v>
      </c>
      <c r="C28" s="107">
        <v>13.327663830759001</v>
      </c>
      <c r="D28" s="107">
        <v>19.572619899999999</v>
      </c>
      <c r="E28" s="107">
        <v>0</v>
      </c>
      <c r="F28" s="107">
        <v>0</v>
      </c>
      <c r="G28" s="110">
        <v>32.900283730759</v>
      </c>
      <c r="H28" s="101">
        <v>12.228909899346998</v>
      </c>
      <c r="I28" s="99">
        <v>20.230170860713447</v>
      </c>
      <c r="J28" s="106">
        <v>0</v>
      </c>
      <c r="K28" s="109">
        <v>0</v>
      </c>
      <c r="L28" s="101">
        <v>0</v>
      </c>
      <c r="M28" s="99">
        <v>0</v>
      </c>
      <c r="N28" s="97">
        <v>0</v>
      </c>
      <c r="O28" s="97">
        <v>6.4196162699927062E-2</v>
      </c>
      <c r="P28" s="102">
        <v>32.523276922760374</v>
      </c>
      <c r="Q28" s="103">
        <v>-1.1459074671935314E-2</v>
      </c>
      <c r="R28" s="104">
        <v>6.4196162699921899E-2</v>
      </c>
      <c r="S28" s="105">
        <v>1.9777566461128071E-3</v>
      </c>
    </row>
    <row r="29" spans="1:19" x14ac:dyDescent="0.3">
      <c r="A29" s="90" t="s">
        <v>139</v>
      </c>
      <c r="B29" s="90" t="s">
        <v>140</v>
      </c>
      <c r="C29" s="107">
        <v>65.624665757236997</v>
      </c>
      <c r="D29" s="107">
        <v>88.939420999999996</v>
      </c>
      <c r="E29" s="107">
        <v>3.2157386681373139</v>
      </c>
      <c r="F29" s="107">
        <v>0</v>
      </c>
      <c r="G29" s="110">
        <v>157.7798254253743</v>
      </c>
      <c r="H29" s="101">
        <v>55.461143086956</v>
      </c>
      <c r="I29" s="99">
        <v>92.525571917568428</v>
      </c>
      <c r="J29" s="106">
        <v>1.8267635126864314</v>
      </c>
      <c r="K29" s="109">
        <v>0</v>
      </c>
      <c r="L29" s="101">
        <v>0</v>
      </c>
      <c r="M29" s="99">
        <v>4.2379022955907262</v>
      </c>
      <c r="N29" s="97">
        <v>0</v>
      </c>
      <c r="O29" s="97">
        <v>0.72501463491150253</v>
      </c>
      <c r="P29" s="102">
        <v>154.7763954477131</v>
      </c>
      <c r="Q29" s="103">
        <v>-1.9035576757446358E-2</v>
      </c>
      <c r="R29" s="104">
        <v>0.72138465068329083</v>
      </c>
      <c r="S29" s="105">
        <v>4.6826432126490704E-3</v>
      </c>
    </row>
    <row r="30" spans="1:19" x14ac:dyDescent="0.3">
      <c r="A30" s="90" t="s">
        <v>83</v>
      </c>
      <c r="B30" s="90" t="s">
        <v>84</v>
      </c>
      <c r="C30" s="107">
        <v>611.91053299081693</v>
      </c>
      <c r="D30" s="107">
        <v>271.174645</v>
      </c>
      <c r="E30" s="107">
        <v>18.834765879677281</v>
      </c>
      <c r="F30" s="107">
        <v>0</v>
      </c>
      <c r="G30" s="110">
        <v>901.91994387049419</v>
      </c>
      <c r="H30" s="101">
        <v>554.41692417249499</v>
      </c>
      <c r="I30" s="99">
        <v>277.72137386326301</v>
      </c>
      <c r="J30" s="106">
        <v>5.4831465718314645</v>
      </c>
      <c r="K30" s="109">
        <v>0</v>
      </c>
      <c r="L30" s="101">
        <v>0</v>
      </c>
      <c r="M30" s="99">
        <v>21.811813448614028</v>
      </c>
      <c r="N30" s="97">
        <v>0</v>
      </c>
      <c r="O30" s="97">
        <v>0</v>
      </c>
      <c r="P30" s="102">
        <v>859.4332580562035</v>
      </c>
      <c r="Q30" s="103">
        <v>-4.7106936821868658E-2</v>
      </c>
      <c r="R30" s="104">
        <v>0.83103824964098294</v>
      </c>
      <c r="S30" s="105">
        <v>9.6789669356807688E-4</v>
      </c>
    </row>
    <row r="31" spans="1:19" x14ac:dyDescent="0.3">
      <c r="A31" s="90" t="s">
        <v>565</v>
      </c>
      <c r="B31" s="90" t="s">
        <v>566</v>
      </c>
      <c r="C31" s="107">
        <v>3.583481502673</v>
      </c>
      <c r="D31" s="107">
        <v>4.4373490000000002</v>
      </c>
      <c r="E31" s="107">
        <v>1.4395649703128677</v>
      </c>
      <c r="F31" s="107">
        <v>0</v>
      </c>
      <c r="G31" s="110">
        <v>9.4603954729858675</v>
      </c>
      <c r="H31" s="101">
        <v>2.9933610904179999</v>
      </c>
      <c r="I31" s="99">
        <v>4.6160526070692107</v>
      </c>
      <c r="J31" s="106">
        <v>0</v>
      </c>
      <c r="K31" s="109">
        <v>9.9734834673380915E-2</v>
      </c>
      <c r="L31" s="101">
        <v>0</v>
      </c>
      <c r="M31" s="99">
        <v>2.0618221357076245</v>
      </c>
      <c r="N31" s="97">
        <v>0</v>
      </c>
      <c r="O31" s="97">
        <v>1.1152691837118372E-2</v>
      </c>
      <c r="P31" s="102">
        <v>9.7821233597053343</v>
      </c>
      <c r="Q31" s="103">
        <v>3.4007868660264777E-2</v>
      </c>
      <c r="R31" s="104">
        <v>1.0932435813584718E-2</v>
      </c>
      <c r="S31" s="105">
        <v>1.1188437416419306E-3</v>
      </c>
    </row>
    <row r="32" spans="1:19" x14ac:dyDescent="0.3">
      <c r="A32" s="90" t="s">
        <v>284</v>
      </c>
      <c r="B32" s="90" t="s">
        <v>285</v>
      </c>
      <c r="C32" s="107">
        <v>77.434073261046009</v>
      </c>
      <c r="D32" s="107">
        <v>41.873075799999995</v>
      </c>
      <c r="E32" s="107">
        <v>1.501358499232861</v>
      </c>
      <c r="F32" s="107">
        <v>0</v>
      </c>
      <c r="G32" s="110">
        <v>120.80850756027887</v>
      </c>
      <c r="H32" s="101">
        <v>69.639815802265005</v>
      </c>
      <c r="I32" s="99">
        <v>44.113581695027797</v>
      </c>
      <c r="J32" s="106">
        <v>0.87094929309038072</v>
      </c>
      <c r="K32" s="109">
        <v>0</v>
      </c>
      <c r="L32" s="101">
        <v>0</v>
      </c>
      <c r="M32" s="99">
        <v>1.7455887511997987</v>
      </c>
      <c r="N32" s="97">
        <v>0</v>
      </c>
      <c r="O32" s="97">
        <v>0</v>
      </c>
      <c r="P32" s="102">
        <v>116.36993554158299</v>
      </c>
      <c r="Q32" s="103">
        <v>-3.6740558329314679E-2</v>
      </c>
      <c r="R32" s="104">
        <v>-4.3836463856194996E-3</v>
      </c>
      <c r="S32" s="105">
        <v>-3.766850294985618E-5</v>
      </c>
    </row>
    <row r="33" spans="1:19" x14ac:dyDescent="0.3">
      <c r="A33" s="90" t="s">
        <v>286</v>
      </c>
      <c r="B33" s="90" t="s">
        <v>287</v>
      </c>
      <c r="C33" s="107">
        <v>84.298085572778007</v>
      </c>
      <c r="D33" s="107">
        <v>45.534999999999997</v>
      </c>
      <c r="E33" s="107">
        <v>1.5826316546518937</v>
      </c>
      <c r="F33" s="107">
        <v>0</v>
      </c>
      <c r="G33" s="110">
        <v>131.41571722742989</v>
      </c>
      <c r="H33" s="101">
        <v>75.845174242462008</v>
      </c>
      <c r="I33" s="99">
        <v>46.408591770376205</v>
      </c>
      <c r="J33" s="106">
        <v>0.91626044956319774</v>
      </c>
      <c r="K33" s="109">
        <v>0</v>
      </c>
      <c r="L33" s="101">
        <v>0</v>
      </c>
      <c r="M33" s="99">
        <v>1.7933203767998644</v>
      </c>
      <c r="N33" s="97">
        <v>0</v>
      </c>
      <c r="O33" s="97">
        <v>0</v>
      </c>
      <c r="P33" s="102">
        <v>124.96334683920128</v>
      </c>
      <c r="Q33" s="103">
        <v>-4.9098924575833286E-2</v>
      </c>
      <c r="R33" s="104">
        <v>-4.7544673430195417E-3</v>
      </c>
      <c r="S33" s="105">
        <v>-3.804544754470524E-5</v>
      </c>
    </row>
    <row r="34" spans="1:19" x14ac:dyDescent="0.3">
      <c r="A34" s="90" t="s">
        <v>377</v>
      </c>
      <c r="B34" s="90" t="s">
        <v>378</v>
      </c>
      <c r="C34" s="107">
        <v>5.796291648565</v>
      </c>
      <c r="D34" s="107">
        <v>3.1892779999999998</v>
      </c>
      <c r="E34" s="107">
        <v>1.0581733010781853</v>
      </c>
      <c r="F34" s="107">
        <v>0</v>
      </c>
      <c r="G34" s="110">
        <v>10.043742949643185</v>
      </c>
      <c r="H34" s="101">
        <v>5.1351920200930001</v>
      </c>
      <c r="I34" s="99">
        <v>3.2956595545908161</v>
      </c>
      <c r="J34" s="106">
        <v>0</v>
      </c>
      <c r="K34" s="109">
        <v>6.0563209491864105E-2</v>
      </c>
      <c r="L34" s="101">
        <v>0</v>
      </c>
      <c r="M34" s="99">
        <v>1.3216357922031643</v>
      </c>
      <c r="N34" s="97">
        <v>0</v>
      </c>
      <c r="O34" s="97">
        <v>0</v>
      </c>
      <c r="P34" s="102">
        <v>9.8130505763788438</v>
      </c>
      <c r="Q34" s="103">
        <v>-2.2968765172603024E-2</v>
      </c>
      <c r="R34" s="104">
        <v>6.0275191385910531E-2</v>
      </c>
      <c r="S34" s="105">
        <v>6.1803116555579534E-3</v>
      </c>
    </row>
    <row r="35" spans="1:19" x14ac:dyDescent="0.3">
      <c r="A35" s="90" t="s">
        <v>34</v>
      </c>
      <c r="B35" s="90" t="s">
        <v>35</v>
      </c>
      <c r="C35" s="107">
        <v>117.90411942060099</v>
      </c>
      <c r="D35" s="107">
        <v>89.583875000000006</v>
      </c>
      <c r="E35" s="107">
        <v>4.2369500818018304</v>
      </c>
      <c r="F35" s="107">
        <v>0</v>
      </c>
      <c r="G35" s="110">
        <v>211.72494450240285</v>
      </c>
      <c r="H35" s="101">
        <v>104.38498457437299</v>
      </c>
      <c r="I35" s="99">
        <v>91.483404193368585</v>
      </c>
      <c r="J35" s="106">
        <v>1.8061876444890053</v>
      </c>
      <c r="K35" s="109">
        <v>0</v>
      </c>
      <c r="L35" s="101">
        <v>0</v>
      </c>
      <c r="M35" s="99">
        <v>4.663703153659557</v>
      </c>
      <c r="N35" s="97">
        <v>0</v>
      </c>
      <c r="O35" s="97">
        <v>0</v>
      </c>
      <c r="P35" s="102">
        <v>202.33827956589013</v>
      </c>
      <c r="Q35" s="103">
        <v>-4.4334242044900794E-2</v>
      </c>
      <c r="R35" s="104">
        <v>-6.6705829164277475E-3</v>
      </c>
      <c r="S35" s="105">
        <v>-3.2966391854712126E-5</v>
      </c>
    </row>
    <row r="36" spans="1:19" x14ac:dyDescent="0.3">
      <c r="A36" s="90" t="s">
        <v>579</v>
      </c>
      <c r="B36" s="90" t="s">
        <v>580</v>
      </c>
      <c r="C36" s="107">
        <v>4.4520498873650007</v>
      </c>
      <c r="D36" s="107">
        <v>2.9927628099999999</v>
      </c>
      <c r="E36" s="107">
        <v>1.0434463931562223</v>
      </c>
      <c r="F36" s="107">
        <v>1.6312597205725681E-2</v>
      </c>
      <c r="G36" s="110">
        <v>8.5045716877269477</v>
      </c>
      <c r="H36" s="101">
        <v>3.9043090955870001</v>
      </c>
      <c r="I36" s="99">
        <v>3.0715223495737103</v>
      </c>
      <c r="J36" s="106">
        <v>0</v>
      </c>
      <c r="K36" s="109">
        <v>5.0614851623281033E-2</v>
      </c>
      <c r="L36" s="101">
        <v>0</v>
      </c>
      <c r="M36" s="99">
        <v>1.1898027081828146</v>
      </c>
      <c r="N36" s="97">
        <v>8.4720262907155966E-2</v>
      </c>
      <c r="O36" s="97">
        <v>0</v>
      </c>
      <c r="P36" s="102">
        <v>8.3009692678739615</v>
      </c>
      <c r="Q36" s="103">
        <v>-2.3940349652976336E-2</v>
      </c>
      <c r="R36" s="104">
        <v>0.11402010501740101</v>
      </c>
      <c r="S36" s="105">
        <v>1.3927056678780879E-2</v>
      </c>
    </row>
    <row r="37" spans="1:19" x14ac:dyDescent="0.3">
      <c r="A37" s="90" t="s">
        <v>234</v>
      </c>
      <c r="B37" s="90" t="s">
        <v>235</v>
      </c>
      <c r="C37" s="107">
        <v>56.224812561333003</v>
      </c>
      <c r="D37" s="107">
        <v>74.10250529999999</v>
      </c>
      <c r="E37" s="107">
        <v>4.2075729303500742</v>
      </c>
      <c r="F37" s="107">
        <v>0</v>
      </c>
      <c r="G37" s="110">
        <v>134.53489079168307</v>
      </c>
      <c r="H37" s="101">
        <v>47.662580838856002</v>
      </c>
      <c r="I37" s="99">
        <v>76.771276494677537</v>
      </c>
      <c r="J37" s="106">
        <v>1.5157211548801064</v>
      </c>
      <c r="K37" s="109">
        <v>0</v>
      </c>
      <c r="L37" s="101">
        <v>0</v>
      </c>
      <c r="M37" s="99">
        <v>5.1337067006042503</v>
      </c>
      <c r="N37" s="97">
        <v>0</v>
      </c>
      <c r="O37" s="97">
        <v>0.31124718681485403</v>
      </c>
      <c r="P37" s="102">
        <v>131.39453237583274</v>
      </c>
      <c r="Q37" s="103">
        <v>-2.3342334448488405E-2</v>
      </c>
      <c r="R37" s="104">
        <v>0.30811804605588122</v>
      </c>
      <c r="S37" s="105">
        <v>2.3504956454201433E-3</v>
      </c>
    </row>
    <row r="38" spans="1:19" x14ac:dyDescent="0.3">
      <c r="A38" s="90" t="s">
        <v>254</v>
      </c>
      <c r="B38" s="90" t="s">
        <v>255</v>
      </c>
      <c r="C38" s="107">
        <v>31.947547296964</v>
      </c>
      <c r="D38" s="107">
        <v>46.706195000000001</v>
      </c>
      <c r="E38" s="107">
        <v>3.290612535579533</v>
      </c>
      <c r="F38" s="107">
        <v>0</v>
      </c>
      <c r="G38" s="110">
        <v>81.944354832543524</v>
      </c>
      <c r="H38" s="101">
        <v>26.686940099767</v>
      </c>
      <c r="I38" s="99">
        <v>48.210972474502825</v>
      </c>
      <c r="J38" s="106">
        <v>0.95184545852917435</v>
      </c>
      <c r="K38" s="109">
        <v>0</v>
      </c>
      <c r="L38" s="101">
        <v>0</v>
      </c>
      <c r="M38" s="99">
        <v>3.9342271975940615</v>
      </c>
      <c r="N38" s="97">
        <v>0</v>
      </c>
      <c r="O38" s="97">
        <v>0.93427124094222869</v>
      </c>
      <c r="P38" s="102">
        <v>80.718256471335295</v>
      </c>
      <c r="Q38" s="103">
        <v>-1.496257263497662E-2</v>
      </c>
      <c r="R38" s="104">
        <v>0.93260164300356507</v>
      </c>
      <c r="S38" s="105">
        <v>1.1688838614036169E-2</v>
      </c>
    </row>
    <row r="39" spans="1:19" x14ac:dyDescent="0.3">
      <c r="A39" s="90" t="s">
        <v>97</v>
      </c>
      <c r="B39" s="90" t="s">
        <v>98</v>
      </c>
      <c r="C39" s="107">
        <v>236.60404882153699</v>
      </c>
      <c r="D39" s="107">
        <v>150.09700000000001</v>
      </c>
      <c r="E39" s="107">
        <v>9.6478161150956758</v>
      </c>
      <c r="F39" s="107">
        <v>0</v>
      </c>
      <c r="G39" s="110">
        <v>396.34886493663271</v>
      </c>
      <c r="H39" s="101">
        <v>211.39329450024599</v>
      </c>
      <c r="I39" s="99">
        <v>155.98481495128419</v>
      </c>
      <c r="J39" s="106">
        <v>3.0796607097983064</v>
      </c>
      <c r="K39" s="109">
        <v>0</v>
      </c>
      <c r="L39" s="101">
        <v>0</v>
      </c>
      <c r="M39" s="99">
        <v>11.444421044277027</v>
      </c>
      <c r="N39" s="97">
        <v>0</v>
      </c>
      <c r="O39" s="97">
        <v>0</v>
      </c>
      <c r="P39" s="102">
        <v>381.9021912056055</v>
      </c>
      <c r="Q39" s="103">
        <v>-3.6449388427886385E-2</v>
      </c>
      <c r="R39" s="104">
        <v>-1.3628992281894625E-2</v>
      </c>
      <c r="S39" s="105">
        <v>-3.5685854214766082E-5</v>
      </c>
    </row>
    <row r="40" spans="1:19" x14ac:dyDescent="0.3">
      <c r="A40" s="90" t="s">
        <v>431</v>
      </c>
      <c r="B40" s="90" t="s">
        <v>432</v>
      </c>
      <c r="C40" s="107">
        <v>5.8047256744359998</v>
      </c>
      <c r="D40" s="107">
        <v>7.9373310000000004</v>
      </c>
      <c r="E40" s="107">
        <v>2.1119972772561666</v>
      </c>
      <c r="F40" s="107">
        <v>4.2337208431410074E-3</v>
      </c>
      <c r="G40" s="110">
        <v>15.858287672535308</v>
      </c>
      <c r="H40" s="101">
        <v>4.7936747430829998</v>
      </c>
      <c r="I40" s="99">
        <v>8.1348539824472699</v>
      </c>
      <c r="J40" s="106">
        <v>0</v>
      </c>
      <c r="K40" s="109">
        <v>0.14723210943396151</v>
      </c>
      <c r="L40" s="101">
        <v>0</v>
      </c>
      <c r="M40" s="99">
        <v>2.7894900329182719</v>
      </c>
      <c r="N40" s="97">
        <v>2.1988034056312979E-2</v>
      </c>
      <c r="O40" s="97">
        <v>5.2844508597055896E-2</v>
      </c>
      <c r="P40" s="102">
        <v>15.940083410535873</v>
      </c>
      <c r="Q40" s="103">
        <v>5.1579174050566494E-3</v>
      </c>
      <c r="R40" s="104">
        <v>0.21625636011311045</v>
      </c>
      <c r="S40" s="105">
        <v>1.3753417626613747E-2</v>
      </c>
    </row>
    <row r="41" spans="1:19" x14ac:dyDescent="0.3">
      <c r="A41" s="90" t="s">
        <v>593</v>
      </c>
      <c r="B41" s="90" t="s">
        <v>594</v>
      </c>
      <c r="C41" s="107">
        <v>6.3225720434500001</v>
      </c>
      <c r="D41" s="107">
        <v>2.794028</v>
      </c>
      <c r="E41" s="107">
        <v>2.3746730276646053</v>
      </c>
      <c r="F41" s="107">
        <v>9.0404951247347709E-2</v>
      </c>
      <c r="G41" s="110">
        <v>11.581678022361952</v>
      </c>
      <c r="H41" s="101">
        <v>5.6518320528450001</v>
      </c>
      <c r="I41" s="99">
        <v>2.9080204898286652</v>
      </c>
      <c r="J41" s="106">
        <v>0</v>
      </c>
      <c r="K41" s="109">
        <v>0.16639230509857933</v>
      </c>
      <c r="L41" s="101">
        <v>0</v>
      </c>
      <c r="M41" s="99">
        <v>3.0135194385245008</v>
      </c>
      <c r="N41" s="97">
        <v>0.46952248873622521</v>
      </c>
      <c r="O41" s="97">
        <v>0</v>
      </c>
      <c r="P41" s="102">
        <v>12.209286775032972</v>
      </c>
      <c r="Q41" s="103">
        <v>5.418979455820043E-2</v>
      </c>
      <c r="R41" s="104">
        <v>0.35248123304273271</v>
      </c>
      <c r="S41" s="105">
        <v>2.9728178622348105E-2</v>
      </c>
    </row>
    <row r="42" spans="1:19" x14ac:dyDescent="0.3">
      <c r="A42" s="90" t="s">
        <v>141</v>
      </c>
      <c r="B42" s="90" t="s">
        <v>142</v>
      </c>
      <c r="C42" s="107">
        <v>152.673438905572</v>
      </c>
      <c r="D42" s="107">
        <v>87.679173000000006</v>
      </c>
      <c r="E42" s="107">
        <v>7.3489806823093078</v>
      </c>
      <c r="F42" s="107">
        <v>0</v>
      </c>
      <c r="G42" s="110">
        <v>247.70159258788132</v>
      </c>
      <c r="H42" s="101">
        <v>136.829992735562</v>
      </c>
      <c r="I42" s="99">
        <v>91.988831609437838</v>
      </c>
      <c r="J42" s="106">
        <v>1.8161664681034089</v>
      </c>
      <c r="K42" s="109">
        <v>0</v>
      </c>
      <c r="L42" s="101">
        <v>0</v>
      </c>
      <c r="M42" s="99">
        <v>11.331906680322167</v>
      </c>
      <c r="N42" s="97">
        <v>0</v>
      </c>
      <c r="O42" s="97">
        <v>0</v>
      </c>
      <c r="P42" s="102">
        <v>241.96689749342539</v>
      </c>
      <c r="Q42" s="103">
        <v>-2.3151627870221844E-2</v>
      </c>
      <c r="R42" s="104">
        <v>-8.6902300869269311E-3</v>
      </c>
      <c r="S42" s="105">
        <v>-3.5913664550560428E-5</v>
      </c>
    </row>
    <row r="43" spans="1:19" x14ac:dyDescent="0.3">
      <c r="A43" s="90" t="s">
        <v>433</v>
      </c>
      <c r="B43" s="90" t="s">
        <v>434</v>
      </c>
      <c r="C43" s="107">
        <v>2.8216768277639996</v>
      </c>
      <c r="D43" s="107">
        <v>5.2385029999999997</v>
      </c>
      <c r="E43" s="107">
        <v>1.4603875184636903</v>
      </c>
      <c r="F43" s="107">
        <v>0</v>
      </c>
      <c r="G43" s="110">
        <v>9.5205673462276899</v>
      </c>
      <c r="H43" s="101">
        <v>2.228661348728</v>
      </c>
      <c r="I43" s="99">
        <v>5.3330812566765022</v>
      </c>
      <c r="J43" s="106">
        <v>0</v>
      </c>
      <c r="K43" s="109">
        <v>8.8114947052149811E-2</v>
      </c>
      <c r="L43" s="101">
        <v>0</v>
      </c>
      <c r="M43" s="99">
        <v>1.6252115427004084</v>
      </c>
      <c r="N43" s="97">
        <v>0</v>
      </c>
      <c r="O43" s="97">
        <v>7.0724980901726825E-2</v>
      </c>
      <c r="P43" s="102">
        <v>9.3457940760587874</v>
      </c>
      <c r="Q43" s="103">
        <v>-1.8357442767121687E-2</v>
      </c>
      <c r="R43" s="104">
        <v>0.15867500184542394</v>
      </c>
      <c r="S43" s="105">
        <v>1.7271464597731941E-2</v>
      </c>
    </row>
    <row r="44" spans="1:19" x14ac:dyDescent="0.3">
      <c r="A44" s="90" t="s">
        <v>240</v>
      </c>
      <c r="B44" s="90" t="s">
        <v>241</v>
      </c>
      <c r="C44" s="107">
        <v>101.36470954606401</v>
      </c>
      <c r="D44" s="107">
        <v>111.98699999999999</v>
      </c>
      <c r="E44" s="107">
        <v>4.0108747715704958</v>
      </c>
      <c r="F44" s="107">
        <v>0</v>
      </c>
      <c r="G44" s="110">
        <v>217.36258431763449</v>
      </c>
      <c r="H44" s="101">
        <v>87.245236334595006</v>
      </c>
      <c r="I44" s="99">
        <v>116.14880071288964</v>
      </c>
      <c r="J44" s="106">
        <v>2.2931648709356187</v>
      </c>
      <c r="K44" s="109">
        <v>0</v>
      </c>
      <c r="L44" s="101">
        <v>0</v>
      </c>
      <c r="M44" s="99">
        <v>5.1371825791109629</v>
      </c>
      <c r="N44" s="97">
        <v>0</v>
      </c>
      <c r="O44" s="97">
        <v>3.9075195545059171E-2</v>
      </c>
      <c r="P44" s="102">
        <v>210.86345969307627</v>
      </c>
      <c r="Q44" s="103">
        <v>-2.9899923415802665E-2</v>
      </c>
      <c r="R44" s="104">
        <v>3.3287695818643215E-2</v>
      </c>
      <c r="S44" s="105">
        <v>1.5788867173658713E-4</v>
      </c>
    </row>
    <row r="45" spans="1:19" x14ac:dyDescent="0.3">
      <c r="A45" s="90" t="s">
        <v>204</v>
      </c>
      <c r="B45" s="90" t="s">
        <v>205</v>
      </c>
      <c r="C45" s="107">
        <v>176.32570489297299</v>
      </c>
      <c r="D45" s="107">
        <v>169.026228</v>
      </c>
      <c r="E45" s="107">
        <v>11.798324616278583</v>
      </c>
      <c r="F45" s="107">
        <v>0</v>
      </c>
      <c r="G45" s="110">
        <v>357.15025750925156</v>
      </c>
      <c r="H45" s="101">
        <v>153.714996343716</v>
      </c>
      <c r="I45" s="99">
        <v>175.71934538103582</v>
      </c>
      <c r="J45" s="106">
        <v>3.4692861871872545</v>
      </c>
      <c r="K45" s="109">
        <v>0</v>
      </c>
      <c r="L45" s="101">
        <v>0</v>
      </c>
      <c r="M45" s="99">
        <v>13.748165929179002</v>
      </c>
      <c r="N45" s="97">
        <v>0</v>
      </c>
      <c r="O45" s="97">
        <v>0</v>
      </c>
      <c r="P45" s="102">
        <v>346.65179384111804</v>
      </c>
      <c r="Q45" s="103">
        <v>-2.9395089174369626E-2</v>
      </c>
      <c r="R45" s="104">
        <v>-9.9824972705846449E-3</v>
      </c>
      <c r="S45" s="105">
        <v>-2.8796071421616383E-5</v>
      </c>
    </row>
    <row r="46" spans="1:19" x14ac:dyDescent="0.3">
      <c r="A46" s="90" t="s">
        <v>595</v>
      </c>
      <c r="B46" s="90" t="s">
        <v>596</v>
      </c>
      <c r="C46" s="107">
        <v>4.7291164561759995</v>
      </c>
      <c r="D46" s="107">
        <v>4.8946410299999998</v>
      </c>
      <c r="E46" s="107">
        <v>1.5032259994609503</v>
      </c>
      <c r="F46" s="107">
        <v>0</v>
      </c>
      <c r="G46" s="110">
        <v>11.12698348563695</v>
      </c>
      <c r="H46" s="101">
        <v>4.0210631298289998</v>
      </c>
      <c r="I46" s="99">
        <v>5.0141644143172508</v>
      </c>
      <c r="J46" s="106">
        <v>0</v>
      </c>
      <c r="K46" s="109">
        <v>0.15461269289585455</v>
      </c>
      <c r="L46" s="101">
        <v>0</v>
      </c>
      <c r="M46" s="99">
        <v>2.0056115429239312</v>
      </c>
      <c r="N46" s="97">
        <v>0</v>
      </c>
      <c r="O46" s="97">
        <v>0</v>
      </c>
      <c r="P46" s="102">
        <v>11.195451779966037</v>
      </c>
      <c r="Q46" s="103">
        <v>6.1533563357461249E-3</v>
      </c>
      <c r="R46" s="104">
        <v>-2.8381531985743891E-4</v>
      </c>
      <c r="S46" s="105">
        <v>-2.5350305698264519E-5</v>
      </c>
    </row>
    <row r="47" spans="1:19" x14ac:dyDescent="0.3">
      <c r="A47" s="90" t="s">
        <v>143</v>
      </c>
      <c r="B47" s="90" t="s">
        <v>144</v>
      </c>
      <c r="C47" s="107">
        <v>69.672784366077011</v>
      </c>
      <c r="D47" s="107">
        <v>128.90141800000001</v>
      </c>
      <c r="E47" s="107">
        <v>6.2880099466649684</v>
      </c>
      <c r="F47" s="107">
        <v>0</v>
      </c>
      <c r="G47" s="110">
        <v>204.862212312742</v>
      </c>
      <c r="H47" s="101">
        <v>56.502665700088997</v>
      </c>
      <c r="I47" s="99">
        <v>132.16574409537083</v>
      </c>
      <c r="J47" s="106">
        <v>2.6093927758217155</v>
      </c>
      <c r="K47" s="109">
        <v>0</v>
      </c>
      <c r="L47" s="101">
        <v>0</v>
      </c>
      <c r="M47" s="99">
        <v>7.482512686404565</v>
      </c>
      <c r="N47" s="97">
        <v>0</v>
      </c>
      <c r="O47" s="97">
        <v>2.0675203942649309</v>
      </c>
      <c r="P47" s="102">
        <v>200.82783565195103</v>
      </c>
      <c r="Q47" s="103">
        <v>-1.9693122588328307E-2</v>
      </c>
      <c r="R47" s="104">
        <v>2.0637550448254558</v>
      </c>
      <c r="S47" s="105">
        <v>1.0382937593762962E-2</v>
      </c>
    </row>
    <row r="48" spans="1:19" x14ac:dyDescent="0.3">
      <c r="A48" s="90" t="s">
        <v>487</v>
      </c>
      <c r="B48" s="90" t="s">
        <v>488</v>
      </c>
      <c r="C48" s="107">
        <v>2.8887050565529999</v>
      </c>
      <c r="D48" s="107">
        <v>6.9899459999999998</v>
      </c>
      <c r="E48" s="107">
        <v>1.3035148874937972</v>
      </c>
      <c r="F48" s="107">
        <v>0</v>
      </c>
      <c r="G48" s="110">
        <v>11.182165944046798</v>
      </c>
      <c r="H48" s="101">
        <v>2.161898321007</v>
      </c>
      <c r="I48" s="99">
        <v>7.1975593155504818</v>
      </c>
      <c r="J48" s="106">
        <v>0</v>
      </c>
      <c r="K48" s="109">
        <v>8.5049401588068216E-2</v>
      </c>
      <c r="L48" s="101">
        <v>0</v>
      </c>
      <c r="M48" s="99">
        <v>1.7068586735992173</v>
      </c>
      <c r="N48" s="97">
        <v>0</v>
      </c>
      <c r="O48" s="97">
        <v>0.11807722674255114</v>
      </c>
      <c r="P48" s="102">
        <v>11.269442938487318</v>
      </c>
      <c r="Q48" s="103">
        <v>7.8050169240231251E-3</v>
      </c>
      <c r="R48" s="104">
        <v>0.20295573214632334</v>
      </c>
      <c r="S48" s="105">
        <v>1.8339670788218288E-2</v>
      </c>
    </row>
    <row r="49" spans="1:19" x14ac:dyDescent="0.3">
      <c r="A49" s="90" t="s">
        <v>497</v>
      </c>
      <c r="B49" s="90" t="s">
        <v>498</v>
      </c>
      <c r="C49" s="107">
        <v>3.861661736776</v>
      </c>
      <c r="D49" s="107">
        <v>3.8110179999999998</v>
      </c>
      <c r="E49" s="107">
        <v>1.3767140574147199</v>
      </c>
      <c r="F49" s="107">
        <v>0</v>
      </c>
      <c r="G49" s="110">
        <v>9.0493937941907205</v>
      </c>
      <c r="H49" s="101">
        <v>3.2971559879179999</v>
      </c>
      <c r="I49" s="99">
        <v>3.9028503429802628</v>
      </c>
      <c r="J49" s="106">
        <v>0</v>
      </c>
      <c r="K49" s="109">
        <v>0.12002905767928665</v>
      </c>
      <c r="L49" s="101">
        <v>0</v>
      </c>
      <c r="M49" s="99">
        <v>1.596139627210218</v>
      </c>
      <c r="N49" s="97">
        <v>0</v>
      </c>
      <c r="O49" s="97">
        <v>0</v>
      </c>
      <c r="P49" s="102">
        <v>8.9161750157877666</v>
      </c>
      <c r="Q49" s="103">
        <v>-1.4721293097939228E-2</v>
      </c>
      <c r="R49" s="104">
        <v>-2.3229566523141898E-4</v>
      </c>
      <c r="S49" s="105">
        <v>-2.6052608087232458E-5</v>
      </c>
    </row>
    <row r="50" spans="1:19" x14ac:dyDescent="0.3">
      <c r="A50" s="90" t="s">
        <v>633</v>
      </c>
      <c r="B50" s="90" t="s">
        <v>634</v>
      </c>
      <c r="C50" s="107">
        <v>4.8064734701340006</v>
      </c>
      <c r="D50" s="107">
        <v>5.269037</v>
      </c>
      <c r="E50" s="107">
        <v>0.74225385885858119</v>
      </c>
      <c r="F50" s="107">
        <v>0</v>
      </c>
      <c r="G50" s="110">
        <v>10.817764328992581</v>
      </c>
      <c r="H50" s="101">
        <v>4.0651831024669995</v>
      </c>
      <c r="I50" s="99">
        <v>5.3785333999181999</v>
      </c>
      <c r="J50" s="106">
        <v>0</v>
      </c>
      <c r="K50" s="109">
        <v>9.4225351333901183E-2</v>
      </c>
      <c r="L50" s="101">
        <v>0</v>
      </c>
      <c r="M50" s="99">
        <v>0.82856244381604505</v>
      </c>
      <c r="N50" s="97">
        <v>0</v>
      </c>
      <c r="O50" s="97">
        <v>5.5312630703951704E-3</v>
      </c>
      <c r="P50" s="102">
        <v>10.372035560605541</v>
      </c>
      <c r="Q50" s="103">
        <v>-4.1203409025323927E-2</v>
      </c>
      <c r="R50" s="104">
        <v>9.9470387219126266E-2</v>
      </c>
      <c r="S50" s="105">
        <v>9.6831108433196953E-3</v>
      </c>
    </row>
    <row r="51" spans="1:19" x14ac:dyDescent="0.3">
      <c r="A51" s="90" t="s">
        <v>315</v>
      </c>
      <c r="B51" s="90" t="s">
        <v>316</v>
      </c>
      <c r="C51" s="107">
        <v>84.655803265968999</v>
      </c>
      <c r="D51" s="107">
        <v>232.644339</v>
      </c>
      <c r="E51" s="107">
        <v>3.0255693313009737</v>
      </c>
      <c r="F51" s="107">
        <v>0</v>
      </c>
      <c r="G51" s="110">
        <v>320.32571159726996</v>
      </c>
      <c r="H51" s="101">
        <v>64.444791222421003</v>
      </c>
      <c r="I51" s="99">
        <v>241.13532300185992</v>
      </c>
      <c r="J51" s="106">
        <v>4.7608158539360161</v>
      </c>
      <c r="K51" s="109">
        <v>0</v>
      </c>
      <c r="L51" s="101">
        <v>0</v>
      </c>
      <c r="M51" s="99">
        <v>3.710894076247178</v>
      </c>
      <c r="N51" s="97">
        <v>0</v>
      </c>
      <c r="O51" s="97">
        <v>4.6353151298148747</v>
      </c>
      <c r="P51" s="102">
        <v>318.687139284279</v>
      </c>
      <c r="Q51" s="103">
        <v>-5.1153318440171208E-3</v>
      </c>
      <c r="R51" s="104">
        <v>4.6308553324615787</v>
      </c>
      <c r="S51" s="105">
        <v>1.4745303848694984E-2</v>
      </c>
    </row>
    <row r="52" spans="1:19" x14ac:dyDescent="0.3">
      <c r="A52" s="90" t="s">
        <v>777</v>
      </c>
      <c r="B52" s="90" t="s">
        <v>778</v>
      </c>
      <c r="C52" s="107">
        <v>10.023259132572999</v>
      </c>
      <c r="D52" s="107">
        <v>16.801994000000001</v>
      </c>
      <c r="E52" s="107">
        <v>0</v>
      </c>
      <c r="F52" s="107">
        <v>0</v>
      </c>
      <c r="G52" s="110">
        <v>26.825253132573</v>
      </c>
      <c r="H52" s="101">
        <v>9.1273898904670006</v>
      </c>
      <c r="I52" s="99">
        <v>17.418253952402463</v>
      </c>
      <c r="J52" s="106">
        <v>0</v>
      </c>
      <c r="K52" s="109">
        <v>0</v>
      </c>
      <c r="L52" s="101">
        <v>0</v>
      </c>
      <c r="M52" s="99">
        <v>0</v>
      </c>
      <c r="N52" s="97">
        <v>0</v>
      </c>
      <c r="O52" s="97">
        <v>8.8702150303783672E-2</v>
      </c>
      <c r="P52" s="102">
        <v>26.634345993173248</v>
      </c>
      <c r="Q52" s="103">
        <v>-7.1166947971103896E-3</v>
      </c>
      <c r="R52" s="104">
        <v>8.8702150303785032E-2</v>
      </c>
      <c r="S52" s="105">
        <v>3.3414955323305029E-3</v>
      </c>
    </row>
    <row r="53" spans="1:19" x14ac:dyDescent="0.3">
      <c r="A53" s="90" t="s">
        <v>541</v>
      </c>
      <c r="B53" s="90" t="s">
        <v>542</v>
      </c>
      <c r="C53" s="107">
        <v>8.6318632987009991</v>
      </c>
      <c r="D53" s="107">
        <v>5.895905</v>
      </c>
      <c r="E53" s="107">
        <v>0.83941068630135229</v>
      </c>
      <c r="F53" s="107">
        <v>0</v>
      </c>
      <c r="G53" s="110">
        <v>15.367178985002351</v>
      </c>
      <c r="H53" s="101">
        <v>7.5630048289060001</v>
      </c>
      <c r="I53" s="99">
        <v>6.075075784865569</v>
      </c>
      <c r="J53" s="106">
        <v>0</v>
      </c>
      <c r="K53" s="109">
        <v>4.1979793182684848E-2</v>
      </c>
      <c r="L53" s="101">
        <v>0</v>
      </c>
      <c r="M53" s="99">
        <v>1.0120546318051211</v>
      </c>
      <c r="N53" s="97">
        <v>0</v>
      </c>
      <c r="O53" s="97">
        <v>0</v>
      </c>
      <c r="P53" s="102">
        <v>14.692115038759376</v>
      </c>
      <c r="Q53" s="103">
        <v>-4.3928944076320461E-2</v>
      </c>
      <c r="R53" s="104">
        <v>5.8178527591623563E-2</v>
      </c>
      <c r="S53" s="105">
        <v>3.9755897223706796E-3</v>
      </c>
    </row>
    <row r="54" spans="1:19" x14ac:dyDescent="0.3">
      <c r="A54" s="90" t="s">
        <v>37</v>
      </c>
      <c r="B54" s="90" t="s">
        <v>38</v>
      </c>
      <c r="C54" s="107">
        <v>63.726380693784002</v>
      </c>
      <c r="D54" s="107">
        <v>66.793087999999997</v>
      </c>
      <c r="E54" s="107">
        <v>2.0591609634544974</v>
      </c>
      <c r="F54" s="107">
        <v>0</v>
      </c>
      <c r="G54" s="110">
        <v>132.57862965723851</v>
      </c>
      <c r="H54" s="101">
        <v>55.202410391881003</v>
      </c>
      <c r="I54" s="99">
        <v>67.661293942767998</v>
      </c>
      <c r="J54" s="106">
        <v>1.3358597027199863</v>
      </c>
      <c r="K54" s="109">
        <v>0</v>
      </c>
      <c r="L54" s="101">
        <v>0</v>
      </c>
      <c r="M54" s="99">
        <v>2.6595963530649969</v>
      </c>
      <c r="N54" s="97">
        <v>0</v>
      </c>
      <c r="O54" s="97">
        <v>2.6246988290198628E-2</v>
      </c>
      <c r="P54" s="102">
        <v>126.88540737872418</v>
      </c>
      <c r="Q54" s="103">
        <v>-4.2942232041719472E-2</v>
      </c>
      <c r="R54" s="104">
        <v>2.2722831628584572E-2</v>
      </c>
      <c r="S54" s="105">
        <v>1.7911359600899122E-4</v>
      </c>
    </row>
    <row r="55" spans="1:19" x14ac:dyDescent="0.3">
      <c r="A55" s="90" t="s">
        <v>99</v>
      </c>
      <c r="B55" s="90" t="s">
        <v>100</v>
      </c>
      <c r="C55" s="107">
        <v>73.510776177617998</v>
      </c>
      <c r="D55" s="107">
        <v>72.990543000000002</v>
      </c>
      <c r="E55" s="107">
        <v>3.895854671160889</v>
      </c>
      <c r="F55" s="107">
        <v>0</v>
      </c>
      <c r="G55" s="110">
        <v>150.39717384877889</v>
      </c>
      <c r="H55" s="101">
        <v>63.950244278180001</v>
      </c>
      <c r="I55" s="99">
        <v>74.96137681965476</v>
      </c>
      <c r="J55" s="106">
        <v>1.4799876963406653</v>
      </c>
      <c r="K55" s="109">
        <v>0</v>
      </c>
      <c r="L55" s="101">
        <v>0</v>
      </c>
      <c r="M55" s="99">
        <v>4.2070059900695735</v>
      </c>
      <c r="N55" s="97">
        <v>0</v>
      </c>
      <c r="O55" s="97">
        <v>0</v>
      </c>
      <c r="P55" s="102">
        <v>144.598614784245</v>
      </c>
      <c r="Q55" s="103">
        <v>-3.8554973581911955E-2</v>
      </c>
      <c r="R55" s="104">
        <v>-4.1328606414765545E-3</v>
      </c>
      <c r="S55" s="105">
        <v>-2.8580789153647198E-5</v>
      </c>
    </row>
    <row r="56" spans="1:19" x14ac:dyDescent="0.3">
      <c r="A56" s="90" t="s">
        <v>355</v>
      </c>
      <c r="B56" s="90" t="s">
        <v>356</v>
      </c>
      <c r="C56" s="107">
        <v>6.8903019371280001</v>
      </c>
      <c r="D56" s="107">
        <v>7.0604909999999999</v>
      </c>
      <c r="E56" s="107">
        <v>4.9757643716608175</v>
      </c>
      <c r="F56" s="107">
        <v>0</v>
      </c>
      <c r="G56" s="110">
        <v>18.926557308788816</v>
      </c>
      <c r="H56" s="101">
        <v>5.863893552535</v>
      </c>
      <c r="I56" s="99">
        <v>7.3689814817575501</v>
      </c>
      <c r="J56" s="106">
        <v>0</v>
      </c>
      <c r="K56" s="109">
        <v>0.11121519376300174</v>
      </c>
      <c r="L56" s="101">
        <v>0</v>
      </c>
      <c r="M56" s="99">
        <v>6.3321961354557486</v>
      </c>
      <c r="N56" s="97">
        <v>0</v>
      </c>
      <c r="O56" s="97">
        <v>1.2324819540396352E-3</v>
      </c>
      <c r="P56" s="102">
        <v>19.67751884546534</v>
      </c>
      <c r="Q56" s="103">
        <v>3.9677661627759646E-2</v>
      </c>
      <c r="R56" s="104">
        <v>0.11202960113744709</v>
      </c>
      <c r="S56" s="105">
        <v>5.7258778320570178E-3</v>
      </c>
    </row>
    <row r="57" spans="1:19" x14ac:dyDescent="0.3">
      <c r="A57" s="90" t="s">
        <v>329</v>
      </c>
      <c r="B57" s="90" t="s">
        <v>330</v>
      </c>
      <c r="C57" s="107">
        <v>116.159366743756</v>
      </c>
      <c r="D57" s="107">
        <v>244.39860300000001</v>
      </c>
      <c r="E57" s="107">
        <v>4.4144986896803573</v>
      </c>
      <c r="F57" s="107">
        <v>0</v>
      </c>
      <c r="G57" s="110">
        <v>364.97246843343635</v>
      </c>
      <c r="H57" s="101">
        <v>93.192968377694001</v>
      </c>
      <c r="I57" s="99">
        <v>252.21260201502818</v>
      </c>
      <c r="J57" s="106">
        <v>4.979518302369744</v>
      </c>
      <c r="K57" s="109">
        <v>0</v>
      </c>
      <c r="L57" s="101">
        <v>0</v>
      </c>
      <c r="M57" s="99">
        <v>5.2891358125970749</v>
      </c>
      <c r="N57" s="97">
        <v>0</v>
      </c>
      <c r="O57" s="97">
        <v>3.2049360830614178</v>
      </c>
      <c r="P57" s="102">
        <v>358.87916059075047</v>
      </c>
      <c r="Q57" s="103">
        <v>-1.6695253394975382E-2</v>
      </c>
      <c r="R57" s="104">
        <v>3.198534762642339</v>
      </c>
      <c r="S57" s="105">
        <v>8.9927157409695826E-3</v>
      </c>
    </row>
    <row r="58" spans="1:19" x14ac:dyDescent="0.3">
      <c r="A58" s="90" t="s">
        <v>793</v>
      </c>
      <c r="B58" s="90" t="s">
        <v>794</v>
      </c>
      <c r="C58" s="107">
        <v>11.635485357874</v>
      </c>
      <c r="D58" s="107">
        <v>17.086207000000002</v>
      </c>
      <c r="E58" s="107">
        <v>0</v>
      </c>
      <c r="F58" s="107">
        <v>0</v>
      </c>
      <c r="G58" s="110">
        <v>28.721692357874002</v>
      </c>
      <c r="H58" s="101">
        <v>10.676281706095001</v>
      </c>
      <c r="I58" s="99">
        <v>17.640811634493993</v>
      </c>
      <c r="J58" s="106">
        <v>0</v>
      </c>
      <c r="K58" s="109">
        <v>0</v>
      </c>
      <c r="L58" s="101">
        <v>0</v>
      </c>
      <c r="M58" s="99">
        <v>0</v>
      </c>
      <c r="N58" s="97">
        <v>0</v>
      </c>
      <c r="O58" s="97">
        <v>6.1175535940327999E-2</v>
      </c>
      <c r="P58" s="102">
        <v>28.378268876529322</v>
      </c>
      <c r="Q58" s="103">
        <v>-1.1956937532287519E-2</v>
      </c>
      <c r="R58" s="104">
        <v>6.1175535940328984E-2</v>
      </c>
      <c r="S58" s="105">
        <v>2.1603748380714465E-3</v>
      </c>
    </row>
    <row r="59" spans="1:19" x14ac:dyDescent="0.3">
      <c r="A59" s="90" t="s">
        <v>110</v>
      </c>
      <c r="B59" s="90" t="s">
        <v>111</v>
      </c>
      <c r="C59" s="107">
        <v>154.807254182382</v>
      </c>
      <c r="D59" s="107">
        <v>88.755588000000003</v>
      </c>
      <c r="E59" s="107">
        <v>7.8279792404588733</v>
      </c>
      <c r="F59" s="107">
        <v>0</v>
      </c>
      <c r="G59" s="110">
        <v>251.39082142284087</v>
      </c>
      <c r="H59" s="101">
        <v>138.5405164988</v>
      </c>
      <c r="I59" s="99">
        <v>91.565529315259639</v>
      </c>
      <c r="J59" s="106">
        <v>1.8078090684157759</v>
      </c>
      <c r="K59" s="109">
        <v>0</v>
      </c>
      <c r="L59" s="101">
        <v>0</v>
      </c>
      <c r="M59" s="99">
        <v>9.4323821124721796</v>
      </c>
      <c r="N59" s="97">
        <v>0</v>
      </c>
      <c r="O59" s="97">
        <v>0</v>
      </c>
      <c r="P59" s="102">
        <v>241.34623699494762</v>
      </c>
      <c r="Q59" s="103">
        <v>-3.9956050785952144E-2</v>
      </c>
      <c r="R59" s="104">
        <v>-8.9994118119989253E-3</v>
      </c>
      <c r="S59" s="105">
        <v>-3.7286996321190577E-5</v>
      </c>
    </row>
    <row r="60" spans="1:19" x14ac:dyDescent="0.3">
      <c r="A60" s="90" t="s">
        <v>663</v>
      </c>
      <c r="B60" s="90" t="s">
        <v>664</v>
      </c>
      <c r="C60" s="107">
        <v>4.9553498909179998</v>
      </c>
      <c r="D60" s="107">
        <v>5.4061300000000001</v>
      </c>
      <c r="E60" s="107">
        <v>1.2204675817567583</v>
      </c>
      <c r="F60" s="107">
        <v>0</v>
      </c>
      <c r="G60" s="110">
        <v>11.581947472674758</v>
      </c>
      <c r="H60" s="101">
        <v>4.1930197578020003</v>
      </c>
      <c r="I60" s="99">
        <v>5.5490114537837627</v>
      </c>
      <c r="J60" s="106">
        <v>0</v>
      </c>
      <c r="K60" s="109">
        <v>6.5086187095142328E-2</v>
      </c>
      <c r="L60" s="101">
        <v>0</v>
      </c>
      <c r="M60" s="99">
        <v>1.4097139029786563</v>
      </c>
      <c r="N60" s="97">
        <v>0</v>
      </c>
      <c r="O60" s="97">
        <v>0</v>
      </c>
      <c r="P60" s="102">
        <v>11.216831301659562</v>
      </c>
      <c r="Q60" s="103">
        <v>-3.1524592204947612E-2</v>
      </c>
      <c r="R60" s="104">
        <v>6.478812064860584E-2</v>
      </c>
      <c r="S60" s="105">
        <v>5.8095292133483883E-3</v>
      </c>
    </row>
    <row r="61" spans="1:19" x14ac:dyDescent="0.3">
      <c r="A61" s="90" t="s">
        <v>519</v>
      </c>
      <c r="B61" s="90" t="s">
        <v>520</v>
      </c>
      <c r="C61" s="107">
        <v>7.492977765489</v>
      </c>
      <c r="D61" s="107">
        <v>8.9397500000000001</v>
      </c>
      <c r="E61" s="107">
        <v>3.016516747873343</v>
      </c>
      <c r="F61" s="107">
        <v>0</v>
      </c>
      <c r="G61" s="110">
        <v>19.449244513362341</v>
      </c>
      <c r="H61" s="101">
        <v>6.2839647985380003</v>
      </c>
      <c r="I61" s="99">
        <v>9.1561160799127794</v>
      </c>
      <c r="J61" s="106">
        <v>0</v>
      </c>
      <c r="K61" s="109">
        <v>0.12116019715792527</v>
      </c>
      <c r="L61" s="101">
        <v>0</v>
      </c>
      <c r="M61" s="99">
        <v>3.3141396641648311</v>
      </c>
      <c r="N61" s="97">
        <v>0</v>
      </c>
      <c r="O61" s="97">
        <v>2.1156923575493643E-2</v>
      </c>
      <c r="P61" s="102">
        <v>18.896537663349029</v>
      </c>
      <c r="Q61" s="103">
        <v>-2.8417908450561261E-2</v>
      </c>
      <c r="R61" s="104">
        <v>0.14185837490962427</v>
      </c>
      <c r="S61" s="105">
        <v>7.5638923347021653E-3</v>
      </c>
    </row>
    <row r="62" spans="1:19" x14ac:dyDescent="0.3">
      <c r="A62" s="90" t="s">
        <v>367</v>
      </c>
      <c r="B62" s="90" t="s">
        <v>368</v>
      </c>
      <c r="C62" s="107">
        <v>5.4956739811490003</v>
      </c>
      <c r="D62" s="107">
        <v>6.1096529999999998</v>
      </c>
      <c r="E62" s="107">
        <v>1.7111772575409039</v>
      </c>
      <c r="F62" s="107">
        <v>3.5158009679806361E-2</v>
      </c>
      <c r="G62" s="110">
        <v>13.35166224836971</v>
      </c>
      <c r="H62" s="101">
        <v>4.6418296890660002</v>
      </c>
      <c r="I62" s="99">
        <v>6.266736129913248</v>
      </c>
      <c r="J62" s="106">
        <v>0</v>
      </c>
      <c r="K62" s="109">
        <v>7.9488842456165151E-2</v>
      </c>
      <c r="L62" s="101">
        <v>0</v>
      </c>
      <c r="M62" s="99">
        <v>2.1879966722163191</v>
      </c>
      <c r="N62" s="97">
        <v>0.18259482446609113</v>
      </c>
      <c r="O62" s="97">
        <v>5.008288650395972E-3</v>
      </c>
      <c r="P62" s="102">
        <v>13.363654446768219</v>
      </c>
      <c r="Q62" s="103">
        <v>8.9818017977302388E-4</v>
      </c>
      <c r="R62" s="104">
        <v>0.22139642172818519</v>
      </c>
      <c r="S62" s="105">
        <v>1.6846147846614871E-2</v>
      </c>
    </row>
    <row r="63" spans="1:19" x14ac:dyDescent="0.3">
      <c r="A63" s="90" t="s">
        <v>435</v>
      </c>
      <c r="B63" s="90" t="s">
        <v>436</v>
      </c>
      <c r="C63" s="107">
        <v>3.7711252676019997</v>
      </c>
      <c r="D63" s="107">
        <v>6.862114</v>
      </c>
      <c r="E63" s="107">
        <v>0.82716750872052081</v>
      </c>
      <c r="F63" s="107">
        <v>0</v>
      </c>
      <c r="G63" s="110">
        <v>11.460406776322522</v>
      </c>
      <c r="H63" s="101">
        <v>2.9888008514309998</v>
      </c>
      <c r="I63" s="99">
        <v>7.1036981565746267</v>
      </c>
      <c r="J63" s="106">
        <v>0</v>
      </c>
      <c r="K63" s="109">
        <v>5.8619929315372049E-2</v>
      </c>
      <c r="L63" s="101">
        <v>0</v>
      </c>
      <c r="M63" s="99">
        <v>1.1759116708725976</v>
      </c>
      <c r="N63" s="97">
        <v>0</v>
      </c>
      <c r="O63" s="97">
        <v>8.6630296699915496E-2</v>
      </c>
      <c r="P63" s="102">
        <v>11.413660904893511</v>
      </c>
      <c r="Q63" s="103">
        <v>-4.0789015906126849E-3</v>
      </c>
      <c r="R63" s="104">
        <v>0.14502872555955193</v>
      </c>
      <c r="S63" s="105">
        <v>1.2870126848716076E-2</v>
      </c>
    </row>
    <row r="64" spans="1:19" x14ac:dyDescent="0.3">
      <c r="A64" s="90" t="s">
        <v>308</v>
      </c>
      <c r="B64" s="90" t="s">
        <v>309</v>
      </c>
      <c r="C64" s="107">
        <v>61.735416174488002</v>
      </c>
      <c r="D64" s="107">
        <v>122.187555</v>
      </c>
      <c r="E64" s="107">
        <v>9.1666035083096187</v>
      </c>
      <c r="F64" s="107">
        <v>0</v>
      </c>
      <c r="G64" s="110">
        <v>193.0895746827976</v>
      </c>
      <c r="H64" s="101">
        <v>49.596133142726003</v>
      </c>
      <c r="I64" s="99">
        <v>125.76035785830277</v>
      </c>
      <c r="J64" s="106">
        <v>2.4829290791372656</v>
      </c>
      <c r="K64" s="109">
        <v>0</v>
      </c>
      <c r="L64" s="101">
        <v>0</v>
      </c>
      <c r="M64" s="99">
        <v>11.725183665469336</v>
      </c>
      <c r="N64" s="97">
        <v>0</v>
      </c>
      <c r="O64" s="97">
        <v>2.2336884794797984</v>
      </c>
      <c r="P64" s="102">
        <v>191.79829222511515</v>
      </c>
      <c r="Q64" s="103">
        <v>-6.6874789061177461E-3</v>
      </c>
      <c r="R64" s="104">
        <v>2.2304810938079811</v>
      </c>
      <c r="S64" s="105">
        <v>1.1766138357017808E-2</v>
      </c>
    </row>
    <row r="65" spans="1:19" x14ac:dyDescent="0.3">
      <c r="A65" s="90" t="s">
        <v>567</v>
      </c>
      <c r="B65" s="90" t="s">
        <v>568</v>
      </c>
      <c r="C65" s="107">
        <v>7.0113258351760006</v>
      </c>
      <c r="D65" s="107">
        <v>6.4772809999999996</v>
      </c>
      <c r="E65" s="107">
        <v>3.7878066195952336</v>
      </c>
      <c r="F65" s="107">
        <v>0</v>
      </c>
      <c r="G65" s="110">
        <v>17.276413454771234</v>
      </c>
      <c r="H65" s="101">
        <v>6.0189220904919996</v>
      </c>
      <c r="I65" s="99">
        <v>6.6960015988054362</v>
      </c>
      <c r="J65" s="106">
        <v>0</v>
      </c>
      <c r="K65" s="109">
        <v>0.18088391445203558</v>
      </c>
      <c r="L65" s="101">
        <v>0</v>
      </c>
      <c r="M65" s="99">
        <v>4.4997301763790087</v>
      </c>
      <c r="N65" s="97">
        <v>0</v>
      </c>
      <c r="O65" s="97">
        <v>0</v>
      </c>
      <c r="P65" s="102">
        <v>17.395537780128478</v>
      </c>
      <c r="Q65" s="103">
        <v>6.8951999597084129E-3</v>
      </c>
      <c r="R65" s="104">
        <v>-4.2326927780322876E-4</v>
      </c>
      <c r="S65" s="105">
        <v>-2.4331468471394094E-5</v>
      </c>
    </row>
    <row r="66" spans="1:19" x14ac:dyDescent="0.3">
      <c r="A66" s="90" t="s">
        <v>437</v>
      </c>
      <c r="B66" s="90" t="s">
        <v>438</v>
      </c>
      <c r="C66" s="107">
        <v>5.5460685021699998</v>
      </c>
      <c r="D66" s="107">
        <v>10.849743999999999</v>
      </c>
      <c r="E66" s="107">
        <v>1.6405971186800379</v>
      </c>
      <c r="F66" s="107">
        <v>0</v>
      </c>
      <c r="G66" s="110">
        <v>18.036409620850037</v>
      </c>
      <c r="H66" s="101">
        <v>4.3397715196039996</v>
      </c>
      <c r="I66" s="99">
        <v>11.173162220769191</v>
      </c>
      <c r="J66" s="106">
        <v>0</v>
      </c>
      <c r="K66" s="109">
        <v>0.17368804369214688</v>
      </c>
      <c r="L66" s="101">
        <v>0</v>
      </c>
      <c r="M66" s="99">
        <v>2.3522552681331739</v>
      </c>
      <c r="N66" s="97">
        <v>0</v>
      </c>
      <c r="O66" s="97">
        <v>0.13783719523352425</v>
      </c>
      <c r="P66" s="102">
        <v>18.176714247432034</v>
      </c>
      <c r="Q66" s="103">
        <v>7.7789665200221243E-3</v>
      </c>
      <c r="R66" s="104">
        <v>0.31119168837606992</v>
      </c>
      <c r="S66" s="105">
        <v>1.7418560657680181E-2</v>
      </c>
    </row>
    <row r="67" spans="1:19" x14ac:dyDescent="0.3">
      <c r="A67" s="90" t="s">
        <v>453</v>
      </c>
      <c r="B67" s="90" t="s">
        <v>454</v>
      </c>
      <c r="C67" s="107">
        <v>4.7722673647159999</v>
      </c>
      <c r="D67" s="107">
        <v>7.4449620000000003</v>
      </c>
      <c r="E67" s="107">
        <v>1.6141554971261176</v>
      </c>
      <c r="F67" s="107">
        <v>0</v>
      </c>
      <c r="G67" s="110">
        <v>13.831384861842119</v>
      </c>
      <c r="H67" s="101">
        <v>3.873403284878</v>
      </c>
      <c r="I67" s="99">
        <v>7.6741836577193538</v>
      </c>
      <c r="J67" s="106">
        <v>0</v>
      </c>
      <c r="K67" s="109">
        <v>0.10394481662592694</v>
      </c>
      <c r="L67" s="101">
        <v>0</v>
      </c>
      <c r="M67" s="99">
        <v>2.1581572986955457</v>
      </c>
      <c r="N67" s="97">
        <v>0</v>
      </c>
      <c r="O67" s="97">
        <v>7.4461341805414694E-2</v>
      </c>
      <c r="P67" s="102">
        <v>13.884150399724241</v>
      </c>
      <c r="Q67" s="103">
        <v>3.8149135758409067E-3</v>
      </c>
      <c r="R67" s="104">
        <v>0.17812455241065273</v>
      </c>
      <c r="S67" s="105">
        <v>1.2996075915438722E-2</v>
      </c>
    </row>
    <row r="68" spans="1:19" x14ac:dyDescent="0.3">
      <c r="A68" s="90" t="s">
        <v>643</v>
      </c>
      <c r="B68" s="90" t="s">
        <v>644</v>
      </c>
      <c r="C68" s="107">
        <v>6.2439539704460003</v>
      </c>
      <c r="D68" s="107">
        <v>5.9592460000000003</v>
      </c>
      <c r="E68" s="107">
        <v>2.723655499210067</v>
      </c>
      <c r="F68" s="107">
        <v>0</v>
      </c>
      <c r="G68" s="110">
        <v>14.926855469656068</v>
      </c>
      <c r="H68" s="101">
        <v>5.3461220819649995</v>
      </c>
      <c r="I68" s="99">
        <v>6.1381101327842185</v>
      </c>
      <c r="J68" s="106">
        <v>0</v>
      </c>
      <c r="K68" s="109">
        <v>0.16654595398072894</v>
      </c>
      <c r="L68" s="101">
        <v>0</v>
      </c>
      <c r="M68" s="99">
        <v>3.8590079033888589</v>
      </c>
      <c r="N68" s="97">
        <v>0</v>
      </c>
      <c r="O68" s="97">
        <v>0</v>
      </c>
      <c r="P68" s="102">
        <v>15.509786072118807</v>
      </c>
      <c r="Q68" s="103">
        <v>3.9052471811477245E-2</v>
      </c>
      <c r="R68" s="104">
        <v>-3.7656684433073906E-4</v>
      </c>
      <c r="S68" s="105">
        <v>-2.4278716677332843E-5</v>
      </c>
    </row>
    <row r="69" spans="1:19" x14ac:dyDescent="0.3">
      <c r="A69" s="90" t="s">
        <v>302</v>
      </c>
      <c r="B69" s="90" t="s">
        <v>303</v>
      </c>
      <c r="C69" s="107">
        <v>81.730067203556004</v>
      </c>
      <c r="D69" s="107">
        <v>168.784797</v>
      </c>
      <c r="E69" s="107">
        <v>6.6654324032555516</v>
      </c>
      <c r="F69" s="107">
        <v>0</v>
      </c>
      <c r="G69" s="110">
        <v>257.18029660681157</v>
      </c>
      <c r="H69" s="101">
        <v>65.268129957445012</v>
      </c>
      <c r="I69" s="99">
        <v>171.99986689844783</v>
      </c>
      <c r="J69" s="106">
        <v>3.395851271440208</v>
      </c>
      <c r="K69" s="109">
        <v>0</v>
      </c>
      <c r="L69" s="101">
        <v>0</v>
      </c>
      <c r="M69" s="99">
        <v>9.2941874098840707</v>
      </c>
      <c r="N69" s="97">
        <v>0</v>
      </c>
      <c r="O69" s="97">
        <v>2.9726947625361171</v>
      </c>
      <c r="P69" s="102">
        <v>252.93073029975324</v>
      </c>
      <c r="Q69" s="103">
        <v>-1.6523685379970038E-2</v>
      </c>
      <c r="R69" s="104">
        <v>2.9684509790434674</v>
      </c>
      <c r="S69" s="105">
        <v>1.1875595738326772E-2</v>
      </c>
    </row>
    <row r="70" spans="1:19" x14ac:dyDescent="0.3">
      <c r="A70" s="90" t="s">
        <v>795</v>
      </c>
      <c r="B70" s="90" t="s">
        <v>796</v>
      </c>
      <c r="C70" s="107">
        <v>17.436917397790999</v>
      </c>
      <c r="D70" s="107">
        <v>24.512646</v>
      </c>
      <c r="E70" s="107">
        <v>0</v>
      </c>
      <c r="F70" s="107">
        <v>0</v>
      </c>
      <c r="G70" s="110">
        <v>41.949563397790996</v>
      </c>
      <c r="H70" s="101">
        <v>16.035949310664002</v>
      </c>
      <c r="I70" s="99">
        <v>25.13113079452652</v>
      </c>
      <c r="J70" s="106">
        <v>0</v>
      </c>
      <c r="K70" s="109">
        <v>0</v>
      </c>
      <c r="L70" s="101">
        <v>0</v>
      </c>
      <c r="M70" s="99">
        <v>0</v>
      </c>
      <c r="N70" s="97">
        <v>0</v>
      </c>
      <c r="O70" s="97">
        <v>6.2646685050139747E-2</v>
      </c>
      <c r="P70" s="102">
        <v>41.229726790240662</v>
      </c>
      <c r="Q70" s="103">
        <v>-1.7159573288627838E-2</v>
      </c>
      <c r="R70" s="104">
        <v>6.264668505014015E-2</v>
      </c>
      <c r="S70" s="105">
        <v>1.5217665399164754E-3</v>
      </c>
    </row>
    <row r="71" spans="1:19" x14ac:dyDescent="0.3">
      <c r="A71" s="90" t="s">
        <v>304</v>
      </c>
      <c r="B71" s="90" t="s">
        <v>1336</v>
      </c>
      <c r="C71" s="107">
        <v>95.876268306916003</v>
      </c>
      <c r="D71" s="107">
        <v>143.93393499999999</v>
      </c>
      <c r="E71" s="107">
        <v>5.5803489145201981</v>
      </c>
      <c r="F71" s="107">
        <v>0</v>
      </c>
      <c r="G71" s="110">
        <v>245.39055222143617</v>
      </c>
      <c r="H71" s="101">
        <v>80.208869517118998</v>
      </c>
      <c r="I71" s="99">
        <v>147.86036782978644</v>
      </c>
      <c r="J71" s="106">
        <v>2.9192570153955817</v>
      </c>
      <c r="K71" s="109">
        <v>0</v>
      </c>
      <c r="L71" s="101">
        <v>0</v>
      </c>
      <c r="M71" s="99">
        <v>8.1819013631789339</v>
      </c>
      <c r="N71" s="97">
        <v>0</v>
      </c>
      <c r="O71" s="97">
        <v>1.4299923854594581</v>
      </c>
      <c r="P71" s="102">
        <v>240.60038811093941</v>
      </c>
      <c r="Q71" s="103">
        <v>-1.9520572683557107E-2</v>
      </c>
      <c r="R71" s="104">
        <v>1.4248099568582973</v>
      </c>
      <c r="S71" s="105">
        <v>5.9571715802037685E-3</v>
      </c>
    </row>
    <row r="72" spans="1:19" x14ac:dyDescent="0.3">
      <c r="A72" s="90" t="s">
        <v>379</v>
      </c>
      <c r="B72" s="90" t="s">
        <v>380</v>
      </c>
      <c r="C72" s="107">
        <v>5.6341410100769993</v>
      </c>
      <c r="D72" s="107">
        <v>4.0252720000000002</v>
      </c>
      <c r="E72" s="107">
        <v>0.61621812082300786</v>
      </c>
      <c r="F72" s="107">
        <v>0</v>
      </c>
      <c r="G72" s="110">
        <v>10.275631130900008</v>
      </c>
      <c r="H72" s="101">
        <v>4.9234643805499996</v>
      </c>
      <c r="I72" s="99">
        <v>4.1244574922945434</v>
      </c>
      <c r="J72" s="106">
        <v>0</v>
      </c>
      <c r="K72" s="109">
        <v>8.7574234671211726E-2</v>
      </c>
      <c r="L72" s="101">
        <v>0</v>
      </c>
      <c r="M72" s="99">
        <v>0.9091770067159185</v>
      </c>
      <c r="N72" s="97">
        <v>0</v>
      </c>
      <c r="O72" s="97">
        <v>0</v>
      </c>
      <c r="P72" s="102">
        <v>10.044673114231674</v>
      </c>
      <c r="Q72" s="103">
        <v>-2.2476285273983435E-2</v>
      </c>
      <c r="R72" s="104">
        <v>8.7244071827784708E-2</v>
      </c>
      <c r="S72" s="105">
        <v>8.7617066068213251E-3</v>
      </c>
    </row>
    <row r="73" spans="1:19" x14ac:dyDescent="0.3">
      <c r="A73" s="90" t="s">
        <v>729</v>
      </c>
      <c r="B73" s="90" t="s">
        <v>730</v>
      </c>
      <c r="C73" s="107">
        <v>3.6842421631289999</v>
      </c>
      <c r="D73" s="107">
        <v>7.1114959999999998</v>
      </c>
      <c r="E73" s="107">
        <v>2.6584642344739819</v>
      </c>
      <c r="F73" s="107">
        <v>3.6179876499741845E-2</v>
      </c>
      <c r="G73" s="110">
        <v>13.490382274102723</v>
      </c>
      <c r="H73" s="101">
        <v>2.889962137725</v>
      </c>
      <c r="I73" s="99">
        <v>7.2975793360241656</v>
      </c>
      <c r="J73" s="106">
        <v>0</v>
      </c>
      <c r="K73" s="109">
        <v>0.16215208102597939</v>
      </c>
      <c r="L73" s="101">
        <v>0</v>
      </c>
      <c r="M73" s="99">
        <v>3.6706074582079506</v>
      </c>
      <c r="N73" s="97">
        <v>0.18790193924059478</v>
      </c>
      <c r="O73" s="97">
        <v>9.333171166768249E-2</v>
      </c>
      <c r="P73" s="102">
        <v>14.301534663891374</v>
      </c>
      <c r="Q73" s="103">
        <v>6.0128198987052253E-2</v>
      </c>
      <c r="R73" s="104">
        <v>0.2343286005610512</v>
      </c>
      <c r="S73" s="105">
        <v>1.6657792564216938E-2</v>
      </c>
    </row>
    <row r="74" spans="1:19" x14ac:dyDescent="0.3">
      <c r="A74" s="90" t="s">
        <v>351</v>
      </c>
      <c r="B74" s="90" t="s">
        <v>352</v>
      </c>
      <c r="C74" s="107">
        <v>2.4814257185890001</v>
      </c>
      <c r="D74" s="107">
        <v>7.145435</v>
      </c>
      <c r="E74" s="107">
        <v>0.73888792866684039</v>
      </c>
      <c r="F74" s="107">
        <v>0</v>
      </c>
      <c r="G74" s="110">
        <v>10.365748647255842</v>
      </c>
      <c r="H74" s="101">
        <v>1.7731440744269999</v>
      </c>
      <c r="I74" s="99">
        <v>7.3672685274043967</v>
      </c>
      <c r="J74" s="106">
        <v>0</v>
      </c>
      <c r="K74" s="109">
        <v>0.12501513330810562</v>
      </c>
      <c r="L74" s="101">
        <v>0</v>
      </c>
      <c r="M74" s="99">
        <v>1.0499857299339159</v>
      </c>
      <c r="N74" s="97">
        <v>0</v>
      </c>
      <c r="O74" s="97">
        <v>0.13440274661619619</v>
      </c>
      <c r="P74" s="102">
        <v>10.449816211689614</v>
      </c>
      <c r="Q74" s="103">
        <v>8.1101295521020869E-3</v>
      </c>
      <c r="R74" s="104">
        <v>0.25927174166345246</v>
      </c>
      <c r="S74" s="105">
        <v>2.5442383616111813E-2</v>
      </c>
    </row>
    <row r="75" spans="1:19" x14ac:dyDescent="0.3">
      <c r="A75" s="90" t="s">
        <v>543</v>
      </c>
      <c r="B75" s="90" t="s">
        <v>544</v>
      </c>
      <c r="C75" s="107">
        <v>4.8705023211510001</v>
      </c>
      <c r="D75" s="107">
        <v>6.1213930000000003</v>
      </c>
      <c r="E75" s="107">
        <v>3.3878133879801813</v>
      </c>
      <c r="F75" s="107">
        <v>0</v>
      </c>
      <c r="G75" s="110">
        <v>14.379708709131181</v>
      </c>
      <c r="H75" s="101">
        <v>4.0617903310120003</v>
      </c>
      <c r="I75" s="99">
        <v>6.3648339732156378</v>
      </c>
      <c r="J75" s="106">
        <v>0</v>
      </c>
      <c r="K75" s="109">
        <v>9.5399023164071561E-2</v>
      </c>
      <c r="L75" s="101">
        <v>0</v>
      </c>
      <c r="M75" s="99">
        <v>4.4613893475636575</v>
      </c>
      <c r="N75" s="97">
        <v>0</v>
      </c>
      <c r="O75" s="97">
        <v>2.7013639711966096E-2</v>
      </c>
      <c r="P75" s="102">
        <v>15.010426314667331</v>
      </c>
      <c r="Q75" s="103">
        <v>4.3861639918730849E-2</v>
      </c>
      <c r="R75" s="104">
        <v>0.12212187353137693</v>
      </c>
      <c r="S75" s="105">
        <v>8.2025373684566586E-3</v>
      </c>
    </row>
    <row r="76" spans="1:19" x14ac:dyDescent="0.3">
      <c r="A76" s="90" t="s">
        <v>407</v>
      </c>
      <c r="B76" s="90" t="s">
        <v>408</v>
      </c>
      <c r="C76" s="107">
        <v>1.603951407439</v>
      </c>
      <c r="D76" s="107">
        <v>3.5615199999999998</v>
      </c>
      <c r="E76" s="107">
        <v>0.64621945637140854</v>
      </c>
      <c r="F76" s="107">
        <v>0</v>
      </c>
      <c r="G76" s="110">
        <v>5.8116908638104086</v>
      </c>
      <c r="H76" s="101">
        <v>1.2239097003569999</v>
      </c>
      <c r="I76" s="99">
        <v>3.6455999822407379</v>
      </c>
      <c r="J76" s="106">
        <v>0</v>
      </c>
      <c r="K76" s="109">
        <v>5.0485938499343387E-2</v>
      </c>
      <c r="L76" s="101">
        <v>0</v>
      </c>
      <c r="M76" s="99">
        <v>0.84116691504919727</v>
      </c>
      <c r="N76" s="97">
        <v>0</v>
      </c>
      <c r="O76" s="97">
        <v>5.4007826266404477E-2</v>
      </c>
      <c r="P76" s="102">
        <v>5.8151703624126823</v>
      </c>
      <c r="Q76" s="103">
        <v>5.9870675915345978E-4</v>
      </c>
      <c r="R76" s="104">
        <v>0.10439633899498446</v>
      </c>
      <c r="S76" s="105">
        <v>1.8280593587996136E-2</v>
      </c>
    </row>
    <row r="77" spans="1:19" x14ac:dyDescent="0.3">
      <c r="A77" s="90" t="s">
        <v>107</v>
      </c>
      <c r="B77" s="90" t="s">
        <v>108</v>
      </c>
      <c r="C77" s="107">
        <v>27.920939980505</v>
      </c>
      <c r="D77" s="107">
        <v>5.0129509099999998</v>
      </c>
      <c r="E77" s="107">
        <v>1.3650693303769561</v>
      </c>
      <c r="F77" s="107">
        <v>0</v>
      </c>
      <c r="G77" s="110">
        <v>34.298960220881952</v>
      </c>
      <c r="H77" s="101">
        <v>25.897371483595002</v>
      </c>
      <c r="I77" s="99">
        <v>5.1897394958867444</v>
      </c>
      <c r="J77" s="106">
        <v>0.10246277385758515</v>
      </c>
      <c r="K77" s="109">
        <v>0</v>
      </c>
      <c r="L77" s="101">
        <v>0</v>
      </c>
      <c r="M77" s="99">
        <v>1.7630338949357705</v>
      </c>
      <c r="N77" s="97">
        <v>0</v>
      </c>
      <c r="O77" s="97">
        <v>0</v>
      </c>
      <c r="P77" s="102">
        <v>32.952607648275105</v>
      </c>
      <c r="Q77" s="103">
        <v>-3.9253451531372024E-2</v>
      </c>
      <c r="R77" s="104">
        <v>-1.6340877166030054E-3</v>
      </c>
      <c r="S77" s="105">
        <v>-4.9586567025097126E-5</v>
      </c>
    </row>
    <row r="78" spans="1:19" x14ac:dyDescent="0.3">
      <c r="A78" s="90" t="s">
        <v>769</v>
      </c>
      <c r="B78" s="90" t="s">
        <v>770</v>
      </c>
      <c r="C78" s="107">
        <v>17.200032279548999</v>
      </c>
      <c r="D78" s="107">
        <v>10.040533999999999</v>
      </c>
      <c r="E78" s="107">
        <v>0</v>
      </c>
      <c r="F78" s="107">
        <v>0</v>
      </c>
      <c r="G78" s="110">
        <v>27.240566279549</v>
      </c>
      <c r="H78" s="101">
        <v>16.290293036948</v>
      </c>
      <c r="I78" s="99">
        <v>10.376377055680848</v>
      </c>
      <c r="J78" s="106">
        <v>0</v>
      </c>
      <c r="K78" s="109">
        <v>0</v>
      </c>
      <c r="L78" s="101">
        <v>0</v>
      </c>
      <c r="M78" s="99">
        <v>0</v>
      </c>
      <c r="N78" s="97">
        <v>0</v>
      </c>
      <c r="O78" s="97">
        <v>0</v>
      </c>
      <c r="P78" s="102">
        <v>26.666670092628848</v>
      </c>
      <c r="Q78" s="103">
        <v>-2.1067703990831035E-2</v>
      </c>
      <c r="R78" s="104">
        <v>0</v>
      </c>
      <c r="S78" s="105">
        <v>0</v>
      </c>
    </row>
    <row r="79" spans="1:19" x14ac:dyDescent="0.3">
      <c r="A79" s="90" t="s">
        <v>439</v>
      </c>
      <c r="B79" s="90" t="s">
        <v>440</v>
      </c>
      <c r="C79" s="107">
        <v>7.2386638535990002</v>
      </c>
      <c r="D79" s="107">
        <v>10.4345</v>
      </c>
      <c r="E79" s="107">
        <v>4.6239809483990566</v>
      </c>
      <c r="F79" s="107">
        <v>0</v>
      </c>
      <c r="G79" s="110">
        <v>22.297144801998058</v>
      </c>
      <c r="H79" s="101">
        <v>5.9383876869780003</v>
      </c>
      <c r="I79" s="99">
        <v>10.97193598636316</v>
      </c>
      <c r="J79" s="106">
        <v>0</v>
      </c>
      <c r="K79" s="109">
        <v>0.16825000088300543</v>
      </c>
      <c r="L79" s="101">
        <v>0</v>
      </c>
      <c r="M79" s="99">
        <v>5.7227180494673178</v>
      </c>
      <c r="N79" s="97">
        <v>0</v>
      </c>
      <c r="O79" s="97">
        <v>8.8050232938152923E-2</v>
      </c>
      <c r="P79" s="102">
        <v>22.889341956629636</v>
      </c>
      <c r="Q79" s="103">
        <v>2.655932676090933E-2</v>
      </c>
      <c r="R79" s="104">
        <v>0.25587197850853372</v>
      </c>
      <c r="S79" s="105">
        <v>1.1305026527345352E-2</v>
      </c>
    </row>
    <row r="80" spans="1:19" x14ac:dyDescent="0.3">
      <c r="A80" s="90" t="s">
        <v>369</v>
      </c>
      <c r="B80" s="90" t="s">
        <v>370</v>
      </c>
      <c r="C80" s="107">
        <v>4.0434530498210002</v>
      </c>
      <c r="D80" s="107">
        <v>3.7892709999999998</v>
      </c>
      <c r="E80" s="107">
        <v>0.6160365161765311</v>
      </c>
      <c r="F80" s="107">
        <v>9.2587965535105652E-3</v>
      </c>
      <c r="G80" s="110">
        <v>8.4580193625510418</v>
      </c>
      <c r="H80" s="101">
        <v>3.4671722839050001</v>
      </c>
      <c r="I80" s="99">
        <v>3.8684823052082269</v>
      </c>
      <c r="J80" s="106">
        <v>0</v>
      </c>
      <c r="K80" s="109">
        <v>5.0361330985601555E-2</v>
      </c>
      <c r="L80" s="101">
        <v>0</v>
      </c>
      <c r="M80" s="99">
        <v>0.69881066851980689</v>
      </c>
      <c r="N80" s="97">
        <v>4.8086007906941973E-2</v>
      </c>
      <c r="O80" s="97">
        <v>0</v>
      </c>
      <c r="P80" s="102">
        <v>8.1329125965255784</v>
      </c>
      <c r="Q80" s="103">
        <v>-3.8437694700122704E-2</v>
      </c>
      <c r="R80" s="104">
        <v>8.6253461668597708E-2</v>
      </c>
      <c r="S80" s="105">
        <v>1.0719164341752714E-2</v>
      </c>
    </row>
    <row r="81" spans="1:19" x14ac:dyDescent="0.3">
      <c r="A81" s="90" t="s">
        <v>607</v>
      </c>
      <c r="B81" s="90" t="s">
        <v>608</v>
      </c>
      <c r="C81" s="107">
        <v>3.4576878057060001</v>
      </c>
      <c r="D81" s="107">
        <v>3.069766</v>
      </c>
      <c r="E81" s="107">
        <v>2.6540729198843911</v>
      </c>
      <c r="F81" s="107">
        <v>0</v>
      </c>
      <c r="G81" s="110">
        <v>9.1815267255903912</v>
      </c>
      <c r="H81" s="101">
        <v>2.9774403139390002</v>
      </c>
      <c r="I81" s="99">
        <v>3.2258856766325588</v>
      </c>
      <c r="J81" s="106">
        <v>0</v>
      </c>
      <c r="K81" s="109">
        <v>4.8993016855015607E-2</v>
      </c>
      <c r="L81" s="101">
        <v>0</v>
      </c>
      <c r="M81" s="99">
        <v>3.1404362381534052</v>
      </c>
      <c r="N81" s="97">
        <v>0</v>
      </c>
      <c r="O81" s="97">
        <v>0</v>
      </c>
      <c r="P81" s="102">
        <v>9.3927552455799788</v>
      </c>
      <c r="Q81" s="103">
        <v>2.3005816603556762E-2</v>
      </c>
      <c r="R81" s="104">
        <v>4.8784576140564084E-2</v>
      </c>
      <c r="S81" s="105">
        <v>5.2209684583150425E-3</v>
      </c>
    </row>
    <row r="82" spans="1:19" x14ac:dyDescent="0.3">
      <c r="A82" s="90" t="s">
        <v>292</v>
      </c>
      <c r="B82" s="90" t="s">
        <v>293</v>
      </c>
      <c r="C82" s="107">
        <v>194.76652004198797</v>
      </c>
      <c r="D82" s="107">
        <v>232.704667</v>
      </c>
      <c r="E82" s="107">
        <v>16.487725542567691</v>
      </c>
      <c r="F82" s="107">
        <v>0.75453216854819272</v>
      </c>
      <c r="G82" s="110">
        <v>444.71344475310383</v>
      </c>
      <c r="H82" s="101">
        <v>167.92174600699499</v>
      </c>
      <c r="I82" s="99">
        <v>239.48039447280735</v>
      </c>
      <c r="J82" s="106">
        <v>4.7281420428984466</v>
      </c>
      <c r="K82" s="109">
        <v>0</v>
      </c>
      <c r="L82" s="101">
        <v>0</v>
      </c>
      <c r="M82" s="99">
        <v>19.806923753980822</v>
      </c>
      <c r="N82" s="97">
        <v>3.9186993269760979</v>
      </c>
      <c r="O82" s="97">
        <v>0</v>
      </c>
      <c r="P82" s="102">
        <v>435.85590560365773</v>
      </c>
      <c r="Q82" s="103">
        <v>-1.9917408061192368E-2</v>
      </c>
      <c r="R82" s="104">
        <v>2.9340037713170659</v>
      </c>
      <c r="S82" s="105">
        <v>6.7772126078604559E-3</v>
      </c>
    </row>
    <row r="83" spans="1:19" x14ac:dyDescent="0.3">
      <c r="A83" s="90" t="s">
        <v>455</v>
      </c>
      <c r="B83" s="90" t="s">
        <v>456</v>
      </c>
      <c r="C83" s="107">
        <v>3.1538084863680003</v>
      </c>
      <c r="D83" s="107">
        <v>4.7084239999999999</v>
      </c>
      <c r="E83" s="107">
        <v>2.5704749614691598</v>
      </c>
      <c r="F83" s="107">
        <v>0.11528048568824381</v>
      </c>
      <c r="G83" s="110">
        <v>10.547987933525404</v>
      </c>
      <c r="H83" s="101">
        <v>2.5753566820870004</v>
      </c>
      <c r="I83" s="99">
        <v>4.8383646252343686</v>
      </c>
      <c r="J83" s="106">
        <v>0</v>
      </c>
      <c r="K83" s="109">
        <v>0.12684330268211691</v>
      </c>
      <c r="L83" s="101">
        <v>0</v>
      </c>
      <c r="M83" s="99">
        <v>3.2546403845486611</v>
      </c>
      <c r="N83" s="97">
        <v>0.59871478050991145</v>
      </c>
      <c r="O83" s="97">
        <v>4.2940737284683762E-2</v>
      </c>
      <c r="P83" s="102">
        <v>11.436860512346742</v>
      </c>
      <c r="Q83" s="103">
        <v>8.4269396630249543E-2</v>
      </c>
      <c r="R83" s="104">
        <v>0.49271748887716527</v>
      </c>
      <c r="S83" s="105">
        <v>4.5021112006717996E-2</v>
      </c>
    </row>
    <row r="84" spans="1:19" x14ac:dyDescent="0.3">
      <c r="A84" s="90" t="s">
        <v>85</v>
      </c>
      <c r="B84" s="90" t="s">
        <v>86</v>
      </c>
      <c r="C84" s="107">
        <v>137.25496759815999</v>
      </c>
      <c r="D84" s="107">
        <v>102.166191</v>
      </c>
      <c r="E84" s="107">
        <v>7.324038639330694</v>
      </c>
      <c r="F84" s="107">
        <v>0</v>
      </c>
      <c r="G84" s="110">
        <v>246.74519723749069</v>
      </c>
      <c r="H84" s="101">
        <v>121.630301877942</v>
      </c>
      <c r="I84" s="99">
        <v>105.97116962812541</v>
      </c>
      <c r="J84" s="106">
        <v>2.0922244743953495</v>
      </c>
      <c r="K84" s="109">
        <v>0</v>
      </c>
      <c r="L84" s="101">
        <v>0</v>
      </c>
      <c r="M84" s="99">
        <v>9.5826034438637926</v>
      </c>
      <c r="N84" s="97">
        <v>0</v>
      </c>
      <c r="O84" s="97">
        <v>0</v>
      </c>
      <c r="P84" s="102">
        <v>239.27629942432657</v>
      </c>
      <c r="Q84" s="103">
        <v>-3.0269678586592113E-2</v>
      </c>
      <c r="R84" s="104">
        <v>-7.9680261905252792E-3</v>
      </c>
      <c r="S84" s="105">
        <v>-3.3299415274650395E-5</v>
      </c>
    </row>
    <row r="85" spans="1:19" x14ac:dyDescent="0.3">
      <c r="A85" s="90" t="s">
        <v>621</v>
      </c>
      <c r="B85" s="90" t="s">
        <v>622</v>
      </c>
      <c r="C85" s="107">
        <v>2.4785185661619997</v>
      </c>
      <c r="D85" s="107">
        <v>3.2522700000000002</v>
      </c>
      <c r="E85" s="107">
        <v>0.79841236228923762</v>
      </c>
      <c r="F85" s="107">
        <v>5.3563823296922587E-2</v>
      </c>
      <c r="G85" s="110">
        <v>6.5827647517481598</v>
      </c>
      <c r="H85" s="101">
        <v>2.0568845084309997</v>
      </c>
      <c r="I85" s="99">
        <v>3.3416934874820012</v>
      </c>
      <c r="J85" s="106">
        <v>0</v>
      </c>
      <c r="K85" s="109">
        <v>6.5479223305910855E-2</v>
      </c>
      <c r="L85" s="101">
        <v>0</v>
      </c>
      <c r="M85" s="99">
        <v>1.0896505923147615</v>
      </c>
      <c r="N85" s="97">
        <v>0.27818630809046896</v>
      </c>
      <c r="O85" s="97">
        <v>2.1218562282018495E-2</v>
      </c>
      <c r="P85" s="102">
        <v>6.8531126819061612</v>
      </c>
      <c r="Q85" s="103">
        <v>4.1069055382270216E-2</v>
      </c>
      <c r="R85" s="104">
        <v>0.29562122493290666</v>
      </c>
      <c r="S85" s="105">
        <v>4.5081450257711327E-2</v>
      </c>
    </row>
    <row r="86" spans="1:19" x14ac:dyDescent="0.3">
      <c r="A86" s="90" t="s">
        <v>731</v>
      </c>
      <c r="B86" s="90" t="s">
        <v>732</v>
      </c>
      <c r="C86" s="107">
        <v>6.0032132781750001</v>
      </c>
      <c r="D86" s="107">
        <v>6.1415709999999999</v>
      </c>
      <c r="E86" s="107">
        <v>1.57901853583409</v>
      </c>
      <c r="F86" s="107">
        <v>0</v>
      </c>
      <c r="G86" s="110">
        <v>13.723802814009089</v>
      </c>
      <c r="H86" s="101">
        <v>5.1096792354589997</v>
      </c>
      <c r="I86" s="99">
        <v>6.3095874295131322</v>
      </c>
      <c r="J86" s="106">
        <v>0</v>
      </c>
      <c r="K86" s="109">
        <v>8.4832594774322465E-2</v>
      </c>
      <c r="L86" s="101">
        <v>0</v>
      </c>
      <c r="M86" s="99">
        <v>1.8882209144587569</v>
      </c>
      <c r="N86" s="97">
        <v>0</v>
      </c>
      <c r="O86" s="97">
        <v>0</v>
      </c>
      <c r="P86" s="102">
        <v>13.39232017420521</v>
      </c>
      <c r="Q86" s="103">
        <v>-2.4153847464603997E-2</v>
      </c>
      <c r="R86" s="104">
        <v>9.6341576993685507E-2</v>
      </c>
      <c r="S86" s="105">
        <v>7.2459184774778867E-3</v>
      </c>
    </row>
    <row r="87" spans="1:19" x14ac:dyDescent="0.3">
      <c r="A87" s="90" t="s">
        <v>145</v>
      </c>
      <c r="B87" s="90" t="s">
        <v>146</v>
      </c>
      <c r="C87" s="107">
        <v>132.015805773197</v>
      </c>
      <c r="D87" s="107">
        <v>133.41312099999999</v>
      </c>
      <c r="E87" s="107">
        <v>9.8679415640197092</v>
      </c>
      <c r="F87" s="107">
        <v>0</v>
      </c>
      <c r="G87" s="110">
        <v>275.29686833721667</v>
      </c>
      <c r="H87" s="101">
        <v>114.564567007398</v>
      </c>
      <c r="I87" s="99">
        <v>139.03215641396386</v>
      </c>
      <c r="J87" s="106">
        <v>2.7449586656261387</v>
      </c>
      <c r="K87" s="109">
        <v>0</v>
      </c>
      <c r="L87" s="101">
        <v>0</v>
      </c>
      <c r="M87" s="99">
        <v>11.905031500112857</v>
      </c>
      <c r="N87" s="97">
        <v>0</v>
      </c>
      <c r="O87" s="97">
        <v>0.41770272525048241</v>
      </c>
      <c r="P87" s="102">
        <v>268.66441631235131</v>
      </c>
      <c r="Q87" s="103">
        <v>-2.409199953826258E-2</v>
      </c>
      <c r="R87" s="104">
        <v>0.41045609531903438</v>
      </c>
      <c r="S87" s="105">
        <v>1.5301026496941654E-3</v>
      </c>
    </row>
    <row r="88" spans="1:19" x14ac:dyDescent="0.3">
      <c r="A88" s="90" t="s">
        <v>175</v>
      </c>
      <c r="B88" s="90" t="s">
        <v>176</v>
      </c>
      <c r="C88" s="107">
        <v>161.654969269242</v>
      </c>
      <c r="D88" s="107">
        <v>192.078315</v>
      </c>
      <c r="E88" s="107">
        <v>1.590072086483906</v>
      </c>
      <c r="F88" s="107">
        <v>1.1110767736111111</v>
      </c>
      <c r="G88" s="110">
        <v>356.43443312933704</v>
      </c>
      <c r="H88" s="101">
        <v>139.871328272695</v>
      </c>
      <c r="I88" s="99">
        <v>196.411738751294</v>
      </c>
      <c r="J88" s="106">
        <v>3.8778230750502347</v>
      </c>
      <c r="K88" s="109">
        <v>0</v>
      </c>
      <c r="L88" s="101">
        <v>0</v>
      </c>
      <c r="M88" s="99">
        <v>1.8860347371433388</v>
      </c>
      <c r="N88" s="97">
        <v>5.7704309855286748</v>
      </c>
      <c r="O88" s="97">
        <v>0.88954190250000076</v>
      </c>
      <c r="P88" s="102">
        <v>348.70689772421127</v>
      </c>
      <c r="Q88" s="103">
        <v>-2.1680103510991946E-2</v>
      </c>
      <c r="R88" s="104">
        <v>5.2199489623143336</v>
      </c>
      <c r="S88" s="105">
        <v>1.5196935374487172E-2</v>
      </c>
    </row>
    <row r="89" spans="1:19" x14ac:dyDescent="0.3">
      <c r="A89" s="90" t="s">
        <v>499</v>
      </c>
      <c r="B89" s="90" t="s">
        <v>500</v>
      </c>
      <c r="C89" s="107">
        <v>4.8086492223719999</v>
      </c>
      <c r="D89" s="107">
        <v>9.8254975899999994</v>
      </c>
      <c r="E89" s="107">
        <v>2.6196654186730086</v>
      </c>
      <c r="F89" s="107">
        <v>0</v>
      </c>
      <c r="G89" s="110">
        <v>17.253812231045007</v>
      </c>
      <c r="H89" s="101">
        <v>3.7319640849670002</v>
      </c>
      <c r="I89" s="99">
        <v>10.081877732944982</v>
      </c>
      <c r="J89" s="106">
        <v>0</v>
      </c>
      <c r="K89" s="109">
        <v>0.14733711003149139</v>
      </c>
      <c r="L89" s="101">
        <v>0</v>
      </c>
      <c r="M89" s="99">
        <v>3.4977431413448232</v>
      </c>
      <c r="N89" s="97">
        <v>0</v>
      </c>
      <c r="O89" s="97">
        <v>0.12570881441251563</v>
      </c>
      <c r="P89" s="102">
        <v>17.584630883700811</v>
      </c>
      <c r="Q89" s="103">
        <v>1.9173655550774896E-2</v>
      </c>
      <c r="R89" s="104">
        <v>0.27275064063429966</v>
      </c>
      <c r="S89" s="105">
        <v>1.5755113644777989E-2</v>
      </c>
    </row>
    <row r="90" spans="1:19" x14ac:dyDescent="0.3">
      <c r="A90" s="90" t="s">
        <v>238</v>
      </c>
      <c r="B90" s="90" t="s">
        <v>239</v>
      </c>
      <c r="C90" s="107">
        <v>39.374648531017996</v>
      </c>
      <c r="D90" s="107">
        <v>39.290999999999997</v>
      </c>
      <c r="E90" s="107">
        <v>1.8803921419575493</v>
      </c>
      <c r="F90" s="107">
        <v>0</v>
      </c>
      <c r="G90" s="110">
        <v>80.546040672975536</v>
      </c>
      <c r="H90" s="101">
        <v>34.249558470338002</v>
      </c>
      <c r="I90" s="99">
        <v>40.744617833898012</v>
      </c>
      <c r="J90" s="106">
        <v>0.80443470550636942</v>
      </c>
      <c r="K90" s="109">
        <v>0</v>
      </c>
      <c r="L90" s="101">
        <v>0</v>
      </c>
      <c r="M90" s="99">
        <v>2.6982472661258758</v>
      </c>
      <c r="N90" s="97">
        <v>0</v>
      </c>
      <c r="O90" s="97">
        <v>0</v>
      </c>
      <c r="P90" s="102">
        <v>78.496858275868263</v>
      </c>
      <c r="Q90" s="103">
        <v>-2.5441131308081868E-2</v>
      </c>
      <c r="R90" s="104">
        <v>-2.2418679742912673E-3</v>
      </c>
      <c r="S90" s="105">
        <v>-2.8559155075449856E-5</v>
      </c>
    </row>
    <row r="91" spans="1:19" x14ac:dyDescent="0.3">
      <c r="A91" s="90" t="s">
        <v>521</v>
      </c>
      <c r="B91" s="90" t="s">
        <v>522</v>
      </c>
      <c r="C91" s="107">
        <v>4.4979445381399996</v>
      </c>
      <c r="D91" s="107">
        <v>5.4130010000000004</v>
      </c>
      <c r="E91" s="107">
        <v>2.6644002973878651</v>
      </c>
      <c r="F91" s="107">
        <v>0</v>
      </c>
      <c r="G91" s="110">
        <v>12.575345835527866</v>
      </c>
      <c r="H91" s="101">
        <v>3.7687617851989996</v>
      </c>
      <c r="I91" s="99">
        <v>5.6322399589761547</v>
      </c>
      <c r="J91" s="106">
        <v>0</v>
      </c>
      <c r="K91" s="109">
        <v>9.8376145309000532E-2</v>
      </c>
      <c r="L91" s="101">
        <v>0</v>
      </c>
      <c r="M91" s="99">
        <v>3.5657127686193344</v>
      </c>
      <c r="N91" s="97">
        <v>0</v>
      </c>
      <c r="O91" s="97">
        <v>1.9747413326249585E-2</v>
      </c>
      <c r="P91" s="102">
        <v>13.084838071429738</v>
      </c>
      <c r="Q91" s="103">
        <v>4.051516694375551E-2</v>
      </c>
      <c r="R91" s="104">
        <v>0.11785516724278189</v>
      </c>
      <c r="S91" s="105">
        <v>9.0888657842470959E-3</v>
      </c>
    </row>
    <row r="92" spans="1:19" x14ac:dyDescent="0.3">
      <c r="A92" s="90" t="s">
        <v>609</v>
      </c>
      <c r="B92" s="90" t="s">
        <v>610</v>
      </c>
      <c r="C92" s="107">
        <v>3.3599139989100002</v>
      </c>
      <c r="D92" s="107">
        <v>3.995994</v>
      </c>
      <c r="E92" s="107">
        <v>1.2313628155126783</v>
      </c>
      <c r="F92" s="107">
        <v>3.553026574595846E-2</v>
      </c>
      <c r="G92" s="110">
        <v>8.622801080168637</v>
      </c>
      <c r="H92" s="101">
        <v>2.8187142491599997</v>
      </c>
      <c r="I92" s="99">
        <v>4.1348329964297665</v>
      </c>
      <c r="J92" s="106">
        <v>0</v>
      </c>
      <c r="K92" s="109">
        <v>9.1537032210564459E-2</v>
      </c>
      <c r="L92" s="101">
        <v>0</v>
      </c>
      <c r="M92" s="99">
        <v>1.7338254783672624</v>
      </c>
      <c r="N92" s="97">
        <v>0.18452815435804235</v>
      </c>
      <c r="O92" s="97">
        <v>3.0501457371795064E-3</v>
      </c>
      <c r="P92" s="102">
        <v>8.9664880562628149</v>
      </c>
      <c r="Q92" s="103">
        <v>3.9857927012211247E-2</v>
      </c>
      <c r="R92" s="104">
        <v>0.14152452282057837</v>
      </c>
      <c r="S92" s="105">
        <v>1.6036839391377719E-2</v>
      </c>
    </row>
    <row r="93" spans="1:19" x14ac:dyDescent="0.3">
      <c r="A93" s="90" t="s">
        <v>232</v>
      </c>
      <c r="B93" s="90" t="s">
        <v>233</v>
      </c>
      <c r="C93" s="107">
        <v>98.793539884748995</v>
      </c>
      <c r="D93" s="107">
        <v>75.194685000000007</v>
      </c>
      <c r="E93" s="107">
        <v>3.9430000159667506</v>
      </c>
      <c r="F93" s="107">
        <v>0</v>
      </c>
      <c r="G93" s="110">
        <v>177.93122490071576</v>
      </c>
      <c r="H93" s="101">
        <v>87.440667412016012</v>
      </c>
      <c r="I93" s="99">
        <v>77.165487405562956</v>
      </c>
      <c r="J93" s="106">
        <v>1.5235041935945302</v>
      </c>
      <c r="K93" s="109">
        <v>0</v>
      </c>
      <c r="L93" s="101">
        <v>0</v>
      </c>
      <c r="M93" s="99">
        <v>4.7742975054469046</v>
      </c>
      <c r="N93" s="97">
        <v>0</v>
      </c>
      <c r="O93" s="97">
        <v>0</v>
      </c>
      <c r="P93" s="102">
        <v>170.90395651662038</v>
      </c>
      <c r="Q93" s="103">
        <v>-3.9494295551646658E-2</v>
      </c>
      <c r="R93" s="104">
        <v>-5.6490412043217475E-3</v>
      </c>
      <c r="S93" s="105">
        <v>-3.3052801133582157E-5</v>
      </c>
    </row>
    <row r="94" spans="1:19" x14ac:dyDescent="0.3">
      <c r="A94" s="90" t="s">
        <v>317</v>
      </c>
      <c r="B94" s="90" t="s">
        <v>318</v>
      </c>
      <c r="C94" s="107">
        <v>200.49706668766999</v>
      </c>
      <c r="D94" s="107">
        <v>262.225596</v>
      </c>
      <c r="E94" s="107">
        <v>2.560358072372269</v>
      </c>
      <c r="F94" s="107">
        <v>0</v>
      </c>
      <c r="G94" s="110">
        <v>465.28302076004223</v>
      </c>
      <c r="H94" s="101">
        <v>171.023101622241</v>
      </c>
      <c r="I94" s="99">
        <v>269.0367382038516</v>
      </c>
      <c r="J94" s="106">
        <v>5.3116828865518571</v>
      </c>
      <c r="K94" s="109">
        <v>0</v>
      </c>
      <c r="L94" s="101">
        <v>0</v>
      </c>
      <c r="M94" s="99">
        <v>3.1015460164352766</v>
      </c>
      <c r="N94" s="97">
        <v>0</v>
      </c>
      <c r="O94" s="97">
        <v>1.1427560928313649</v>
      </c>
      <c r="P94" s="102">
        <v>449.61582482191108</v>
      </c>
      <c r="Q94" s="103">
        <v>-3.3672399892303639E-2</v>
      </c>
      <c r="R94" s="104">
        <v>1.1315833230136718</v>
      </c>
      <c r="S94" s="105">
        <v>2.5231283918287989E-3</v>
      </c>
    </row>
    <row r="95" spans="1:19" x14ac:dyDescent="0.3">
      <c r="A95" s="90" t="s">
        <v>389</v>
      </c>
      <c r="B95" s="90" t="s">
        <v>390</v>
      </c>
      <c r="C95" s="107">
        <v>2.872420310061</v>
      </c>
      <c r="D95" s="107">
        <v>5.3227149999999996</v>
      </c>
      <c r="E95" s="107">
        <v>0.87118740770416747</v>
      </c>
      <c r="F95" s="107">
        <v>7.6768797885843787E-2</v>
      </c>
      <c r="G95" s="110">
        <v>9.1430915156510117</v>
      </c>
      <c r="H95" s="101">
        <v>2.269475686552</v>
      </c>
      <c r="I95" s="99">
        <v>5.4296992070545036</v>
      </c>
      <c r="J95" s="106">
        <v>0</v>
      </c>
      <c r="K95" s="109">
        <v>7.1625747411370913E-2</v>
      </c>
      <c r="L95" s="101">
        <v>0</v>
      </c>
      <c r="M95" s="99">
        <v>1.0060417602874627</v>
      </c>
      <c r="N95" s="97">
        <v>0.39870246643938229</v>
      </c>
      <c r="O95" s="97">
        <v>7.7226031079327712E-2</v>
      </c>
      <c r="P95" s="102">
        <v>9.252770898824048</v>
      </c>
      <c r="Q95" s="103">
        <v>1.1995875026000635E-2</v>
      </c>
      <c r="R95" s="104">
        <v>0.44832953143404453</v>
      </c>
      <c r="S95" s="105">
        <v>5.0920837873322987E-2</v>
      </c>
    </row>
    <row r="96" spans="1:19" x14ac:dyDescent="0.3">
      <c r="A96" s="90" t="s">
        <v>779</v>
      </c>
      <c r="B96" s="90" t="s">
        <v>780</v>
      </c>
      <c r="C96" s="107">
        <v>16.763566868542</v>
      </c>
      <c r="D96" s="107">
        <v>20.751263000000002</v>
      </c>
      <c r="E96" s="107">
        <v>0</v>
      </c>
      <c r="F96" s="107">
        <v>0</v>
      </c>
      <c r="G96" s="110">
        <v>37.514829868542002</v>
      </c>
      <c r="H96" s="101">
        <v>15.510703306139</v>
      </c>
      <c r="I96" s="99">
        <v>21.292789923340472</v>
      </c>
      <c r="J96" s="106">
        <v>0</v>
      </c>
      <c r="K96" s="109">
        <v>0</v>
      </c>
      <c r="L96" s="101">
        <v>0</v>
      </c>
      <c r="M96" s="99">
        <v>0</v>
      </c>
      <c r="N96" s="97">
        <v>0</v>
      </c>
      <c r="O96" s="97">
        <v>2.8962430237279669E-2</v>
      </c>
      <c r="P96" s="102">
        <v>36.83245565971675</v>
      </c>
      <c r="Q96" s="103">
        <v>-1.8189452310363678E-2</v>
      </c>
      <c r="R96" s="104">
        <v>2.8962430237278625E-2</v>
      </c>
      <c r="S96" s="105">
        <v>7.8694785999498047E-4</v>
      </c>
    </row>
    <row r="97" spans="1:19" x14ac:dyDescent="0.3">
      <c r="A97" s="90" t="s">
        <v>331</v>
      </c>
      <c r="B97" s="90" t="s">
        <v>332</v>
      </c>
      <c r="C97" s="107">
        <v>183.53374777517899</v>
      </c>
      <c r="D97" s="107">
        <v>317.11131999999998</v>
      </c>
      <c r="E97" s="107">
        <v>4.5713598741257027</v>
      </c>
      <c r="F97" s="107">
        <v>1.4266337664904367</v>
      </c>
      <c r="G97" s="110">
        <v>506.6430614157951</v>
      </c>
      <c r="H97" s="101">
        <v>151.64424586041102</v>
      </c>
      <c r="I97" s="99">
        <v>326.93078282638487</v>
      </c>
      <c r="J97" s="106">
        <v>6.4547044980530144</v>
      </c>
      <c r="K97" s="109">
        <v>0</v>
      </c>
      <c r="L97" s="101">
        <v>0</v>
      </c>
      <c r="M97" s="99">
        <v>5.5878298389499896</v>
      </c>
      <c r="N97" s="97">
        <v>7.4092914969342045</v>
      </c>
      <c r="O97" s="97">
        <v>2.8232773911632125</v>
      </c>
      <c r="P97" s="102">
        <v>500.85013191189637</v>
      </c>
      <c r="Q97" s="103">
        <v>-1.1433946194211382E-2</v>
      </c>
      <c r="R97" s="104">
        <v>8.3815238616091392</v>
      </c>
      <c r="S97" s="105">
        <v>1.7019407378659313E-2</v>
      </c>
    </row>
    <row r="98" spans="1:19" x14ac:dyDescent="0.3">
      <c r="A98" s="90" t="s">
        <v>762</v>
      </c>
      <c r="B98" s="90" t="s">
        <v>1337</v>
      </c>
      <c r="C98" s="107">
        <v>29.341119397488001</v>
      </c>
      <c r="D98" s="107">
        <v>44.562981000000001</v>
      </c>
      <c r="E98" s="107">
        <v>0</v>
      </c>
      <c r="F98" s="107">
        <v>8.1082807434084858E-2</v>
      </c>
      <c r="G98" s="110">
        <v>73.985183204922095</v>
      </c>
      <c r="H98" s="101">
        <v>26.872982001564999</v>
      </c>
      <c r="I98" s="99">
        <v>45.888950547961954</v>
      </c>
      <c r="J98" s="106">
        <v>0</v>
      </c>
      <c r="K98" s="109">
        <v>0</v>
      </c>
      <c r="L98" s="101">
        <v>0</v>
      </c>
      <c r="M98" s="99">
        <v>0</v>
      </c>
      <c r="N98" s="97">
        <v>0.42110748377056978</v>
      </c>
      <c r="O98" s="97">
        <v>0.14934479125429739</v>
      </c>
      <c r="P98" s="102">
        <v>73.332384824551823</v>
      </c>
      <c r="Q98" s="103">
        <v>-8.8233664105712671E-3</v>
      </c>
      <c r="R98" s="104">
        <v>0.46582929769057557</v>
      </c>
      <c r="S98" s="105">
        <v>6.3929095361019784E-3</v>
      </c>
    </row>
    <row r="99" spans="1:19" x14ac:dyDescent="0.3">
      <c r="A99" s="90" t="s">
        <v>67</v>
      </c>
      <c r="B99" s="90" t="s">
        <v>68</v>
      </c>
      <c r="C99" s="107">
        <v>132.128908541616</v>
      </c>
      <c r="D99" s="107">
        <v>86.716521</v>
      </c>
      <c r="E99" s="107">
        <v>3.7046800230920507</v>
      </c>
      <c r="F99" s="107">
        <v>0</v>
      </c>
      <c r="G99" s="110">
        <v>222.55010956470804</v>
      </c>
      <c r="H99" s="101">
        <v>117.900788644855</v>
      </c>
      <c r="I99" s="99">
        <v>90.750251622284154</v>
      </c>
      <c r="J99" s="106">
        <v>1.7917127664814145</v>
      </c>
      <c r="K99" s="109">
        <v>0</v>
      </c>
      <c r="L99" s="101">
        <v>0</v>
      </c>
      <c r="M99" s="99">
        <v>5.2112663793840639</v>
      </c>
      <c r="N99" s="97">
        <v>0</v>
      </c>
      <c r="O99" s="97">
        <v>0</v>
      </c>
      <c r="P99" s="102">
        <v>215.65401941300462</v>
      </c>
      <c r="Q99" s="103">
        <v>-3.0986685044512779E-2</v>
      </c>
      <c r="R99" s="104">
        <v>-7.5172920462875936E-3</v>
      </c>
      <c r="S99" s="105">
        <v>-3.4856897345439043E-5</v>
      </c>
    </row>
    <row r="100" spans="1:19" x14ac:dyDescent="0.3">
      <c r="A100" s="90" t="s">
        <v>319</v>
      </c>
      <c r="B100" s="90" t="s">
        <v>320</v>
      </c>
      <c r="C100" s="107">
        <v>73.290519892153995</v>
      </c>
      <c r="D100" s="107">
        <v>195.91224199999999</v>
      </c>
      <c r="E100" s="107">
        <v>1.7667603022662286</v>
      </c>
      <c r="F100" s="107">
        <v>0.29095262743919237</v>
      </c>
      <c r="G100" s="110">
        <v>271.26047482185942</v>
      </c>
      <c r="H100" s="101">
        <v>56.143158331256004</v>
      </c>
      <c r="I100" s="99">
        <v>200.17073379408279</v>
      </c>
      <c r="J100" s="106">
        <v>3.9520381795475186</v>
      </c>
      <c r="K100" s="109">
        <v>0</v>
      </c>
      <c r="L100" s="101">
        <v>0</v>
      </c>
      <c r="M100" s="99">
        <v>2.0989726500869259</v>
      </c>
      <c r="N100" s="97">
        <v>1.5110765489583864</v>
      </c>
      <c r="O100" s="97">
        <v>2.9678679615968804</v>
      </c>
      <c r="P100" s="102">
        <v>266.84384746552848</v>
      </c>
      <c r="Q100" s="103">
        <v>-1.6281868411648973E-2</v>
      </c>
      <c r="R100" s="104">
        <v>4.09949907013538</v>
      </c>
      <c r="S100" s="105">
        <v>1.5602615603994698E-2</v>
      </c>
    </row>
    <row r="101" spans="1:19" x14ac:dyDescent="0.3">
      <c r="A101" s="111" t="s">
        <v>765</v>
      </c>
      <c r="B101" s="90" t="s">
        <v>1338</v>
      </c>
      <c r="C101" s="107">
        <v>19.426250881858</v>
      </c>
      <c r="D101" s="107">
        <v>34.176215999999997</v>
      </c>
      <c r="E101" s="107">
        <v>0</v>
      </c>
      <c r="F101" s="107">
        <v>9.4019347169111839E-3</v>
      </c>
      <c r="G101" s="110">
        <v>53.611868816574905</v>
      </c>
      <c r="H101" s="101">
        <v>17.636116744329001</v>
      </c>
      <c r="I101" s="99">
        <v>35.153357707440477</v>
      </c>
      <c r="J101" s="106">
        <v>0</v>
      </c>
      <c r="K101" s="109">
        <v>0</v>
      </c>
      <c r="L101" s="101">
        <v>0</v>
      </c>
      <c r="M101" s="99">
        <v>0</v>
      </c>
      <c r="N101" s="97">
        <v>4.8829402884603253E-2</v>
      </c>
      <c r="O101" s="97">
        <v>0.16676470457067072</v>
      </c>
      <c r="P101" s="102">
        <v>53.005068559224753</v>
      </c>
      <c r="Q101" s="103">
        <v>-1.1318394056104053E-2</v>
      </c>
      <c r="R101" s="104">
        <v>0.20346257878828311</v>
      </c>
      <c r="S101" s="105">
        <v>3.8533407272435629E-3</v>
      </c>
    </row>
    <row r="102" spans="1:19" x14ac:dyDescent="0.3">
      <c r="A102" s="90" t="s">
        <v>523</v>
      </c>
      <c r="B102" s="90" t="s">
        <v>524</v>
      </c>
      <c r="C102" s="107">
        <v>6.0298584417639995</v>
      </c>
      <c r="D102" s="107">
        <v>5.9465199999999996</v>
      </c>
      <c r="E102" s="107">
        <v>1.5814846260184496</v>
      </c>
      <c r="F102" s="107">
        <v>0</v>
      </c>
      <c r="G102" s="110">
        <v>13.557863067782447</v>
      </c>
      <c r="H102" s="101">
        <v>5.148714602479</v>
      </c>
      <c r="I102" s="99">
        <v>6.0881116835063063</v>
      </c>
      <c r="J102" s="106">
        <v>0</v>
      </c>
      <c r="K102" s="109">
        <v>0.10128339162218065</v>
      </c>
      <c r="L102" s="101">
        <v>0</v>
      </c>
      <c r="M102" s="99">
        <v>1.9066226878178483</v>
      </c>
      <c r="N102" s="97">
        <v>0</v>
      </c>
      <c r="O102" s="97">
        <v>0</v>
      </c>
      <c r="P102" s="102">
        <v>13.244732365425335</v>
      </c>
      <c r="Q102" s="103">
        <v>-2.3095874386075244E-2</v>
      </c>
      <c r="R102" s="104">
        <v>0.1009207856874248</v>
      </c>
      <c r="S102" s="105">
        <v>7.6781978404956092E-3</v>
      </c>
    </row>
    <row r="103" spans="1:19" x14ac:dyDescent="0.3">
      <c r="A103" s="90" t="s">
        <v>87</v>
      </c>
      <c r="B103" s="90" t="s">
        <v>88</v>
      </c>
      <c r="C103" s="107">
        <v>122.173171075152</v>
      </c>
      <c r="D103" s="107">
        <v>96.671000000000006</v>
      </c>
      <c r="E103" s="107">
        <v>4.3027546108207737</v>
      </c>
      <c r="F103" s="107">
        <v>0</v>
      </c>
      <c r="G103" s="110">
        <v>223.1469256859728</v>
      </c>
      <c r="H103" s="101">
        <v>107.94992463684801</v>
      </c>
      <c r="I103" s="99">
        <v>99.939499090424093</v>
      </c>
      <c r="J103" s="106">
        <v>1.9731391725651324</v>
      </c>
      <c r="K103" s="109">
        <v>0</v>
      </c>
      <c r="L103" s="101">
        <v>0</v>
      </c>
      <c r="M103" s="99">
        <v>5.560058012283605</v>
      </c>
      <c r="N103" s="97">
        <v>0</v>
      </c>
      <c r="O103" s="97">
        <v>0</v>
      </c>
      <c r="P103" s="102">
        <v>215.42262091212086</v>
      </c>
      <c r="Q103" s="103">
        <v>-3.461533135671381E-2</v>
      </c>
      <c r="R103" s="104">
        <v>-6.7917269553277038E-3</v>
      </c>
      <c r="S103" s="105">
        <v>-3.1526460904882818E-5</v>
      </c>
    </row>
    <row r="104" spans="1:19" x14ac:dyDescent="0.3">
      <c r="A104" s="90" t="s">
        <v>294</v>
      </c>
      <c r="B104" s="90" t="s">
        <v>295</v>
      </c>
      <c r="C104" s="107">
        <v>219.22480182575299</v>
      </c>
      <c r="D104" s="107">
        <v>174.13377299999999</v>
      </c>
      <c r="E104" s="107">
        <v>8.700265674319585</v>
      </c>
      <c r="F104" s="107">
        <v>0</v>
      </c>
      <c r="G104" s="110">
        <v>402.05884050007256</v>
      </c>
      <c r="H104" s="101">
        <v>193.64733022973999</v>
      </c>
      <c r="I104" s="99">
        <v>177.96397047797615</v>
      </c>
      <c r="J104" s="106">
        <v>3.5136025760705767</v>
      </c>
      <c r="K104" s="109">
        <v>0</v>
      </c>
      <c r="L104" s="101">
        <v>0</v>
      </c>
      <c r="M104" s="99">
        <v>10.448807533786328</v>
      </c>
      <c r="N104" s="97">
        <v>0</v>
      </c>
      <c r="O104" s="97">
        <v>0</v>
      </c>
      <c r="P104" s="102">
        <v>385.5737108175731</v>
      </c>
      <c r="Q104" s="103">
        <v>-4.100178387321516E-2</v>
      </c>
      <c r="R104" s="104">
        <v>-1.2549648004778646E-2</v>
      </c>
      <c r="S104" s="105">
        <v>-3.2546927345454472E-5</v>
      </c>
    </row>
    <row r="105" spans="1:19" x14ac:dyDescent="0.3">
      <c r="A105" s="90" t="s">
        <v>781</v>
      </c>
      <c r="B105" s="90" t="s">
        <v>782</v>
      </c>
      <c r="C105" s="107">
        <v>13.282810423176</v>
      </c>
      <c r="D105" s="107">
        <v>15.183372199999999</v>
      </c>
      <c r="E105" s="107">
        <v>0</v>
      </c>
      <c r="F105" s="107">
        <v>0</v>
      </c>
      <c r="G105" s="110">
        <v>28.466182623176</v>
      </c>
      <c r="H105" s="101">
        <v>12.332139905843999</v>
      </c>
      <c r="I105" s="99">
        <v>15.560398620413324</v>
      </c>
      <c r="J105" s="106">
        <v>0</v>
      </c>
      <c r="K105" s="109">
        <v>0</v>
      </c>
      <c r="L105" s="101">
        <v>0</v>
      </c>
      <c r="M105" s="99">
        <v>0</v>
      </c>
      <c r="N105" s="97">
        <v>0</v>
      </c>
      <c r="O105" s="97">
        <v>6.0952048966590741E-3</v>
      </c>
      <c r="P105" s="102">
        <v>27.898633731153982</v>
      </c>
      <c r="Q105" s="103">
        <v>-1.9937653725299383E-2</v>
      </c>
      <c r="R105" s="104">
        <v>6.0952048966598227E-3</v>
      </c>
      <c r="S105" s="105">
        <v>2.1852456673751485E-4</v>
      </c>
    </row>
    <row r="106" spans="1:19" x14ac:dyDescent="0.3">
      <c r="A106" s="90" t="s">
        <v>147</v>
      </c>
      <c r="B106" s="90" t="s">
        <v>148</v>
      </c>
      <c r="C106" s="107">
        <v>135.14275226799899</v>
      </c>
      <c r="D106" s="107">
        <v>110.86429</v>
      </c>
      <c r="E106" s="107">
        <v>9.048005928875126</v>
      </c>
      <c r="F106" s="107">
        <v>0</v>
      </c>
      <c r="G106" s="110">
        <v>255.05504819687411</v>
      </c>
      <c r="H106" s="101">
        <v>118.936266805202</v>
      </c>
      <c r="I106" s="99">
        <v>115.07575345518175</v>
      </c>
      <c r="J106" s="106">
        <v>2.2719793377133608</v>
      </c>
      <c r="K106" s="109">
        <v>0</v>
      </c>
      <c r="L106" s="101">
        <v>0</v>
      </c>
      <c r="M106" s="99">
        <v>9.853233002555962</v>
      </c>
      <c r="N106" s="97">
        <v>0</v>
      </c>
      <c r="O106" s="97">
        <v>0</v>
      </c>
      <c r="P106" s="102">
        <v>246.13723260065305</v>
      </c>
      <c r="Q106" s="103">
        <v>-3.496427794417737E-2</v>
      </c>
      <c r="R106" s="104">
        <v>-7.6027889217016309E-3</v>
      </c>
      <c r="S106" s="105">
        <v>-3.0887460667897645E-5</v>
      </c>
    </row>
    <row r="107" spans="1:19" x14ac:dyDescent="0.3">
      <c r="A107" s="90" t="s">
        <v>357</v>
      </c>
      <c r="B107" s="90" t="s">
        <v>358</v>
      </c>
      <c r="C107" s="107">
        <v>3.9953711459119998</v>
      </c>
      <c r="D107" s="107">
        <v>4.0172999999999996</v>
      </c>
      <c r="E107" s="107">
        <v>1.757837843404753</v>
      </c>
      <c r="F107" s="107">
        <v>3.0924550808527615E-2</v>
      </c>
      <c r="G107" s="110">
        <v>9.8014335401252808</v>
      </c>
      <c r="H107" s="101">
        <v>3.4058510459270002</v>
      </c>
      <c r="I107" s="99">
        <v>4.1121609191035482</v>
      </c>
      <c r="J107" s="106">
        <v>0</v>
      </c>
      <c r="K107" s="109">
        <v>9.002338813088416E-2</v>
      </c>
      <c r="L107" s="101">
        <v>0</v>
      </c>
      <c r="M107" s="99">
        <v>2.025875732081889</v>
      </c>
      <c r="N107" s="97">
        <v>0.16060815097332087</v>
      </c>
      <c r="O107" s="97">
        <v>0</v>
      </c>
      <c r="P107" s="102">
        <v>9.794519236216642</v>
      </c>
      <c r="Q107" s="103">
        <v>-7.0543802397199222E-4</v>
      </c>
      <c r="R107" s="104">
        <v>0.12046328601747192</v>
      </c>
      <c r="S107" s="105">
        <v>1.2452200673388892E-2</v>
      </c>
    </row>
    <row r="108" spans="1:19" x14ac:dyDescent="0.3">
      <c r="A108" s="90" t="s">
        <v>391</v>
      </c>
      <c r="B108" s="90" t="s">
        <v>392</v>
      </c>
      <c r="C108" s="107">
        <v>4.4679753767159998</v>
      </c>
      <c r="D108" s="107">
        <v>6.7330896600000001</v>
      </c>
      <c r="E108" s="107">
        <v>3.0231927919664194</v>
      </c>
      <c r="F108" s="107">
        <v>4.3168767944060105E-2</v>
      </c>
      <c r="G108" s="110">
        <v>14.267426596626478</v>
      </c>
      <c r="H108" s="101">
        <v>3.6438740176859996</v>
      </c>
      <c r="I108" s="99">
        <v>6.9688024371444088</v>
      </c>
      <c r="J108" s="106">
        <v>0</v>
      </c>
      <c r="K108" s="109">
        <v>0.19301893819646082</v>
      </c>
      <c r="L108" s="101">
        <v>0</v>
      </c>
      <c r="M108" s="99">
        <v>4.3809771297520532</v>
      </c>
      <c r="N108" s="97">
        <v>0.2241990851288283</v>
      </c>
      <c r="O108" s="97">
        <v>6.2355926732322195E-2</v>
      </c>
      <c r="P108" s="102">
        <v>15.473227534640072</v>
      </c>
      <c r="Q108" s="103">
        <v>8.4514255591033108E-2</v>
      </c>
      <c r="R108" s="104">
        <v>0.23058831195155705</v>
      </c>
      <c r="S108" s="105">
        <v>1.5127846863181582E-2</v>
      </c>
    </row>
    <row r="109" spans="1:19" x14ac:dyDescent="0.3">
      <c r="A109" s="90" t="s">
        <v>417</v>
      </c>
      <c r="B109" s="90" t="s">
        <v>418</v>
      </c>
      <c r="C109" s="107">
        <v>2.2338063957690002</v>
      </c>
      <c r="D109" s="107">
        <v>7.3737165400000002</v>
      </c>
      <c r="E109" s="107">
        <v>0.80923675788678162</v>
      </c>
      <c r="F109" s="107">
        <v>0</v>
      </c>
      <c r="G109" s="110">
        <v>10.416759693655782</v>
      </c>
      <c r="H109" s="101">
        <v>1.526947465741</v>
      </c>
      <c r="I109" s="99">
        <v>7.5337600735369659</v>
      </c>
      <c r="J109" s="106">
        <v>0</v>
      </c>
      <c r="K109" s="109">
        <v>8.7112915514049483E-2</v>
      </c>
      <c r="L109" s="101">
        <v>0</v>
      </c>
      <c r="M109" s="99">
        <v>1.1579154830048655</v>
      </c>
      <c r="N109" s="97">
        <v>0</v>
      </c>
      <c r="O109" s="97">
        <v>0.14542471879760743</v>
      </c>
      <c r="P109" s="102">
        <v>10.451160656594487</v>
      </c>
      <c r="Q109" s="103">
        <v>3.3024629491698924E-3</v>
      </c>
      <c r="R109" s="104">
        <v>0.23240245426153194</v>
      </c>
      <c r="S109" s="105">
        <v>2.2742729562626712E-2</v>
      </c>
    </row>
    <row r="110" spans="1:19" x14ac:dyDescent="0.3">
      <c r="A110" s="90" t="s">
        <v>467</v>
      </c>
      <c r="B110" s="90" t="s">
        <v>468</v>
      </c>
      <c r="C110" s="107">
        <v>3.1809557453539998</v>
      </c>
      <c r="D110" s="107">
        <v>6.5012259999999999</v>
      </c>
      <c r="E110" s="107">
        <v>2.650635005276671</v>
      </c>
      <c r="F110" s="107">
        <v>0</v>
      </c>
      <c r="G110" s="110">
        <v>12.332816750630672</v>
      </c>
      <c r="H110" s="101">
        <v>2.4686039407379998</v>
      </c>
      <c r="I110" s="99">
        <v>6.6845895262453885</v>
      </c>
      <c r="J110" s="106">
        <v>0</v>
      </c>
      <c r="K110" s="109">
        <v>0.15452161798895198</v>
      </c>
      <c r="L110" s="101">
        <v>0</v>
      </c>
      <c r="M110" s="99">
        <v>3.3444977333496446</v>
      </c>
      <c r="N110" s="97">
        <v>0</v>
      </c>
      <c r="O110" s="97">
        <v>9.6440559849453822E-2</v>
      </c>
      <c r="P110" s="102">
        <v>12.74865337817144</v>
      </c>
      <c r="Q110" s="103">
        <v>3.3717895591005471E-2</v>
      </c>
      <c r="R110" s="104">
        <v>9.6255027707087493E-2</v>
      </c>
      <c r="S110" s="105">
        <v>7.607650742640022E-3</v>
      </c>
    </row>
    <row r="111" spans="1:19" x14ac:dyDescent="0.3">
      <c r="A111" s="90" t="s">
        <v>501</v>
      </c>
      <c r="B111" s="90" t="s">
        <v>502</v>
      </c>
      <c r="C111" s="107">
        <v>4.621875065687</v>
      </c>
      <c r="D111" s="107">
        <v>8.8006709999999995</v>
      </c>
      <c r="E111" s="107">
        <v>2.797702962502397</v>
      </c>
      <c r="F111" s="107">
        <v>0</v>
      </c>
      <c r="G111" s="110">
        <v>16.220249028189397</v>
      </c>
      <c r="H111" s="101">
        <v>3.6343316417040001</v>
      </c>
      <c r="I111" s="99">
        <v>9.0229989522524789</v>
      </c>
      <c r="J111" s="106">
        <v>0</v>
      </c>
      <c r="K111" s="109">
        <v>0.16974859211912077</v>
      </c>
      <c r="L111" s="101">
        <v>0</v>
      </c>
      <c r="M111" s="99">
        <v>3.6077900658511743</v>
      </c>
      <c r="N111" s="97">
        <v>0</v>
      </c>
      <c r="O111" s="97">
        <v>0.12030845522238537</v>
      </c>
      <c r="P111" s="102">
        <v>16.555177707149159</v>
      </c>
      <c r="Q111" s="103">
        <v>2.0648800050953937E-2</v>
      </c>
      <c r="R111" s="104">
        <v>0.28978661760120872</v>
      </c>
      <c r="S111" s="105">
        <v>1.7816148164271566E-2</v>
      </c>
    </row>
    <row r="112" spans="1:19" x14ac:dyDescent="0.3">
      <c r="A112" s="90" t="s">
        <v>581</v>
      </c>
      <c r="B112" s="111" t="s">
        <v>582</v>
      </c>
      <c r="C112" s="107">
        <v>9.8770833561940012</v>
      </c>
      <c r="D112" s="107">
        <v>5.0349259999999996</v>
      </c>
      <c r="E112" s="107">
        <v>1.9850184180875339</v>
      </c>
      <c r="F112" s="107">
        <v>0.12712847249523804</v>
      </c>
      <c r="G112" s="110">
        <v>17.024156246776773</v>
      </c>
      <c r="H112" s="101">
        <v>8.7799549346540005</v>
      </c>
      <c r="I112" s="99">
        <v>5.1409990587878829</v>
      </c>
      <c r="J112" s="106">
        <v>0</v>
      </c>
      <c r="K112" s="109">
        <v>0.14194929588886993</v>
      </c>
      <c r="L112" s="101">
        <v>0</v>
      </c>
      <c r="M112" s="99">
        <v>2.4750648320683513</v>
      </c>
      <c r="N112" s="97">
        <v>0.66024787328172019</v>
      </c>
      <c r="O112" s="97">
        <v>0</v>
      </c>
      <c r="P112" s="102">
        <v>17.198215994680826</v>
      </c>
      <c r="Q112" s="103">
        <v>1.0224280450727669E-2</v>
      </c>
      <c r="R112" s="104">
        <v>0.4956057150733848</v>
      </c>
      <c r="S112" s="105">
        <v>2.9672351014408811E-2</v>
      </c>
    </row>
    <row r="113" spans="1:19" x14ac:dyDescent="0.3">
      <c r="A113" s="90" t="s">
        <v>611</v>
      </c>
      <c r="B113" s="90" t="s">
        <v>612</v>
      </c>
      <c r="C113" s="107">
        <v>3.9306210690430001</v>
      </c>
      <c r="D113" s="107">
        <v>3.6349390000000001</v>
      </c>
      <c r="E113" s="107">
        <v>2.0244218292147678</v>
      </c>
      <c r="F113" s="107">
        <v>6.4484461477910737E-3</v>
      </c>
      <c r="G113" s="110">
        <v>9.5964303444055599</v>
      </c>
      <c r="H113" s="101">
        <v>3.3739964869130006</v>
      </c>
      <c r="I113" s="99">
        <v>3.7635356834141125</v>
      </c>
      <c r="J113" s="106">
        <v>0</v>
      </c>
      <c r="K113" s="109">
        <v>0.10193392075893769</v>
      </c>
      <c r="L113" s="101">
        <v>0</v>
      </c>
      <c r="M113" s="99">
        <v>2.6311068647541003</v>
      </c>
      <c r="N113" s="97">
        <v>3.3490317090140741E-2</v>
      </c>
      <c r="O113" s="97">
        <v>0</v>
      </c>
      <c r="P113" s="102">
        <v>9.9040632729302907</v>
      </c>
      <c r="Q113" s="103">
        <v>3.2057016774375051E-2</v>
      </c>
      <c r="R113" s="104">
        <v>2.493195254269942E-2</v>
      </c>
      <c r="S113" s="105">
        <v>2.5236988692768233E-3</v>
      </c>
    </row>
    <row r="114" spans="1:19" x14ac:dyDescent="0.3">
      <c r="A114" s="90" t="s">
        <v>218</v>
      </c>
      <c r="B114" s="90" t="s">
        <v>219</v>
      </c>
      <c r="C114" s="107">
        <v>95.850032537309005</v>
      </c>
      <c r="D114" s="107">
        <v>132.56742</v>
      </c>
      <c r="E114" s="107">
        <v>5.3662168527941168</v>
      </c>
      <c r="F114" s="107">
        <v>0.3569848278575054</v>
      </c>
      <c r="G114" s="110">
        <v>234.14065421796062</v>
      </c>
      <c r="H114" s="101">
        <v>80.887473183053004</v>
      </c>
      <c r="I114" s="99">
        <v>135.97658469176343</v>
      </c>
      <c r="J114" s="106">
        <v>2.6846314845362902</v>
      </c>
      <c r="K114" s="109">
        <v>0</v>
      </c>
      <c r="L114" s="101">
        <v>0</v>
      </c>
      <c r="M114" s="99">
        <v>6.2473875835799975</v>
      </c>
      <c r="N114" s="97">
        <v>1.854017976937367</v>
      </c>
      <c r="O114" s="97">
        <v>0.75302682618100503</v>
      </c>
      <c r="P114" s="102">
        <v>228.40312174605111</v>
      </c>
      <c r="Q114" s="103">
        <v>-2.4504640132116728E-2</v>
      </c>
      <c r="R114" s="104">
        <v>2.1411345490837164</v>
      </c>
      <c r="S114" s="105">
        <v>9.4630767439508028E-3</v>
      </c>
    </row>
    <row r="115" spans="1:19" x14ac:dyDescent="0.3">
      <c r="A115" s="90" t="s">
        <v>665</v>
      </c>
      <c r="B115" s="90" t="s">
        <v>666</v>
      </c>
      <c r="C115" s="107">
        <v>5.2808475205229994</v>
      </c>
      <c r="D115" s="107">
        <v>6.2071300000000003</v>
      </c>
      <c r="E115" s="107">
        <v>1.9268004661399869</v>
      </c>
      <c r="F115" s="107">
        <v>0</v>
      </c>
      <c r="G115" s="110">
        <v>13.414777986662987</v>
      </c>
      <c r="H115" s="101">
        <v>4.4356370366290001</v>
      </c>
      <c r="I115" s="99">
        <v>6.3884940787537756</v>
      </c>
      <c r="J115" s="106">
        <v>0</v>
      </c>
      <c r="K115" s="109">
        <v>9.2953226056982932E-2</v>
      </c>
      <c r="L115" s="101">
        <v>0</v>
      </c>
      <c r="M115" s="99">
        <v>2.1829499980234064</v>
      </c>
      <c r="N115" s="97">
        <v>0</v>
      </c>
      <c r="O115" s="97">
        <v>1.4848753068027578E-2</v>
      </c>
      <c r="P115" s="102">
        <v>13.114883092531194</v>
      </c>
      <c r="Q115" s="103">
        <v>-2.2355561488229557E-2</v>
      </c>
      <c r="R115" s="104">
        <v>0.10748578588454016</v>
      </c>
      <c r="S115" s="105">
        <v>8.2634352861364491E-3</v>
      </c>
    </row>
    <row r="116" spans="1:19" x14ac:dyDescent="0.3">
      <c r="A116" s="90" t="s">
        <v>321</v>
      </c>
      <c r="B116" s="90" t="s">
        <v>322</v>
      </c>
      <c r="C116" s="107">
        <v>137.004592152653</v>
      </c>
      <c r="D116" s="107">
        <v>227.220731</v>
      </c>
      <c r="E116" s="107">
        <v>2.4989549929715267</v>
      </c>
      <c r="F116" s="107">
        <v>0</v>
      </c>
      <c r="G116" s="110">
        <v>366.72427814562451</v>
      </c>
      <c r="H116" s="101">
        <v>113.80459501356302</v>
      </c>
      <c r="I116" s="99">
        <v>232.86685698450444</v>
      </c>
      <c r="J116" s="106">
        <v>4.5975687459921835</v>
      </c>
      <c r="K116" s="109">
        <v>0</v>
      </c>
      <c r="L116" s="101">
        <v>0</v>
      </c>
      <c r="M116" s="99">
        <v>2.8786874418285096</v>
      </c>
      <c r="N116" s="97">
        <v>0</v>
      </c>
      <c r="O116" s="97">
        <v>2.7037355419281113</v>
      </c>
      <c r="P116" s="102">
        <v>356.85144372781627</v>
      </c>
      <c r="Q116" s="103">
        <v>-2.6921682054242883E-2</v>
      </c>
      <c r="R116" s="104">
        <v>2.6962800838273324</v>
      </c>
      <c r="S116" s="105">
        <v>7.6132733914836886E-3</v>
      </c>
    </row>
    <row r="117" spans="1:19" x14ac:dyDescent="0.3">
      <c r="A117" s="90" t="s">
        <v>783</v>
      </c>
      <c r="B117" s="90" t="s">
        <v>784</v>
      </c>
      <c r="C117" s="107">
        <v>14.560762866008</v>
      </c>
      <c r="D117" s="107">
        <v>23.170178</v>
      </c>
      <c r="E117" s="107">
        <v>0</v>
      </c>
      <c r="F117" s="107">
        <v>0</v>
      </c>
      <c r="G117" s="110">
        <v>37.730940866007998</v>
      </c>
      <c r="H117" s="101">
        <v>13.300681955288001</v>
      </c>
      <c r="I117" s="99">
        <v>23.832459631868499</v>
      </c>
      <c r="J117" s="106">
        <v>0</v>
      </c>
      <c r="K117" s="109">
        <v>0</v>
      </c>
      <c r="L117" s="101">
        <v>0</v>
      </c>
      <c r="M117" s="99">
        <v>0</v>
      </c>
      <c r="N117" s="97">
        <v>0</v>
      </c>
      <c r="O117" s="97">
        <v>9.6834239015289689E-2</v>
      </c>
      <c r="P117" s="102">
        <v>37.229975826171788</v>
      </c>
      <c r="Q117" s="103">
        <v>-1.3277300494977367E-2</v>
      </c>
      <c r="R117" s="104">
        <v>9.6834239015286983E-2</v>
      </c>
      <c r="S117" s="105">
        <v>2.6077577839193579E-3</v>
      </c>
    </row>
    <row r="118" spans="1:19" x14ac:dyDescent="0.3">
      <c r="A118" s="90" t="s">
        <v>419</v>
      </c>
      <c r="B118" s="90" t="s">
        <v>420</v>
      </c>
      <c r="C118" s="107">
        <v>6.0786664546910005</v>
      </c>
      <c r="D118" s="107">
        <v>7.2994000000000003</v>
      </c>
      <c r="E118" s="107">
        <v>1.0750221871577101</v>
      </c>
      <c r="F118" s="107">
        <v>0</v>
      </c>
      <c r="G118" s="110">
        <v>14.453088641848712</v>
      </c>
      <c r="H118" s="101">
        <v>5.0943955504760003</v>
      </c>
      <c r="I118" s="99">
        <v>7.403634831491571</v>
      </c>
      <c r="J118" s="106">
        <v>0</v>
      </c>
      <c r="K118" s="109">
        <v>6.7988545316262916E-2</v>
      </c>
      <c r="L118" s="101">
        <v>0</v>
      </c>
      <c r="M118" s="99">
        <v>1.1726338830537437</v>
      </c>
      <c r="N118" s="97">
        <v>0</v>
      </c>
      <c r="O118" s="97">
        <v>3.0605218606561804E-2</v>
      </c>
      <c r="P118" s="102">
        <v>13.769258028944138</v>
      </c>
      <c r="Q118" s="103">
        <v>-4.7313804671795336E-2</v>
      </c>
      <c r="R118" s="104">
        <v>9.8232694004645182E-2</v>
      </c>
      <c r="S118" s="105">
        <v>7.1854664590218125E-3</v>
      </c>
    </row>
    <row r="119" spans="1:19" x14ac:dyDescent="0.3">
      <c r="A119" s="90" t="s">
        <v>469</v>
      </c>
      <c r="B119" s="90" t="s">
        <v>470</v>
      </c>
      <c r="C119" s="107">
        <v>4.2834751526070001</v>
      </c>
      <c r="D119" s="107">
        <v>5.5488799999999996</v>
      </c>
      <c r="E119" s="107">
        <v>2.2591874624984665</v>
      </c>
      <c r="F119" s="107">
        <v>0</v>
      </c>
      <c r="G119" s="110">
        <v>12.091542615105467</v>
      </c>
      <c r="H119" s="101">
        <v>3.5600745678230004</v>
      </c>
      <c r="I119" s="99">
        <v>5.6938127512926409</v>
      </c>
      <c r="J119" s="106">
        <v>0</v>
      </c>
      <c r="K119" s="109">
        <v>0.14299642312105398</v>
      </c>
      <c r="L119" s="101">
        <v>0</v>
      </c>
      <c r="M119" s="99">
        <v>2.6772359479760293</v>
      </c>
      <c r="N119" s="97">
        <v>0</v>
      </c>
      <c r="O119" s="97">
        <v>2.8570068464211354E-2</v>
      </c>
      <c r="P119" s="102">
        <v>12.102689758676936</v>
      </c>
      <c r="Q119" s="103">
        <v>9.2189590082104682E-4</v>
      </c>
      <c r="R119" s="104">
        <v>2.8314523859714669E-2</v>
      </c>
      <c r="S119" s="105">
        <v>2.3450094360218288E-3</v>
      </c>
    </row>
    <row r="120" spans="1:19" x14ac:dyDescent="0.3">
      <c r="A120" s="90" t="s">
        <v>371</v>
      </c>
      <c r="B120" s="90" t="s">
        <v>372</v>
      </c>
      <c r="C120" s="107">
        <v>2.7463837889749998</v>
      </c>
      <c r="D120" s="107">
        <v>3.618973</v>
      </c>
      <c r="E120" s="107">
        <v>0.72189247822990055</v>
      </c>
      <c r="F120" s="107">
        <v>0.12967156082390188</v>
      </c>
      <c r="G120" s="110">
        <v>7.216920828028802</v>
      </c>
      <c r="H120" s="101">
        <v>2.2780623388199999</v>
      </c>
      <c r="I120" s="99">
        <v>3.6972625585154746</v>
      </c>
      <c r="J120" s="106">
        <v>0</v>
      </c>
      <c r="K120" s="109">
        <v>5.1100168833146289E-2</v>
      </c>
      <c r="L120" s="101">
        <v>0</v>
      </c>
      <c r="M120" s="99">
        <v>0.99075540554848585</v>
      </c>
      <c r="N120" s="97">
        <v>0.673455525569297</v>
      </c>
      <c r="O120" s="97">
        <v>1.8284984772024813E-2</v>
      </c>
      <c r="P120" s="102">
        <v>7.7089209820584284</v>
      </c>
      <c r="Q120" s="103">
        <v>6.817314000713641E-2</v>
      </c>
      <c r="R120" s="104">
        <v>0.57535161083678243</v>
      </c>
      <c r="S120" s="105">
        <v>8.065409907666625E-2</v>
      </c>
    </row>
    <row r="121" spans="1:19" x14ac:dyDescent="0.3">
      <c r="A121" s="90" t="s">
        <v>693</v>
      </c>
      <c r="B121" s="90" t="s">
        <v>694</v>
      </c>
      <c r="C121" s="107">
        <v>4.0216290857579997</v>
      </c>
      <c r="D121" s="107">
        <v>12.607601000000001</v>
      </c>
      <c r="E121" s="107">
        <v>2.4559797830710717</v>
      </c>
      <c r="F121" s="107">
        <v>0</v>
      </c>
      <c r="G121" s="110">
        <v>19.085209868829072</v>
      </c>
      <c r="H121" s="101">
        <v>2.798158759284</v>
      </c>
      <c r="I121" s="99">
        <v>12.956230268792245</v>
      </c>
      <c r="J121" s="106">
        <v>0</v>
      </c>
      <c r="K121" s="109">
        <v>0.14864558297203118</v>
      </c>
      <c r="L121" s="101">
        <v>0</v>
      </c>
      <c r="M121" s="99">
        <v>2.9720947710188832</v>
      </c>
      <c r="N121" s="97">
        <v>0</v>
      </c>
      <c r="O121" s="97">
        <v>0.25622306148630325</v>
      </c>
      <c r="P121" s="102">
        <v>19.131352443553464</v>
      </c>
      <c r="Q121" s="103">
        <v>2.4177137711099833E-3</v>
      </c>
      <c r="R121" s="104">
        <v>0.40464077272202204</v>
      </c>
      <c r="S121" s="105">
        <v>2.1607678904582428E-2</v>
      </c>
    </row>
    <row r="122" spans="1:19" x14ac:dyDescent="0.3">
      <c r="A122" s="90" t="s">
        <v>149</v>
      </c>
      <c r="B122" s="90" t="s">
        <v>150</v>
      </c>
      <c r="C122" s="107">
        <v>129.55286324773101</v>
      </c>
      <c r="D122" s="107">
        <v>100.9166</v>
      </c>
      <c r="E122" s="107">
        <v>4.0505344592349317</v>
      </c>
      <c r="F122" s="107">
        <v>0</v>
      </c>
      <c r="G122" s="110">
        <v>234.51999770696597</v>
      </c>
      <c r="H122" s="101">
        <v>114.427316625012</v>
      </c>
      <c r="I122" s="99">
        <v>104.62702256973097</v>
      </c>
      <c r="J122" s="106">
        <v>2.0656865265494586</v>
      </c>
      <c r="K122" s="109">
        <v>0</v>
      </c>
      <c r="L122" s="101">
        <v>0</v>
      </c>
      <c r="M122" s="99">
        <v>5.1201530134945976</v>
      </c>
      <c r="N122" s="97">
        <v>0</v>
      </c>
      <c r="O122" s="97">
        <v>0</v>
      </c>
      <c r="P122" s="102">
        <v>226.24017873478701</v>
      </c>
      <c r="Q122" s="103">
        <v>-3.5305385694761257E-2</v>
      </c>
      <c r="R122" s="104">
        <v>-7.312231574502448E-3</v>
      </c>
      <c r="S122" s="105">
        <v>-3.2319613991165236E-5</v>
      </c>
    </row>
    <row r="123" spans="1:19" x14ac:dyDescent="0.3">
      <c r="A123" s="90" t="s">
        <v>441</v>
      </c>
      <c r="B123" s="90" t="s">
        <v>442</v>
      </c>
      <c r="C123" s="107">
        <v>5.5508892327610004</v>
      </c>
      <c r="D123" s="107">
        <v>7.6164740000000002</v>
      </c>
      <c r="E123" s="107">
        <v>2.1056279169624923</v>
      </c>
      <c r="F123" s="107">
        <v>0</v>
      </c>
      <c r="G123" s="110">
        <v>15.272991149723493</v>
      </c>
      <c r="H123" s="101">
        <v>4.5821204978220003</v>
      </c>
      <c r="I123" s="99">
        <v>7.7940660774883508</v>
      </c>
      <c r="J123" s="106">
        <v>0</v>
      </c>
      <c r="K123" s="109">
        <v>0.15856597746084342</v>
      </c>
      <c r="L123" s="101">
        <v>0</v>
      </c>
      <c r="M123" s="99">
        <v>2.6838546559627372</v>
      </c>
      <c r="N123" s="97">
        <v>0</v>
      </c>
      <c r="O123" s="97">
        <v>5.3545373604636112E-2</v>
      </c>
      <c r="P123" s="102">
        <v>15.272152582338567</v>
      </c>
      <c r="Q123" s="103">
        <v>-5.4905249188314599E-5</v>
      </c>
      <c r="R123" s="104">
        <v>0.211781747240531</v>
      </c>
      <c r="S123" s="105">
        <v>1.4062186752199743E-2</v>
      </c>
    </row>
    <row r="124" spans="1:19" x14ac:dyDescent="0.3">
      <c r="A124" s="90" t="s">
        <v>695</v>
      </c>
      <c r="B124" s="90" t="s">
        <v>696</v>
      </c>
      <c r="C124" s="107">
        <v>2.295693604422</v>
      </c>
      <c r="D124" s="107">
        <v>5.5813170000000003</v>
      </c>
      <c r="E124" s="107">
        <v>1.9623094165689177</v>
      </c>
      <c r="F124" s="107">
        <v>0</v>
      </c>
      <c r="G124" s="110">
        <v>9.8393200209909182</v>
      </c>
      <c r="H124" s="101">
        <v>1.716154522569</v>
      </c>
      <c r="I124" s="99">
        <v>5.7180905157093136</v>
      </c>
      <c r="J124" s="106">
        <v>0</v>
      </c>
      <c r="K124" s="109">
        <v>8.5965812106878273E-2</v>
      </c>
      <c r="L124" s="101">
        <v>0</v>
      </c>
      <c r="M124" s="99">
        <v>2.1195880958219142</v>
      </c>
      <c r="N124" s="97">
        <v>0</v>
      </c>
      <c r="O124" s="97">
        <v>9.2965071240600453E-2</v>
      </c>
      <c r="P124" s="102">
        <v>9.7327640174477068</v>
      </c>
      <c r="Q124" s="103">
        <v>-1.0829610513316764E-2</v>
      </c>
      <c r="R124" s="104">
        <v>0.17879193684723482</v>
      </c>
      <c r="S124" s="105">
        <v>1.8713885213279553E-2</v>
      </c>
    </row>
    <row r="125" spans="1:19" x14ac:dyDescent="0.3">
      <c r="A125" s="90" t="s">
        <v>381</v>
      </c>
      <c r="B125" s="90" t="s">
        <v>382</v>
      </c>
      <c r="C125" s="107">
        <v>5.4559971176559996</v>
      </c>
      <c r="D125" s="107">
        <v>5.2525899999999996</v>
      </c>
      <c r="E125" s="107">
        <v>1.3309854845387936</v>
      </c>
      <c r="F125" s="107">
        <v>0</v>
      </c>
      <c r="G125" s="110">
        <v>12.039572602194792</v>
      </c>
      <c r="H125" s="101">
        <v>4.6681290979500005</v>
      </c>
      <c r="I125" s="99">
        <v>5.3798352674653289</v>
      </c>
      <c r="J125" s="106">
        <v>0</v>
      </c>
      <c r="K125" s="109">
        <v>9.1010143032979676E-2</v>
      </c>
      <c r="L125" s="101">
        <v>0</v>
      </c>
      <c r="M125" s="99">
        <v>1.5909779613994413</v>
      </c>
      <c r="N125" s="97">
        <v>0</v>
      </c>
      <c r="O125" s="97">
        <v>0</v>
      </c>
      <c r="P125" s="102">
        <v>11.729952469847749</v>
      </c>
      <c r="Q125" s="103">
        <v>-2.5716870737637253E-2</v>
      </c>
      <c r="R125" s="104">
        <v>9.0682111522941256E-2</v>
      </c>
      <c r="S125" s="105">
        <v>7.791047783169869E-3</v>
      </c>
    </row>
    <row r="126" spans="1:19" x14ac:dyDescent="0.3">
      <c r="A126" s="90" t="s">
        <v>333</v>
      </c>
      <c r="B126" s="90" t="s">
        <v>334</v>
      </c>
      <c r="C126" s="107">
        <v>335.29107150780601</v>
      </c>
      <c r="D126" s="107">
        <v>539.13778300000001</v>
      </c>
      <c r="E126" s="107">
        <v>6.4263862762262542</v>
      </c>
      <c r="F126" s="107">
        <v>0</v>
      </c>
      <c r="G126" s="110">
        <v>880.85524078403228</v>
      </c>
      <c r="H126" s="101">
        <v>279.59272865969996</v>
      </c>
      <c r="I126" s="99">
        <v>557.13221926307415</v>
      </c>
      <c r="J126" s="106">
        <v>10.999648948925376</v>
      </c>
      <c r="K126" s="109">
        <v>0</v>
      </c>
      <c r="L126" s="101">
        <v>0</v>
      </c>
      <c r="M126" s="99">
        <v>7.8440952747895976</v>
      </c>
      <c r="N126" s="97">
        <v>0</v>
      </c>
      <c r="O126" s="97">
        <v>6.9603246691246961</v>
      </c>
      <c r="P126" s="102">
        <v>862.52901681561389</v>
      </c>
      <c r="Q126" s="103">
        <v>-2.0805034834221536E-2</v>
      </c>
      <c r="R126" s="104">
        <v>6.9427768630247328</v>
      </c>
      <c r="S126" s="105">
        <v>8.1146429650498543E-3</v>
      </c>
    </row>
    <row r="127" spans="1:19" x14ac:dyDescent="0.3">
      <c r="A127" s="90" t="s">
        <v>797</v>
      </c>
      <c r="B127" s="90" t="s">
        <v>1339</v>
      </c>
      <c r="C127" s="107">
        <v>31.739478692963001</v>
      </c>
      <c r="D127" s="107">
        <v>39.757759</v>
      </c>
      <c r="E127" s="107">
        <v>0</v>
      </c>
      <c r="F127" s="107">
        <v>0</v>
      </c>
      <c r="G127" s="110">
        <v>71.497237692962997</v>
      </c>
      <c r="H127" s="101">
        <v>29.351722058269001</v>
      </c>
      <c r="I127" s="99">
        <v>41.069737306784759</v>
      </c>
      <c r="J127" s="106">
        <v>0</v>
      </c>
      <c r="K127" s="109">
        <v>0</v>
      </c>
      <c r="L127" s="101">
        <v>0</v>
      </c>
      <c r="M127" s="99">
        <v>0</v>
      </c>
      <c r="N127" s="97">
        <v>0</v>
      </c>
      <c r="O127" s="97">
        <v>8.6639654860949933E-2</v>
      </c>
      <c r="P127" s="102">
        <v>70.50809901991471</v>
      </c>
      <c r="Q127" s="103">
        <v>-1.3834641798275267E-2</v>
      </c>
      <c r="R127" s="104">
        <v>8.6639654860945825E-2</v>
      </c>
      <c r="S127" s="105">
        <v>1.2303018943674471E-3</v>
      </c>
    </row>
    <row r="128" spans="1:19" x14ac:dyDescent="0.3">
      <c r="A128" s="90" t="s">
        <v>393</v>
      </c>
      <c r="B128" s="90" t="s">
        <v>394</v>
      </c>
      <c r="C128" s="107">
        <v>6.635720166654</v>
      </c>
      <c r="D128" s="107">
        <v>4.6930079999999998</v>
      </c>
      <c r="E128" s="107">
        <v>3.541140870675676</v>
      </c>
      <c r="F128" s="107">
        <v>0</v>
      </c>
      <c r="G128" s="110">
        <v>14.869869037329675</v>
      </c>
      <c r="H128" s="101">
        <v>5.8022262119060004</v>
      </c>
      <c r="I128" s="99">
        <v>4.8189169941426035</v>
      </c>
      <c r="J128" s="106">
        <v>0</v>
      </c>
      <c r="K128" s="109">
        <v>0.11428075777533077</v>
      </c>
      <c r="L128" s="101">
        <v>0</v>
      </c>
      <c r="M128" s="99">
        <v>4.2410985610562904</v>
      </c>
      <c r="N128" s="97">
        <v>0</v>
      </c>
      <c r="O128" s="97">
        <v>0</v>
      </c>
      <c r="P128" s="102">
        <v>14.976522524880224</v>
      </c>
      <c r="Q128" s="103">
        <v>7.1724564138933213E-3</v>
      </c>
      <c r="R128" s="104">
        <v>-4.0420184360989708E-4</v>
      </c>
      <c r="S128" s="105">
        <v>-2.6988303474080975E-5</v>
      </c>
    </row>
    <row r="129" spans="1:19" x14ac:dyDescent="0.3">
      <c r="A129" s="90" t="s">
        <v>471</v>
      </c>
      <c r="B129" s="90" t="s">
        <v>472</v>
      </c>
      <c r="C129" s="107">
        <v>3.2623593997749998</v>
      </c>
      <c r="D129" s="107">
        <v>5.8373869999999997</v>
      </c>
      <c r="E129" s="107">
        <v>1.6537616844177008</v>
      </c>
      <c r="F129" s="107">
        <v>0</v>
      </c>
      <c r="G129" s="110">
        <v>10.753508084192701</v>
      </c>
      <c r="H129" s="101">
        <v>2.5928593903849997</v>
      </c>
      <c r="I129" s="99">
        <v>6.0142514831732576</v>
      </c>
      <c r="J129" s="106">
        <v>0</v>
      </c>
      <c r="K129" s="109">
        <v>0.13452361461356901</v>
      </c>
      <c r="L129" s="101">
        <v>0</v>
      </c>
      <c r="M129" s="99">
        <v>2.0678623058969881</v>
      </c>
      <c r="N129" s="97">
        <v>0</v>
      </c>
      <c r="O129" s="97">
        <v>7.3895258253954987E-2</v>
      </c>
      <c r="P129" s="102">
        <v>10.883392052322769</v>
      </c>
      <c r="Q129" s="103">
        <v>1.2078288044530622E-2</v>
      </c>
      <c r="R129" s="104">
        <v>7.3703777080076804E-2</v>
      </c>
      <c r="S129" s="105">
        <v>6.8183073557153114E-3</v>
      </c>
    </row>
    <row r="130" spans="1:19" x14ac:dyDescent="0.3">
      <c r="A130" s="90" t="s">
        <v>359</v>
      </c>
      <c r="B130" s="90" t="s">
        <v>360</v>
      </c>
      <c r="C130" s="107">
        <v>6.0244155678890001</v>
      </c>
      <c r="D130" s="107">
        <v>6.7218540000000004</v>
      </c>
      <c r="E130" s="107">
        <v>1.5739585571458397</v>
      </c>
      <c r="F130" s="107">
        <v>0</v>
      </c>
      <c r="G130" s="110">
        <v>14.320228125034841</v>
      </c>
      <c r="H130" s="101">
        <v>5.0866281592650004</v>
      </c>
      <c r="I130" s="99">
        <v>6.909955884204817</v>
      </c>
      <c r="J130" s="106">
        <v>0</v>
      </c>
      <c r="K130" s="109">
        <v>5.0187407277197532E-2</v>
      </c>
      <c r="L130" s="101">
        <v>0</v>
      </c>
      <c r="M130" s="99">
        <v>2.0500321998908415</v>
      </c>
      <c r="N130" s="97">
        <v>0</v>
      </c>
      <c r="O130" s="97">
        <v>1.5808248177118448E-3</v>
      </c>
      <c r="P130" s="102">
        <v>14.098384475455568</v>
      </c>
      <c r="Q130" s="103">
        <v>-1.5491628180939609E-2</v>
      </c>
      <c r="R130" s="104">
        <v>5.1405835871429773E-2</v>
      </c>
      <c r="S130" s="105">
        <v>3.6595653193754441E-3</v>
      </c>
    </row>
    <row r="131" spans="1:19" x14ac:dyDescent="0.3">
      <c r="A131" s="90" t="s">
        <v>681</v>
      </c>
      <c r="B131" s="90" t="s">
        <v>682</v>
      </c>
      <c r="C131" s="107">
        <v>3.2454811081389998</v>
      </c>
      <c r="D131" s="107">
        <v>2.2883909999999998</v>
      </c>
      <c r="E131" s="107">
        <v>2.4430997074615233</v>
      </c>
      <c r="F131" s="107">
        <v>4.1801195984064159E-3</v>
      </c>
      <c r="G131" s="110">
        <v>7.9811519351989295</v>
      </c>
      <c r="H131" s="101">
        <v>2.8383348794870003</v>
      </c>
      <c r="I131" s="99">
        <v>2.3588374504318788</v>
      </c>
      <c r="J131" s="106">
        <v>0</v>
      </c>
      <c r="K131" s="109">
        <v>5.4446900700500761E-2</v>
      </c>
      <c r="L131" s="101">
        <v>0</v>
      </c>
      <c r="M131" s="99">
        <v>2.6478507727710356</v>
      </c>
      <c r="N131" s="97">
        <v>2.1709653398175262E-2</v>
      </c>
      <c r="O131" s="97">
        <v>0</v>
      </c>
      <c r="P131" s="102">
        <v>7.9211796567885902</v>
      </c>
      <c r="Q131" s="103">
        <v>-7.5142384078476458E-3</v>
      </c>
      <c r="R131" s="104">
        <v>1.6118560678353155E-2</v>
      </c>
      <c r="S131" s="105">
        <v>2.0390178497525402E-3</v>
      </c>
    </row>
    <row r="132" spans="1:19" x14ac:dyDescent="0.3">
      <c r="A132" s="90" t="s">
        <v>457</v>
      </c>
      <c r="B132" s="90" t="s">
        <v>458</v>
      </c>
      <c r="C132" s="107">
        <v>4.2548791713289997</v>
      </c>
      <c r="D132" s="107">
        <v>4.3811</v>
      </c>
      <c r="E132" s="107">
        <v>1.5312804744893582</v>
      </c>
      <c r="F132" s="107">
        <v>2.3965124963604961E-2</v>
      </c>
      <c r="G132" s="110">
        <v>10.191224770781963</v>
      </c>
      <c r="H132" s="101">
        <v>3.6195001308279995</v>
      </c>
      <c r="I132" s="99">
        <v>4.5245853868026655</v>
      </c>
      <c r="J132" s="106">
        <v>0</v>
      </c>
      <c r="K132" s="109">
        <v>7.9544469085928021E-2</v>
      </c>
      <c r="L132" s="101">
        <v>0</v>
      </c>
      <c r="M132" s="99">
        <v>2.0868979337494293</v>
      </c>
      <c r="N132" s="97">
        <v>0.12446403610130319</v>
      </c>
      <c r="O132" s="97">
        <v>0</v>
      </c>
      <c r="P132" s="102">
        <v>10.434991956567325</v>
      </c>
      <c r="Q132" s="103">
        <v>2.3919321893894237E-2</v>
      </c>
      <c r="R132" s="104">
        <v>0.17282953261343792</v>
      </c>
      <c r="S132" s="105">
        <v>1.684143414160159E-2</v>
      </c>
    </row>
    <row r="133" spans="1:19" x14ac:dyDescent="0.3">
      <c r="A133" s="90" t="s">
        <v>545</v>
      </c>
      <c r="B133" s="90" t="s">
        <v>546</v>
      </c>
      <c r="C133" s="107">
        <v>3.2580279844639999</v>
      </c>
      <c r="D133" s="107">
        <v>5.2532120000000004</v>
      </c>
      <c r="E133" s="107">
        <v>1.6596855185749704</v>
      </c>
      <c r="F133" s="107">
        <v>0</v>
      </c>
      <c r="G133" s="110">
        <v>10.170925503038971</v>
      </c>
      <c r="H133" s="101">
        <v>2.631826440028</v>
      </c>
      <c r="I133" s="99">
        <v>5.4040307856000673</v>
      </c>
      <c r="J133" s="106">
        <v>0</v>
      </c>
      <c r="K133" s="109">
        <v>7.4216627900292598E-2</v>
      </c>
      <c r="L133" s="101">
        <v>0</v>
      </c>
      <c r="M133" s="99">
        <v>1.8628838454395591</v>
      </c>
      <c r="N133" s="97">
        <v>0</v>
      </c>
      <c r="O133" s="97">
        <v>5.5774854067525657E-2</v>
      </c>
      <c r="P133" s="102">
        <v>10.028732553035445</v>
      </c>
      <c r="Q133" s="103">
        <v>-1.3980335414023073E-2</v>
      </c>
      <c r="R133" s="104">
        <v>0.12979953924688559</v>
      </c>
      <c r="S133" s="105">
        <v>1.3112477785846557E-2</v>
      </c>
    </row>
    <row r="134" spans="1:19" x14ac:dyDescent="0.3">
      <c r="A134" s="90" t="s">
        <v>73</v>
      </c>
      <c r="B134" s="90" t="s">
        <v>74</v>
      </c>
      <c r="C134" s="107">
        <v>102.1932927048</v>
      </c>
      <c r="D134" s="107">
        <v>73.454977999999997</v>
      </c>
      <c r="E134" s="107">
        <v>2.5032999866396501</v>
      </c>
      <c r="F134" s="107">
        <v>0</v>
      </c>
      <c r="G134" s="110">
        <v>178.15157069143964</v>
      </c>
      <c r="H134" s="101">
        <v>90.767749363282007</v>
      </c>
      <c r="I134" s="99">
        <v>76.882346920087045</v>
      </c>
      <c r="J134" s="106">
        <v>1.5179140556779205</v>
      </c>
      <c r="K134" s="109">
        <v>0</v>
      </c>
      <c r="L134" s="101">
        <v>0</v>
      </c>
      <c r="M134" s="99">
        <v>3.2310249400779263</v>
      </c>
      <c r="N134" s="97">
        <v>0</v>
      </c>
      <c r="O134" s="97">
        <v>0</v>
      </c>
      <c r="P134" s="102">
        <v>172.39903527912492</v>
      </c>
      <c r="Q134" s="103">
        <v>-3.2290118969976293E-2</v>
      </c>
      <c r="R134" s="104">
        <v>-5.7606899763698038E-3</v>
      </c>
      <c r="S134" s="105">
        <v>-3.3413745505097467E-5</v>
      </c>
    </row>
    <row r="135" spans="1:19" x14ac:dyDescent="0.3">
      <c r="A135" s="90" t="s">
        <v>635</v>
      </c>
      <c r="B135" s="90" t="s">
        <v>636</v>
      </c>
      <c r="C135" s="107">
        <v>5.0001383193899995</v>
      </c>
      <c r="D135" s="107">
        <v>5.4508229999999998</v>
      </c>
      <c r="E135" s="107">
        <v>2.0405845181378974</v>
      </c>
      <c r="F135" s="107">
        <v>0</v>
      </c>
      <c r="G135" s="110">
        <v>12.491545837527898</v>
      </c>
      <c r="H135" s="101">
        <v>4.2312247261889997</v>
      </c>
      <c r="I135" s="99">
        <v>5.6182972899811014</v>
      </c>
      <c r="J135" s="106">
        <v>0</v>
      </c>
      <c r="K135" s="109">
        <v>0.10906481559030522</v>
      </c>
      <c r="L135" s="101">
        <v>0</v>
      </c>
      <c r="M135" s="99">
        <v>2.4067143284215424</v>
      </c>
      <c r="N135" s="97">
        <v>0</v>
      </c>
      <c r="O135" s="97">
        <v>0</v>
      </c>
      <c r="P135" s="102">
        <v>12.36530116018195</v>
      </c>
      <c r="Q135" s="103">
        <v>-1.0106409485900114E-2</v>
      </c>
      <c r="R135" s="104">
        <v>0.10876372728919925</v>
      </c>
      <c r="S135" s="105">
        <v>8.8739358799093705E-3</v>
      </c>
    </row>
    <row r="136" spans="1:19" x14ac:dyDescent="0.3">
      <c r="A136" s="90" t="s">
        <v>459</v>
      </c>
      <c r="B136" s="90" t="s">
        <v>460</v>
      </c>
      <c r="C136" s="107">
        <v>6.1712520407600007</v>
      </c>
      <c r="D136" s="107">
        <v>6.394031</v>
      </c>
      <c r="E136" s="107">
        <v>3.0958741772973495</v>
      </c>
      <c r="F136" s="107">
        <v>0</v>
      </c>
      <c r="G136" s="110">
        <v>15.661157218057351</v>
      </c>
      <c r="H136" s="101">
        <v>5.2467804407620005</v>
      </c>
      <c r="I136" s="99">
        <v>6.574870516268561</v>
      </c>
      <c r="J136" s="106">
        <v>0</v>
      </c>
      <c r="K136" s="109">
        <v>9.549537850453646E-2</v>
      </c>
      <c r="L136" s="101">
        <v>0</v>
      </c>
      <c r="M136" s="99">
        <v>3.8307461904252382</v>
      </c>
      <c r="N136" s="97">
        <v>0</v>
      </c>
      <c r="O136" s="97">
        <v>1.0091612208848563E-2</v>
      </c>
      <c r="P136" s="102">
        <v>15.757984138169185</v>
      </c>
      <c r="Q136" s="103">
        <v>6.1826159308452791E-3</v>
      </c>
      <c r="R136" s="104">
        <v>0.10522118707051931</v>
      </c>
      <c r="S136" s="105">
        <v>6.7222117525988509E-3</v>
      </c>
    </row>
    <row r="137" spans="1:19" x14ac:dyDescent="0.3">
      <c r="A137" s="90" t="s">
        <v>178</v>
      </c>
      <c r="B137" s="90" t="s">
        <v>179</v>
      </c>
      <c r="C137" s="107">
        <v>142.388690381712</v>
      </c>
      <c r="D137" s="107">
        <v>231.11606599999999</v>
      </c>
      <c r="E137" s="107">
        <v>3.6757738109838654</v>
      </c>
      <c r="F137" s="107">
        <v>0</v>
      </c>
      <c r="G137" s="110">
        <v>377.18053019269587</v>
      </c>
      <c r="H137" s="101">
        <v>119.248079012704</v>
      </c>
      <c r="I137" s="99">
        <v>238.11004187018557</v>
      </c>
      <c r="J137" s="106">
        <v>4.7010867101714613</v>
      </c>
      <c r="K137" s="109">
        <v>0</v>
      </c>
      <c r="L137" s="101">
        <v>0</v>
      </c>
      <c r="M137" s="99">
        <v>4.6398527739333533</v>
      </c>
      <c r="N137" s="97">
        <v>0</v>
      </c>
      <c r="O137" s="97">
        <v>2.4749364758060381</v>
      </c>
      <c r="P137" s="102">
        <v>369.17399684280042</v>
      </c>
      <c r="Q137" s="103">
        <v>-2.1227324076895038E-2</v>
      </c>
      <c r="R137" s="104">
        <v>2.4674108466641655</v>
      </c>
      <c r="S137" s="105">
        <v>6.7285697636479411E-3</v>
      </c>
    </row>
    <row r="138" spans="1:19" x14ac:dyDescent="0.3">
      <c r="A138" s="90" t="s">
        <v>473</v>
      </c>
      <c r="B138" s="90" t="s">
        <v>474</v>
      </c>
      <c r="C138" s="107">
        <v>4.1567797974360001</v>
      </c>
      <c r="D138" s="107">
        <v>5.2001299999999997</v>
      </c>
      <c r="E138" s="107">
        <v>0.80348834295197458</v>
      </c>
      <c r="F138" s="107">
        <v>0</v>
      </c>
      <c r="G138" s="110">
        <v>10.160398140387974</v>
      </c>
      <c r="H138" s="101">
        <v>3.4683593819620002</v>
      </c>
      <c r="I138" s="99">
        <v>5.3853754458202587</v>
      </c>
      <c r="J138" s="106">
        <v>0</v>
      </c>
      <c r="K138" s="109">
        <v>6.1953703014272596E-2</v>
      </c>
      <c r="L138" s="101">
        <v>0</v>
      </c>
      <c r="M138" s="99">
        <v>0.99072608906142046</v>
      </c>
      <c r="N138" s="97">
        <v>0</v>
      </c>
      <c r="O138" s="97">
        <v>2.4258280857940299E-2</v>
      </c>
      <c r="P138" s="102">
        <v>9.9306729007158907</v>
      </c>
      <c r="Q138" s="103">
        <v>-2.2609865922371346E-2</v>
      </c>
      <c r="R138" s="104">
        <v>8.5964311845682317E-2</v>
      </c>
      <c r="S138" s="105">
        <v>8.732032143934457E-3</v>
      </c>
    </row>
    <row r="139" spans="1:19" x14ac:dyDescent="0.3">
      <c r="A139" s="90" t="s">
        <v>525</v>
      </c>
      <c r="B139" s="90" t="s">
        <v>526</v>
      </c>
      <c r="C139" s="107">
        <v>4.7112845590329995</v>
      </c>
      <c r="D139" s="107">
        <v>5.7838900000000004</v>
      </c>
      <c r="E139" s="107">
        <v>1.636814866507557</v>
      </c>
      <c r="F139" s="107">
        <v>0</v>
      </c>
      <c r="G139" s="110">
        <v>12.131989425540556</v>
      </c>
      <c r="H139" s="101">
        <v>3.9391180439310003</v>
      </c>
      <c r="I139" s="99">
        <v>5.9292951262297322</v>
      </c>
      <c r="J139" s="106">
        <v>0</v>
      </c>
      <c r="K139" s="109">
        <v>8.4967280535011194E-2</v>
      </c>
      <c r="L139" s="101">
        <v>0</v>
      </c>
      <c r="M139" s="99">
        <v>1.8481335780981327</v>
      </c>
      <c r="N139" s="97">
        <v>0</v>
      </c>
      <c r="O139" s="97">
        <v>1.1249672105248116E-2</v>
      </c>
      <c r="P139" s="102">
        <v>11.812763700899124</v>
      </c>
      <c r="Q139" s="103">
        <v>-2.6312726911003632E-2</v>
      </c>
      <c r="R139" s="104">
        <v>9.5926789628286713E-2</v>
      </c>
      <c r="S139" s="105">
        <v>8.1870892592190436E-3</v>
      </c>
    </row>
    <row r="140" spans="1:19" x14ac:dyDescent="0.3">
      <c r="A140" s="90" t="s">
        <v>597</v>
      </c>
      <c r="B140" s="90" t="s">
        <v>598</v>
      </c>
      <c r="C140" s="107">
        <v>8.134990002008001</v>
      </c>
      <c r="D140" s="107">
        <v>3.8312140000000001</v>
      </c>
      <c r="E140" s="107">
        <v>1.1680156840802793</v>
      </c>
      <c r="F140" s="107">
        <v>0</v>
      </c>
      <c r="G140" s="110">
        <v>13.134219686088281</v>
      </c>
      <c r="H140" s="101">
        <v>7.2545947316620003</v>
      </c>
      <c r="I140" s="99">
        <v>3.9460487549409096</v>
      </c>
      <c r="J140" s="106">
        <v>0</v>
      </c>
      <c r="K140" s="109">
        <v>8.2326936429339942E-2</v>
      </c>
      <c r="L140" s="101">
        <v>0</v>
      </c>
      <c r="M140" s="99">
        <v>1.3850922185289081</v>
      </c>
      <c r="N140" s="97">
        <v>0</v>
      </c>
      <c r="O140" s="97">
        <v>0</v>
      </c>
      <c r="P140" s="102">
        <v>12.668062641561159</v>
      </c>
      <c r="Q140" s="103">
        <v>-3.5491795909343156E-2</v>
      </c>
      <c r="R140" s="104">
        <v>8.1948975319004802E-2</v>
      </c>
      <c r="S140" s="105">
        <v>6.5110627070534294E-3</v>
      </c>
    </row>
    <row r="141" spans="1:19" x14ac:dyDescent="0.3">
      <c r="A141" s="112" t="s">
        <v>1043</v>
      </c>
      <c r="B141" s="112" t="s">
        <v>1045</v>
      </c>
      <c r="C141" s="107">
        <v>1163.4926646011099</v>
      </c>
      <c r="D141" s="107">
        <v>800.67866600000002</v>
      </c>
      <c r="E141" s="107">
        <v>0</v>
      </c>
      <c r="F141" s="107">
        <v>0</v>
      </c>
      <c r="G141" s="110">
        <v>1964.17133060111</v>
      </c>
      <c r="H141" s="101">
        <v>1156.5559663826079</v>
      </c>
      <c r="I141" s="99">
        <v>833.51200177908493</v>
      </c>
      <c r="J141" s="106">
        <v>0</v>
      </c>
      <c r="K141" s="109">
        <v>0</v>
      </c>
      <c r="L141" s="101">
        <v>0</v>
      </c>
      <c r="M141" s="99">
        <v>0</v>
      </c>
      <c r="N141" s="97">
        <v>0</v>
      </c>
      <c r="O141" s="97">
        <v>0</v>
      </c>
      <c r="P141" s="102">
        <v>1990.067968161693</v>
      </c>
      <c r="Q141" s="103">
        <v>1.3184510514496558E-2</v>
      </c>
      <c r="R141" s="104">
        <v>0</v>
      </c>
      <c r="S141" s="105">
        <v>0</v>
      </c>
    </row>
    <row r="142" spans="1:19" x14ac:dyDescent="0.3">
      <c r="A142" s="90" t="s">
        <v>749</v>
      </c>
      <c r="B142" s="90" t="s">
        <v>750</v>
      </c>
      <c r="C142" s="107">
        <v>59.801877591502006</v>
      </c>
      <c r="D142" s="107">
        <v>39.792983999999997</v>
      </c>
      <c r="E142" s="107">
        <v>0</v>
      </c>
      <c r="F142" s="107">
        <v>0</v>
      </c>
      <c r="G142" s="110">
        <v>99.594861591501996</v>
      </c>
      <c r="H142" s="101">
        <v>56.475758999789996</v>
      </c>
      <c r="I142" s="99">
        <v>41.047577134394587</v>
      </c>
      <c r="J142" s="106">
        <v>0</v>
      </c>
      <c r="K142" s="109">
        <v>0</v>
      </c>
      <c r="L142" s="101">
        <v>0</v>
      </c>
      <c r="M142" s="99">
        <v>0</v>
      </c>
      <c r="N142" s="97">
        <v>0</v>
      </c>
      <c r="O142" s="97">
        <v>0</v>
      </c>
      <c r="P142" s="102">
        <v>97.523336134184575</v>
      </c>
      <c r="Q142" s="103">
        <v>-2.0799521423243535E-2</v>
      </c>
      <c r="R142" s="104">
        <v>0</v>
      </c>
      <c r="S142" s="105">
        <v>0</v>
      </c>
    </row>
    <row r="143" spans="1:19" x14ac:dyDescent="0.3">
      <c r="A143" s="90" t="s">
        <v>112</v>
      </c>
      <c r="B143" s="90" t="s">
        <v>113</v>
      </c>
      <c r="C143" s="107">
        <v>143.382361535261</v>
      </c>
      <c r="D143" s="107">
        <v>68.381050000000002</v>
      </c>
      <c r="E143" s="107">
        <v>10.797831770615449</v>
      </c>
      <c r="F143" s="107">
        <v>0</v>
      </c>
      <c r="G143" s="110">
        <v>222.56124330587647</v>
      </c>
      <c r="H143" s="101">
        <v>129.52732829635499</v>
      </c>
      <c r="I143" s="99">
        <v>70.916109089871313</v>
      </c>
      <c r="J143" s="106">
        <v>1.4001206138177813</v>
      </c>
      <c r="K143" s="109">
        <v>0</v>
      </c>
      <c r="L143" s="101">
        <v>0</v>
      </c>
      <c r="M143" s="99">
        <v>13.449978864153557</v>
      </c>
      <c r="N143" s="97">
        <v>0</v>
      </c>
      <c r="O143" s="97">
        <v>0</v>
      </c>
      <c r="P143" s="102">
        <v>215.29353686419765</v>
      </c>
      <c r="Q143" s="103">
        <v>-3.2654860899076085E-2</v>
      </c>
      <c r="R143" s="104">
        <v>-8.2069034897074289E-3</v>
      </c>
      <c r="S143" s="105">
        <v>-3.8118146867229997E-5</v>
      </c>
    </row>
    <row r="144" spans="1:19" x14ac:dyDescent="0.3">
      <c r="A144" s="90" t="s">
        <v>697</v>
      </c>
      <c r="B144" s="90" t="s">
        <v>698</v>
      </c>
      <c r="C144" s="107">
        <v>4.737871338223</v>
      </c>
      <c r="D144" s="107">
        <v>8.3236500000000007</v>
      </c>
      <c r="E144" s="107">
        <v>1.7879858724140441</v>
      </c>
      <c r="F144" s="107">
        <v>0</v>
      </c>
      <c r="G144" s="110">
        <v>14.849507210637045</v>
      </c>
      <c r="H144" s="101">
        <v>3.7768897597910001</v>
      </c>
      <c r="I144" s="99">
        <v>8.5435898377335988</v>
      </c>
      <c r="J144" s="106">
        <v>0</v>
      </c>
      <c r="K144" s="109">
        <v>0.16812011411606137</v>
      </c>
      <c r="L144" s="101">
        <v>0</v>
      </c>
      <c r="M144" s="99">
        <v>2.3681579392180074</v>
      </c>
      <c r="N144" s="97">
        <v>0</v>
      </c>
      <c r="O144" s="97">
        <v>0.10217415391906694</v>
      </c>
      <c r="P144" s="102">
        <v>14.958931804777736</v>
      </c>
      <c r="Q144" s="103">
        <v>7.3689040712615495E-3</v>
      </c>
      <c r="R144" s="104">
        <v>0.27000765605323629</v>
      </c>
      <c r="S144" s="105">
        <v>1.8381717634281758E-2</v>
      </c>
    </row>
    <row r="145" spans="1:19" x14ac:dyDescent="0.3">
      <c r="A145" s="90" t="s">
        <v>114</v>
      </c>
      <c r="B145" s="90" t="s">
        <v>115</v>
      </c>
      <c r="C145" s="107">
        <v>187.31664392209299</v>
      </c>
      <c r="D145" s="107">
        <v>63.796999999999997</v>
      </c>
      <c r="E145" s="107">
        <v>15.147290927905432</v>
      </c>
      <c r="F145" s="107">
        <v>0</v>
      </c>
      <c r="G145" s="110">
        <v>266.26093484999842</v>
      </c>
      <c r="H145" s="101">
        <v>170.75900987035601</v>
      </c>
      <c r="I145" s="99">
        <v>67.423675945405847</v>
      </c>
      <c r="J145" s="106">
        <v>1.3311683306101709</v>
      </c>
      <c r="K145" s="109">
        <v>0</v>
      </c>
      <c r="L145" s="101">
        <v>0</v>
      </c>
      <c r="M145" s="99">
        <v>18.274835795181545</v>
      </c>
      <c r="N145" s="97">
        <v>0</v>
      </c>
      <c r="O145" s="97">
        <v>0</v>
      </c>
      <c r="P145" s="102">
        <v>257.78868994155357</v>
      </c>
      <c r="Q145" s="103">
        <v>-3.1819331338327192E-2</v>
      </c>
      <c r="R145" s="104">
        <v>-1.090391482330233E-2</v>
      </c>
      <c r="S145" s="105">
        <v>-4.2296089998407926E-5</v>
      </c>
    </row>
    <row r="146" spans="1:19" x14ac:dyDescent="0.3">
      <c r="A146" s="90" t="s">
        <v>268</v>
      </c>
      <c r="B146" s="90" t="s">
        <v>269</v>
      </c>
      <c r="C146" s="107">
        <v>61.819630915453004</v>
      </c>
      <c r="D146" s="107">
        <v>38.648721000000002</v>
      </c>
      <c r="E146" s="107">
        <v>2.2716193018155733</v>
      </c>
      <c r="F146" s="107">
        <v>0</v>
      </c>
      <c r="G146" s="110">
        <v>102.73997121726859</v>
      </c>
      <c r="H146" s="101">
        <v>55.292191519767997</v>
      </c>
      <c r="I146" s="99">
        <v>39.718885974945053</v>
      </c>
      <c r="J146" s="106">
        <v>0.78418333612921831</v>
      </c>
      <c r="K146" s="109">
        <v>0</v>
      </c>
      <c r="L146" s="101">
        <v>0</v>
      </c>
      <c r="M146" s="99">
        <v>2.7526993437812179</v>
      </c>
      <c r="N146" s="97">
        <v>0</v>
      </c>
      <c r="O146" s="97">
        <v>0</v>
      </c>
      <c r="P146" s="102">
        <v>98.547960174623483</v>
      </c>
      <c r="Q146" s="103">
        <v>-4.0802143440161975E-2</v>
      </c>
      <c r="R146" s="104">
        <v>-3.5334419660131289E-3</v>
      </c>
      <c r="S146" s="105">
        <v>-3.5853763716254148E-5</v>
      </c>
    </row>
    <row r="147" spans="1:19" x14ac:dyDescent="0.3">
      <c r="A147" s="90" t="s">
        <v>623</v>
      </c>
      <c r="B147" s="90" t="s">
        <v>624</v>
      </c>
      <c r="C147" s="107">
        <v>3.4107561973970002</v>
      </c>
      <c r="D147" s="107">
        <v>3.1058762</v>
      </c>
      <c r="E147" s="107">
        <v>1.3473375679881894</v>
      </c>
      <c r="F147" s="107">
        <v>0.12033419733239828</v>
      </c>
      <c r="G147" s="110">
        <v>7.9843041627175877</v>
      </c>
      <c r="H147" s="101">
        <v>2.9313048890109998</v>
      </c>
      <c r="I147" s="99">
        <v>3.2053650685582866</v>
      </c>
      <c r="J147" s="106">
        <v>0</v>
      </c>
      <c r="K147" s="109">
        <v>0.13567715011557105</v>
      </c>
      <c r="L147" s="101">
        <v>0</v>
      </c>
      <c r="M147" s="99">
        <v>1.8319279165770519</v>
      </c>
      <c r="N147" s="97">
        <v>0.62496147646826217</v>
      </c>
      <c r="O147" s="97">
        <v>0</v>
      </c>
      <c r="P147" s="102">
        <v>8.7292365007301722</v>
      </c>
      <c r="Q147" s="103">
        <v>9.3299594157624718E-2</v>
      </c>
      <c r="R147" s="104">
        <v>0.46948298786689868</v>
      </c>
      <c r="S147" s="105">
        <v>5.6839830284977938E-2</v>
      </c>
    </row>
    <row r="148" spans="1:19" x14ac:dyDescent="0.3">
      <c r="A148" s="90" t="s">
        <v>116</v>
      </c>
      <c r="B148" s="90" t="s">
        <v>117</v>
      </c>
      <c r="C148" s="107">
        <v>105.64005305644099</v>
      </c>
      <c r="D148" s="107">
        <v>52.39</v>
      </c>
      <c r="E148" s="107">
        <v>5.906196843301263</v>
      </c>
      <c r="F148" s="107">
        <v>0</v>
      </c>
      <c r="G148" s="110">
        <v>163.93624989974225</v>
      </c>
      <c r="H148" s="101">
        <v>95.062281545187005</v>
      </c>
      <c r="I148" s="99">
        <v>54.645042281746456</v>
      </c>
      <c r="J148" s="106">
        <v>1.0788754645951912</v>
      </c>
      <c r="K148" s="109">
        <v>0</v>
      </c>
      <c r="L148" s="101">
        <v>0</v>
      </c>
      <c r="M148" s="99">
        <v>8.0903094199149823</v>
      </c>
      <c r="N148" s="97">
        <v>0</v>
      </c>
      <c r="O148" s="97">
        <v>0</v>
      </c>
      <c r="P148" s="102">
        <v>158.87650871144365</v>
      </c>
      <c r="Q148" s="103">
        <v>-3.0864077904630399E-2</v>
      </c>
      <c r="R148" s="104">
        <v>-6.0817750101023194E-3</v>
      </c>
      <c r="S148" s="105">
        <v>-3.8278423025969284E-5</v>
      </c>
    </row>
    <row r="149" spans="1:19" x14ac:dyDescent="0.3">
      <c r="A149" s="90" t="s">
        <v>323</v>
      </c>
      <c r="B149" s="90" t="s">
        <v>324</v>
      </c>
      <c r="C149" s="107">
        <v>238.147609461152</v>
      </c>
      <c r="D149" s="107">
        <v>504.89064400000001</v>
      </c>
      <c r="E149" s="107">
        <v>6.5395850332517345</v>
      </c>
      <c r="F149" s="107">
        <v>0</v>
      </c>
      <c r="G149" s="110">
        <v>749.57783849440364</v>
      </c>
      <c r="H149" s="101">
        <v>190.81843090398701</v>
      </c>
      <c r="I149" s="99">
        <v>519.10678708075977</v>
      </c>
      <c r="J149" s="106">
        <v>10.248900041081072</v>
      </c>
      <c r="K149" s="109">
        <v>0</v>
      </c>
      <c r="L149" s="101">
        <v>0</v>
      </c>
      <c r="M149" s="99">
        <v>7.8819830789401495</v>
      </c>
      <c r="N149" s="97">
        <v>0</v>
      </c>
      <c r="O149" s="97">
        <v>9.3514385725224543</v>
      </c>
      <c r="P149" s="102">
        <v>737.4075396772904</v>
      </c>
      <c r="Q149" s="103">
        <v>-1.6236204156673581E-2</v>
      </c>
      <c r="R149" s="104">
        <v>9.3394296582293919</v>
      </c>
      <c r="S149" s="105">
        <v>1.2827686764065083E-2</v>
      </c>
    </row>
    <row r="150" spans="1:19" x14ac:dyDescent="0.3">
      <c r="A150" s="90" t="s">
        <v>785</v>
      </c>
      <c r="B150" s="90" t="s">
        <v>786</v>
      </c>
      <c r="C150" s="107">
        <v>28.020304314396999</v>
      </c>
      <c r="D150" s="107">
        <v>36.739933000000001</v>
      </c>
      <c r="E150" s="107">
        <v>0</v>
      </c>
      <c r="F150" s="107">
        <v>0</v>
      </c>
      <c r="G150" s="110">
        <v>64.760237314397003</v>
      </c>
      <c r="H150" s="101">
        <v>25.85753983144</v>
      </c>
      <c r="I150" s="99">
        <v>37.867389251999896</v>
      </c>
      <c r="J150" s="106">
        <v>0</v>
      </c>
      <c r="K150" s="109">
        <v>0</v>
      </c>
      <c r="L150" s="101">
        <v>0</v>
      </c>
      <c r="M150" s="99">
        <v>0</v>
      </c>
      <c r="N150" s="97">
        <v>0</v>
      </c>
      <c r="O150" s="97">
        <v>9.9786469030967703E-2</v>
      </c>
      <c r="P150" s="102">
        <v>63.824715552470863</v>
      </c>
      <c r="Q150" s="103">
        <v>-1.4445928562373589E-2</v>
      </c>
      <c r="R150" s="104">
        <v>9.978646903097399E-2</v>
      </c>
      <c r="S150" s="105">
        <v>1.5658937634958523E-3</v>
      </c>
    </row>
    <row r="151" spans="1:19" x14ac:dyDescent="0.3">
      <c r="A151" s="90" t="s">
        <v>569</v>
      </c>
      <c r="B151" s="90" t="s">
        <v>570</v>
      </c>
      <c r="C151" s="107">
        <v>3.006635670453</v>
      </c>
      <c r="D151" s="107">
        <v>5.1616280000000003</v>
      </c>
      <c r="E151" s="107">
        <v>2.1874648669669146</v>
      </c>
      <c r="F151" s="107">
        <v>2.5699568726999699E-2</v>
      </c>
      <c r="G151" s="110">
        <v>10.381428106146915</v>
      </c>
      <c r="H151" s="101">
        <v>2.4056680869829998</v>
      </c>
      <c r="I151" s="99">
        <v>5.301462811659583</v>
      </c>
      <c r="J151" s="106">
        <v>0</v>
      </c>
      <c r="K151" s="109">
        <v>9.5020899063061062E-2</v>
      </c>
      <c r="L151" s="101">
        <v>0</v>
      </c>
      <c r="M151" s="99">
        <v>2.9883912988824832</v>
      </c>
      <c r="N151" s="97">
        <v>0.133471953711192</v>
      </c>
      <c r="O151" s="97">
        <v>6.4510407207458431E-2</v>
      </c>
      <c r="P151" s="102">
        <v>10.988525457506778</v>
      </c>
      <c r="Q151" s="103">
        <v>5.8479175037622899E-2</v>
      </c>
      <c r="R151" s="104">
        <v>0.25966606769763168</v>
      </c>
      <c r="S151" s="105">
        <v>2.4202579068589213E-2</v>
      </c>
    </row>
    <row r="152" spans="1:19" x14ac:dyDescent="0.3">
      <c r="A152" s="90" t="s">
        <v>151</v>
      </c>
      <c r="B152" s="90" t="s">
        <v>152</v>
      </c>
      <c r="C152" s="107">
        <v>140.80845626038501</v>
      </c>
      <c r="D152" s="107">
        <v>83.861381800000004</v>
      </c>
      <c r="E152" s="107">
        <v>6.1772085109954435</v>
      </c>
      <c r="F152" s="107">
        <v>0</v>
      </c>
      <c r="G152" s="110">
        <v>230.84704657138047</v>
      </c>
      <c r="H152" s="101">
        <v>126.02357012640999</v>
      </c>
      <c r="I152" s="99">
        <v>89.686875902597436</v>
      </c>
      <c r="J152" s="106">
        <v>1.7707181816899777</v>
      </c>
      <c r="K152" s="109">
        <v>0</v>
      </c>
      <c r="L152" s="101">
        <v>0</v>
      </c>
      <c r="M152" s="99">
        <v>6.8969048027827915</v>
      </c>
      <c r="N152" s="97">
        <v>0</v>
      </c>
      <c r="O152" s="97">
        <v>0</v>
      </c>
      <c r="P152" s="102">
        <v>224.37806901348017</v>
      </c>
      <c r="Q152" s="103">
        <v>-2.8022786749840538E-2</v>
      </c>
      <c r="R152" s="104">
        <v>-8.0694030987160659E-3</v>
      </c>
      <c r="S152" s="105">
        <v>-3.5962128301058429E-5</v>
      </c>
    </row>
    <row r="153" spans="1:19" x14ac:dyDescent="0.3">
      <c r="A153" s="90" t="s">
        <v>443</v>
      </c>
      <c r="B153" s="90" t="s">
        <v>444</v>
      </c>
      <c r="C153" s="107">
        <v>4.9792768769449998</v>
      </c>
      <c r="D153" s="107">
        <v>6.387575</v>
      </c>
      <c r="E153" s="107">
        <v>0.9915779701471743</v>
      </c>
      <c r="F153" s="107">
        <v>0</v>
      </c>
      <c r="G153" s="110">
        <v>12.358429847092173</v>
      </c>
      <c r="H153" s="101">
        <v>4.1429780281620001</v>
      </c>
      <c r="I153" s="99">
        <v>6.5938907704072252</v>
      </c>
      <c r="J153" s="106">
        <v>0</v>
      </c>
      <c r="K153" s="109">
        <v>4.5564891799458926E-2</v>
      </c>
      <c r="L153" s="101">
        <v>0</v>
      </c>
      <c r="M153" s="99">
        <v>1.2098047387875042</v>
      </c>
      <c r="N153" s="97">
        <v>0</v>
      </c>
      <c r="O153" s="97">
        <v>2.536592783949199E-2</v>
      </c>
      <c r="P153" s="102">
        <v>12.017604356995681</v>
      </c>
      <c r="Q153" s="103">
        <v>-2.7578381259872196E-2</v>
      </c>
      <c r="R153" s="104">
        <v>7.0625646131295738E-2</v>
      </c>
      <c r="S153" s="105">
        <v>5.9115905234743528E-3</v>
      </c>
    </row>
    <row r="154" spans="1:19" x14ac:dyDescent="0.3">
      <c r="A154" s="90" t="s">
        <v>739</v>
      </c>
      <c r="B154" s="90" t="s">
        <v>740</v>
      </c>
      <c r="C154" s="107">
        <v>6.3961629821789998</v>
      </c>
      <c r="D154" s="107">
        <v>13.008898</v>
      </c>
      <c r="E154" s="107">
        <v>1.4930276321569811</v>
      </c>
      <c r="F154" s="107">
        <v>4.6008937341487789E-2</v>
      </c>
      <c r="G154" s="110">
        <v>20.944097551677469</v>
      </c>
      <c r="H154" s="101">
        <v>4.9684651168730003</v>
      </c>
      <c r="I154" s="99">
        <v>13.313753597041186</v>
      </c>
      <c r="J154" s="106">
        <v>0</v>
      </c>
      <c r="K154" s="109">
        <v>0.12844313489333226</v>
      </c>
      <c r="L154" s="101">
        <v>0</v>
      </c>
      <c r="M154" s="99">
        <v>1.6532834020070954</v>
      </c>
      <c r="N154" s="97">
        <v>0.23894964232192045</v>
      </c>
      <c r="O154" s="97">
        <v>0.19377866620510834</v>
      </c>
      <c r="P154" s="102">
        <v>20.496673559341644</v>
      </c>
      <c r="Q154" s="103">
        <v>-2.1362772553548834E-2</v>
      </c>
      <c r="R154" s="104">
        <v>0.50143151103009842</v>
      </c>
      <c r="S154" s="105">
        <v>2.5077541438036293E-2</v>
      </c>
    </row>
    <row r="155" spans="1:19" x14ac:dyDescent="0.3">
      <c r="A155" s="90" t="s">
        <v>153</v>
      </c>
      <c r="B155" s="90" t="s">
        <v>154</v>
      </c>
      <c r="C155" s="107">
        <v>69.338442526611004</v>
      </c>
      <c r="D155" s="107">
        <v>98.495756</v>
      </c>
      <c r="E155" s="107">
        <v>3.8677569034390706</v>
      </c>
      <c r="F155" s="107">
        <v>0</v>
      </c>
      <c r="G155" s="110">
        <v>171.70195543005008</v>
      </c>
      <c r="H155" s="101">
        <v>58.24582063106601</v>
      </c>
      <c r="I155" s="99">
        <v>101.65413847405607</v>
      </c>
      <c r="J155" s="106">
        <v>2.0069918751047404</v>
      </c>
      <c r="K155" s="109">
        <v>0</v>
      </c>
      <c r="L155" s="101">
        <v>0</v>
      </c>
      <c r="M155" s="99">
        <v>5.2495815886089519</v>
      </c>
      <c r="N155" s="97">
        <v>0</v>
      </c>
      <c r="O155" s="97">
        <v>0.71179097722613671</v>
      </c>
      <c r="P155" s="102">
        <v>167.86832354606193</v>
      </c>
      <c r="Q155" s="103">
        <v>-2.2327246503316245E-2</v>
      </c>
      <c r="R155" s="104">
        <v>0.70790797717234</v>
      </c>
      <c r="S155" s="105">
        <v>4.2349019937713622E-3</v>
      </c>
    </row>
    <row r="156" spans="1:19" x14ac:dyDescent="0.3">
      <c r="A156" s="90" t="s">
        <v>475</v>
      </c>
      <c r="B156" s="90" t="s">
        <v>476</v>
      </c>
      <c r="C156" s="107">
        <v>2.4296491510959997</v>
      </c>
      <c r="D156" s="107">
        <v>5.7670410800000003</v>
      </c>
      <c r="E156" s="107">
        <v>1.5871285219259323</v>
      </c>
      <c r="F156" s="107">
        <v>0</v>
      </c>
      <c r="G156" s="110">
        <v>9.7838187530219312</v>
      </c>
      <c r="H156" s="101">
        <v>1.826590132522</v>
      </c>
      <c r="I156" s="99">
        <v>5.9019980086303665</v>
      </c>
      <c r="J156" s="106">
        <v>0</v>
      </c>
      <c r="K156" s="109">
        <v>0.11611379603326034</v>
      </c>
      <c r="L156" s="101">
        <v>0</v>
      </c>
      <c r="M156" s="99">
        <v>2.0794984873960312</v>
      </c>
      <c r="N156" s="97">
        <v>0</v>
      </c>
      <c r="O156" s="97">
        <v>0.10854600864247259</v>
      </c>
      <c r="P156" s="102">
        <v>10.03274643322413</v>
      </c>
      <c r="Q156" s="103">
        <v>2.5442793502824478E-2</v>
      </c>
      <c r="R156" s="104">
        <v>0.22452191545144906</v>
      </c>
      <c r="S156" s="105">
        <v>2.2891188414846258E-2</v>
      </c>
    </row>
    <row r="157" spans="1:19" x14ac:dyDescent="0.3">
      <c r="A157" s="90" t="s">
        <v>210</v>
      </c>
      <c r="B157" s="90" t="s">
        <v>211</v>
      </c>
      <c r="C157" s="107">
        <v>49.579050282632004</v>
      </c>
      <c r="D157" s="107">
        <v>31.635307999999998</v>
      </c>
      <c r="E157" s="107">
        <v>1.7677674038660811</v>
      </c>
      <c r="F157" s="107">
        <v>0</v>
      </c>
      <c r="G157" s="110">
        <v>82.98212568649808</v>
      </c>
      <c r="H157" s="101">
        <v>44.280618885491997</v>
      </c>
      <c r="I157" s="99">
        <v>32.484439283283123</v>
      </c>
      <c r="J157" s="106">
        <v>0.64135121980815379</v>
      </c>
      <c r="K157" s="109">
        <v>0</v>
      </c>
      <c r="L157" s="101">
        <v>0</v>
      </c>
      <c r="M157" s="99">
        <v>2.3390603141986563</v>
      </c>
      <c r="N157" s="97">
        <v>0</v>
      </c>
      <c r="O157" s="97">
        <v>0</v>
      </c>
      <c r="P157" s="102">
        <v>79.745469702781918</v>
      </c>
      <c r="Q157" s="103">
        <v>-3.9004254915619666E-2</v>
      </c>
      <c r="R157" s="104">
        <v>-2.8066435784666055E-3</v>
      </c>
      <c r="S157" s="105">
        <v>-3.5193783578178823E-5</v>
      </c>
    </row>
    <row r="158" spans="1:19" x14ac:dyDescent="0.3">
      <c r="A158" s="90" t="s">
        <v>421</v>
      </c>
      <c r="B158" s="90" t="s">
        <v>422</v>
      </c>
      <c r="C158" s="107">
        <v>7.2970690458549994</v>
      </c>
      <c r="D158" s="107">
        <v>5.8354860000000004</v>
      </c>
      <c r="E158" s="107">
        <v>1.0171951676072875</v>
      </c>
      <c r="F158" s="107">
        <v>0</v>
      </c>
      <c r="G158" s="110">
        <v>14.149750213462287</v>
      </c>
      <c r="H158" s="101">
        <v>6.3308612703579996</v>
      </c>
      <c r="I158" s="99">
        <v>6.0320137666847824</v>
      </c>
      <c r="J158" s="106">
        <v>0</v>
      </c>
      <c r="K158" s="109">
        <v>4.6474056966950443E-2</v>
      </c>
      <c r="L158" s="101">
        <v>0</v>
      </c>
      <c r="M158" s="99">
        <v>1.3959388543176496</v>
      </c>
      <c r="N158" s="97">
        <v>0</v>
      </c>
      <c r="O158" s="97">
        <v>5.4928497821755597E-3</v>
      </c>
      <c r="P158" s="102">
        <v>13.810780798109558</v>
      </c>
      <c r="Q158" s="103">
        <v>-2.3955858600968664E-2</v>
      </c>
      <c r="R158" s="104">
        <v>5.158995629908425E-2</v>
      </c>
      <c r="S158" s="105">
        <v>3.7494905690468564E-3</v>
      </c>
    </row>
    <row r="159" spans="1:19" x14ac:dyDescent="0.3">
      <c r="A159" s="90" t="s">
        <v>477</v>
      </c>
      <c r="B159" s="90" t="s">
        <v>478</v>
      </c>
      <c r="C159" s="107">
        <v>5.5820183049259997</v>
      </c>
      <c r="D159" s="107">
        <v>7.4887499999999996</v>
      </c>
      <c r="E159" s="107">
        <v>1.086952807290765</v>
      </c>
      <c r="F159" s="107">
        <v>0</v>
      </c>
      <c r="G159" s="110">
        <v>14.157721112216763</v>
      </c>
      <c r="H159" s="101">
        <v>4.6203563949739994</v>
      </c>
      <c r="I159" s="99">
        <v>7.7516993821717621</v>
      </c>
      <c r="J159" s="106">
        <v>0</v>
      </c>
      <c r="K159" s="109">
        <v>9.8991423667972367E-2</v>
      </c>
      <c r="L159" s="101">
        <v>0</v>
      </c>
      <c r="M159" s="99">
        <v>1.8229436192692872</v>
      </c>
      <c r="N159" s="97">
        <v>0</v>
      </c>
      <c r="O159" s="97">
        <v>4.8633980044511409E-2</v>
      </c>
      <c r="P159" s="102">
        <v>14.342624800127531</v>
      </c>
      <c r="Q159" s="103">
        <v>1.3060271949502831E-2</v>
      </c>
      <c r="R159" s="104">
        <v>0.14729403078840875</v>
      </c>
      <c r="S159" s="105">
        <v>1.0376230972127335E-2</v>
      </c>
    </row>
    <row r="160" spans="1:19" x14ac:dyDescent="0.3">
      <c r="A160" s="90" t="s">
        <v>155</v>
      </c>
      <c r="B160" s="90" t="s">
        <v>156</v>
      </c>
      <c r="C160" s="107">
        <v>63.327849438588004</v>
      </c>
      <c r="D160" s="107">
        <v>101.31108500000001</v>
      </c>
      <c r="E160" s="107">
        <v>4.9454895517948163</v>
      </c>
      <c r="F160" s="107">
        <v>0</v>
      </c>
      <c r="G160" s="110">
        <v>169.58442399038285</v>
      </c>
      <c r="H160" s="101">
        <v>52.516359943190999</v>
      </c>
      <c r="I160" s="99">
        <v>104.99777314575636</v>
      </c>
      <c r="J160" s="106">
        <v>2.0730063799754381</v>
      </c>
      <c r="K160" s="109">
        <v>0</v>
      </c>
      <c r="L160" s="101">
        <v>0</v>
      </c>
      <c r="M160" s="99">
        <v>7.0320232725083187</v>
      </c>
      <c r="N160" s="97">
        <v>0</v>
      </c>
      <c r="O160" s="97">
        <v>1.3725379171935383</v>
      </c>
      <c r="P160" s="102">
        <v>167.99170065862464</v>
      </c>
      <c r="Q160" s="103">
        <v>-9.3919199315647735E-3</v>
      </c>
      <c r="R160" s="104">
        <v>1.3691066683657596</v>
      </c>
      <c r="S160" s="105">
        <v>8.2168128317927913E-3</v>
      </c>
    </row>
    <row r="161" spans="1:19" x14ac:dyDescent="0.3">
      <c r="A161" s="90" t="s">
        <v>799</v>
      </c>
      <c r="B161" s="90" t="s">
        <v>1340</v>
      </c>
      <c r="C161" s="107">
        <v>10.696801143793</v>
      </c>
      <c r="D161" s="107">
        <v>20.062304000000001</v>
      </c>
      <c r="E161" s="107">
        <v>0</v>
      </c>
      <c r="F161" s="107">
        <v>2.0881922420577695E-2</v>
      </c>
      <c r="G161" s="110">
        <v>30.779987066213579</v>
      </c>
      <c r="H161" s="101">
        <v>9.6695550605280012</v>
      </c>
      <c r="I161" s="99">
        <v>20.721259754710484</v>
      </c>
      <c r="J161" s="106">
        <v>0</v>
      </c>
      <c r="K161" s="109">
        <v>0</v>
      </c>
      <c r="L161" s="101">
        <v>0</v>
      </c>
      <c r="M161" s="99">
        <v>0</v>
      </c>
      <c r="N161" s="97">
        <v>0.10845127450687127</v>
      </c>
      <c r="O161" s="97">
        <v>0.11306399322286839</v>
      </c>
      <c r="P161" s="102">
        <v>30.612330082968224</v>
      </c>
      <c r="Q161" s="103">
        <v>-5.4469478133532864E-3</v>
      </c>
      <c r="R161" s="104">
        <v>0.19457085170319388</v>
      </c>
      <c r="S161" s="105">
        <v>6.3966201528481868E-3</v>
      </c>
    </row>
    <row r="162" spans="1:19" x14ac:dyDescent="0.3">
      <c r="A162" s="90" t="s">
        <v>280</v>
      </c>
      <c r="B162" s="90" t="s">
        <v>281</v>
      </c>
      <c r="C162" s="107">
        <v>56.552797704258005</v>
      </c>
      <c r="D162" s="107">
        <v>83.963155</v>
      </c>
      <c r="E162" s="107">
        <v>3.6881869965266612</v>
      </c>
      <c r="F162" s="107">
        <v>0.97605315315659436</v>
      </c>
      <c r="G162" s="110">
        <v>145.18019285394126</v>
      </c>
      <c r="H162" s="101">
        <v>47.347343044372998</v>
      </c>
      <c r="I162" s="99">
        <v>86.099277204834564</v>
      </c>
      <c r="J162" s="106">
        <v>1.6998870129286199</v>
      </c>
      <c r="K162" s="109">
        <v>0</v>
      </c>
      <c r="L162" s="101">
        <v>0</v>
      </c>
      <c r="M162" s="99">
        <v>4.6261688023196612</v>
      </c>
      <c r="N162" s="97">
        <v>5.0691792792971517</v>
      </c>
      <c r="O162" s="97">
        <v>0.57194323946898507</v>
      </c>
      <c r="P162" s="102">
        <v>145.41379858322199</v>
      </c>
      <c r="Q162" s="103">
        <v>1.6090743832786116E-3</v>
      </c>
      <c r="R162" s="104">
        <v>4.3784807867736788</v>
      </c>
      <c r="S162" s="105">
        <v>3.1045278978227269E-2</v>
      </c>
    </row>
    <row r="163" spans="1:19" x14ac:dyDescent="0.3">
      <c r="A163" s="90" t="s">
        <v>180</v>
      </c>
      <c r="B163" s="90" t="s">
        <v>181</v>
      </c>
      <c r="C163" s="107">
        <v>237.33035533600398</v>
      </c>
      <c r="D163" s="107">
        <v>482.07053000000002</v>
      </c>
      <c r="E163" s="107">
        <v>5.8286043596706358</v>
      </c>
      <c r="F163" s="107">
        <v>0</v>
      </c>
      <c r="G163" s="110">
        <v>725.2294896956746</v>
      </c>
      <c r="H163" s="101">
        <v>193.53169041105701</v>
      </c>
      <c r="I163" s="99">
        <v>494.46243270420212</v>
      </c>
      <c r="J163" s="106">
        <v>9.7623382567462915</v>
      </c>
      <c r="K163" s="109">
        <v>0</v>
      </c>
      <c r="L163" s="101">
        <v>0</v>
      </c>
      <c r="M163" s="99">
        <v>6.8988578627923953</v>
      </c>
      <c r="N163" s="97">
        <v>0</v>
      </c>
      <c r="O163" s="97">
        <v>7.7596351008676754</v>
      </c>
      <c r="P163" s="102">
        <v>712.41495433566547</v>
      </c>
      <c r="Q163" s="103">
        <v>-1.7669628086119951E-2</v>
      </c>
      <c r="R163" s="104">
        <v>7.7472668273547924</v>
      </c>
      <c r="S163" s="105">
        <v>1.0994213250715323E-2</v>
      </c>
    </row>
    <row r="164" spans="1:19" x14ac:dyDescent="0.3">
      <c r="A164" s="90" t="s">
        <v>503</v>
      </c>
      <c r="B164" s="90" t="s">
        <v>504</v>
      </c>
      <c r="C164" s="107">
        <v>4.5295421423000004</v>
      </c>
      <c r="D164" s="107">
        <v>6.1296030000000004</v>
      </c>
      <c r="E164" s="107">
        <v>1.9355182837982503</v>
      </c>
      <c r="F164" s="107">
        <v>0</v>
      </c>
      <c r="G164" s="110">
        <v>12.594663426098252</v>
      </c>
      <c r="H164" s="101">
        <v>3.7453117407759997</v>
      </c>
      <c r="I164" s="99">
        <v>6.3048906795058048</v>
      </c>
      <c r="J164" s="106">
        <v>0</v>
      </c>
      <c r="K164" s="109">
        <v>0.11697645093098517</v>
      </c>
      <c r="L164" s="101">
        <v>0</v>
      </c>
      <c r="M164" s="99">
        <v>2.3609952724086161</v>
      </c>
      <c r="N164" s="97">
        <v>0</v>
      </c>
      <c r="O164" s="97">
        <v>3.9715820179413448E-2</v>
      </c>
      <c r="P164" s="102">
        <v>12.56788996380082</v>
      </c>
      <c r="Q164" s="103">
        <v>-2.1257783071799772E-3</v>
      </c>
      <c r="R164" s="104">
        <v>0.15642287556842049</v>
      </c>
      <c r="S164" s="105">
        <v>1.260309312802583E-2</v>
      </c>
    </row>
    <row r="165" spans="1:19" x14ac:dyDescent="0.3">
      <c r="A165" s="90" t="s">
        <v>383</v>
      </c>
      <c r="B165" s="90" t="s">
        <v>384</v>
      </c>
      <c r="C165" s="107">
        <v>3.9570178271659997</v>
      </c>
      <c r="D165" s="107">
        <v>5.0890500000000003</v>
      </c>
      <c r="E165" s="107">
        <v>0.61736586269899063</v>
      </c>
      <c r="F165" s="107">
        <v>0</v>
      </c>
      <c r="G165" s="110">
        <v>9.6634336898649913</v>
      </c>
      <c r="H165" s="101">
        <v>3.2914671371619999</v>
      </c>
      <c r="I165" s="99">
        <v>5.2098685047499771</v>
      </c>
      <c r="J165" s="106">
        <v>0</v>
      </c>
      <c r="K165" s="109">
        <v>8.0572634209409383E-2</v>
      </c>
      <c r="L165" s="101">
        <v>0</v>
      </c>
      <c r="M165" s="99">
        <v>0.77830717357260948</v>
      </c>
      <c r="N165" s="97">
        <v>0</v>
      </c>
      <c r="O165" s="97">
        <v>3.120693983071942E-2</v>
      </c>
      <c r="P165" s="102">
        <v>9.3914223895247151</v>
      </c>
      <c r="Q165" s="103">
        <v>-2.8148514189688251E-2</v>
      </c>
      <c r="R165" s="104">
        <v>0.111545312230378</v>
      </c>
      <c r="S165" s="105">
        <v>1.2020128208734899E-2</v>
      </c>
    </row>
    <row r="166" spans="1:19" x14ac:dyDescent="0.3">
      <c r="A166" s="90" t="s">
        <v>157</v>
      </c>
      <c r="B166" s="90" t="s">
        <v>158</v>
      </c>
      <c r="C166" s="107">
        <v>84.920863831304999</v>
      </c>
      <c r="D166" s="107">
        <v>101.499216</v>
      </c>
      <c r="E166" s="107">
        <v>8.086231984758685</v>
      </c>
      <c r="F166" s="107">
        <v>0</v>
      </c>
      <c r="G166" s="110">
        <v>194.50631181606369</v>
      </c>
      <c r="H166" s="101">
        <v>72.647347711837</v>
      </c>
      <c r="I166" s="99">
        <v>105.0031233483292</v>
      </c>
      <c r="J166" s="106">
        <v>2.0731120108258425</v>
      </c>
      <c r="K166" s="109">
        <v>0</v>
      </c>
      <c r="L166" s="101">
        <v>0</v>
      </c>
      <c r="M166" s="99">
        <v>9.1822115273661957</v>
      </c>
      <c r="N166" s="97">
        <v>0</v>
      </c>
      <c r="O166" s="97">
        <v>0.51652464281743382</v>
      </c>
      <c r="P166" s="102">
        <v>189.42231924117564</v>
      </c>
      <c r="Q166" s="103">
        <v>-2.6137931090358436E-2</v>
      </c>
      <c r="R166" s="104">
        <v>0.51185307166394978</v>
      </c>
      <c r="S166" s="105">
        <v>2.7095008659004504E-3</v>
      </c>
    </row>
    <row r="167" spans="1:19" x14ac:dyDescent="0.3">
      <c r="A167" s="90" t="s">
        <v>571</v>
      </c>
      <c r="B167" s="90" t="s">
        <v>572</v>
      </c>
      <c r="C167" s="107">
        <v>4.2413826055369999</v>
      </c>
      <c r="D167" s="107">
        <v>3.9903590000000002</v>
      </c>
      <c r="E167" s="107">
        <v>1.9824494919479283</v>
      </c>
      <c r="F167" s="107">
        <v>0</v>
      </c>
      <c r="G167" s="110">
        <v>10.214191097484928</v>
      </c>
      <c r="H167" s="101">
        <v>3.635744729482</v>
      </c>
      <c r="I167" s="99">
        <v>4.1150362706975461</v>
      </c>
      <c r="J167" s="106">
        <v>0</v>
      </c>
      <c r="K167" s="109">
        <v>0.12839486841385325</v>
      </c>
      <c r="L167" s="101">
        <v>0</v>
      </c>
      <c r="M167" s="99">
        <v>2.9158342661008469</v>
      </c>
      <c r="N167" s="97">
        <v>0</v>
      </c>
      <c r="O167" s="97">
        <v>0</v>
      </c>
      <c r="P167" s="102">
        <v>10.795010134694246</v>
      </c>
      <c r="Q167" s="103">
        <v>5.6863928985265912E-2</v>
      </c>
      <c r="R167" s="104">
        <v>-2.5623197491952965E-4</v>
      </c>
      <c r="S167" s="105">
        <v>-2.3735586155674354E-5</v>
      </c>
    </row>
    <row r="168" spans="1:19" x14ac:dyDescent="0.3">
      <c r="A168" s="90" t="s">
        <v>733</v>
      </c>
      <c r="B168" s="90" t="s">
        <v>734</v>
      </c>
      <c r="C168" s="107">
        <v>3.549442336532</v>
      </c>
      <c r="D168" s="107">
        <v>7.9589969500000004</v>
      </c>
      <c r="E168" s="107">
        <v>2.9429184060492783</v>
      </c>
      <c r="F168" s="107">
        <v>1.9504019029371981E-3</v>
      </c>
      <c r="G168" s="110">
        <v>14.453308094484216</v>
      </c>
      <c r="H168" s="101">
        <v>2.7027264056279998</v>
      </c>
      <c r="I168" s="99">
        <v>8.2606697953946231</v>
      </c>
      <c r="J168" s="106">
        <v>0</v>
      </c>
      <c r="K168" s="109">
        <v>0.18516486481380071</v>
      </c>
      <c r="L168" s="101">
        <v>0</v>
      </c>
      <c r="M168" s="99">
        <v>4.4026572167253377</v>
      </c>
      <c r="N168" s="97">
        <v>1.0129506657189964E-2</v>
      </c>
      <c r="O168" s="97">
        <v>0.13446678310061591</v>
      </c>
      <c r="P168" s="102">
        <v>15.695814572319566</v>
      </c>
      <c r="Q168" s="103">
        <v>8.5966926721054646E-2</v>
      </c>
      <c r="R168" s="104">
        <v>0.14187503540321522</v>
      </c>
      <c r="S168" s="105">
        <v>9.1214855931825677E-3</v>
      </c>
    </row>
    <row r="169" spans="1:19" x14ac:dyDescent="0.3">
      <c r="A169" s="90" t="s">
        <v>159</v>
      </c>
      <c r="B169" s="90" t="s">
        <v>160</v>
      </c>
      <c r="C169" s="107">
        <v>87.600923257351994</v>
      </c>
      <c r="D169" s="107">
        <v>85.043452000000002</v>
      </c>
      <c r="E169" s="107">
        <v>5.9424978956949488</v>
      </c>
      <c r="F169" s="107">
        <v>0</v>
      </c>
      <c r="G169" s="110">
        <v>178.58687315304695</v>
      </c>
      <c r="H169" s="101">
        <v>76.201539149005001</v>
      </c>
      <c r="I169" s="99">
        <v>88.499904960661411</v>
      </c>
      <c r="J169" s="106">
        <v>1.7472834148205518</v>
      </c>
      <c r="K169" s="109">
        <v>0</v>
      </c>
      <c r="L169" s="101">
        <v>0</v>
      </c>
      <c r="M169" s="99">
        <v>8.1519412865523933</v>
      </c>
      <c r="N169" s="97">
        <v>0</v>
      </c>
      <c r="O169" s="97">
        <v>0</v>
      </c>
      <c r="P169" s="102">
        <v>174.60066881103936</v>
      </c>
      <c r="Q169" s="103">
        <v>-2.2320813795711984E-2</v>
      </c>
      <c r="R169" s="104">
        <v>-4.8686322849960106E-3</v>
      </c>
      <c r="S169" s="105">
        <v>-2.7883607566434324E-5</v>
      </c>
    </row>
    <row r="170" spans="1:19" x14ac:dyDescent="0.3">
      <c r="A170" s="90" t="s">
        <v>771</v>
      </c>
      <c r="B170" s="90" t="s">
        <v>772</v>
      </c>
      <c r="C170" s="107">
        <v>24.176036561114</v>
      </c>
      <c r="D170" s="107">
        <v>19.406725000000002</v>
      </c>
      <c r="E170" s="107">
        <v>0</v>
      </c>
      <c r="F170" s="107">
        <v>0</v>
      </c>
      <c r="G170" s="110">
        <v>43.582761561113998</v>
      </c>
      <c r="H170" s="101">
        <v>22.720525391259002</v>
      </c>
      <c r="I170" s="99">
        <v>19.961243206148495</v>
      </c>
      <c r="J170" s="106">
        <v>0</v>
      </c>
      <c r="K170" s="109">
        <v>0</v>
      </c>
      <c r="L170" s="101">
        <v>0</v>
      </c>
      <c r="M170" s="99">
        <v>0</v>
      </c>
      <c r="N170" s="97">
        <v>0</v>
      </c>
      <c r="O170" s="97">
        <v>0</v>
      </c>
      <c r="P170" s="102">
        <v>42.681768597407498</v>
      </c>
      <c r="Q170" s="103">
        <v>-2.0673149920596039E-2</v>
      </c>
      <c r="R170" s="104">
        <v>0</v>
      </c>
      <c r="S170" s="105">
        <v>0</v>
      </c>
    </row>
    <row r="171" spans="1:19" x14ac:dyDescent="0.3">
      <c r="A171" s="90" t="s">
        <v>745</v>
      </c>
      <c r="B171" s="90" t="s">
        <v>746</v>
      </c>
      <c r="C171" s="107">
        <v>7.4191274988930003</v>
      </c>
      <c r="D171" s="107">
        <v>7.768256</v>
      </c>
      <c r="E171" s="107">
        <v>4.4163468388289715</v>
      </c>
      <c r="F171" s="107">
        <v>8.1512143447420651E-3</v>
      </c>
      <c r="G171" s="110">
        <v>19.611881552066713</v>
      </c>
      <c r="H171" s="101">
        <v>6.3017388433849995</v>
      </c>
      <c r="I171" s="99">
        <v>8.0056659762247815</v>
      </c>
      <c r="J171" s="106">
        <v>0</v>
      </c>
      <c r="K171" s="109">
        <v>0.19396294003044506</v>
      </c>
      <c r="L171" s="101">
        <v>0</v>
      </c>
      <c r="M171" s="99">
        <v>4.975020661649376</v>
      </c>
      <c r="N171" s="97">
        <v>4.2333726113015245E-2</v>
      </c>
      <c r="O171" s="97">
        <v>0</v>
      </c>
      <c r="P171" s="102">
        <v>19.518722147402617</v>
      </c>
      <c r="Q171" s="103">
        <v>-4.7501513007189664E-3</v>
      </c>
      <c r="R171" s="104">
        <v>3.136708709644509E-2</v>
      </c>
      <c r="S171" s="105">
        <v>1.609612335762115E-3</v>
      </c>
    </row>
    <row r="172" spans="1:19" x14ac:dyDescent="0.3">
      <c r="A172" s="90" t="s">
        <v>547</v>
      </c>
      <c r="B172" s="90" t="s">
        <v>548</v>
      </c>
      <c r="C172" s="107">
        <v>7.3503932077460004</v>
      </c>
      <c r="D172" s="107">
        <v>4.3439180000000004</v>
      </c>
      <c r="E172" s="107">
        <v>0.4624589355029865</v>
      </c>
      <c r="F172" s="107">
        <v>0</v>
      </c>
      <c r="G172" s="110">
        <v>12.156770143248988</v>
      </c>
      <c r="H172" s="101">
        <v>6.49000203645</v>
      </c>
      <c r="I172" s="99">
        <v>4.4630358400319983</v>
      </c>
      <c r="J172" s="106">
        <v>0</v>
      </c>
      <c r="K172" s="109">
        <v>3.8286467815782696E-2</v>
      </c>
      <c r="L172" s="101">
        <v>0</v>
      </c>
      <c r="M172" s="99">
        <v>0.63884932548210505</v>
      </c>
      <c r="N172" s="97">
        <v>0</v>
      </c>
      <c r="O172" s="97">
        <v>0</v>
      </c>
      <c r="P172" s="102">
        <v>11.630173669779886</v>
      </c>
      <c r="Q172" s="103">
        <v>-4.3317136645997727E-2</v>
      </c>
      <c r="R172" s="104">
        <v>3.7931678705470873E-2</v>
      </c>
      <c r="S172" s="105">
        <v>3.2721607032252104E-3</v>
      </c>
    </row>
    <row r="173" spans="1:19" x14ac:dyDescent="0.3">
      <c r="A173" s="90" t="s">
        <v>683</v>
      </c>
      <c r="B173" s="90" t="s">
        <v>684</v>
      </c>
      <c r="C173" s="107">
        <v>6.9485468028999993</v>
      </c>
      <c r="D173" s="107">
        <v>11.975472</v>
      </c>
      <c r="E173" s="107">
        <v>1.7968357966252408</v>
      </c>
      <c r="F173" s="107">
        <v>0</v>
      </c>
      <c r="G173" s="110">
        <v>20.720854599525243</v>
      </c>
      <c r="H173" s="101">
        <v>5.5562408847320004</v>
      </c>
      <c r="I173" s="99">
        <v>12.501449994245624</v>
      </c>
      <c r="J173" s="106">
        <v>0</v>
      </c>
      <c r="K173" s="109">
        <v>8.6387117433090008E-2</v>
      </c>
      <c r="L173" s="101">
        <v>0</v>
      </c>
      <c r="M173" s="99">
        <v>2.3261346596811077</v>
      </c>
      <c r="N173" s="97">
        <v>0</v>
      </c>
      <c r="O173" s="97">
        <v>0.11978977688850803</v>
      </c>
      <c r="P173" s="102">
        <v>20.590002432980331</v>
      </c>
      <c r="Q173" s="103">
        <v>-6.314998540065531E-3</v>
      </c>
      <c r="R173" s="104">
        <v>0.20575045671069958</v>
      </c>
      <c r="S173" s="105">
        <v>1.0093598575519202E-2</v>
      </c>
    </row>
    <row r="174" spans="1:19" x14ac:dyDescent="0.3">
      <c r="A174" s="90" t="s">
        <v>198</v>
      </c>
      <c r="B174" s="90" t="s">
        <v>199</v>
      </c>
      <c r="C174" s="107">
        <v>56.951290262345999</v>
      </c>
      <c r="D174" s="107">
        <v>66.458136999999994</v>
      </c>
      <c r="E174" s="107">
        <v>3.1535333600119504</v>
      </c>
      <c r="F174" s="107">
        <v>0</v>
      </c>
      <c r="G174" s="110">
        <v>126.56296062235793</v>
      </c>
      <c r="H174" s="101">
        <v>49.160594671614</v>
      </c>
      <c r="I174" s="99">
        <v>69.069725957171187</v>
      </c>
      <c r="J174" s="106">
        <v>1.3636668500922173</v>
      </c>
      <c r="K174" s="109">
        <v>0</v>
      </c>
      <c r="L174" s="101">
        <v>0</v>
      </c>
      <c r="M174" s="99">
        <v>3.9892727211496246</v>
      </c>
      <c r="N174" s="97">
        <v>0</v>
      </c>
      <c r="O174" s="97">
        <v>0</v>
      </c>
      <c r="P174" s="102">
        <v>123.58326020002704</v>
      </c>
      <c r="Q174" s="103">
        <v>-2.3543226293684816E-2</v>
      </c>
      <c r="R174" s="104">
        <v>-3.2396079198946381E-3</v>
      </c>
      <c r="S174" s="105">
        <v>-2.6213283205924435E-5</v>
      </c>
    </row>
    <row r="175" spans="1:19" x14ac:dyDescent="0.3">
      <c r="A175" s="90" t="s">
        <v>343</v>
      </c>
      <c r="B175" s="90" t="s">
        <v>344</v>
      </c>
      <c r="C175" s="107">
        <v>3.2846467406830002</v>
      </c>
      <c r="D175" s="107">
        <v>1.4159459999999999</v>
      </c>
      <c r="E175" s="107">
        <v>5.7394652222222217E-2</v>
      </c>
      <c r="F175" s="107">
        <v>0</v>
      </c>
      <c r="G175" s="110">
        <v>4.7579873929052221</v>
      </c>
      <c r="H175" s="101">
        <v>3.2850000000000001</v>
      </c>
      <c r="I175" s="99">
        <v>1.4421782195990827</v>
      </c>
      <c r="J175" s="106">
        <v>2.8473410061186179E-2</v>
      </c>
      <c r="K175" s="109">
        <v>0</v>
      </c>
      <c r="L175" s="101">
        <v>0</v>
      </c>
      <c r="M175" s="99">
        <v>5.7394652222222217E-2</v>
      </c>
      <c r="N175" s="97">
        <v>0</v>
      </c>
      <c r="O175" s="97">
        <v>0</v>
      </c>
      <c r="P175" s="102">
        <v>4.8130462818824906</v>
      </c>
      <c r="Q175" s="103">
        <v>1.157188626841855E-2</v>
      </c>
      <c r="R175" s="104">
        <v>0</v>
      </c>
      <c r="S175" s="105">
        <v>0</v>
      </c>
    </row>
    <row r="176" spans="1:19" x14ac:dyDescent="0.3">
      <c r="A176" s="90" t="s">
        <v>118</v>
      </c>
      <c r="B176" s="90" t="s">
        <v>119</v>
      </c>
      <c r="C176" s="107">
        <v>145.22550471450299</v>
      </c>
      <c r="D176" s="107">
        <v>70.634</v>
      </c>
      <c r="E176" s="107">
        <v>14.03348116506138</v>
      </c>
      <c r="F176" s="107">
        <v>0</v>
      </c>
      <c r="G176" s="110">
        <v>229.89298587956435</v>
      </c>
      <c r="H176" s="101">
        <v>130.94086915789899</v>
      </c>
      <c r="I176" s="99">
        <v>73.177906105565</v>
      </c>
      <c r="J176" s="106">
        <v>1.4447760336735398</v>
      </c>
      <c r="K176" s="109">
        <v>0</v>
      </c>
      <c r="L176" s="101">
        <v>0</v>
      </c>
      <c r="M176" s="99">
        <v>15.429498909822161</v>
      </c>
      <c r="N176" s="97">
        <v>0</v>
      </c>
      <c r="O176" s="97">
        <v>0</v>
      </c>
      <c r="P176" s="102">
        <v>220.99305020695968</v>
      </c>
      <c r="Q176" s="103">
        <v>-3.8713385006305244E-2</v>
      </c>
      <c r="R176" s="104">
        <v>-8.3823763228281223E-3</v>
      </c>
      <c r="S176" s="105">
        <v>-3.7929058761505057E-5</v>
      </c>
    </row>
    <row r="177" spans="1:19" x14ac:dyDescent="0.3">
      <c r="A177" s="90" t="s">
        <v>120</v>
      </c>
      <c r="B177" s="90" t="s">
        <v>121</v>
      </c>
      <c r="C177" s="107">
        <v>90.948902593273004</v>
      </c>
      <c r="D177" s="107">
        <v>72.606206999999998</v>
      </c>
      <c r="E177" s="107">
        <v>2.6904528861559238</v>
      </c>
      <c r="F177" s="107">
        <v>0</v>
      </c>
      <c r="G177" s="110">
        <v>166.24556247942894</v>
      </c>
      <c r="H177" s="101">
        <v>79.805285369341988</v>
      </c>
      <c r="I177" s="99">
        <v>74.334196546722097</v>
      </c>
      <c r="J177" s="106">
        <v>1.467605065088287</v>
      </c>
      <c r="K177" s="109">
        <v>0</v>
      </c>
      <c r="L177" s="101">
        <v>0</v>
      </c>
      <c r="M177" s="99">
        <v>3.6302478739206352</v>
      </c>
      <c r="N177" s="97">
        <v>0</v>
      </c>
      <c r="O177" s="97">
        <v>0</v>
      </c>
      <c r="P177" s="102">
        <v>159.23733485507302</v>
      </c>
      <c r="Q177" s="103">
        <v>-4.2155877846201853E-2</v>
      </c>
      <c r="R177" s="104">
        <v>-5.1965737860939498E-3</v>
      </c>
      <c r="S177" s="105">
        <v>-3.2633076976771715E-5</v>
      </c>
    </row>
    <row r="178" spans="1:19" x14ac:dyDescent="0.3">
      <c r="A178" s="90" t="s">
        <v>335</v>
      </c>
      <c r="B178" s="90" t="s">
        <v>336</v>
      </c>
      <c r="C178" s="107">
        <v>340.01528716939197</v>
      </c>
      <c r="D178" s="107">
        <v>549.03400199999999</v>
      </c>
      <c r="E178" s="107">
        <v>7.8861690941665596</v>
      </c>
      <c r="F178" s="107">
        <v>0</v>
      </c>
      <c r="G178" s="110">
        <v>896.93545826355853</v>
      </c>
      <c r="H178" s="101">
        <v>283.38566903436998</v>
      </c>
      <c r="I178" s="99">
        <v>565.98111153739046</v>
      </c>
      <c r="J178" s="106">
        <v>11.174355607845783</v>
      </c>
      <c r="K178" s="109">
        <v>0</v>
      </c>
      <c r="L178" s="101">
        <v>0</v>
      </c>
      <c r="M178" s="99">
        <v>9.3059080078011114</v>
      </c>
      <c r="N178" s="97">
        <v>0</v>
      </c>
      <c r="O178" s="97">
        <v>5.6823053813743387</v>
      </c>
      <c r="P178" s="102">
        <v>875.52934956878175</v>
      </c>
      <c r="Q178" s="103">
        <v>-2.3865829472522353E-2</v>
      </c>
      <c r="R178" s="104">
        <v>5.6636575024502918</v>
      </c>
      <c r="S178" s="105">
        <v>6.5109562937198939E-3</v>
      </c>
    </row>
    <row r="179" spans="1:19" x14ac:dyDescent="0.3">
      <c r="A179" s="90" t="s">
        <v>801</v>
      </c>
      <c r="B179" s="90" t="s">
        <v>802</v>
      </c>
      <c r="C179" s="107">
        <v>27.887691261234</v>
      </c>
      <c r="D179" s="107">
        <v>41.253830000000001</v>
      </c>
      <c r="E179" s="107">
        <v>0</v>
      </c>
      <c r="F179" s="107">
        <v>0</v>
      </c>
      <c r="G179" s="110">
        <v>69.141521261234004</v>
      </c>
      <c r="H179" s="101">
        <v>25.578607281887003</v>
      </c>
      <c r="I179" s="99">
        <v>42.555304532098731</v>
      </c>
      <c r="J179" s="106">
        <v>0</v>
      </c>
      <c r="K179" s="109">
        <v>0</v>
      </c>
      <c r="L179" s="101">
        <v>0</v>
      </c>
      <c r="M179" s="99">
        <v>0</v>
      </c>
      <c r="N179" s="97">
        <v>0</v>
      </c>
      <c r="O179" s="97">
        <v>0.14123922218684912</v>
      </c>
      <c r="P179" s="102">
        <v>68.275151036172588</v>
      </c>
      <c r="Q179" s="103">
        <v>-1.2530389977797169E-2</v>
      </c>
      <c r="R179" s="104">
        <v>0.14123922218685436</v>
      </c>
      <c r="S179" s="105">
        <v>2.0729651127687405E-3</v>
      </c>
    </row>
    <row r="180" spans="1:19" x14ac:dyDescent="0.3">
      <c r="A180" s="90" t="s">
        <v>613</v>
      </c>
      <c r="B180" s="90" t="s">
        <v>614</v>
      </c>
      <c r="C180" s="107">
        <v>4.2256906532030003</v>
      </c>
      <c r="D180" s="107">
        <v>6.0366999999999997</v>
      </c>
      <c r="E180" s="107">
        <v>2.1314952449514961</v>
      </c>
      <c r="F180" s="107">
        <v>0</v>
      </c>
      <c r="G180" s="110">
        <v>12.393885898154496</v>
      </c>
      <c r="H180" s="101">
        <v>3.4706508601319999</v>
      </c>
      <c r="I180" s="99">
        <v>6.250986742546349</v>
      </c>
      <c r="J180" s="106">
        <v>0</v>
      </c>
      <c r="K180" s="109">
        <v>7.0000752864598836E-2</v>
      </c>
      <c r="L180" s="101">
        <v>0</v>
      </c>
      <c r="M180" s="99">
        <v>2.6222327226390556</v>
      </c>
      <c r="N180" s="97">
        <v>0</v>
      </c>
      <c r="O180" s="97">
        <v>5.0112673558806019E-2</v>
      </c>
      <c r="P180" s="102">
        <v>12.463983751740809</v>
      </c>
      <c r="Q180" s="103">
        <v>5.6558414497547655E-3</v>
      </c>
      <c r="R180" s="104">
        <v>0.11986354776848351</v>
      </c>
      <c r="S180" s="105">
        <v>9.7101734095161804E-3</v>
      </c>
    </row>
    <row r="181" spans="1:19" x14ac:dyDescent="0.3">
      <c r="A181" s="90" t="s">
        <v>605</v>
      </c>
      <c r="B181" s="90" t="s">
        <v>1341</v>
      </c>
      <c r="C181" s="107">
        <v>8.8746507164209998</v>
      </c>
      <c r="D181" s="107">
        <v>5.7897410000000002</v>
      </c>
      <c r="E181" s="107">
        <v>2.9353009702957009</v>
      </c>
      <c r="F181" s="107">
        <v>8.8566260790307785E-2</v>
      </c>
      <c r="G181" s="110">
        <v>17.688258947507009</v>
      </c>
      <c r="H181" s="101">
        <v>7.7957403863399994</v>
      </c>
      <c r="I181" s="99">
        <v>5.9668579640105204</v>
      </c>
      <c r="J181" s="106">
        <v>0</v>
      </c>
      <c r="K181" s="109">
        <v>0.1639442411576616</v>
      </c>
      <c r="L181" s="101">
        <v>0</v>
      </c>
      <c r="M181" s="99">
        <v>3.286801428398952</v>
      </c>
      <c r="N181" s="97">
        <v>0.45997316087869533</v>
      </c>
      <c r="O181" s="97">
        <v>0</v>
      </c>
      <c r="P181" s="102">
        <v>17.67331718078583</v>
      </c>
      <c r="Q181" s="103">
        <v>-8.4472795007816217E-4</v>
      </c>
      <c r="R181" s="104">
        <v>0.34515160255402932</v>
      </c>
      <c r="S181" s="105">
        <v>1.9918530960231585E-2</v>
      </c>
    </row>
    <row r="182" spans="1:19" x14ac:dyDescent="0.3">
      <c r="A182" s="90" t="s">
        <v>220</v>
      </c>
      <c r="B182" s="90" t="s">
        <v>221</v>
      </c>
      <c r="C182" s="107">
        <v>138.55973456567901</v>
      </c>
      <c r="D182" s="107">
        <v>63.627566999999999</v>
      </c>
      <c r="E182" s="107">
        <v>2.9831656031720057</v>
      </c>
      <c r="F182" s="107">
        <v>0</v>
      </c>
      <c r="G182" s="110">
        <v>205.17046716885102</v>
      </c>
      <c r="H182" s="101">
        <v>125.38731346193799</v>
      </c>
      <c r="I182" s="99">
        <v>66.045535247544123</v>
      </c>
      <c r="J182" s="106">
        <v>1.3039592348972187</v>
      </c>
      <c r="K182" s="109">
        <v>0</v>
      </c>
      <c r="L182" s="101">
        <v>0</v>
      </c>
      <c r="M182" s="99">
        <v>3.9641403180451507</v>
      </c>
      <c r="N182" s="97">
        <v>0</v>
      </c>
      <c r="O182" s="97">
        <v>0</v>
      </c>
      <c r="P182" s="102">
        <v>196.7009482624245</v>
      </c>
      <c r="Q182" s="103">
        <v>-4.1280399773405391E-2</v>
      </c>
      <c r="R182" s="104">
        <v>-7.9842929469009505E-3</v>
      </c>
      <c r="S182" s="105">
        <v>-4.058937661437139E-5</v>
      </c>
    </row>
    <row r="183" spans="1:19" x14ac:dyDescent="0.3">
      <c r="A183" s="90" t="s">
        <v>161</v>
      </c>
      <c r="B183" s="90" t="s">
        <v>162</v>
      </c>
      <c r="C183" s="107">
        <v>40.305405312759</v>
      </c>
      <c r="D183" s="107">
        <v>81.818764000000002</v>
      </c>
      <c r="E183" s="107">
        <v>3.7170342981717188</v>
      </c>
      <c r="F183" s="107">
        <v>0</v>
      </c>
      <c r="G183" s="110">
        <v>125.84120361093072</v>
      </c>
      <c r="H183" s="101">
        <v>32.152646688147001</v>
      </c>
      <c r="I183" s="99">
        <v>83.971903571926873</v>
      </c>
      <c r="J183" s="106">
        <v>1.6578855591693371</v>
      </c>
      <c r="K183" s="109">
        <v>0</v>
      </c>
      <c r="L183" s="101">
        <v>0</v>
      </c>
      <c r="M183" s="99">
        <v>4.7501936039509909</v>
      </c>
      <c r="N183" s="97">
        <v>0</v>
      </c>
      <c r="O183" s="97">
        <v>1.3051567659147207</v>
      </c>
      <c r="P183" s="102">
        <v>123.83778618910893</v>
      </c>
      <c r="Q183" s="103">
        <v>-1.5920202321140029E-2</v>
      </c>
      <c r="R183" s="104">
        <v>1.3029972883386876</v>
      </c>
      <c r="S183" s="105">
        <v>1.0633692684563781E-2</v>
      </c>
    </row>
    <row r="184" spans="1:19" x14ac:dyDescent="0.3">
      <c r="A184" s="90" t="s">
        <v>101</v>
      </c>
      <c r="B184" s="90" t="s">
        <v>102</v>
      </c>
      <c r="C184" s="107">
        <v>141.949118506773</v>
      </c>
      <c r="D184" s="107">
        <v>140.97461300000001</v>
      </c>
      <c r="E184" s="107">
        <v>7.9030217410700523</v>
      </c>
      <c r="F184" s="107">
        <v>0</v>
      </c>
      <c r="G184" s="110">
        <v>290.8267532478431</v>
      </c>
      <c r="H184" s="101">
        <v>123.51239923856102</v>
      </c>
      <c r="I184" s="99">
        <v>144.32747793304856</v>
      </c>
      <c r="J184" s="106">
        <v>2.849505980909139</v>
      </c>
      <c r="K184" s="109">
        <v>0</v>
      </c>
      <c r="L184" s="101">
        <v>0</v>
      </c>
      <c r="M184" s="99">
        <v>9.0325295911990651</v>
      </c>
      <c r="N184" s="97">
        <v>0</v>
      </c>
      <c r="O184" s="97">
        <v>0</v>
      </c>
      <c r="P184" s="102">
        <v>279.72191274371778</v>
      </c>
      <c r="Q184" s="103">
        <v>-3.818369658262407E-2</v>
      </c>
      <c r="R184" s="104">
        <v>-8.0916722189385837E-3</v>
      </c>
      <c r="S184" s="105">
        <v>-2.8926722522432374E-5</v>
      </c>
    </row>
    <row r="185" spans="1:19" x14ac:dyDescent="0.3">
      <c r="A185" s="90" t="s">
        <v>55</v>
      </c>
      <c r="B185" s="90" t="s">
        <v>56</v>
      </c>
      <c r="C185" s="107">
        <v>107.76276467263099</v>
      </c>
      <c r="D185" s="107">
        <v>40.643391000000001</v>
      </c>
      <c r="E185" s="107">
        <v>2.0835012809719768</v>
      </c>
      <c r="F185" s="107">
        <v>0</v>
      </c>
      <c r="G185" s="110">
        <v>150.48965695360297</v>
      </c>
      <c r="H185" s="101">
        <v>98.139144340271997</v>
      </c>
      <c r="I185" s="99">
        <v>42.525787347358403</v>
      </c>
      <c r="J185" s="106">
        <v>0.83960093479483577</v>
      </c>
      <c r="K185" s="109">
        <v>0</v>
      </c>
      <c r="L185" s="101">
        <v>0</v>
      </c>
      <c r="M185" s="99">
        <v>2.7224367766222359</v>
      </c>
      <c r="N185" s="97">
        <v>0</v>
      </c>
      <c r="O185" s="97">
        <v>0</v>
      </c>
      <c r="P185" s="102">
        <v>144.22696939904748</v>
      </c>
      <c r="Q185" s="103">
        <v>-4.1615401890950747E-2</v>
      </c>
      <c r="R185" s="104">
        <v>-6.1291691674227877E-3</v>
      </c>
      <c r="S185" s="105">
        <v>-4.2494886598612475E-5</v>
      </c>
    </row>
    <row r="186" spans="1:19" x14ac:dyDescent="0.3">
      <c r="A186" s="90" t="s">
        <v>122</v>
      </c>
      <c r="B186" s="90" t="s">
        <v>123</v>
      </c>
      <c r="C186" s="107">
        <v>190.05479403198001</v>
      </c>
      <c r="D186" s="107">
        <v>92.274985999999998</v>
      </c>
      <c r="E186" s="107">
        <v>11.390523483483102</v>
      </c>
      <c r="F186" s="107">
        <v>0</v>
      </c>
      <c r="G186" s="110">
        <v>293.72030351546312</v>
      </c>
      <c r="H186" s="101">
        <v>171.413008845679</v>
      </c>
      <c r="I186" s="99">
        <v>98.518183246987348</v>
      </c>
      <c r="J186" s="106">
        <v>1.9450776554192901</v>
      </c>
      <c r="K186" s="109">
        <v>0</v>
      </c>
      <c r="L186" s="101">
        <v>0</v>
      </c>
      <c r="M186" s="99">
        <v>14.253420105726578</v>
      </c>
      <c r="N186" s="97">
        <v>0</v>
      </c>
      <c r="O186" s="97">
        <v>0</v>
      </c>
      <c r="P186" s="102">
        <v>286.12968985381224</v>
      </c>
      <c r="Q186" s="103">
        <v>-2.5842999516209011E-2</v>
      </c>
      <c r="R186" s="104">
        <v>4.9537200103429768E-2</v>
      </c>
      <c r="S186" s="105">
        <v>1.7315846501030438E-4</v>
      </c>
    </row>
    <row r="187" spans="1:19" x14ac:dyDescent="0.3">
      <c r="A187" s="90" t="s">
        <v>337</v>
      </c>
      <c r="B187" s="90" t="s">
        <v>338</v>
      </c>
      <c r="C187" s="107">
        <v>338.46596000913797</v>
      </c>
      <c r="D187" s="107">
        <v>387.10375099999999</v>
      </c>
      <c r="E187" s="107">
        <v>4.4381673119523137</v>
      </c>
      <c r="F187" s="107">
        <v>0</v>
      </c>
      <c r="G187" s="110">
        <v>730.00787832109029</v>
      </c>
      <c r="H187" s="101">
        <v>292.24947216607001</v>
      </c>
      <c r="I187" s="99">
        <v>398.5794262474904</v>
      </c>
      <c r="J187" s="106">
        <v>7.8692877837608455</v>
      </c>
      <c r="K187" s="109">
        <v>0</v>
      </c>
      <c r="L187" s="101">
        <v>0</v>
      </c>
      <c r="M187" s="99">
        <v>5.4934861772003423</v>
      </c>
      <c r="N187" s="97">
        <v>0</v>
      </c>
      <c r="O187" s="97">
        <v>1.108337992025157</v>
      </c>
      <c r="P187" s="102">
        <v>705.30001036654676</v>
      </c>
      <c r="Q187" s="103">
        <v>-3.3846029184462993E-2</v>
      </c>
      <c r="R187" s="104">
        <v>1.1001192347513324</v>
      </c>
      <c r="S187" s="105">
        <v>1.5622257949844502E-3</v>
      </c>
    </row>
    <row r="188" spans="1:19" x14ac:dyDescent="0.3">
      <c r="A188" s="90" t="s">
        <v>803</v>
      </c>
      <c r="B188" s="90" t="s">
        <v>804</v>
      </c>
      <c r="C188" s="107">
        <v>29.442255564663999</v>
      </c>
      <c r="D188" s="107">
        <v>26.628617999999999</v>
      </c>
      <c r="E188" s="107">
        <v>0</v>
      </c>
      <c r="F188" s="107">
        <v>0</v>
      </c>
      <c r="G188" s="110">
        <v>56.070873564663998</v>
      </c>
      <c r="H188" s="101">
        <v>27.569685313179001</v>
      </c>
      <c r="I188" s="99">
        <v>27.443468493529974</v>
      </c>
      <c r="J188" s="106">
        <v>0</v>
      </c>
      <c r="K188" s="109">
        <v>0</v>
      </c>
      <c r="L188" s="101">
        <v>0</v>
      </c>
      <c r="M188" s="99">
        <v>0</v>
      </c>
      <c r="N188" s="97">
        <v>0</v>
      </c>
      <c r="O188" s="97">
        <v>0</v>
      </c>
      <c r="P188" s="102">
        <v>55.013153806708971</v>
      </c>
      <c r="Q188" s="103">
        <v>-1.8863978581236247E-2</v>
      </c>
      <c r="R188" s="104">
        <v>0</v>
      </c>
      <c r="S188" s="105">
        <v>0</v>
      </c>
    </row>
    <row r="189" spans="1:19" x14ac:dyDescent="0.3">
      <c r="A189" s="90" t="s">
        <v>549</v>
      </c>
      <c r="B189" s="90" t="s">
        <v>550</v>
      </c>
      <c r="C189" s="107">
        <v>9.1532933955929998</v>
      </c>
      <c r="D189" s="107">
        <v>7.8528000000000002</v>
      </c>
      <c r="E189" s="107">
        <v>1.296882398691017</v>
      </c>
      <c r="F189" s="107">
        <v>0</v>
      </c>
      <c r="G189" s="110">
        <v>18.302975794284016</v>
      </c>
      <c r="H189" s="101">
        <v>7.9020959239459998</v>
      </c>
      <c r="I189" s="99">
        <v>8.103635171630124</v>
      </c>
      <c r="J189" s="106">
        <v>0</v>
      </c>
      <c r="K189" s="109">
        <v>9.2103124163559924E-2</v>
      </c>
      <c r="L189" s="101">
        <v>0</v>
      </c>
      <c r="M189" s="99">
        <v>1.9279296027819308</v>
      </c>
      <c r="N189" s="97">
        <v>0</v>
      </c>
      <c r="O189" s="97">
        <v>0</v>
      </c>
      <c r="P189" s="102">
        <v>18.025763822521615</v>
      </c>
      <c r="Q189" s="103">
        <v>-1.5145732304851448E-2</v>
      </c>
      <c r="R189" s="104">
        <v>9.154167344746611E-2</v>
      </c>
      <c r="S189" s="105">
        <v>5.1043013009734539E-3</v>
      </c>
    </row>
    <row r="190" spans="1:19" x14ac:dyDescent="0.3">
      <c r="A190" s="90" t="s">
        <v>103</v>
      </c>
      <c r="B190" s="90" t="s">
        <v>104</v>
      </c>
      <c r="C190" s="107">
        <v>272.17094087957003</v>
      </c>
      <c r="D190" s="107">
        <v>249.906621</v>
      </c>
      <c r="E190" s="107">
        <v>14.097424105843675</v>
      </c>
      <c r="F190" s="107">
        <v>0</v>
      </c>
      <c r="G190" s="110">
        <v>536.17498598541363</v>
      </c>
      <c r="H190" s="101">
        <v>238.04440448212199</v>
      </c>
      <c r="I190" s="99">
        <v>256.34376473485526</v>
      </c>
      <c r="J190" s="106">
        <v>5.061081238595337</v>
      </c>
      <c r="K190" s="109">
        <v>0</v>
      </c>
      <c r="L190" s="101">
        <v>0</v>
      </c>
      <c r="M190" s="99">
        <v>17.447698267945469</v>
      </c>
      <c r="N190" s="97">
        <v>0</v>
      </c>
      <c r="O190" s="97">
        <v>0</v>
      </c>
      <c r="P190" s="102">
        <v>516.89694872351811</v>
      </c>
      <c r="Q190" s="103">
        <v>-3.5954749411640716E-2</v>
      </c>
      <c r="R190" s="104">
        <v>-1.5629590452476805E-2</v>
      </c>
      <c r="S190" s="105">
        <v>-3.0236428959527959E-5</v>
      </c>
    </row>
    <row r="191" spans="1:19" x14ac:dyDescent="0.3">
      <c r="A191" s="90" t="s">
        <v>246</v>
      </c>
      <c r="B191" s="90" t="s">
        <v>247</v>
      </c>
      <c r="C191" s="107">
        <v>171.97838230523399</v>
      </c>
      <c r="D191" s="107">
        <v>85.802400000000006</v>
      </c>
      <c r="E191" s="107">
        <v>7.5875747825245892</v>
      </c>
      <c r="F191" s="107">
        <v>0</v>
      </c>
      <c r="G191" s="110">
        <v>265.36835708775857</v>
      </c>
      <c r="H191" s="101">
        <v>155.130697713193</v>
      </c>
      <c r="I191" s="99">
        <v>89.561355044418406</v>
      </c>
      <c r="J191" s="106">
        <v>1.7682399811336249</v>
      </c>
      <c r="K191" s="109">
        <v>0</v>
      </c>
      <c r="L191" s="101">
        <v>0</v>
      </c>
      <c r="M191" s="99">
        <v>9.3646491032621189</v>
      </c>
      <c r="N191" s="97">
        <v>0</v>
      </c>
      <c r="O191" s="97">
        <v>0</v>
      </c>
      <c r="P191" s="102">
        <v>255.82494184200715</v>
      </c>
      <c r="Q191" s="103">
        <v>-3.596289832926601E-2</v>
      </c>
      <c r="R191" s="104">
        <v>-9.9167138237703512E-3</v>
      </c>
      <c r="S191" s="105">
        <v>-3.8762168219567398E-5</v>
      </c>
    </row>
    <row r="192" spans="1:19" x14ac:dyDescent="0.3">
      <c r="A192" s="90" t="s">
        <v>325</v>
      </c>
      <c r="B192" s="90" t="s">
        <v>326</v>
      </c>
      <c r="C192" s="107">
        <v>115.86595950685</v>
      </c>
      <c r="D192" s="107">
        <v>233.40504000000001</v>
      </c>
      <c r="E192" s="107">
        <v>3.3503919616133309</v>
      </c>
      <c r="F192" s="107">
        <v>0</v>
      </c>
      <c r="G192" s="110">
        <v>352.62139146846334</v>
      </c>
      <c r="H192" s="101">
        <v>93.618505323303992</v>
      </c>
      <c r="I192" s="99">
        <v>240.9742862948288</v>
      </c>
      <c r="J192" s="106">
        <v>4.7576364520202876</v>
      </c>
      <c r="K192" s="109">
        <v>0</v>
      </c>
      <c r="L192" s="101">
        <v>0</v>
      </c>
      <c r="M192" s="99">
        <v>4.3018762940466795</v>
      </c>
      <c r="N192" s="97">
        <v>0</v>
      </c>
      <c r="O192" s="97">
        <v>3.3072835859218541</v>
      </c>
      <c r="P192" s="102">
        <v>346.9595879501216</v>
      </c>
      <c r="Q192" s="103">
        <v>-1.605632458871431E-2</v>
      </c>
      <c r="R192" s="104">
        <v>3.3011193429160244</v>
      </c>
      <c r="S192" s="105">
        <v>9.6058140405936993E-3</v>
      </c>
    </row>
    <row r="193" spans="1:19" x14ac:dyDescent="0.3">
      <c r="A193" s="90" t="s">
        <v>787</v>
      </c>
      <c r="B193" s="90" t="s">
        <v>788</v>
      </c>
      <c r="C193" s="107">
        <v>16.562237993181</v>
      </c>
      <c r="D193" s="107">
        <v>17.866516000000001</v>
      </c>
      <c r="E193" s="107">
        <v>0</v>
      </c>
      <c r="F193" s="107">
        <v>0</v>
      </c>
      <c r="G193" s="110">
        <v>34.428753993181004</v>
      </c>
      <c r="H193" s="101">
        <v>15.412438526458999</v>
      </c>
      <c r="I193" s="99">
        <v>18.495573688735057</v>
      </c>
      <c r="J193" s="106">
        <v>0</v>
      </c>
      <c r="K193" s="109">
        <v>0</v>
      </c>
      <c r="L193" s="101">
        <v>0</v>
      </c>
      <c r="M193" s="99">
        <v>0</v>
      </c>
      <c r="N193" s="97">
        <v>0</v>
      </c>
      <c r="O193" s="97">
        <v>0</v>
      </c>
      <c r="P193" s="102">
        <v>33.908012215194056</v>
      </c>
      <c r="Q193" s="103">
        <v>-1.5125199654047527E-2</v>
      </c>
      <c r="R193" s="104">
        <v>0</v>
      </c>
      <c r="S193" s="105">
        <v>0</v>
      </c>
    </row>
    <row r="194" spans="1:19" x14ac:dyDescent="0.3">
      <c r="A194" s="90" t="s">
        <v>423</v>
      </c>
      <c r="B194" s="90" t="s">
        <v>424</v>
      </c>
      <c r="C194" s="107">
        <v>3.8164025235390002</v>
      </c>
      <c r="D194" s="107">
        <v>6.6324480000000001</v>
      </c>
      <c r="E194" s="107">
        <v>1.383159189598159</v>
      </c>
      <c r="F194" s="107">
        <v>0</v>
      </c>
      <c r="G194" s="110">
        <v>11.832009713137159</v>
      </c>
      <c r="H194" s="101">
        <v>3.0476442289350003</v>
      </c>
      <c r="I194" s="99">
        <v>6.7715847313021085</v>
      </c>
      <c r="J194" s="106">
        <v>0</v>
      </c>
      <c r="K194" s="109">
        <v>8.9373669456925792E-2</v>
      </c>
      <c r="L194" s="101">
        <v>0</v>
      </c>
      <c r="M194" s="99">
        <v>1.5966012479241292</v>
      </c>
      <c r="N194" s="97">
        <v>0</v>
      </c>
      <c r="O194" s="97">
        <v>8.3951305686917319E-2</v>
      </c>
      <c r="P194" s="102">
        <v>11.589155183305081</v>
      </c>
      <c r="Q194" s="103">
        <v>-2.0525213866452046E-2</v>
      </c>
      <c r="R194" s="104">
        <v>0.173102091414993</v>
      </c>
      <c r="S194" s="105">
        <v>1.5163041904383218E-2</v>
      </c>
    </row>
    <row r="195" spans="1:19" x14ac:dyDescent="0.3">
      <c r="A195" s="90" t="s">
        <v>124</v>
      </c>
      <c r="B195" s="90" t="s">
        <v>125</v>
      </c>
      <c r="C195" s="107">
        <v>162.59046190388901</v>
      </c>
      <c r="D195" s="107">
        <v>80.084100000000007</v>
      </c>
      <c r="E195" s="107">
        <v>8.1223687354877363</v>
      </c>
      <c r="F195" s="107">
        <v>0</v>
      </c>
      <c r="G195" s="110">
        <v>250.79693063937674</v>
      </c>
      <c r="H195" s="101">
        <v>146.69080518055401</v>
      </c>
      <c r="I195" s="99">
        <v>82.973648576777748</v>
      </c>
      <c r="J195" s="106">
        <v>1.6381766747636199</v>
      </c>
      <c r="K195" s="109">
        <v>0</v>
      </c>
      <c r="L195" s="101">
        <v>0</v>
      </c>
      <c r="M195" s="99">
        <v>9.9299100316284576</v>
      </c>
      <c r="N195" s="97">
        <v>0</v>
      </c>
      <c r="O195" s="97">
        <v>0</v>
      </c>
      <c r="P195" s="102">
        <v>241.23254046372384</v>
      </c>
      <c r="Q195" s="103">
        <v>-3.8135993735129201E-2</v>
      </c>
      <c r="R195" s="104">
        <v>-9.3125514797236519E-3</v>
      </c>
      <c r="S195" s="105">
        <v>-3.8602553260676355E-5</v>
      </c>
    </row>
    <row r="196" spans="1:19" x14ac:dyDescent="0.3">
      <c r="A196" s="90" t="s">
        <v>667</v>
      </c>
      <c r="B196" s="90" t="s">
        <v>668</v>
      </c>
      <c r="C196" s="107">
        <v>3.3722964798130004</v>
      </c>
      <c r="D196" s="107">
        <v>5.6205600000000002</v>
      </c>
      <c r="E196" s="107">
        <v>1.5452405205240001</v>
      </c>
      <c r="F196" s="107">
        <v>0</v>
      </c>
      <c r="G196" s="110">
        <v>10.538097000337</v>
      </c>
      <c r="H196" s="101">
        <v>2.710660733808</v>
      </c>
      <c r="I196" s="99">
        <v>5.7729703559999921</v>
      </c>
      <c r="J196" s="106">
        <v>0</v>
      </c>
      <c r="K196" s="109">
        <v>0.10976135325487933</v>
      </c>
      <c r="L196" s="101">
        <v>0</v>
      </c>
      <c r="M196" s="99">
        <v>1.8824931870762678</v>
      </c>
      <c r="N196" s="97">
        <v>0</v>
      </c>
      <c r="O196" s="97">
        <v>5.193870434934332E-2</v>
      </c>
      <c r="P196" s="102">
        <v>10.527824334488484</v>
      </c>
      <c r="Q196" s="103">
        <v>-9.7481223110660968E-4</v>
      </c>
      <c r="R196" s="104">
        <v>0.16149289331353067</v>
      </c>
      <c r="S196" s="105">
        <v>1.5578596365545743E-2</v>
      </c>
    </row>
    <row r="197" spans="1:19" x14ac:dyDescent="0.3">
      <c r="A197" s="90" t="s">
        <v>583</v>
      </c>
      <c r="B197" s="90" t="s">
        <v>584</v>
      </c>
      <c r="C197" s="107">
        <v>6.0478578626120001</v>
      </c>
      <c r="D197" s="107">
        <v>5.6366610000000001</v>
      </c>
      <c r="E197" s="107">
        <v>2.0695543443854918</v>
      </c>
      <c r="F197" s="107">
        <v>0</v>
      </c>
      <c r="G197" s="110">
        <v>13.754073206997493</v>
      </c>
      <c r="H197" s="101">
        <v>5.1881871482249995</v>
      </c>
      <c r="I197" s="99">
        <v>5.7827369550588488</v>
      </c>
      <c r="J197" s="106">
        <v>0</v>
      </c>
      <c r="K197" s="109">
        <v>4.0073967616015393E-2</v>
      </c>
      <c r="L197" s="101">
        <v>0</v>
      </c>
      <c r="M197" s="99">
        <v>2.2845094626325189</v>
      </c>
      <c r="N197" s="97">
        <v>0</v>
      </c>
      <c r="O197" s="97">
        <v>0</v>
      </c>
      <c r="P197" s="102">
        <v>13.295507533532383</v>
      </c>
      <c r="Q197" s="103">
        <v>-3.3340354276419779E-2</v>
      </c>
      <c r="R197" s="104">
        <v>3.9700677056755396E-2</v>
      </c>
      <c r="S197" s="105">
        <v>2.9949649603834652E-3</v>
      </c>
    </row>
    <row r="198" spans="1:19" x14ac:dyDescent="0.3">
      <c r="A198" s="90" t="s">
        <v>182</v>
      </c>
      <c r="B198" s="90" t="s">
        <v>183</v>
      </c>
      <c r="C198" s="107">
        <v>199.09621876312102</v>
      </c>
      <c r="D198" s="107">
        <v>233.306499</v>
      </c>
      <c r="E198" s="107">
        <v>3.8567301637673874</v>
      </c>
      <c r="F198" s="107">
        <v>1.3270534456748135</v>
      </c>
      <c r="G198" s="110">
        <v>437.58650137256325</v>
      </c>
      <c r="H198" s="101">
        <v>172.36060979949798</v>
      </c>
      <c r="I198" s="99">
        <v>239.03096296618074</v>
      </c>
      <c r="J198" s="106">
        <v>4.7192687653737364</v>
      </c>
      <c r="K198" s="109">
        <v>0</v>
      </c>
      <c r="L198" s="101">
        <v>0</v>
      </c>
      <c r="M198" s="99">
        <v>4.5191339095234007</v>
      </c>
      <c r="N198" s="97">
        <v>6.8921162823756452</v>
      </c>
      <c r="O198" s="97">
        <v>1.1388269742005077E-2</v>
      </c>
      <c r="P198" s="102">
        <v>427.53347999269346</v>
      </c>
      <c r="Q198" s="103">
        <v>-2.2973792263556593E-2</v>
      </c>
      <c r="R198" s="104">
        <v>5.1801208955542393</v>
      </c>
      <c r="S198" s="105">
        <v>1.2264898062200177E-2</v>
      </c>
    </row>
    <row r="199" spans="1:19" x14ac:dyDescent="0.3">
      <c r="A199" s="90" t="s">
        <v>57</v>
      </c>
      <c r="B199" s="90" t="s">
        <v>58</v>
      </c>
      <c r="C199" s="107">
        <v>299.172301626273</v>
      </c>
      <c r="D199" s="107">
        <v>130.78201200000001</v>
      </c>
      <c r="E199" s="107">
        <v>7.8967943864692378</v>
      </c>
      <c r="F199" s="107">
        <v>0</v>
      </c>
      <c r="G199" s="110">
        <v>437.85110801274226</v>
      </c>
      <c r="H199" s="101">
        <v>271.15000831408298</v>
      </c>
      <c r="I199" s="99">
        <v>136.65565275256373</v>
      </c>
      <c r="J199" s="106">
        <v>2.6980385538512168</v>
      </c>
      <c r="K199" s="109">
        <v>0</v>
      </c>
      <c r="L199" s="101">
        <v>0</v>
      </c>
      <c r="M199" s="99">
        <v>9.6088231534268154</v>
      </c>
      <c r="N199" s="97">
        <v>0</v>
      </c>
      <c r="O199" s="97">
        <v>0</v>
      </c>
      <c r="P199" s="102">
        <v>420.11252277392475</v>
      </c>
      <c r="Q199" s="103">
        <v>-4.0512824826062291E-2</v>
      </c>
      <c r="R199" s="104">
        <v>-1.7294104233201324E-2</v>
      </c>
      <c r="S199" s="105">
        <v>-4.1163715448020189E-5</v>
      </c>
    </row>
    <row r="200" spans="1:19" x14ac:dyDescent="0.3">
      <c r="A200" s="90" t="s">
        <v>228</v>
      </c>
      <c r="B200" s="90" t="s">
        <v>229</v>
      </c>
      <c r="C200" s="107">
        <v>82.570027321767</v>
      </c>
      <c r="D200" s="107">
        <v>57.985332</v>
      </c>
      <c r="E200" s="107">
        <v>3.1259353828208862</v>
      </c>
      <c r="F200" s="107">
        <v>0</v>
      </c>
      <c r="G200" s="110">
        <v>143.68129470458791</v>
      </c>
      <c r="H200" s="101">
        <v>73.370364724558002</v>
      </c>
      <c r="I200" s="99">
        <v>59.997973443001406</v>
      </c>
      <c r="J200" s="106">
        <v>1.1845601864363478</v>
      </c>
      <c r="K200" s="109">
        <v>0</v>
      </c>
      <c r="L200" s="101">
        <v>0</v>
      </c>
      <c r="M200" s="99">
        <v>4.0215548646804198</v>
      </c>
      <c r="N200" s="97">
        <v>0</v>
      </c>
      <c r="O200" s="97">
        <v>0</v>
      </c>
      <c r="P200" s="102">
        <v>138.57445321867618</v>
      </c>
      <c r="Q200" s="103">
        <v>-3.5542841511913677E-2</v>
      </c>
      <c r="R200" s="104">
        <v>-4.7696298689459127E-3</v>
      </c>
      <c r="S200" s="105">
        <v>-3.4418073437738199E-5</v>
      </c>
    </row>
    <row r="201" spans="1:19" x14ac:dyDescent="0.3">
      <c r="A201" s="90" t="s">
        <v>527</v>
      </c>
      <c r="B201" s="90" t="s">
        <v>528</v>
      </c>
      <c r="C201" s="107">
        <v>5.2260687697449999</v>
      </c>
      <c r="D201" s="107">
        <v>13.429409</v>
      </c>
      <c r="E201" s="107">
        <v>4.3158810086841406</v>
      </c>
      <c r="F201" s="107">
        <v>0</v>
      </c>
      <c r="G201" s="110">
        <v>22.971358778429138</v>
      </c>
      <c r="H201" s="101">
        <v>3.853520349898</v>
      </c>
      <c r="I201" s="99">
        <v>13.826527192942475</v>
      </c>
      <c r="J201" s="106">
        <v>0</v>
      </c>
      <c r="K201" s="109">
        <v>0.1120932378015941</v>
      </c>
      <c r="L201" s="101">
        <v>0</v>
      </c>
      <c r="M201" s="99">
        <v>5.0946873420360497</v>
      </c>
      <c r="N201" s="97">
        <v>0</v>
      </c>
      <c r="O201" s="97">
        <v>0.2216411915042919</v>
      </c>
      <c r="P201" s="102">
        <v>23.108469314182411</v>
      </c>
      <c r="Q201" s="103">
        <v>5.9687603626662261E-3</v>
      </c>
      <c r="R201" s="104">
        <v>0.33341539335366832</v>
      </c>
      <c r="S201" s="105">
        <v>1.4639499625893131E-2</v>
      </c>
    </row>
    <row r="202" spans="1:19" x14ac:dyDescent="0.3">
      <c r="A202" s="90" t="s">
        <v>445</v>
      </c>
      <c r="B202" s="90" t="s">
        <v>446</v>
      </c>
      <c r="C202" s="107">
        <v>2.4472499459070001</v>
      </c>
      <c r="D202" s="107">
        <v>4.1217170000000003</v>
      </c>
      <c r="E202" s="107">
        <v>0.63739848857615478</v>
      </c>
      <c r="F202" s="107">
        <v>5.8971807905369884E-3</v>
      </c>
      <c r="G202" s="110">
        <v>7.2122626152736924</v>
      </c>
      <c r="H202" s="101">
        <v>1.9639481879509999</v>
      </c>
      <c r="I202" s="99">
        <v>4.2058567850492423</v>
      </c>
      <c r="J202" s="106">
        <v>0</v>
      </c>
      <c r="K202" s="109">
        <v>6.2077696580308851E-2</v>
      </c>
      <c r="L202" s="101">
        <v>0</v>
      </c>
      <c r="M202" s="99">
        <v>0.7988607537763498</v>
      </c>
      <c r="N202" s="97">
        <v>3.0627293783111461E-2</v>
      </c>
      <c r="O202" s="97">
        <v>4.0225651697838441E-2</v>
      </c>
      <c r="P202" s="102">
        <v>7.1015963688378507</v>
      </c>
      <c r="Q202" s="103">
        <v>-1.5344178704957221E-2</v>
      </c>
      <c r="R202" s="104">
        <v>0.12517126170688719</v>
      </c>
      <c r="S202" s="105">
        <v>1.79420347505692E-2</v>
      </c>
    </row>
    <row r="203" spans="1:19" x14ac:dyDescent="0.3">
      <c r="A203" s="90" t="s">
        <v>747</v>
      </c>
      <c r="B203" s="90" t="s">
        <v>748</v>
      </c>
      <c r="C203" s="107">
        <v>2.9630684445690001</v>
      </c>
      <c r="D203" s="107">
        <v>3.9821049999999998</v>
      </c>
      <c r="E203" s="107">
        <v>1.7667480448040476</v>
      </c>
      <c r="F203" s="107">
        <v>4.352958613853438E-2</v>
      </c>
      <c r="G203" s="110">
        <v>8.7554510755115817</v>
      </c>
      <c r="H203" s="101">
        <v>2.452087865323</v>
      </c>
      <c r="I203" s="99">
        <v>4.1136407209141606</v>
      </c>
      <c r="J203" s="106">
        <v>0</v>
      </c>
      <c r="K203" s="109">
        <v>9.4768898813962346E-2</v>
      </c>
      <c r="L203" s="101">
        <v>0</v>
      </c>
      <c r="M203" s="99">
        <v>1.9859286710246771</v>
      </c>
      <c r="N203" s="97">
        <v>0.22607301188077536</v>
      </c>
      <c r="O203" s="97">
        <v>2.2740899092457259E-2</v>
      </c>
      <c r="P203" s="102">
        <v>8.8952400670490324</v>
      </c>
      <c r="Q203" s="103">
        <v>1.5965938285970347E-2</v>
      </c>
      <c r="R203" s="104">
        <v>0.19246676007894159</v>
      </c>
      <c r="S203" s="105">
        <v>2.2115566301697653E-2</v>
      </c>
    </row>
    <row r="204" spans="1:19" x14ac:dyDescent="0.3">
      <c r="A204" s="90" t="s">
        <v>39</v>
      </c>
      <c r="B204" s="90" t="s">
        <v>40</v>
      </c>
      <c r="C204" s="107">
        <v>305.02896527791705</v>
      </c>
      <c r="D204" s="107">
        <v>118.807771</v>
      </c>
      <c r="E204" s="107">
        <v>10.790173785811216</v>
      </c>
      <c r="F204" s="107">
        <v>0</v>
      </c>
      <c r="G204" s="110">
        <v>434.62691006372825</v>
      </c>
      <c r="H204" s="101">
        <v>277.37269391810202</v>
      </c>
      <c r="I204" s="99">
        <v>125.70521610071496</v>
      </c>
      <c r="J204" s="106">
        <v>2.4818403968551754</v>
      </c>
      <c r="K204" s="109">
        <v>0</v>
      </c>
      <c r="L204" s="101">
        <v>0</v>
      </c>
      <c r="M204" s="99">
        <v>13.50099778008417</v>
      </c>
      <c r="N204" s="97">
        <v>0</v>
      </c>
      <c r="O204" s="97">
        <v>0</v>
      </c>
      <c r="P204" s="102">
        <v>419.06074819575633</v>
      </c>
      <c r="Q204" s="103">
        <v>-3.5814997892536123E-2</v>
      </c>
      <c r="R204" s="104">
        <v>-1.7495778292015984E-2</v>
      </c>
      <c r="S204" s="105">
        <v>-4.1748238052413482E-5</v>
      </c>
    </row>
    <row r="205" spans="1:19" x14ac:dyDescent="0.3">
      <c r="A205" s="90" t="s">
        <v>637</v>
      </c>
      <c r="B205" s="90" t="s">
        <v>638</v>
      </c>
      <c r="C205" s="107">
        <v>6.1002141131909999</v>
      </c>
      <c r="D205" s="107">
        <v>5.1262379999999999</v>
      </c>
      <c r="E205" s="107">
        <v>1.2729595969044025</v>
      </c>
      <c r="F205" s="107">
        <v>0</v>
      </c>
      <c r="G205" s="110">
        <v>12.499411710095401</v>
      </c>
      <c r="H205" s="101">
        <v>5.2742449636130004</v>
      </c>
      <c r="I205" s="99">
        <v>5.3116801020048037</v>
      </c>
      <c r="J205" s="106">
        <v>0</v>
      </c>
      <c r="K205" s="109">
        <v>7.3765733533968841E-2</v>
      </c>
      <c r="L205" s="101">
        <v>0</v>
      </c>
      <c r="M205" s="99">
        <v>1.533639829729901</v>
      </c>
      <c r="N205" s="97">
        <v>0</v>
      </c>
      <c r="O205" s="97">
        <v>0</v>
      </c>
      <c r="P205" s="102">
        <v>12.193330628881673</v>
      </c>
      <c r="Q205" s="103">
        <v>-2.4487638963561417E-2</v>
      </c>
      <c r="R205" s="104">
        <v>7.3397860786018398E-2</v>
      </c>
      <c r="S205" s="105">
        <v>6.055962701313815E-3</v>
      </c>
    </row>
    <row r="206" spans="1:19" x14ac:dyDescent="0.3">
      <c r="A206" s="90" t="s">
        <v>282</v>
      </c>
      <c r="B206" s="90" t="s">
        <v>283</v>
      </c>
      <c r="C206" s="107">
        <v>83.888578761277998</v>
      </c>
      <c r="D206" s="107">
        <v>95.249450999999993</v>
      </c>
      <c r="E206" s="107">
        <v>6.1661239972680422</v>
      </c>
      <c r="F206" s="107">
        <v>0</v>
      </c>
      <c r="G206" s="110">
        <v>185.30415375854605</v>
      </c>
      <c r="H206" s="101">
        <v>72.156192877875</v>
      </c>
      <c r="I206" s="99">
        <v>98.664587809702468</v>
      </c>
      <c r="J206" s="106">
        <v>1.9479681699842513</v>
      </c>
      <c r="K206" s="109">
        <v>0</v>
      </c>
      <c r="L206" s="101">
        <v>0</v>
      </c>
      <c r="M206" s="99">
        <v>7.5629928593648312</v>
      </c>
      <c r="N206" s="97">
        <v>0</v>
      </c>
      <c r="O206" s="97">
        <v>0.3427672753540888</v>
      </c>
      <c r="P206" s="102">
        <v>180.67450899228064</v>
      </c>
      <c r="Q206" s="103">
        <v>-2.4984031239245221E-2</v>
      </c>
      <c r="R206" s="104">
        <v>0.33804860428870143</v>
      </c>
      <c r="S206" s="105">
        <v>1.8745438585264097E-3</v>
      </c>
    </row>
    <row r="207" spans="1:19" x14ac:dyDescent="0.3">
      <c r="A207" s="90" t="s">
        <v>573</v>
      </c>
      <c r="B207" s="90" t="s">
        <v>574</v>
      </c>
      <c r="C207" s="107">
        <v>2.1906018407599999</v>
      </c>
      <c r="D207" s="107">
        <v>3.2422390000000001</v>
      </c>
      <c r="E207" s="107">
        <v>0.86272512192364104</v>
      </c>
      <c r="F207" s="107">
        <v>3.4771584778456752E-2</v>
      </c>
      <c r="G207" s="110">
        <v>6.330337547462098</v>
      </c>
      <c r="H207" s="101">
        <v>1.7908888340339999</v>
      </c>
      <c r="I207" s="99">
        <v>3.3229406889725088</v>
      </c>
      <c r="J207" s="106">
        <v>0</v>
      </c>
      <c r="K207" s="109">
        <v>4.7952054546704002E-2</v>
      </c>
      <c r="L207" s="101">
        <v>0</v>
      </c>
      <c r="M207" s="99">
        <v>1.0274749170350614</v>
      </c>
      <c r="N207" s="97">
        <v>0.18058790804295283</v>
      </c>
      <c r="O207" s="97">
        <v>2.7930200679300181E-2</v>
      </c>
      <c r="P207" s="102">
        <v>6.3977746033105269</v>
      </c>
      <c r="Q207" s="103">
        <v>1.065299525385739E-2</v>
      </c>
      <c r="R207" s="104">
        <v>0.21147134985981708</v>
      </c>
      <c r="S207" s="105">
        <v>3.4183799467292317E-2</v>
      </c>
    </row>
    <row r="208" spans="1:19" x14ac:dyDescent="0.3">
      <c r="A208" s="90" t="s">
        <v>653</v>
      </c>
      <c r="B208" s="90" t="s">
        <v>654</v>
      </c>
      <c r="C208" s="107">
        <v>4.8309198835710001</v>
      </c>
      <c r="D208" s="107">
        <v>5.6030769999999999</v>
      </c>
      <c r="E208" s="107">
        <v>2.5043719527105304</v>
      </c>
      <c r="F208" s="107">
        <v>4.6552441038558212E-2</v>
      </c>
      <c r="G208" s="110">
        <v>12.984921277320089</v>
      </c>
      <c r="H208" s="101">
        <v>4.0632544229479999</v>
      </c>
      <c r="I208" s="99">
        <v>5.7954638713868363</v>
      </c>
      <c r="J208" s="106">
        <v>0</v>
      </c>
      <c r="K208" s="109">
        <v>0.11987714801180126</v>
      </c>
      <c r="L208" s="101">
        <v>0</v>
      </c>
      <c r="M208" s="99">
        <v>3.2631549933676944</v>
      </c>
      <c r="N208" s="97">
        <v>0.24177235507122172</v>
      </c>
      <c r="O208" s="97">
        <v>2.0434167328398607E-2</v>
      </c>
      <c r="P208" s="102">
        <v>13.503956958113951</v>
      </c>
      <c r="Q208" s="103">
        <v>3.9972185407117437E-2</v>
      </c>
      <c r="R208" s="104">
        <v>0.32172780251852728</v>
      </c>
      <c r="S208" s="105">
        <v>2.4406175823606012E-2</v>
      </c>
    </row>
    <row r="209" spans="1:19" x14ac:dyDescent="0.3">
      <c r="A209" s="90" t="s">
        <v>752</v>
      </c>
      <c r="B209" s="90" t="s">
        <v>753</v>
      </c>
      <c r="C209" s="107">
        <v>37.004421253762999</v>
      </c>
      <c r="D209" s="107">
        <v>24.481933999999999</v>
      </c>
      <c r="E209" s="107">
        <v>0</v>
      </c>
      <c r="F209" s="107">
        <v>0</v>
      </c>
      <c r="G209" s="110">
        <v>61.486355253762994</v>
      </c>
      <c r="H209" s="101">
        <v>34.950992933485004</v>
      </c>
      <c r="I209" s="99">
        <v>25.297095640071671</v>
      </c>
      <c r="J209" s="106">
        <v>0</v>
      </c>
      <c r="K209" s="109">
        <v>0</v>
      </c>
      <c r="L209" s="101">
        <v>0</v>
      </c>
      <c r="M209" s="99">
        <v>0</v>
      </c>
      <c r="N209" s="97">
        <v>0</v>
      </c>
      <c r="O209" s="97">
        <v>0</v>
      </c>
      <c r="P209" s="102">
        <v>60.248088573556672</v>
      </c>
      <c r="Q209" s="103">
        <v>-2.0138885694164482E-2</v>
      </c>
      <c r="R209" s="104">
        <v>0</v>
      </c>
      <c r="S209" s="105">
        <v>0</v>
      </c>
    </row>
    <row r="210" spans="1:19" x14ac:dyDescent="0.3">
      <c r="A210" s="90" t="s">
        <v>163</v>
      </c>
      <c r="B210" s="90" t="s">
        <v>164</v>
      </c>
      <c r="C210" s="107">
        <v>64.930351880155001</v>
      </c>
      <c r="D210" s="107">
        <v>77.051299999999998</v>
      </c>
      <c r="E210" s="107">
        <v>3.7907278798990562</v>
      </c>
      <c r="F210" s="107">
        <v>0</v>
      </c>
      <c r="G210" s="110">
        <v>145.77237976005406</v>
      </c>
      <c r="H210" s="101">
        <v>55.500136921191</v>
      </c>
      <c r="I210" s="99">
        <v>79.585548015026362</v>
      </c>
      <c r="J210" s="106">
        <v>1.5712842648573815</v>
      </c>
      <c r="K210" s="109">
        <v>0</v>
      </c>
      <c r="L210" s="101">
        <v>0</v>
      </c>
      <c r="M210" s="99">
        <v>4.7340862283983265</v>
      </c>
      <c r="N210" s="97">
        <v>0</v>
      </c>
      <c r="O210" s="97">
        <v>0.56685502577681779</v>
      </c>
      <c r="P210" s="102">
        <v>141.9579104552499</v>
      </c>
      <c r="Q210" s="103">
        <v>-2.6167298023692141E-2</v>
      </c>
      <c r="R210" s="104">
        <v>0.56329764026116891</v>
      </c>
      <c r="S210" s="105">
        <v>3.9838691803501004E-3</v>
      </c>
    </row>
    <row r="211" spans="1:19" x14ac:dyDescent="0.3">
      <c r="A211" s="90" t="s">
        <v>401</v>
      </c>
      <c r="B211" s="90" t="s">
        <v>402</v>
      </c>
      <c r="C211" s="107">
        <v>3.6790371173959997</v>
      </c>
      <c r="D211" s="107">
        <v>4.9708300000000003</v>
      </c>
      <c r="E211" s="107">
        <v>1.6193776005401108</v>
      </c>
      <c r="F211" s="107">
        <v>8.9305926672545485E-2</v>
      </c>
      <c r="G211" s="110">
        <v>10.358550644608655</v>
      </c>
      <c r="H211" s="101">
        <v>3.0426362923730004</v>
      </c>
      <c r="I211" s="99">
        <v>5.1436427382537309</v>
      </c>
      <c r="J211" s="106">
        <v>0</v>
      </c>
      <c r="K211" s="109">
        <v>7.3371316282349969E-2</v>
      </c>
      <c r="L211" s="101">
        <v>0</v>
      </c>
      <c r="M211" s="99">
        <v>1.8361714008155947</v>
      </c>
      <c r="N211" s="97">
        <v>0.46381465142838146</v>
      </c>
      <c r="O211" s="97">
        <v>3.1631356031375728E-2</v>
      </c>
      <c r="P211" s="102">
        <v>10.591267755184434</v>
      </c>
      <c r="Q211" s="103">
        <v>2.2466184561920521E-2</v>
      </c>
      <c r="R211" s="104">
        <v>0.45336269096716464</v>
      </c>
      <c r="S211" s="105">
        <v>4.4719563666792736E-2</v>
      </c>
    </row>
    <row r="212" spans="1:19" x14ac:dyDescent="0.3">
      <c r="A212" s="90" t="s">
        <v>685</v>
      </c>
      <c r="B212" s="90" t="s">
        <v>686</v>
      </c>
      <c r="C212" s="107">
        <v>3.6709930881619997</v>
      </c>
      <c r="D212" s="107">
        <v>5.4599209999999996</v>
      </c>
      <c r="E212" s="107">
        <v>2.2274651950349069</v>
      </c>
      <c r="F212" s="107">
        <v>8.2855164679033824E-2</v>
      </c>
      <c r="G212" s="110">
        <v>11.441234447875939</v>
      </c>
      <c r="H212" s="101">
        <v>2.9991999634760003</v>
      </c>
      <c r="I212" s="99">
        <v>5.6398539010260356</v>
      </c>
      <c r="J212" s="106">
        <v>0</v>
      </c>
      <c r="K212" s="109">
        <v>0.10562256958264529</v>
      </c>
      <c r="L212" s="101">
        <v>0</v>
      </c>
      <c r="M212" s="99">
        <v>2.6454226626733388</v>
      </c>
      <c r="N212" s="97">
        <v>0.43031230688143374</v>
      </c>
      <c r="O212" s="97">
        <v>3.9425809689149202E-2</v>
      </c>
      <c r="P212" s="102">
        <v>11.859837213328602</v>
      </c>
      <c r="Q212" s="103">
        <v>3.6587202837223255E-2</v>
      </c>
      <c r="R212" s="104">
        <v>0.46822390353421106</v>
      </c>
      <c r="S212" s="105">
        <v>4.110251031183064E-2</v>
      </c>
    </row>
    <row r="213" spans="1:19" x14ac:dyDescent="0.3">
      <c r="A213" s="90" t="s">
        <v>735</v>
      </c>
      <c r="B213" s="90" t="s">
        <v>736</v>
      </c>
      <c r="C213" s="107">
        <v>3.7054041362230001</v>
      </c>
      <c r="D213" s="107">
        <v>8.5215730000000001</v>
      </c>
      <c r="E213" s="107">
        <v>3.2627742982594619</v>
      </c>
      <c r="F213" s="107">
        <v>0</v>
      </c>
      <c r="G213" s="110">
        <v>15.489751434482462</v>
      </c>
      <c r="H213" s="101">
        <v>2.8058228789140003</v>
      </c>
      <c r="I213" s="99">
        <v>8.7540610747983791</v>
      </c>
      <c r="J213" s="106">
        <v>0</v>
      </c>
      <c r="K213" s="109">
        <v>0.17652377266153418</v>
      </c>
      <c r="L213" s="101">
        <v>0</v>
      </c>
      <c r="M213" s="99">
        <v>4.4337275683114203</v>
      </c>
      <c r="N213" s="97">
        <v>0</v>
      </c>
      <c r="O213" s="97">
        <v>0.14532678912793315</v>
      </c>
      <c r="P213" s="102">
        <v>16.315462083813266</v>
      </c>
      <c r="Q213" s="103">
        <v>5.3306901200018617E-2</v>
      </c>
      <c r="R213" s="104">
        <v>0.32163695699961359</v>
      </c>
      <c r="S213" s="105">
        <v>2.0110070883568004E-2</v>
      </c>
    </row>
    <row r="214" spans="1:19" x14ac:dyDescent="0.3">
      <c r="A214" s="90" t="s">
        <v>212</v>
      </c>
      <c r="B214" s="90" t="s">
        <v>213</v>
      </c>
      <c r="C214" s="107">
        <v>77.579386245515011</v>
      </c>
      <c r="D214" s="107">
        <v>42.557298000000003</v>
      </c>
      <c r="E214" s="107">
        <v>2.1391829763053938</v>
      </c>
      <c r="F214" s="107">
        <v>0</v>
      </c>
      <c r="G214" s="110">
        <v>122.27586722182041</v>
      </c>
      <c r="H214" s="101">
        <v>69.759385161029002</v>
      </c>
      <c r="I214" s="99">
        <v>43.583138155848147</v>
      </c>
      <c r="J214" s="106">
        <v>0.86047656773638725</v>
      </c>
      <c r="K214" s="109">
        <v>0</v>
      </c>
      <c r="L214" s="101">
        <v>0</v>
      </c>
      <c r="M214" s="99">
        <v>3.2668751258322333</v>
      </c>
      <c r="N214" s="97">
        <v>0</v>
      </c>
      <c r="O214" s="97">
        <v>0</v>
      </c>
      <c r="P214" s="102">
        <v>117.46987501044578</v>
      </c>
      <c r="Q214" s="103">
        <v>-3.9304503174416985E-2</v>
      </c>
      <c r="R214" s="104">
        <v>-4.5037263232217128E-3</v>
      </c>
      <c r="S214" s="105">
        <v>-3.8337945445222988E-5</v>
      </c>
    </row>
    <row r="215" spans="1:19" x14ac:dyDescent="0.3">
      <c r="A215" s="90" t="s">
        <v>230</v>
      </c>
      <c r="B215" s="90" t="s">
        <v>231</v>
      </c>
      <c r="C215" s="107">
        <v>80.231601528322997</v>
      </c>
      <c r="D215" s="107">
        <v>91.069927000000007</v>
      </c>
      <c r="E215" s="107">
        <v>10.750190396226158</v>
      </c>
      <c r="F215" s="107">
        <v>0</v>
      </c>
      <c r="G215" s="110">
        <v>182.05171892454914</v>
      </c>
      <c r="H215" s="101">
        <v>69.033797917018006</v>
      </c>
      <c r="I215" s="99">
        <v>94.453777294068786</v>
      </c>
      <c r="J215" s="106">
        <v>1.86483272051467</v>
      </c>
      <c r="K215" s="109">
        <v>0</v>
      </c>
      <c r="L215" s="101">
        <v>0</v>
      </c>
      <c r="M215" s="99">
        <v>12.418947680282344</v>
      </c>
      <c r="N215" s="97">
        <v>0</v>
      </c>
      <c r="O215" s="97">
        <v>2.7575502426346842E-2</v>
      </c>
      <c r="P215" s="102">
        <v>177.79893111431014</v>
      </c>
      <c r="Q215" s="103">
        <v>-2.3360327687988246E-2</v>
      </c>
      <c r="R215" s="104">
        <v>2.3027455922942863E-2</v>
      </c>
      <c r="S215" s="105">
        <v>1.2953080507014181E-4</v>
      </c>
    </row>
    <row r="216" spans="1:19" x14ac:dyDescent="0.3">
      <c r="A216" s="90" t="s">
        <v>699</v>
      </c>
      <c r="B216" s="90" t="s">
        <v>700</v>
      </c>
      <c r="C216" s="107">
        <v>2.071085290179</v>
      </c>
      <c r="D216" s="107">
        <v>6.3617290000000004</v>
      </c>
      <c r="E216" s="107">
        <v>1.0887989099796263</v>
      </c>
      <c r="F216" s="107">
        <v>0</v>
      </c>
      <c r="G216" s="110">
        <v>9.521613200158626</v>
      </c>
      <c r="H216" s="101">
        <v>1.45065379699</v>
      </c>
      <c r="I216" s="99">
        <v>6.5256847458481149</v>
      </c>
      <c r="J216" s="106">
        <v>0</v>
      </c>
      <c r="K216" s="109">
        <v>0.11691325642915813</v>
      </c>
      <c r="L216" s="101">
        <v>0</v>
      </c>
      <c r="M216" s="99">
        <v>1.3279485557731223</v>
      </c>
      <c r="N216" s="97">
        <v>0</v>
      </c>
      <c r="O216" s="97">
        <v>0.11930837061282007</v>
      </c>
      <c r="P216" s="102">
        <v>9.5405087256532148</v>
      </c>
      <c r="Q216" s="103">
        <v>1.9844878275746434E-3</v>
      </c>
      <c r="R216" s="104">
        <v>0.23609574703470493</v>
      </c>
      <c r="S216" s="105">
        <v>2.5374598868005065E-2</v>
      </c>
    </row>
    <row r="217" spans="1:19" x14ac:dyDescent="0.3">
      <c r="A217" s="90" t="s">
        <v>479</v>
      </c>
      <c r="B217" s="90" t="s">
        <v>480</v>
      </c>
      <c r="C217" s="107">
        <v>6.7098276087600004</v>
      </c>
      <c r="D217" s="107">
        <v>10.777659999999999</v>
      </c>
      <c r="E217" s="107">
        <v>1.9349138576025939</v>
      </c>
      <c r="F217" s="107">
        <v>0</v>
      </c>
      <c r="G217" s="110">
        <v>19.422401466362594</v>
      </c>
      <c r="H217" s="101">
        <v>5.4232122896170001</v>
      </c>
      <c r="I217" s="99">
        <v>11.037308013098702</v>
      </c>
      <c r="J217" s="106">
        <v>0</v>
      </c>
      <c r="K217" s="109">
        <v>0.20811446455408308</v>
      </c>
      <c r="L217" s="101">
        <v>0</v>
      </c>
      <c r="M217" s="99">
        <v>2.2045579453444342</v>
      </c>
      <c r="N217" s="97">
        <v>0</v>
      </c>
      <c r="O217" s="97">
        <v>0.11111520043158846</v>
      </c>
      <c r="P217" s="102">
        <v>18.984307913045807</v>
      </c>
      <c r="Q217" s="103">
        <v>-2.2556096066468145E-2</v>
      </c>
      <c r="R217" s="104">
        <v>0.31883326335496776</v>
      </c>
      <c r="S217" s="105">
        <v>1.7081444181771648E-2</v>
      </c>
    </row>
    <row r="218" spans="1:19" x14ac:dyDescent="0.3">
      <c r="A218" s="90" t="s">
        <v>639</v>
      </c>
      <c r="B218" s="90" t="s">
        <v>640</v>
      </c>
      <c r="C218" s="107">
        <v>6.0202337620430004</v>
      </c>
      <c r="D218" s="107">
        <v>5.9101879999999998</v>
      </c>
      <c r="E218" s="107">
        <v>1.8896687033788739</v>
      </c>
      <c r="F218" s="107">
        <v>7.2683040721828159E-3</v>
      </c>
      <c r="G218" s="110">
        <v>13.827358769494056</v>
      </c>
      <c r="H218" s="101">
        <v>5.1424711156120004</v>
      </c>
      <c r="I218" s="99">
        <v>6.0495384140090298</v>
      </c>
      <c r="J218" s="106">
        <v>0</v>
      </c>
      <c r="K218" s="109">
        <v>0.10813964623865066</v>
      </c>
      <c r="L218" s="101">
        <v>0</v>
      </c>
      <c r="M218" s="99">
        <v>2.2885887046526627</v>
      </c>
      <c r="N218" s="97">
        <v>3.774828889101399E-2</v>
      </c>
      <c r="O218" s="97">
        <v>0</v>
      </c>
      <c r="P218" s="102">
        <v>13.626486169403357</v>
      </c>
      <c r="Q218" s="103">
        <v>-1.4527185085691476E-2</v>
      </c>
      <c r="R218" s="104">
        <v>0.13614660296527425</v>
      </c>
      <c r="S218" s="105">
        <v>1.009215537494596E-2</v>
      </c>
    </row>
    <row r="219" spans="1:19" x14ac:dyDescent="0.3">
      <c r="A219" s="90" t="s">
        <v>75</v>
      </c>
      <c r="B219" s="90" t="s">
        <v>76</v>
      </c>
      <c r="C219" s="107">
        <v>156.320603922468</v>
      </c>
      <c r="D219" s="107">
        <v>86.626975999999999</v>
      </c>
      <c r="E219" s="107">
        <v>5.3938563280327569</v>
      </c>
      <c r="F219" s="107">
        <v>0</v>
      </c>
      <c r="G219" s="110">
        <v>248.34143625050075</v>
      </c>
      <c r="H219" s="101">
        <v>140.48841148586999</v>
      </c>
      <c r="I219" s="99">
        <v>88.78813465347757</v>
      </c>
      <c r="J219" s="106">
        <v>1.7529740306708366</v>
      </c>
      <c r="K219" s="109">
        <v>0</v>
      </c>
      <c r="L219" s="101">
        <v>0</v>
      </c>
      <c r="M219" s="99">
        <v>6.3835325941400667</v>
      </c>
      <c r="N219" s="97">
        <v>0</v>
      </c>
      <c r="O219" s="97">
        <v>0</v>
      </c>
      <c r="P219" s="102">
        <v>237.41305276415844</v>
      </c>
      <c r="Q219" s="103">
        <v>-4.4005477504442343E-2</v>
      </c>
      <c r="R219" s="104">
        <v>-8.893401766357556E-3</v>
      </c>
      <c r="S219" s="105">
        <v>-3.745821273043693E-5</v>
      </c>
    </row>
    <row r="220" spans="1:19" x14ac:dyDescent="0.3">
      <c r="A220" s="90" t="s">
        <v>669</v>
      </c>
      <c r="B220" s="90" t="s">
        <v>670</v>
      </c>
      <c r="C220" s="107">
        <v>6.1439117842969999</v>
      </c>
      <c r="D220" s="107">
        <v>6.2353670000000001</v>
      </c>
      <c r="E220" s="107">
        <v>1.8256549837338421</v>
      </c>
      <c r="F220" s="107">
        <v>0</v>
      </c>
      <c r="G220" s="110">
        <v>14.204933768030841</v>
      </c>
      <c r="H220" s="101">
        <v>5.2331251647350001</v>
      </c>
      <c r="I220" s="99">
        <v>6.3968894576633257</v>
      </c>
      <c r="J220" s="106">
        <v>0</v>
      </c>
      <c r="K220" s="109">
        <v>9.6362311795078023E-2</v>
      </c>
      <c r="L220" s="101">
        <v>0</v>
      </c>
      <c r="M220" s="99">
        <v>2.1697399728653171</v>
      </c>
      <c r="N220" s="97">
        <v>0</v>
      </c>
      <c r="O220" s="97">
        <v>0</v>
      </c>
      <c r="P220" s="102">
        <v>13.896116907058721</v>
      </c>
      <c r="Q220" s="103">
        <v>-2.1740112697120319E-2</v>
      </c>
      <c r="R220" s="104">
        <v>9.5993556399216473E-2</v>
      </c>
      <c r="S220" s="105">
        <v>6.9559926357200975E-3</v>
      </c>
    </row>
    <row r="221" spans="1:19" x14ac:dyDescent="0.3">
      <c r="A221" s="90" t="s">
        <v>165</v>
      </c>
      <c r="B221" s="90" t="s">
        <v>166</v>
      </c>
      <c r="C221" s="107">
        <v>189.30100647295902</v>
      </c>
      <c r="D221" s="107">
        <v>63.448936000000003</v>
      </c>
      <c r="E221" s="107">
        <v>12.122203504522757</v>
      </c>
      <c r="F221" s="107">
        <v>0</v>
      </c>
      <c r="G221" s="110">
        <v>264.87214597748175</v>
      </c>
      <c r="H221" s="101">
        <v>172.67713171282901</v>
      </c>
      <c r="I221" s="99">
        <v>68.357124149283933</v>
      </c>
      <c r="J221" s="106">
        <v>1.3495977127203047</v>
      </c>
      <c r="K221" s="109">
        <v>0</v>
      </c>
      <c r="L221" s="101">
        <v>0</v>
      </c>
      <c r="M221" s="99">
        <v>12.911713604009337</v>
      </c>
      <c r="N221" s="97">
        <v>0</v>
      </c>
      <c r="O221" s="97">
        <v>0</v>
      </c>
      <c r="P221" s="102">
        <v>255.29556717884259</v>
      </c>
      <c r="Q221" s="103">
        <v>-3.6155477063463365E-2</v>
      </c>
      <c r="R221" s="104">
        <v>-1.0942647860900934E-2</v>
      </c>
      <c r="S221" s="105">
        <v>-4.2860825868986127E-5</v>
      </c>
    </row>
    <row r="222" spans="1:19" x14ac:dyDescent="0.3">
      <c r="A222" s="90" t="s">
        <v>184</v>
      </c>
      <c r="B222" s="90" t="s">
        <v>185</v>
      </c>
      <c r="C222" s="107">
        <v>287.50657720612799</v>
      </c>
      <c r="D222" s="107">
        <v>311.43316199999998</v>
      </c>
      <c r="E222" s="107">
        <v>4.5857882365471676</v>
      </c>
      <c r="F222" s="107">
        <v>0.76188715075997271</v>
      </c>
      <c r="G222" s="110">
        <v>604.28741459343519</v>
      </c>
      <c r="H222" s="101">
        <v>250.38157613395799</v>
      </c>
      <c r="I222" s="99">
        <v>321.32828518549684</v>
      </c>
      <c r="J222" s="106">
        <v>6.3440925011944174</v>
      </c>
      <c r="K222" s="109">
        <v>0</v>
      </c>
      <c r="L222" s="101">
        <v>0</v>
      </c>
      <c r="M222" s="99">
        <v>5.2847241677492445</v>
      </c>
      <c r="N222" s="97">
        <v>3.9568977829792131</v>
      </c>
      <c r="O222" s="97">
        <v>1.6016749372163555</v>
      </c>
      <c r="P222" s="102">
        <v>588.89725070859402</v>
      </c>
      <c r="Q222" s="103">
        <v>-2.5468284649276834E-2</v>
      </c>
      <c r="R222" s="104">
        <v>4.5601463289622188</v>
      </c>
      <c r="S222" s="105">
        <v>7.8039650311159869E-3</v>
      </c>
    </row>
    <row r="223" spans="1:19" x14ac:dyDescent="0.3">
      <c r="A223" s="90" t="s">
        <v>395</v>
      </c>
      <c r="B223" s="90" t="s">
        <v>396</v>
      </c>
      <c r="C223" s="107">
        <v>4.9301683184979996</v>
      </c>
      <c r="D223" s="107">
        <v>5.2196499999999997</v>
      </c>
      <c r="E223" s="107">
        <v>1.0163149400244949</v>
      </c>
      <c r="F223" s="107">
        <v>5.9357531367465827E-2</v>
      </c>
      <c r="G223" s="110">
        <v>11.22549078988996</v>
      </c>
      <c r="H223" s="101">
        <v>4.1834108638379996</v>
      </c>
      <c r="I223" s="99">
        <v>5.3620383135064307</v>
      </c>
      <c r="J223" s="106">
        <v>0</v>
      </c>
      <c r="K223" s="109">
        <v>9.1998191179346447E-2</v>
      </c>
      <c r="L223" s="101">
        <v>0</v>
      </c>
      <c r="M223" s="99">
        <v>1.3457527221681156</v>
      </c>
      <c r="N223" s="97">
        <v>0.30827621129554839</v>
      </c>
      <c r="O223" s="97">
        <v>0</v>
      </c>
      <c r="P223" s="102">
        <v>11.291476301987441</v>
      </c>
      <c r="Q223" s="103">
        <v>5.8781850462083195E-3</v>
      </c>
      <c r="R223" s="104">
        <v>0.32338733041757806</v>
      </c>
      <c r="S223" s="105">
        <v>2.9484382489586212E-2</v>
      </c>
    </row>
    <row r="224" spans="1:19" x14ac:dyDescent="0.3">
      <c r="A224" s="90" t="s">
        <v>409</v>
      </c>
      <c r="B224" s="90" t="s">
        <v>410</v>
      </c>
      <c r="C224" s="107">
        <v>2.6647413625170002</v>
      </c>
      <c r="D224" s="107">
        <v>2.9261416499999999</v>
      </c>
      <c r="E224" s="107">
        <v>1.7373456181858373</v>
      </c>
      <c r="F224" s="107">
        <v>5.8364025962774714E-2</v>
      </c>
      <c r="G224" s="110">
        <v>7.3865926566656128</v>
      </c>
      <c r="H224" s="101">
        <v>2.2534006174829999</v>
      </c>
      <c r="I224" s="99">
        <v>3.0036654461486609</v>
      </c>
      <c r="J224" s="106">
        <v>0</v>
      </c>
      <c r="K224" s="109">
        <v>9.3872126161110195E-2</v>
      </c>
      <c r="L224" s="101">
        <v>0</v>
      </c>
      <c r="M224" s="99">
        <v>1.9825100217358065</v>
      </c>
      <c r="N224" s="97">
        <v>0.30311639290344289</v>
      </c>
      <c r="O224" s="97">
        <v>0</v>
      </c>
      <c r="P224" s="102">
        <v>7.6365646044320208</v>
      </c>
      <c r="Q224" s="103">
        <v>3.3841306727647277E-2</v>
      </c>
      <c r="R224" s="104">
        <v>0.22764436409802347</v>
      </c>
      <c r="S224" s="105">
        <v>3.0725713965542856E-2</v>
      </c>
    </row>
    <row r="225" spans="1:19" x14ac:dyDescent="0.3">
      <c r="A225" s="90" t="s">
        <v>385</v>
      </c>
      <c r="B225" s="90" t="s">
        <v>386</v>
      </c>
      <c r="C225" s="107">
        <v>4.5727249954310007</v>
      </c>
      <c r="D225" s="107">
        <v>5.1252420000000001</v>
      </c>
      <c r="E225" s="107">
        <v>0.6983065331872208</v>
      </c>
      <c r="F225" s="107">
        <v>0</v>
      </c>
      <c r="G225" s="110">
        <v>10.396273528618222</v>
      </c>
      <c r="H225" s="101">
        <v>3.8592118150350005</v>
      </c>
      <c r="I225" s="99">
        <v>5.2440455585127754</v>
      </c>
      <c r="J225" s="106">
        <v>0</v>
      </c>
      <c r="K225" s="109">
        <v>8.1143748463706825E-2</v>
      </c>
      <c r="L225" s="101">
        <v>0</v>
      </c>
      <c r="M225" s="99">
        <v>1.2201562494247149</v>
      </c>
      <c r="N225" s="97">
        <v>0</v>
      </c>
      <c r="O225" s="97">
        <v>5.0851957903473716E-3</v>
      </c>
      <c r="P225" s="102">
        <v>10.409642567226546</v>
      </c>
      <c r="Q225" s="103">
        <v>1.2859452544724834E-3</v>
      </c>
      <c r="R225" s="104">
        <v>8.5954723890472096E-2</v>
      </c>
      <c r="S225" s="105">
        <v>8.325970834729933E-3</v>
      </c>
    </row>
    <row r="226" spans="1:19" x14ac:dyDescent="0.3">
      <c r="A226" s="90" t="s">
        <v>222</v>
      </c>
      <c r="B226" s="90" t="s">
        <v>223</v>
      </c>
      <c r="C226" s="107">
        <v>68.484118807841995</v>
      </c>
      <c r="D226" s="107">
        <v>52.059564000000002</v>
      </c>
      <c r="E226" s="107">
        <v>2.2444351475131525</v>
      </c>
      <c r="F226" s="107">
        <v>0</v>
      </c>
      <c r="G226" s="110">
        <v>122.78811795535516</v>
      </c>
      <c r="H226" s="101">
        <v>60.626681415871005</v>
      </c>
      <c r="I226" s="99">
        <v>53.48622192025389</v>
      </c>
      <c r="J226" s="106">
        <v>1.0559964841116221</v>
      </c>
      <c r="K226" s="109">
        <v>0</v>
      </c>
      <c r="L226" s="101">
        <v>0</v>
      </c>
      <c r="M226" s="99">
        <v>2.4152219668913344</v>
      </c>
      <c r="N226" s="97">
        <v>0</v>
      </c>
      <c r="O226" s="97">
        <v>0</v>
      </c>
      <c r="P226" s="102">
        <v>117.58412178712786</v>
      </c>
      <c r="Q226" s="103">
        <v>-4.238191980529777E-2</v>
      </c>
      <c r="R226" s="104">
        <v>-3.9159041325262933E-3</v>
      </c>
      <c r="S226" s="105">
        <v>-3.3301892007143678E-5</v>
      </c>
    </row>
    <row r="227" spans="1:19" x14ac:dyDescent="0.3">
      <c r="A227" s="90" t="s">
        <v>505</v>
      </c>
      <c r="B227" s="90" t="s">
        <v>506</v>
      </c>
      <c r="C227" s="107">
        <v>4.3619220232049996</v>
      </c>
      <c r="D227" s="107">
        <v>9.8537459999999992</v>
      </c>
      <c r="E227" s="107">
        <v>2.4011876387810247</v>
      </c>
      <c r="F227" s="107">
        <v>0</v>
      </c>
      <c r="G227" s="110">
        <v>16.616855661986023</v>
      </c>
      <c r="H227" s="101">
        <v>3.316025856774</v>
      </c>
      <c r="I227" s="99">
        <v>10.05282543404568</v>
      </c>
      <c r="J227" s="106">
        <v>0</v>
      </c>
      <c r="K227" s="109">
        <v>0.1095321909796108</v>
      </c>
      <c r="L227" s="101">
        <v>0</v>
      </c>
      <c r="M227" s="99">
        <v>2.7236379570122127</v>
      </c>
      <c r="N227" s="97">
        <v>0</v>
      </c>
      <c r="O227" s="97">
        <v>0.14473197282541606</v>
      </c>
      <c r="P227" s="102">
        <v>16.346753411636922</v>
      </c>
      <c r="Q227" s="103">
        <v>-1.6254714841569422E-2</v>
      </c>
      <c r="R227" s="104">
        <v>0.25399737779270382</v>
      </c>
      <c r="S227" s="105">
        <v>1.5783336133259537E-2</v>
      </c>
    </row>
    <row r="228" spans="1:19" x14ac:dyDescent="0.3">
      <c r="A228" s="90" t="s">
        <v>585</v>
      </c>
      <c r="B228" s="90" t="s">
        <v>586</v>
      </c>
      <c r="C228" s="107">
        <v>4.9338532623849991</v>
      </c>
      <c r="D228" s="107">
        <v>5.1524041699999996</v>
      </c>
      <c r="E228" s="107">
        <v>2.364390494888259</v>
      </c>
      <c r="F228" s="107">
        <v>6.8796317861843703E-2</v>
      </c>
      <c r="G228" s="110">
        <v>12.519444245135102</v>
      </c>
      <c r="H228" s="101">
        <v>4.1917722158139998</v>
      </c>
      <c r="I228" s="99">
        <v>5.2772349051824881</v>
      </c>
      <c r="J228" s="106">
        <v>0</v>
      </c>
      <c r="K228" s="109">
        <v>0.1066824888485543</v>
      </c>
      <c r="L228" s="101">
        <v>0</v>
      </c>
      <c r="M228" s="99">
        <v>3.0334737383714376</v>
      </c>
      <c r="N228" s="97">
        <v>0.3572970056695754</v>
      </c>
      <c r="O228" s="97">
        <v>0</v>
      </c>
      <c r="P228" s="102">
        <v>12.966460353886054</v>
      </c>
      <c r="Q228" s="103">
        <v>3.5705746996289998E-2</v>
      </c>
      <c r="R228" s="104">
        <v>0.37490361098909197</v>
      </c>
      <c r="S228" s="105">
        <v>2.9774206529353826E-2</v>
      </c>
    </row>
    <row r="229" spans="1:19" x14ac:dyDescent="0.3">
      <c r="A229" s="90" t="s">
        <v>224</v>
      </c>
      <c r="B229" s="90" t="s">
        <v>225</v>
      </c>
      <c r="C229" s="107">
        <v>58.487467071886002</v>
      </c>
      <c r="D229" s="107">
        <v>57.913733399999998</v>
      </c>
      <c r="E229" s="107">
        <v>2.7355162180626467</v>
      </c>
      <c r="F229" s="107">
        <v>3.9327168151115421E-2</v>
      </c>
      <c r="G229" s="110">
        <v>119.17604385809976</v>
      </c>
      <c r="H229" s="101">
        <v>50.868562705805999</v>
      </c>
      <c r="I229" s="99">
        <v>59.377085391572962</v>
      </c>
      <c r="J229" s="106">
        <v>1.1723017846312449</v>
      </c>
      <c r="K229" s="109">
        <v>0</v>
      </c>
      <c r="L229" s="101">
        <v>0</v>
      </c>
      <c r="M229" s="99">
        <v>3.2248008717853942</v>
      </c>
      <c r="N229" s="97">
        <v>0.20424755072030915</v>
      </c>
      <c r="O229" s="97">
        <v>0</v>
      </c>
      <c r="P229" s="102">
        <v>114.84699830451591</v>
      </c>
      <c r="Q229" s="103">
        <v>-3.6324796607096227E-2</v>
      </c>
      <c r="R229" s="104">
        <v>0.15022496846376043</v>
      </c>
      <c r="S229" s="105">
        <v>1.3097575816157757E-3</v>
      </c>
    </row>
    <row r="230" spans="1:19" x14ac:dyDescent="0.3">
      <c r="A230" s="90" t="s">
        <v>599</v>
      </c>
      <c r="B230" s="90" t="s">
        <v>600</v>
      </c>
      <c r="C230" s="107">
        <v>5.2974014014269999</v>
      </c>
      <c r="D230" s="107">
        <v>5.1762389999999998</v>
      </c>
      <c r="E230" s="107">
        <v>1.6838462917894246</v>
      </c>
      <c r="F230" s="107">
        <v>9.2573540733768916E-2</v>
      </c>
      <c r="G230" s="110">
        <v>12.250060233950194</v>
      </c>
      <c r="H230" s="101">
        <v>4.5268192292389999</v>
      </c>
      <c r="I230" s="99">
        <v>5.305307717604733</v>
      </c>
      <c r="J230" s="106">
        <v>0</v>
      </c>
      <c r="K230" s="109">
        <v>0.12048179252176314</v>
      </c>
      <c r="L230" s="101">
        <v>0</v>
      </c>
      <c r="M230" s="99">
        <v>2.0920489111575788</v>
      </c>
      <c r="N230" s="97">
        <v>0.48078516316570313</v>
      </c>
      <c r="O230" s="97">
        <v>0</v>
      </c>
      <c r="P230" s="102">
        <v>12.525442813688779</v>
      </c>
      <c r="Q230" s="103">
        <v>2.2480100054967971E-2</v>
      </c>
      <c r="R230" s="104">
        <v>0.36101520505552998</v>
      </c>
      <c r="S230" s="105">
        <v>2.967794430371002E-2</v>
      </c>
    </row>
    <row r="231" spans="1:19" x14ac:dyDescent="0.3">
      <c r="A231" s="90" t="s">
        <v>208</v>
      </c>
      <c r="B231" s="90" t="s">
        <v>209</v>
      </c>
      <c r="C231" s="107">
        <v>57.681319658584997</v>
      </c>
      <c r="D231" s="107">
        <v>86.194434000000001</v>
      </c>
      <c r="E231" s="107">
        <v>5.5309595716088076</v>
      </c>
      <c r="F231" s="107">
        <v>0</v>
      </c>
      <c r="G231" s="110">
        <v>149.40671323019379</v>
      </c>
      <c r="H231" s="101">
        <v>48.286357910874003</v>
      </c>
      <c r="I231" s="99">
        <v>89.219907445770858</v>
      </c>
      <c r="J231" s="106">
        <v>1.7614986662541032</v>
      </c>
      <c r="K231" s="109">
        <v>0</v>
      </c>
      <c r="L231" s="101">
        <v>0</v>
      </c>
      <c r="M231" s="99">
        <v>6.6495565722050722</v>
      </c>
      <c r="N231" s="97">
        <v>0</v>
      </c>
      <c r="O231" s="97">
        <v>0.9532330456678586</v>
      </c>
      <c r="P231" s="102">
        <v>146.8705536407719</v>
      </c>
      <c r="Q231" s="103">
        <v>-1.6974870369542067E-2</v>
      </c>
      <c r="R231" s="104">
        <v>0.95012247318376808</v>
      </c>
      <c r="S231" s="105">
        <v>6.5112367444457578E-3</v>
      </c>
    </row>
    <row r="232" spans="1:19" x14ac:dyDescent="0.3">
      <c r="A232" s="90" t="s">
        <v>77</v>
      </c>
      <c r="B232" s="90" t="s">
        <v>78</v>
      </c>
      <c r="C232" s="107">
        <v>85.857336514094001</v>
      </c>
      <c r="D232" s="107">
        <v>74.933329000000001</v>
      </c>
      <c r="E232" s="107">
        <v>2.6464407672079764</v>
      </c>
      <c r="F232" s="107">
        <v>0</v>
      </c>
      <c r="G232" s="110">
        <v>163.43710628130196</v>
      </c>
      <c r="H232" s="101">
        <v>75.388282236370003</v>
      </c>
      <c r="I232" s="99">
        <v>78.316612000188272</v>
      </c>
      <c r="J232" s="106">
        <v>1.5462312339622528</v>
      </c>
      <c r="K232" s="109">
        <v>0</v>
      </c>
      <c r="L232" s="101">
        <v>0</v>
      </c>
      <c r="M232" s="99">
        <v>3.4336333996153514</v>
      </c>
      <c r="N232" s="97">
        <v>0</v>
      </c>
      <c r="O232" s="97">
        <v>0</v>
      </c>
      <c r="P232" s="102">
        <v>158.68475887013588</v>
      </c>
      <c r="Q232" s="103">
        <v>-2.907753030689688E-2</v>
      </c>
      <c r="R232" s="104">
        <v>-4.7656182216826437E-3</v>
      </c>
      <c r="S232" s="105">
        <v>-3.0031082625320222E-5</v>
      </c>
    </row>
    <row r="233" spans="1:19" x14ac:dyDescent="0.3">
      <c r="A233" s="90" t="s">
        <v>715</v>
      </c>
      <c r="B233" s="90" t="s">
        <v>716</v>
      </c>
      <c r="C233" s="107">
        <v>3.1927387482469998</v>
      </c>
      <c r="D233" s="107">
        <v>4.0810199999999996</v>
      </c>
      <c r="E233" s="107">
        <v>0.70937700293133976</v>
      </c>
      <c r="F233" s="107">
        <v>0</v>
      </c>
      <c r="G233" s="110">
        <v>7.983135751178339</v>
      </c>
      <c r="H233" s="101">
        <v>2.6575830047439997</v>
      </c>
      <c r="I233" s="99">
        <v>4.1947393490033535</v>
      </c>
      <c r="J233" s="106">
        <v>0</v>
      </c>
      <c r="K233" s="109">
        <v>4.6045373832353416E-2</v>
      </c>
      <c r="L233" s="101">
        <v>0</v>
      </c>
      <c r="M233" s="99">
        <v>0.97219502941887537</v>
      </c>
      <c r="N233" s="97">
        <v>0</v>
      </c>
      <c r="O233" s="97">
        <v>2.1100043516149893E-2</v>
      </c>
      <c r="P233" s="102">
        <v>7.891662800514732</v>
      </c>
      <c r="Q233" s="103">
        <v>-1.1458273229301558E-2</v>
      </c>
      <c r="R233" s="104">
        <v>6.6955348369289069E-2</v>
      </c>
      <c r="S233" s="105">
        <v>8.5569139522182012E-3</v>
      </c>
    </row>
    <row r="234" spans="1:19" x14ac:dyDescent="0.3">
      <c r="A234" s="90" t="s">
        <v>575</v>
      </c>
      <c r="B234" s="90" t="s">
        <v>576</v>
      </c>
      <c r="C234" s="107">
        <v>3.991870157937</v>
      </c>
      <c r="D234" s="107">
        <v>5.1221889999999997</v>
      </c>
      <c r="E234" s="107">
        <v>2.1302175736794342</v>
      </c>
      <c r="F234" s="107">
        <v>0</v>
      </c>
      <c r="G234" s="110">
        <v>11.244276731616434</v>
      </c>
      <c r="H234" s="101">
        <v>3.3213171091209999</v>
      </c>
      <c r="I234" s="99">
        <v>5.2999873788481313</v>
      </c>
      <c r="J234" s="106">
        <v>0</v>
      </c>
      <c r="K234" s="109">
        <v>8.3486415894161392E-2</v>
      </c>
      <c r="L234" s="101">
        <v>0</v>
      </c>
      <c r="M234" s="99">
        <v>2.7781432446312171</v>
      </c>
      <c r="N234" s="97">
        <v>0</v>
      </c>
      <c r="O234" s="97">
        <v>2.5918364153889019E-2</v>
      </c>
      <c r="P234" s="102">
        <v>11.508852512648398</v>
      </c>
      <c r="Q234" s="103">
        <v>2.3529817643853819E-2</v>
      </c>
      <c r="R234" s="104">
        <v>0.10916703173385933</v>
      </c>
      <c r="S234" s="105">
        <v>9.576319620100731E-3</v>
      </c>
    </row>
    <row r="235" spans="1:19" x14ac:dyDescent="0.3">
      <c r="A235" s="90" t="s">
        <v>313</v>
      </c>
      <c r="B235" s="90" t="s">
        <v>314</v>
      </c>
      <c r="C235" s="107">
        <v>122.55317484787899</v>
      </c>
      <c r="D235" s="107">
        <v>241.79499999999999</v>
      </c>
      <c r="E235" s="107">
        <v>2.4006910710091778</v>
      </c>
      <c r="F235" s="107">
        <v>1.5853446722824274</v>
      </c>
      <c r="G235" s="110">
        <v>368.33421059117057</v>
      </c>
      <c r="H235" s="101">
        <v>99.345352445697998</v>
      </c>
      <c r="I235" s="99">
        <v>248.85358981292831</v>
      </c>
      <c r="J235" s="106">
        <v>4.9132001937399208</v>
      </c>
      <c r="K235" s="109">
        <v>0</v>
      </c>
      <c r="L235" s="101">
        <v>0</v>
      </c>
      <c r="M235" s="99">
        <v>2.8522710596686709</v>
      </c>
      <c r="N235" s="97">
        <v>8.2335642657248655</v>
      </c>
      <c r="O235" s="97">
        <v>2.9923379669824879</v>
      </c>
      <c r="P235" s="102">
        <v>367.19031574474224</v>
      </c>
      <c r="Q235" s="103">
        <v>-3.1055894715628107E-3</v>
      </c>
      <c r="R235" s="104">
        <v>9.1735188037700937</v>
      </c>
      <c r="S235" s="105">
        <v>2.5623151992174756E-2</v>
      </c>
    </row>
    <row r="236" spans="1:19" x14ac:dyDescent="0.3">
      <c r="A236" s="90" t="s">
        <v>773</v>
      </c>
      <c r="B236" s="90" t="s">
        <v>774</v>
      </c>
      <c r="C236" s="107">
        <v>11.524255933596001</v>
      </c>
      <c r="D236" s="107">
        <v>18.228753000000001</v>
      </c>
      <c r="E236" s="107">
        <v>0</v>
      </c>
      <c r="F236" s="107">
        <v>9.8484107890951397E-2</v>
      </c>
      <c r="G236" s="110">
        <v>29.85149304148695</v>
      </c>
      <c r="H236" s="101">
        <v>10.530609930258001</v>
      </c>
      <c r="I236" s="99">
        <v>18.7442271332865</v>
      </c>
      <c r="J236" s="106">
        <v>0</v>
      </c>
      <c r="K236" s="109">
        <v>0</v>
      </c>
      <c r="L236" s="101">
        <v>0</v>
      </c>
      <c r="M236" s="99">
        <v>0</v>
      </c>
      <c r="N236" s="97">
        <v>0.51148197969171538</v>
      </c>
      <c r="O236" s="97">
        <v>7.44730851032228E-2</v>
      </c>
      <c r="P236" s="102">
        <v>29.86079212833944</v>
      </c>
      <c r="Q236" s="103">
        <v>3.1151161650663062E-4</v>
      </c>
      <c r="R236" s="104">
        <v>0.45887879654854657</v>
      </c>
      <c r="S236" s="105">
        <v>1.5607106631811704E-2</v>
      </c>
    </row>
    <row r="237" spans="1:19" x14ac:dyDescent="0.3">
      <c r="A237" s="90" t="s">
        <v>615</v>
      </c>
      <c r="B237" s="90" t="s">
        <v>616</v>
      </c>
      <c r="C237" s="107">
        <v>11.286281843597001</v>
      </c>
      <c r="D237" s="107">
        <v>12.875242999999999</v>
      </c>
      <c r="E237" s="107">
        <v>3.8561430060568873</v>
      </c>
      <c r="F237" s="107">
        <v>0</v>
      </c>
      <c r="G237" s="110">
        <v>28.017667849653886</v>
      </c>
      <c r="H237" s="101">
        <v>9.5086343797000001</v>
      </c>
      <c r="I237" s="99">
        <v>13.468238246965965</v>
      </c>
      <c r="J237" s="106">
        <v>0</v>
      </c>
      <c r="K237" s="109">
        <v>0.14689908897659804</v>
      </c>
      <c r="L237" s="101">
        <v>0</v>
      </c>
      <c r="M237" s="99">
        <v>4.9095238297596318</v>
      </c>
      <c r="N237" s="97">
        <v>0</v>
      </c>
      <c r="O237" s="97">
        <v>2.3746094313449959E-2</v>
      </c>
      <c r="P237" s="102">
        <v>28.057041639715646</v>
      </c>
      <c r="Q237" s="103">
        <v>1.4053200385215449E-3</v>
      </c>
      <c r="R237" s="104">
        <v>0.16997002774462189</v>
      </c>
      <c r="S237" s="105">
        <v>6.0949399818537846E-3</v>
      </c>
    </row>
    <row r="238" spans="1:19" x14ac:dyDescent="0.3">
      <c r="A238" s="90" t="s">
        <v>186</v>
      </c>
      <c r="B238" s="90" t="s">
        <v>187</v>
      </c>
      <c r="C238" s="107">
        <v>164.98112478446498</v>
      </c>
      <c r="D238" s="107">
        <v>238.21796000000001</v>
      </c>
      <c r="E238" s="107">
        <v>3.9694718035711052</v>
      </c>
      <c r="F238" s="107">
        <v>0</v>
      </c>
      <c r="G238" s="110">
        <v>407.16855658803604</v>
      </c>
      <c r="H238" s="101">
        <v>140.07834579294101</v>
      </c>
      <c r="I238" s="99">
        <v>247.73384845527184</v>
      </c>
      <c r="J238" s="106">
        <v>4.8910927631840408</v>
      </c>
      <c r="K238" s="109">
        <v>0</v>
      </c>
      <c r="L238" s="101">
        <v>0</v>
      </c>
      <c r="M238" s="99">
        <v>4.9316523292276884</v>
      </c>
      <c r="N238" s="97">
        <v>0</v>
      </c>
      <c r="O238" s="97">
        <v>1.6913315812521124</v>
      </c>
      <c r="P238" s="102">
        <v>399.3262709218767</v>
      </c>
      <c r="Q238" s="103">
        <v>-1.9260538514750757E-2</v>
      </c>
      <c r="R238" s="104">
        <v>1.68221647985564</v>
      </c>
      <c r="S238" s="105">
        <v>4.2304580215996104E-3</v>
      </c>
    </row>
    <row r="239" spans="1:19" x14ac:dyDescent="0.3">
      <c r="A239" s="90" t="s">
        <v>296</v>
      </c>
      <c r="B239" s="90" t="s">
        <v>297</v>
      </c>
      <c r="C239" s="107">
        <v>121.04064380493601</v>
      </c>
      <c r="D239" s="107">
        <v>139.52793600000001</v>
      </c>
      <c r="E239" s="107">
        <v>5.0457091690525351</v>
      </c>
      <c r="F239" s="107">
        <v>0.44782582916757607</v>
      </c>
      <c r="G239" s="110">
        <v>266.06211480315613</v>
      </c>
      <c r="H239" s="101">
        <v>104.52891571068599</v>
      </c>
      <c r="I239" s="99">
        <v>142.369174889025</v>
      </c>
      <c r="J239" s="106">
        <v>2.8108425446994008</v>
      </c>
      <c r="K239" s="109">
        <v>0</v>
      </c>
      <c r="L239" s="101">
        <v>0</v>
      </c>
      <c r="M239" s="99">
        <v>6.7552046447288898</v>
      </c>
      <c r="N239" s="97">
        <v>2.3258051127735406</v>
      </c>
      <c r="O239" s="97">
        <v>0.26563684463539683</v>
      </c>
      <c r="P239" s="102">
        <v>259.05557974654823</v>
      </c>
      <c r="Q239" s="103">
        <v>-2.6334207941599009E-2</v>
      </c>
      <c r="R239" s="104">
        <v>2.006777298396571</v>
      </c>
      <c r="S239" s="105">
        <v>7.8069894871474841E-3</v>
      </c>
    </row>
    <row r="240" spans="1:19" x14ac:dyDescent="0.3">
      <c r="A240" s="90" t="s">
        <v>601</v>
      </c>
      <c r="B240" s="90" t="s">
        <v>602</v>
      </c>
      <c r="C240" s="107">
        <v>9.5303385532030003</v>
      </c>
      <c r="D240" s="107">
        <v>8.0820329999999991</v>
      </c>
      <c r="E240" s="107">
        <v>2.3731691046340733</v>
      </c>
      <c r="F240" s="107">
        <v>0</v>
      </c>
      <c r="G240" s="110">
        <v>19.98554065783707</v>
      </c>
      <c r="H240" s="101">
        <v>8.2345350876759991</v>
      </c>
      <c r="I240" s="99">
        <v>8.3487515001027628</v>
      </c>
      <c r="J240" s="106">
        <v>0</v>
      </c>
      <c r="K240" s="109">
        <v>6.503276041057722E-2</v>
      </c>
      <c r="L240" s="101">
        <v>0</v>
      </c>
      <c r="M240" s="99">
        <v>2.7682998861812598</v>
      </c>
      <c r="N240" s="97">
        <v>0</v>
      </c>
      <c r="O240" s="97">
        <v>0</v>
      </c>
      <c r="P240" s="102">
        <v>19.4166192343706</v>
      </c>
      <c r="Q240" s="103">
        <v>-2.8466651626128273E-2</v>
      </c>
      <c r="R240" s="104">
        <v>6.4446859948088075E-2</v>
      </c>
      <c r="S240" s="105">
        <v>3.3302132030028101E-3</v>
      </c>
    </row>
    <row r="241" spans="1:19" x14ac:dyDescent="0.3">
      <c r="A241" s="90" t="s">
        <v>288</v>
      </c>
      <c r="B241" s="90" t="s">
        <v>289</v>
      </c>
      <c r="C241" s="107">
        <v>163.244302631583</v>
      </c>
      <c r="D241" s="107">
        <v>89.108406000000002</v>
      </c>
      <c r="E241" s="107">
        <v>5.0144527120521403</v>
      </c>
      <c r="F241" s="107">
        <v>0</v>
      </c>
      <c r="G241" s="110">
        <v>257.36716134363513</v>
      </c>
      <c r="H241" s="101">
        <v>146.76605403737398</v>
      </c>
      <c r="I241" s="99">
        <v>93.592269452687418</v>
      </c>
      <c r="J241" s="106">
        <v>1.8478236811981648</v>
      </c>
      <c r="K241" s="109">
        <v>0</v>
      </c>
      <c r="L241" s="101">
        <v>0</v>
      </c>
      <c r="M241" s="99">
        <v>5.6305123165110915</v>
      </c>
      <c r="N241" s="97">
        <v>0</v>
      </c>
      <c r="O241" s="97">
        <v>0</v>
      </c>
      <c r="P241" s="102">
        <v>247.83665948777065</v>
      </c>
      <c r="Q241" s="103">
        <v>-3.7030761057893533E-2</v>
      </c>
      <c r="R241" s="104">
        <v>-9.452041674649081E-3</v>
      </c>
      <c r="S241" s="105">
        <v>-3.8136735800779879E-5</v>
      </c>
    </row>
    <row r="242" spans="1:19" x14ac:dyDescent="0.3">
      <c r="A242" s="90" t="s">
        <v>339</v>
      </c>
      <c r="B242" s="90" t="s">
        <v>340</v>
      </c>
      <c r="C242" s="107">
        <v>193.90927129650001</v>
      </c>
      <c r="D242" s="107">
        <v>292.97565300000002</v>
      </c>
      <c r="E242" s="107">
        <v>3.2943480380551753</v>
      </c>
      <c r="F242" s="107">
        <v>0</v>
      </c>
      <c r="G242" s="110">
        <v>490.17927233455515</v>
      </c>
      <c r="H242" s="101">
        <v>162.89624685061199</v>
      </c>
      <c r="I242" s="99">
        <v>301.27387023633423</v>
      </c>
      <c r="J242" s="106">
        <v>5.9481514360579251</v>
      </c>
      <c r="K242" s="109">
        <v>0</v>
      </c>
      <c r="L242" s="101">
        <v>0</v>
      </c>
      <c r="M242" s="99">
        <v>3.773861826705891</v>
      </c>
      <c r="N242" s="97">
        <v>0</v>
      </c>
      <c r="O242" s="97">
        <v>1.9796326362385395</v>
      </c>
      <c r="P242" s="102">
        <v>475.87176298594858</v>
      </c>
      <c r="Q242" s="103">
        <v>-2.9188319776282726E-2</v>
      </c>
      <c r="R242" s="104">
        <v>1.9688350321497978</v>
      </c>
      <c r="S242" s="105">
        <v>4.1545112216351222E-3</v>
      </c>
    </row>
    <row r="243" spans="1:19" x14ac:dyDescent="0.3">
      <c r="A243" s="90" t="s">
        <v>805</v>
      </c>
      <c r="B243" s="90" t="s">
        <v>806</v>
      </c>
      <c r="C243" s="107">
        <v>20.186718328830001</v>
      </c>
      <c r="D243" s="107">
        <v>21.521972999999999</v>
      </c>
      <c r="E243" s="107">
        <v>0</v>
      </c>
      <c r="F243" s="107">
        <v>0</v>
      </c>
      <c r="G243" s="110">
        <v>41.70869132883</v>
      </c>
      <c r="H243" s="101">
        <v>18.793794522844003</v>
      </c>
      <c r="I243" s="99">
        <v>22.226396172277809</v>
      </c>
      <c r="J243" s="106">
        <v>0</v>
      </c>
      <c r="K243" s="109">
        <v>0</v>
      </c>
      <c r="L243" s="101">
        <v>0</v>
      </c>
      <c r="M243" s="99">
        <v>0</v>
      </c>
      <c r="N243" s="97">
        <v>0</v>
      </c>
      <c r="O243" s="97">
        <v>0</v>
      </c>
      <c r="P243" s="102">
        <v>41.020190695121812</v>
      </c>
      <c r="Q243" s="103">
        <v>-1.6507366013478353E-2</v>
      </c>
      <c r="R243" s="104">
        <v>0</v>
      </c>
      <c r="S243" s="105">
        <v>0</v>
      </c>
    </row>
    <row r="244" spans="1:19" x14ac:dyDescent="0.3">
      <c r="A244" s="90" t="s">
        <v>717</v>
      </c>
      <c r="B244" s="90" t="s">
        <v>718</v>
      </c>
      <c r="C244" s="107">
        <v>5.9393933623360002</v>
      </c>
      <c r="D244" s="107">
        <v>7.4354719999999999</v>
      </c>
      <c r="E244" s="107">
        <v>1.4819308577631762</v>
      </c>
      <c r="F244" s="107">
        <v>0</v>
      </c>
      <c r="G244" s="110">
        <v>14.856796220099175</v>
      </c>
      <c r="H244" s="101">
        <v>4.9553579736250004</v>
      </c>
      <c r="I244" s="99">
        <v>7.7097692829690239</v>
      </c>
      <c r="J244" s="106">
        <v>0</v>
      </c>
      <c r="K244" s="109">
        <v>8.1248360272059061E-2</v>
      </c>
      <c r="L244" s="101">
        <v>0</v>
      </c>
      <c r="M244" s="99">
        <v>2.0411216660827978</v>
      </c>
      <c r="N244" s="97">
        <v>0</v>
      </c>
      <c r="O244" s="97">
        <v>2.1418580287236134E-2</v>
      </c>
      <c r="P244" s="102">
        <v>14.808915863236118</v>
      </c>
      <c r="Q244" s="103">
        <v>-3.2227915193641828E-3</v>
      </c>
      <c r="R244" s="104">
        <v>0.10230205249330204</v>
      </c>
      <c r="S244" s="105">
        <v>6.9561935745244725E-3</v>
      </c>
    </row>
    <row r="245" spans="1:19" x14ac:dyDescent="0.3">
      <c r="A245" s="90" t="s">
        <v>577</v>
      </c>
      <c r="B245" s="90" t="s">
        <v>578</v>
      </c>
      <c r="C245" s="107">
        <v>2.5675546444290003</v>
      </c>
      <c r="D245" s="107">
        <v>3.383197</v>
      </c>
      <c r="E245" s="107">
        <v>0.3177650768725967</v>
      </c>
      <c r="F245" s="107">
        <v>0</v>
      </c>
      <c r="G245" s="110">
        <v>6.2685167213015971</v>
      </c>
      <c r="H245" s="101">
        <v>2.1297371375680001</v>
      </c>
      <c r="I245" s="99">
        <v>3.4878820975202802</v>
      </c>
      <c r="J245" s="106">
        <v>0</v>
      </c>
      <c r="K245" s="109">
        <v>4.0212804222075314E-2</v>
      </c>
      <c r="L245" s="101">
        <v>0</v>
      </c>
      <c r="M245" s="99">
        <v>0.44509688597218533</v>
      </c>
      <c r="N245" s="97">
        <v>0</v>
      </c>
      <c r="O245" s="97">
        <v>2.03895721771962E-2</v>
      </c>
      <c r="P245" s="102">
        <v>6.1233184974597377</v>
      </c>
      <c r="Q245" s="103">
        <v>-2.3163091094333146E-2</v>
      </c>
      <c r="R245" s="104">
        <v>6.0449751486437719E-2</v>
      </c>
      <c r="S245" s="105">
        <v>9.9704865830364357E-3</v>
      </c>
    </row>
    <row r="246" spans="1:19" x14ac:dyDescent="0.3">
      <c r="A246" s="90" t="s">
        <v>41</v>
      </c>
      <c r="B246" s="90" t="s">
        <v>42</v>
      </c>
      <c r="C246" s="107">
        <v>111.977436945896</v>
      </c>
      <c r="D246" s="107">
        <v>74.384923000000001</v>
      </c>
      <c r="E246" s="107">
        <v>2.2768506994477433</v>
      </c>
      <c r="F246" s="107">
        <v>0</v>
      </c>
      <c r="G246" s="110">
        <v>188.63921064534375</v>
      </c>
      <c r="H246" s="101">
        <v>99.840169231440001</v>
      </c>
      <c r="I246" s="99">
        <v>77.655357474463102</v>
      </c>
      <c r="J246" s="106">
        <v>1.5331758632667809</v>
      </c>
      <c r="K246" s="109">
        <v>0</v>
      </c>
      <c r="L246" s="101">
        <v>0</v>
      </c>
      <c r="M246" s="99">
        <v>2.9029288017279447</v>
      </c>
      <c r="N246" s="97">
        <v>0</v>
      </c>
      <c r="O246" s="97">
        <v>0</v>
      </c>
      <c r="P246" s="102">
        <v>181.93163137089783</v>
      </c>
      <c r="Q246" s="103">
        <v>-3.5557714917799806E-2</v>
      </c>
      <c r="R246" s="104">
        <v>-6.3411460862994318E-3</v>
      </c>
      <c r="S246" s="105">
        <v>-3.485334039164077E-5</v>
      </c>
    </row>
    <row r="247" spans="1:19" x14ac:dyDescent="0.3">
      <c r="A247" s="90" t="s">
        <v>645</v>
      </c>
      <c r="B247" s="90" t="s">
        <v>646</v>
      </c>
      <c r="C247" s="107">
        <v>10.144653940904</v>
      </c>
      <c r="D247" s="107">
        <v>11.900498000000001</v>
      </c>
      <c r="E247" s="107">
        <v>2.4527869365202988</v>
      </c>
      <c r="F247" s="107">
        <v>0</v>
      </c>
      <c r="G247" s="110">
        <v>24.497938877424296</v>
      </c>
      <c r="H247" s="101">
        <v>8.522715396353</v>
      </c>
      <c r="I247" s="99">
        <v>12.253256728897101</v>
      </c>
      <c r="J247" s="106">
        <v>0</v>
      </c>
      <c r="K247" s="109">
        <v>8.4672060318146003E-2</v>
      </c>
      <c r="L247" s="101">
        <v>0</v>
      </c>
      <c r="M247" s="99">
        <v>2.9573571644520458</v>
      </c>
      <c r="N247" s="97">
        <v>0</v>
      </c>
      <c r="O247" s="97">
        <v>5.5490404682435622E-2</v>
      </c>
      <c r="P247" s="102">
        <v>23.873491754702727</v>
      </c>
      <c r="Q247" s="103">
        <v>-2.5489782052522777E-2</v>
      </c>
      <c r="R247" s="104">
        <v>0.13954982261375548</v>
      </c>
      <c r="S247" s="105">
        <v>5.8797574803652877E-3</v>
      </c>
    </row>
    <row r="248" spans="1:19" x14ac:dyDescent="0.3">
      <c r="A248" s="90" t="s">
        <v>188</v>
      </c>
      <c r="B248" s="90" t="s">
        <v>189</v>
      </c>
      <c r="C248" s="107">
        <v>130.78612263567601</v>
      </c>
      <c r="D248" s="107">
        <v>288.25293299999998</v>
      </c>
      <c r="E248" s="107">
        <v>3.3815992786720828</v>
      </c>
      <c r="F248" s="107">
        <v>0</v>
      </c>
      <c r="G248" s="110">
        <v>422.42065491434806</v>
      </c>
      <c r="H248" s="101">
        <v>105.183725294602</v>
      </c>
      <c r="I248" s="99">
        <v>296.67485452365867</v>
      </c>
      <c r="J248" s="106">
        <v>5.857351520703971</v>
      </c>
      <c r="K248" s="109">
        <v>0</v>
      </c>
      <c r="L248" s="101">
        <v>0</v>
      </c>
      <c r="M248" s="99">
        <v>4.27957571460502</v>
      </c>
      <c r="N248" s="97">
        <v>0</v>
      </c>
      <c r="O248" s="97">
        <v>4.4540558078501329</v>
      </c>
      <c r="P248" s="102">
        <v>416.44956286141974</v>
      </c>
      <c r="Q248" s="103">
        <v>-1.4135416872877707E-2</v>
      </c>
      <c r="R248" s="104">
        <v>4.447013564209044</v>
      </c>
      <c r="S248" s="105">
        <v>1.0793655456245863E-2</v>
      </c>
    </row>
    <row r="249" spans="1:19" x14ac:dyDescent="0.3">
      <c r="A249" s="90" t="s">
        <v>551</v>
      </c>
      <c r="B249" s="90" t="s">
        <v>552</v>
      </c>
      <c r="C249" s="107">
        <v>7.7058025743709999</v>
      </c>
      <c r="D249" s="107">
        <v>5.43675</v>
      </c>
      <c r="E249" s="107">
        <v>0.96427867367473064</v>
      </c>
      <c r="F249" s="107">
        <v>0</v>
      </c>
      <c r="G249" s="110">
        <v>14.106831248045729</v>
      </c>
      <c r="H249" s="101">
        <v>6.7388592459099996</v>
      </c>
      <c r="I249" s="99">
        <v>5.6136029863282264</v>
      </c>
      <c r="J249" s="106">
        <v>0</v>
      </c>
      <c r="K249" s="109">
        <v>4.3226401959421068E-2</v>
      </c>
      <c r="L249" s="101">
        <v>0</v>
      </c>
      <c r="M249" s="99">
        <v>1.0976183451548163</v>
      </c>
      <c r="N249" s="97">
        <v>0</v>
      </c>
      <c r="O249" s="97">
        <v>0</v>
      </c>
      <c r="P249" s="102">
        <v>13.493306979352463</v>
      </c>
      <c r="Q249" s="103">
        <v>-4.3491288575402819E-2</v>
      </c>
      <c r="R249" s="104">
        <v>4.2825152146145129E-2</v>
      </c>
      <c r="S249" s="105">
        <v>3.1839121227257901E-3</v>
      </c>
    </row>
    <row r="250" spans="1:19" x14ac:dyDescent="0.3">
      <c r="A250" s="90" t="s">
        <v>266</v>
      </c>
      <c r="B250" s="90" t="s">
        <v>267</v>
      </c>
      <c r="C250" s="107">
        <v>74.115459415939</v>
      </c>
      <c r="D250" s="107">
        <v>59.001842000000003</v>
      </c>
      <c r="E250" s="107">
        <v>6.4598180219533239</v>
      </c>
      <c r="F250" s="107">
        <v>0</v>
      </c>
      <c r="G250" s="110">
        <v>139.57711943789232</v>
      </c>
      <c r="H250" s="101">
        <v>65.430457114858996</v>
      </c>
      <c r="I250" s="99">
        <v>61.034706054557226</v>
      </c>
      <c r="J250" s="106">
        <v>1.2050287473752648</v>
      </c>
      <c r="K250" s="109">
        <v>0</v>
      </c>
      <c r="L250" s="101">
        <v>0</v>
      </c>
      <c r="M250" s="99">
        <v>7.9898130773211111</v>
      </c>
      <c r="N250" s="97">
        <v>0</v>
      </c>
      <c r="O250" s="97">
        <v>0</v>
      </c>
      <c r="P250" s="102">
        <v>135.6600049941126</v>
      </c>
      <c r="Q250" s="103">
        <v>-2.8064158793037162E-2</v>
      </c>
      <c r="R250" s="104">
        <v>-4.1406444070730686E-3</v>
      </c>
      <c r="S250" s="105">
        <v>-3.0521287607603519E-5</v>
      </c>
    </row>
    <row r="251" spans="1:19" x14ac:dyDescent="0.3">
      <c r="A251" s="90" t="s">
        <v>272</v>
      </c>
      <c r="B251" s="90" t="s">
        <v>273</v>
      </c>
      <c r="C251" s="107">
        <v>98.94274982992799</v>
      </c>
      <c r="D251" s="107">
        <v>90.406907000000004</v>
      </c>
      <c r="E251" s="107">
        <v>4.3682892669101498</v>
      </c>
      <c r="F251" s="107">
        <v>0</v>
      </c>
      <c r="G251" s="110">
        <v>193.71794609683815</v>
      </c>
      <c r="H251" s="101">
        <v>86.598528984780003</v>
      </c>
      <c r="I251" s="99">
        <v>92.603684508906852</v>
      </c>
      <c r="J251" s="106">
        <v>1.8283057158717959</v>
      </c>
      <c r="K251" s="109">
        <v>0</v>
      </c>
      <c r="L251" s="101">
        <v>0</v>
      </c>
      <c r="M251" s="99">
        <v>5.6376851787285105</v>
      </c>
      <c r="N251" s="97">
        <v>0</v>
      </c>
      <c r="O251" s="97">
        <v>0</v>
      </c>
      <c r="P251" s="102">
        <v>186.66820438828717</v>
      </c>
      <c r="Q251" s="103">
        <v>-3.6391784295642229E-2</v>
      </c>
      <c r="R251" s="104">
        <v>-5.7091662689288114E-3</v>
      </c>
      <c r="S251" s="105">
        <v>-3.0583631961303941E-5</v>
      </c>
    </row>
    <row r="252" spans="1:19" x14ac:dyDescent="0.3">
      <c r="A252" s="90" t="s">
        <v>236</v>
      </c>
      <c r="B252" s="90" t="s">
        <v>237</v>
      </c>
      <c r="C252" s="107">
        <v>32.262521004953001</v>
      </c>
      <c r="D252" s="107">
        <v>66.295756999999995</v>
      </c>
      <c r="E252" s="107">
        <v>2.5897710103457428</v>
      </c>
      <c r="F252" s="107">
        <v>0</v>
      </c>
      <c r="G252" s="110">
        <v>101.14804901529874</v>
      </c>
      <c r="H252" s="101">
        <v>25.821538630309</v>
      </c>
      <c r="I252" s="99">
        <v>68.190624712282997</v>
      </c>
      <c r="J252" s="106">
        <v>1.3463104582879095</v>
      </c>
      <c r="K252" s="109">
        <v>0</v>
      </c>
      <c r="L252" s="101">
        <v>0</v>
      </c>
      <c r="M252" s="99">
        <v>3.1844301897553269</v>
      </c>
      <c r="N252" s="97">
        <v>0</v>
      </c>
      <c r="O252" s="97">
        <v>0.87189581114064851</v>
      </c>
      <c r="P252" s="102">
        <v>99.414799801775885</v>
      </c>
      <c r="Q252" s="103">
        <v>-1.7135765152135538E-2</v>
      </c>
      <c r="R252" s="104">
        <v>0.87016500768342553</v>
      </c>
      <c r="S252" s="105">
        <v>8.8301611701298837E-3</v>
      </c>
    </row>
    <row r="253" spans="1:19" x14ac:dyDescent="0.3">
      <c r="A253" s="90" t="s">
        <v>242</v>
      </c>
      <c r="B253" s="90" t="s">
        <v>243</v>
      </c>
      <c r="C253" s="107">
        <v>84.475097651163992</v>
      </c>
      <c r="D253" s="107">
        <v>62.415838000000001</v>
      </c>
      <c r="E253" s="107">
        <v>2.7717520774624158</v>
      </c>
      <c r="F253" s="107">
        <v>0</v>
      </c>
      <c r="G253" s="110">
        <v>149.66268772862642</v>
      </c>
      <c r="H253" s="101">
        <v>74.768806587453994</v>
      </c>
      <c r="I253" s="99">
        <v>64.942088184894985</v>
      </c>
      <c r="J253" s="106">
        <v>1.2821735080926939</v>
      </c>
      <c r="K253" s="109">
        <v>0</v>
      </c>
      <c r="L253" s="101">
        <v>0</v>
      </c>
      <c r="M253" s="99">
        <v>3.3139521311417917</v>
      </c>
      <c r="N253" s="97">
        <v>0</v>
      </c>
      <c r="O253" s="97">
        <v>0</v>
      </c>
      <c r="P253" s="102">
        <v>144.30702041158347</v>
      </c>
      <c r="Q253" s="103">
        <v>-3.5784920064739448E-2</v>
      </c>
      <c r="R253" s="104">
        <v>-4.7486952269366611E-3</v>
      </c>
      <c r="S253" s="105">
        <v>-3.290580703381148E-5</v>
      </c>
    </row>
    <row r="254" spans="1:19" x14ac:dyDescent="0.3">
      <c r="A254" s="90" t="s">
        <v>553</v>
      </c>
      <c r="B254" s="90" t="s">
        <v>554</v>
      </c>
      <c r="C254" s="107">
        <v>9.003886933946001</v>
      </c>
      <c r="D254" s="107">
        <v>9.8713420000000003</v>
      </c>
      <c r="E254" s="107">
        <v>0.97736610585507877</v>
      </c>
      <c r="F254" s="107">
        <v>0</v>
      </c>
      <c r="G254" s="110">
        <v>19.852595039801081</v>
      </c>
      <c r="H254" s="101">
        <v>7.6151706562239987</v>
      </c>
      <c r="I254" s="99">
        <v>10.059545069822052</v>
      </c>
      <c r="J254" s="106">
        <v>0</v>
      </c>
      <c r="K254" s="109">
        <v>6.9513144608842281E-2</v>
      </c>
      <c r="L254" s="101">
        <v>0</v>
      </c>
      <c r="M254" s="99">
        <v>1.3452243953354615</v>
      </c>
      <c r="N254" s="97">
        <v>0</v>
      </c>
      <c r="O254" s="97">
        <v>0</v>
      </c>
      <c r="P254" s="102">
        <v>19.089453265990358</v>
      </c>
      <c r="Q254" s="103">
        <v>-3.8440404001630693E-2</v>
      </c>
      <c r="R254" s="104">
        <v>6.8969033983215411E-2</v>
      </c>
      <c r="S254" s="105">
        <v>3.6260398600765518E-3</v>
      </c>
    </row>
    <row r="255" spans="1:19" x14ac:dyDescent="0.3">
      <c r="A255" s="90" t="s">
        <v>411</v>
      </c>
      <c r="B255" s="90" t="s">
        <v>412</v>
      </c>
      <c r="C255" s="107">
        <v>1.8465417363629999</v>
      </c>
      <c r="D255" s="107">
        <v>3.1814680000000002</v>
      </c>
      <c r="E255" s="107">
        <v>0.4289390524326897</v>
      </c>
      <c r="F255" s="107">
        <v>9.6884213573203773E-3</v>
      </c>
      <c r="G255" s="110">
        <v>5.4666372101530101</v>
      </c>
      <c r="H255" s="101">
        <v>1.4766135627829997</v>
      </c>
      <c r="I255" s="99">
        <v>3.2332834498795799</v>
      </c>
      <c r="J255" s="106">
        <v>0</v>
      </c>
      <c r="K255" s="109">
        <v>5.107067924807316E-2</v>
      </c>
      <c r="L255" s="101">
        <v>0</v>
      </c>
      <c r="M255" s="99">
        <v>0.58357000714421681</v>
      </c>
      <c r="N255" s="97">
        <v>5.0317285113825196E-2</v>
      </c>
      <c r="O255" s="97">
        <v>3.2572294053393555E-2</v>
      </c>
      <c r="P255" s="102">
        <v>5.4274272782220887</v>
      </c>
      <c r="Q255" s="103">
        <v>-7.1725871726219586E-3</v>
      </c>
      <c r="R255" s="104">
        <v>0.12134565189803137</v>
      </c>
      <c r="S255" s="105">
        <v>2.2869164186246627E-2</v>
      </c>
    </row>
    <row r="256" spans="1:19" x14ac:dyDescent="0.3">
      <c r="A256" s="90" t="s">
        <v>258</v>
      </c>
      <c r="B256" s="90" t="s">
        <v>259</v>
      </c>
      <c r="C256" s="107">
        <v>52.909118518588997</v>
      </c>
      <c r="D256" s="107">
        <v>68.461579</v>
      </c>
      <c r="E256" s="107">
        <v>3.7092738841896509</v>
      </c>
      <c r="F256" s="107">
        <v>0</v>
      </c>
      <c r="G256" s="110">
        <v>125.07997140277865</v>
      </c>
      <c r="H256" s="101">
        <v>44.917091337176004</v>
      </c>
      <c r="I256" s="99">
        <v>71.181044767875335</v>
      </c>
      <c r="J256" s="106">
        <v>1.4053513280923069</v>
      </c>
      <c r="K256" s="109">
        <v>0</v>
      </c>
      <c r="L256" s="101">
        <v>0</v>
      </c>
      <c r="M256" s="99">
        <v>4.670009847808875</v>
      </c>
      <c r="N256" s="97">
        <v>0</v>
      </c>
      <c r="O256" s="97">
        <v>0.41276741056520033</v>
      </c>
      <c r="P256" s="102">
        <v>122.58626469151773</v>
      </c>
      <c r="Q256" s="103">
        <v>-1.9936898636079552E-2</v>
      </c>
      <c r="R256" s="104">
        <v>0.40976332521604775</v>
      </c>
      <c r="S256" s="105">
        <v>3.3538636368995534E-3</v>
      </c>
    </row>
    <row r="257" spans="1:19" x14ac:dyDescent="0.3">
      <c r="A257" s="90" t="s">
        <v>167</v>
      </c>
      <c r="B257" s="90" t="s">
        <v>168</v>
      </c>
      <c r="C257" s="107">
        <v>93.949875159252997</v>
      </c>
      <c r="D257" s="107">
        <v>88.267179999999996</v>
      </c>
      <c r="E257" s="107">
        <v>4.1209943300797756</v>
      </c>
      <c r="F257" s="107">
        <v>0</v>
      </c>
      <c r="G257" s="110">
        <v>186.33804948933278</v>
      </c>
      <c r="H257" s="101">
        <v>81.955339006238006</v>
      </c>
      <c r="I257" s="99">
        <v>91.096937472780525</v>
      </c>
      <c r="J257" s="106">
        <v>1.79855750193052</v>
      </c>
      <c r="K257" s="109">
        <v>0</v>
      </c>
      <c r="L257" s="101">
        <v>0</v>
      </c>
      <c r="M257" s="99">
        <v>4.5345513505589521</v>
      </c>
      <c r="N257" s="97">
        <v>0</v>
      </c>
      <c r="O257" s="97">
        <v>0</v>
      </c>
      <c r="P257" s="102">
        <v>179.38538533150799</v>
      </c>
      <c r="Q257" s="103">
        <v>-3.731210118855946E-2</v>
      </c>
      <c r="R257" s="104">
        <v>-5.2758645381061342E-3</v>
      </c>
      <c r="S257" s="105">
        <v>-2.9409917455738868E-5</v>
      </c>
    </row>
    <row r="258" spans="1:19" x14ac:dyDescent="0.3">
      <c r="A258" s="90" t="s">
        <v>214</v>
      </c>
      <c r="B258" s="90" t="s">
        <v>215</v>
      </c>
      <c r="C258" s="107">
        <v>61.926024068663999</v>
      </c>
      <c r="D258" s="107">
        <v>51.395172000000002</v>
      </c>
      <c r="E258" s="107">
        <v>1.6592015403086742</v>
      </c>
      <c r="F258" s="107">
        <v>0</v>
      </c>
      <c r="G258" s="110">
        <v>114.98039760897267</v>
      </c>
      <c r="H258" s="101">
        <v>54.548154624299997</v>
      </c>
      <c r="I258" s="99">
        <v>53.347101613678625</v>
      </c>
      <c r="J258" s="106">
        <v>1.0532497850676923</v>
      </c>
      <c r="K258" s="109">
        <v>0</v>
      </c>
      <c r="L258" s="101">
        <v>0</v>
      </c>
      <c r="M258" s="99">
        <v>2.3807726505801461</v>
      </c>
      <c r="N258" s="97">
        <v>0</v>
      </c>
      <c r="O258" s="97">
        <v>0</v>
      </c>
      <c r="P258" s="102">
        <v>111.32927867362646</v>
      </c>
      <c r="Q258" s="103">
        <v>-3.1754273000194289E-2</v>
      </c>
      <c r="R258" s="104">
        <v>-3.5287351837354208E-3</v>
      </c>
      <c r="S258" s="105">
        <v>-3.1695375926145729E-5</v>
      </c>
    </row>
    <row r="259" spans="1:19" x14ac:dyDescent="0.3">
      <c r="A259" s="90" t="s">
        <v>489</v>
      </c>
      <c r="B259" s="90" t="s">
        <v>490</v>
      </c>
      <c r="C259" s="107">
        <v>3.5808578609360002</v>
      </c>
      <c r="D259" s="107">
        <v>5.3968879999999997</v>
      </c>
      <c r="E259" s="107">
        <v>0.80980534534182746</v>
      </c>
      <c r="F259" s="107">
        <v>0</v>
      </c>
      <c r="G259" s="110">
        <v>9.7875512062778274</v>
      </c>
      <c r="H259" s="101">
        <v>2.9203338557460001</v>
      </c>
      <c r="I259" s="99">
        <v>5.5874933845426575</v>
      </c>
      <c r="J259" s="106">
        <v>0</v>
      </c>
      <c r="K259" s="109">
        <v>5.5263773549531443E-2</v>
      </c>
      <c r="L259" s="101">
        <v>0</v>
      </c>
      <c r="M259" s="99">
        <v>1.131204774692572</v>
      </c>
      <c r="N259" s="97">
        <v>0</v>
      </c>
      <c r="O259" s="97">
        <v>4.4253026246501966E-2</v>
      </c>
      <c r="P259" s="102">
        <v>9.7385488147772623</v>
      </c>
      <c r="Q259" s="103">
        <v>-5.0066038448038433E-3</v>
      </c>
      <c r="R259" s="104">
        <v>9.9298259147838408E-2</v>
      </c>
      <c r="S259" s="105">
        <v>1.0301450156811949E-2</v>
      </c>
    </row>
    <row r="260" spans="1:19" x14ac:dyDescent="0.3">
      <c r="A260" s="90" t="s">
        <v>701</v>
      </c>
      <c r="B260" s="90" t="s">
        <v>702</v>
      </c>
      <c r="C260" s="107">
        <v>3.8312910660740003</v>
      </c>
      <c r="D260" s="107">
        <v>11.839599</v>
      </c>
      <c r="E260" s="107">
        <v>3.0697142221980065</v>
      </c>
      <c r="F260" s="107">
        <v>0</v>
      </c>
      <c r="G260" s="110">
        <v>18.740604288272007</v>
      </c>
      <c r="H260" s="101">
        <v>2.6783291498340001</v>
      </c>
      <c r="I260" s="99">
        <v>12.091636432521163</v>
      </c>
      <c r="J260" s="106">
        <v>0</v>
      </c>
      <c r="K260" s="109">
        <v>0.13533568530032011</v>
      </c>
      <c r="L260" s="101">
        <v>0</v>
      </c>
      <c r="M260" s="99">
        <v>3.7150376929626341</v>
      </c>
      <c r="N260" s="97">
        <v>0</v>
      </c>
      <c r="O260" s="97">
        <v>0.2204632951580891</v>
      </c>
      <c r="P260" s="102">
        <v>18.840802255776204</v>
      </c>
      <c r="Q260" s="103">
        <v>5.3465707915780411E-3</v>
      </c>
      <c r="R260" s="104">
        <v>0.3555655082798701</v>
      </c>
      <c r="S260" s="105">
        <v>1.9235107082306011E-2</v>
      </c>
    </row>
    <row r="261" spans="1:19" x14ac:dyDescent="0.3">
      <c r="A261" s="90" t="s">
        <v>555</v>
      </c>
      <c r="B261" s="90" t="s">
        <v>556</v>
      </c>
      <c r="C261" s="107">
        <v>2.2530167906030001</v>
      </c>
      <c r="D261" s="107">
        <v>3.0533950000000001</v>
      </c>
      <c r="E261" s="107">
        <v>0.96652640356719322</v>
      </c>
      <c r="F261" s="107">
        <v>2.0651472843977298E-2</v>
      </c>
      <c r="G261" s="110">
        <v>6.2935896670141709</v>
      </c>
      <c r="H261" s="101">
        <v>1.8626056090650001</v>
      </c>
      <c r="I261" s="99">
        <v>3.1404749628570476</v>
      </c>
      <c r="J261" s="106">
        <v>0</v>
      </c>
      <c r="K261" s="109">
        <v>6.9875191502356424E-2</v>
      </c>
      <c r="L261" s="101">
        <v>0</v>
      </c>
      <c r="M261" s="99">
        <v>1.369745783384051</v>
      </c>
      <c r="N261" s="97">
        <v>0.10725442348001114</v>
      </c>
      <c r="O261" s="97">
        <v>2.04241114217571E-2</v>
      </c>
      <c r="P261" s="102">
        <v>6.5703800817102236</v>
      </c>
      <c r="Q261" s="103">
        <v>4.3979736420815735E-2</v>
      </c>
      <c r="R261" s="104">
        <v>0.1008970684471473</v>
      </c>
      <c r="S261" s="105">
        <v>1.5595847185980453E-2</v>
      </c>
    </row>
    <row r="262" spans="1:19" x14ac:dyDescent="0.3">
      <c r="A262" s="90" t="s">
        <v>169</v>
      </c>
      <c r="B262" s="90" t="s">
        <v>170</v>
      </c>
      <c r="C262" s="107">
        <v>44.251025777738</v>
      </c>
      <c r="D262" s="107">
        <v>110.3261</v>
      </c>
      <c r="E262" s="107">
        <v>3.2062587368993216</v>
      </c>
      <c r="F262" s="107">
        <v>0</v>
      </c>
      <c r="G262" s="110">
        <v>157.78338451463731</v>
      </c>
      <c r="H262" s="101">
        <v>32.992984952123997</v>
      </c>
      <c r="I262" s="99">
        <v>113.21783486572701</v>
      </c>
      <c r="J262" s="106">
        <v>2.2352978255819678</v>
      </c>
      <c r="K262" s="109">
        <v>0</v>
      </c>
      <c r="L262" s="101">
        <v>0</v>
      </c>
      <c r="M262" s="99">
        <v>3.9270236064057147</v>
      </c>
      <c r="N262" s="97">
        <v>0</v>
      </c>
      <c r="O262" s="97">
        <v>2.910224809982795</v>
      </c>
      <c r="P262" s="102">
        <v>155.2833660598215</v>
      </c>
      <c r="Q262" s="103">
        <v>-1.5844624340555193E-2</v>
      </c>
      <c r="R262" s="104">
        <v>2.9079628790002516</v>
      </c>
      <c r="S262" s="105">
        <v>1.9084201375660494E-2</v>
      </c>
    </row>
    <row r="263" spans="1:19" x14ac:dyDescent="0.3">
      <c r="A263" s="90" t="s">
        <v>625</v>
      </c>
      <c r="B263" s="90" t="s">
        <v>626</v>
      </c>
      <c r="C263" s="107">
        <v>2.4431104846629998</v>
      </c>
      <c r="D263" s="107">
        <v>3.7481270000000002</v>
      </c>
      <c r="E263" s="107">
        <v>0.75614058220738345</v>
      </c>
      <c r="F263" s="107">
        <v>6.9249448064580443E-2</v>
      </c>
      <c r="G263" s="110">
        <v>7.0166275149349637</v>
      </c>
      <c r="H263" s="101">
        <v>1.987599597655</v>
      </c>
      <c r="I263" s="99">
        <v>3.8418479695017433</v>
      </c>
      <c r="J263" s="106">
        <v>0</v>
      </c>
      <c r="K263" s="109">
        <v>4.4851456849238719E-2</v>
      </c>
      <c r="L263" s="101">
        <v>0</v>
      </c>
      <c r="M263" s="99">
        <v>0.86826741323927392</v>
      </c>
      <c r="N263" s="97">
        <v>0.35965035930314365</v>
      </c>
      <c r="O263" s="97">
        <v>3.2359991367632533E-2</v>
      </c>
      <c r="P263" s="102">
        <v>7.134576787916032</v>
      </c>
      <c r="Q263" s="103">
        <v>1.6809966430455663E-2</v>
      </c>
      <c r="R263" s="104">
        <v>0.34735880492390958</v>
      </c>
      <c r="S263" s="105">
        <v>5.1178377620159705E-2</v>
      </c>
    </row>
    <row r="264" spans="1:19" x14ac:dyDescent="0.3">
      <c r="A264" s="90" t="s">
        <v>43</v>
      </c>
      <c r="B264" s="90" t="s">
        <v>44</v>
      </c>
      <c r="C264" s="107">
        <v>106.761819210775</v>
      </c>
      <c r="D264" s="107">
        <v>67.507788000000005</v>
      </c>
      <c r="E264" s="107">
        <v>3.4370303415863814</v>
      </c>
      <c r="F264" s="107">
        <v>0</v>
      </c>
      <c r="G264" s="110">
        <v>177.7066375523614</v>
      </c>
      <c r="H264" s="101">
        <v>95.426024666632998</v>
      </c>
      <c r="I264" s="99">
        <v>68.783636539384347</v>
      </c>
      <c r="J264" s="106">
        <v>1.3580184904123247</v>
      </c>
      <c r="K264" s="109">
        <v>0</v>
      </c>
      <c r="L264" s="101">
        <v>0</v>
      </c>
      <c r="M264" s="99">
        <v>4.1148907068573193</v>
      </c>
      <c r="N264" s="97">
        <v>0</v>
      </c>
      <c r="O264" s="97">
        <v>0</v>
      </c>
      <c r="P264" s="102">
        <v>169.682570403287</v>
      </c>
      <c r="Q264" s="103">
        <v>-4.5153446486826357E-2</v>
      </c>
      <c r="R264" s="104">
        <v>-6.0050020775577195E-3</v>
      </c>
      <c r="S264" s="105">
        <v>-3.5388369919498286E-5</v>
      </c>
    </row>
    <row r="265" spans="1:19" x14ac:dyDescent="0.3">
      <c r="A265" s="90" t="s">
        <v>447</v>
      </c>
      <c r="B265" s="90" t="s">
        <v>448</v>
      </c>
      <c r="C265" s="107">
        <v>2.8481646766249997</v>
      </c>
      <c r="D265" s="107">
        <v>6.3166779999999996</v>
      </c>
      <c r="E265" s="107">
        <v>1.0586893362251064</v>
      </c>
      <c r="F265" s="107">
        <v>0</v>
      </c>
      <c r="G265" s="110">
        <v>10.223532012850105</v>
      </c>
      <c r="H265" s="101">
        <v>2.1738753076149999</v>
      </c>
      <c r="I265" s="99">
        <v>6.5762253530552881</v>
      </c>
      <c r="J265" s="106">
        <v>0</v>
      </c>
      <c r="K265" s="109">
        <v>7.09280279876634E-2</v>
      </c>
      <c r="L265" s="101">
        <v>0</v>
      </c>
      <c r="M265" s="99">
        <v>1.3715368395035703</v>
      </c>
      <c r="N265" s="97">
        <v>0</v>
      </c>
      <c r="O265" s="97">
        <v>9.490914697735793E-2</v>
      </c>
      <c r="P265" s="102">
        <v>10.287474675138879</v>
      </c>
      <c r="Q265" s="103">
        <v>6.2544590468737744E-3</v>
      </c>
      <c r="R265" s="104">
        <v>0.16566709795196211</v>
      </c>
      <c r="S265" s="105">
        <v>1.6367343153741793E-2</v>
      </c>
    </row>
    <row r="266" spans="1:19" x14ac:dyDescent="0.3">
      <c r="A266" s="90" t="s">
        <v>557</v>
      </c>
      <c r="B266" s="90" t="s">
        <v>558</v>
      </c>
      <c r="C266" s="107">
        <v>3.6378948684210002</v>
      </c>
      <c r="D266" s="107">
        <v>4.8913799999999998</v>
      </c>
      <c r="E266" s="107">
        <v>0.78654980471243752</v>
      </c>
      <c r="F266" s="107">
        <v>0</v>
      </c>
      <c r="G266" s="110">
        <v>9.315824673133438</v>
      </c>
      <c r="H266" s="101">
        <v>3.0103664348120001</v>
      </c>
      <c r="I266" s="99">
        <v>5.1207641388287426</v>
      </c>
      <c r="J266" s="106">
        <v>0</v>
      </c>
      <c r="K266" s="109">
        <v>3.5385339557554026E-2</v>
      </c>
      <c r="L266" s="101">
        <v>0</v>
      </c>
      <c r="M266" s="99">
        <v>0.97478899564059063</v>
      </c>
      <c r="N266" s="97">
        <v>0</v>
      </c>
      <c r="O266" s="97">
        <v>3.3282632592987686E-2</v>
      </c>
      <c r="P266" s="102">
        <v>9.1745875414318743</v>
      </c>
      <c r="Q266" s="103">
        <v>-1.5160990750382778E-2</v>
      </c>
      <c r="R266" s="104">
        <v>6.8452211826448561E-2</v>
      </c>
      <c r="S266" s="105">
        <v>7.5171529247868799E-3</v>
      </c>
    </row>
    <row r="267" spans="1:19" x14ac:dyDescent="0.3">
      <c r="A267" s="90" t="s">
        <v>425</v>
      </c>
      <c r="B267" s="90" t="s">
        <v>426</v>
      </c>
      <c r="C267" s="107">
        <v>4.0180947758379997</v>
      </c>
      <c r="D267" s="107">
        <v>6.4570504699999995</v>
      </c>
      <c r="E267" s="107">
        <v>1.3289804671325958</v>
      </c>
      <c r="F267" s="107">
        <v>1.1749262104569683E-2</v>
      </c>
      <c r="G267" s="110">
        <v>11.815874975075165</v>
      </c>
      <c r="H267" s="101">
        <v>3.2474019215890002</v>
      </c>
      <c r="I267" s="99">
        <v>6.6049199474953602</v>
      </c>
      <c r="J267" s="106">
        <v>0</v>
      </c>
      <c r="K267" s="109">
        <v>9.5522134030016206E-2</v>
      </c>
      <c r="L267" s="101">
        <v>0</v>
      </c>
      <c r="M267" s="99">
        <v>1.6600407894319098</v>
      </c>
      <c r="N267" s="97">
        <v>6.1020361252765137E-2</v>
      </c>
      <c r="O267" s="97">
        <v>7.1640967813889372E-2</v>
      </c>
      <c r="P267" s="102">
        <v>11.74054612161294</v>
      </c>
      <c r="Q267" s="103">
        <v>-6.3752243165339601E-3</v>
      </c>
      <c r="R267" s="104">
        <v>0.21278706077488785</v>
      </c>
      <c r="S267" s="105">
        <v>1.8458666567534809E-2</v>
      </c>
    </row>
    <row r="268" spans="1:19" x14ac:dyDescent="0.3">
      <c r="A268" s="90" t="s">
        <v>69</v>
      </c>
      <c r="B268" s="90" t="s">
        <v>70</v>
      </c>
      <c r="C268" s="107">
        <v>110.788051586911</v>
      </c>
      <c r="D268" s="107">
        <v>83.662592000000004</v>
      </c>
      <c r="E268" s="107">
        <v>5.2105334534890826</v>
      </c>
      <c r="F268" s="107">
        <v>0</v>
      </c>
      <c r="G268" s="110">
        <v>199.66117704040008</v>
      </c>
      <c r="H268" s="101">
        <v>98.159201714966997</v>
      </c>
      <c r="I268" s="99">
        <v>85.970989746990298</v>
      </c>
      <c r="J268" s="106">
        <v>1.6973541904637814</v>
      </c>
      <c r="K268" s="109">
        <v>0</v>
      </c>
      <c r="L268" s="101">
        <v>0</v>
      </c>
      <c r="M268" s="99">
        <v>6.1333025661130813</v>
      </c>
      <c r="N268" s="97">
        <v>0</v>
      </c>
      <c r="O268" s="97">
        <v>0</v>
      </c>
      <c r="P268" s="102">
        <v>191.96084821853415</v>
      </c>
      <c r="Q268" s="103">
        <v>-3.8566981002560223E-2</v>
      </c>
      <c r="R268" s="104">
        <v>-6.3263436443037335E-3</v>
      </c>
      <c r="S268" s="105">
        <v>-3.2955340717663276E-5</v>
      </c>
    </row>
    <row r="269" spans="1:19" x14ac:dyDescent="0.3">
      <c r="A269" s="90" t="s">
        <v>719</v>
      </c>
      <c r="B269" s="90" t="s">
        <v>720</v>
      </c>
      <c r="C269" s="107">
        <v>4.0295568934769994</v>
      </c>
      <c r="D269" s="107">
        <v>5.7772500000000004</v>
      </c>
      <c r="E269" s="107">
        <v>2.445969284149188</v>
      </c>
      <c r="F269" s="107">
        <v>0</v>
      </c>
      <c r="G269" s="110">
        <v>12.252776177626187</v>
      </c>
      <c r="H269" s="101">
        <v>3.3080359830230002</v>
      </c>
      <c r="I269" s="99">
        <v>5.9912425920733359</v>
      </c>
      <c r="J269" s="106">
        <v>0</v>
      </c>
      <c r="K269" s="109">
        <v>9.7877156059374637E-2</v>
      </c>
      <c r="L269" s="101">
        <v>0</v>
      </c>
      <c r="M269" s="99">
        <v>3.2210438740750886</v>
      </c>
      <c r="N269" s="97">
        <v>0</v>
      </c>
      <c r="O269" s="97">
        <v>4.5875790842471044E-2</v>
      </c>
      <c r="P269" s="102">
        <v>12.664075396073271</v>
      </c>
      <c r="Q269" s="103">
        <v>3.3567839033746869E-2</v>
      </c>
      <c r="R269" s="104">
        <v>0.14351390927952323</v>
      </c>
      <c r="S269" s="105">
        <v>1.1462258256620259E-2</v>
      </c>
    </row>
    <row r="270" spans="1:19" x14ac:dyDescent="0.3">
      <c r="A270" s="90" t="s">
        <v>703</v>
      </c>
      <c r="B270" s="90" t="s">
        <v>704</v>
      </c>
      <c r="C270" s="107">
        <v>3.0047582778869999</v>
      </c>
      <c r="D270" s="107">
        <v>4.6370719999999999</v>
      </c>
      <c r="E270" s="107">
        <v>1.5095321409360147</v>
      </c>
      <c r="F270" s="107">
        <v>0</v>
      </c>
      <c r="G270" s="110">
        <v>9.1513624188230143</v>
      </c>
      <c r="H270" s="101">
        <v>2.4425222310750003</v>
      </c>
      <c r="I270" s="99">
        <v>4.7719823608677165</v>
      </c>
      <c r="J270" s="106">
        <v>0</v>
      </c>
      <c r="K270" s="109">
        <v>0.10166036231314289</v>
      </c>
      <c r="L270" s="101">
        <v>0</v>
      </c>
      <c r="M270" s="99">
        <v>2.0147839299429644</v>
      </c>
      <c r="N270" s="97">
        <v>0</v>
      </c>
      <c r="O270" s="97">
        <v>3.9827186481796666E-2</v>
      </c>
      <c r="P270" s="102">
        <v>9.3707760706806198</v>
      </c>
      <c r="Q270" s="103">
        <v>2.3976064089244648E-2</v>
      </c>
      <c r="R270" s="104">
        <v>3.9645786263054816E-2</v>
      </c>
      <c r="S270" s="105">
        <v>4.2487656966124377E-3</v>
      </c>
    </row>
    <row r="271" spans="1:19" x14ac:dyDescent="0.3">
      <c r="A271" s="90" t="s">
        <v>641</v>
      </c>
      <c r="B271" s="90" t="s">
        <v>642</v>
      </c>
      <c r="C271" s="107">
        <v>3.9023059778160003</v>
      </c>
      <c r="D271" s="107">
        <v>5.4281009999999998</v>
      </c>
      <c r="E271" s="107">
        <v>1.8707459642034665</v>
      </c>
      <c r="F271" s="107">
        <v>0</v>
      </c>
      <c r="G271" s="110">
        <v>11.201152942019467</v>
      </c>
      <c r="H271" s="101">
        <v>3.2158354670099998</v>
      </c>
      <c r="I271" s="99">
        <v>5.5669126319704629</v>
      </c>
      <c r="J271" s="106">
        <v>0</v>
      </c>
      <c r="K271" s="109">
        <v>0.13065770477392954</v>
      </c>
      <c r="L271" s="101">
        <v>0</v>
      </c>
      <c r="M271" s="99">
        <v>2.072442418112034</v>
      </c>
      <c r="N271" s="97">
        <v>0</v>
      </c>
      <c r="O271" s="97">
        <v>3.3708006652512508E-2</v>
      </c>
      <c r="P271" s="102">
        <v>11.019556228518939</v>
      </c>
      <c r="Q271" s="103">
        <v>-1.6212323359972663E-2</v>
      </c>
      <c r="R271" s="104">
        <v>3.34746554943397E-2</v>
      </c>
      <c r="S271" s="105">
        <v>3.0470059112371697E-3</v>
      </c>
    </row>
    <row r="272" spans="1:19" x14ac:dyDescent="0.3">
      <c r="A272" s="90" t="s">
        <v>481</v>
      </c>
      <c r="B272" s="90" t="s">
        <v>482</v>
      </c>
      <c r="C272" s="107">
        <v>3.9784460032560003</v>
      </c>
      <c r="D272" s="107">
        <v>5.4763529999999996</v>
      </c>
      <c r="E272" s="107">
        <v>1.7032607829701634</v>
      </c>
      <c r="F272" s="107">
        <v>0</v>
      </c>
      <c r="G272" s="110">
        <v>11.158059786226163</v>
      </c>
      <c r="H272" s="101">
        <v>3.2828235382590005</v>
      </c>
      <c r="I272" s="99">
        <v>5.6385254606064406</v>
      </c>
      <c r="J272" s="106">
        <v>0</v>
      </c>
      <c r="K272" s="109">
        <v>7.8836822524611494E-2</v>
      </c>
      <c r="L272" s="101">
        <v>0</v>
      </c>
      <c r="M272" s="99">
        <v>1.9994537811381874</v>
      </c>
      <c r="N272" s="97">
        <v>0</v>
      </c>
      <c r="O272" s="97">
        <v>4.0327195988790636E-2</v>
      </c>
      <c r="P272" s="102">
        <v>11.03996679851703</v>
      </c>
      <c r="Q272" s="103">
        <v>-1.0583648947186183E-2</v>
      </c>
      <c r="R272" s="104">
        <v>0.11892835592669293</v>
      </c>
      <c r="S272" s="105">
        <v>1.0889839510397745E-2</v>
      </c>
    </row>
    <row r="273" spans="1:19" x14ac:dyDescent="0.3">
      <c r="A273" s="90" t="s">
        <v>248</v>
      </c>
      <c r="B273" s="90" t="s">
        <v>249</v>
      </c>
      <c r="C273" s="107">
        <v>8.3926347373820001</v>
      </c>
      <c r="D273" s="107">
        <v>20.685199999999998</v>
      </c>
      <c r="E273" s="107">
        <v>0.82212997846078006</v>
      </c>
      <c r="F273" s="107">
        <v>0.16236641588422043</v>
      </c>
      <c r="G273" s="110">
        <v>30.062331131726999</v>
      </c>
      <c r="H273" s="101">
        <v>6.4685605231470005</v>
      </c>
      <c r="I273" s="99">
        <v>21.479522843545755</v>
      </c>
      <c r="J273" s="106">
        <v>0.42407745002064479</v>
      </c>
      <c r="K273" s="109">
        <v>0</v>
      </c>
      <c r="L273" s="101">
        <v>0</v>
      </c>
      <c r="M273" s="99">
        <v>1.2395976282117536</v>
      </c>
      <c r="N273" s="97">
        <v>0.84325783733417714</v>
      </c>
      <c r="O273" s="97">
        <v>0.33993166985430562</v>
      </c>
      <c r="P273" s="102">
        <v>30.794947952113638</v>
      </c>
      <c r="Q273" s="103">
        <v>2.4369927174857513E-2</v>
      </c>
      <c r="R273" s="104">
        <v>0.97323484006844652</v>
      </c>
      <c r="S273" s="105">
        <v>3.2635108399434988E-2</v>
      </c>
    </row>
    <row r="274" spans="1:19" x14ac:dyDescent="0.3">
      <c r="A274" s="90" t="s">
        <v>741</v>
      </c>
      <c r="B274" s="90" t="s">
        <v>742</v>
      </c>
      <c r="C274" s="107">
        <v>2.7332669022660001</v>
      </c>
      <c r="D274" s="107">
        <v>3.6644230000000002</v>
      </c>
      <c r="E274" s="107">
        <v>1.3923840371837355</v>
      </c>
      <c r="F274" s="107">
        <v>0.10949697206142689</v>
      </c>
      <c r="G274" s="110">
        <v>7.8995709115111623</v>
      </c>
      <c r="H274" s="101">
        <v>2.2625665924480001</v>
      </c>
      <c r="I274" s="99">
        <v>3.8292532870394296</v>
      </c>
      <c r="J274" s="106">
        <v>0</v>
      </c>
      <c r="K274" s="109">
        <v>5.6785571702339395E-2</v>
      </c>
      <c r="L274" s="101">
        <v>0</v>
      </c>
      <c r="M274" s="99">
        <v>1.6762129336149909</v>
      </c>
      <c r="N274" s="97">
        <v>0.56867782264160427</v>
      </c>
      <c r="O274" s="97">
        <v>2.517269314389944E-2</v>
      </c>
      <c r="P274" s="102">
        <v>8.418668900590264</v>
      </c>
      <c r="Q274" s="103">
        <v>6.5712175369256845E-2</v>
      </c>
      <c r="R274" s="104">
        <v>0.50918484145773135</v>
      </c>
      <c r="S274" s="105">
        <v>6.4376492531116589E-2</v>
      </c>
    </row>
    <row r="275" spans="1:19" x14ac:dyDescent="0.3">
      <c r="A275" s="90" t="s">
        <v>45</v>
      </c>
      <c r="B275" s="90" t="s">
        <v>46</v>
      </c>
      <c r="C275" s="107">
        <v>126.549477305487</v>
      </c>
      <c r="D275" s="107">
        <v>78.239026999999993</v>
      </c>
      <c r="E275" s="107">
        <v>9.5000390129622154</v>
      </c>
      <c r="F275" s="107">
        <v>0</v>
      </c>
      <c r="G275" s="110">
        <v>214.2885433184492</v>
      </c>
      <c r="H275" s="101">
        <v>113.22751679029798</v>
      </c>
      <c r="I275" s="99">
        <v>81.58389807760571</v>
      </c>
      <c r="J275" s="106">
        <v>1.6107383628352434</v>
      </c>
      <c r="K275" s="109">
        <v>0</v>
      </c>
      <c r="L275" s="101">
        <v>0</v>
      </c>
      <c r="M275" s="99">
        <v>11.09254459222149</v>
      </c>
      <c r="N275" s="97">
        <v>0</v>
      </c>
      <c r="O275" s="97">
        <v>0</v>
      </c>
      <c r="P275" s="102">
        <v>207.51469782296041</v>
      </c>
      <c r="Q275" s="103">
        <v>-3.1610861647523227E-2</v>
      </c>
      <c r="R275" s="104">
        <v>2.2599306462041113E-2</v>
      </c>
      <c r="S275" s="105">
        <v>1.0891646777693641E-4</v>
      </c>
    </row>
    <row r="276" spans="1:19" x14ac:dyDescent="0.3">
      <c r="A276" s="90" t="s">
        <v>89</v>
      </c>
      <c r="B276" s="90" t="s">
        <v>90</v>
      </c>
      <c r="C276" s="107">
        <v>177.26924682280702</v>
      </c>
      <c r="D276" s="107">
        <v>80.071151999999998</v>
      </c>
      <c r="E276" s="107">
        <v>5.3806863453573239</v>
      </c>
      <c r="F276" s="107">
        <v>0</v>
      </c>
      <c r="G276" s="110">
        <v>262.72108516816434</v>
      </c>
      <c r="H276" s="101">
        <v>160.55477158477299</v>
      </c>
      <c r="I276" s="99">
        <v>82.728675226642167</v>
      </c>
      <c r="J276" s="106">
        <v>1.6333400834480076</v>
      </c>
      <c r="K276" s="109">
        <v>0</v>
      </c>
      <c r="L276" s="101">
        <v>0</v>
      </c>
      <c r="M276" s="99">
        <v>6.7885775233731769</v>
      </c>
      <c r="N276" s="97">
        <v>0</v>
      </c>
      <c r="O276" s="97">
        <v>0</v>
      </c>
      <c r="P276" s="102">
        <v>251.70536441823634</v>
      </c>
      <c r="Q276" s="103">
        <v>-4.1929336363988351E-2</v>
      </c>
      <c r="R276" s="104">
        <v>-1.0005689433938869E-2</v>
      </c>
      <c r="S276" s="105">
        <v>-3.9750013793988721E-5</v>
      </c>
    </row>
    <row r="277" spans="1:19" x14ac:dyDescent="0.3">
      <c r="A277" s="90" t="s">
        <v>627</v>
      </c>
      <c r="B277" s="90" t="s">
        <v>628</v>
      </c>
      <c r="C277" s="107">
        <v>7.1395150786619999</v>
      </c>
      <c r="D277" s="107">
        <v>7.6548259999999999</v>
      </c>
      <c r="E277" s="107">
        <v>0.96580304877122081</v>
      </c>
      <c r="F277" s="107">
        <v>3.9664136258478E-3</v>
      </c>
      <c r="G277" s="110">
        <v>15.76411054105907</v>
      </c>
      <c r="H277" s="101">
        <v>6.0510439217809999</v>
      </c>
      <c r="I277" s="99">
        <v>7.844712109366867</v>
      </c>
      <c r="J277" s="106">
        <v>0</v>
      </c>
      <c r="K277" s="109">
        <v>8.2566319083472908E-2</v>
      </c>
      <c r="L277" s="101">
        <v>0</v>
      </c>
      <c r="M277" s="99">
        <v>1.2970607132301113</v>
      </c>
      <c r="N277" s="97">
        <v>2.0599761089080511E-2</v>
      </c>
      <c r="O277" s="97">
        <v>2.2757508235695264E-3</v>
      </c>
      <c r="P277" s="102">
        <v>15.298258575374101</v>
      </c>
      <c r="Q277" s="103">
        <v>-2.9551427241747322E-2</v>
      </c>
      <c r="R277" s="104">
        <v>9.9900215564645123E-2</v>
      </c>
      <c r="S277" s="105">
        <v>6.5730925143087354E-3</v>
      </c>
    </row>
    <row r="278" spans="1:19" x14ac:dyDescent="0.3">
      <c r="A278" s="90" t="s">
        <v>655</v>
      </c>
      <c r="B278" s="90" t="s">
        <v>656</v>
      </c>
      <c r="C278" s="107">
        <v>5.6337162433649999</v>
      </c>
      <c r="D278" s="107">
        <v>5.2554239999999997</v>
      </c>
      <c r="E278" s="107">
        <v>3.6531098030950497</v>
      </c>
      <c r="F278" s="107">
        <v>0</v>
      </c>
      <c r="G278" s="110">
        <v>14.542250046460047</v>
      </c>
      <c r="H278" s="101">
        <v>4.8325643018819999</v>
      </c>
      <c r="I278" s="99">
        <v>5.4094374658490763</v>
      </c>
      <c r="J278" s="106">
        <v>0</v>
      </c>
      <c r="K278" s="109">
        <v>0.12058892906400566</v>
      </c>
      <c r="L278" s="101">
        <v>0</v>
      </c>
      <c r="M278" s="99">
        <v>4.3816656494751429</v>
      </c>
      <c r="N278" s="97">
        <v>0</v>
      </c>
      <c r="O278" s="97">
        <v>0</v>
      </c>
      <c r="P278" s="102">
        <v>14.744256346270223</v>
      </c>
      <c r="Q278" s="103">
        <v>1.3890993427069367E-2</v>
      </c>
      <c r="R278" s="104">
        <v>-3.477962058369144E-4</v>
      </c>
      <c r="S278" s="105">
        <v>-2.358803277973314E-5</v>
      </c>
    </row>
    <row r="279" spans="1:19" x14ac:dyDescent="0.3">
      <c r="A279" s="90" t="s">
        <v>61</v>
      </c>
      <c r="B279" s="90" t="s">
        <v>62</v>
      </c>
      <c r="C279" s="107">
        <v>112.041707931703</v>
      </c>
      <c r="D279" s="107">
        <v>103.19311399999999</v>
      </c>
      <c r="E279" s="107">
        <v>3.38280495788938</v>
      </c>
      <c r="F279" s="107">
        <v>0</v>
      </c>
      <c r="G279" s="110">
        <v>218.61762688959237</v>
      </c>
      <c r="H279" s="101">
        <v>98.008397135701003</v>
      </c>
      <c r="I279" s="99">
        <v>105.7589268058199</v>
      </c>
      <c r="J279" s="106">
        <v>2.0880340929085763</v>
      </c>
      <c r="K279" s="109">
        <v>0</v>
      </c>
      <c r="L279" s="101">
        <v>0</v>
      </c>
      <c r="M279" s="99">
        <v>4.1351192175198097</v>
      </c>
      <c r="N279" s="97">
        <v>0</v>
      </c>
      <c r="O279" s="97">
        <v>0</v>
      </c>
      <c r="P279" s="102">
        <v>209.99047725194927</v>
      </c>
      <c r="Q279" s="103">
        <v>-3.9462278318481779E-2</v>
      </c>
      <c r="R279" s="104">
        <v>4.4363344006598027E-2</v>
      </c>
      <c r="S279" s="105">
        <v>2.1130824086627531E-4</v>
      </c>
    </row>
    <row r="280" spans="1:19" x14ac:dyDescent="0.3">
      <c r="A280" s="90" t="s">
        <v>743</v>
      </c>
      <c r="B280" s="90" t="s">
        <v>744</v>
      </c>
      <c r="C280" s="107">
        <v>4.013846711647</v>
      </c>
      <c r="D280" s="107">
        <v>4.7169509999999999</v>
      </c>
      <c r="E280" s="107">
        <v>2.0856889274121393</v>
      </c>
      <c r="F280" s="107">
        <v>2.5849780423321238E-2</v>
      </c>
      <c r="G280" s="110">
        <v>10.842336419482461</v>
      </c>
      <c r="H280" s="101">
        <v>3.3714915411700002</v>
      </c>
      <c r="I280" s="99">
        <v>4.8880683580684776</v>
      </c>
      <c r="J280" s="106">
        <v>0</v>
      </c>
      <c r="K280" s="109">
        <v>8.6200808186478239E-2</v>
      </c>
      <c r="L280" s="101">
        <v>0</v>
      </c>
      <c r="M280" s="99">
        <v>2.4518325277540431</v>
      </c>
      <c r="N280" s="97">
        <v>0.1342520854243458</v>
      </c>
      <c r="O280" s="97">
        <v>1.143471744769833E-2</v>
      </c>
      <c r="P280" s="102">
        <v>10.943280038051045</v>
      </c>
      <c r="Q280" s="103">
        <v>9.3101352571203725E-3</v>
      </c>
      <c r="R280" s="104">
        <v>0.19828967204849945</v>
      </c>
      <c r="S280" s="105">
        <v>1.8454150752511948E-2</v>
      </c>
    </row>
    <row r="281" spans="1:19" x14ac:dyDescent="0.3">
      <c r="A281" s="90" t="s">
        <v>529</v>
      </c>
      <c r="B281" s="90" t="s">
        <v>530</v>
      </c>
      <c r="C281" s="107">
        <v>3.6977461951919999</v>
      </c>
      <c r="D281" s="107">
        <v>9.2980789999999995</v>
      </c>
      <c r="E281" s="107">
        <v>1.8252170234270682</v>
      </c>
      <c r="F281" s="107">
        <v>0</v>
      </c>
      <c r="G281" s="110">
        <v>14.821042218619068</v>
      </c>
      <c r="H281" s="101">
        <v>2.7415981106230003</v>
      </c>
      <c r="I281" s="99">
        <v>9.5339849921123268</v>
      </c>
      <c r="J281" s="106">
        <v>0</v>
      </c>
      <c r="K281" s="109">
        <v>0.12163781480044214</v>
      </c>
      <c r="L281" s="101">
        <v>0</v>
      </c>
      <c r="M281" s="99">
        <v>2.2073155164492353</v>
      </c>
      <c r="N281" s="97">
        <v>0</v>
      </c>
      <c r="O281" s="97">
        <v>0.1518916504371759</v>
      </c>
      <c r="P281" s="102">
        <v>14.756428084422179</v>
      </c>
      <c r="Q281" s="103">
        <v>-4.3596214924559624E-3</v>
      </c>
      <c r="R281" s="104">
        <v>0.27330395122179141</v>
      </c>
      <c r="S281" s="105">
        <v>1.8870510858584932E-2</v>
      </c>
    </row>
    <row r="282" spans="1:19" x14ac:dyDescent="0.3">
      <c r="A282" s="90" t="s">
        <v>71</v>
      </c>
      <c r="B282" s="90" t="s">
        <v>72</v>
      </c>
      <c r="C282" s="107">
        <v>250.48303964470301</v>
      </c>
      <c r="D282" s="107">
        <v>170.37856300000001</v>
      </c>
      <c r="E282" s="107">
        <v>7.7374926401826567</v>
      </c>
      <c r="F282" s="107">
        <v>0</v>
      </c>
      <c r="G282" s="110">
        <v>428.59909528488566</v>
      </c>
      <c r="H282" s="101">
        <v>223.08674128557101</v>
      </c>
      <c r="I282" s="99">
        <v>174.05797241925609</v>
      </c>
      <c r="J282" s="106">
        <v>3.4364851415450275</v>
      </c>
      <c r="K282" s="109">
        <v>0</v>
      </c>
      <c r="L282" s="101">
        <v>0</v>
      </c>
      <c r="M282" s="99">
        <v>9.6269127377054566</v>
      </c>
      <c r="N282" s="97">
        <v>0</v>
      </c>
      <c r="O282" s="97">
        <v>0</v>
      </c>
      <c r="P282" s="102">
        <v>410.20811158407759</v>
      </c>
      <c r="Q282" s="103">
        <v>-4.2909525248959683E-2</v>
      </c>
      <c r="R282" s="104">
        <v>-1.4254473008918467E-2</v>
      </c>
      <c r="S282" s="105">
        <v>-3.4748161456742256E-5</v>
      </c>
    </row>
    <row r="283" spans="1:19" x14ac:dyDescent="0.3">
      <c r="A283" s="90" t="s">
        <v>531</v>
      </c>
      <c r="B283" s="90" t="s">
        <v>532</v>
      </c>
      <c r="C283" s="107">
        <v>6.2408322035440005</v>
      </c>
      <c r="D283" s="107">
        <v>8.5558599999999991</v>
      </c>
      <c r="E283" s="107">
        <v>1.6136721392858313</v>
      </c>
      <c r="F283" s="107">
        <v>0</v>
      </c>
      <c r="G283" s="110">
        <v>16.41036434282983</v>
      </c>
      <c r="H283" s="101">
        <v>5.1521880662239994</v>
      </c>
      <c r="I283" s="99">
        <v>8.9098951296828108</v>
      </c>
      <c r="J283" s="106">
        <v>0</v>
      </c>
      <c r="K283" s="109">
        <v>6.7971735595156568E-2</v>
      </c>
      <c r="L283" s="101">
        <v>0</v>
      </c>
      <c r="M283" s="99">
        <v>1.9574882417854398</v>
      </c>
      <c r="N283" s="97">
        <v>0</v>
      </c>
      <c r="O283" s="97">
        <v>6.1219611218919869E-2</v>
      </c>
      <c r="P283" s="102">
        <v>16.148762784506328</v>
      </c>
      <c r="Q283" s="103">
        <v>-1.5941240112551387E-2</v>
      </c>
      <c r="R283" s="104">
        <v>0.12882163386293044</v>
      </c>
      <c r="S283" s="105">
        <v>8.0413300305885744E-3</v>
      </c>
    </row>
    <row r="284" spans="1:19" x14ac:dyDescent="0.3">
      <c r="A284" s="90" t="s">
        <v>298</v>
      </c>
      <c r="B284" s="90" t="s">
        <v>299</v>
      </c>
      <c r="C284" s="107">
        <v>92.135819165070004</v>
      </c>
      <c r="D284" s="107">
        <v>119.280524</v>
      </c>
      <c r="E284" s="107">
        <v>7.5061747959901846</v>
      </c>
      <c r="F284" s="107">
        <v>1.2656670331006203</v>
      </c>
      <c r="G284" s="110">
        <v>220.18818499416079</v>
      </c>
      <c r="H284" s="101">
        <v>78.313310796324004</v>
      </c>
      <c r="I284" s="99">
        <v>122.7221565793314</v>
      </c>
      <c r="J284" s="106">
        <v>2.4229448485553862</v>
      </c>
      <c r="K284" s="109">
        <v>0</v>
      </c>
      <c r="L284" s="101">
        <v>0</v>
      </c>
      <c r="M284" s="99">
        <v>9.3275979509425611</v>
      </c>
      <c r="N284" s="97">
        <v>6.5733029783612871</v>
      </c>
      <c r="O284" s="97">
        <v>0.57565168077401685</v>
      </c>
      <c r="P284" s="102">
        <v>219.93496483428865</v>
      </c>
      <c r="Q284" s="103">
        <v>-1.150017017847066E-3</v>
      </c>
      <c r="R284" s="104">
        <v>5.5107494996377397</v>
      </c>
      <c r="S284" s="105">
        <v>2.5700219963669391E-2</v>
      </c>
    </row>
    <row r="285" spans="1:19" x14ac:dyDescent="0.3">
      <c r="A285" s="90" t="s">
        <v>807</v>
      </c>
      <c r="B285" s="90" t="s">
        <v>808</v>
      </c>
      <c r="C285" s="107">
        <v>7.229228208546</v>
      </c>
      <c r="D285" s="107">
        <v>13.611952</v>
      </c>
      <c r="E285" s="107">
        <v>0</v>
      </c>
      <c r="F285" s="107">
        <v>6.1201270461876962E-2</v>
      </c>
      <c r="G285" s="110">
        <v>20.902381479007875</v>
      </c>
      <c r="H285" s="101">
        <v>6.5332059855409996</v>
      </c>
      <c r="I285" s="99">
        <v>14.033812782350706</v>
      </c>
      <c r="J285" s="106">
        <v>0</v>
      </c>
      <c r="K285" s="109">
        <v>0</v>
      </c>
      <c r="L285" s="101">
        <v>0</v>
      </c>
      <c r="M285" s="99">
        <v>0</v>
      </c>
      <c r="N285" s="97">
        <v>0.31785175949555461</v>
      </c>
      <c r="O285" s="97">
        <v>7.2602348664026858E-2</v>
      </c>
      <c r="P285" s="102">
        <v>20.957472876051288</v>
      </c>
      <c r="Q285" s="103">
        <v>2.6356516887197901E-3</v>
      </c>
      <c r="R285" s="104">
        <v>0.31148472691845086</v>
      </c>
      <c r="S285" s="105">
        <v>1.5086937213588088E-2</v>
      </c>
    </row>
    <row r="286" spans="1:19" x14ac:dyDescent="0.3">
      <c r="A286" s="90" t="s">
        <v>260</v>
      </c>
      <c r="B286" s="90" t="s">
        <v>261</v>
      </c>
      <c r="C286" s="107">
        <v>52.620508188069003</v>
      </c>
      <c r="D286" s="107">
        <v>45.126860000000001</v>
      </c>
      <c r="E286" s="107">
        <v>2.6797339666492834</v>
      </c>
      <c r="F286" s="107">
        <v>0</v>
      </c>
      <c r="G286" s="110">
        <v>100.42710215471828</v>
      </c>
      <c r="H286" s="101">
        <v>46.189676508402002</v>
      </c>
      <c r="I286" s="99">
        <v>47.22353762316844</v>
      </c>
      <c r="J286" s="106">
        <v>0.93235019986511769</v>
      </c>
      <c r="K286" s="109">
        <v>0</v>
      </c>
      <c r="L286" s="101">
        <v>0</v>
      </c>
      <c r="M286" s="99">
        <v>3.7037522499884323</v>
      </c>
      <c r="N286" s="97">
        <v>0</v>
      </c>
      <c r="O286" s="97">
        <v>0</v>
      </c>
      <c r="P286" s="102">
        <v>98.049316581423994</v>
      </c>
      <c r="Q286" s="103">
        <v>-2.3676731900827589E-2</v>
      </c>
      <c r="R286" s="104">
        <v>-2.9636133631214534E-3</v>
      </c>
      <c r="S286" s="105">
        <v>-3.0224828604026817E-5</v>
      </c>
    </row>
    <row r="287" spans="1:19" x14ac:dyDescent="0.3">
      <c r="A287" s="90" t="s">
        <v>91</v>
      </c>
      <c r="B287" s="90" t="s">
        <v>92</v>
      </c>
      <c r="C287" s="107">
        <v>56.050157729630996</v>
      </c>
      <c r="D287" s="107">
        <v>85.100249900000009</v>
      </c>
      <c r="E287" s="107">
        <v>3.0545948086130617</v>
      </c>
      <c r="F287" s="107">
        <v>0</v>
      </c>
      <c r="G287" s="110">
        <v>144.20500243824407</v>
      </c>
      <c r="H287" s="101">
        <v>46.850392703890009</v>
      </c>
      <c r="I287" s="99">
        <v>87.424751649089202</v>
      </c>
      <c r="J287" s="106">
        <v>1.7260563010678887</v>
      </c>
      <c r="K287" s="109">
        <v>0</v>
      </c>
      <c r="L287" s="101">
        <v>0</v>
      </c>
      <c r="M287" s="99">
        <v>4.0512319010954618</v>
      </c>
      <c r="N287" s="97">
        <v>0</v>
      </c>
      <c r="O287" s="97">
        <v>0.96000401760302845</v>
      </c>
      <c r="P287" s="102">
        <v>141.0124365727456</v>
      </c>
      <c r="Q287" s="103">
        <v>-2.2139078475212296E-2</v>
      </c>
      <c r="R287" s="104">
        <v>0.95700465250661182</v>
      </c>
      <c r="S287" s="105">
        <v>6.8330420276139095E-3</v>
      </c>
    </row>
    <row r="288" spans="1:19" x14ac:dyDescent="0.3">
      <c r="A288" s="90" t="s">
        <v>310</v>
      </c>
      <c r="B288" s="90" t="s">
        <v>311</v>
      </c>
      <c r="C288" s="107">
        <v>124.760553927923</v>
      </c>
      <c r="D288" s="107">
        <v>189.3897</v>
      </c>
      <c r="E288" s="107">
        <v>3.6739145103221733</v>
      </c>
      <c r="F288" s="107">
        <v>0.45976448631010541</v>
      </c>
      <c r="G288" s="110">
        <v>318.2839329245553</v>
      </c>
      <c r="H288" s="101">
        <v>104.750179774675</v>
      </c>
      <c r="I288" s="99">
        <v>195.39272292737937</v>
      </c>
      <c r="J288" s="106">
        <v>3.857704302613616</v>
      </c>
      <c r="K288" s="109">
        <v>0</v>
      </c>
      <c r="L288" s="101">
        <v>0</v>
      </c>
      <c r="M288" s="99">
        <v>4.364677789133939</v>
      </c>
      <c r="N288" s="97">
        <v>2.3878091063202254</v>
      </c>
      <c r="O288" s="97">
        <v>1.0904696236562856</v>
      </c>
      <c r="P288" s="102">
        <v>311.84356352377841</v>
      </c>
      <c r="Q288" s="103">
        <v>-2.0234667020730467E-2</v>
      </c>
      <c r="R288" s="104">
        <v>2.878247659401211</v>
      </c>
      <c r="S288" s="105">
        <v>9.3157630051414579E-3</v>
      </c>
    </row>
    <row r="289" spans="1:19" x14ac:dyDescent="0.3">
      <c r="A289" s="90" t="s">
        <v>349</v>
      </c>
      <c r="B289" s="90" t="s">
        <v>350</v>
      </c>
      <c r="C289" s="107">
        <v>1.9232838422660001</v>
      </c>
      <c r="D289" s="107">
        <v>4.5405360000000003</v>
      </c>
      <c r="E289" s="107">
        <v>1.3336641732438361</v>
      </c>
      <c r="F289" s="107">
        <v>0</v>
      </c>
      <c r="G289" s="110">
        <v>7.7974840155098359</v>
      </c>
      <c r="H289" s="101">
        <v>1.447718122633</v>
      </c>
      <c r="I289" s="99">
        <v>4.6432738112768348</v>
      </c>
      <c r="J289" s="106">
        <v>0</v>
      </c>
      <c r="K289" s="109">
        <v>0.10068082094464706</v>
      </c>
      <c r="L289" s="101">
        <v>0</v>
      </c>
      <c r="M289" s="99">
        <v>1.4816779749006523</v>
      </c>
      <c r="N289" s="97">
        <v>0</v>
      </c>
      <c r="O289" s="97">
        <v>8.0281726981575652E-2</v>
      </c>
      <c r="P289" s="102">
        <v>7.7536324567367094</v>
      </c>
      <c r="Q289" s="103">
        <v>-5.6238087421406919E-3</v>
      </c>
      <c r="R289" s="104">
        <v>8.0171399568541801E-2</v>
      </c>
      <c r="S289" s="105">
        <v>1.0447879903378105E-2</v>
      </c>
    </row>
    <row r="290" spans="1:19" x14ac:dyDescent="0.3">
      <c r="A290" s="90" t="s">
        <v>361</v>
      </c>
      <c r="B290" s="90" t="s">
        <v>362</v>
      </c>
      <c r="C290" s="107">
        <v>4.2082262177640004</v>
      </c>
      <c r="D290" s="107">
        <v>7.4785500000000003</v>
      </c>
      <c r="E290" s="107">
        <v>4.2159750008827528</v>
      </c>
      <c r="F290" s="107">
        <v>2.5002269084747255E-2</v>
      </c>
      <c r="G290" s="110">
        <v>15.927753487731501</v>
      </c>
      <c r="H290" s="101">
        <v>3.3483894219030002</v>
      </c>
      <c r="I290" s="99">
        <v>7.7140418982173884</v>
      </c>
      <c r="J290" s="106">
        <v>0</v>
      </c>
      <c r="K290" s="109">
        <v>0.20485270619788079</v>
      </c>
      <c r="L290" s="101">
        <v>0</v>
      </c>
      <c r="M290" s="99">
        <v>5.265034703020377</v>
      </c>
      <c r="N290" s="97">
        <v>0.12985049427884868</v>
      </c>
      <c r="O290" s="97">
        <v>7.5841674233694326E-2</v>
      </c>
      <c r="P290" s="102">
        <v>16.73801089785119</v>
      </c>
      <c r="Q290" s="103">
        <v>5.087079045665778E-2</v>
      </c>
      <c r="R290" s="104">
        <v>0.17317143347203867</v>
      </c>
      <c r="S290" s="105">
        <v>1.0454157062277881E-2</v>
      </c>
    </row>
    <row r="291" spans="1:19" x14ac:dyDescent="0.3">
      <c r="A291" s="90" t="s">
        <v>387</v>
      </c>
      <c r="B291" s="90" t="s">
        <v>388</v>
      </c>
      <c r="C291" s="107">
        <v>4.1528288045680002</v>
      </c>
      <c r="D291" s="107">
        <v>4.5988519999999999</v>
      </c>
      <c r="E291" s="107">
        <v>2.3298995341988493</v>
      </c>
      <c r="F291" s="107">
        <v>0</v>
      </c>
      <c r="G291" s="110">
        <v>11.08158033876685</v>
      </c>
      <c r="H291" s="101">
        <v>3.5089371922729997</v>
      </c>
      <c r="I291" s="99">
        <v>4.7566996034417013</v>
      </c>
      <c r="J291" s="106">
        <v>0</v>
      </c>
      <c r="K291" s="109">
        <v>9.5217904458584274E-2</v>
      </c>
      <c r="L291" s="101">
        <v>0</v>
      </c>
      <c r="M291" s="99">
        <v>2.8551832795397698</v>
      </c>
      <c r="N291" s="97">
        <v>0</v>
      </c>
      <c r="O291" s="97">
        <v>3.2444349110133564E-3</v>
      </c>
      <c r="P291" s="102">
        <v>11.21928241462407</v>
      </c>
      <c r="Q291" s="103">
        <v>1.2426212836764349E-2</v>
      </c>
      <c r="R291" s="104">
        <v>9.8213146857711209E-2</v>
      </c>
      <c r="S291" s="105">
        <v>8.8312683333764633E-3</v>
      </c>
    </row>
    <row r="292" spans="1:19" x14ac:dyDescent="0.3">
      <c r="A292" s="90" t="s">
        <v>206</v>
      </c>
      <c r="B292" s="90" t="s">
        <v>207</v>
      </c>
      <c r="C292" s="107">
        <v>71.609036273243987</v>
      </c>
      <c r="D292" s="107">
        <v>109.222718</v>
      </c>
      <c r="E292" s="107">
        <v>6.3934409700852672</v>
      </c>
      <c r="F292" s="107">
        <v>0</v>
      </c>
      <c r="G292" s="110">
        <v>187.22519524332924</v>
      </c>
      <c r="H292" s="101">
        <v>59.755310532282998</v>
      </c>
      <c r="I292" s="99">
        <v>113.83240990844654</v>
      </c>
      <c r="J292" s="106">
        <v>2.2474315875310302</v>
      </c>
      <c r="K292" s="109">
        <v>0</v>
      </c>
      <c r="L292" s="101">
        <v>0</v>
      </c>
      <c r="M292" s="99">
        <v>8.2643497731570541</v>
      </c>
      <c r="N292" s="97">
        <v>0</v>
      </c>
      <c r="O292" s="97">
        <v>1.8281458826084835</v>
      </c>
      <c r="P292" s="102">
        <v>185.92764768402608</v>
      </c>
      <c r="Q292" s="103">
        <v>-6.9304110358479427E-3</v>
      </c>
      <c r="R292" s="104">
        <v>1.8244075933115482</v>
      </c>
      <c r="S292" s="105">
        <v>9.9096984518718661E-3</v>
      </c>
    </row>
    <row r="293" spans="1:19" x14ac:dyDescent="0.3">
      <c r="A293" s="90" t="s">
        <v>397</v>
      </c>
      <c r="B293" s="90" t="s">
        <v>398</v>
      </c>
      <c r="C293" s="107">
        <v>3.136687024689</v>
      </c>
      <c r="D293" s="107">
        <v>5.323372</v>
      </c>
      <c r="E293" s="107">
        <v>1.6992598235074277</v>
      </c>
      <c r="F293" s="107">
        <v>7.8084555401016997E-2</v>
      </c>
      <c r="G293" s="110">
        <v>10.237403403597444</v>
      </c>
      <c r="H293" s="101">
        <v>2.5142510415719999</v>
      </c>
      <c r="I293" s="99">
        <v>5.4810947762134923</v>
      </c>
      <c r="J293" s="106">
        <v>0</v>
      </c>
      <c r="K293" s="109">
        <v>0.11569907154201375</v>
      </c>
      <c r="L293" s="101">
        <v>0</v>
      </c>
      <c r="M293" s="99">
        <v>2.0839625487115452</v>
      </c>
      <c r="N293" s="97">
        <v>0.40553591676012057</v>
      </c>
      <c r="O293" s="97">
        <v>5.6094617106706809E-2</v>
      </c>
      <c r="P293" s="102">
        <v>10.656637971905878</v>
      </c>
      <c r="Q293" s="103">
        <v>4.0951259980740284E-2</v>
      </c>
      <c r="R293" s="104">
        <v>0.476384942956944</v>
      </c>
      <c r="S293" s="105">
        <v>4.6795000242359261E-2</v>
      </c>
    </row>
    <row r="294" spans="1:19" x14ac:dyDescent="0.3">
      <c r="A294" s="90" t="s">
        <v>587</v>
      </c>
      <c r="B294" s="90" t="s">
        <v>588</v>
      </c>
      <c r="C294" s="107">
        <v>5.4353029751549995</v>
      </c>
      <c r="D294" s="107">
        <v>4.1847620000000001</v>
      </c>
      <c r="E294" s="107">
        <v>1.3718102128591518</v>
      </c>
      <c r="F294" s="107">
        <v>3.0461949469379124E-2</v>
      </c>
      <c r="G294" s="110">
        <v>11.022337137483531</v>
      </c>
      <c r="H294" s="101">
        <v>4.7275213174870006</v>
      </c>
      <c r="I294" s="99">
        <v>4.3113541646560085</v>
      </c>
      <c r="J294" s="106">
        <v>0</v>
      </c>
      <c r="K294" s="109">
        <v>7.5698874029385452E-2</v>
      </c>
      <c r="L294" s="101">
        <v>0</v>
      </c>
      <c r="M294" s="99">
        <v>1.7337471177669774</v>
      </c>
      <c r="N294" s="97">
        <v>0.1582056085345174</v>
      </c>
      <c r="O294" s="97">
        <v>0</v>
      </c>
      <c r="P294" s="102">
        <v>11.006527082473889</v>
      </c>
      <c r="Q294" s="103">
        <v>-1.4343650364201184E-3</v>
      </c>
      <c r="R294" s="104">
        <v>0.19426848713972689</v>
      </c>
      <c r="S294" s="105">
        <v>1.7967428861122504E-2</v>
      </c>
    </row>
    <row r="295" spans="1:19" x14ac:dyDescent="0.3">
      <c r="A295" s="90" t="s">
        <v>589</v>
      </c>
      <c r="B295" s="90" t="s">
        <v>590</v>
      </c>
      <c r="C295" s="107">
        <v>5.9556376361889996</v>
      </c>
      <c r="D295" s="107">
        <v>6.2484419999999998</v>
      </c>
      <c r="E295" s="107">
        <v>3.3434144545103108</v>
      </c>
      <c r="F295" s="107">
        <v>5.6376612623978056E-2</v>
      </c>
      <c r="G295" s="110">
        <v>15.60387070332329</v>
      </c>
      <c r="H295" s="101">
        <v>5.0577410276389996</v>
      </c>
      <c r="I295" s="99">
        <v>6.3991473792055649</v>
      </c>
      <c r="J295" s="106">
        <v>0</v>
      </c>
      <c r="K295" s="109">
        <v>0.1441007657784926</v>
      </c>
      <c r="L295" s="101">
        <v>0</v>
      </c>
      <c r="M295" s="99">
        <v>3.9853188008705098</v>
      </c>
      <c r="N295" s="97">
        <v>0.29279466556324096</v>
      </c>
      <c r="O295" s="97">
        <v>0</v>
      </c>
      <c r="P295" s="102">
        <v>15.879102639056807</v>
      </c>
      <c r="Q295" s="103">
        <v>1.7638696254699073E-2</v>
      </c>
      <c r="R295" s="104">
        <v>0.21969030502803477</v>
      </c>
      <c r="S295" s="105">
        <v>1.4029281581061349E-2</v>
      </c>
    </row>
    <row r="296" spans="1:19" x14ac:dyDescent="0.3">
      <c r="A296" s="90" t="s">
        <v>373</v>
      </c>
      <c r="B296" s="90" t="s">
        <v>374</v>
      </c>
      <c r="C296" s="107">
        <v>3.8465535602130001</v>
      </c>
      <c r="D296" s="107">
        <v>7.7633099999999997</v>
      </c>
      <c r="E296" s="107">
        <v>0.74444604620096044</v>
      </c>
      <c r="F296" s="107">
        <v>8.2962266141676289E-2</v>
      </c>
      <c r="G296" s="110">
        <v>12.437271872555637</v>
      </c>
      <c r="H296" s="101">
        <v>2.9923754962220004</v>
      </c>
      <c r="I296" s="99">
        <v>7.911828001313264</v>
      </c>
      <c r="J296" s="106">
        <v>0</v>
      </c>
      <c r="K296" s="109">
        <v>0.12081697502162694</v>
      </c>
      <c r="L296" s="101">
        <v>0</v>
      </c>
      <c r="M296" s="99">
        <v>0.9439462050908165</v>
      </c>
      <c r="N296" s="97">
        <v>0.43086854350999626</v>
      </c>
      <c r="O296" s="97">
        <v>0.11576417330836689</v>
      </c>
      <c r="P296" s="102">
        <v>12.51559939446607</v>
      </c>
      <c r="Q296" s="103">
        <v>6.2978057176085516E-3</v>
      </c>
      <c r="R296" s="104">
        <v>0.56993447237197259</v>
      </c>
      <c r="S296" s="105">
        <v>4.7710569155330201E-2</v>
      </c>
    </row>
    <row r="297" spans="1:19" x14ac:dyDescent="0.3">
      <c r="A297" s="90" t="s">
        <v>603</v>
      </c>
      <c r="B297" s="90" t="s">
        <v>604</v>
      </c>
      <c r="C297" s="107">
        <v>5.1728815790880001</v>
      </c>
      <c r="D297" s="107">
        <v>5.8928227800000004</v>
      </c>
      <c r="E297" s="107">
        <v>4.5430166879788025</v>
      </c>
      <c r="F297" s="107">
        <v>5.4575949557038837E-2</v>
      </c>
      <c r="G297" s="110">
        <v>15.663296996623842</v>
      </c>
      <c r="H297" s="101">
        <v>4.3587391849900001</v>
      </c>
      <c r="I297" s="99">
        <v>6.1187308563541549</v>
      </c>
      <c r="J297" s="106">
        <v>0</v>
      </c>
      <c r="K297" s="109">
        <v>0.14973699287328415</v>
      </c>
      <c r="L297" s="101">
        <v>0</v>
      </c>
      <c r="M297" s="99">
        <v>5.3401914921401721</v>
      </c>
      <c r="N297" s="97">
        <v>0.283442834796234</v>
      </c>
      <c r="O297" s="97">
        <v>1.6509420903672606E-2</v>
      </c>
      <c r="P297" s="102">
        <v>16.26735078205752</v>
      </c>
      <c r="Q297" s="103">
        <v>3.856491935024145E-2</v>
      </c>
      <c r="R297" s="104">
        <v>0.22922220703627616</v>
      </c>
      <c r="S297" s="105">
        <v>1.4292328806571653E-2</v>
      </c>
    </row>
    <row r="298" spans="1:19" x14ac:dyDescent="0.3">
      <c r="A298" s="90" t="s">
        <v>617</v>
      </c>
      <c r="B298" s="90" t="s">
        <v>618</v>
      </c>
      <c r="C298" s="107">
        <v>3.1881632642439999</v>
      </c>
      <c r="D298" s="107">
        <v>5.655125</v>
      </c>
      <c r="E298" s="107">
        <v>1.9358708507249052</v>
      </c>
      <c r="F298" s="107">
        <v>3.6093004606066487E-2</v>
      </c>
      <c r="G298" s="110">
        <v>10.815252119574971</v>
      </c>
      <c r="H298" s="101">
        <v>2.5375317723490003</v>
      </c>
      <c r="I298" s="99">
        <v>5.8235590636487906</v>
      </c>
      <c r="J298" s="106">
        <v>0</v>
      </c>
      <c r="K298" s="109">
        <v>9.3981147405059237E-2</v>
      </c>
      <c r="L298" s="101">
        <v>0</v>
      </c>
      <c r="M298" s="99">
        <v>2.4933516049567679</v>
      </c>
      <c r="N298" s="97">
        <v>0.18745076585731307</v>
      </c>
      <c r="O298" s="97">
        <v>7.0986788815143684E-2</v>
      </c>
      <c r="P298" s="102">
        <v>11.206861143032075</v>
      </c>
      <c r="Q298" s="103">
        <v>3.6208959266729838E-2</v>
      </c>
      <c r="R298" s="104">
        <v>0.30565897467180037</v>
      </c>
      <c r="S298" s="105">
        <v>2.8039015326121283E-2</v>
      </c>
    </row>
    <row r="299" spans="1:19" x14ac:dyDescent="0.3">
      <c r="A299" s="90" t="s">
        <v>647</v>
      </c>
      <c r="B299" s="90" t="s">
        <v>648</v>
      </c>
      <c r="C299" s="107">
        <v>4.3421501065640005</v>
      </c>
      <c r="D299" s="107">
        <v>6.0329459999999999</v>
      </c>
      <c r="E299" s="107">
        <v>2.88563809047923</v>
      </c>
      <c r="F299" s="107">
        <v>8.0808349102302335E-3</v>
      </c>
      <c r="G299" s="110">
        <v>13.26881503195346</v>
      </c>
      <c r="H299" s="101">
        <v>3.5788181810789998</v>
      </c>
      <c r="I299" s="99">
        <v>6.2051360490947136</v>
      </c>
      <c r="J299" s="106">
        <v>0</v>
      </c>
      <c r="K299" s="109">
        <v>0.1956967628502673</v>
      </c>
      <c r="L299" s="101">
        <v>0</v>
      </c>
      <c r="M299" s="99">
        <v>3.5586748787141098</v>
      </c>
      <c r="N299" s="97">
        <v>4.1968207114421542E-2</v>
      </c>
      <c r="O299" s="97">
        <v>4.2812406638766183E-2</v>
      </c>
      <c r="P299" s="102">
        <v>13.623106485491277</v>
      </c>
      <c r="Q299" s="103">
        <v>2.670106205298858E-2</v>
      </c>
      <c r="R299" s="104">
        <v>7.4095769371654185E-2</v>
      </c>
      <c r="S299" s="105">
        <v>5.4687217335728008E-3</v>
      </c>
    </row>
    <row r="300" spans="1:19" x14ac:dyDescent="0.3">
      <c r="A300" s="90" t="s">
        <v>559</v>
      </c>
      <c r="B300" s="90" t="s">
        <v>560</v>
      </c>
      <c r="C300" s="107">
        <v>3.974757291695</v>
      </c>
      <c r="D300" s="107">
        <v>7.179748</v>
      </c>
      <c r="E300" s="107">
        <v>1.0755907058155341</v>
      </c>
      <c r="F300" s="107">
        <v>0</v>
      </c>
      <c r="G300" s="110">
        <v>12.230095997510533</v>
      </c>
      <c r="H300" s="101">
        <v>3.1540815201469998</v>
      </c>
      <c r="I300" s="99">
        <v>7.3893494180562875</v>
      </c>
      <c r="J300" s="106">
        <v>0</v>
      </c>
      <c r="K300" s="109">
        <v>8.0200520584982588E-2</v>
      </c>
      <c r="L300" s="101">
        <v>0</v>
      </c>
      <c r="M300" s="99">
        <v>1.7486550533278051</v>
      </c>
      <c r="N300" s="97">
        <v>0</v>
      </c>
      <c r="O300" s="97">
        <v>9.2011920462457056E-2</v>
      </c>
      <c r="P300" s="102">
        <v>12.464298432578531</v>
      </c>
      <c r="Q300" s="103">
        <v>1.9149680845977818E-2</v>
      </c>
      <c r="R300" s="104">
        <v>0.19743099049182966</v>
      </c>
      <c r="S300" s="105">
        <v>1.6094654272896004E-2</v>
      </c>
    </row>
    <row r="301" spans="1:19" x14ac:dyDescent="0.3">
      <c r="A301" s="90" t="s">
        <v>661</v>
      </c>
      <c r="B301" s="90" t="s">
        <v>662</v>
      </c>
      <c r="C301" s="107">
        <v>6.1018469693449999</v>
      </c>
      <c r="D301" s="107">
        <v>8.4429789999999993</v>
      </c>
      <c r="E301" s="107">
        <v>4.0020338858733329</v>
      </c>
      <c r="F301" s="107">
        <v>3.1819827316594211E-2</v>
      </c>
      <c r="G301" s="110">
        <v>18.578679682534926</v>
      </c>
      <c r="H301" s="101">
        <v>5.0317335073599994</v>
      </c>
      <c r="I301" s="99">
        <v>8.7280980420137837</v>
      </c>
      <c r="J301" s="106">
        <v>0</v>
      </c>
      <c r="K301" s="109">
        <v>0.17956745653957745</v>
      </c>
      <c r="L301" s="101">
        <v>0</v>
      </c>
      <c r="M301" s="99">
        <v>4.6659684300688768</v>
      </c>
      <c r="N301" s="97">
        <v>0.16525781283779575</v>
      </c>
      <c r="O301" s="97">
        <v>5.7216291745472311E-2</v>
      </c>
      <c r="P301" s="102">
        <v>18.827841540565505</v>
      </c>
      <c r="Q301" s="103">
        <v>1.3411171422736035E-2</v>
      </c>
      <c r="R301" s="104">
        <v>0.36061996936564711</v>
      </c>
      <c r="S301" s="105">
        <v>1.9527570402254984E-2</v>
      </c>
    </row>
    <row r="302" spans="1:19" x14ac:dyDescent="0.3">
      <c r="A302" s="90" t="s">
        <v>671</v>
      </c>
      <c r="B302" s="90" t="s">
        <v>672</v>
      </c>
      <c r="C302" s="107">
        <v>3.833382435331</v>
      </c>
      <c r="D302" s="107">
        <v>3.5220631099999999</v>
      </c>
      <c r="E302" s="107">
        <v>1.4650906714831486</v>
      </c>
      <c r="F302" s="107">
        <v>0</v>
      </c>
      <c r="G302" s="110">
        <v>8.8205362168141477</v>
      </c>
      <c r="H302" s="101">
        <v>3.2922167179940001</v>
      </c>
      <c r="I302" s="99">
        <v>3.6275041357578832</v>
      </c>
      <c r="J302" s="106">
        <v>0</v>
      </c>
      <c r="K302" s="109">
        <v>0.14124664967804107</v>
      </c>
      <c r="L302" s="101">
        <v>0</v>
      </c>
      <c r="M302" s="99">
        <v>1.7428075313767653</v>
      </c>
      <c r="N302" s="97">
        <v>0</v>
      </c>
      <c r="O302" s="97">
        <v>0</v>
      </c>
      <c r="P302" s="102">
        <v>8.803775034806689</v>
      </c>
      <c r="Q302" s="103">
        <v>-1.9002452453522815E-3</v>
      </c>
      <c r="R302" s="104">
        <v>-2.3147330256634291E-4</v>
      </c>
      <c r="S302" s="105">
        <v>-2.6291814113623821E-5</v>
      </c>
    </row>
    <row r="303" spans="1:19" x14ac:dyDescent="0.3">
      <c r="A303" s="90" t="s">
        <v>79</v>
      </c>
      <c r="B303" s="90" t="s">
        <v>80</v>
      </c>
      <c r="C303" s="107">
        <v>85.949214470051999</v>
      </c>
      <c r="D303" s="107">
        <v>48.050566000000003</v>
      </c>
      <c r="E303" s="107">
        <v>2.1863590636091188</v>
      </c>
      <c r="F303" s="107">
        <v>0</v>
      </c>
      <c r="G303" s="110">
        <v>136.18613953366113</v>
      </c>
      <c r="H303" s="101">
        <v>77.246170329408002</v>
      </c>
      <c r="I303" s="99">
        <v>49.925870349386777</v>
      </c>
      <c r="J303" s="106">
        <v>0.98570326454859969</v>
      </c>
      <c r="K303" s="109">
        <v>0</v>
      </c>
      <c r="L303" s="101">
        <v>0</v>
      </c>
      <c r="M303" s="99">
        <v>2.7625575611773105</v>
      </c>
      <c r="N303" s="97">
        <v>0</v>
      </c>
      <c r="O303" s="97">
        <v>0</v>
      </c>
      <c r="P303" s="102">
        <v>130.92030150452069</v>
      </c>
      <c r="Q303" s="103">
        <v>-3.8666475510445629E-2</v>
      </c>
      <c r="R303" s="104">
        <v>-4.8665845592097412E-3</v>
      </c>
      <c r="S303" s="105">
        <v>-3.7170733711783941E-5</v>
      </c>
    </row>
    <row r="304" spans="1:19" x14ac:dyDescent="0.3">
      <c r="A304" s="90" t="s">
        <v>754</v>
      </c>
      <c r="B304" s="90" t="s">
        <v>755</v>
      </c>
      <c r="C304" s="107">
        <v>28.808235318080001</v>
      </c>
      <c r="D304" s="107">
        <v>21.998059000000001</v>
      </c>
      <c r="E304" s="107">
        <v>0</v>
      </c>
      <c r="F304" s="107">
        <v>0</v>
      </c>
      <c r="G304" s="110">
        <v>50.806294318080006</v>
      </c>
      <c r="H304" s="101">
        <v>27.111483523791001</v>
      </c>
      <c r="I304" s="99">
        <v>22.653827261098311</v>
      </c>
      <c r="J304" s="106">
        <v>0</v>
      </c>
      <c r="K304" s="109">
        <v>0</v>
      </c>
      <c r="L304" s="101">
        <v>0</v>
      </c>
      <c r="M304" s="99">
        <v>0</v>
      </c>
      <c r="N304" s="97">
        <v>0</v>
      </c>
      <c r="O304" s="97">
        <v>0</v>
      </c>
      <c r="P304" s="102">
        <v>49.765310784889309</v>
      </c>
      <c r="Q304" s="103">
        <v>-2.0489263134868145E-2</v>
      </c>
      <c r="R304" s="104">
        <v>0</v>
      </c>
      <c r="S304" s="105">
        <v>0</v>
      </c>
    </row>
    <row r="305" spans="1:19" x14ac:dyDescent="0.3">
      <c r="A305" s="90" t="s">
        <v>244</v>
      </c>
      <c r="B305" s="90" t="s">
        <v>245</v>
      </c>
      <c r="C305" s="107">
        <v>94.437834734473</v>
      </c>
      <c r="D305" s="107">
        <v>77.269599999999997</v>
      </c>
      <c r="E305" s="107">
        <v>4.5047415281529197</v>
      </c>
      <c r="F305" s="107">
        <v>0</v>
      </c>
      <c r="G305" s="110">
        <v>176.21217626262592</v>
      </c>
      <c r="H305" s="101">
        <v>83.198542708814998</v>
      </c>
      <c r="I305" s="99">
        <v>80.605229733913433</v>
      </c>
      <c r="J305" s="106">
        <v>1.591416184282586</v>
      </c>
      <c r="K305" s="109">
        <v>0</v>
      </c>
      <c r="L305" s="101">
        <v>0</v>
      </c>
      <c r="M305" s="99">
        <v>6.0735283412181715</v>
      </c>
      <c r="N305" s="97">
        <v>0</v>
      </c>
      <c r="O305" s="97">
        <v>0</v>
      </c>
      <c r="P305" s="102">
        <v>171.46871696822916</v>
      </c>
      <c r="Q305" s="103">
        <v>-2.6919021119897666E-2</v>
      </c>
      <c r="R305" s="104">
        <v>-5.4174955635915012E-3</v>
      </c>
      <c r="S305" s="105">
        <v>-3.1593660353103688E-5</v>
      </c>
    </row>
    <row r="306" spans="1:19" x14ac:dyDescent="0.3">
      <c r="A306" s="90" t="s">
        <v>276</v>
      </c>
      <c r="B306" s="90" t="s">
        <v>277</v>
      </c>
      <c r="C306" s="107">
        <v>61.802614750862006</v>
      </c>
      <c r="D306" s="107">
        <v>63.301679</v>
      </c>
      <c r="E306" s="107">
        <v>2.0768132947063207</v>
      </c>
      <c r="F306" s="107">
        <v>0</v>
      </c>
      <c r="G306" s="110">
        <v>127.18110704556834</v>
      </c>
      <c r="H306" s="101">
        <v>53.638942116860001</v>
      </c>
      <c r="I306" s="99">
        <v>64.860791432732199</v>
      </c>
      <c r="J306" s="106">
        <v>1.280568438948311</v>
      </c>
      <c r="K306" s="109">
        <v>0</v>
      </c>
      <c r="L306" s="101">
        <v>0</v>
      </c>
      <c r="M306" s="99">
        <v>2.7071217876680911</v>
      </c>
      <c r="N306" s="97">
        <v>0</v>
      </c>
      <c r="O306" s="97">
        <v>0</v>
      </c>
      <c r="P306" s="102">
        <v>122.48742377620862</v>
      </c>
      <c r="Q306" s="103">
        <v>-3.6905507259643533E-2</v>
      </c>
      <c r="R306" s="104">
        <v>-3.4542380632274217E-3</v>
      </c>
      <c r="S306" s="105">
        <v>-2.819996165612395E-5</v>
      </c>
    </row>
    <row r="307" spans="1:19" x14ac:dyDescent="0.3">
      <c r="A307" s="90" t="s">
        <v>126</v>
      </c>
      <c r="B307" s="90" t="s">
        <v>127</v>
      </c>
      <c r="C307" s="107">
        <v>197.91517381830701</v>
      </c>
      <c r="D307" s="107">
        <v>80.019560999999996</v>
      </c>
      <c r="E307" s="107">
        <v>13.452403314755815</v>
      </c>
      <c r="F307" s="107">
        <v>0</v>
      </c>
      <c r="G307" s="110">
        <v>291.38713813306282</v>
      </c>
      <c r="H307" s="101">
        <v>179.52125418561999</v>
      </c>
      <c r="I307" s="99">
        <v>84.140458717563703</v>
      </c>
      <c r="J307" s="106">
        <v>1.6612134001493304</v>
      </c>
      <c r="K307" s="109">
        <v>0</v>
      </c>
      <c r="L307" s="101">
        <v>0</v>
      </c>
      <c r="M307" s="99">
        <v>16.569239854071544</v>
      </c>
      <c r="N307" s="97">
        <v>0</v>
      </c>
      <c r="O307" s="97">
        <v>0</v>
      </c>
      <c r="P307" s="102">
        <v>281.89216615740457</v>
      </c>
      <c r="Q307" s="103">
        <v>-3.2585418960126983E-2</v>
      </c>
      <c r="R307" s="104">
        <v>-1.1381560821973835E-2</v>
      </c>
      <c r="S307" s="105">
        <v>-4.0373953836686516E-5</v>
      </c>
    </row>
    <row r="308" spans="1:19" x14ac:dyDescent="0.3">
      <c r="A308" s="90" t="s">
        <v>705</v>
      </c>
      <c r="B308" s="90" t="s">
        <v>706</v>
      </c>
      <c r="C308" s="107">
        <v>3.0819486639889999</v>
      </c>
      <c r="D308" s="107">
        <v>6.927524</v>
      </c>
      <c r="E308" s="107">
        <v>1.5700835875602703</v>
      </c>
      <c r="F308" s="107">
        <v>0</v>
      </c>
      <c r="G308" s="110">
        <v>11.57955625154927</v>
      </c>
      <c r="H308" s="101">
        <v>2.3455169275300003</v>
      </c>
      <c r="I308" s="99">
        <v>7.1561228426313468</v>
      </c>
      <c r="J308" s="106">
        <v>0</v>
      </c>
      <c r="K308" s="109">
        <v>0.1017700313856245</v>
      </c>
      <c r="L308" s="101">
        <v>0</v>
      </c>
      <c r="M308" s="99">
        <v>1.899650371893423</v>
      </c>
      <c r="N308" s="97">
        <v>0</v>
      </c>
      <c r="O308" s="97">
        <v>0.10019753740370699</v>
      </c>
      <c r="P308" s="102">
        <v>11.603257710844101</v>
      </c>
      <c r="Q308" s="103">
        <v>2.0468365781857556E-3</v>
      </c>
      <c r="R308" s="104">
        <v>0.20177879239887098</v>
      </c>
      <c r="S308" s="105">
        <v>1.76975981661848E-2</v>
      </c>
    </row>
    <row r="309" spans="1:19" x14ac:dyDescent="0.3">
      <c r="A309" s="90" t="s">
        <v>507</v>
      </c>
      <c r="B309" s="90" t="s">
        <v>508</v>
      </c>
      <c r="C309" s="107">
        <v>4.3672267483620004</v>
      </c>
      <c r="D309" s="107">
        <v>10.012499999999999</v>
      </c>
      <c r="E309" s="107">
        <v>3.0013631209664484</v>
      </c>
      <c r="F309" s="107">
        <v>0</v>
      </c>
      <c r="G309" s="110">
        <v>17.381089869328449</v>
      </c>
      <c r="H309" s="101">
        <v>3.3092602106029996</v>
      </c>
      <c r="I309" s="99">
        <v>10.216558776221211</v>
      </c>
      <c r="J309" s="106">
        <v>0</v>
      </c>
      <c r="K309" s="109">
        <v>0.16855188022720094</v>
      </c>
      <c r="L309" s="101">
        <v>0</v>
      </c>
      <c r="M309" s="99">
        <v>3.5323032476138887</v>
      </c>
      <c r="N309" s="97">
        <v>0</v>
      </c>
      <c r="O309" s="97">
        <v>0.16972770512089561</v>
      </c>
      <c r="P309" s="102">
        <v>17.396401819786195</v>
      </c>
      <c r="Q309" s="103">
        <v>8.8095456457923545E-4</v>
      </c>
      <c r="R309" s="104">
        <v>0.33802777164941844</v>
      </c>
      <c r="S309" s="105">
        <v>1.9815943225042598E-2</v>
      </c>
    </row>
    <row r="310" spans="1:19" x14ac:dyDescent="0.3">
      <c r="A310" s="90" t="s">
        <v>687</v>
      </c>
      <c r="B310" s="90" t="s">
        <v>688</v>
      </c>
      <c r="C310" s="107">
        <v>4.2082936074639994</v>
      </c>
      <c r="D310" s="107">
        <v>6.1434819999999997</v>
      </c>
      <c r="E310" s="107">
        <v>1.226615166208916</v>
      </c>
      <c r="F310" s="107">
        <v>2.8901184049027029E-2</v>
      </c>
      <c r="G310" s="110">
        <v>11.607291957721943</v>
      </c>
      <c r="H310" s="101">
        <v>3.4466774522529997</v>
      </c>
      <c r="I310" s="99">
        <v>6.256874194357847</v>
      </c>
      <c r="J310" s="106">
        <v>0</v>
      </c>
      <c r="K310" s="109">
        <v>9.5946521200448928E-2</v>
      </c>
      <c r="L310" s="101">
        <v>0</v>
      </c>
      <c r="M310" s="99">
        <v>1.7593513940573047</v>
      </c>
      <c r="N310" s="97">
        <v>0.15009969780301136</v>
      </c>
      <c r="O310" s="97">
        <v>5.0524420744159956E-2</v>
      </c>
      <c r="P310" s="102">
        <v>11.759473680415773</v>
      </c>
      <c r="Q310" s="103">
        <v>1.3110872307522968E-2</v>
      </c>
      <c r="R310" s="104">
        <v>0.25902845820290921</v>
      </c>
      <c r="S310" s="105">
        <v>2.2523341766160609E-2</v>
      </c>
    </row>
    <row r="311" spans="1:19" x14ac:dyDescent="0.3">
      <c r="A311" s="90" t="s">
        <v>59</v>
      </c>
      <c r="B311" s="90" t="s">
        <v>60</v>
      </c>
      <c r="C311" s="107">
        <v>79.285846059891</v>
      </c>
      <c r="D311" s="107">
        <v>58.007837000000002</v>
      </c>
      <c r="E311" s="107">
        <v>2.7235146825502632</v>
      </c>
      <c r="F311" s="107">
        <v>0</v>
      </c>
      <c r="G311" s="110">
        <v>140.01719774244128</v>
      </c>
      <c r="H311" s="101">
        <v>70.357749376094006</v>
      </c>
      <c r="I311" s="99">
        <v>59.749942382405351</v>
      </c>
      <c r="J311" s="106">
        <v>1.1796632257138193</v>
      </c>
      <c r="K311" s="109">
        <v>0</v>
      </c>
      <c r="L311" s="101">
        <v>0</v>
      </c>
      <c r="M311" s="99">
        <v>3.5263575039702983</v>
      </c>
      <c r="N311" s="97">
        <v>0</v>
      </c>
      <c r="O311" s="97">
        <v>0</v>
      </c>
      <c r="P311" s="102">
        <v>134.81371248818348</v>
      </c>
      <c r="Q311" s="103">
        <v>-3.7163186652467518E-2</v>
      </c>
      <c r="R311" s="104">
        <v>-4.5529244009401282E-3</v>
      </c>
      <c r="S311" s="105">
        <v>-3.3770827617510213E-5</v>
      </c>
    </row>
    <row r="312" spans="1:19" x14ac:dyDescent="0.3">
      <c r="A312" s="90" t="s">
        <v>673</v>
      </c>
      <c r="B312" s="90" t="s">
        <v>674</v>
      </c>
      <c r="C312" s="107">
        <v>4.6946180468019998</v>
      </c>
      <c r="D312" s="107">
        <v>6.4689690000000004</v>
      </c>
      <c r="E312" s="107">
        <v>1.6939682235882108</v>
      </c>
      <c r="F312" s="107">
        <v>4.8112941240899066E-3</v>
      </c>
      <c r="G312" s="110">
        <v>12.862366564514302</v>
      </c>
      <c r="H312" s="101">
        <v>3.8732740989259997</v>
      </c>
      <c r="I312" s="99">
        <v>6.6263589190222225</v>
      </c>
      <c r="J312" s="106">
        <v>0</v>
      </c>
      <c r="K312" s="109">
        <v>0.13637229943430823</v>
      </c>
      <c r="L312" s="101">
        <v>0</v>
      </c>
      <c r="M312" s="99">
        <v>2.5693532369137331</v>
      </c>
      <c r="N312" s="97">
        <v>2.4987688838015325E-2</v>
      </c>
      <c r="O312" s="97">
        <v>4.3178187439948931E-2</v>
      </c>
      <c r="P312" s="102">
        <v>13.273524430574227</v>
      </c>
      <c r="Q312" s="103">
        <v>3.1965957741731575E-2</v>
      </c>
      <c r="R312" s="104">
        <v>0.1980505222420863</v>
      </c>
      <c r="S312" s="105">
        <v>1.514671847694038E-2</v>
      </c>
    </row>
    <row r="313" spans="1:19" x14ac:dyDescent="0.3">
      <c r="A313" s="90" t="s">
        <v>327</v>
      </c>
      <c r="B313" s="90" t="s">
        <v>328</v>
      </c>
      <c r="C313" s="107">
        <v>186.518970866481</v>
      </c>
      <c r="D313" s="107">
        <v>278.85599999999999</v>
      </c>
      <c r="E313" s="107">
        <v>3.0919566647118026</v>
      </c>
      <c r="F313" s="107">
        <v>0</v>
      </c>
      <c r="G313" s="110">
        <v>468.46692753119282</v>
      </c>
      <c r="H313" s="101">
        <v>156.87606218771901</v>
      </c>
      <c r="I313" s="99">
        <v>286.20761789694444</v>
      </c>
      <c r="J313" s="106">
        <v>5.6506933444608451</v>
      </c>
      <c r="K313" s="109">
        <v>0</v>
      </c>
      <c r="L313" s="101">
        <v>0</v>
      </c>
      <c r="M313" s="99">
        <v>3.6729824843450558</v>
      </c>
      <c r="N313" s="97">
        <v>0</v>
      </c>
      <c r="O313" s="97">
        <v>2.7736711914349925</v>
      </c>
      <c r="P313" s="102">
        <v>455.18102710490433</v>
      </c>
      <c r="Q313" s="103">
        <v>-2.8360380734462523E-2</v>
      </c>
      <c r="R313" s="104">
        <v>2.7636339859035388</v>
      </c>
      <c r="S313" s="105">
        <v>6.1085935862253901E-3</v>
      </c>
    </row>
    <row r="314" spans="1:19" x14ac:dyDescent="0.3">
      <c r="A314" s="90" t="s">
        <v>789</v>
      </c>
      <c r="B314" s="90" t="s">
        <v>790</v>
      </c>
      <c r="C314" s="107">
        <v>18.202315913263</v>
      </c>
      <c r="D314" s="107">
        <v>22.422305000000001</v>
      </c>
      <c r="E314" s="107">
        <v>0</v>
      </c>
      <c r="F314" s="107">
        <v>0</v>
      </c>
      <c r="G314" s="110">
        <v>40.624620913263001</v>
      </c>
      <c r="H314" s="101">
        <v>16.845596251810001</v>
      </c>
      <c r="I314" s="99">
        <v>23.046609869897118</v>
      </c>
      <c r="J314" s="106">
        <v>0</v>
      </c>
      <c r="K314" s="109">
        <v>0</v>
      </c>
      <c r="L314" s="101">
        <v>0</v>
      </c>
      <c r="M314" s="99">
        <v>0</v>
      </c>
      <c r="N314" s="97">
        <v>0</v>
      </c>
      <c r="O314" s="97">
        <v>3.7215719972271126E-2</v>
      </c>
      <c r="P314" s="102">
        <v>39.929421841679392</v>
      </c>
      <c r="Q314" s="103">
        <v>-1.7112752216640194E-2</v>
      </c>
      <c r="R314" s="104">
        <v>3.721571997226647E-2</v>
      </c>
      <c r="S314" s="105">
        <v>9.3290704100758531E-4</v>
      </c>
    </row>
    <row r="315" spans="1:19" x14ac:dyDescent="0.3">
      <c r="A315" s="90" t="s">
        <v>675</v>
      </c>
      <c r="B315" s="90" t="s">
        <v>676</v>
      </c>
      <c r="C315" s="107">
        <v>4.319507531917</v>
      </c>
      <c r="D315" s="107">
        <v>4.8307500000000001</v>
      </c>
      <c r="E315" s="107">
        <v>0.9889242257984161</v>
      </c>
      <c r="F315" s="107">
        <v>1.1567986139604303E-2</v>
      </c>
      <c r="G315" s="110">
        <v>10.15074974385502</v>
      </c>
      <c r="H315" s="101">
        <v>3.6462912427590002</v>
      </c>
      <c r="I315" s="99">
        <v>4.9434253224892233</v>
      </c>
      <c r="J315" s="106">
        <v>0</v>
      </c>
      <c r="K315" s="109">
        <v>9.8492279905569399E-2</v>
      </c>
      <c r="L315" s="101">
        <v>0</v>
      </c>
      <c r="M315" s="99">
        <v>1.2699080334731228</v>
      </c>
      <c r="N315" s="97">
        <v>6.0078895757299772E-2</v>
      </c>
      <c r="O315" s="97">
        <v>4.7964676905202942E-3</v>
      </c>
      <c r="P315" s="102">
        <v>10.022992242074736</v>
      </c>
      <c r="Q315" s="103">
        <v>-1.2586016304620721E-2</v>
      </c>
      <c r="R315" s="104">
        <v>0.14818190980881241</v>
      </c>
      <c r="S315" s="105">
        <v>1.500605123772639E-2</v>
      </c>
    </row>
    <row r="316" spans="1:19" x14ac:dyDescent="0.3">
      <c r="A316" s="90" t="s">
        <v>509</v>
      </c>
      <c r="B316" s="90" t="s">
        <v>510</v>
      </c>
      <c r="C316" s="107">
        <v>4.2525957880729992</v>
      </c>
      <c r="D316" s="107">
        <v>4.7520990000000003</v>
      </c>
      <c r="E316" s="107">
        <v>1.2689383725666494</v>
      </c>
      <c r="F316" s="107">
        <v>0</v>
      </c>
      <c r="G316" s="110">
        <v>10.273633160639649</v>
      </c>
      <c r="H316" s="101">
        <v>3.5900890565320003</v>
      </c>
      <c r="I316" s="99">
        <v>4.8755904146880837</v>
      </c>
      <c r="J316" s="106">
        <v>0</v>
      </c>
      <c r="K316" s="109">
        <v>6.5083524350741329E-2</v>
      </c>
      <c r="L316" s="101">
        <v>0</v>
      </c>
      <c r="M316" s="99">
        <v>1.5423659374300238</v>
      </c>
      <c r="N316" s="97">
        <v>0</v>
      </c>
      <c r="O316" s="97">
        <v>6.5961830197016885E-3</v>
      </c>
      <c r="P316" s="102">
        <v>10.079725116020551</v>
      </c>
      <c r="Q316" s="103">
        <v>-1.8874339932829099E-2</v>
      </c>
      <c r="R316" s="104">
        <v>7.1425491551698528E-2</v>
      </c>
      <c r="S316" s="105">
        <v>7.1366260235728235E-3</v>
      </c>
    </row>
    <row r="317" spans="1:19" x14ac:dyDescent="0.3">
      <c r="A317" s="90" t="s">
        <v>47</v>
      </c>
      <c r="B317" s="90" t="s">
        <v>48</v>
      </c>
      <c r="C317" s="107">
        <v>85.903382600187996</v>
      </c>
      <c r="D317" s="107">
        <v>125.036674</v>
      </c>
      <c r="E317" s="107">
        <v>2.4667940022666528</v>
      </c>
      <c r="F317" s="107">
        <v>0</v>
      </c>
      <c r="G317" s="110">
        <v>213.40685060245465</v>
      </c>
      <c r="H317" s="101">
        <v>72.141057959440005</v>
      </c>
      <c r="I317" s="99">
        <v>127.99990335635721</v>
      </c>
      <c r="J317" s="106">
        <v>2.527145179789871</v>
      </c>
      <c r="K317" s="109">
        <v>0</v>
      </c>
      <c r="L317" s="101">
        <v>0</v>
      </c>
      <c r="M317" s="99">
        <v>3.3620853018792074</v>
      </c>
      <c r="N317" s="97">
        <v>0</v>
      </c>
      <c r="O317" s="97">
        <v>1.0215583128583945</v>
      </c>
      <c r="P317" s="102">
        <v>207.05175011032466</v>
      </c>
      <c r="Q317" s="103">
        <v>-2.9779271256706763E-2</v>
      </c>
      <c r="R317" s="104">
        <v>1.016868862573773</v>
      </c>
      <c r="S317" s="105">
        <v>4.9354209171553727E-3</v>
      </c>
    </row>
    <row r="318" spans="1:19" x14ac:dyDescent="0.3">
      <c r="A318" s="90" t="s">
        <v>216</v>
      </c>
      <c r="B318" s="90" t="s">
        <v>217</v>
      </c>
      <c r="C318" s="107">
        <v>67.210548759323004</v>
      </c>
      <c r="D318" s="107">
        <v>69.851478</v>
      </c>
      <c r="E318" s="107">
        <v>3.9878786942912523</v>
      </c>
      <c r="F318" s="107">
        <v>0</v>
      </c>
      <c r="G318" s="110">
        <v>141.04990545361426</v>
      </c>
      <c r="H318" s="101">
        <v>58.265333041222</v>
      </c>
      <c r="I318" s="99">
        <v>72.555674301879009</v>
      </c>
      <c r="J318" s="106">
        <v>1.4324911017152666</v>
      </c>
      <c r="K318" s="109">
        <v>0</v>
      </c>
      <c r="L318" s="101">
        <v>0</v>
      </c>
      <c r="M318" s="99">
        <v>4.7431710891321694</v>
      </c>
      <c r="N318" s="97">
        <v>0</v>
      </c>
      <c r="O318" s="97">
        <v>0</v>
      </c>
      <c r="P318" s="102">
        <v>136.99666953394845</v>
      </c>
      <c r="Q318" s="103">
        <v>-2.8736183173116402E-2</v>
      </c>
      <c r="R318" s="104">
        <v>-3.8824720348316077E-3</v>
      </c>
      <c r="S318" s="105">
        <v>-2.8339097748029856E-5</v>
      </c>
    </row>
    <row r="319" spans="1:19" x14ac:dyDescent="0.3">
      <c r="A319" s="90" t="s">
        <v>250</v>
      </c>
      <c r="B319" s="90" t="s">
        <v>251</v>
      </c>
      <c r="C319" s="107">
        <v>128.08682764063599</v>
      </c>
      <c r="D319" s="107">
        <v>69.684847000000005</v>
      </c>
      <c r="E319" s="107">
        <v>3.3529831037078313</v>
      </c>
      <c r="F319" s="107">
        <v>0</v>
      </c>
      <c r="G319" s="110">
        <v>201.12465774434381</v>
      </c>
      <c r="H319" s="101">
        <v>115.23234259917</v>
      </c>
      <c r="I319" s="99">
        <v>72.097231903376922</v>
      </c>
      <c r="J319" s="106">
        <v>1.4234399191189855</v>
      </c>
      <c r="K319" s="109">
        <v>0</v>
      </c>
      <c r="L319" s="101">
        <v>0</v>
      </c>
      <c r="M319" s="99">
        <v>3.9069333026661632</v>
      </c>
      <c r="N319" s="97">
        <v>0</v>
      </c>
      <c r="O319" s="97">
        <v>0</v>
      </c>
      <c r="P319" s="102">
        <v>192.65994772433206</v>
      </c>
      <c r="Q319" s="103">
        <v>-4.2086883403284758E-2</v>
      </c>
      <c r="R319" s="104">
        <v>-7.1693825970839953E-3</v>
      </c>
      <c r="S319" s="105">
        <v>-3.7211241361467135E-5</v>
      </c>
    </row>
    <row r="320" spans="1:19" x14ac:dyDescent="0.3">
      <c r="A320" s="90" t="s">
        <v>721</v>
      </c>
      <c r="B320" s="90" t="s">
        <v>722</v>
      </c>
      <c r="C320" s="107">
        <v>4.1493361244839999</v>
      </c>
      <c r="D320" s="107">
        <v>6.3316629999999998</v>
      </c>
      <c r="E320" s="107">
        <v>2.2548161082102509</v>
      </c>
      <c r="F320" s="107">
        <v>5.7238063412495502E-2</v>
      </c>
      <c r="G320" s="110">
        <v>12.793053296106747</v>
      </c>
      <c r="H320" s="101">
        <v>3.3782125454330005</v>
      </c>
      <c r="I320" s="99">
        <v>6.5217384373984917</v>
      </c>
      <c r="J320" s="106">
        <v>0</v>
      </c>
      <c r="K320" s="109">
        <v>0.16769331989237216</v>
      </c>
      <c r="L320" s="101">
        <v>0</v>
      </c>
      <c r="M320" s="99">
        <v>3.0409283058115788</v>
      </c>
      <c r="N320" s="97">
        <v>0.29726865191650892</v>
      </c>
      <c r="O320" s="97">
        <v>6.1449056034947144E-2</v>
      </c>
      <c r="P320" s="102">
        <v>13.467290316486899</v>
      </c>
      <c r="Q320" s="103">
        <v>5.2703369928533014E-2</v>
      </c>
      <c r="R320" s="104">
        <v>0.28461593051842904</v>
      </c>
      <c r="S320" s="105">
        <v>2.1590150995565199E-2</v>
      </c>
    </row>
    <row r="321" spans="1:19" x14ac:dyDescent="0.3">
      <c r="A321" s="90" t="s">
        <v>461</v>
      </c>
      <c r="B321" s="90" t="s">
        <v>462</v>
      </c>
      <c r="C321" s="107">
        <v>4.1921448973990003</v>
      </c>
      <c r="D321" s="107">
        <v>7.7443166200000002</v>
      </c>
      <c r="E321" s="107">
        <v>2.2843622766116716</v>
      </c>
      <c r="F321" s="107">
        <v>0</v>
      </c>
      <c r="G321" s="110">
        <v>14.220823794010672</v>
      </c>
      <c r="H321" s="101">
        <v>3.3139378571910001</v>
      </c>
      <c r="I321" s="99">
        <v>7.9652144091330497</v>
      </c>
      <c r="J321" s="106">
        <v>0</v>
      </c>
      <c r="K321" s="109">
        <v>0.10810030858231681</v>
      </c>
      <c r="L321" s="101">
        <v>0</v>
      </c>
      <c r="M321" s="99">
        <v>3.2152813330023959</v>
      </c>
      <c r="N321" s="97">
        <v>0</v>
      </c>
      <c r="O321" s="97">
        <v>0.10296604591137942</v>
      </c>
      <c r="P321" s="102">
        <v>14.705499953820143</v>
      </c>
      <c r="Q321" s="103">
        <v>3.4082143680987033E-2</v>
      </c>
      <c r="R321" s="104">
        <v>0.21082095791028443</v>
      </c>
      <c r="S321" s="105">
        <v>1.4544713820138711E-2</v>
      </c>
    </row>
    <row r="322" spans="1:19" x14ac:dyDescent="0.3">
      <c r="A322" s="90" t="s">
        <v>190</v>
      </c>
      <c r="B322" s="90" t="s">
        <v>191</v>
      </c>
      <c r="C322" s="107">
        <v>190.51867459421399</v>
      </c>
      <c r="D322" s="107">
        <v>266.17068399999999</v>
      </c>
      <c r="E322" s="107">
        <v>3.3782690458294469</v>
      </c>
      <c r="F322" s="107">
        <v>0.41571200089789873</v>
      </c>
      <c r="G322" s="110">
        <v>460.48333964094132</v>
      </c>
      <c r="H322" s="101">
        <v>162.22399896265802</v>
      </c>
      <c r="I322" s="99">
        <v>273.7994066090435</v>
      </c>
      <c r="J322" s="106">
        <v>5.4057138521035313</v>
      </c>
      <c r="K322" s="109">
        <v>0</v>
      </c>
      <c r="L322" s="101">
        <v>0</v>
      </c>
      <c r="M322" s="99">
        <v>3.9489467777559959</v>
      </c>
      <c r="N322" s="97">
        <v>2.159020391760055</v>
      </c>
      <c r="O322" s="97">
        <v>1.9443271826373592</v>
      </c>
      <c r="P322" s="102">
        <v>449.48141377595846</v>
      </c>
      <c r="Q322" s="103">
        <v>-2.38921257684622E-2</v>
      </c>
      <c r="R322" s="104">
        <v>3.5567518946088512</v>
      </c>
      <c r="S322" s="105">
        <v>7.9761273565874709E-3</v>
      </c>
    </row>
    <row r="323" spans="1:19" x14ac:dyDescent="0.3">
      <c r="A323" s="90" t="s">
        <v>689</v>
      </c>
      <c r="B323" s="90" t="s">
        <v>690</v>
      </c>
      <c r="C323" s="107">
        <v>4.8084427971550001</v>
      </c>
      <c r="D323" s="107">
        <v>6.9867003899999993</v>
      </c>
      <c r="E323" s="107">
        <v>1.5001422930981885</v>
      </c>
      <c r="F323" s="107">
        <v>4.7475285643394656E-2</v>
      </c>
      <c r="G323" s="110">
        <v>13.342760765896582</v>
      </c>
      <c r="H323" s="101">
        <v>3.9406330949379997</v>
      </c>
      <c r="I323" s="99">
        <v>7.1377946839736346</v>
      </c>
      <c r="J323" s="106">
        <v>0</v>
      </c>
      <c r="K323" s="109">
        <v>0.14421588020165349</v>
      </c>
      <c r="L323" s="101">
        <v>0</v>
      </c>
      <c r="M323" s="99">
        <v>2.0992269498262943</v>
      </c>
      <c r="N323" s="97">
        <v>0.24656519318021097</v>
      </c>
      <c r="O323" s="97">
        <v>5.7010846702980608E-2</v>
      </c>
      <c r="P323" s="102">
        <v>13.625446648822773</v>
      </c>
      <c r="Q323" s="103">
        <v>2.118646117441619E-2</v>
      </c>
      <c r="R323" s="104">
        <v>0.3862468618267858</v>
      </c>
      <c r="S323" s="105">
        <v>2.9174486981167189E-2</v>
      </c>
    </row>
    <row r="324" spans="1:19" x14ac:dyDescent="0.3">
      <c r="A324" s="90" t="s">
        <v>81</v>
      </c>
      <c r="B324" s="90" t="s">
        <v>82</v>
      </c>
      <c r="C324" s="107">
        <v>150.70573286026001</v>
      </c>
      <c r="D324" s="107">
        <v>78.273359999999997</v>
      </c>
      <c r="E324" s="107">
        <v>3.4255509458381734</v>
      </c>
      <c r="F324" s="107">
        <v>0</v>
      </c>
      <c r="G324" s="110">
        <v>232.40464380609819</v>
      </c>
      <c r="H324" s="101">
        <v>135.81720705519101</v>
      </c>
      <c r="I324" s="99">
        <v>80.461419311096819</v>
      </c>
      <c r="J324" s="106">
        <v>1.5885768866948933</v>
      </c>
      <c r="K324" s="109">
        <v>0</v>
      </c>
      <c r="L324" s="101">
        <v>0</v>
      </c>
      <c r="M324" s="99">
        <v>4.5469465522598123</v>
      </c>
      <c r="N324" s="97">
        <v>0</v>
      </c>
      <c r="O324" s="97">
        <v>0</v>
      </c>
      <c r="P324" s="102">
        <v>222.41414980524252</v>
      </c>
      <c r="Q324" s="103">
        <v>-4.2987497311762109E-2</v>
      </c>
      <c r="R324" s="104">
        <v>-8.4477698870273343E-3</v>
      </c>
      <c r="S324" s="105">
        <v>-3.7980717692921733E-5</v>
      </c>
    </row>
    <row r="325" spans="1:19" x14ac:dyDescent="0.3">
      <c r="A325" s="90" t="s">
        <v>192</v>
      </c>
      <c r="B325" s="90" t="s">
        <v>193</v>
      </c>
      <c r="C325" s="107">
        <v>220.26746256969099</v>
      </c>
      <c r="D325" s="107">
        <v>586.883915</v>
      </c>
      <c r="E325" s="107">
        <v>5.1971324644519727</v>
      </c>
      <c r="F325" s="107">
        <v>0</v>
      </c>
      <c r="G325" s="110">
        <v>812.34851003414303</v>
      </c>
      <c r="H325" s="101">
        <v>172.43563348264598</v>
      </c>
      <c r="I325" s="99">
        <v>601.90674173104173</v>
      </c>
      <c r="J325" s="106">
        <v>11.883647418184399</v>
      </c>
      <c r="K325" s="109">
        <v>0</v>
      </c>
      <c r="L325" s="101">
        <v>0</v>
      </c>
      <c r="M325" s="99">
        <v>6.2210836525155679</v>
      </c>
      <c r="N325" s="97">
        <v>0</v>
      </c>
      <c r="O325" s="97">
        <v>11.926366057827197</v>
      </c>
      <c r="P325" s="102">
        <v>804.37347234221488</v>
      </c>
      <c r="Q325" s="103">
        <v>-9.817261425878604E-3</v>
      </c>
      <c r="R325" s="104">
        <v>11.915099228290615</v>
      </c>
      <c r="S325" s="105">
        <v>1.503561528597502E-2</v>
      </c>
    </row>
    <row r="326" spans="1:19" x14ac:dyDescent="0.3">
      <c r="A326" s="90" t="s">
        <v>707</v>
      </c>
      <c r="B326" s="90" t="s">
        <v>708</v>
      </c>
      <c r="C326" s="107">
        <v>2.5190623884950001</v>
      </c>
      <c r="D326" s="107">
        <v>7.3606780000000001</v>
      </c>
      <c r="E326" s="107">
        <v>1.2754835546818859</v>
      </c>
      <c r="F326" s="107">
        <v>0</v>
      </c>
      <c r="G326" s="110">
        <v>11.155223943176885</v>
      </c>
      <c r="H326" s="101">
        <v>1.7921755070059997</v>
      </c>
      <c r="I326" s="99">
        <v>7.5350896994539962</v>
      </c>
      <c r="J326" s="106">
        <v>0</v>
      </c>
      <c r="K326" s="109">
        <v>8.8234307168397502E-2</v>
      </c>
      <c r="L326" s="101">
        <v>0</v>
      </c>
      <c r="M326" s="99">
        <v>1.421454379204377</v>
      </c>
      <c r="N326" s="97">
        <v>0</v>
      </c>
      <c r="O326" s="97">
        <v>0.132988456243151</v>
      </c>
      <c r="P326" s="102">
        <v>10.969942349075922</v>
      </c>
      <c r="Q326" s="103">
        <v>-1.6609401572282342E-2</v>
      </c>
      <c r="R326" s="104">
        <v>0.22106926733590626</v>
      </c>
      <c r="S326" s="105">
        <v>2.0566739011129882E-2</v>
      </c>
    </row>
    <row r="327" spans="1:19" x14ac:dyDescent="0.3">
      <c r="A327" s="90" t="s">
        <v>171</v>
      </c>
      <c r="B327" s="90" t="s">
        <v>172</v>
      </c>
      <c r="C327" s="107">
        <v>67.908427262075008</v>
      </c>
      <c r="D327" s="107">
        <v>81.129903999999996</v>
      </c>
      <c r="E327" s="107">
        <v>3.3601932645991144</v>
      </c>
      <c r="F327" s="107">
        <v>0</v>
      </c>
      <c r="G327" s="110">
        <v>152.39852452667412</v>
      </c>
      <c r="H327" s="101">
        <v>58.079235884075999</v>
      </c>
      <c r="I327" s="99">
        <v>84.775619171000116</v>
      </c>
      <c r="J327" s="106">
        <v>1.673753586791709</v>
      </c>
      <c r="K327" s="109">
        <v>0</v>
      </c>
      <c r="L327" s="101">
        <v>0</v>
      </c>
      <c r="M327" s="99">
        <v>4.0942251181186755</v>
      </c>
      <c r="N327" s="97">
        <v>0</v>
      </c>
      <c r="O327" s="97">
        <v>1.3431691937640946</v>
      </c>
      <c r="P327" s="102">
        <v>149.9660029537506</v>
      </c>
      <c r="Q327" s="103">
        <v>-1.5961582177245807E-2</v>
      </c>
      <c r="R327" s="104">
        <v>1.3395680495715112</v>
      </c>
      <c r="S327" s="105">
        <v>9.0129864881381555E-3</v>
      </c>
    </row>
    <row r="328" spans="1:19" x14ac:dyDescent="0.3">
      <c r="A328" s="90" t="s">
        <v>533</v>
      </c>
      <c r="B328" s="90" t="s">
        <v>534</v>
      </c>
      <c r="C328" s="107">
        <v>7.0343402845970004</v>
      </c>
      <c r="D328" s="107">
        <v>6.8561180000000004</v>
      </c>
      <c r="E328" s="107">
        <v>2.8235736519200283</v>
      </c>
      <c r="F328" s="107">
        <v>0</v>
      </c>
      <c r="G328" s="110">
        <v>16.714031936517028</v>
      </c>
      <c r="H328" s="101">
        <v>6.0123709303530006</v>
      </c>
      <c r="I328" s="99">
        <v>7.0824028230750713</v>
      </c>
      <c r="J328" s="106">
        <v>0</v>
      </c>
      <c r="K328" s="109">
        <v>0.12769074395731961</v>
      </c>
      <c r="L328" s="101">
        <v>0</v>
      </c>
      <c r="M328" s="99">
        <v>3.4812905279517667</v>
      </c>
      <c r="N328" s="97">
        <v>0</v>
      </c>
      <c r="O328" s="97">
        <v>0</v>
      </c>
      <c r="P328" s="102">
        <v>16.703755025337159</v>
      </c>
      <c r="Q328" s="103">
        <v>-6.1486726954347235E-4</v>
      </c>
      <c r="R328" s="104">
        <v>0.12726736136848515</v>
      </c>
      <c r="S328" s="105">
        <v>7.6775830892764265E-3</v>
      </c>
    </row>
    <row r="329" spans="1:19" x14ac:dyDescent="0.3">
      <c r="A329" s="90" t="s">
        <v>252</v>
      </c>
      <c r="B329" s="90" t="s">
        <v>253</v>
      </c>
      <c r="C329" s="107">
        <v>59.393938327885998</v>
      </c>
      <c r="D329" s="107">
        <v>77.544449</v>
      </c>
      <c r="E329" s="107">
        <v>6.1987613846728902</v>
      </c>
      <c r="F329" s="107">
        <v>0</v>
      </c>
      <c r="G329" s="110">
        <v>143.13714871255888</v>
      </c>
      <c r="H329" s="101">
        <v>50.374789124952002</v>
      </c>
      <c r="I329" s="99">
        <v>79.88555070514856</v>
      </c>
      <c r="J329" s="106">
        <v>1.577207318956539</v>
      </c>
      <c r="K329" s="109">
        <v>0</v>
      </c>
      <c r="L329" s="101">
        <v>0</v>
      </c>
      <c r="M329" s="99">
        <v>7.0757031754876527</v>
      </c>
      <c r="N329" s="97">
        <v>0</v>
      </c>
      <c r="O329" s="97">
        <v>0.82605191210452822</v>
      </c>
      <c r="P329" s="102">
        <v>139.73930223664931</v>
      </c>
      <c r="Q329" s="103">
        <v>-2.3738397100063559E-2</v>
      </c>
      <c r="R329" s="104">
        <v>0.82285393687817532</v>
      </c>
      <c r="S329" s="105">
        <v>5.9233729838997842E-3</v>
      </c>
    </row>
    <row r="330" spans="1:19" x14ac:dyDescent="0.3">
      <c r="A330" s="90" t="s">
        <v>49</v>
      </c>
      <c r="B330" s="90" t="s">
        <v>50</v>
      </c>
      <c r="C330" s="107">
        <v>96.908502984378998</v>
      </c>
      <c r="D330" s="107">
        <v>70.368414000000001</v>
      </c>
      <c r="E330" s="107">
        <v>3.6793112989255112</v>
      </c>
      <c r="F330" s="107">
        <v>0</v>
      </c>
      <c r="G330" s="110">
        <v>170.95622828330451</v>
      </c>
      <c r="H330" s="101">
        <v>86.016048957607012</v>
      </c>
      <c r="I330" s="99">
        <v>72.226235499456664</v>
      </c>
      <c r="J330" s="106">
        <v>1.4259868805420846</v>
      </c>
      <c r="K330" s="109">
        <v>0</v>
      </c>
      <c r="L330" s="101">
        <v>0</v>
      </c>
      <c r="M330" s="99">
        <v>4.4738894374494436</v>
      </c>
      <c r="N330" s="97">
        <v>0</v>
      </c>
      <c r="O330" s="97">
        <v>0</v>
      </c>
      <c r="P330" s="102">
        <v>164.1421607750552</v>
      </c>
      <c r="Q330" s="103">
        <v>-3.9858550792061236E-2</v>
      </c>
      <c r="R330" s="104">
        <v>-5.5098401913369344E-3</v>
      </c>
      <c r="S330" s="105">
        <v>-3.3566362353394025E-5</v>
      </c>
    </row>
    <row r="331" spans="1:19" x14ac:dyDescent="0.3">
      <c r="A331" s="90" t="s">
        <v>677</v>
      </c>
      <c r="B331" s="90" t="s">
        <v>678</v>
      </c>
      <c r="C331" s="107">
        <v>3.8756103712760002</v>
      </c>
      <c r="D331" s="107">
        <v>3.271601</v>
      </c>
      <c r="E331" s="107">
        <v>0.55988289355918464</v>
      </c>
      <c r="F331" s="107">
        <v>0</v>
      </c>
      <c r="G331" s="110">
        <v>7.7070942648351854</v>
      </c>
      <c r="H331" s="101">
        <v>3.3497651586780002</v>
      </c>
      <c r="I331" s="99">
        <v>3.3491571642373792</v>
      </c>
      <c r="J331" s="106">
        <v>0</v>
      </c>
      <c r="K331" s="109">
        <v>6.1249740635062888E-2</v>
      </c>
      <c r="L331" s="101">
        <v>0</v>
      </c>
      <c r="M331" s="99">
        <v>0.65663466809554627</v>
      </c>
      <c r="N331" s="97">
        <v>0</v>
      </c>
      <c r="O331" s="97">
        <v>0</v>
      </c>
      <c r="P331" s="102">
        <v>7.4168067316459885</v>
      </c>
      <c r="Q331" s="103">
        <v>-3.766497764451629E-2</v>
      </c>
      <c r="R331" s="104">
        <v>6.1020873538210729E-2</v>
      </c>
      <c r="S331" s="105">
        <v>8.2956294154419418E-3</v>
      </c>
    </row>
    <row r="332" spans="1:19" x14ac:dyDescent="0.3">
      <c r="A332" s="90" t="s">
        <v>709</v>
      </c>
      <c r="B332" s="90" t="s">
        <v>710</v>
      </c>
      <c r="C332" s="107">
        <v>2.5760090758969998</v>
      </c>
      <c r="D332" s="107">
        <v>7.0994000000000002</v>
      </c>
      <c r="E332" s="107">
        <v>1.5727844282111343</v>
      </c>
      <c r="F332" s="107">
        <v>0</v>
      </c>
      <c r="G332" s="110">
        <v>11.248193504108135</v>
      </c>
      <c r="H332" s="101">
        <v>1.8641555601419999</v>
      </c>
      <c r="I332" s="99">
        <v>7.2728888457506882</v>
      </c>
      <c r="J332" s="106">
        <v>0</v>
      </c>
      <c r="K332" s="109">
        <v>9.2069018627424698E-2</v>
      </c>
      <c r="L332" s="101">
        <v>0</v>
      </c>
      <c r="M332" s="99">
        <v>1.8491470307606035</v>
      </c>
      <c r="N332" s="97">
        <v>0</v>
      </c>
      <c r="O332" s="97">
        <v>0.13849260735795654</v>
      </c>
      <c r="P332" s="102">
        <v>11.216753062638674</v>
      </c>
      <c r="Q332" s="103">
        <v>-2.79515474711374E-3</v>
      </c>
      <c r="R332" s="104">
        <v>0.23041549576290166</v>
      </c>
      <c r="S332" s="105">
        <v>2.097291243422314E-2</v>
      </c>
    </row>
    <row r="333" spans="1:19" x14ac:dyDescent="0.3">
      <c r="A333" s="90" t="s">
        <v>657</v>
      </c>
      <c r="B333" s="90" t="s">
        <v>658</v>
      </c>
      <c r="C333" s="107">
        <v>4.4318110486740006</v>
      </c>
      <c r="D333" s="107">
        <v>5.3304</v>
      </c>
      <c r="E333" s="107">
        <v>3.1867040741915105</v>
      </c>
      <c r="F333" s="107">
        <v>5.3108709968300739E-3</v>
      </c>
      <c r="G333" s="110">
        <v>12.954225993862341</v>
      </c>
      <c r="H333" s="101">
        <v>3.7135712097130003</v>
      </c>
      <c r="I333" s="99">
        <v>5.4765501567496786</v>
      </c>
      <c r="J333" s="106">
        <v>0</v>
      </c>
      <c r="K333" s="109">
        <v>0.12418860319800713</v>
      </c>
      <c r="L333" s="101">
        <v>0</v>
      </c>
      <c r="M333" s="99">
        <v>3.8833105084297839</v>
      </c>
      <c r="N333" s="97">
        <v>2.7582265499665873E-2</v>
      </c>
      <c r="O333" s="97">
        <v>1.6930301293173258E-2</v>
      </c>
      <c r="P333" s="102">
        <v>13.242133044883307</v>
      </c>
      <c r="Q333" s="103">
        <v>2.2224952008508651E-2</v>
      </c>
      <c r="R333" s="104">
        <v>3.7392248549497964E-2</v>
      </c>
      <c r="S333" s="105">
        <v>2.8317290832304423E-3</v>
      </c>
    </row>
    <row r="334" spans="1:19" x14ac:dyDescent="0.3">
      <c r="A334" s="90" t="s">
        <v>399</v>
      </c>
      <c r="B334" s="90" t="s">
        <v>400</v>
      </c>
      <c r="C334" s="107">
        <v>5.6267563164790007</v>
      </c>
      <c r="D334" s="107">
        <v>6.8696770000000003</v>
      </c>
      <c r="E334" s="107">
        <v>3.1215884591577701</v>
      </c>
      <c r="F334" s="107">
        <v>9.2234979303919846E-3</v>
      </c>
      <c r="G334" s="110">
        <v>15.627245273567164</v>
      </c>
      <c r="H334" s="101">
        <v>4.7073502302910004</v>
      </c>
      <c r="I334" s="99">
        <v>7.1080000150692282</v>
      </c>
      <c r="J334" s="106">
        <v>0</v>
      </c>
      <c r="K334" s="109">
        <v>0.14240978596043266</v>
      </c>
      <c r="L334" s="101">
        <v>0</v>
      </c>
      <c r="M334" s="99">
        <v>3.8553395584115697</v>
      </c>
      <c r="N334" s="97">
        <v>4.7902682799777739E-2</v>
      </c>
      <c r="O334" s="97">
        <v>2.7340734998527003E-2</v>
      </c>
      <c r="P334" s="102">
        <v>15.888343007530535</v>
      </c>
      <c r="Q334" s="103">
        <v>1.6707854096653062E-2</v>
      </c>
      <c r="R334" s="104">
        <v>0.20541629213802892</v>
      </c>
      <c r="S334" s="105">
        <v>1.3098084041699726E-2</v>
      </c>
    </row>
    <row r="335" spans="1:19" x14ac:dyDescent="0.3">
      <c r="A335" s="90" t="s">
        <v>290</v>
      </c>
      <c r="B335" s="90" t="s">
        <v>291</v>
      </c>
      <c r="C335" s="107">
        <v>68.150848469320991</v>
      </c>
      <c r="D335" s="107">
        <v>51.857427999999999</v>
      </c>
      <c r="E335" s="107">
        <v>4.7664195068933584</v>
      </c>
      <c r="F335" s="107">
        <v>0</v>
      </c>
      <c r="G335" s="110">
        <v>124.77469597621435</v>
      </c>
      <c r="H335" s="101">
        <v>60.354115282562006</v>
      </c>
      <c r="I335" s="99">
        <v>53.718091206746031</v>
      </c>
      <c r="J335" s="106">
        <v>1.0605743574875741</v>
      </c>
      <c r="K335" s="109">
        <v>0</v>
      </c>
      <c r="L335" s="101">
        <v>0</v>
      </c>
      <c r="M335" s="99">
        <v>6.4584257538545078</v>
      </c>
      <c r="N335" s="97">
        <v>0</v>
      </c>
      <c r="O335" s="97">
        <v>0</v>
      </c>
      <c r="P335" s="102">
        <v>121.59120660065011</v>
      </c>
      <c r="Q335" s="103">
        <v>-2.551390208292794E-2</v>
      </c>
      <c r="R335" s="104">
        <v>-3.7914865901171879E-3</v>
      </c>
      <c r="S335" s="105">
        <v>-3.1181271020679049E-5</v>
      </c>
    </row>
    <row r="336" spans="1:19" x14ac:dyDescent="0.3">
      <c r="A336" s="90" t="s">
        <v>449</v>
      </c>
      <c r="B336" s="90" t="s">
        <v>450</v>
      </c>
      <c r="C336" s="107">
        <v>8.2842854587989994</v>
      </c>
      <c r="D336" s="107">
        <v>6.5389900000000001</v>
      </c>
      <c r="E336" s="107">
        <v>1.7942746398599607</v>
      </c>
      <c r="F336" s="107">
        <v>0</v>
      </c>
      <c r="G336" s="110">
        <v>16.61755009865896</v>
      </c>
      <c r="H336" s="101">
        <v>7.193685498881</v>
      </c>
      <c r="I336" s="99">
        <v>6.7636832948230294</v>
      </c>
      <c r="J336" s="106">
        <v>0</v>
      </c>
      <c r="K336" s="109">
        <v>0.13932093200674769</v>
      </c>
      <c r="L336" s="101">
        <v>0</v>
      </c>
      <c r="M336" s="99">
        <v>2.1466443797590147</v>
      </c>
      <c r="N336" s="97">
        <v>0</v>
      </c>
      <c r="O336" s="97">
        <v>0</v>
      </c>
      <c r="P336" s="102">
        <v>16.243334105469792</v>
      </c>
      <c r="Q336" s="103">
        <v>-2.2519323905595873E-2</v>
      </c>
      <c r="R336" s="104">
        <v>0.13882240475497909</v>
      </c>
      <c r="S336" s="105">
        <v>8.6200940043911628E-3</v>
      </c>
    </row>
    <row r="337" spans="1:19" x14ac:dyDescent="0.3">
      <c r="A337" s="90" t="s">
        <v>483</v>
      </c>
      <c r="B337" s="90" t="s">
        <v>484</v>
      </c>
      <c r="C337" s="107">
        <v>3.9233406064090004</v>
      </c>
      <c r="D337" s="107">
        <v>6.0236590000000003</v>
      </c>
      <c r="E337" s="107">
        <v>3.5792467218112574</v>
      </c>
      <c r="F337" s="107">
        <v>0</v>
      </c>
      <c r="G337" s="110">
        <v>13.526246328220259</v>
      </c>
      <c r="H337" s="101">
        <v>3.1915052301990006</v>
      </c>
      <c r="I337" s="99">
        <v>6.239735912464913</v>
      </c>
      <c r="J337" s="106">
        <v>0</v>
      </c>
      <c r="K337" s="109">
        <v>0.15164739851117937</v>
      </c>
      <c r="L337" s="101">
        <v>0</v>
      </c>
      <c r="M337" s="99">
        <v>4.7979132827110682</v>
      </c>
      <c r="N337" s="97">
        <v>0</v>
      </c>
      <c r="O337" s="97">
        <v>5.3803574824962661E-2</v>
      </c>
      <c r="P337" s="102">
        <v>14.434605398711124</v>
      </c>
      <c r="Q337" s="103">
        <v>6.715529559710337E-2</v>
      </c>
      <c r="R337" s="104">
        <v>5.3570521388451198E-2</v>
      </c>
      <c r="S337" s="105">
        <v>3.72508111171652E-3</v>
      </c>
    </row>
    <row r="338" spans="1:19" x14ac:dyDescent="0.3">
      <c r="A338" s="90" t="s">
        <v>463</v>
      </c>
      <c r="B338" s="90" t="s">
        <v>464</v>
      </c>
      <c r="C338" s="107">
        <v>3.0266578652499998</v>
      </c>
      <c r="D338" s="107">
        <v>3.0835379999999999</v>
      </c>
      <c r="E338" s="107">
        <v>2.7472090779968616</v>
      </c>
      <c r="F338" s="107">
        <v>2.6366385446254829E-3</v>
      </c>
      <c r="G338" s="110">
        <v>8.8600415817914868</v>
      </c>
      <c r="H338" s="101">
        <v>2.5771094922030002</v>
      </c>
      <c r="I338" s="99">
        <v>3.1923320970928724</v>
      </c>
      <c r="J338" s="106">
        <v>0</v>
      </c>
      <c r="K338" s="109">
        <v>0.11761541349624258</v>
      </c>
      <c r="L338" s="101">
        <v>0</v>
      </c>
      <c r="M338" s="99">
        <v>3.405040287784479</v>
      </c>
      <c r="N338" s="97">
        <v>1.3693509860796866E-2</v>
      </c>
      <c r="O338" s="97">
        <v>0</v>
      </c>
      <c r="P338" s="102">
        <v>9.305790800437391</v>
      </c>
      <c r="Q338" s="103">
        <v>5.0310059442833274E-2</v>
      </c>
      <c r="R338" s="104">
        <v>1.0109267710479486E-2</v>
      </c>
      <c r="S338" s="105">
        <v>1.0875230261372677E-3</v>
      </c>
    </row>
    <row r="339" spans="1:19" x14ac:dyDescent="0.3">
      <c r="A339" s="90" t="s">
        <v>535</v>
      </c>
      <c r="B339" s="90" t="s">
        <v>536</v>
      </c>
      <c r="C339" s="107">
        <v>8.3209768964730007</v>
      </c>
      <c r="D339" s="107">
        <v>8.4089799999999997</v>
      </c>
      <c r="E339" s="107">
        <v>2.4491869107754489</v>
      </c>
      <c r="F339" s="107">
        <v>0</v>
      </c>
      <c r="G339" s="110">
        <v>19.179143807248447</v>
      </c>
      <c r="H339" s="101">
        <v>7.0900957480089994</v>
      </c>
      <c r="I339" s="99">
        <v>8.7459703139842109</v>
      </c>
      <c r="J339" s="106">
        <v>0</v>
      </c>
      <c r="K339" s="109">
        <v>9.3355900093877883E-2</v>
      </c>
      <c r="L339" s="101">
        <v>0</v>
      </c>
      <c r="M339" s="99">
        <v>2.9294324218368999</v>
      </c>
      <c r="N339" s="97">
        <v>0</v>
      </c>
      <c r="O339" s="97">
        <v>0</v>
      </c>
      <c r="P339" s="102">
        <v>18.85885438392399</v>
      </c>
      <c r="Q339" s="103">
        <v>-1.6699881211767589E-2</v>
      </c>
      <c r="R339" s="104">
        <v>9.285699831362848E-2</v>
      </c>
      <c r="S339" s="105">
        <v>4.9481515107121666E-3</v>
      </c>
    </row>
    <row r="340" spans="1:19" x14ac:dyDescent="0.3">
      <c r="A340" s="90" t="s">
        <v>511</v>
      </c>
      <c r="B340" s="90" t="s">
        <v>512</v>
      </c>
      <c r="C340" s="107">
        <v>3.3658454199730001</v>
      </c>
      <c r="D340" s="107">
        <v>5.6869189999999996</v>
      </c>
      <c r="E340" s="107">
        <v>1.4801683888639081</v>
      </c>
      <c r="F340" s="107">
        <v>0</v>
      </c>
      <c r="G340" s="110">
        <v>10.532932808836907</v>
      </c>
      <c r="H340" s="101">
        <v>2.6998020383319998</v>
      </c>
      <c r="I340" s="99">
        <v>5.8307951610416806</v>
      </c>
      <c r="J340" s="106">
        <v>0</v>
      </c>
      <c r="K340" s="109">
        <v>0.11199382949247161</v>
      </c>
      <c r="L340" s="101">
        <v>0</v>
      </c>
      <c r="M340" s="99">
        <v>1.9717651073562099</v>
      </c>
      <c r="N340" s="97">
        <v>0</v>
      </c>
      <c r="O340" s="97">
        <v>6.5924574041030318E-2</v>
      </c>
      <c r="P340" s="102">
        <v>10.680280710263393</v>
      </c>
      <c r="Q340" s="103">
        <v>1.3989256753148903E-2</v>
      </c>
      <c r="R340" s="104">
        <v>0.17772045557298988</v>
      </c>
      <c r="S340" s="105">
        <v>1.6921631608218635E-2</v>
      </c>
    </row>
    <row r="341" spans="1:19" x14ac:dyDescent="0.3">
      <c r="A341" s="90" t="s">
        <v>278</v>
      </c>
      <c r="B341" s="90" t="s">
        <v>279</v>
      </c>
      <c r="C341" s="107">
        <v>58.402676318772002</v>
      </c>
      <c r="D341" s="107">
        <v>53.857885000000003</v>
      </c>
      <c r="E341" s="107">
        <v>2.7954649959739717</v>
      </c>
      <c r="F341" s="107">
        <v>0</v>
      </c>
      <c r="G341" s="110">
        <v>115.05602631474598</v>
      </c>
      <c r="H341" s="101">
        <v>51.063288316905002</v>
      </c>
      <c r="I341" s="99">
        <v>55.947689818572542</v>
      </c>
      <c r="J341" s="106">
        <v>1.1045940734170303</v>
      </c>
      <c r="K341" s="109">
        <v>0</v>
      </c>
      <c r="L341" s="101">
        <v>0</v>
      </c>
      <c r="M341" s="99">
        <v>3.3795062687593522</v>
      </c>
      <c r="N341" s="97">
        <v>0</v>
      </c>
      <c r="O341" s="97">
        <v>0</v>
      </c>
      <c r="P341" s="102">
        <v>111.49507847765392</v>
      </c>
      <c r="Q341" s="103">
        <v>-3.0949685567540543E-2</v>
      </c>
      <c r="R341" s="104">
        <v>-3.2499408170565403E-3</v>
      </c>
      <c r="S341" s="105">
        <v>-2.914788825227043E-5</v>
      </c>
    </row>
    <row r="342" spans="1:19" x14ac:dyDescent="0.3">
      <c r="A342" s="90" t="s">
        <v>537</v>
      </c>
      <c r="B342" s="90" t="s">
        <v>538</v>
      </c>
      <c r="C342" s="107">
        <v>3.6792926064729996</v>
      </c>
      <c r="D342" s="107">
        <v>8.7943005200000002</v>
      </c>
      <c r="E342" s="107">
        <v>3.1079290986829524</v>
      </c>
      <c r="F342" s="107">
        <v>0</v>
      </c>
      <c r="G342" s="110">
        <v>15.581522225155952</v>
      </c>
      <c r="H342" s="101">
        <v>2.7615669172309998</v>
      </c>
      <c r="I342" s="99">
        <v>9.1024966622815544</v>
      </c>
      <c r="J342" s="106">
        <v>0</v>
      </c>
      <c r="K342" s="109">
        <v>0.12279155245332904</v>
      </c>
      <c r="L342" s="101">
        <v>0</v>
      </c>
      <c r="M342" s="99">
        <v>3.8478804129403485</v>
      </c>
      <c r="N342" s="97">
        <v>0</v>
      </c>
      <c r="O342" s="97">
        <v>0.13482906922463958</v>
      </c>
      <c r="P342" s="102">
        <v>15.969564614130871</v>
      </c>
      <c r="Q342" s="103">
        <v>2.4904010235176792E-2</v>
      </c>
      <c r="R342" s="104">
        <v>0.25739535170792038</v>
      </c>
      <c r="S342" s="105">
        <v>1.638191056937658E-2</v>
      </c>
    </row>
    <row r="343" spans="1:19" x14ac:dyDescent="0.3">
      <c r="A343" s="90" t="s">
        <v>274</v>
      </c>
      <c r="B343" s="90" t="s">
        <v>275</v>
      </c>
      <c r="C343" s="107">
        <v>57.004292321197006</v>
      </c>
      <c r="D343" s="107">
        <v>53.436717999999999</v>
      </c>
      <c r="E343" s="107">
        <v>2.6533638970151392</v>
      </c>
      <c r="F343" s="107">
        <v>0</v>
      </c>
      <c r="G343" s="110">
        <v>113.09437421821215</v>
      </c>
      <c r="H343" s="101">
        <v>49.835852232226998</v>
      </c>
      <c r="I343" s="99">
        <v>54.639455797068365</v>
      </c>
      <c r="J343" s="106">
        <v>1.0787651687476412</v>
      </c>
      <c r="K343" s="109">
        <v>0</v>
      </c>
      <c r="L343" s="101">
        <v>0</v>
      </c>
      <c r="M343" s="99">
        <v>3.1659049636457515</v>
      </c>
      <c r="N343" s="97">
        <v>0</v>
      </c>
      <c r="O343" s="97">
        <v>0</v>
      </c>
      <c r="P343" s="102">
        <v>108.71997816168876</v>
      </c>
      <c r="Q343" s="103">
        <v>-3.8679165845005969E-2</v>
      </c>
      <c r="R343" s="104">
        <v>-3.2131252947067424E-3</v>
      </c>
      <c r="S343" s="105">
        <v>-2.9553265100777291E-5</v>
      </c>
    </row>
    <row r="344" spans="1:19" x14ac:dyDescent="0.3">
      <c r="A344" s="90" t="s">
        <v>403</v>
      </c>
      <c r="B344" s="90" t="s">
        <v>404</v>
      </c>
      <c r="C344" s="107">
        <v>3.852690611256</v>
      </c>
      <c r="D344" s="107">
        <v>3.2386720000000002</v>
      </c>
      <c r="E344" s="107">
        <v>1.5949332424718745</v>
      </c>
      <c r="F344" s="107">
        <v>9.0684152875533913E-2</v>
      </c>
      <c r="G344" s="110">
        <v>8.7769800066034094</v>
      </c>
      <c r="H344" s="101">
        <v>3.3309543862840001</v>
      </c>
      <c r="I344" s="99">
        <v>3.3228689315291451</v>
      </c>
      <c r="J344" s="106">
        <v>0</v>
      </c>
      <c r="K344" s="109">
        <v>6.9878535519245097E-2</v>
      </c>
      <c r="L344" s="101">
        <v>0</v>
      </c>
      <c r="M344" s="99">
        <v>2.0331076745484697</v>
      </c>
      <c r="N344" s="97">
        <v>0.47097253590196653</v>
      </c>
      <c r="O344" s="97">
        <v>0</v>
      </c>
      <c r="P344" s="102">
        <v>9.2277820637828274</v>
      </c>
      <c r="Q344" s="103">
        <v>5.1361864427200997E-2</v>
      </c>
      <c r="R344" s="104">
        <v>0.42360241351369687</v>
      </c>
      <c r="S344" s="105">
        <v>4.8113785763191246E-2</v>
      </c>
    </row>
    <row r="345" spans="1:19" x14ac:dyDescent="0.3">
      <c r="A345" s="90" t="s">
        <v>128</v>
      </c>
      <c r="B345" s="90" t="s">
        <v>129</v>
      </c>
      <c r="C345" s="107">
        <v>187.878867818842</v>
      </c>
      <c r="D345" s="107">
        <v>69.814539999999994</v>
      </c>
      <c r="E345" s="107">
        <v>25.166962821416238</v>
      </c>
      <c r="F345" s="107">
        <v>0</v>
      </c>
      <c r="G345" s="110">
        <v>282.86037064025822</v>
      </c>
      <c r="H345" s="101">
        <v>170.727651755339</v>
      </c>
      <c r="I345" s="99">
        <v>74.247377358826938</v>
      </c>
      <c r="J345" s="106">
        <v>1.4658909646362512</v>
      </c>
      <c r="K345" s="109">
        <v>0</v>
      </c>
      <c r="L345" s="101">
        <v>0</v>
      </c>
      <c r="M345" s="99">
        <v>28.874994581431149</v>
      </c>
      <c r="N345" s="97">
        <v>0</v>
      </c>
      <c r="O345" s="97">
        <v>0</v>
      </c>
      <c r="P345" s="102">
        <v>275.31591466023332</v>
      </c>
      <c r="Q345" s="103">
        <v>-2.6672014757485929E-2</v>
      </c>
      <c r="R345" s="104">
        <v>-1.0952403501676145E-2</v>
      </c>
      <c r="S345" s="105">
        <v>-3.9779639446305069E-5</v>
      </c>
    </row>
    <row r="346" spans="1:19" x14ac:dyDescent="0.3">
      <c r="A346" s="90" t="s">
        <v>51</v>
      </c>
      <c r="B346" s="90" t="s">
        <v>52</v>
      </c>
      <c r="C346" s="107">
        <v>65.881805386785999</v>
      </c>
      <c r="D346" s="107">
        <v>80.315959000000007</v>
      </c>
      <c r="E346" s="107">
        <v>2.4575692949671204</v>
      </c>
      <c r="F346" s="107">
        <v>0</v>
      </c>
      <c r="G346" s="110">
        <v>148.65533368175312</v>
      </c>
      <c r="H346" s="101">
        <v>56.318350483467</v>
      </c>
      <c r="I346" s="99">
        <v>82.315996313680202</v>
      </c>
      <c r="J346" s="106">
        <v>1.6251924247518181</v>
      </c>
      <c r="K346" s="109">
        <v>0</v>
      </c>
      <c r="L346" s="101">
        <v>0</v>
      </c>
      <c r="M346" s="99">
        <v>3.0754005102556463</v>
      </c>
      <c r="N346" s="97">
        <v>0</v>
      </c>
      <c r="O346" s="97">
        <v>0.46520444781258297</v>
      </c>
      <c r="P346" s="102">
        <v>143.80014417996725</v>
      </c>
      <c r="Q346" s="103">
        <v>-3.2660715102090065E-2</v>
      </c>
      <c r="R346" s="104">
        <v>0.46160025083295864</v>
      </c>
      <c r="S346" s="105">
        <v>3.2203497969197381E-3</v>
      </c>
    </row>
    <row r="347" spans="1:19" x14ac:dyDescent="0.3">
      <c r="A347" s="90" t="s">
        <v>539</v>
      </c>
      <c r="B347" s="90" t="s">
        <v>540</v>
      </c>
      <c r="C347" s="107">
        <v>3.7888312165410003</v>
      </c>
      <c r="D347" s="107">
        <v>6.8364289999999999</v>
      </c>
      <c r="E347" s="107">
        <v>1.2264626572681194</v>
      </c>
      <c r="F347" s="107">
        <v>0</v>
      </c>
      <c r="G347" s="110">
        <v>11.85172287380912</v>
      </c>
      <c r="H347" s="101">
        <v>3.0070938469240005</v>
      </c>
      <c r="I347" s="99">
        <v>7.0327300602868101</v>
      </c>
      <c r="J347" s="106">
        <v>0</v>
      </c>
      <c r="K347" s="109">
        <v>0.12857391948178246</v>
      </c>
      <c r="L347" s="101">
        <v>0</v>
      </c>
      <c r="M347" s="99">
        <v>1.7779585064263739</v>
      </c>
      <c r="N347" s="97">
        <v>0</v>
      </c>
      <c r="O347" s="97">
        <v>7.4439023478156535E-2</v>
      </c>
      <c r="P347" s="102">
        <v>12.020795356597123</v>
      </c>
      <c r="Q347" s="103">
        <v>1.4265645981449082E-2</v>
      </c>
      <c r="R347" s="104">
        <v>0.20278053521096062</v>
      </c>
      <c r="S347" s="105">
        <v>1.7158595438889118E-2</v>
      </c>
    </row>
    <row r="348" spans="1:19" x14ac:dyDescent="0.3">
      <c r="A348" s="90" t="s">
        <v>756</v>
      </c>
      <c r="B348" s="90" t="s">
        <v>757</v>
      </c>
      <c r="C348" s="107">
        <v>29.053883365823999</v>
      </c>
      <c r="D348" s="107">
        <v>20.265076000000001</v>
      </c>
      <c r="E348" s="107">
        <v>0</v>
      </c>
      <c r="F348" s="107">
        <v>0</v>
      </c>
      <c r="G348" s="110">
        <v>49.318959365824</v>
      </c>
      <c r="H348" s="101">
        <v>27.406803335295997</v>
      </c>
      <c r="I348" s="99">
        <v>20.987261474378837</v>
      </c>
      <c r="J348" s="106">
        <v>0</v>
      </c>
      <c r="K348" s="109">
        <v>0</v>
      </c>
      <c r="L348" s="101">
        <v>0</v>
      </c>
      <c r="M348" s="99">
        <v>0</v>
      </c>
      <c r="N348" s="97">
        <v>0</v>
      </c>
      <c r="O348" s="97">
        <v>0</v>
      </c>
      <c r="P348" s="102">
        <v>48.39406480967483</v>
      </c>
      <c r="Q348" s="103">
        <v>-1.8753326672786272E-2</v>
      </c>
      <c r="R348" s="104">
        <v>0</v>
      </c>
      <c r="S348" s="105">
        <v>0</v>
      </c>
    </row>
    <row r="349" spans="1:19" x14ac:dyDescent="0.3">
      <c r="A349" s="90" t="s">
        <v>451</v>
      </c>
      <c r="B349" s="90" t="s">
        <v>452</v>
      </c>
      <c r="C349" s="107">
        <v>2.6415010753100003</v>
      </c>
      <c r="D349" s="107">
        <v>4.6533119999999997</v>
      </c>
      <c r="E349" s="107">
        <v>3.6029779183391288</v>
      </c>
      <c r="F349" s="107">
        <v>5.3478585432579967E-2</v>
      </c>
      <c r="G349" s="110">
        <v>10.951269579081709</v>
      </c>
      <c r="H349" s="101">
        <v>2.1047962916979999</v>
      </c>
      <c r="I349" s="99">
        <v>4.8380393998022564</v>
      </c>
      <c r="J349" s="106">
        <v>0</v>
      </c>
      <c r="K349" s="109">
        <v>0.11003140787707018</v>
      </c>
      <c r="L349" s="101">
        <v>0</v>
      </c>
      <c r="M349" s="99">
        <v>4.2829446623763054</v>
      </c>
      <c r="N349" s="97">
        <v>0.27774362111759276</v>
      </c>
      <c r="O349" s="97">
        <v>6.0579896075981236E-2</v>
      </c>
      <c r="P349" s="102">
        <v>11.674135278947206</v>
      </c>
      <c r="Q349" s="103">
        <v>6.6007479283156478E-2</v>
      </c>
      <c r="R349" s="104">
        <v>0.26916332709457436</v>
      </c>
      <c r="S349" s="105">
        <v>2.3600525124557743E-2</v>
      </c>
    </row>
    <row r="350" spans="1:19" x14ac:dyDescent="0.3">
      <c r="A350" s="90" t="s">
        <v>649</v>
      </c>
      <c r="B350" s="90" t="s">
        <v>650</v>
      </c>
      <c r="C350" s="107">
        <v>3.9504742554350001</v>
      </c>
      <c r="D350" s="107">
        <v>5.5501379999999996</v>
      </c>
      <c r="E350" s="107">
        <v>2.8301536586587996</v>
      </c>
      <c r="F350" s="107">
        <v>1.7417024095205463E-3</v>
      </c>
      <c r="G350" s="110">
        <v>12.332507616503319</v>
      </c>
      <c r="H350" s="101">
        <v>3.2514811500470002</v>
      </c>
      <c r="I350" s="99">
        <v>5.7191982930670751</v>
      </c>
      <c r="J350" s="106">
        <v>0</v>
      </c>
      <c r="K350" s="109">
        <v>0.16851915949373794</v>
      </c>
      <c r="L350" s="101">
        <v>0</v>
      </c>
      <c r="M350" s="99">
        <v>3.934437541475893</v>
      </c>
      <c r="N350" s="97">
        <v>9.0456157397680002E-3</v>
      </c>
      <c r="O350" s="97">
        <v>4.1861187606878257E-2</v>
      </c>
      <c r="P350" s="102">
        <v>13.124542947430353</v>
      </c>
      <c r="Q350" s="103">
        <v>6.4223380642160294E-2</v>
      </c>
      <c r="R350" s="104">
        <v>4.8424776770522371E-2</v>
      </c>
      <c r="S350" s="105">
        <v>3.7032991089953446E-3</v>
      </c>
    </row>
    <row r="351" spans="1:19" x14ac:dyDescent="0.3">
      <c r="A351" s="90" t="s">
        <v>105</v>
      </c>
      <c r="B351" s="90" t="s">
        <v>106</v>
      </c>
      <c r="C351" s="107">
        <v>123.92233744237501</v>
      </c>
      <c r="D351" s="107">
        <v>106.475256</v>
      </c>
      <c r="E351" s="107">
        <v>7.2203937523819004</v>
      </c>
      <c r="F351" s="107">
        <v>0</v>
      </c>
      <c r="G351" s="110">
        <v>237.61798719475692</v>
      </c>
      <c r="H351" s="101">
        <v>108.93195151443499</v>
      </c>
      <c r="I351" s="99">
        <v>109.28736789861624</v>
      </c>
      <c r="J351" s="106">
        <v>2.1576972931612284</v>
      </c>
      <c r="K351" s="109">
        <v>0</v>
      </c>
      <c r="L351" s="101">
        <v>0</v>
      </c>
      <c r="M351" s="99">
        <v>8.8009964779165557</v>
      </c>
      <c r="N351" s="97">
        <v>0</v>
      </c>
      <c r="O351" s="97">
        <v>0</v>
      </c>
      <c r="P351" s="102">
        <v>229.17801318412899</v>
      </c>
      <c r="Q351" s="103">
        <v>-3.5519087213336034E-2</v>
      </c>
      <c r="R351" s="104">
        <v>-7.0597568212349415E-3</v>
      </c>
      <c r="S351" s="105">
        <v>-3.0803737480118934E-5</v>
      </c>
    </row>
    <row r="352" spans="1:19" x14ac:dyDescent="0.3">
      <c r="A352" s="90" t="s">
        <v>93</v>
      </c>
      <c r="B352" s="90" t="s">
        <v>94</v>
      </c>
      <c r="C352" s="107">
        <v>128.638131614099</v>
      </c>
      <c r="D352" s="107">
        <v>93.702967000000001</v>
      </c>
      <c r="E352" s="107">
        <v>5.2396301667747398</v>
      </c>
      <c r="F352" s="107">
        <v>0</v>
      </c>
      <c r="G352" s="110">
        <v>227.58072878087373</v>
      </c>
      <c r="H352" s="101">
        <v>114.17981191202801</v>
      </c>
      <c r="I352" s="99">
        <v>98.366151744450946</v>
      </c>
      <c r="J352" s="106">
        <v>1.9420760462872833</v>
      </c>
      <c r="K352" s="109">
        <v>0</v>
      </c>
      <c r="L352" s="101">
        <v>0</v>
      </c>
      <c r="M352" s="99">
        <v>6.141752130091958</v>
      </c>
      <c r="N352" s="97">
        <v>0</v>
      </c>
      <c r="O352" s="97">
        <v>0</v>
      </c>
      <c r="P352" s="102">
        <v>220.62979183285819</v>
      </c>
      <c r="Q352" s="103">
        <v>-3.0542730859730454E-2</v>
      </c>
      <c r="R352" s="104">
        <v>-7.3168549268416427E-3</v>
      </c>
      <c r="S352" s="105">
        <v>-3.3162394895209759E-5</v>
      </c>
    </row>
    <row r="353" spans="1:19" x14ac:dyDescent="0.3">
      <c r="A353" s="90" t="s">
        <v>173</v>
      </c>
      <c r="B353" s="90" t="s">
        <v>174</v>
      </c>
      <c r="C353" s="107">
        <v>121.89907563227899</v>
      </c>
      <c r="D353" s="107">
        <v>78.956000000000003</v>
      </c>
      <c r="E353" s="107">
        <v>4.784719264482904</v>
      </c>
      <c r="F353" s="107">
        <v>0</v>
      </c>
      <c r="G353" s="110">
        <v>205.63979489676191</v>
      </c>
      <c r="H353" s="101">
        <v>108.68931740787301</v>
      </c>
      <c r="I353" s="99">
        <v>84.134908844659094</v>
      </c>
      <c r="J353" s="106">
        <v>1.6611038271403462</v>
      </c>
      <c r="K353" s="109">
        <v>0</v>
      </c>
      <c r="L353" s="101">
        <v>0</v>
      </c>
      <c r="M353" s="99">
        <v>6.1347176363577756</v>
      </c>
      <c r="N353" s="97">
        <v>0</v>
      </c>
      <c r="O353" s="97">
        <v>0</v>
      </c>
      <c r="P353" s="102">
        <v>200.62004771603023</v>
      </c>
      <c r="Q353" s="103">
        <v>-2.4410387995435254E-2</v>
      </c>
      <c r="R353" s="104">
        <v>-6.906837778302588E-3</v>
      </c>
      <c r="S353" s="105">
        <v>-3.4426270356659185E-5</v>
      </c>
    </row>
    <row r="354" spans="1:19" x14ac:dyDescent="0.3">
      <c r="A354" s="90" t="s">
        <v>130</v>
      </c>
      <c r="B354" s="90" t="s">
        <v>131</v>
      </c>
      <c r="C354" s="107">
        <v>126.212840510977</v>
      </c>
      <c r="D354" s="107">
        <v>46.846234000000003</v>
      </c>
      <c r="E354" s="107">
        <v>9.2709700678947033</v>
      </c>
      <c r="F354" s="107">
        <v>0</v>
      </c>
      <c r="G354" s="110">
        <v>182.33004457887171</v>
      </c>
      <c r="H354" s="101">
        <v>114.59909698686499</v>
      </c>
      <c r="I354" s="99">
        <v>48.625558292426255</v>
      </c>
      <c r="J354" s="106">
        <v>0.96003076589192449</v>
      </c>
      <c r="K354" s="109">
        <v>0</v>
      </c>
      <c r="L354" s="101">
        <v>0</v>
      </c>
      <c r="M354" s="99">
        <v>13.112362609236113</v>
      </c>
      <c r="N354" s="97">
        <v>0</v>
      </c>
      <c r="O354" s="97">
        <v>0</v>
      </c>
      <c r="P354" s="102">
        <v>177.29704865441929</v>
      </c>
      <c r="Q354" s="103">
        <v>-2.7603766214598088E-2</v>
      </c>
      <c r="R354" s="104">
        <v>-7.2335871615507585E-3</v>
      </c>
      <c r="S354" s="105">
        <v>-4.0797588586692131E-5</v>
      </c>
    </row>
    <row r="355" spans="1:19" x14ac:dyDescent="0.3">
      <c r="A355" s="90" t="s">
        <v>270</v>
      </c>
      <c r="B355" s="90" t="s">
        <v>271</v>
      </c>
      <c r="C355" s="107">
        <v>54.495112392766998</v>
      </c>
      <c r="D355" s="107">
        <v>77.345788999999996</v>
      </c>
      <c r="E355" s="107">
        <v>4.5766729492109519</v>
      </c>
      <c r="F355" s="107">
        <v>0</v>
      </c>
      <c r="G355" s="110">
        <v>136.41757434197794</v>
      </c>
      <c r="H355" s="101">
        <v>45.865132860298999</v>
      </c>
      <c r="I355" s="99">
        <v>79.977353748046113</v>
      </c>
      <c r="J355" s="106">
        <v>1.579019817335561</v>
      </c>
      <c r="K355" s="109">
        <v>0</v>
      </c>
      <c r="L355" s="101">
        <v>0</v>
      </c>
      <c r="M355" s="99">
        <v>5.5752100655678172</v>
      </c>
      <c r="N355" s="97">
        <v>0</v>
      </c>
      <c r="O355" s="97">
        <v>0.65674577634177689</v>
      </c>
      <c r="P355" s="102">
        <v>133.65346226759027</v>
      </c>
      <c r="Q355" s="103">
        <v>-2.0262140620228762E-2</v>
      </c>
      <c r="R355" s="104">
        <v>0.6536795226795391</v>
      </c>
      <c r="S355" s="105">
        <v>4.9148916576298111E-3</v>
      </c>
    </row>
    <row r="356" spans="1:19" x14ac:dyDescent="0.3">
      <c r="A356" s="90" t="s">
        <v>723</v>
      </c>
      <c r="B356" s="90" t="s">
        <v>724</v>
      </c>
      <c r="C356" s="107">
        <v>5.710694549296</v>
      </c>
      <c r="D356" s="107">
        <v>7.4658819999999997</v>
      </c>
      <c r="E356" s="107">
        <v>1.6331407339876198</v>
      </c>
      <c r="F356" s="107">
        <v>0</v>
      </c>
      <c r="G356" s="110">
        <v>14.80971728328362</v>
      </c>
      <c r="H356" s="101">
        <v>4.7412479585970004</v>
      </c>
      <c r="I356" s="99">
        <v>7.7405622553933568</v>
      </c>
      <c r="J356" s="106">
        <v>0</v>
      </c>
      <c r="K356" s="109">
        <v>0.160817480006376</v>
      </c>
      <c r="L356" s="101">
        <v>0</v>
      </c>
      <c r="M356" s="99">
        <v>2.2648227729956947</v>
      </c>
      <c r="N356" s="97">
        <v>0</v>
      </c>
      <c r="O356" s="97">
        <v>3.9596759249428765E-2</v>
      </c>
      <c r="P356" s="102">
        <v>14.947047226241857</v>
      </c>
      <c r="Q356" s="103">
        <v>9.2729618217119811E-3</v>
      </c>
      <c r="R356" s="104">
        <v>0.20007336818668975</v>
      </c>
      <c r="S356" s="105">
        <v>1.3567079599683745E-2</v>
      </c>
    </row>
    <row r="357" spans="1:19" x14ac:dyDescent="0.3">
      <c r="A357" s="90" t="s">
        <v>194</v>
      </c>
      <c r="B357" s="90" t="s">
        <v>195</v>
      </c>
      <c r="C357" s="107">
        <v>117.342950185503</v>
      </c>
      <c r="D357" s="107">
        <v>227.399933</v>
      </c>
      <c r="E357" s="107">
        <v>2.3127722467251886</v>
      </c>
      <c r="F357" s="107">
        <v>0</v>
      </c>
      <c r="G357" s="110">
        <v>347.05565543222815</v>
      </c>
      <c r="H357" s="101">
        <v>96.162112635992003</v>
      </c>
      <c r="I357" s="99">
        <v>235.16299698049647</v>
      </c>
      <c r="J357" s="106">
        <v>4.6429022108686269</v>
      </c>
      <c r="K357" s="109">
        <v>0</v>
      </c>
      <c r="L357" s="101">
        <v>0</v>
      </c>
      <c r="M357" s="99">
        <v>3.0134942449656688</v>
      </c>
      <c r="N357" s="97">
        <v>0</v>
      </c>
      <c r="O357" s="97">
        <v>2.9897054036438675</v>
      </c>
      <c r="P357" s="102">
        <v>341.97121147596664</v>
      </c>
      <c r="Q357" s="103">
        <v>-1.4650226488685998E-2</v>
      </c>
      <c r="R357" s="104">
        <v>2.9833273041746224</v>
      </c>
      <c r="S357" s="105">
        <v>8.8006900643762664E-3</v>
      </c>
    </row>
    <row r="358" spans="1:19" x14ac:dyDescent="0.3">
      <c r="A358" s="90" t="s">
        <v>513</v>
      </c>
      <c r="B358" s="90" t="s">
        <v>514</v>
      </c>
      <c r="C358" s="107">
        <v>4.8313180501610002</v>
      </c>
      <c r="D358" s="107">
        <v>7.6962200000000003</v>
      </c>
      <c r="E358" s="107">
        <v>3.2884010894230489</v>
      </c>
      <c r="F358" s="107">
        <v>0</v>
      </c>
      <c r="G358" s="110">
        <v>15.815939139584049</v>
      </c>
      <c r="H358" s="101">
        <v>3.9096234804719998</v>
      </c>
      <c r="I358" s="99">
        <v>7.9778251713618431</v>
      </c>
      <c r="J358" s="106">
        <v>0</v>
      </c>
      <c r="K358" s="109">
        <v>5.5228981004861614E-2</v>
      </c>
      <c r="L358" s="101">
        <v>0</v>
      </c>
      <c r="M358" s="99">
        <v>3.5153983669206945</v>
      </c>
      <c r="N358" s="97">
        <v>0</v>
      </c>
      <c r="O358" s="97">
        <v>9.2587237842543954E-2</v>
      </c>
      <c r="P358" s="102">
        <v>15.550663237601942</v>
      </c>
      <c r="Q358" s="103">
        <v>-1.6772693650431193E-2</v>
      </c>
      <c r="R358" s="104">
        <v>0.14753467115139074</v>
      </c>
      <c r="S358" s="105">
        <v>9.5782275993420585E-3</v>
      </c>
    </row>
    <row r="359" spans="1:19" x14ac:dyDescent="0.3">
      <c r="A359" s="90" t="s">
        <v>691</v>
      </c>
      <c r="B359" s="90" t="s">
        <v>692</v>
      </c>
      <c r="C359" s="107">
        <v>6.5807982941429994</v>
      </c>
      <c r="D359" s="107">
        <v>5.1293405500000002</v>
      </c>
      <c r="E359" s="107">
        <v>1.5437857102113812</v>
      </c>
      <c r="F359" s="107">
        <v>0</v>
      </c>
      <c r="G359" s="110">
        <v>13.253924554354381</v>
      </c>
      <c r="H359" s="101">
        <v>5.7192425954499999</v>
      </c>
      <c r="I359" s="99">
        <v>5.2454033657243437</v>
      </c>
      <c r="J359" s="106">
        <v>0</v>
      </c>
      <c r="K359" s="109">
        <v>0.10820136792912984</v>
      </c>
      <c r="L359" s="101">
        <v>0</v>
      </c>
      <c r="M359" s="99">
        <v>1.7085562343451479</v>
      </c>
      <c r="N359" s="97">
        <v>0</v>
      </c>
      <c r="O359" s="97">
        <v>0</v>
      </c>
      <c r="P359" s="102">
        <v>12.781403563448622</v>
      </c>
      <c r="Q359" s="103">
        <v>-3.5651401889904288E-2</v>
      </c>
      <c r="R359" s="104">
        <v>0.10780295626291725</v>
      </c>
      <c r="S359" s="105">
        <v>8.5061033248747722E-3</v>
      </c>
    </row>
    <row r="360" spans="1:19" x14ac:dyDescent="0.3">
      <c r="A360" s="90" t="s">
        <v>711</v>
      </c>
      <c r="B360" s="90" t="s">
        <v>712</v>
      </c>
      <c r="C360" s="107">
        <v>3.4831425254719997</v>
      </c>
      <c r="D360" s="107">
        <v>8.5539000000000005</v>
      </c>
      <c r="E360" s="107">
        <v>1.6683735783757259</v>
      </c>
      <c r="F360" s="107">
        <v>0</v>
      </c>
      <c r="G360" s="110">
        <v>13.705416103847725</v>
      </c>
      <c r="H360" s="101">
        <v>2.5975354184400001</v>
      </c>
      <c r="I360" s="99">
        <v>8.7734285852404845</v>
      </c>
      <c r="J360" s="106">
        <v>0</v>
      </c>
      <c r="K360" s="109">
        <v>0.15486750336619415</v>
      </c>
      <c r="L360" s="101">
        <v>0</v>
      </c>
      <c r="M360" s="99">
        <v>2.2337799564568384</v>
      </c>
      <c r="N360" s="97">
        <v>0</v>
      </c>
      <c r="O360" s="97">
        <v>0.15262374292273226</v>
      </c>
      <c r="P360" s="102">
        <v>13.912235206426249</v>
      </c>
      <c r="Q360" s="103">
        <v>1.5090319112636153E-2</v>
      </c>
      <c r="R360" s="104">
        <v>0.30729126745866964</v>
      </c>
      <c r="S360" s="105">
        <v>2.2586735295433244E-2</v>
      </c>
    </row>
    <row r="361" spans="1:19" x14ac:dyDescent="0.3">
      <c r="A361" s="90" t="s">
        <v>427</v>
      </c>
      <c r="B361" s="90" t="s">
        <v>428</v>
      </c>
      <c r="C361" s="107">
        <v>5.0727572885149996</v>
      </c>
      <c r="D361" s="107">
        <v>10.6532</v>
      </c>
      <c r="E361" s="107">
        <v>4.3393192176822231</v>
      </c>
      <c r="F361" s="107">
        <v>3.9528063917873293E-2</v>
      </c>
      <c r="G361" s="110">
        <v>20.104804570115096</v>
      </c>
      <c r="H361" s="101">
        <v>3.9157438850880002</v>
      </c>
      <c r="I361" s="99">
        <v>10.978420433397366</v>
      </c>
      <c r="J361" s="106">
        <v>0</v>
      </c>
      <c r="K361" s="109">
        <v>0.17042807502640339</v>
      </c>
      <c r="L361" s="101">
        <v>0</v>
      </c>
      <c r="M361" s="99">
        <v>5.0862641920835907</v>
      </c>
      <c r="N361" s="97">
        <v>0.20529091260572907</v>
      </c>
      <c r="O361" s="97">
        <v>0.16679735217435304</v>
      </c>
      <c r="P361" s="102">
        <v>20.522944850375442</v>
      </c>
      <c r="Q361" s="103">
        <v>2.079802759594554E-2</v>
      </c>
      <c r="R361" s="104">
        <v>0.49121735897562147</v>
      </c>
      <c r="S361" s="105">
        <v>2.4521966924046599E-2</v>
      </c>
    </row>
    <row r="362" spans="1:19" x14ac:dyDescent="0.3">
      <c r="A362" s="90" t="s">
        <v>619</v>
      </c>
      <c r="B362" s="90" t="s">
        <v>620</v>
      </c>
      <c r="C362" s="107">
        <v>3.9697925125819999</v>
      </c>
      <c r="D362" s="107">
        <v>3.0429349999999999</v>
      </c>
      <c r="E362" s="107">
        <v>1.0081524546559564</v>
      </c>
      <c r="F362" s="107">
        <v>0</v>
      </c>
      <c r="G362" s="110">
        <v>8.0208799672379563</v>
      </c>
      <c r="H362" s="101">
        <v>3.4538417454659998</v>
      </c>
      <c r="I362" s="99">
        <v>3.1904483049445456</v>
      </c>
      <c r="J362" s="106">
        <v>0</v>
      </c>
      <c r="K362" s="109">
        <v>7.9065001943565485E-2</v>
      </c>
      <c r="L362" s="101">
        <v>0</v>
      </c>
      <c r="M362" s="99">
        <v>1.4624410918373039</v>
      </c>
      <c r="N362" s="97">
        <v>0</v>
      </c>
      <c r="O362" s="97">
        <v>0</v>
      </c>
      <c r="P362" s="102">
        <v>8.1857961441914142</v>
      </c>
      <c r="Q362" s="103">
        <v>2.0560858363056635E-2</v>
      </c>
      <c r="R362" s="104">
        <v>-2.3831605942348233E-4</v>
      </c>
      <c r="S362" s="105">
        <v>-2.9112516027226664E-5</v>
      </c>
    </row>
    <row r="363" spans="1:19" x14ac:dyDescent="0.3">
      <c r="A363" s="90" t="s">
        <v>515</v>
      </c>
      <c r="B363" s="90" t="s">
        <v>516</v>
      </c>
      <c r="C363" s="107">
        <v>4.8948909036090003</v>
      </c>
      <c r="D363" s="107">
        <v>7.662344</v>
      </c>
      <c r="E363" s="107">
        <v>1.7350919696662215</v>
      </c>
      <c r="F363" s="107">
        <v>0</v>
      </c>
      <c r="G363" s="110">
        <v>14.292326873275222</v>
      </c>
      <c r="H363" s="101">
        <v>3.971011433068</v>
      </c>
      <c r="I363" s="99">
        <v>7.8999145321598618</v>
      </c>
      <c r="J363" s="106">
        <v>0</v>
      </c>
      <c r="K363" s="109">
        <v>9.6944011009393205E-2</v>
      </c>
      <c r="L363" s="101">
        <v>0</v>
      </c>
      <c r="M363" s="99">
        <v>2.249326803141138</v>
      </c>
      <c r="N363" s="97">
        <v>0</v>
      </c>
      <c r="O363" s="97">
        <v>7.8241716802356601E-2</v>
      </c>
      <c r="P363" s="102">
        <v>14.295438496180751</v>
      </c>
      <c r="Q363" s="103">
        <v>2.1771282822721498E-4</v>
      </c>
      <c r="R363" s="104">
        <v>0.17489722656448237</v>
      </c>
      <c r="S363" s="105">
        <v>1.2386014333658421E-2</v>
      </c>
    </row>
    <row r="364" spans="1:19" x14ac:dyDescent="0.3">
      <c r="A364" s="90" t="s">
        <v>256</v>
      </c>
      <c r="B364" s="90" t="s">
        <v>257</v>
      </c>
      <c r="C364" s="107">
        <v>33.534843543019001</v>
      </c>
      <c r="D364" s="107">
        <v>78.438209999999998</v>
      </c>
      <c r="E364" s="107">
        <v>3.115569118255316</v>
      </c>
      <c r="F364" s="107">
        <v>0</v>
      </c>
      <c r="G364" s="110">
        <v>115.08862266127433</v>
      </c>
      <c r="H364" s="101">
        <v>26.094750398473998</v>
      </c>
      <c r="I364" s="99">
        <v>80.90363470737617</v>
      </c>
      <c r="J364" s="106">
        <v>1.5973076941239088</v>
      </c>
      <c r="K364" s="109">
        <v>0</v>
      </c>
      <c r="L364" s="101">
        <v>0</v>
      </c>
      <c r="M364" s="99">
        <v>3.9918757677924082</v>
      </c>
      <c r="N364" s="97">
        <v>0</v>
      </c>
      <c r="O364" s="97">
        <v>1.3895324628828214</v>
      </c>
      <c r="P364" s="102">
        <v>113.97710103064929</v>
      </c>
      <c r="Q364" s="103">
        <v>-9.6579627501185289E-3</v>
      </c>
      <c r="R364" s="104">
        <v>1.3877600345516328</v>
      </c>
      <c r="S364" s="105">
        <v>1.2325856269109276E-2</v>
      </c>
    </row>
    <row r="365" spans="1:19" x14ac:dyDescent="0.3">
      <c r="A365" s="90" t="s">
        <v>405</v>
      </c>
      <c r="B365" s="90" t="s">
        <v>406</v>
      </c>
      <c r="C365" s="107">
        <v>2.6228734660850002</v>
      </c>
      <c r="D365" s="107">
        <v>4.0546439999999997</v>
      </c>
      <c r="E365" s="107">
        <v>1.5026811903118626</v>
      </c>
      <c r="F365" s="107">
        <v>8.8859931393869829E-2</v>
      </c>
      <c r="G365" s="110">
        <v>8.2690585877907328</v>
      </c>
      <c r="H365" s="101">
        <v>2.1315852686079997</v>
      </c>
      <c r="I365" s="99">
        <v>4.1651475496898032</v>
      </c>
      <c r="J365" s="106">
        <v>0</v>
      </c>
      <c r="K365" s="109">
        <v>4.5201816739462636E-2</v>
      </c>
      <c r="L365" s="101">
        <v>0</v>
      </c>
      <c r="M365" s="99">
        <v>1.7487730724014499</v>
      </c>
      <c r="N365" s="97">
        <v>0.46149835336816275</v>
      </c>
      <c r="O365" s="97">
        <v>3.0803292576005201E-2</v>
      </c>
      <c r="P365" s="102">
        <v>8.5830093533828844</v>
      </c>
      <c r="Q365" s="103">
        <v>3.7966929640056005E-2</v>
      </c>
      <c r="R365" s="104">
        <v>0.4226821639607703</v>
      </c>
      <c r="S365" s="105">
        <v>5.1797207899785605E-2</v>
      </c>
    </row>
    <row r="366" spans="1:19" x14ac:dyDescent="0.3">
      <c r="A366" s="90" t="s">
        <v>413</v>
      </c>
      <c r="B366" s="90" t="s">
        <v>414</v>
      </c>
      <c r="C366" s="107">
        <v>4.6972264941589996</v>
      </c>
      <c r="D366" s="107">
        <v>5.2590173099999999</v>
      </c>
      <c r="E366" s="107">
        <v>1.9460391943673983</v>
      </c>
      <c r="F366" s="107">
        <v>9.2244185966084802E-2</v>
      </c>
      <c r="G366" s="110">
        <v>11.994527184492481</v>
      </c>
      <c r="H366" s="101">
        <v>3.964711012959</v>
      </c>
      <c r="I366" s="99">
        <v>5.3650055256839355</v>
      </c>
      <c r="J366" s="106">
        <v>0</v>
      </c>
      <c r="K366" s="109">
        <v>0.13524074931837829</v>
      </c>
      <c r="L366" s="101">
        <v>0</v>
      </c>
      <c r="M366" s="99">
        <v>2.2899901135238308</v>
      </c>
      <c r="N366" s="97">
        <v>0.47907464324321464</v>
      </c>
      <c r="O366" s="97">
        <v>0</v>
      </c>
      <c r="P366" s="102">
        <v>12.234022044728359</v>
      </c>
      <c r="Q366" s="103">
        <v>1.9967011333761997E-2</v>
      </c>
      <c r="R366" s="104">
        <v>0.35975905587429935</v>
      </c>
      <c r="S366" s="105">
        <v>3.0297379821551215E-2</v>
      </c>
    </row>
    <row r="367" spans="1:19" x14ac:dyDescent="0.3">
      <c r="A367" s="90" t="s">
        <v>561</v>
      </c>
      <c r="B367" s="90" t="s">
        <v>562</v>
      </c>
      <c r="C367" s="107">
        <v>5.464865161184</v>
      </c>
      <c r="D367" s="107">
        <v>6.1650024800000001</v>
      </c>
      <c r="E367" s="107">
        <v>1.3786526033800386</v>
      </c>
      <c r="F367" s="107">
        <v>0</v>
      </c>
      <c r="G367" s="110">
        <v>13.008520244564037</v>
      </c>
      <c r="H367" s="101">
        <v>4.6092153626570003</v>
      </c>
      <c r="I367" s="99">
        <v>6.3082799003750472</v>
      </c>
      <c r="J367" s="106">
        <v>0</v>
      </c>
      <c r="K367" s="109">
        <v>8.8680428295387428E-2</v>
      </c>
      <c r="L367" s="101">
        <v>0</v>
      </c>
      <c r="M367" s="99">
        <v>1.721183243589024</v>
      </c>
      <c r="N367" s="97">
        <v>0</v>
      </c>
      <c r="O367" s="97">
        <v>7.2245413866106802E-3</v>
      </c>
      <c r="P367" s="102">
        <v>12.734583476303071</v>
      </c>
      <c r="Q367" s="103">
        <v>-2.1058257442881614E-2</v>
      </c>
      <c r="R367" s="104">
        <v>9.5577424036203951E-2</v>
      </c>
      <c r="S367" s="105">
        <v>7.5620997126638525E-3</v>
      </c>
    </row>
    <row r="368" spans="1:19" x14ac:dyDescent="0.3">
      <c r="A368" s="90" t="s">
        <v>591</v>
      </c>
      <c r="B368" s="90" t="s">
        <v>592</v>
      </c>
      <c r="C368" s="107">
        <v>4.9124143396479996</v>
      </c>
      <c r="D368" s="107">
        <v>5.4004000000000003</v>
      </c>
      <c r="E368" s="107">
        <v>1.9953886515756958</v>
      </c>
      <c r="F368" s="107">
        <v>9.0751463886061992E-2</v>
      </c>
      <c r="G368" s="110">
        <v>12.398954455109756</v>
      </c>
      <c r="H368" s="101">
        <v>4.1536647004939997</v>
      </c>
      <c r="I368" s="99">
        <v>5.5264665324872624</v>
      </c>
      <c r="J368" s="106">
        <v>0</v>
      </c>
      <c r="K368" s="109">
        <v>7.1639447505398982E-2</v>
      </c>
      <c r="L368" s="101">
        <v>0</v>
      </c>
      <c r="M368" s="99">
        <v>2.4869285304122664</v>
      </c>
      <c r="N368" s="97">
        <v>0.47132211889212844</v>
      </c>
      <c r="O368" s="97">
        <v>0</v>
      </c>
      <c r="P368" s="102">
        <v>12.710021329791056</v>
      </c>
      <c r="Q368" s="103">
        <v>2.5088153667110681E-2</v>
      </c>
      <c r="R368" s="104">
        <v>0.42556492695840475</v>
      </c>
      <c r="S368" s="105">
        <v>3.464255258867413E-2</v>
      </c>
    </row>
    <row r="369" spans="1:19" x14ac:dyDescent="0.3">
      <c r="A369" s="90" t="s">
        <v>758</v>
      </c>
      <c r="B369" s="90" t="s">
        <v>759</v>
      </c>
      <c r="C369" s="107">
        <v>61.943468096314994</v>
      </c>
      <c r="D369" s="107">
        <v>36.211269999999999</v>
      </c>
      <c r="E369" s="107">
        <v>0</v>
      </c>
      <c r="F369" s="107">
        <v>0</v>
      </c>
      <c r="G369" s="110">
        <v>98.154738096314986</v>
      </c>
      <c r="H369" s="101">
        <v>58.665444571508999</v>
      </c>
      <c r="I369" s="99">
        <v>37.385245942746529</v>
      </c>
      <c r="J369" s="106">
        <v>0</v>
      </c>
      <c r="K369" s="109">
        <v>0</v>
      </c>
      <c r="L369" s="101">
        <v>0</v>
      </c>
      <c r="M369" s="99">
        <v>0</v>
      </c>
      <c r="N369" s="97">
        <v>0</v>
      </c>
      <c r="O369" s="97">
        <v>0</v>
      </c>
      <c r="P369" s="102">
        <v>96.050690514255535</v>
      </c>
      <c r="Q369" s="103">
        <v>-2.1436026654106502E-2</v>
      </c>
      <c r="R369" s="104">
        <v>0</v>
      </c>
      <c r="S369" s="105">
        <v>0</v>
      </c>
    </row>
    <row r="370" spans="1:19" x14ac:dyDescent="0.3">
      <c r="A370" s="90" t="s">
        <v>651</v>
      </c>
      <c r="B370" s="90" t="s">
        <v>652</v>
      </c>
      <c r="C370" s="107">
        <v>3.5283820310120002</v>
      </c>
      <c r="D370" s="107">
        <v>3.3611810000000002</v>
      </c>
      <c r="E370" s="107">
        <v>1.8378186809385721</v>
      </c>
      <c r="F370" s="107">
        <v>2.4294041584600638E-2</v>
      </c>
      <c r="G370" s="110">
        <v>8.7516757535351744</v>
      </c>
      <c r="H370" s="101">
        <v>3.0214929034120002</v>
      </c>
      <c r="I370" s="99">
        <v>3.4529599929716923</v>
      </c>
      <c r="J370" s="106">
        <v>0</v>
      </c>
      <c r="K370" s="109">
        <v>0.16447403102938593</v>
      </c>
      <c r="L370" s="101">
        <v>0</v>
      </c>
      <c r="M370" s="99">
        <v>2.2450575359016773</v>
      </c>
      <c r="N370" s="97">
        <v>0.1261722804877646</v>
      </c>
      <c r="O370" s="97">
        <v>0</v>
      </c>
      <c r="P370" s="102">
        <v>9.0101567438025203</v>
      </c>
      <c r="Q370" s="103">
        <v>2.9535028210218424E-2</v>
      </c>
      <c r="R370" s="104">
        <v>9.4612755773063384E-2</v>
      </c>
      <c r="S370" s="105">
        <v>1.0612112497016013E-2</v>
      </c>
    </row>
    <row r="371" spans="1:19" x14ac:dyDescent="0.3">
      <c r="A371" s="90" t="s">
        <v>659</v>
      </c>
      <c r="B371" s="90" t="s">
        <v>660</v>
      </c>
      <c r="C371" s="107">
        <v>1.9318780451219999</v>
      </c>
      <c r="D371" s="107">
        <v>1.8855839999999999</v>
      </c>
      <c r="E371" s="107">
        <v>0.57458719744891729</v>
      </c>
      <c r="F371" s="107">
        <v>4.0903224484256366E-2</v>
      </c>
      <c r="G371" s="110">
        <v>4.4329524670551734</v>
      </c>
      <c r="H371" s="101">
        <v>1.651014077845</v>
      </c>
      <c r="I371" s="99">
        <v>1.9507275661459584</v>
      </c>
      <c r="J371" s="106">
        <v>0</v>
      </c>
      <c r="K371" s="109">
        <v>4.3466750426461254E-2</v>
      </c>
      <c r="L371" s="101">
        <v>0</v>
      </c>
      <c r="M371" s="99">
        <v>0.71605968563254585</v>
      </c>
      <c r="N371" s="97">
        <v>0.21243287554726695</v>
      </c>
      <c r="O371" s="97">
        <v>0</v>
      </c>
      <c r="P371" s="102">
        <v>4.5737009555972321</v>
      </c>
      <c r="Q371" s="103">
        <v>3.175050704650538E-2</v>
      </c>
      <c r="R371" s="104">
        <v>0.15953577767369342</v>
      </c>
      <c r="S371" s="105">
        <v>3.6141777945142603E-2</v>
      </c>
    </row>
    <row r="372" spans="1:19" x14ac:dyDescent="0.3">
      <c r="A372" s="90" t="s">
        <v>196</v>
      </c>
      <c r="B372" s="90" t="s">
        <v>197</v>
      </c>
      <c r="C372" s="107">
        <v>157.320748456183</v>
      </c>
      <c r="D372" s="107">
        <v>360.78638999999998</v>
      </c>
      <c r="E372" s="107">
        <v>4.0471007967031341</v>
      </c>
      <c r="F372" s="107">
        <v>0</v>
      </c>
      <c r="G372" s="110">
        <v>522.1542392528861</v>
      </c>
      <c r="H372" s="101">
        <v>125.614422868811</v>
      </c>
      <c r="I372" s="99">
        <v>371.4152480316647</v>
      </c>
      <c r="J372" s="106">
        <v>7.3329762691345213</v>
      </c>
      <c r="K372" s="109">
        <v>0</v>
      </c>
      <c r="L372" s="101">
        <v>0</v>
      </c>
      <c r="M372" s="99">
        <v>5.3575072203645764</v>
      </c>
      <c r="N372" s="97">
        <v>0</v>
      </c>
      <c r="O372" s="97">
        <v>6.1737849730193695</v>
      </c>
      <c r="P372" s="102">
        <v>515.89393936299416</v>
      </c>
      <c r="Q372" s="103">
        <v>-1.1989369077706549E-2</v>
      </c>
      <c r="R372" s="104">
        <v>6.1688210737173677</v>
      </c>
      <c r="S372" s="105">
        <v>1.2102250511846402E-2</v>
      </c>
    </row>
    <row r="373" spans="1:19" x14ac:dyDescent="0.3">
      <c r="A373" s="90" t="s">
        <v>760</v>
      </c>
      <c r="B373" s="90" t="s">
        <v>761</v>
      </c>
      <c r="C373" s="107">
        <v>45.849531066388003</v>
      </c>
      <c r="D373" s="107">
        <v>35.438406999999998</v>
      </c>
      <c r="E373" s="107">
        <v>0</v>
      </c>
      <c r="F373" s="107">
        <v>0</v>
      </c>
      <c r="G373" s="110">
        <v>81.287938066387994</v>
      </c>
      <c r="H373" s="101">
        <v>43.134799424976002</v>
      </c>
      <c r="I373" s="99">
        <v>36.445922243530745</v>
      </c>
      <c r="J373" s="106">
        <v>0</v>
      </c>
      <c r="K373" s="109">
        <v>0</v>
      </c>
      <c r="L373" s="101">
        <v>0</v>
      </c>
      <c r="M373" s="99">
        <v>0</v>
      </c>
      <c r="N373" s="97">
        <v>0</v>
      </c>
      <c r="O373" s="97">
        <v>0</v>
      </c>
      <c r="P373" s="102">
        <v>79.580721668506754</v>
      </c>
      <c r="Q373" s="103">
        <v>-2.1002087621990771E-2</v>
      </c>
      <c r="R373" s="104">
        <v>0</v>
      </c>
      <c r="S373" s="105">
        <v>0</v>
      </c>
    </row>
    <row r="374" spans="1:19" x14ac:dyDescent="0.3">
      <c r="A374" s="90" t="s">
        <v>132</v>
      </c>
      <c r="B374" s="90" t="s">
        <v>133</v>
      </c>
      <c r="C374" s="107">
        <v>154.11065587198399</v>
      </c>
      <c r="D374" s="107">
        <v>46.075541600000001</v>
      </c>
      <c r="E374" s="107">
        <v>10.757235584879741</v>
      </c>
      <c r="F374" s="107">
        <v>0</v>
      </c>
      <c r="G374" s="110">
        <v>210.94343305686374</v>
      </c>
      <c r="H374" s="101">
        <v>140.567887932384</v>
      </c>
      <c r="I374" s="99">
        <v>47.398682055029163</v>
      </c>
      <c r="J374" s="106">
        <v>0.9358081353411376</v>
      </c>
      <c r="K374" s="109">
        <v>0</v>
      </c>
      <c r="L374" s="101">
        <v>0</v>
      </c>
      <c r="M374" s="99">
        <v>13.370817485888054</v>
      </c>
      <c r="N374" s="97">
        <v>0</v>
      </c>
      <c r="O374" s="97">
        <v>0</v>
      </c>
      <c r="P374" s="102">
        <v>202.27319560864234</v>
      </c>
      <c r="Q374" s="103">
        <v>-4.110219181786131E-2</v>
      </c>
      <c r="R374" s="104">
        <v>-8.867678977480864E-3</v>
      </c>
      <c r="S374" s="105">
        <v>-4.383818729825853E-5</v>
      </c>
    </row>
    <row r="375" spans="1:19" x14ac:dyDescent="0.3">
      <c r="A375" s="90" t="s">
        <v>415</v>
      </c>
      <c r="B375" s="90" t="s">
        <v>416</v>
      </c>
      <c r="C375" s="107">
        <v>3.2752058316859998</v>
      </c>
      <c r="D375" s="107">
        <v>5.7846770000000003</v>
      </c>
      <c r="E375" s="107">
        <v>1.0453410496870916</v>
      </c>
      <c r="F375" s="107">
        <v>0</v>
      </c>
      <c r="G375" s="110">
        <v>10.105223881373092</v>
      </c>
      <c r="H375" s="101">
        <v>2.6086387237239999</v>
      </c>
      <c r="I375" s="99">
        <v>5.9127324890962649</v>
      </c>
      <c r="J375" s="106">
        <v>0</v>
      </c>
      <c r="K375" s="109">
        <v>4.0857973764732519E-2</v>
      </c>
      <c r="L375" s="101">
        <v>0</v>
      </c>
      <c r="M375" s="99">
        <v>1.2193876627884765</v>
      </c>
      <c r="N375" s="97">
        <v>0</v>
      </c>
      <c r="O375" s="97">
        <v>6.5867918040506568E-2</v>
      </c>
      <c r="P375" s="102">
        <v>9.8474847674139809</v>
      </c>
      <c r="Q375" s="103">
        <v>-2.5505532285553873E-2</v>
      </c>
      <c r="R375" s="104">
        <v>0.10652631593179684</v>
      </c>
      <c r="S375" s="105">
        <v>1.0935917288055758E-2</v>
      </c>
    </row>
    <row r="376" spans="1:19" x14ac:dyDescent="0.3">
      <c r="A376" s="90" t="s">
        <v>53</v>
      </c>
      <c r="B376" s="90" t="s">
        <v>54</v>
      </c>
      <c r="C376" s="107">
        <v>123.25199324769301</v>
      </c>
      <c r="D376" s="107">
        <v>101.602515</v>
      </c>
      <c r="E376" s="107">
        <v>4.164735365923673</v>
      </c>
      <c r="F376" s="107">
        <v>0</v>
      </c>
      <c r="G376" s="110">
        <v>229.01924361361665</v>
      </c>
      <c r="H376" s="101">
        <v>108.59322070082099</v>
      </c>
      <c r="I376" s="99">
        <v>104.75987142606265</v>
      </c>
      <c r="J376" s="106">
        <v>2.0683094062401204</v>
      </c>
      <c r="K376" s="109">
        <v>0</v>
      </c>
      <c r="L376" s="101">
        <v>0</v>
      </c>
      <c r="M376" s="99">
        <v>4.8790725936206965</v>
      </c>
      <c r="N376" s="97">
        <v>0</v>
      </c>
      <c r="O376" s="97">
        <v>0</v>
      </c>
      <c r="P376" s="102">
        <v>220.30047412674446</v>
      </c>
      <c r="Q376" s="103">
        <v>-3.807003005206766E-2</v>
      </c>
      <c r="R376" s="104">
        <v>-6.9088948282569618E-3</v>
      </c>
      <c r="S376" s="105">
        <v>-3.136025099794515E-5</v>
      </c>
    </row>
    <row r="377" spans="1:19" x14ac:dyDescent="0.3">
      <c r="A377" s="90" t="s">
        <v>300</v>
      </c>
      <c r="B377" s="90" t="s">
        <v>301</v>
      </c>
      <c r="C377" s="107">
        <v>108.55219807197399</v>
      </c>
      <c r="D377" s="107">
        <v>208.842985</v>
      </c>
      <c r="E377" s="107">
        <v>14.451387975809094</v>
      </c>
      <c r="F377" s="107">
        <v>0.63455819637987598</v>
      </c>
      <c r="G377" s="110">
        <v>332.48112924416296</v>
      </c>
      <c r="H377" s="101">
        <v>87.705226814116998</v>
      </c>
      <c r="I377" s="99">
        <v>215.54829817451076</v>
      </c>
      <c r="J377" s="106">
        <v>4.2556426095658537</v>
      </c>
      <c r="K377" s="109">
        <v>0</v>
      </c>
      <c r="L377" s="101">
        <v>0</v>
      </c>
      <c r="M377" s="99">
        <v>18.003555878290459</v>
      </c>
      <c r="N377" s="97">
        <v>3.2956086973277432</v>
      </c>
      <c r="O377" s="97">
        <v>3.0174475100978491</v>
      </c>
      <c r="P377" s="102">
        <v>331.82577968390967</v>
      </c>
      <c r="Q377" s="103">
        <v>-1.9710879884915758E-3</v>
      </c>
      <c r="R377" s="104">
        <v>5.488490342830687</v>
      </c>
      <c r="S377" s="105">
        <v>1.6818459067036821E-2</v>
      </c>
    </row>
    <row r="378" spans="1:19" x14ac:dyDescent="0.3">
      <c r="A378" s="90" t="s">
        <v>485</v>
      </c>
      <c r="B378" s="90" t="s">
        <v>486</v>
      </c>
      <c r="C378" s="107">
        <v>3.8155641745130002</v>
      </c>
      <c r="D378" s="107">
        <v>6.6725880000000002</v>
      </c>
      <c r="E378" s="107">
        <v>2.8368278849083253</v>
      </c>
      <c r="F378" s="107">
        <v>8.8615675510868661E-3</v>
      </c>
      <c r="G378" s="110">
        <v>13.333841626972413</v>
      </c>
      <c r="H378" s="101">
        <v>3.0439143206779997</v>
      </c>
      <c r="I378" s="99">
        <v>6.8376253074624129</v>
      </c>
      <c r="J378" s="106">
        <v>0</v>
      </c>
      <c r="K378" s="109">
        <v>0.14719336517298398</v>
      </c>
      <c r="L378" s="101">
        <v>0</v>
      </c>
      <c r="M378" s="99">
        <v>3.28832933324875</v>
      </c>
      <c r="N378" s="97">
        <v>4.602297986209631E-2</v>
      </c>
      <c r="O378" s="97">
        <v>9.2100317195127165E-2</v>
      </c>
      <c r="P378" s="102">
        <v>13.45518562361937</v>
      </c>
      <c r="Q378" s="103">
        <v>9.1004528208506186E-3</v>
      </c>
      <c r="R378" s="104">
        <v>0.12646721971960773</v>
      </c>
      <c r="S378" s="105">
        <v>9.488325575443584E-3</v>
      </c>
    </row>
    <row r="379" spans="1:19" x14ac:dyDescent="0.3">
      <c r="A379" s="90" t="s">
        <v>262</v>
      </c>
      <c r="B379" s="90" t="s">
        <v>263</v>
      </c>
      <c r="C379" s="107">
        <v>24.890048185929</v>
      </c>
      <c r="D379" s="107">
        <v>58.142079000000003</v>
      </c>
      <c r="E379" s="107">
        <v>3.012596669028238</v>
      </c>
      <c r="F379" s="107">
        <v>0</v>
      </c>
      <c r="G379" s="110">
        <v>86.04472385495724</v>
      </c>
      <c r="H379" s="101">
        <v>19.269360909427999</v>
      </c>
      <c r="I379" s="99">
        <v>59.970390183779855</v>
      </c>
      <c r="J379" s="106">
        <v>1.1840156008643583</v>
      </c>
      <c r="K379" s="109">
        <v>0</v>
      </c>
      <c r="L379" s="101">
        <v>0</v>
      </c>
      <c r="M379" s="99">
        <v>4.0530904867034678</v>
      </c>
      <c r="N379" s="97">
        <v>0</v>
      </c>
      <c r="O379" s="97">
        <v>1.27798248767987</v>
      </c>
      <c r="P379" s="102">
        <v>85.75483966845556</v>
      </c>
      <c r="Q379" s="103">
        <v>-3.3689943266054152E-3</v>
      </c>
      <c r="R379" s="104">
        <v>1.276708466903429</v>
      </c>
      <c r="S379" s="105">
        <v>1.5112887190382972E-2</v>
      </c>
    </row>
    <row r="380" spans="1:19" x14ac:dyDescent="0.3">
      <c r="A380" s="90" t="s">
        <v>63</v>
      </c>
      <c r="B380" s="90" t="s">
        <v>64</v>
      </c>
      <c r="C380" s="107">
        <v>141.92335525505501</v>
      </c>
      <c r="D380" s="107">
        <v>114.20595</v>
      </c>
      <c r="E380" s="107">
        <v>2.8373880856056202</v>
      </c>
      <c r="F380" s="107">
        <v>0</v>
      </c>
      <c r="G380" s="110">
        <v>258.96669334066058</v>
      </c>
      <c r="H380" s="101">
        <v>125.263411656005</v>
      </c>
      <c r="I380" s="99">
        <v>117.16107147193851</v>
      </c>
      <c r="J380" s="106">
        <v>2.3131504732860475</v>
      </c>
      <c r="K380" s="109">
        <v>0</v>
      </c>
      <c r="L380" s="101">
        <v>0</v>
      </c>
      <c r="M380" s="99">
        <v>3.3476214386815104</v>
      </c>
      <c r="N380" s="97">
        <v>0</v>
      </c>
      <c r="O380" s="97">
        <v>0</v>
      </c>
      <c r="P380" s="102">
        <v>248.08525503991109</v>
      </c>
      <c r="Q380" s="103">
        <v>-4.2018678774398938E-2</v>
      </c>
      <c r="R380" s="104">
        <v>-7.9724161182070929E-3</v>
      </c>
      <c r="S380" s="105">
        <v>-3.2134759178865864E-5</v>
      </c>
    </row>
    <row r="381" spans="1:19" x14ac:dyDescent="0.3">
      <c r="A381" s="90" t="s">
        <v>713</v>
      </c>
      <c r="B381" s="90" t="s">
        <v>714</v>
      </c>
      <c r="C381" s="107">
        <v>3.4206428934380004</v>
      </c>
      <c r="D381" s="107">
        <v>8.5326769999999996</v>
      </c>
      <c r="E381" s="107">
        <v>1.5347980047180763</v>
      </c>
      <c r="F381" s="107">
        <v>0</v>
      </c>
      <c r="G381" s="110">
        <v>13.488117898156077</v>
      </c>
      <c r="H381" s="101">
        <v>2.5411955517969997</v>
      </c>
      <c r="I381" s="99">
        <v>8.7128842546029848</v>
      </c>
      <c r="J381" s="106">
        <v>0</v>
      </c>
      <c r="K381" s="109">
        <v>8.6541104723001749E-2</v>
      </c>
      <c r="L381" s="101">
        <v>0</v>
      </c>
      <c r="M381" s="99">
        <v>2.0475411963864825</v>
      </c>
      <c r="N381" s="97">
        <v>0</v>
      </c>
      <c r="O381" s="97">
        <v>0.13741658034068951</v>
      </c>
      <c r="P381" s="102">
        <v>13.525578687850158</v>
      </c>
      <c r="Q381" s="103">
        <v>2.7773177827280938E-3</v>
      </c>
      <c r="R381" s="104">
        <v>0.22374877157231765</v>
      </c>
      <c r="S381" s="105">
        <v>1.6820901558702812E-2</v>
      </c>
    </row>
    <row r="382" spans="1:19" x14ac:dyDescent="0.3">
      <c r="A382" s="90" t="s">
        <v>264</v>
      </c>
      <c r="B382" s="90" t="s">
        <v>265</v>
      </c>
      <c r="C382" s="107">
        <v>26.722062959306999</v>
      </c>
      <c r="D382" s="107">
        <v>81.199554000000006</v>
      </c>
      <c r="E382" s="107">
        <v>3.4678994156668685</v>
      </c>
      <c r="F382" s="107">
        <v>0</v>
      </c>
      <c r="G382" s="110">
        <v>111.38951637497387</v>
      </c>
      <c r="H382" s="101">
        <v>19.069046949643003</v>
      </c>
      <c r="I382" s="99">
        <v>83.363325767993288</v>
      </c>
      <c r="J382" s="106">
        <v>1.6458702027244418</v>
      </c>
      <c r="K382" s="109">
        <v>0</v>
      </c>
      <c r="L382" s="101">
        <v>0</v>
      </c>
      <c r="M382" s="99">
        <v>4.7935871984468772</v>
      </c>
      <c r="N382" s="97">
        <v>0</v>
      </c>
      <c r="O382" s="97">
        <v>2.1094352415434119</v>
      </c>
      <c r="P382" s="102">
        <v>110.98126536035103</v>
      </c>
      <c r="Q382" s="103">
        <v>-3.665075744188769E-3</v>
      </c>
      <c r="R382" s="104">
        <v>2.1080531988298645</v>
      </c>
      <c r="S382" s="105">
        <v>1.9362459846435115E-2</v>
      </c>
    </row>
    <row r="383" spans="1:19" x14ac:dyDescent="0.3">
      <c r="A383" s="90" t="s">
        <v>95</v>
      </c>
      <c r="B383" s="90" t="s">
        <v>96</v>
      </c>
      <c r="C383" s="107">
        <v>137.38981634190199</v>
      </c>
      <c r="D383" s="107">
        <v>80.951370999999995</v>
      </c>
      <c r="E383" s="107">
        <v>3.439116716679171</v>
      </c>
      <c r="F383" s="107">
        <v>0</v>
      </c>
      <c r="G383" s="110">
        <v>221.78030405858115</v>
      </c>
      <c r="H383" s="101">
        <v>123.200313284277</v>
      </c>
      <c r="I383" s="99">
        <v>84.497799502891496</v>
      </c>
      <c r="J383" s="106">
        <v>1.6682684995635002</v>
      </c>
      <c r="K383" s="109">
        <v>0</v>
      </c>
      <c r="L383" s="101">
        <v>0</v>
      </c>
      <c r="M383" s="99">
        <v>4.1237092835024951</v>
      </c>
      <c r="N383" s="97">
        <v>0</v>
      </c>
      <c r="O383" s="97">
        <v>0</v>
      </c>
      <c r="P383" s="102">
        <v>213.49009057023449</v>
      </c>
      <c r="Q383" s="103">
        <v>-3.7380296341179536E-2</v>
      </c>
      <c r="R383" s="104">
        <v>-7.8402372780885798E-3</v>
      </c>
      <c r="S383" s="105">
        <v>-3.6722778756845433E-5</v>
      </c>
    </row>
    <row r="384" spans="1:19" x14ac:dyDescent="0.3">
      <c r="A384" s="90" t="s">
        <v>491</v>
      </c>
      <c r="B384" s="90" t="s">
        <v>492</v>
      </c>
      <c r="C384" s="107">
        <v>4.2870353494279998</v>
      </c>
      <c r="D384" s="107">
        <v>4.9610010000000004</v>
      </c>
      <c r="E384" s="107">
        <v>1.7740962419069355</v>
      </c>
      <c r="F384" s="107">
        <v>0</v>
      </c>
      <c r="G384" s="110">
        <v>11.022132591334936</v>
      </c>
      <c r="H384" s="101">
        <v>3.6066251323990004</v>
      </c>
      <c r="I384" s="99">
        <v>5.1149522643962584</v>
      </c>
      <c r="J384" s="106">
        <v>0</v>
      </c>
      <c r="K384" s="109">
        <v>8.7146149104168888E-2</v>
      </c>
      <c r="L384" s="101">
        <v>0</v>
      </c>
      <c r="M384" s="99">
        <v>2.3826336036930158</v>
      </c>
      <c r="N384" s="97">
        <v>0</v>
      </c>
      <c r="O384" s="97">
        <v>1.3343928262634665E-2</v>
      </c>
      <c r="P384" s="102">
        <v>11.204701077855077</v>
      </c>
      <c r="Q384" s="103">
        <v>1.6563807866335031E-2</v>
      </c>
      <c r="R384" s="104">
        <v>0.10023172487774445</v>
      </c>
      <c r="S384" s="105">
        <v>9.0262507546900739E-3</v>
      </c>
    </row>
    <row r="385" spans="1:19" x14ac:dyDescent="0.3">
      <c r="A385" s="90" t="s">
        <v>341</v>
      </c>
      <c r="B385" s="90" t="s">
        <v>342</v>
      </c>
      <c r="C385" s="107">
        <v>115.303689702247</v>
      </c>
      <c r="D385" s="107">
        <v>212.08354700000001</v>
      </c>
      <c r="E385" s="107">
        <v>2.7259691981053673</v>
      </c>
      <c r="F385" s="107">
        <v>0</v>
      </c>
      <c r="G385" s="110">
        <v>330.1132059003524</v>
      </c>
      <c r="H385" s="101">
        <v>94.450161756625988</v>
      </c>
      <c r="I385" s="99">
        <v>219.57079913651091</v>
      </c>
      <c r="J385" s="106">
        <v>4.3350602001285257</v>
      </c>
      <c r="K385" s="109">
        <v>0</v>
      </c>
      <c r="L385" s="101">
        <v>0</v>
      </c>
      <c r="M385" s="99">
        <v>3.5382707347141422</v>
      </c>
      <c r="N385" s="97">
        <v>0</v>
      </c>
      <c r="O385" s="97">
        <v>2.5166311962690844</v>
      </c>
      <c r="P385" s="102">
        <v>324.41092302424869</v>
      </c>
      <c r="Q385" s="103">
        <v>-1.7273719361063651E-2</v>
      </c>
      <c r="R385" s="104">
        <v>2.5103189880937293</v>
      </c>
      <c r="S385" s="105">
        <v>7.7984289455131865E-3</v>
      </c>
    </row>
    <row r="386" spans="1:19" x14ac:dyDescent="0.3">
      <c r="A386" s="90" t="s">
        <v>737</v>
      </c>
      <c r="B386" s="90" t="s">
        <v>738</v>
      </c>
      <c r="C386" s="107">
        <v>4.5752504792320003</v>
      </c>
      <c r="D386" s="107">
        <v>7.8979100000000004</v>
      </c>
      <c r="E386" s="107">
        <v>1.0889054884848888</v>
      </c>
      <c r="F386" s="107">
        <v>0</v>
      </c>
      <c r="G386" s="110">
        <v>13.562065967716888</v>
      </c>
      <c r="H386" s="101">
        <v>3.657556656668</v>
      </c>
      <c r="I386" s="99">
        <v>8.144523099017718</v>
      </c>
      <c r="J386" s="106">
        <v>0</v>
      </c>
      <c r="K386" s="109">
        <v>8.1591142156808225E-2</v>
      </c>
      <c r="L386" s="101">
        <v>0</v>
      </c>
      <c r="M386" s="99">
        <v>1.6051324302548264</v>
      </c>
      <c r="N386" s="97">
        <v>0</v>
      </c>
      <c r="O386" s="97">
        <v>9.9863499601022615E-2</v>
      </c>
      <c r="P386" s="102">
        <v>13.588666827698376</v>
      </c>
      <c r="Q386" s="103">
        <v>1.9614165013507323E-3</v>
      </c>
      <c r="R386" s="104">
        <v>0.18118724069378622</v>
      </c>
      <c r="S386" s="105">
        <v>1.3513892713243793E-2</v>
      </c>
    </row>
    <row r="387" spans="1:19" x14ac:dyDescent="0.3">
      <c r="A387" s="90" t="s">
        <v>493</v>
      </c>
      <c r="B387" s="90" t="s">
        <v>494</v>
      </c>
      <c r="C387" s="107">
        <v>4.2675118464059993</v>
      </c>
      <c r="D387" s="107">
        <v>5.2311629999999996</v>
      </c>
      <c r="E387" s="107">
        <v>2.9161888653389805</v>
      </c>
      <c r="F387" s="107">
        <v>1.0556134113034802E-2</v>
      </c>
      <c r="G387" s="110">
        <v>12.425419845858015</v>
      </c>
      <c r="H387" s="101">
        <v>3.5686612829430002</v>
      </c>
      <c r="I387" s="99">
        <v>5.4398807967786826</v>
      </c>
      <c r="J387" s="106">
        <v>0</v>
      </c>
      <c r="K387" s="109">
        <v>0.16569781385592172</v>
      </c>
      <c r="L387" s="101">
        <v>0</v>
      </c>
      <c r="M387" s="99">
        <v>4.0815444779081398</v>
      </c>
      <c r="N387" s="97">
        <v>5.4823793296729144E-2</v>
      </c>
      <c r="O387" s="97">
        <v>1.3143096949433119E-2</v>
      </c>
      <c r="P387" s="102">
        <v>13.323751261731907</v>
      </c>
      <c r="Q387" s="103">
        <v>7.2297872186053269E-2</v>
      </c>
      <c r="R387" s="104">
        <v>5.4083949628941141E-2</v>
      </c>
      <c r="S387" s="105">
        <v>4.0757577682156649E-3</v>
      </c>
    </row>
    <row r="388" spans="1:19" x14ac:dyDescent="0.3">
      <c r="A388" s="90" t="s">
        <v>353</v>
      </c>
      <c r="B388" s="90" t="s">
        <v>354</v>
      </c>
      <c r="C388" s="107">
        <v>5.6068142549599997</v>
      </c>
      <c r="D388" s="107">
        <v>8.7212150000000008</v>
      </c>
      <c r="E388" s="107">
        <v>3.2704266902836858</v>
      </c>
      <c r="F388" s="107">
        <v>0</v>
      </c>
      <c r="G388" s="110">
        <v>17.598455945243686</v>
      </c>
      <c r="H388" s="101">
        <v>4.5526512816959999</v>
      </c>
      <c r="I388" s="99">
        <v>8.9694349019044743</v>
      </c>
      <c r="J388" s="106">
        <v>0</v>
      </c>
      <c r="K388" s="109">
        <v>0.21854089902921039</v>
      </c>
      <c r="L388" s="101">
        <v>0</v>
      </c>
      <c r="M388" s="99">
        <v>3.6721485010406592</v>
      </c>
      <c r="N388" s="97">
        <v>0</v>
      </c>
      <c r="O388" s="97">
        <v>8.4542407206573925E-2</v>
      </c>
      <c r="P388" s="102">
        <v>17.497317990876919</v>
      </c>
      <c r="Q388" s="103">
        <v>-5.7469788645918667E-3</v>
      </c>
      <c r="R388" s="104">
        <v>8.4210766712885743E-2</v>
      </c>
      <c r="S388" s="105">
        <v>4.8360562895993159E-3</v>
      </c>
    </row>
    <row r="389" spans="1:19" x14ac:dyDescent="0.3">
      <c r="A389" s="90" t="s">
        <v>563</v>
      </c>
      <c r="B389" s="90" t="s">
        <v>564</v>
      </c>
      <c r="C389" s="107">
        <v>5.6235899540540002</v>
      </c>
      <c r="D389" s="107">
        <v>6.2315360000000002</v>
      </c>
      <c r="E389" s="107">
        <v>1.8238211875805748</v>
      </c>
      <c r="F389" s="107">
        <v>0</v>
      </c>
      <c r="G389" s="110">
        <v>13.678947141634573</v>
      </c>
      <c r="H389" s="101">
        <v>4.7513670822440002</v>
      </c>
      <c r="I389" s="99">
        <v>6.3910292090217862</v>
      </c>
      <c r="J389" s="106">
        <v>0</v>
      </c>
      <c r="K389" s="109">
        <v>9.3077538377882074E-2</v>
      </c>
      <c r="L389" s="101">
        <v>0</v>
      </c>
      <c r="M389" s="99">
        <v>2.3031276950535071</v>
      </c>
      <c r="N389" s="97">
        <v>0</v>
      </c>
      <c r="O389" s="97">
        <v>5.1423734973591265E-3</v>
      </c>
      <c r="P389" s="102">
        <v>13.543743898194535</v>
      </c>
      <c r="Q389" s="103">
        <v>-9.8840387377856585E-3</v>
      </c>
      <c r="R389" s="104">
        <v>9.7883061980533981E-2</v>
      </c>
      <c r="S389" s="105">
        <v>7.2797913925230894E-3</v>
      </c>
    </row>
    <row r="390" spans="1:19" x14ac:dyDescent="0.3">
      <c r="A390" s="90" t="s">
        <v>495</v>
      </c>
      <c r="B390" s="90" t="s">
        <v>496</v>
      </c>
      <c r="C390" s="107">
        <v>4.6002615079659996</v>
      </c>
      <c r="D390" s="107">
        <v>6.5333199999999998</v>
      </c>
      <c r="E390" s="107">
        <v>1.6152998994276142</v>
      </c>
      <c r="F390" s="107">
        <v>0</v>
      </c>
      <c r="G390" s="110">
        <v>12.748881407393613</v>
      </c>
      <c r="H390" s="101">
        <v>3.7811251720009995</v>
      </c>
      <c r="I390" s="99">
        <v>6.8019665134953353</v>
      </c>
      <c r="J390" s="106">
        <v>0</v>
      </c>
      <c r="K390" s="109">
        <v>7.6194697822583021E-2</v>
      </c>
      <c r="L390" s="101">
        <v>0</v>
      </c>
      <c r="M390" s="99">
        <v>2.3564500819795482</v>
      </c>
      <c r="N390" s="97">
        <v>0</v>
      </c>
      <c r="O390" s="97">
        <v>4.3235366331933416E-2</v>
      </c>
      <c r="P390" s="102">
        <v>13.0589718316304</v>
      </c>
      <c r="Q390" s="103">
        <v>2.4322951506706485E-2</v>
      </c>
      <c r="R390" s="104">
        <v>0.11914869476436607</v>
      </c>
      <c r="S390" s="105">
        <v>9.2079075196095286E-3</v>
      </c>
    </row>
    <row r="391" spans="1:19" x14ac:dyDescent="0.3">
      <c r="A391" s="90" t="s">
        <v>226</v>
      </c>
      <c r="B391" s="90" t="s">
        <v>227</v>
      </c>
      <c r="C391" s="107">
        <v>47.090181412090999</v>
      </c>
      <c r="D391" s="107">
        <v>72.736339999999998</v>
      </c>
      <c r="E391" s="107">
        <v>3.6970553527923085</v>
      </c>
      <c r="F391" s="107">
        <v>0</v>
      </c>
      <c r="G391" s="110">
        <v>123.5235767648833</v>
      </c>
      <c r="H391" s="101">
        <v>39.194778569133</v>
      </c>
      <c r="I391" s="99">
        <v>74.559363914063809</v>
      </c>
      <c r="J391" s="106">
        <v>1.472050620218426</v>
      </c>
      <c r="K391" s="109">
        <v>0</v>
      </c>
      <c r="L391" s="101">
        <v>0</v>
      </c>
      <c r="M391" s="99">
        <v>4.7034191444110478</v>
      </c>
      <c r="N391" s="97">
        <v>0</v>
      </c>
      <c r="O391" s="97">
        <v>0.78073092283749601</v>
      </c>
      <c r="P391" s="102">
        <v>120.71034317066378</v>
      </c>
      <c r="Q391" s="103">
        <v>-2.277487155002221E-2</v>
      </c>
      <c r="R391" s="104">
        <v>0.77813201112560648</v>
      </c>
      <c r="S391" s="105">
        <v>6.4880985983866105E-3</v>
      </c>
    </row>
    <row r="392" spans="1:19" x14ac:dyDescent="0.3">
      <c r="A392" s="57"/>
      <c r="B392" s="57"/>
      <c r="C392" s="57"/>
      <c r="D392" s="57"/>
      <c r="E392" s="57"/>
      <c r="F392" s="57"/>
      <c r="G392" s="113"/>
      <c r="H392" s="114"/>
      <c r="I392" s="115"/>
      <c r="J392" s="116"/>
      <c r="K392" s="115"/>
      <c r="L392" s="114"/>
      <c r="M392" s="115"/>
      <c r="N392" s="113"/>
      <c r="O392" s="113"/>
    </row>
    <row r="393" spans="1:19" x14ac:dyDescent="0.3">
      <c r="A393" s="57"/>
      <c r="B393" s="57"/>
      <c r="C393" s="57"/>
      <c r="D393" s="57"/>
      <c r="E393" s="57"/>
      <c r="F393" s="57"/>
      <c r="G393" s="113"/>
      <c r="H393" s="114"/>
      <c r="I393" s="115"/>
      <c r="J393" s="116"/>
      <c r="K393" s="115"/>
      <c r="L393" s="114"/>
      <c r="M393" s="115"/>
      <c r="N393" s="113"/>
      <c r="O393" s="113"/>
    </row>
    <row r="394" spans="1:19" x14ac:dyDescent="0.3">
      <c r="A394" s="57"/>
      <c r="B394" s="57"/>
      <c r="C394" s="57"/>
      <c r="D394" s="57"/>
      <c r="E394" s="57"/>
      <c r="F394" s="57"/>
      <c r="G394" s="113"/>
      <c r="H394" s="114"/>
      <c r="I394" s="115"/>
      <c r="J394" s="116"/>
      <c r="K394" s="115"/>
      <c r="L394" s="114"/>
      <c r="M394" s="115"/>
      <c r="N394" s="113"/>
      <c r="O394" s="113"/>
    </row>
  </sheetData>
  <pageMargins left="0.70866141732283472" right="0.70866141732283472" top="0.74803149606299213" bottom="0.74803149606299213" header="0.31496062992125984" footer="0.31496062992125984"/>
  <pageSetup paperSize="8" scale="54" fitToHeight="0" orientation="landscape" r:id="rId1"/>
  <rowBreaks count="1" manualBreakCount="1">
    <brk id="9" max="16383" man="1"/>
  </rowBreaks>
  <colBreaks count="1" manualBreakCount="1">
    <brk id="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407"/>
  <sheetViews>
    <sheetView workbookViewId="0">
      <selection activeCell="B25" sqref="B25"/>
    </sheetView>
  </sheetViews>
  <sheetFormatPr defaultRowHeight="14.4" x14ac:dyDescent="0.3"/>
  <cols>
    <col min="1" max="1" width="10.88671875" style="8"/>
    <col min="2" max="2" width="31.5546875" style="8" customWidth="1"/>
    <col min="3" max="3" width="12.5546875" style="5" customWidth="1"/>
    <col min="4" max="4" width="10.88671875" style="5" customWidth="1"/>
    <col min="5" max="5" width="12.88671875" style="5" customWidth="1"/>
    <col min="6" max="6" width="10.88671875" style="7" customWidth="1"/>
    <col min="7" max="7" width="12.44140625" style="7" customWidth="1"/>
    <col min="8" max="8" width="13.44140625" style="5" customWidth="1"/>
    <col min="9" max="13" width="15.44140625" style="5" customWidth="1"/>
  </cols>
  <sheetData>
    <row r="1" spans="1:13" s="13" customFormat="1" x14ac:dyDescent="0.3">
      <c r="A1" s="125" t="s">
        <v>1369</v>
      </c>
      <c r="B1" s="4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s="13" customFormat="1" x14ac:dyDescent="0.3">
      <c r="A2" s="125" t="s">
        <v>1351</v>
      </c>
      <c r="B2" s="4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32" x14ac:dyDescent="0.3">
      <c r="A3" s="2" t="s">
        <v>0</v>
      </c>
      <c r="B3" s="2" t="s">
        <v>1</v>
      </c>
      <c r="C3" s="2" t="s">
        <v>8</v>
      </c>
      <c r="D3" s="9" t="s">
        <v>15</v>
      </c>
      <c r="E3" s="2" t="s">
        <v>17</v>
      </c>
      <c r="F3" s="10" t="s">
        <v>19</v>
      </c>
      <c r="G3" s="10" t="s">
        <v>20</v>
      </c>
      <c r="H3" s="10" t="s">
        <v>22</v>
      </c>
      <c r="I3" s="10" t="s">
        <v>24</v>
      </c>
      <c r="J3" s="10" t="s">
        <v>26</v>
      </c>
      <c r="K3" s="10" t="s">
        <v>28</v>
      </c>
      <c r="L3" s="10" t="s">
        <v>30</v>
      </c>
      <c r="M3" s="10" t="s">
        <v>32</v>
      </c>
    </row>
    <row r="4" spans="1:13" x14ac:dyDescent="0.3">
      <c r="A4" s="2"/>
      <c r="B4" s="2"/>
      <c r="C4" s="2"/>
      <c r="D4" s="9"/>
      <c r="E4" s="2"/>
      <c r="F4" s="10"/>
      <c r="G4" s="10"/>
      <c r="H4" s="10"/>
      <c r="I4" s="10"/>
      <c r="J4" s="10"/>
      <c r="K4" s="10"/>
      <c r="L4" s="10"/>
      <c r="M4" s="10"/>
    </row>
    <row r="5" spans="1:13" x14ac:dyDescent="0.3">
      <c r="A5" s="4" t="s">
        <v>725</v>
      </c>
      <c r="B5" s="4" t="s">
        <v>726</v>
      </c>
      <c r="C5" s="141">
        <v>88980.906279000003</v>
      </c>
      <c r="D5" s="141"/>
      <c r="E5" s="141">
        <v>126126</v>
      </c>
      <c r="F5" s="141"/>
      <c r="G5" s="141">
        <v>63226</v>
      </c>
      <c r="H5" s="141"/>
      <c r="I5" s="141"/>
      <c r="J5" s="141"/>
      <c r="K5" s="141"/>
      <c r="L5" s="141"/>
      <c r="M5" s="141">
        <v>693.23</v>
      </c>
    </row>
    <row r="6" spans="1:13" x14ac:dyDescent="0.3">
      <c r="A6" s="4" t="s">
        <v>363</v>
      </c>
      <c r="B6" s="4" t="s">
        <v>364</v>
      </c>
      <c r="C6" s="141">
        <v>65833.760477999997</v>
      </c>
      <c r="D6" s="141">
        <v>62297.235293999998</v>
      </c>
      <c r="E6" s="141"/>
      <c r="F6" s="141"/>
      <c r="G6" s="141"/>
      <c r="H6" s="141">
        <v>28162</v>
      </c>
      <c r="I6" s="141"/>
      <c r="J6" s="141"/>
      <c r="K6" s="141"/>
      <c r="L6" s="141"/>
      <c r="M6" s="141">
        <v>693.23</v>
      </c>
    </row>
    <row r="7" spans="1:13" x14ac:dyDescent="0.3">
      <c r="A7" s="4" t="s">
        <v>375</v>
      </c>
      <c r="B7" s="4" t="s">
        <v>376</v>
      </c>
      <c r="C7" s="141">
        <v>90071.398138000004</v>
      </c>
      <c r="D7" s="141"/>
      <c r="E7" s="141">
        <v>126575</v>
      </c>
      <c r="F7" s="141"/>
      <c r="G7" s="141">
        <v>64054</v>
      </c>
      <c r="H7" s="141"/>
      <c r="I7" s="141"/>
      <c r="J7" s="141"/>
      <c r="K7" s="141"/>
      <c r="L7" s="141"/>
      <c r="M7" s="141">
        <v>693.23</v>
      </c>
    </row>
    <row r="8" spans="1:13" x14ac:dyDescent="0.3">
      <c r="A8" s="4" t="s">
        <v>727</v>
      </c>
      <c r="B8" s="4" t="s">
        <v>728</v>
      </c>
      <c r="C8" s="141">
        <v>141943.864118</v>
      </c>
      <c r="D8" s="141"/>
      <c r="E8" s="141">
        <v>204674</v>
      </c>
      <c r="F8" s="141"/>
      <c r="G8" s="141">
        <v>103510</v>
      </c>
      <c r="H8" s="141"/>
      <c r="I8" s="141"/>
      <c r="J8" s="141"/>
      <c r="K8" s="141"/>
      <c r="L8" s="141"/>
      <c r="M8" s="141">
        <v>693.23</v>
      </c>
    </row>
    <row r="9" spans="1:13" x14ac:dyDescent="0.3">
      <c r="A9" s="4" t="s">
        <v>629</v>
      </c>
      <c r="B9" s="4" t="s">
        <v>630</v>
      </c>
      <c r="C9" s="141">
        <v>85223.293930999993</v>
      </c>
      <c r="D9" s="141"/>
      <c r="E9" s="141">
        <v>61199</v>
      </c>
      <c r="F9" s="141"/>
      <c r="G9" s="141">
        <v>63868</v>
      </c>
      <c r="H9" s="141"/>
      <c r="I9" s="141"/>
      <c r="J9" s="141"/>
      <c r="K9" s="141"/>
      <c r="L9" s="141"/>
      <c r="M9" s="141">
        <v>693.23</v>
      </c>
    </row>
    <row r="10" spans="1:13" x14ac:dyDescent="0.3">
      <c r="A10" s="4" t="s">
        <v>517</v>
      </c>
      <c r="B10" s="4" t="s">
        <v>518</v>
      </c>
      <c r="C10" s="141">
        <v>91961.737806000005</v>
      </c>
      <c r="D10" s="141">
        <v>15899.352940999999</v>
      </c>
      <c r="E10" s="141">
        <v>68656</v>
      </c>
      <c r="F10" s="141"/>
      <c r="G10" s="141">
        <v>68820</v>
      </c>
      <c r="H10" s="141"/>
      <c r="I10" s="141"/>
      <c r="J10" s="141"/>
      <c r="K10" s="141"/>
      <c r="L10" s="141"/>
      <c r="M10" s="141">
        <v>693.23</v>
      </c>
    </row>
    <row r="11" spans="1:13" x14ac:dyDescent="0.3">
      <c r="A11" s="4" t="s">
        <v>767</v>
      </c>
      <c r="B11" s="4" t="s">
        <v>768</v>
      </c>
      <c r="C11" s="141">
        <v>320314.539039</v>
      </c>
      <c r="D11" s="141"/>
      <c r="E11" s="141"/>
      <c r="F11" s="141"/>
      <c r="G11" s="141"/>
      <c r="H11" s="141"/>
      <c r="I11" s="141"/>
      <c r="J11" s="141"/>
      <c r="K11" s="141"/>
      <c r="L11" s="141"/>
      <c r="M11" s="141"/>
    </row>
    <row r="12" spans="1:13" x14ac:dyDescent="0.3">
      <c r="A12" s="4" t="s">
        <v>346</v>
      </c>
      <c r="B12" s="4" t="s">
        <v>347</v>
      </c>
      <c r="C12" s="141">
        <v>140823.96184999999</v>
      </c>
      <c r="D12" s="141"/>
      <c r="E12" s="141"/>
      <c r="F12" s="141"/>
      <c r="G12" s="141">
        <v>106267</v>
      </c>
      <c r="H12" s="141"/>
      <c r="I12" s="141"/>
      <c r="J12" s="141"/>
      <c r="K12" s="141"/>
      <c r="L12" s="141"/>
      <c r="M12" s="141">
        <v>693.23</v>
      </c>
    </row>
    <row r="13" spans="1:13" x14ac:dyDescent="0.3">
      <c r="A13" s="4" t="s">
        <v>679</v>
      </c>
      <c r="B13" s="4" t="s">
        <v>680</v>
      </c>
      <c r="C13" s="141">
        <v>66882.731757999994</v>
      </c>
      <c r="D13" s="141">
        <v>43392.705882000002</v>
      </c>
      <c r="E13" s="141">
        <v>98712</v>
      </c>
      <c r="F13" s="141"/>
      <c r="G13" s="141">
        <v>49894</v>
      </c>
      <c r="H13" s="141"/>
      <c r="I13" s="141"/>
      <c r="J13" s="141"/>
      <c r="K13" s="141"/>
      <c r="L13" s="141"/>
      <c r="M13" s="141">
        <v>693.23</v>
      </c>
    </row>
    <row r="14" spans="1:13" x14ac:dyDescent="0.3">
      <c r="A14" s="4" t="s">
        <v>134</v>
      </c>
      <c r="B14" s="4" t="s">
        <v>135</v>
      </c>
      <c r="C14" s="141">
        <v>772576.28626399999</v>
      </c>
      <c r="D14" s="141"/>
      <c r="E14" s="141">
        <v>1081849</v>
      </c>
      <c r="F14" s="141"/>
      <c r="G14" s="141"/>
      <c r="H14" s="141"/>
      <c r="I14" s="141">
        <v>698635</v>
      </c>
      <c r="J14" s="141">
        <v>329048</v>
      </c>
      <c r="K14" s="141">
        <v>27573</v>
      </c>
      <c r="L14" s="141">
        <v>9232.5479369999994</v>
      </c>
      <c r="M14" s="141">
        <v>693.23</v>
      </c>
    </row>
    <row r="15" spans="1:13" x14ac:dyDescent="0.3">
      <c r="A15" s="4" t="s">
        <v>137</v>
      </c>
      <c r="B15" s="4" t="s">
        <v>138</v>
      </c>
      <c r="C15" s="141">
        <v>2241330.4178010002</v>
      </c>
      <c r="D15" s="141"/>
      <c r="E15" s="141">
        <v>3262996</v>
      </c>
      <c r="F15" s="141"/>
      <c r="G15" s="141">
        <v>1661268</v>
      </c>
      <c r="H15" s="141"/>
      <c r="I15" s="141">
        <v>1107559</v>
      </c>
      <c r="J15" s="141">
        <v>755837</v>
      </c>
      <c r="K15" s="141">
        <v>52150</v>
      </c>
      <c r="L15" s="141">
        <v>9232.5479369999994</v>
      </c>
      <c r="M15" s="141">
        <v>693.23</v>
      </c>
    </row>
    <row r="16" spans="1:13" x14ac:dyDescent="0.3">
      <c r="A16" s="4" t="s">
        <v>65</v>
      </c>
      <c r="B16" s="4" t="s">
        <v>66</v>
      </c>
      <c r="C16" s="141">
        <v>1201940.5878320001</v>
      </c>
      <c r="D16" s="141"/>
      <c r="E16" s="141">
        <v>853761</v>
      </c>
      <c r="F16" s="141"/>
      <c r="G16" s="141"/>
      <c r="H16" s="141"/>
      <c r="I16" s="141">
        <v>947573</v>
      </c>
      <c r="J16" s="141">
        <v>499478</v>
      </c>
      <c r="K16" s="141">
        <v>18055</v>
      </c>
      <c r="L16" s="141">
        <v>9232.5479369999994</v>
      </c>
      <c r="M16" s="141">
        <v>693.23</v>
      </c>
    </row>
    <row r="17" spans="1:13" x14ac:dyDescent="0.3">
      <c r="A17" s="4" t="s">
        <v>365</v>
      </c>
      <c r="B17" s="4" t="s">
        <v>366</v>
      </c>
      <c r="C17" s="141">
        <v>62739.324034999998</v>
      </c>
      <c r="D17" s="141"/>
      <c r="E17" s="141"/>
      <c r="F17" s="141"/>
      <c r="G17" s="141">
        <v>47141</v>
      </c>
      <c r="H17" s="141">
        <v>141038</v>
      </c>
      <c r="I17" s="141"/>
      <c r="J17" s="141"/>
      <c r="K17" s="141"/>
      <c r="L17" s="141"/>
      <c r="M17" s="141">
        <v>693.23</v>
      </c>
    </row>
    <row r="18" spans="1:13" x14ac:dyDescent="0.3">
      <c r="A18" s="4" t="s">
        <v>429</v>
      </c>
      <c r="B18" s="4" t="s">
        <v>430</v>
      </c>
      <c r="C18" s="141">
        <v>233843.897731</v>
      </c>
      <c r="D18" s="141"/>
      <c r="E18" s="141">
        <v>323999</v>
      </c>
      <c r="F18" s="141"/>
      <c r="G18" s="141">
        <v>165474</v>
      </c>
      <c r="H18" s="141"/>
      <c r="I18" s="141"/>
      <c r="J18" s="141"/>
      <c r="K18" s="141"/>
      <c r="L18" s="141"/>
      <c r="M18" s="141">
        <v>693.23</v>
      </c>
    </row>
    <row r="19" spans="1:13" x14ac:dyDescent="0.3">
      <c r="A19" s="4" t="s">
        <v>465</v>
      </c>
      <c r="B19" s="4" t="s">
        <v>466</v>
      </c>
      <c r="C19" s="141">
        <v>97350.762881999995</v>
      </c>
      <c r="D19" s="141"/>
      <c r="E19" s="141">
        <v>138426</v>
      </c>
      <c r="F19" s="141"/>
      <c r="G19" s="141">
        <v>69922</v>
      </c>
      <c r="H19" s="141"/>
      <c r="I19" s="141"/>
      <c r="J19" s="141"/>
      <c r="K19" s="141"/>
      <c r="L19" s="141"/>
      <c r="M19" s="141">
        <v>693.23</v>
      </c>
    </row>
    <row r="20" spans="1:13" x14ac:dyDescent="0.3">
      <c r="A20" s="4" t="s">
        <v>631</v>
      </c>
      <c r="B20" s="4" t="s">
        <v>632</v>
      </c>
      <c r="C20" s="141">
        <v>79793.324951999995</v>
      </c>
      <c r="D20" s="141">
        <v>10281.058824</v>
      </c>
      <c r="E20" s="141">
        <v>55624</v>
      </c>
      <c r="F20" s="141"/>
      <c r="G20" s="141"/>
      <c r="H20" s="141"/>
      <c r="I20" s="141"/>
      <c r="J20" s="141"/>
      <c r="K20" s="141"/>
      <c r="L20" s="141"/>
      <c r="M20" s="141">
        <v>693.23</v>
      </c>
    </row>
    <row r="21" spans="1:13" x14ac:dyDescent="0.3">
      <c r="A21" s="4" t="s">
        <v>201</v>
      </c>
      <c r="B21" s="4" t="s">
        <v>202</v>
      </c>
      <c r="C21" s="141">
        <v>1116250.1873939999</v>
      </c>
      <c r="D21" s="141"/>
      <c r="E21" s="141">
        <v>1588886</v>
      </c>
      <c r="F21" s="141">
        <v>-51936</v>
      </c>
      <c r="G21" s="141">
        <v>813371</v>
      </c>
      <c r="H21" s="141"/>
      <c r="I21" s="141">
        <v>558376</v>
      </c>
      <c r="J21" s="141">
        <v>442867</v>
      </c>
      <c r="K21" s="141">
        <v>37407</v>
      </c>
      <c r="L21" s="141">
        <v>13848.821900000001</v>
      </c>
      <c r="M21" s="141">
        <v>693.23</v>
      </c>
    </row>
    <row r="22" spans="1:13" x14ac:dyDescent="0.3">
      <c r="A22" s="4" t="s">
        <v>306</v>
      </c>
      <c r="B22" s="4" t="s">
        <v>307</v>
      </c>
      <c r="C22" s="141">
        <v>1057010.702115</v>
      </c>
      <c r="D22" s="141"/>
      <c r="E22" s="141">
        <v>1521464</v>
      </c>
      <c r="F22" s="141"/>
      <c r="G22" s="141">
        <v>787753</v>
      </c>
      <c r="H22" s="141"/>
      <c r="I22" s="141">
        <v>475020</v>
      </c>
      <c r="J22" s="141">
        <v>350211</v>
      </c>
      <c r="K22" s="141">
        <v>36063</v>
      </c>
      <c r="L22" s="141">
        <v>9232.5479369999994</v>
      </c>
      <c r="M22" s="141">
        <v>693.23</v>
      </c>
    </row>
    <row r="23" spans="1:13" x14ac:dyDescent="0.3">
      <c r="A23" s="4" t="s">
        <v>775</v>
      </c>
      <c r="B23" s="4" t="s">
        <v>776</v>
      </c>
      <c r="C23" s="141">
        <v>246601.09545399999</v>
      </c>
      <c r="D23" s="141"/>
      <c r="E23" s="141"/>
      <c r="F23" s="141"/>
      <c r="G23" s="141">
        <v>211162</v>
      </c>
      <c r="H23" s="141"/>
      <c r="I23" s="141"/>
      <c r="J23" s="141"/>
      <c r="K23" s="141"/>
      <c r="L23" s="141"/>
      <c r="M23" s="141"/>
    </row>
    <row r="24" spans="1:13" x14ac:dyDescent="0.3">
      <c r="A24" s="4" t="s">
        <v>791</v>
      </c>
      <c r="B24" s="4" t="s">
        <v>792</v>
      </c>
      <c r="C24" s="141">
        <v>268144.50891400001</v>
      </c>
      <c r="D24" s="141"/>
      <c r="E24" s="141">
        <v>206490</v>
      </c>
      <c r="F24" s="141"/>
      <c r="G24" s="141"/>
      <c r="H24" s="141"/>
      <c r="I24" s="141"/>
      <c r="J24" s="141"/>
      <c r="K24" s="141"/>
      <c r="L24" s="141"/>
      <c r="M24" s="141"/>
    </row>
    <row r="25" spans="1:13" x14ac:dyDescent="0.3">
      <c r="A25" s="4" t="s">
        <v>139</v>
      </c>
      <c r="B25" s="4" t="s">
        <v>140</v>
      </c>
      <c r="C25" s="141">
        <v>1369361.3635410001</v>
      </c>
      <c r="D25" s="141"/>
      <c r="E25" s="141">
        <v>1926879</v>
      </c>
      <c r="F25" s="141">
        <v>-84287</v>
      </c>
      <c r="G25" s="141"/>
      <c r="H25" s="141"/>
      <c r="I25" s="141">
        <v>710355</v>
      </c>
      <c r="J25" s="141">
        <v>571978</v>
      </c>
      <c r="K25" s="141">
        <v>48545</v>
      </c>
      <c r="L25" s="141">
        <v>9232.5479369999994</v>
      </c>
      <c r="M25" s="141">
        <v>693.23</v>
      </c>
    </row>
    <row r="26" spans="1:13" x14ac:dyDescent="0.3">
      <c r="A26" s="4" t="s">
        <v>83</v>
      </c>
      <c r="B26" s="4" t="s">
        <v>84</v>
      </c>
      <c r="C26" s="141">
        <v>4789266.6636610003</v>
      </c>
      <c r="D26" s="141"/>
      <c r="E26" s="141">
        <v>3346175</v>
      </c>
      <c r="F26" s="141"/>
      <c r="G26" s="141"/>
      <c r="H26" s="141"/>
      <c r="I26" s="141">
        <v>4285114</v>
      </c>
      <c r="J26" s="141">
        <v>2292988</v>
      </c>
      <c r="K26" s="141">
        <v>109833</v>
      </c>
      <c r="L26" s="141">
        <v>18465.095870000001</v>
      </c>
      <c r="M26" s="141">
        <v>693.23</v>
      </c>
    </row>
    <row r="27" spans="1:13" x14ac:dyDescent="0.3">
      <c r="A27" s="4" t="s">
        <v>565</v>
      </c>
      <c r="B27" s="4" t="s">
        <v>566</v>
      </c>
      <c r="C27" s="141">
        <v>62535.757866</v>
      </c>
      <c r="D27" s="141"/>
      <c r="E27" s="141">
        <v>44350</v>
      </c>
      <c r="F27" s="141"/>
      <c r="G27" s="141"/>
      <c r="H27" s="141"/>
      <c r="I27" s="141"/>
      <c r="J27" s="141"/>
      <c r="K27" s="141"/>
      <c r="L27" s="141"/>
      <c r="M27" s="141">
        <v>693.23</v>
      </c>
    </row>
    <row r="28" spans="1:13" x14ac:dyDescent="0.3">
      <c r="A28" s="4" t="s">
        <v>284</v>
      </c>
      <c r="B28" s="4" t="s">
        <v>285</v>
      </c>
      <c r="C28" s="141">
        <v>725057.13759699999</v>
      </c>
      <c r="D28" s="141"/>
      <c r="E28" s="141">
        <v>989567</v>
      </c>
      <c r="F28" s="141"/>
      <c r="G28" s="141">
        <v>516497</v>
      </c>
      <c r="H28" s="141"/>
      <c r="I28" s="141">
        <v>584899</v>
      </c>
      <c r="J28" s="141">
        <v>298725</v>
      </c>
      <c r="K28" s="141">
        <v>21001</v>
      </c>
      <c r="L28" s="141">
        <v>9232.5479369999994</v>
      </c>
      <c r="M28" s="141">
        <v>693.23</v>
      </c>
    </row>
    <row r="29" spans="1:13" x14ac:dyDescent="0.3">
      <c r="A29" s="4" t="s">
        <v>286</v>
      </c>
      <c r="B29" s="4" t="s">
        <v>287</v>
      </c>
      <c r="C29" s="141">
        <v>862838.56372700003</v>
      </c>
      <c r="D29" s="141"/>
      <c r="E29" s="141">
        <v>1210334</v>
      </c>
      <c r="F29" s="141"/>
      <c r="G29" s="141">
        <v>614803</v>
      </c>
      <c r="H29" s="141"/>
      <c r="I29" s="141">
        <v>691462</v>
      </c>
      <c r="J29" s="141">
        <v>454671</v>
      </c>
      <c r="K29" s="141">
        <v>15565</v>
      </c>
      <c r="L29" s="141">
        <v>9232.5479369999994</v>
      </c>
      <c r="M29" s="141">
        <v>693.23</v>
      </c>
    </row>
    <row r="30" spans="1:13" x14ac:dyDescent="0.3">
      <c r="A30" s="4" t="s">
        <v>377</v>
      </c>
      <c r="B30" s="4" t="s">
        <v>378</v>
      </c>
      <c r="C30" s="141">
        <v>51971.654028999998</v>
      </c>
      <c r="D30" s="141"/>
      <c r="E30" s="141">
        <v>72836</v>
      </c>
      <c r="F30" s="141"/>
      <c r="G30" s="141">
        <v>37002</v>
      </c>
      <c r="H30" s="141"/>
      <c r="I30" s="141"/>
      <c r="J30" s="141"/>
      <c r="K30" s="141"/>
      <c r="L30" s="141"/>
      <c r="M30" s="141">
        <v>693.23</v>
      </c>
    </row>
    <row r="31" spans="1:13" x14ac:dyDescent="0.3">
      <c r="A31" s="4" t="s">
        <v>34</v>
      </c>
      <c r="B31" s="4" t="s">
        <v>35</v>
      </c>
      <c r="C31" s="141">
        <v>1456541.8914059999</v>
      </c>
      <c r="D31" s="141"/>
      <c r="E31" s="141"/>
      <c r="F31" s="141"/>
      <c r="G31" s="141">
        <v>1097915</v>
      </c>
      <c r="H31" s="141"/>
      <c r="I31" s="141">
        <v>1063648</v>
      </c>
      <c r="J31" s="141">
        <v>628571</v>
      </c>
      <c r="K31" s="141">
        <v>23118</v>
      </c>
      <c r="L31" s="141">
        <v>9232.5479369999994</v>
      </c>
      <c r="M31" s="141">
        <v>693.23</v>
      </c>
    </row>
    <row r="32" spans="1:13" x14ac:dyDescent="0.3">
      <c r="A32" s="4" t="s">
        <v>579</v>
      </c>
      <c r="B32" s="4" t="s">
        <v>580</v>
      </c>
      <c r="C32" s="141">
        <v>47458.021148</v>
      </c>
      <c r="D32" s="141">
        <v>16313.294118</v>
      </c>
      <c r="E32" s="141">
        <v>67365</v>
      </c>
      <c r="F32" s="141"/>
      <c r="G32" s="141">
        <v>34205</v>
      </c>
      <c r="H32" s="141">
        <v>71863</v>
      </c>
      <c r="I32" s="141"/>
      <c r="J32" s="141"/>
      <c r="K32" s="141"/>
      <c r="L32" s="141"/>
      <c r="M32" s="141">
        <v>693.23</v>
      </c>
    </row>
    <row r="33" spans="1:13" x14ac:dyDescent="0.3">
      <c r="A33" s="4" t="s">
        <v>234</v>
      </c>
      <c r="B33" s="4" t="s">
        <v>235</v>
      </c>
      <c r="C33" s="141">
        <v>1161631.6029459999</v>
      </c>
      <c r="D33" s="141"/>
      <c r="E33" s="141">
        <v>1642949</v>
      </c>
      <c r="F33" s="141">
        <v>-149744</v>
      </c>
      <c r="G33" s="141">
        <v>856296</v>
      </c>
      <c r="H33" s="141"/>
      <c r="I33" s="141">
        <v>676334</v>
      </c>
      <c r="J33" s="141">
        <v>505037</v>
      </c>
      <c r="K33" s="141">
        <v>14986</v>
      </c>
      <c r="L33" s="141">
        <v>9232.5479369999994</v>
      </c>
      <c r="M33" s="141">
        <v>693.23</v>
      </c>
    </row>
    <row r="34" spans="1:13" x14ac:dyDescent="0.3">
      <c r="A34" s="4" t="s">
        <v>254</v>
      </c>
      <c r="B34" s="4" t="s">
        <v>255</v>
      </c>
      <c r="C34" s="141">
        <v>698827.66552200005</v>
      </c>
      <c r="D34" s="141"/>
      <c r="E34" s="141">
        <v>999198</v>
      </c>
      <c r="F34" s="141">
        <v>-128248</v>
      </c>
      <c r="G34" s="141">
        <v>505462</v>
      </c>
      <c r="H34" s="141"/>
      <c r="I34" s="141">
        <v>276863</v>
      </c>
      <c r="J34" s="141">
        <v>186032</v>
      </c>
      <c r="K34" s="141">
        <v>22314</v>
      </c>
      <c r="L34" s="141">
        <v>9232.5479369999994</v>
      </c>
      <c r="M34" s="141">
        <v>693.23</v>
      </c>
    </row>
    <row r="35" spans="1:13" x14ac:dyDescent="0.3">
      <c r="A35" s="4" t="s">
        <v>97</v>
      </c>
      <c r="B35" s="4" t="s">
        <v>98</v>
      </c>
      <c r="C35" s="141">
        <v>2349640.30669</v>
      </c>
      <c r="D35" s="141"/>
      <c r="E35" s="141"/>
      <c r="F35" s="141"/>
      <c r="G35" s="141"/>
      <c r="H35" s="141"/>
      <c r="I35" s="141">
        <v>1757731</v>
      </c>
      <c r="J35" s="141">
        <v>992337</v>
      </c>
      <c r="K35" s="141">
        <v>51369</v>
      </c>
      <c r="L35" s="141">
        <v>18465.095870000001</v>
      </c>
      <c r="M35" s="141">
        <v>693.23</v>
      </c>
    </row>
    <row r="36" spans="1:13" x14ac:dyDescent="0.3">
      <c r="A36" s="4" t="s">
        <v>431</v>
      </c>
      <c r="B36" s="4" t="s">
        <v>432</v>
      </c>
      <c r="C36" s="141">
        <v>125784.862337</v>
      </c>
      <c r="D36" s="141">
        <v>4234.2352940000001</v>
      </c>
      <c r="E36" s="141">
        <v>175767</v>
      </c>
      <c r="F36" s="141"/>
      <c r="G36" s="141">
        <v>87460</v>
      </c>
      <c r="H36" s="141"/>
      <c r="I36" s="141"/>
      <c r="J36" s="141"/>
      <c r="K36" s="141"/>
      <c r="L36" s="141"/>
      <c r="M36" s="141">
        <v>693.23</v>
      </c>
    </row>
    <row r="37" spans="1:13" x14ac:dyDescent="0.3">
      <c r="A37" s="4" t="s">
        <v>593</v>
      </c>
      <c r="B37" s="4" t="s">
        <v>594</v>
      </c>
      <c r="C37" s="141">
        <v>42354.450048999999</v>
      </c>
      <c r="D37" s="141">
        <v>90405.117647000006</v>
      </c>
      <c r="E37" s="141">
        <v>30719</v>
      </c>
      <c r="F37" s="141"/>
      <c r="G37" s="141">
        <v>31663</v>
      </c>
      <c r="H37" s="141"/>
      <c r="I37" s="141"/>
      <c r="J37" s="141"/>
      <c r="K37" s="141"/>
      <c r="L37" s="141"/>
      <c r="M37" s="141">
        <v>693.23</v>
      </c>
    </row>
    <row r="38" spans="1:13" x14ac:dyDescent="0.3">
      <c r="A38" s="4" t="s">
        <v>141</v>
      </c>
      <c r="B38" s="4" t="s">
        <v>142</v>
      </c>
      <c r="C38" s="141">
        <v>1484707.2604499999</v>
      </c>
      <c r="D38" s="141"/>
      <c r="E38" s="141">
        <v>2091678</v>
      </c>
      <c r="F38" s="141"/>
      <c r="G38" s="141">
        <v>1078133</v>
      </c>
      <c r="H38" s="141"/>
      <c r="I38" s="141">
        <v>1027635</v>
      </c>
      <c r="J38" s="141">
        <v>486816</v>
      </c>
      <c r="K38" s="141">
        <v>55094</v>
      </c>
      <c r="L38" s="141">
        <v>9232.5479369999994</v>
      </c>
      <c r="M38" s="141">
        <v>693.23</v>
      </c>
    </row>
    <row r="39" spans="1:13" x14ac:dyDescent="0.3">
      <c r="A39" s="4" t="s">
        <v>433</v>
      </c>
      <c r="B39" s="4" t="s">
        <v>434</v>
      </c>
      <c r="C39" s="141">
        <v>81364.186835999993</v>
      </c>
      <c r="D39" s="141"/>
      <c r="E39" s="141">
        <v>113523</v>
      </c>
      <c r="F39" s="141"/>
      <c r="G39" s="141">
        <v>56332</v>
      </c>
      <c r="H39" s="141"/>
      <c r="I39" s="141"/>
      <c r="J39" s="141"/>
      <c r="K39" s="141"/>
      <c r="L39" s="141"/>
      <c r="M39" s="141">
        <v>693.23</v>
      </c>
    </row>
    <row r="40" spans="1:13" x14ac:dyDescent="0.3">
      <c r="A40" s="4" t="s">
        <v>240</v>
      </c>
      <c r="B40" s="4" t="s">
        <v>241</v>
      </c>
      <c r="C40" s="141">
        <v>1727250.872712</v>
      </c>
      <c r="D40" s="141"/>
      <c r="E40" s="141"/>
      <c r="F40" s="141"/>
      <c r="G40" s="141"/>
      <c r="H40" s="141"/>
      <c r="I40" s="141">
        <v>940121</v>
      </c>
      <c r="J40" s="141">
        <v>573201</v>
      </c>
      <c r="K40" s="141">
        <v>71995</v>
      </c>
      <c r="L40" s="141">
        <v>9232.5479369999994</v>
      </c>
      <c r="M40" s="141">
        <v>693.23</v>
      </c>
    </row>
    <row r="41" spans="1:13" x14ac:dyDescent="0.3">
      <c r="A41" s="4" t="s">
        <v>204</v>
      </c>
      <c r="B41" s="4" t="s">
        <v>205</v>
      </c>
      <c r="C41" s="141">
        <v>2594115.2025230001</v>
      </c>
      <c r="D41" s="141"/>
      <c r="E41" s="141"/>
      <c r="F41" s="141"/>
      <c r="G41" s="141"/>
      <c r="H41" s="141"/>
      <c r="I41" s="141">
        <v>1552023</v>
      </c>
      <c r="J41" s="141">
        <v>962211</v>
      </c>
      <c r="K41" s="141">
        <v>61889</v>
      </c>
      <c r="L41" s="141">
        <v>18465.095870000001</v>
      </c>
      <c r="M41" s="141">
        <v>693.23</v>
      </c>
    </row>
    <row r="42" spans="1:13" x14ac:dyDescent="0.3">
      <c r="A42" s="4" t="s">
        <v>595</v>
      </c>
      <c r="B42" s="4" t="s">
        <v>596</v>
      </c>
      <c r="C42" s="141">
        <v>74363.932646999994</v>
      </c>
      <c r="D42" s="141"/>
      <c r="E42" s="141">
        <v>105889</v>
      </c>
      <c r="F42" s="141"/>
      <c r="G42" s="141">
        <v>52885</v>
      </c>
      <c r="H42" s="141"/>
      <c r="I42" s="141"/>
      <c r="J42" s="141"/>
      <c r="K42" s="141"/>
      <c r="L42" s="141"/>
      <c r="M42" s="141">
        <v>693.23</v>
      </c>
    </row>
    <row r="43" spans="1:13" x14ac:dyDescent="0.3">
      <c r="A43" s="4" t="s">
        <v>143</v>
      </c>
      <c r="B43" s="4" t="s">
        <v>144</v>
      </c>
      <c r="C43" s="141">
        <v>1905496.985898</v>
      </c>
      <c r="D43" s="141"/>
      <c r="E43" s="141">
        <v>1381741</v>
      </c>
      <c r="F43" s="141">
        <v>-131633</v>
      </c>
      <c r="G43" s="141"/>
      <c r="H43" s="141"/>
      <c r="I43" s="141">
        <v>910888</v>
      </c>
      <c r="J43" s="141">
        <v>782974</v>
      </c>
      <c r="K43" s="141">
        <v>74065</v>
      </c>
      <c r="L43" s="141">
        <v>13848.821900000001</v>
      </c>
      <c r="M43" s="141">
        <v>693.23</v>
      </c>
    </row>
    <row r="44" spans="1:13" x14ac:dyDescent="0.3">
      <c r="A44" s="4" t="s">
        <v>487</v>
      </c>
      <c r="B44" s="4" t="s">
        <v>488</v>
      </c>
      <c r="C44" s="141">
        <v>101615.272291</v>
      </c>
      <c r="D44" s="141"/>
      <c r="E44" s="141"/>
      <c r="F44" s="141"/>
      <c r="G44" s="141">
        <v>74394</v>
      </c>
      <c r="H44" s="141"/>
      <c r="I44" s="141"/>
      <c r="J44" s="141"/>
      <c r="K44" s="141"/>
      <c r="L44" s="141"/>
      <c r="M44" s="141">
        <v>693.23</v>
      </c>
    </row>
    <row r="45" spans="1:13" x14ac:dyDescent="0.3">
      <c r="A45" s="4" t="s">
        <v>497</v>
      </c>
      <c r="B45" s="4" t="s">
        <v>498</v>
      </c>
      <c r="C45" s="141">
        <v>60490.869378000003</v>
      </c>
      <c r="D45" s="141"/>
      <c r="E45" s="141">
        <v>84698</v>
      </c>
      <c r="F45" s="141"/>
      <c r="G45" s="141">
        <v>42915</v>
      </c>
      <c r="H45" s="141"/>
      <c r="I45" s="141"/>
      <c r="J45" s="141"/>
      <c r="K45" s="141"/>
      <c r="L45" s="141"/>
      <c r="M45" s="141">
        <v>693.23</v>
      </c>
    </row>
    <row r="46" spans="1:13" x14ac:dyDescent="0.3">
      <c r="A46" s="4" t="s">
        <v>633</v>
      </c>
      <c r="B46" s="4" t="s">
        <v>634</v>
      </c>
      <c r="C46" s="141">
        <v>83638.591853999998</v>
      </c>
      <c r="D46" s="141"/>
      <c r="E46" s="141">
        <v>118761</v>
      </c>
      <c r="F46" s="141"/>
      <c r="G46" s="141">
        <v>59787</v>
      </c>
      <c r="H46" s="141">
        <v>25445</v>
      </c>
      <c r="I46" s="141"/>
      <c r="J46" s="141"/>
      <c r="K46" s="141"/>
      <c r="L46" s="141"/>
      <c r="M46" s="141">
        <v>693.23</v>
      </c>
    </row>
    <row r="47" spans="1:13" x14ac:dyDescent="0.3">
      <c r="A47" s="4" t="s">
        <v>315</v>
      </c>
      <c r="B47" s="4" t="s">
        <v>316</v>
      </c>
      <c r="C47" s="141">
        <v>3323383.7954580002</v>
      </c>
      <c r="D47" s="141"/>
      <c r="E47" s="141">
        <v>2321985</v>
      </c>
      <c r="F47" s="141">
        <v>-113053</v>
      </c>
      <c r="G47" s="141"/>
      <c r="H47" s="141"/>
      <c r="I47" s="141">
        <v>1278823</v>
      </c>
      <c r="J47" s="141">
        <v>1019581</v>
      </c>
      <c r="K47" s="141">
        <v>120256</v>
      </c>
      <c r="L47" s="141">
        <v>18465.095870000001</v>
      </c>
      <c r="M47" s="141"/>
    </row>
    <row r="48" spans="1:13" x14ac:dyDescent="0.3">
      <c r="A48" s="4" t="s">
        <v>777</v>
      </c>
      <c r="B48" s="4" t="s">
        <v>778</v>
      </c>
      <c r="C48" s="141">
        <v>252982.00101499999</v>
      </c>
      <c r="D48" s="141"/>
      <c r="E48" s="141">
        <v>358114</v>
      </c>
      <c r="F48" s="141"/>
      <c r="G48" s="141">
        <v>182846</v>
      </c>
      <c r="H48" s="141"/>
      <c r="I48" s="141"/>
      <c r="J48" s="141"/>
      <c r="K48" s="141"/>
      <c r="L48" s="141"/>
      <c r="M48" s="141"/>
    </row>
    <row r="49" spans="1:13" x14ac:dyDescent="0.3">
      <c r="A49" s="4" t="s">
        <v>541</v>
      </c>
      <c r="B49" s="4" t="s">
        <v>542</v>
      </c>
      <c r="C49" s="141">
        <v>95292.034201000002</v>
      </c>
      <c r="D49" s="141"/>
      <c r="E49" s="141"/>
      <c r="F49" s="141"/>
      <c r="G49" s="141"/>
      <c r="H49" s="141">
        <v>17679</v>
      </c>
      <c r="I49" s="141"/>
      <c r="J49" s="141"/>
      <c r="K49" s="141"/>
      <c r="L49" s="141"/>
      <c r="M49" s="141">
        <v>693.23</v>
      </c>
    </row>
    <row r="50" spans="1:13" x14ac:dyDescent="0.3">
      <c r="A50" s="4" t="s">
        <v>37</v>
      </c>
      <c r="B50" s="4" t="s">
        <v>38</v>
      </c>
      <c r="C50" s="141">
        <v>1088115.3821080001</v>
      </c>
      <c r="D50" s="141"/>
      <c r="E50" s="141">
        <v>773740</v>
      </c>
      <c r="F50" s="141"/>
      <c r="G50" s="141">
        <v>784957</v>
      </c>
      <c r="H50" s="141"/>
      <c r="I50" s="141">
        <v>624912</v>
      </c>
      <c r="J50" s="141">
        <v>430754</v>
      </c>
      <c r="K50" s="141">
        <v>27054</v>
      </c>
      <c r="L50" s="141">
        <v>9232.5479369999994</v>
      </c>
      <c r="M50" s="141">
        <v>693.23</v>
      </c>
    </row>
    <row r="51" spans="1:13" x14ac:dyDescent="0.3">
      <c r="A51" s="4" t="s">
        <v>99</v>
      </c>
      <c r="B51" s="4" t="s">
        <v>100</v>
      </c>
      <c r="C51" s="141">
        <v>1161454.563813</v>
      </c>
      <c r="D51" s="141"/>
      <c r="E51" s="141">
        <v>841202</v>
      </c>
      <c r="F51" s="141"/>
      <c r="G51" s="141">
        <v>840485</v>
      </c>
      <c r="H51" s="141"/>
      <c r="I51" s="141">
        <v>704419</v>
      </c>
      <c r="J51" s="141">
        <v>433864</v>
      </c>
      <c r="K51" s="141">
        <v>62526</v>
      </c>
      <c r="L51" s="141">
        <v>9232.5479369999994</v>
      </c>
      <c r="M51" s="141">
        <v>693.23</v>
      </c>
    </row>
    <row r="52" spans="1:13" x14ac:dyDescent="0.3">
      <c r="A52" s="4" t="s">
        <v>355</v>
      </c>
      <c r="B52" s="4" t="s">
        <v>356</v>
      </c>
      <c r="C52" s="141">
        <v>97831.132907000007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>
        <v>693.23</v>
      </c>
    </row>
    <row r="53" spans="1:13" x14ac:dyDescent="0.3">
      <c r="A53" s="4" t="s">
        <v>329</v>
      </c>
      <c r="B53" s="4" t="s">
        <v>330</v>
      </c>
      <c r="C53" s="141">
        <v>3332744.3791959998</v>
      </c>
      <c r="D53" s="141"/>
      <c r="E53" s="141"/>
      <c r="F53" s="141">
        <v>-112492</v>
      </c>
      <c r="G53" s="141"/>
      <c r="H53" s="141"/>
      <c r="I53" s="141">
        <v>1778272</v>
      </c>
      <c r="J53" s="141">
        <v>1218599</v>
      </c>
      <c r="K53" s="141">
        <v>122976</v>
      </c>
      <c r="L53" s="141">
        <v>18465.095870000001</v>
      </c>
      <c r="M53" s="141"/>
    </row>
    <row r="54" spans="1:13" x14ac:dyDescent="0.3">
      <c r="A54" s="4" t="s">
        <v>793</v>
      </c>
      <c r="B54" s="4" t="s">
        <v>794</v>
      </c>
      <c r="C54" s="141">
        <v>230767.91487899999</v>
      </c>
      <c r="D54" s="141"/>
      <c r="E54" s="141">
        <v>184555</v>
      </c>
      <c r="F54" s="141"/>
      <c r="G54" s="141">
        <v>187719</v>
      </c>
      <c r="H54" s="141"/>
      <c r="I54" s="141"/>
      <c r="J54" s="141"/>
      <c r="K54" s="141"/>
      <c r="L54" s="141"/>
      <c r="M54" s="141"/>
    </row>
    <row r="55" spans="1:13" x14ac:dyDescent="0.3">
      <c r="A55" s="4" t="s">
        <v>110</v>
      </c>
      <c r="B55" s="4" t="s">
        <v>111</v>
      </c>
      <c r="C55" s="141">
        <v>1422988.07396</v>
      </c>
      <c r="D55" s="141"/>
      <c r="E55" s="141">
        <v>2052741</v>
      </c>
      <c r="F55" s="141"/>
      <c r="G55" s="141"/>
      <c r="H55" s="141"/>
      <c r="I55" s="141">
        <v>983810</v>
      </c>
      <c r="J55" s="141">
        <v>389313</v>
      </c>
      <c r="K55" s="141">
        <v>57218</v>
      </c>
      <c r="L55" s="141">
        <v>13848.821900000001</v>
      </c>
      <c r="M55" s="141">
        <v>693.23</v>
      </c>
    </row>
    <row r="56" spans="1:13" x14ac:dyDescent="0.3">
      <c r="A56" s="4" t="s">
        <v>663</v>
      </c>
      <c r="B56" s="4" t="s">
        <v>664</v>
      </c>
      <c r="C56" s="141">
        <v>86408.937114999993</v>
      </c>
      <c r="D56" s="141"/>
      <c r="E56" s="141">
        <v>61159</v>
      </c>
      <c r="F56" s="141"/>
      <c r="G56" s="141">
        <v>62106</v>
      </c>
      <c r="H56" s="141"/>
      <c r="I56" s="141"/>
      <c r="J56" s="141"/>
      <c r="K56" s="141"/>
      <c r="L56" s="141"/>
      <c r="M56" s="141">
        <v>693.23</v>
      </c>
    </row>
    <row r="57" spans="1:13" x14ac:dyDescent="0.3">
      <c r="A57" s="4" t="s">
        <v>519</v>
      </c>
      <c r="B57" s="4" t="s">
        <v>520</v>
      </c>
      <c r="C57" s="141">
        <v>134383.08212000001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>
        <v>693.23</v>
      </c>
    </row>
    <row r="58" spans="1:13" x14ac:dyDescent="0.3">
      <c r="A58" s="4" t="s">
        <v>367</v>
      </c>
      <c r="B58" s="4" t="s">
        <v>368</v>
      </c>
      <c r="C58" s="141">
        <v>96727.377529999998</v>
      </c>
      <c r="D58" s="141">
        <v>35157.647059000003</v>
      </c>
      <c r="E58" s="141">
        <v>137341</v>
      </c>
      <c r="F58" s="141"/>
      <c r="G58" s="141">
        <v>69599</v>
      </c>
      <c r="H58" s="141"/>
      <c r="I58" s="141"/>
      <c r="J58" s="141"/>
      <c r="K58" s="141"/>
      <c r="L58" s="141"/>
      <c r="M58" s="141">
        <v>693.23</v>
      </c>
    </row>
    <row r="59" spans="1:13" x14ac:dyDescent="0.3">
      <c r="A59" s="4" t="s">
        <v>435</v>
      </c>
      <c r="B59" s="4" t="s">
        <v>436</v>
      </c>
      <c r="C59" s="141">
        <v>106104.10816</v>
      </c>
      <c r="D59" s="141"/>
      <c r="E59" s="141">
        <v>75827</v>
      </c>
      <c r="F59" s="141"/>
      <c r="G59" s="141">
        <v>76297</v>
      </c>
      <c r="H59" s="141"/>
      <c r="I59" s="141"/>
      <c r="J59" s="141"/>
      <c r="K59" s="141"/>
      <c r="L59" s="141"/>
      <c r="M59" s="141">
        <v>693.23</v>
      </c>
    </row>
    <row r="60" spans="1:13" x14ac:dyDescent="0.3">
      <c r="A60" s="4" t="s">
        <v>308</v>
      </c>
      <c r="B60" s="4" t="s">
        <v>309</v>
      </c>
      <c r="C60" s="141">
        <v>1846166.962692</v>
      </c>
      <c r="D60" s="141"/>
      <c r="E60" s="141">
        <v>2607977</v>
      </c>
      <c r="F60" s="141"/>
      <c r="G60" s="141">
        <v>1341457</v>
      </c>
      <c r="H60" s="141"/>
      <c r="I60" s="141">
        <v>662606</v>
      </c>
      <c r="J60" s="141">
        <v>500171</v>
      </c>
      <c r="K60" s="141">
        <v>43916</v>
      </c>
      <c r="L60" s="141">
        <v>9232.5479369999994</v>
      </c>
      <c r="M60" s="141">
        <v>693.23</v>
      </c>
    </row>
    <row r="61" spans="1:13" x14ac:dyDescent="0.3">
      <c r="A61" s="4" t="s">
        <v>567</v>
      </c>
      <c r="B61" s="4" t="s">
        <v>568</v>
      </c>
      <c r="C61" s="141">
        <v>98832.816862000007</v>
      </c>
      <c r="D61" s="141"/>
      <c r="E61" s="141">
        <v>140444</v>
      </c>
      <c r="F61" s="141"/>
      <c r="G61" s="141">
        <v>71153</v>
      </c>
      <c r="H61" s="141"/>
      <c r="I61" s="141"/>
      <c r="J61" s="141"/>
      <c r="K61" s="141"/>
      <c r="L61" s="141"/>
      <c r="M61" s="141">
        <v>693.23</v>
      </c>
    </row>
    <row r="62" spans="1:13" x14ac:dyDescent="0.3">
      <c r="A62" s="4" t="s">
        <v>437</v>
      </c>
      <c r="B62" s="4" t="s">
        <v>438</v>
      </c>
      <c r="C62" s="141">
        <v>153706.87465799999</v>
      </c>
      <c r="D62" s="141"/>
      <c r="E62" s="141"/>
      <c r="F62" s="141"/>
      <c r="G62" s="141">
        <v>116501</v>
      </c>
      <c r="H62" s="141"/>
      <c r="I62" s="141"/>
      <c r="J62" s="141"/>
      <c r="K62" s="141"/>
      <c r="L62" s="141"/>
      <c r="M62" s="141">
        <v>693.23</v>
      </c>
    </row>
    <row r="63" spans="1:13" x14ac:dyDescent="0.3">
      <c r="A63" s="4" t="s">
        <v>453</v>
      </c>
      <c r="B63" s="4" t="s">
        <v>454</v>
      </c>
      <c r="C63" s="141">
        <v>114174.093918</v>
      </c>
      <c r="D63" s="141"/>
      <c r="E63" s="141">
        <v>159792</v>
      </c>
      <c r="F63" s="141"/>
      <c r="G63" s="141">
        <v>82075</v>
      </c>
      <c r="H63" s="141"/>
      <c r="I63" s="141"/>
      <c r="J63" s="141"/>
      <c r="K63" s="141"/>
      <c r="L63" s="141"/>
      <c r="M63" s="141">
        <v>693.23</v>
      </c>
    </row>
    <row r="64" spans="1:13" x14ac:dyDescent="0.3">
      <c r="A64" s="4" t="s">
        <v>643</v>
      </c>
      <c r="B64" s="4" t="s">
        <v>644</v>
      </c>
      <c r="C64" s="141">
        <v>89623.898570000005</v>
      </c>
      <c r="D64" s="141"/>
      <c r="E64" s="141">
        <v>126935</v>
      </c>
      <c r="F64" s="141"/>
      <c r="G64" s="141">
        <v>64852</v>
      </c>
      <c r="H64" s="141"/>
      <c r="I64" s="141"/>
      <c r="J64" s="141"/>
      <c r="K64" s="141"/>
      <c r="L64" s="141"/>
      <c r="M64" s="141">
        <v>693.23</v>
      </c>
    </row>
    <row r="65" spans="1:13" x14ac:dyDescent="0.3">
      <c r="A65" s="4" t="s">
        <v>302</v>
      </c>
      <c r="B65" s="4" t="s">
        <v>303</v>
      </c>
      <c r="C65" s="141">
        <v>2575996.6601100001</v>
      </c>
      <c r="D65" s="141"/>
      <c r="E65" s="141">
        <v>3612039</v>
      </c>
      <c r="F65" s="141"/>
      <c r="G65" s="141">
        <v>1839755</v>
      </c>
      <c r="H65" s="141"/>
      <c r="I65" s="141">
        <v>1109968</v>
      </c>
      <c r="J65" s="141">
        <v>938177</v>
      </c>
      <c r="K65" s="141">
        <v>34501</v>
      </c>
      <c r="L65" s="141">
        <v>18465.095870000001</v>
      </c>
      <c r="M65" s="141">
        <v>693.23</v>
      </c>
    </row>
    <row r="66" spans="1:13" x14ac:dyDescent="0.3">
      <c r="A66" s="4" t="s">
        <v>795</v>
      </c>
      <c r="B66" s="4" t="s">
        <v>796</v>
      </c>
      <c r="C66" s="141">
        <v>360853.04045600002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</row>
    <row r="67" spans="1:13" x14ac:dyDescent="0.3">
      <c r="A67" s="4" t="s">
        <v>304</v>
      </c>
      <c r="B67" s="4" t="s">
        <v>305</v>
      </c>
      <c r="C67" s="141">
        <v>2198144.4028340001</v>
      </c>
      <c r="D67" s="141"/>
      <c r="E67" s="141">
        <v>1580571</v>
      </c>
      <c r="F67" s="141"/>
      <c r="G67" s="141">
        <v>1598337</v>
      </c>
      <c r="H67" s="141"/>
      <c r="I67" s="141">
        <v>1122654</v>
      </c>
      <c r="J67" s="141">
        <v>823460</v>
      </c>
      <c r="K67" s="141">
        <v>43329</v>
      </c>
      <c r="L67" s="141">
        <v>13848.821900000001</v>
      </c>
      <c r="M67" s="141">
        <v>693.23</v>
      </c>
    </row>
    <row r="68" spans="1:13" x14ac:dyDescent="0.3">
      <c r="A68" s="4" t="s">
        <v>379</v>
      </c>
      <c r="B68" s="4" t="s">
        <v>380</v>
      </c>
      <c r="C68" s="141">
        <v>65422.591417000003</v>
      </c>
      <c r="D68" s="141"/>
      <c r="E68" s="141">
        <v>47903</v>
      </c>
      <c r="F68" s="141"/>
      <c r="G68" s="141">
        <v>48044</v>
      </c>
      <c r="H68" s="141">
        <v>160789</v>
      </c>
      <c r="I68" s="141"/>
      <c r="J68" s="141"/>
      <c r="K68" s="141"/>
      <c r="L68" s="141"/>
      <c r="M68" s="141">
        <v>693.23</v>
      </c>
    </row>
    <row r="69" spans="1:13" x14ac:dyDescent="0.3">
      <c r="A69" s="4" t="s">
        <v>729</v>
      </c>
      <c r="B69" s="4" t="s">
        <v>730</v>
      </c>
      <c r="C69" s="141">
        <v>101799.23152099999</v>
      </c>
      <c r="D69" s="141">
        <v>36180.647059000003</v>
      </c>
      <c r="E69" s="141"/>
      <c r="F69" s="141"/>
      <c r="G69" s="141">
        <v>77671</v>
      </c>
      <c r="H69" s="141"/>
      <c r="I69" s="141"/>
      <c r="J69" s="141"/>
      <c r="K69" s="141"/>
      <c r="L69" s="141"/>
      <c r="M69" s="141">
        <v>693.23</v>
      </c>
    </row>
    <row r="70" spans="1:13" x14ac:dyDescent="0.3">
      <c r="A70" s="4" t="s">
        <v>351</v>
      </c>
      <c r="B70" s="4" t="s">
        <v>352</v>
      </c>
      <c r="C70" s="141">
        <v>102003.95103900001</v>
      </c>
      <c r="D70" s="141"/>
      <c r="E70" s="141">
        <v>74244</v>
      </c>
      <c r="F70" s="141"/>
      <c r="G70" s="141"/>
      <c r="H70" s="141"/>
      <c r="I70" s="141"/>
      <c r="J70" s="141"/>
      <c r="K70" s="141"/>
      <c r="L70" s="141"/>
      <c r="M70" s="141">
        <v>693.23</v>
      </c>
    </row>
    <row r="71" spans="1:13" x14ac:dyDescent="0.3">
      <c r="A71" s="4" t="s">
        <v>543</v>
      </c>
      <c r="B71" s="4" t="s">
        <v>544</v>
      </c>
      <c r="C71" s="141">
        <v>92079.379444999999</v>
      </c>
      <c r="D71" s="141"/>
      <c r="E71" s="141">
        <v>132094</v>
      </c>
      <c r="F71" s="141"/>
      <c r="G71" s="141">
        <v>68069</v>
      </c>
      <c r="H71" s="141"/>
      <c r="I71" s="141"/>
      <c r="J71" s="141"/>
      <c r="K71" s="141"/>
      <c r="L71" s="141"/>
      <c r="M71" s="141">
        <v>693.23</v>
      </c>
    </row>
    <row r="72" spans="1:13" x14ac:dyDescent="0.3">
      <c r="A72" s="4" t="s">
        <v>407</v>
      </c>
      <c r="B72" s="4" t="s">
        <v>408</v>
      </c>
      <c r="C72" s="141">
        <v>52618.106368000001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>
        <v>693.23</v>
      </c>
    </row>
    <row r="73" spans="1:13" x14ac:dyDescent="0.3">
      <c r="A73" s="4" t="s">
        <v>107</v>
      </c>
      <c r="B73" s="4" t="s">
        <v>108</v>
      </c>
      <c r="C73" s="141">
        <v>70304.142756000001</v>
      </c>
      <c r="D73" s="141"/>
      <c r="E73" s="141">
        <v>101568.00000000001</v>
      </c>
      <c r="F73" s="141"/>
      <c r="G73" s="141">
        <v>51923</v>
      </c>
      <c r="H73" s="141">
        <v>585398</v>
      </c>
      <c r="I73" s="141">
        <v>37333</v>
      </c>
      <c r="J73" s="141">
        <v>18944</v>
      </c>
      <c r="K73" s="141">
        <v>10288</v>
      </c>
      <c r="L73" s="141">
        <v>9232.5479369999994</v>
      </c>
      <c r="M73" s="141">
        <v>693.23</v>
      </c>
    </row>
    <row r="74" spans="1:13" x14ac:dyDescent="0.3">
      <c r="A74" s="4" t="s">
        <v>769</v>
      </c>
      <c r="B74" s="4" t="s">
        <v>770</v>
      </c>
      <c r="C74" s="141">
        <v>157109.832065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</row>
    <row r="75" spans="1:13" x14ac:dyDescent="0.3">
      <c r="A75" s="4" t="s">
        <v>439</v>
      </c>
      <c r="B75" s="4" t="s">
        <v>440</v>
      </c>
      <c r="C75" s="141">
        <v>153984.831863</v>
      </c>
      <c r="D75" s="141"/>
      <c r="E75" s="141">
        <v>219383</v>
      </c>
      <c r="F75" s="141"/>
      <c r="G75" s="141">
        <v>115382</v>
      </c>
      <c r="H75" s="141"/>
      <c r="I75" s="141"/>
      <c r="J75" s="141"/>
      <c r="K75" s="141"/>
      <c r="L75" s="141"/>
      <c r="M75" s="141">
        <v>693.23</v>
      </c>
    </row>
    <row r="76" spans="1:13" x14ac:dyDescent="0.3">
      <c r="A76" s="4" t="s">
        <v>369</v>
      </c>
      <c r="B76" s="4" t="s">
        <v>370</v>
      </c>
      <c r="C76" s="141">
        <v>57838.742430999999</v>
      </c>
      <c r="D76" s="141">
        <v>9258.0588239999997</v>
      </c>
      <c r="E76" s="141"/>
      <c r="F76" s="141"/>
      <c r="G76" s="141"/>
      <c r="H76" s="141">
        <v>51645</v>
      </c>
      <c r="I76" s="141"/>
      <c r="J76" s="141"/>
      <c r="K76" s="141"/>
      <c r="L76" s="141"/>
      <c r="M76" s="141">
        <v>693.23</v>
      </c>
    </row>
    <row r="77" spans="1:13" x14ac:dyDescent="0.3">
      <c r="A77" s="4" t="s">
        <v>607</v>
      </c>
      <c r="B77" s="4" t="s">
        <v>608</v>
      </c>
      <c r="C77" s="141">
        <v>47227.927943000002</v>
      </c>
      <c r="D77" s="141"/>
      <c r="E77" s="141">
        <v>68224</v>
      </c>
      <c r="F77" s="141"/>
      <c r="G77" s="141">
        <v>35202</v>
      </c>
      <c r="H77" s="141"/>
      <c r="I77" s="141"/>
      <c r="J77" s="141"/>
      <c r="K77" s="141"/>
      <c r="L77" s="141"/>
      <c r="M77" s="141">
        <v>693.23</v>
      </c>
    </row>
    <row r="78" spans="1:13" x14ac:dyDescent="0.3">
      <c r="A78" s="4" t="s">
        <v>292</v>
      </c>
      <c r="B78" s="4" t="s">
        <v>293</v>
      </c>
      <c r="C78" s="141">
        <v>3474275.3442279999</v>
      </c>
      <c r="D78" s="141">
        <v>754532.70588200004</v>
      </c>
      <c r="E78" s="141">
        <v>2513306</v>
      </c>
      <c r="F78" s="141"/>
      <c r="G78" s="141"/>
      <c r="H78" s="141"/>
      <c r="I78" s="141">
        <v>2137382</v>
      </c>
      <c r="J78" s="141">
        <v>1509754</v>
      </c>
      <c r="K78" s="141">
        <v>107097</v>
      </c>
      <c r="L78" s="141">
        <v>18465.095870000001</v>
      </c>
      <c r="M78" s="141">
        <v>693.23</v>
      </c>
    </row>
    <row r="79" spans="1:13" x14ac:dyDescent="0.3">
      <c r="A79" s="4" t="s">
        <v>455</v>
      </c>
      <c r="B79" s="4" t="s">
        <v>456</v>
      </c>
      <c r="C79" s="141">
        <v>78819.898056999999</v>
      </c>
      <c r="D79" s="141">
        <v>115279.88235299999</v>
      </c>
      <c r="E79" s="141">
        <v>106785</v>
      </c>
      <c r="F79" s="141"/>
      <c r="G79" s="141">
        <v>53209</v>
      </c>
      <c r="H79" s="141"/>
      <c r="I79" s="141"/>
      <c r="J79" s="141"/>
      <c r="K79" s="141"/>
      <c r="L79" s="141"/>
      <c r="M79" s="141">
        <v>693.23</v>
      </c>
    </row>
    <row r="80" spans="1:13" x14ac:dyDescent="0.3">
      <c r="A80" s="4" t="s">
        <v>85</v>
      </c>
      <c r="B80" s="4" t="s">
        <v>86</v>
      </c>
      <c r="C80" s="141">
        <v>1699090.1170650001</v>
      </c>
      <c r="D80" s="141"/>
      <c r="E80" s="141">
        <v>1207522</v>
      </c>
      <c r="F80" s="141">
        <v>-209009</v>
      </c>
      <c r="G80" s="141"/>
      <c r="H80" s="141"/>
      <c r="I80" s="141">
        <v>1186808</v>
      </c>
      <c r="J80" s="141">
        <v>772979</v>
      </c>
      <c r="K80" s="141">
        <v>40925</v>
      </c>
      <c r="L80" s="141">
        <v>9232.5479369999994</v>
      </c>
      <c r="M80" s="141">
        <v>693.23</v>
      </c>
    </row>
    <row r="81" spans="1:13" x14ac:dyDescent="0.3">
      <c r="A81" s="4" t="s">
        <v>621</v>
      </c>
      <c r="B81" s="4" t="s">
        <v>622</v>
      </c>
      <c r="C81" s="141">
        <v>49027.729682999998</v>
      </c>
      <c r="D81" s="141">
        <v>53564.352940999997</v>
      </c>
      <c r="E81" s="141">
        <v>69280</v>
      </c>
      <c r="F81" s="141"/>
      <c r="G81" s="141">
        <v>35684</v>
      </c>
      <c r="H81" s="141"/>
      <c r="I81" s="141"/>
      <c r="J81" s="141"/>
      <c r="K81" s="141"/>
      <c r="L81" s="141"/>
      <c r="M81" s="141">
        <v>693.23</v>
      </c>
    </row>
    <row r="82" spans="1:13" x14ac:dyDescent="0.3">
      <c r="A82" s="4" t="s">
        <v>731</v>
      </c>
      <c r="B82" s="4" t="s">
        <v>732</v>
      </c>
      <c r="C82" s="141">
        <v>98844.350355999995</v>
      </c>
      <c r="D82" s="141"/>
      <c r="E82" s="141">
        <v>140360</v>
      </c>
      <c r="F82" s="141"/>
      <c r="G82" s="141">
        <v>71059</v>
      </c>
      <c r="H82" s="141"/>
      <c r="I82" s="141"/>
      <c r="J82" s="141"/>
      <c r="K82" s="141"/>
      <c r="L82" s="141"/>
      <c r="M82" s="141">
        <v>693.23</v>
      </c>
    </row>
    <row r="83" spans="1:13" x14ac:dyDescent="0.3">
      <c r="A83" s="4" t="s">
        <v>145</v>
      </c>
      <c r="B83" s="4" t="s">
        <v>146</v>
      </c>
      <c r="C83" s="141">
        <v>2121072.405793</v>
      </c>
      <c r="D83" s="141"/>
      <c r="E83" s="141">
        <v>1557419</v>
      </c>
      <c r="F83" s="141"/>
      <c r="G83" s="141">
        <v>1601618</v>
      </c>
      <c r="H83" s="141"/>
      <c r="I83" s="141">
        <v>1072248</v>
      </c>
      <c r="J83" s="141">
        <v>686547</v>
      </c>
      <c r="K83" s="141">
        <v>74509</v>
      </c>
      <c r="L83" s="141">
        <v>9232.5479369999994</v>
      </c>
      <c r="M83" s="141">
        <v>693.23</v>
      </c>
    </row>
    <row r="84" spans="1:13" x14ac:dyDescent="0.3">
      <c r="A84" s="4" t="s">
        <v>175</v>
      </c>
      <c r="B84" s="4" t="s">
        <v>176</v>
      </c>
      <c r="C84" s="141">
        <v>2963376.7367870002</v>
      </c>
      <c r="D84" s="141">
        <v>1111076.470588</v>
      </c>
      <c r="E84" s="141">
        <v>4202691</v>
      </c>
      <c r="F84" s="141">
        <v>-183472</v>
      </c>
      <c r="G84" s="141"/>
      <c r="H84" s="141"/>
      <c r="I84" s="141">
        <v>1918423</v>
      </c>
      <c r="J84" s="141">
        <v>1454411</v>
      </c>
      <c r="K84" s="141">
        <v>118731</v>
      </c>
      <c r="L84" s="141">
        <v>18465.095870000001</v>
      </c>
      <c r="M84" s="141"/>
    </row>
    <row r="85" spans="1:13" x14ac:dyDescent="0.3">
      <c r="A85" s="4" t="s">
        <v>499</v>
      </c>
      <c r="B85" s="4" t="s">
        <v>500</v>
      </c>
      <c r="C85" s="141">
        <v>143820.94026800001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>
        <v>693.23</v>
      </c>
    </row>
    <row r="86" spans="1:13" x14ac:dyDescent="0.3">
      <c r="A86" s="4" t="s">
        <v>238</v>
      </c>
      <c r="B86" s="4" t="s">
        <v>239</v>
      </c>
      <c r="C86" s="141">
        <v>577360.366668</v>
      </c>
      <c r="D86" s="141"/>
      <c r="E86" s="141"/>
      <c r="F86" s="141">
        <v>-75535</v>
      </c>
      <c r="G86" s="141"/>
      <c r="H86" s="141"/>
      <c r="I86" s="141">
        <v>383476</v>
      </c>
      <c r="J86" s="141">
        <v>243809</v>
      </c>
      <c r="K86" s="141">
        <v>9169</v>
      </c>
      <c r="L86" s="141">
        <v>9232.5479369999994</v>
      </c>
      <c r="M86" s="141">
        <v>693.23</v>
      </c>
    </row>
    <row r="87" spans="1:13" x14ac:dyDescent="0.3">
      <c r="A87" s="4" t="s">
        <v>521</v>
      </c>
      <c r="B87" s="4" t="s">
        <v>522</v>
      </c>
      <c r="C87" s="141">
        <v>81296.139221000005</v>
      </c>
      <c r="D87" s="141"/>
      <c r="E87" s="141">
        <v>116478</v>
      </c>
      <c r="F87" s="141"/>
      <c r="G87" s="141">
        <v>59719</v>
      </c>
      <c r="H87" s="141"/>
      <c r="I87" s="141"/>
      <c r="J87" s="141"/>
      <c r="K87" s="141"/>
      <c r="L87" s="141"/>
      <c r="M87" s="141">
        <v>693.23</v>
      </c>
    </row>
    <row r="88" spans="1:13" x14ac:dyDescent="0.3">
      <c r="A88" s="4" t="s">
        <v>609</v>
      </c>
      <c r="B88" s="4" t="s">
        <v>610</v>
      </c>
      <c r="C88" s="141">
        <v>57401.623008000002</v>
      </c>
      <c r="D88" s="141">
        <v>35529.647059000003</v>
      </c>
      <c r="E88" s="141"/>
      <c r="F88" s="141"/>
      <c r="G88" s="141"/>
      <c r="H88" s="141"/>
      <c r="I88" s="141"/>
      <c r="J88" s="141"/>
      <c r="K88" s="141"/>
      <c r="L88" s="141"/>
      <c r="M88" s="141">
        <v>693.23</v>
      </c>
    </row>
    <row r="89" spans="1:13" x14ac:dyDescent="0.3">
      <c r="A89" s="4" t="s">
        <v>232</v>
      </c>
      <c r="B89" s="4" t="s">
        <v>233</v>
      </c>
      <c r="C89" s="141">
        <v>1174591.213489</v>
      </c>
      <c r="D89" s="141"/>
      <c r="E89" s="141"/>
      <c r="F89" s="141"/>
      <c r="G89" s="141"/>
      <c r="H89" s="141"/>
      <c r="I89" s="141">
        <v>878839</v>
      </c>
      <c r="J89" s="141">
        <v>552605</v>
      </c>
      <c r="K89" s="141">
        <v>34160</v>
      </c>
      <c r="L89" s="141">
        <v>9232.5479369999994</v>
      </c>
      <c r="M89" s="141">
        <v>693.23</v>
      </c>
    </row>
    <row r="90" spans="1:13" x14ac:dyDescent="0.3">
      <c r="A90" s="4" t="s">
        <v>317</v>
      </c>
      <c r="B90" s="4" t="s">
        <v>318</v>
      </c>
      <c r="C90" s="141">
        <v>4014413.0890060002</v>
      </c>
      <c r="D90" s="141"/>
      <c r="E90" s="141">
        <v>2812039</v>
      </c>
      <c r="F90" s="141">
        <v>-254062</v>
      </c>
      <c r="G90" s="141"/>
      <c r="H90" s="141"/>
      <c r="I90" s="141">
        <v>2775463</v>
      </c>
      <c r="J90" s="141">
        <v>1876623</v>
      </c>
      <c r="K90" s="141">
        <v>138375</v>
      </c>
      <c r="L90" s="141">
        <v>18465.095870000001</v>
      </c>
      <c r="M90" s="141"/>
    </row>
    <row r="91" spans="1:13" x14ac:dyDescent="0.3">
      <c r="A91" s="4" t="s">
        <v>389</v>
      </c>
      <c r="B91" s="4" t="s">
        <v>390</v>
      </c>
      <c r="C91" s="141">
        <v>81696.928138000003</v>
      </c>
      <c r="D91" s="141">
        <v>76768.764706000002</v>
      </c>
      <c r="E91" s="141">
        <v>114081</v>
      </c>
      <c r="F91" s="141"/>
      <c r="G91" s="141">
        <v>57488</v>
      </c>
      <c r="H91" s="141"/>
      <c r="I91" s="141"/>
      <c r="J91" s="141"/>
      <c r="K91" s="141"/>
      <c r="L91" s="141"/>
      <c r="M91" s="141">
        <v>693.23</v>
      </c>
    </row>
    <row r="92" spans="1:13" x14ac:dyDescent="0.3">
      <c r="A92" s="4" t="s">
        <v>779</v>
      </c>
      <c r="B92" s="4" t="s">
        <v>780</v>
      </c>
      <c r="C92" s="141">
        <v>320312.23233999999</v>
      </c>
      <c r="D92" s="141"/>
      <c r="E92" s="141">
        <v>223787</v>
      </c>
      <c r="F92" s="141"/>
      <c r="G92" s="141"/>
      <c r="H92" s="141"/>
      <c r="I92" s="141"/>
      <c r="J92" s="141"/>
      <c r="K92" s="141"/>
      <c r="L92" s="141"/>
      <c r="M92" s="141"/>
    </row>
    <row r="93" spans="1:13" x14ac:dyDescent="0.3">
      <c r="A93" s="4" t="s">
        <v>331</v>
      </c>
      <c r="B93" s="4" t="s">
        <v>332</v>
      </c>
      <c r="C93" s="141">
        <v>4672498.6869409997</v>
      </c>
      <c r="D93" s="141">
        <v>1426634.5882349999</v>
      </c>
      <c r="E93" s="141">
        <v>3301491</v>
      </c>
      <c r="F93" s="141">
        <v>-143598</v>
      </c>
      <c r="G93" s="141"/>
      <c r="H93" s="141"/>
      <c r="I93" s="141">
        <v>2735850</v>
      </c>
      <c r="J93" s="141">
        <v>2190035</v>
      </c>
      <c r="K93" s="141">
        <v>227334</v>
      </c>
      <c r="L93" s="141">
        <v>18465.095870000001</v>
      </c>
      <c r="M93" s="141"/>
    </row>
    <row r="94" spans="1:13" x14ac:dyDescent="0.3">
      <c r="A94" s="4" t="s">
        <v>762</v>
      </c>
      <c r="B94" s="4" t="s">
        <v>763</v>
      </c>
      <c r="C94" s="141">
        <v>633519.83237099997</v>
      </c>
      <c r="D94" s="141">
        <v>81083.235293999998</v>
      </c>
      <c r="E94" s="141"/>
      <c r="F94" s="141"/>
      <c r="G94" s="141"/>
      <c r="H94" s="141"/>
      <c r="I94" s="141"/>
      <c r="J94" s="141"/>
      <c r="K94" s="141"/>
      <c r="L94" s="141"/>
      <c r="M94" s="141"/>
    </row>
    <row r="95" spans="1:13" x14ac:dyDescent="0.3">
      <c r="A95" s="4" t="s">
        <v>67</v>
      </c>
      <c r="B95" s="4" t="s">
        <v>68</v>
      </c>
      <c r="C95" s="141">
        <v>1356807.1553120001</v>
      </c>
      <c r="D95" s="141"/>
      <c r="E95" s="141">
        <v>969098</v>
      </c>
      <c r="F95" s="141"/>
      <c r="G95" s="141"/>
      <c r="H95" s="141"/>
      <c r="I95" s="141">
        <v>1155299</v>
      </c>
      <c r="J95" s="141">
        <v>636849</v>
      </c>
      <c r="K95" s="141">
        <v>71759</v>
      </c>
      <c r="L95" s="141">
        <v>9232.5479369999994</v>
      </c>
      <c r="M95" s="141">
        <v>693.23</v>
      </c>
    </row>
    <row r="96" spans="1:13" x14ac:dyDescent="0.3">
      <c r="A96" s="4" t="s">
        <v>319</v>
      </c>
      <c r="B96" s="4" t="s">
        <v>320</v>
      </c>
      <c r="C96" s="141">
        <v>2910662.9024189999</v>
      </c>
      <c r="D96" s="141">
        <v>290953.23529400001</v>
      </c>
      <c r="E96" s="141">
        <v>2038469</v>
      </c>
      <c r="F96" s="141">
        <v>-126391</v>
      </c>
      <c r="G96" s="141"/>
      <c r="H96" s="141"/>
      <c r="I96" s="141">
        <v>1480725</v>
      </c>
      <c r="J96" s="141">
        <v>1248396</v>
      </c>
      <c r="K96" s="141">
        <v>101995</v>
      </c>
      <c r="L96" s="141">
        <v>18465.095870000001</v>
      </c>
      <c r="M96" s="141"/>
    </row>
    <row r="97" spans="1:13" x14ac:dyDescent="0.3">
      <c r="A97" s="4" t="s">
        <v>765</v>
      </c>
      <c r="B97" s="4" t="s">
        <v>766</v>
      </c>
      <c r="C97" s="141">
        <v>483276.46596399997</v>
      </c>
      <c r="D97" s="141">
        <v>159057</v>
      </c>
      <c r="E97" s="141">
        <v>159057</v>
      </c>
      <c r="F97" s="141"/>
      <c r="G97" s="141"/>
      <c r="H97" s="141"/>
      <c r="I97" s="141"/>
      <c r="J97" s="141"/>
      <c r="K97" s="141"/>
      <c r="L97" s="141"/>
      <c r="M97" s="141"/>
    </row>
    <row r="98" spans="1:13" x14ac:dyDescent="0.3">
      <c r="A98" s="4" t="s">
        <v>523</v>
      </c>
      <c r="B98" s="4" t="s">
        <v>524</v>
      </c>
      <c r="C98" s="141">
        <v>92202.787830999994</v>
      </c>
      <c r="D98" s="141"/>
      <c r="E98" s="141">
        <v>68761</v>
      </c>
      <c r="F98" s="141"/>
      <c r="G98" s="141">
        <v>68949</v>
      </c>
      <c r="H98" s="141"/>
      <c r="I98" s="141"/>
      <c r="J98" s="141"/>
      <c r="K98" s="141"/>
      <c r="L98" s="141"/>
      <c r="M98" s="141">
        <v>693.23</v>
      </c>
    </row>
    <row r="99" spans="1:13" x14ac:dyDescent="0.3">
      <c r="A99" s="4" t="s">
        <v>87</v>
      </c>
      <c r="B99" s="4" t="s">
        <v>88</v>
      </c>
      <c r="C99" s="141">
        <v>1595103.558405</v>
      </c>
      <c r="D99" s="141"/>
      <c r="E99" s="141">
        <v>2281106</v>
      </c>
      <c r="F99" s="141"/>
      <c r="G99" s="141">
        <v>1149345</v>
      </c>
      <c r="H99" s="141"/>
      <c r="I99" s="141">
        <v>1194888</v>
      </c>
      <c r="J99" s="141">
        <v>821467</v>
      </c>
      <c r="K99" s="141">
        <v>30573</v>
      </c>
      <c r="L99" s="141">
        <v>13848.821900000001</v>
      </c>
      <c r="M99" s="141">
        <v>693.23</v>
      </c>
    </row>
    <row r="100" spans="1:13" x14ac:dyDescent="0.3">
      <c r="A100" s="4" t="s">
        <v>294</v>
      </c>
      <c r="B100" s="4" t="s">
        <v>295</v>
      </c>
      <c r="C100" s="141">
        <v>2867087.6320290002</v>
      </c>
      <c r="D100" s="141"/>
      <c r="E100" s="141">
        <v>2029307</v>
      </c>
      <c r="F100" s="141"/>
      <c r="G100" s="141"/>
      <c r="H100" s="141"/>
      <c r="I100" s="141">
        <v>2159564</v>
      </c>
      <c r="J100" s="141">
        <v>1218408</v>
      </c>
      <c r="K100" s="141">
        <v>46984</v>
      </c>
      <c r="L100" s="141">
        <v>18465.095870000001</v>
      </c>
      <c r="M100" s="141">
        <v>693.23</v>
      </c>
    </row>
    <row r="101" spans="1:13" x14ac:dyDescent="0.3">
      <c r="A101" s="4" t="s">
        <v>781</v>
      </c>
      <c r="B101" s="4" t="s">
        <v>782</v>
      </c>
      <c r="C101" s="141">
        <v>240375.89206300001</v>
      </c>
      <c r="D101" s="141"/>
      <c r="E101" s="141">
        <v>174288</v>
      </c>
      <c r="F101" s="141"/>
      <c r="G101" s="141"/>
      <c r="H101" s="141"/>
      <c r="I101" s="141"/>
      <c r="J101" s="141"/>
      <c r="K101" s="141"/>
      <c r="L101" s="141"/>
      <c r="M101" s="141"/>
    </row>
    <row r="102" spans="1:13" x14ac:dyDescent="0.3">
      <c r="A102" s="4" t="s">
        <v>147</v>
      </c>
      <c r="B102" s="4" t="s">
        <v>148</v>
      </c>
      <c r="C102" s="141">
        <v>1816149.8911840001</v>
      </c>
      <c r="D102" s="141"/>
      <c r="E102" s="141">
        <v>2544154</v>
      </c>
      <c r="F102" s="141"/>
      <c r="G102" s="141">
        <v>1304367</v>
      </c>
      <c r="H102" s="141"/>
      <c r="I102" s="141">
        <v>1084666</v>
      </c>
      <c r="J102" s="141">
        <v>618825</v>
      </c>
      <c r="K102" s="141">
        <v>38789</v>
      </c>
      <c r="L102" s="141">
        <v>9232.5479369999994</v>
      </c>
      <c r="M102" s="141">
        <v>693.23</v>
      </c>
    </row>
    <row r="103" spans="1:13" x14ac:dyDescent="0.3">
      <c r="A103" s="4" t="s">
        <v>357</v>
      </c>
      <c r="B103" s="4" t="s">
        <v>358</v>
      </c>
      <c r="C103" s="141">
        <v>57763.198044999997</v>
      </c>
      <c r="D103" s="141">
        <v>30925.235293999998</v>
      </c>
      <c r="E103" s="141">
        <v>42925</v>
      </c>
      <c r="F103" s="141"/>
      <c r="G103" s="141">
        <v>43559</v>
      </c>
      <c r="H103" s="141"/>
      <c r="I103" s="141"/>
      <c r="J103" s="141"/>
      <c r="K103" s="141"/>
      <c r="L103" s="141"/>
      <c r="M103" s="141">
        <v>693.23</v>
      </c>
    </row>
    <row r="104" spans="1:13" x14ac:dyDescent="0.3">
      <c r="A104" s="4" t="s">
        <v>391</v>
      </c>
      <c r="B104" s="4" t="s">
        <v>392</v>
      </c>
      <c r="C104" s="141">
        <v>100207.609348</v>
      </c>
      <c r="D104" s="141">
        <v>43168.411764999997</v>
      </c>
      <c r="E104" s="141">
        <v>141981</v>
      </c>
      <c r="F104" s="141"/>
      <c r="G104" s="141">
        <v>73172</v>
      </c>
      <c r="H104" s="141"/>
      <c r="I104" s="141"/>
      <c r="J104" s="141"/>
      <c r="K104" s="141"/>
      <c r="L104" s="141"/>
      <c r="M104" s="141">
        <v>693.23</v>
      </c>
    </row>
    <row r="105" spans="1:13" x14ac:dyDescent="0.3">
      <c r="A105" s="4" t="s">
        <v>417</v>
      </c>
      <c r="B105" s="4" t="s">
        <v>418</v>
      </c>
      <c r="C105" s="141">
        <v>106214.829702</v>
      </c>
      <c r="D105" s="141"/>
      <c r="E105" s="141"/>
      <c r="F105" s="141"/>
      <c r="G105" s="141"/>
      <c r="H105" s="141"/>
      <c r="I105" s="141"/>
      <c r="J105" s="141"/>
      <c r="K105" s="141"/>
      <c r="L105" s="141"/>
      <c r="M105" s="141">
        <v>693.23</v>
      </c>
    </row>
    <row r="106" spans="1:13" x14ac:dyDescent="0.3">
      <c r="A106" s="4" t="s">
        <v>467</v>
      </c>
      <c r="B106" s="4" t="s">
        <v>468</v>
      </c>
      <c r="C106" s="141">
        <v>91510.778189999997</v>
      </c>
      <c r="D106" s="141"/>
      <c r="E106" s="141">
        <v>69205</v>
      </c>
      <c r="F106" s="141"/>
      <c r="G106" s="141">
        <v>69492</v>
      </c>
      <c r="H106" s="141"/>
      <c r="I106" s="141"/>
      <c r="J106" s="141"/>
      <c r="K106" s="141"/>
      <c r="L106" s="141"/>
      <c r="M106" s="141">
        <v>693.23</v>
      </c>
    </row>
    <row r="107" spans="1:13" x14ac:dyDescent="0.3">
      <c r="A107" s="4" t="s">
        <v>501</v>
      </c>
      <c r="B107" s="4" t="s">
        <v>502</v>
      </c>
      <c r="C107" s="141">
        <v>133343.337635</v>
      </c>
      <c r="D107" s="141"/>
      <c r="E107" s="141">
        <v>187586</v>
      </c>
      <c r="F107" s="141"/>
      <c r="G107" s="141">
        <v>95264</v>
      </c>
      <c r="H107" s="141"/>
      <c r="I107" s="141"/>
      <c r="J107" s="141"/>
      <c r="K107" s="141"/>
      <c r="L107" s="141"/>
      <c r="M107" s="141">
        <v>693.23</v>
      </c>
    </row>
    <row r="108" spans="1:13" x14ac:dyDescent="0.3">
      <c r="A108" s="4" t="s">
        <v>581</v>
      </c>
      <c r="B108" s="4" t="s">
        <v>582</v>
      </c>
      <c r="C108" s="141">
        <v>77562.170536000005</v>
      </c>
      <c r="D108" s="141">
        <v>127129.176471</v>
      </c>
      <c r="E108" s="141"/>
      <c r="F108" s="141"/>
      <c r="G108" s="141"/>
      <c r="H108" s="141">
        <v>65278</v>
      </c>
      <c r="I108" s="141"/>
      <c r="J108" s="141"/>
      <c r="K108" s="141"/>
      <c r="L108" s="141"/>
      <c r="M108" s="141">
        <v>693.23</v>
      </c>
    </row>
    <row r="109" spans="1:13" x14ac:dyDescent="0.3">
      <c r="A109" s="4" t="s">
        <v>611</v>
      </c>
      <c r="B109" s="4" t="s">
        <v>612</v>
      </c>
      <c r="C109" s="141">
        <v>52532.758512</v>
      </c>
      <c r="D109" s="141">
        <v>6448</v>
      </c>
      <c r="E109" s="141">
        <v>77087</v>
      </c>
      <c r="F109" s="141"/>
      <c r="G109" s="141">
        <v>39622</v>
      </c>
      <c r="H109" s="141"/>
      <c r="I109" s="141"/>
      <c r="J109" s="141"/>
      <c r="K109" s="141"/>
      <c r="L109" s="141"/>
      <c r="M109" s="141">
        <v>693.23</v>
      </c>
    </row>
    <row r="110" spans="1:13" x14ac:dyDescent="0.3">
      <c r="A110" s="4" t="s">
        <v>218</v>
      </c>
      <c r="B110" s="4" t="s">
        <v>219</v>
      </c>
      <c r="C110" s="141">
        <v>2079776.1538190001</v>
      </c>
      <c r="D110" s="141">
        <v>356985.05882400001</v>
      </c>
      <c r="E110" s="141">
        <v>2876211</v>
      </c>
      <c r="F110" s="141"/>
      <c r="G110" s="141">
        <v>1465929</v>
      </c>
      <c r="H110" s="141"/>
      <c r="I110" s="141">
        <v>1106395</v>
      </c>
      <c r="J110" s="141">
        <v>787981</v>
      </c>
      <c r="K110" s="141">
        <v>122683</v>
      </c>
      <c r="L110" s="141">
        <v>18465.095870000001</v>
      </c>
      <c r="M110" s="141">
        <v>693.23</v>
      </c>
    </row>
    <row r="111" spans="1:13" x14ac:dyDescent="0.3">
      <c r="A111" s="4" t="s">
        <v>665</v>
      </c>
      <c r="B111" s="4" t="s">
        <v>666</v>
      </c>
      <c r="C111" s="141">
        <v>100600.901493</v>
      </c>
      <c r="D111" s="141"/>
      <c r="E111" s="141">
        <v>137469</v>
      </c>
      <c r="F111" s="141"/>
      <c r="G111" s="141">
        <v>70023</v>
      </c>
      <c r="H111" s="141"/>
      <c r="I111" s="141"/>
      <c r="J111" s="141"/>
      <c r="K111" s="141"/>
      <c r="L111" s="141"/>
      <c r="M111" s="141">
        <v>693.23</v>
      </c>
    </row>
    <row r="112" spans="1:13" x14ac:dyDescent="0.3">
      <c r="A112" s="4" t="s">
        <v>321</v>
      </c>
      <c r="B112" s="4" t="s">
        <v>322</v>
      </c>
      <c r="C112" s="141">
        <v>3448736.1517690001</v>
      </c>
      <c r="D112" s="141"/>
      <c r="E112" s="141">
        <v>2435074</v>
      </c>
      <c r="F112" s="141">
        <v>-149838</v>
      </c>
      <c r="G112" s="141"/>
      <c r="H112" s="141"/>
      <c r="I112" s="141">
        <v>1978434</v>
      </c>
      <c r="J112" s="141">
        <v>1672358</v>
      </c>
      <c r="K112" s="141">
        <v>112203</v>
      </c>
      <c r="L112" s="141">
        <v>18465.095870000001</v>
      </c>
      <c r="M112" s="141"/>
    </row>
    <row r="113" spans="1:13" x14ac:dyDescent="0.3">
      <c r="A113" s="4" t="s">
        <v>783</v>
      </c>
      <c r="B113" s="4" t="s">
        <v>784</v>
      </c>
      <c r="C113" s="141">
        <v>355725.82569500001</v>
      </c>
      <c r="D113" s="141"/>
      <c r="E113" s="141">
        <v>249930</v>
      </c>
      <c r="F113" s="141"/>
      <c r="G113" s="141"/>
      <c r="H113" s="141"/>
      <c r="I113" s="141"/>
      <c r="J113" s="141"/>
      <c r="K113" s="141"/>
      <c r="L113" s="141"/>
      <c r="M113" s="141"/>
    </row>
    <row r="114" spans="1:13" x14ac:dyDescent="0.3">
      <c r="A114" s="4" t="s">
        <v>419</v>
      </c>
      <c r="B114" s="4" t="s">
        <v>420</v>
      </c>
      <c r="C114" s="141">
        <v>118805.368437</v>
      </c>
      <c r="D114" s="141"/>
      <c r="E114" s="141">
        <v>166222</v>
      </c>
      <c r="F114" s="141"/>
      <c r="G114" s="141">
        <v>85918</v>
      </c>
      <c r="H114" s="141"/>
      <c r="I114" s="141"/>
      <c r="J114" s="141"/>
      <c r="K114" s="141"/>
      <c r="L114" s="141"/>
      <c r="M114" s="141">
        <v>693.23</v>
      </c>
    </row>
    <row r="115" spans="1:13" x14ac:dyDescent="0.3">
      <c r="A115" s="4" t="s">
        <v>469</v>
      </c>
      <c r="B115" s="4" t="s">
        <v>470</v>
      </c>
      <c r="C115" s="141">
        <v>86186.340681000001</v>
      </c>
      <c r="D115" s="141"/>
      <c r="E115" s="141">
        <v>121178</v>
      </c>
      <c r="F115" s="141"/>
      <c r="G115" s="141">
        <v>60242</v>
      </c>
      <c r="H115" s="141"/>
      <c r="I115" s="141"/>
      <c r="J115" s="141"/>
      <c r="K115" s="141"/>
      <c r="L115" s="141"/>
      <c r="M115" s="141">
        <v>693.23</v>
      </c>
    </row>
    <row r="116" spans="1:13" x14ac:dyDescent="0.3">
      <c r="A116" s="4" t="s">
        <v>371</v>
      </c>
      <c r="B116" s="4" t="s">
        <v>372</v>
      </c>
      <c r="C116" s="141">
        <v>51809.608438000003</v>
      </c>
      <c r="D116" s="141">
        <v>129671.176471</v>
      </c>
      <c r="E116" s="141"/>
      <c r="F116" s="141"/>
      <c r="G116" s="141"/>
      <c r="H116" s="141"/>
      <c r="I116" s="141"/>
      <c r="J116" s="141"/>
      <c r="K116" s="141"/>
      <c r="L116" s="141"/>
      <c r="M116" s="141">
        <v>693.23</v>
      </c>
    </row>
    <row r="117" spans="1:13" x14ac:dyDescent="0.3">
      <c r="A117" s="4" t="s">
        <v>693</v>
      </c>
      <c r="B117" s="4" t="s">
        <v>694</v>
      </c>
      <c r="C117" s="141">
        <v>180391.34307199999</v>
      </c>
      <c r="D117" s="141"/>
      <c r="E117" s="141">
        <v>132132</v>
      </c>
      <c r="F117" s="141"/>
      <c r="G117" s="141">
        <v>131201</v>
      </c>
      <c r="H117" s="141"/>
      <c r="I117" s="141"/>
      <c r="J117" s="141"/>
      <c r="K117" s="141"/>
      <c r="L117" s="141"/>
      <c r="M117" s="141">
        <v>693.23</v>
      </c>
    </row>
    <row r="118" spans="1:13" x14ac:dyDescent="0.3">
      <c r="A118" s="4" t="s">
        <v>149</v>
      </c>
      <c r="B118" s="4" t="s">
        <v>150</v>
      </c>
      <c r="C118" s="141">
        <v>1748381.3870860001</v>
      </c>
      <c r="D118" s="141"/>
      <c r="E118" s="141">
        <v>2415436</v>
      </c>
      <c r="F118" s="141"/>
      <c r="G118" s="141">
        <v>1235009</v>
      </c>
      <c r="H118" s="141"/>
      <c r="I118" s="141">
        <v>993661</v>
      </c>
      <c r="J118" s="141">
        <v>619309</v>
      </c>
      <c r="K118" s="141">
        <v>57263</v>
      </c>
      <c r="L118" s="141">
        <v>9232.5479369999994</v>
      </c>
      <c r="M118" s="141">
        <v>693.23</v>
      </c>
    </row>
    <row r="119" spans="1:13" x14ac:dyDescent="0.3">
      <c r="A119" s="4" t="s">
        <v>441</v>
      </c>
      <c r="B119" s="4" t="s">
        <v>442</v>
      </c>
      <c r="C119" s="141">
        <v>117125.515035</v>
      </c>
      <c r="D119" s="141"/>
      <c r="E119" s="141">
        <v>164813</v>
      </c>
      <c r="F119" s="141"/>
      <c r="G119" s="141">
        <v>83037</v>
      </c>
      <c r="H119" s="141"/>
      <c r="I119" s="141"/>
      <c r="J119" s="141"/>
      <c r="K119" s="141"/>
      <c r="L119" s="141"/>
      <c r="M119" s="141">
        <v>693.23</v>
      </c>
    </row>
    <row r="120" spans="1:13" x14ac:dyDescent="0.3">
      <c r="A120" s="4" t="s">
        <v>695</v>
      </c>
      <c r="B120" s="4" t="s">
        <v>696</v>
      </c>
      <c r="C120" s="141">
        <v>74826.425757000005</v>
      </c>
      <c r="D120" s="141"/>
      <c r="E120" s="141"/>
      <c r="F120" s="141"/>
      <c r="G120" s="141"/>
      <c r="H120" s="141"/>
      <c r="I120" s="141"/>
      <c r="J120" s="141"/>
      <c r="K120" s="141"/>
      <c r="L120" s="141"/>
      <c r="M120" s="141">
        <v>693.23</v>
      </c>
    </row>
    <row r="121" spans="1:13" x14ac:dyDescent="0.3">
      <c r="A121" s="4" t="s">
        <v>381</v>
      </c>
      <c r="B121" s="4" t="s">
        <v>382</v>
      </c>
      <c r="C121" s="141">
        <v>84686.409784999996</v>
      </c>
      <c r="D121" s="141"/>
      <c r="E121" s="141">
        <v>120905</v>
      </c>
      <c r="F121" s="141"/>
      <c r="G121" s="141">
        <v>60869</v>
      </c>
      <c r="H121" s="141"/>
      <c r="I121" s="141"/>
      <c r="J121" s="141"/>
      <c r="K121" s="141"/>
      <c r="L121" s="141"/>
      <c r="M121" s="141">
        <v>693.23</v>
      </c>
    </row>
    <row r="122" spans="1:13" x14ac:dyDescent="0.3">
      <c r="A122" s="4" t="s">
        <v>333</v>
      </c>
      <c r="B122" s="4" t="s">
        <v>334</v>
      </c>
      <c r="C122" s="141">
        <v>8342830.1658030003</v>
      </c>
      <c r="D122" s="141"/>
      <c r="E122" s="141">
        <v>11733851</v>
      </c>
      <c r="F122" s="141"/>
      <c r="G122" s="141">
        <v>5979983</v>
      </c>
      <c r="H122" s="141"/>
      <c r="I122" s="141">
        <v>4529353</v>
      </c>
      <c r="J122" s="141">
        <v>3417361</v>
      </c>
      <c r="K122" s="141">
        <v>253533</v>
      </c>
      <c r="L122" s="141">
        <v>18465.095870000001</v>
      </c>
      <c r="M122" s="141"/>
    </row>
    <row r="123" spans="1:13" x14ac:dyDescent="0.3">
      <c r="A123" s="4" t="s">
        <v>797</v>
      </c>
      <c r="B123" s="4" t="s">
        <v>798</v>
      </c>
      <c r="C123" s="141">
        <v>618370.01131500001</v>
      </c>
      <c r="D123" s="141"/>
      <c r="E123" s="141">
        <v>871114</v>
      </c>
      <c r="F123" s="141"/>
      <c r="G123" s="141">
        <v>443346</v>
      </c>
      <c r="H123" s="141"/>
      <c r="I123" s="141"/>
      <c r="J123" s="141"/>
      <c r="K123" s="141"/>
      <c r="L123" s="141"/>
      <c r="M123" s="141"/>
    </row>
    <row r="124" spans="1:13" x14ac:dyDescent="0.3">
      <c r="A124" s="4" t="s">
        <v>393</v>
      </c>
      <c r="B124" s="4" t="s">
        <v>394</v>
      </c>
      <c r="C124" s="141">
        <v>68289.818027000001</v>
      </c>
      <c r="D124" s="141"/>
      <c r="E124" s="141"/>
      <c r="F124" s="141"/>
      <c r="G124" s="141"/>
      <c r="H124" s="141"/>
      <c r="I124" s="141"/>
      <c r="J124" s="141"/>
      <c r="K124" s="141"/>
      <c r="L124" s="141"/>
      <c r="M124" s="141">
        <v>693.23</v>
      </c>
    </row>
    <row r="125" spans="1:13" x14ac:dyDescent="0.3">
      <c r="A125" s="4" t="s">
        <v>471</v>
      </c>
      <c r="B125" s="4" t="s">
        <v>472</v>
      </c>
      <c r="C125" s="141">
        <v>86513.891910999999</v>
      </c>
      <c r="D125" s="141"/>
      <c r="E125" s="141">
        <v>122309</v>
      </c>
      <c r="F125" s="141"/>
      <c r="G125" s="141">
        <v>61934</v>
      </c>
      <c r="H125" s="141"/>
      <c r="I125" s="141"/>
      <c r="J125" s="141"/>
      <c r="K125" s="141"/>
      <c r="L125" s="141"/>
      <c r="M125" s="141">
        <v>693.23</v>
      </c>
    </row>
    <row r="126" spans="1:13" x14ac:dyDescent="0.3">
      <c r="A126" s="4" t="s">
        <v>359</v>
      </c>
      <c r="B126" s="4" t="s">
        <v>360</v>
      </c>
      <c r="C126" s="141">
        <v>107164.612934</v>
      </c>
      <c r="D126" s="141"/>
      <c r="E126" s="141">
        <v>76748</v>
      </c>
      <c r="F126" s="141"/>
      <c r="G126" s="141">
        <v>78367</v>
      </c>
      <c r="H126" s="141"/>
      <c r="I126" s="141"/>
      <c r="J126" s="141"/>
      <c r="K126" s="141"/>
      <c r="L126" s="141"/>
      <c r="M126" s="141">
        <v>693.23</v>
      </c>
    </row>
    <row r="127" spans="1:13" x14ac:dyDescent="0.3">
      <c r="A127" s="4" t="s">
        <v>681</v>
      </c>
      <c r="B127" s="4" t="s">
        <v>682</v>
      </c>
      <c r="C127" s="141">
        <v>35304.601836000002</v>
      </c>
      <c r="D127" s="141">
        <v>4179.5294119999999</v>
      </c>
      <c r="E127" s="141">
        <v>49720</v>
      </c>
      <c r="F127" s="141"/>
      <c r="G127" s="141">
        <v>25749</v>
      </c>
      <c r="H127" s="141"/>
      <c r="I127" s="141"/>
      <c r="J127" s="141"/>
      <c r="K127" s="141"/>
      <c r="L127" s="141"/>
      <c r="M127" s="141">
        <v>693.23</v>
      </c>
    </row>
    <row r="128" spans="1:13" x14ac:dyDescent="0.3">
      <c r="A128" s="4" t="s">
        <v>457</v>
      </c>
      <c r="B128" s="4" t="s">
        <v>458</v>
      </c>
      <c r="C128" s="141">
        <v>68518.757882999998</v>
      </c>
      <c r="D128" s="141">
        <v>23964.823529000001</v>
      </c>
      <c r="E128" s="141">
        <v>97836</v>
      </c>
      <c r="F128" s="141"/>
      <c r="G128" s="141">
        <v>50016</v>
      </c>
      <c r="H128" s="141"/>
      <c r="I128" s="141"/>
      <c r="J128" s="141"/>
      <c r="K128" s="141"/>
      <c r="L128" s="141"/>
      <c r="M128" s="141">
        <v>693.23</v>
      </c>
    </row>
    <row r="129" spans="1:13" x14ac:dyDescent="0.3">
      <c r="A129" s="4" t="s">
        <v>545</v>
      </c>
      <c r="B129" s="4" t="s">
        <v>546</v>
      </c>
      <c r="C129" s="141">
        <v>81011.838594000001</v>
      </c>
      <c r="D129" s="141"/>
      <c r="E129" s="141">
        <v>115642</v>
      </c>
      <c r="F129" s="141"/>
      <c r="G129" s="141">
        <v>58273</v>
      </c>
      <c r="H129" s="141"/>
      <c r="I129" s="141"/>
      <c r="J129" s="141"/>
      <c r="K129" s="141"/>
      <c r="L129" s="141"/>
      <c r="M129" s="141">
        <v>693.23</v>
      </c>
    </row>
    <row r="130" spans="1:13" x14ac:dyDescent="0.3">
      <c r="A130" s="4" t="s">
        <v>73</v>
      </c>
      <c r="B130" s="4" t="s">
        <v>74</v>
      </c>
      <c r="C130" s="141">
        <v>1232609.878426</v>
      </c>
      <c r="D130" s="141"/>
      <c r="E130" s="141">
        <v>1742334</v>
      </c>
      <c r="F130" s="141"/>
      <c r="G130" s="141"/>
      <c r="H130" s="141"/>
      <c r="I130" s="141">
        <v>867142</v>
      </c>
      <c r="J130" s="141">
        <v>467287</v>
      </c>
      <c r="K130" s="141">
        <v>14277</v>
      </c>
      <c r="L130" s="141">
        <v>9232.5479369999994</v>
      </c>
      <c r="M130" s="141">
        <v>693.23</v>
      </c>
    </row>
    <row r="131" spans="1:13" x14ac:dyDescent="0.3">
      <c r="A131" s="4" t="s">
        <v>635</v>
      </c>
      <c r="B131" s="4" t="s">
        <v>636</v>
      </c>
      <c r="C131" s="141">
        <v>80100.692567000006</v>
      </c>
      <c r="D131" s="141"/>
      <c r="E131" s="141">
        <v>60621</v>
      </c>
      <c r="F131" s="141"/>
      <c r="G131" s="141">
        <v>60974</v>
      </c>
      <c r="H131" s="141"/>
      <c r="I131" s="141"/>
      <c r="J131" s="141"/>
      <c r="K131" s="141"/>
      <c r="L131" s="141"/>
      <c r="M131" s="141">
        <v>693.23</v>
      </c>
    </row>
    <row r="132" spans="1:13" x14ac:dyDescent="0.3">
      <c r="A132" s="4" t="s">
        <v>812</v>
      </c>
      <c r="B132" s="4" t="s">
        <v>813</v>
      </c>
      <c r="C132" s="141"/>
      <c r="D132" s="141"/>
      <c r="E132" s="141">
        <v>3273004.8189999997</v>
      </c>
      <c r="F132" s="141"/>
      <c r="G132" s="141"/>
      <c r="H132" s="141"/>
      <c r="I132" s="141"/>
      <c r="J132" s="141"/>
      <c r="K132" s="141"/>
      <c r="L132" s="141"/>
      <c r="M132" s="141"/>
    </row>
    <row r="133" spans="1:13" x14ac:dyDescent="0.3">
      <c r="A133" s="4" t="s">
        <v>814</v>
      </c>
      <c r="B133" s="4" t="s">
        <v>815</v>
      </c>
      <c r="C133" s="141">
        <v>13478172.004047001</v>
      </c>
      <c r="D133" s="141"/>
      <c r="E133" s="141">
        <v>2270292.36</v>
      </c>
      <c r="F133" s="141"/>
      <c r="G133" s="141">
        <v>9530738</v>
      </c>
      <c r="H133" s="141"/>
      <c r="I133" s="141"/>
      <c r="J133" s="141"/>
      <c r="K133" s="141"/>
      <c r="L133" s="141"/>
      <c r="M133" s="141"/>
    </row>
    <row r="134" spans="1:13" x14ac:dyDescent="0.3">
      <c r="A134" s="4" t="s">
        <v>809</v>
      </c>
      <c r="B134" s="4" t="s">
        <v>810</v>
      </c>
      <c r="C134" s="141"/>
      <c r="D134" s="141"/>
      <c r="E134" s="141">
        <v>13375805.820999999</v>
      </c>
      <c r="F134" s="141"/>
      <c r="G134" s="141"/>
      <c r="H134" s="141"/>
      <c r="I134" s="141"/>
      <c r="J134" s="141"/>
      <c r="K134" s="141"/>
      <c r="L134" s="141"/>
      <c r="M134" s="141"/>
    </row>
    <row r="135" spans="1:13" x14ac:dyDescent="0.3">
      <c r="A135" s="4" t="s">
        <v>459</v>
      </c>
      <c r="B135" s="4" t="s">
        <v>460</v>
      </c>
      <c r="C135" s="141">
        <v>101810.765015</v>
      </c>
      <c r="D135" s="141"/>
      <c r="E135" s="141">
        <v>145452</v>
      </c>
      <c r="F135" s="141"/>
      <c r="G135" s="141">
        <v>73778</v>
      </c>
      <c r="H135" s="141"/>
      <c r="I135" s="141"/>
      <c r="J135" s="141"/>
      <c r="K135" s="141"/>
      <c r="L135" s="141"/>
      <c r="M135" s="141">
        <v>693.23</v>
      </c>
    </row>
    <row r="136" spans="1:13" x14ac:dyDescent="0.3">
      <c r="A136" s="4" t="s">
        <v>178</v>
      </c>
      <c r="B136" s="4" t="s">
        <v>179</v>
      </c>
      <c r="C136" s="141">
        <v>3516878.3410729999</v>
      </c>
      <c r="D136" s="141"/>
      <c r="E136" s="141">
        <v>4966795</v>
      </c>
      <c r="F136" s="141">
        <v>-111181</v>
      </c>
      <c r="G136" s="141">
        <v>2556219</v>
      </c>
      <c r="H136" s="141"/>
      <c r="I136" s="141">
        <v>1935840</v>
      </c>
      <c r="J136" s="141">
        <v>1529743</v>
      </c>
      <c r="K136" s="141">
        <v>122447</v>
      </c>
      <c r="L136" s="141">
        <v>18465.095870000001</v>
      </c>
      <c r="M136" s="141"/>
    </row>
    <row r="137" spans="1:13" x14ac:dyDescent="0.3">
      <c r="A137" s="4" t="s">
        <v>473</v>
      </c>
      <c r="B137" s="4" t="s">
        <v>474</v>
      </c>
      <c r="C137" s="141">
        <v>80684.864038999993</v>
      </c>
      <c r="D137" s="141"/>
      <c r="E137" s="141">
        <v>113010</v>
      </c>
      <c r="F137" s="141"/>
      <c r="G137" s="141">
        <v>57950</v>
      </c>
      <c r="H137" s="141"/>
      <c r="I137" s="141"/>
      <c r="J137" s="141"/>
      <c r="K137" s="141"/>
      <c r="L137" s="141"/>
      <c r="M137" s="141">
        <v>693.23</v>
      </c>
    </row>
    <row r="138" spans="1:13" x14ac:dyDescent="0.3">
      <c r="A138" s="4" t="s">
        <v>525</v>
      </c>
      <c r="B138" s="4" t="s">
        <v>526</v>
      </c>
      <c r="C138" s="141">
        <v>84432.096242</v>
      </c>
      <c r="D138" s="141"/>
      <c r="E138" s="141"/>
      <c r="F138" s="141"/>
      <c r="G138" s="141"/>
      <c r="H138" s="141"/>
      <c r="I138" s="141"/>
      <c r="J138" s="141"/>
      <c r="K138" s="141"/>
      <c r="L138" s="141"/>
      <c r="M138" s="141">
        <v>693.23</v>
      </c>
    </row>
    <row r="139" spans="1:13" x14ac:dyDescent="0.3">
      <c r="A139" s="4" t="s">
        <v>597</v>
      </c>
      <c r="B139" s="4" t="s">
        <v>598</v>
      </c>
      <c r="C139" s="141">
        <v>66483.096191000004</v>
      </c>
      <c r="D139" s="141"/>
      <c r="E139" s="141">
        <v>93602</v>
      </c>
      <c r="F139" s="141"/>
      <c r="G139" s="141">
        <v>47457</v>
      </c>
      <c r="H139" s="141">
        <v>62321</v>
      </c>
      <c r="I139" s="141"/>
      <c r="J139" s="141"/>
      <c r="K139" s="141"/>
      <c r="L139" s="141"/>
      <c r="M139" s="141">
        <v>693.23</v>
      </c>
    </row>
    <row r="140" spans="1:13" x14ac:dyDescent="0.3">
      <c r="A140" s="4" t="s">
        <v>749</v>
      </c>
      <c r="B140" s="4" t="s">
        <v>750</v>
      </c>
      <c r="C140" s="141">
        <v>610049.17206300003</v>
      </c>
      <c r="D140" s="141"/>
      <c r="E140" s="141">
        <v>470038</v>
      </c>
      <c r="F140" s="141"/>
      <c r="G140" s="141">
        <v>476124</v>
      </c>
      <c r="H140" s="141"/>
      <c r="I140" s="141"/>
      <c r="J140" s="141"/>
      <c r="K140" s="141"/>
      <c r="L140" s="141"/>
      <c r="M140" s="141"/>
    </row>
    <row r="141" spans="1:13" x14ac:dyDescent="0.3">
      <c r="A141" s="4" t="s">
        <v>112</v>
      </c>
      <c r="B141" s="4" t="s">
        <v>113</v>
      </c>
      <c r="C141" s="141">
        <v>1125852.9745060001</v>
      </c>
      <c r="D141" s="141"/>
      <c r="E141" s="141">
        <v>1627068</v>
      </c>
      <c r="F141" s="141"/>
      <c r="G141" s="141">
        <v>848354</v>
      </c>
      <c r="H141" s="141"/>
      <c r="I141" s="141">
        <v>1017871</v>
      </c>
      <c r="J141" s="141">
        <v>407330</v>
      </c>
      <c r="K141" s="141">
        <v>75450</v>
      </c>
      <c r="L141" s="141">
        <v>9232.5479369999994</v>
      </c>
      <c r="M141" s="141">
        <v>693.23</v>
      </c>
    </row>
    <row r="142" spans="1:13" x14ac:dyDescent="0.3">
      <c r="A142" s="4" t="s">
        <v>697</v>
      </c>
      <c r="B142" s="4" t="s">
        <v>698</v>
      </c>
      <c r="C142" s="141">
        <v>118727.517353</v>
      </c>
      <c r="D142" s="141"/>
      <c r="E142" s="141"/>
      <c r="F142" s="141"/>
      <c r="G142" s="141"/>
      <c r="H142" s="141"/>
      <c r="I142" s="141"/>
      <c r="J142" s="141"/>
      <c r="K142" s="141"/>
      <c r="L142" s="141"/>
      <c r="M142" s="141">
        <v>693.23</v>
      </c>
    </row>
    <row r="143" spans="1:13" x14ac:dyDescent="0.3">
      <c r="A143" s="4" t="s">
        <v>114</v>
      </c>
      <c r="B143" s="4" t="s">
        <v>115</v>
      </c>
      <c r="C143" s="141">
        <v>1095315.1657430001</v>
      </c>
      <c r="D143" s="141"/>
      <c r="E143" s="141">
        <v>1676807</v>
      </c>
      <c r="F143" s="141"/>
      <c r="G143" s="141">
        <v>867329</v>
      </c>
      <c r="H143" s="141"/>
      <c r="I143" s="141">
        <v>1075050</v>
      </c>
      <c r="J143" s="141">
        <v>284636</v>
      </c>
      <c r="K143" s="141">
        <v>48736</v>
      </c>
      <c r="L143" s="141">
        <v>9232.5479369999994</v>
      </c>
      <c r="M143" s="141">
        <v>693.23</v>
      </c>
    </row>
    <row r="144" spans="1:13" x14ac:dyDescent="0.3">
      <c r="A144" s="4" t="s">
        <v>268</v>
      </c>
      <c r="B144" s="4" t="s">
        <v>269</v>
      </c>
      <c r="C144" s="141">
        <v>626674.70367700001</v>
      </c>
      <c r="D144" s="141"/>
      <c r="E144" s="141"/>
      <c r="F144" s="141">
        <v>-94458</v>
      </c>
      <c r="G144" s="141"/>
      <c r="H144" s="141"/>
      <c r="I144" s="141">
        <v>489037</v>
      </c>
      <c r="J144" s="141">
        <v>277373</v>
      </c>
      <c r="K144" s="141">
        <v>13346</v>
      </c>
      <c r="L144" s="141">
        <v>9232.5479369999994</v>
      </c>
      <c r="M144" s="141">
        <v>693.23</v>
      </c>
    </row>
    <row r="145" spans="1:13" x14ac:dyDescent="0.3">
      <c r="A145" s="4" t="s">
        <v>623</v>
      </c>
      <c r="B145" s="4" t="s">
        <v>624</v>
      </c>
      <c r="C145" s="141">
        <v>46594.162447000002</v>
      </c>
      <c r="D145" s="141">
        <v>120334.70588199999</v>
      </c>
      <c r="E145" s="141">
        <v>65586</v>
      </c>
      <c r="F145" s="141"/>
      <c r="G145" s="141">
        <v>33358</v>
      </c>
      <c r="H145" s="141"/>
      <c r="I145" s="141"/>
      <c r="J145" s="141"/>
      <c r="K145" s="141"/>
      <c r="L145" s="141"/>
      <c r="M145" s="141">
        <v>693.23</v>
      </c>
    </row>
    <row r="146" spans="1:13" x14ac:dyDescent="0.3">
      <c r="A146" s="4" t="s">
        <v>116</v>
      </c>
      <c r="B146" s="4" t="s">
        <v>117</v>
      </c>
      <c r="C146" s="141">
        <v>933912.56720799999</v>
      </c>
      <c r="D146" s="141"/>
      <c r="E146" s="141">
        <v>1256459</v>
      </c>
      <c r="F146" s="141">
        <v>-89435</v>
      </c>
      <c r="G146" s="141">
        <v>621435</v>
      </c>
      <c r="H146" s="141"/>
      <c r="I146" s="141">
        <v>702709</v>
      </c>
      <c r="J146" s="141">
        <v>258098</v>
      </c>
      <c r="K146" s="141">
        <v>114833</v>
      </c>
      <c r="L146" s="141">
        <v>9232.5479369999994</v>
      </c>
      <c r="M146" s="141">
        <v>693.23</v>
      </c>
    </row>
    <row r="147" spans="1:13" x14ac:dyDescent="0.3">
      <c r="A147" s="4" t="s">
        <v>323</v>
      </c>
      <c r="B147" s="4" t="s">
        <v>324</v>
      </c>
      <c r="C147" s="141">
        <v>7589428.8900039997</v>
      </c>
      <c r="D147" s="141"/>
      <c r="E147" s="141">
        <v>10785784</v>
      </c>
      <c r="F147" s="141"/>
      <c r="G147" s="141">
        <v>5466517</v>
      </c>
      <c r="H147" s="141"/>
      <c r="I147" s="141">
        <v>3637943</v>
      </c>
      <c r="J147" s="141">
        <v>2929722</v>
      </c>
      <c r="K147" s="141">
        <v>229593</v>
      </c>
      <c r="L147" s="141">
        <v>18465.095870000001</v>
      </c>
      <c r="M147" s="141"/>
    </row>
    <row r="148" spans="1:13" x14ac:dyDescent="0.3">
      <c r="A148" s="4" t="s">
        <v>785</v>
      </c>
      <c r="B148" s="4" t="s">
        <v>786</v>
      </c>
      <c r="C148" s="141">
        <v>560829.98637900001</v>
      </c>
      <c r="D148" s="141"/>
      <c r="E148" s="141">
        <v>794969</v>
      </c>
      <c r="F148" s="141"/>
      <c r="G148" s="141">
        <v>403782</v>
      </c>
      <c r="H148" s="141"/>
      <c r="I148" s="141"/>
      <c r="J148" s="141"/>
      <c r="K148" s="141"/>
      <c r="L148" s="141"/>
      <c r="M148" s="141"/>
    </row>
    <row r="149" spans="1:13" x14ac:dyDescent="0.3">
      <c r="A149" s="4" t="s">
        <v>569</v>
      </c>
      <c r="B149" s="4" t="s">
        <v>570</v>
      </c>
      <c r="C149" s="141">
        <v>80502.634833000004</v>
      </c>
      <c r="D149" s="141">
        <v>25699</v>
      </c>
      <c r="E149" s="141">
        <v>112505</v>
      </c>
      <c r="F149" s="141"/>
      <c r="G149" s="141">
        <v>57214</v>
      </c>
      <c r="H149" s="141"/>
      <c r="I149" s="141"/>
      <c r="J149" s="141"/>
      <c r="K149" s="141"/>
      <c r="L149" s="141"/>
      <c r="M149" s="141">
        <v>693.23</v>
      </c>
    </row>
    <row r="150" spans="1:13" x14ac:dyDescent="0.3">
      <c r="A150" s="4" t="s">
        <v>151</v>
      </c>
      <c r="B150" s="4" t="s">
        <v>152</v>
      </c>
      <c r="C150" s="141">
        <v>1477726.0365269999</v>
      </c>
      <c r="D150" s="141"/>
      <c r="E150" s="141">
        <v>2042299</v>
      </c>
      <c r="F150" s="141"/>
      <c r="G150" s="141">
        <v>1049382</v>
      </c>
      <c r="H150" s="141"/>
      <c r="I150" s="141">
        <v>878558</v>
      </c>
      <c r="J150" s="141">
        <v>344544</v>
      </c>
      <c r="K150" s="141">
        <v>50165</v>
      </c>
      <c r="L150" s="141">
        <v>9232.5479369999994</v>
      </c>
      <c r="M150" s="141">
        <v>693.23</v>
      </c>
    </row>
    <row r="151" spans="1:13" x14ac:dyDescent="0.3">
      <c r="A151" s="4" t="s">
        <v>443</v>
      </c>
      <c r="B151" s="4" t="s">
        <v>444</v>
      </c>
      <c r="C151" s="141">
        <v>103924.27779199999</v>
      </c>
      <c r="D151" s="141"/>
      <c r="E151" s="141"/>
      <c r="F151" s="141"/>
      <c r="G151" s="141"/>
      <c r="H151" s="141"/>
      <c r="I151" s="141"/>
      <c r="J151" s="141"/>
      <c r="K151" s="141"/>
      <c r="L151" s="141"/>
      <c r="M151" s="141">
        <v>693.23</v>
      </c>
    </row>
    <row r="152" spans="1:13" x14ac:dyDescent="0.3">
      <c r="A152" s="4" t="s">
        <v>739</v>
      </c>
      <c r="B152" s="4" t="s">
        <v>740</v>
      </c>
      <c r="C152" s="141">
        <v>196955.74716699999</v>
      </c>
      <c r="D152" s="141">
        <v>46009.470587999996</v>
      </c>
      <c r="E152" s="141">
        <v>277646</v>
      </c>
      <c r="F152" s="141"/>
      <c r="G152" s="141">
        <v>139980</v>
      </c>
      <c r="H152" s="141"/>
      <c r="I152" s="141"/>
      <c r="J152" s="141"/>
      <c r="K152" s="141"/>
      <c r="L152" s="141"/>
      <c r="M152" s="141">
        <v>693.23</v>
      </c>
    </row>
    <row r="153" spans="1:13" x14ac:dyDescent="0.3">
      <c r="A153" s="4" t="s">
        <v>153</v>
      </c>
      <c r="B153" s="4" t="s">
        <v>154</v>
      </c>
      <c r="C153" s="141">
        <v>1490782.5284200001</v>
      </c>
      <c r="D153" s="141"/>
      <c r="E153" s="141">
        <v>1049890</v>
      </c>
      <c r="F153" s="141">
        <v>-94536</v>
      </c>
      <c r="G153" s="141"/>
      <c r="H153" s="141"/>
      <c r="I153" s="141">
        <v>742073</v>
      </c>
      <c r="J153" s="141">
        <v>508431</v>
      </c>
      <c r="K153" s="141">
        <v>33951</v>
      </c>
      <c r="L153" s="141">
        <v>9232.5479369999994</v>
      </c>
      <c r="M153" s="141">
        <v>693.23</v>
      </c>
    </row>
    <row r="154" spans="1:13" x14ac:dyDescent="0.3">
      <c r="A154" s="4" t="s">
        <v>475</v>
      </c>
      <c r="B154" s="4" t="s">
        <v>476</v>
      </c>
      <c r="C154" s="141">
        <v>83112.087853000005</v>
      </c>
      <c r="D154" s="141"/>
      <c r="E154" s="141">
        <v>117866</v>
      </c>
      <c r="F154" s="141"/>
      <c r="G154" s="141">
        <v>59333</v>
      </c>
      <c r="H154" s="141"/>
      <c r="I154" s="141"/>
      <c r="J154" s="141"/>
      <c r="K154" s="141"/>
      <c r="L154" s="141"/>
      <c r="M154" s="141">
        <v>693.23</v>
      </c>
    </row>
    <row r="155" spans="1:13" x14ac:dyDescent="0.3">
      <c r="A155" s="4" t="s">
        <v>210</v>
      </c>
      <c r="B155" s="4" t="s">
        <v>211</v>
      </c>
      <c r="C155" s="141">
        <v>571902.71730300004</v>
      </c>
      <c r="D155" s="141"/>
      <c r="E155" s="141">
        <v>815934</v>
      </c>
      <c r="F155" s="141">
        <v>-94505</v>
      </c>
      <c r="G155" s="141">
        <v>409334</v>
      </c>
      <c r="H155" s="141"/>
      <c r="I155" s="141">
        <v>383440</v>
      </c>
      <c r="J155" s="141">
        <v>221261</v>
      </c>
      <c r="K155" s="141">
        <v>12191</v>
      </c>
      <c r="L155" s="141">
        <v>9232.5479369999994</v>
      </c>
      <c r="M155" s="141">
        <v>693.23</v>
      </c>
    </row>
    <row r="156" spans="1:13" x14ac:dyDescent="0.3">
      <c r="A156" s="4" t="s">
        <v>421</v>
      </c>
      <c r="B156" s="4" t="s">
        <v>422</v>
      </c>
      <c r="C156" s="141">
        <v>100173.58554</v>
      </c>
      <c r="D156" s="141"/>
      <c r="E156" s="141">
        <v>139681</v>
      </c>
      <c r="F156" s="141"/>
      <c r="G156" s="141"/>
      <c r="H156" s="141">
        <v>102472</v>
      </c>
      <c r="I156" s="141"/>
      <c r="J156" s="141"/>
      <c r="K156" s="141"/>
      <c r="L156" s="141"/>
      <c r="M156" s="141">
        <v>693.23</v>
      </c>
    </row>
    <row r="157" spans="1:13" x14ac:dyDescent="0.3">
      <c r="A157" s="4" t="s">
        <v>477</v>
      </c>
      <c r="B157" s="4" t="s">
        <v>478</v>
      </c>
      <c r="C157" s="141">
        <v>119300.732005</v>
      </c>
      <c r="D157" s="141"/>
      <c r="E157" s="141">
        <v>167961</v>
      </c>
      <c r="F157" s="141"/>
      <c r="G157" s="141">
        <v>85802</v>
      </c>
      <c r="H157" s="141"/>
      <c r="I157" s="141"/>
      <c r="J157" s="141"/>
      <c r="K157" s="141"/>
      <c r="L157" s="141"/>
      <c r="M157" s="141">
        <v>693.23</v>
      </c>
    </row>
    <row r="158" spans="1:13" x14ac:dyDescent="0.3">
      <c r="A158" s="4" t="s">
        <v>155</v>
      </c>
      <c r="B158" s="4" t="s">
        <v>156</v>
      </c>
      <c r="C158" s="141">
        <v>1545598.342071</v>
      </c>
      <c r="D158" s="141"/>
      <c r="E158" s="141">
        <v>2180682</v>
      </c>
      <c r="F158" s="141">
        <v>-118622</v>
      </c>
      <c r="G158" s="141"/>
      <c r="H158" s="141"/>
      <c r="I158" s="141">
        <v>769506</v>
      </c>
      <c r="J158" s="141">
        <v>688970</v>
      </c>
      <c r="K158" s="141">
        <v>51685</v>
      </c>
      <c r="L158" s="141">
        <v>9232.5479369999994</v>
      </c>
      <c r="M158" s="141">
        <v>693.23</v>
      </c>
    </row>
    <row r="159" spans="1:13" x14ac:dyDescent="0.3">
      <c r="A159" s="4" t="s">
        <v>799</v>
      </c>
      <c r="B159" s="4" t="s">
        <v>800</v>
      </c>
      <c r="C159" s="141">
        <v>299239.96211099997</v>
      </c>
      <c r="D159" s="141">
        <v>20881.235293999998</v>
      </c>
      <c r="E159" s="141">
        <v>209645</v>
      </c>
      <c r="F159" s="141"/>
      <c r="G159" s="141"/>
      <c r="H159" s="141"/>
      <c r="I159" s="141"/>
      <c r="J159" s="141"/>
      <c r="K159" s="141"/>
      <c r="L159" s="141"/>
      <c r="M159" s="141"/>
    </row>
    <row r="160" spans="1:13" x14ac:dyDescent="0.3">
      <c r="A160" s="4" t="s">
        <v>280</v>
      </c>
      <c r="B160" s="4" t="s">
        <v>281</v>
      </c>
      <c r="C160" s="141">
        <v>1241619.8439460001</v>
      </c>
      <c r="D160" s="141">
        <v>976053.23529400001</v>
      </c>
      <c r="E160" s="141"/>
      <c r="F160" s="141"/>
      <c r="G160" s="141"/>
      <c r="H160" s="141"/>
      <c r="I160" s="141">
        <v>673810</v>
      </c>
      <c r="J160" s="141">
        <v>487256</v>
      </c>
      <c r="K160" s="141">
        <v>46491</v>
      </c>
      <c r="L160" s="141">
        <v>13848.821900000001</v>
      </c>
      <c r="M160" s="141">
        <v>693.23</v>
      </c>
    </row>
    <row r="161" spans="1:13" x14ac:dyDescent="0.3">
      <c r="A161" s="4" t="s">
        <v>180</v>
      </c>
      <c r="B161" s="4" t="s">
        <v>181</v>
      </c>
      <c r="C161" s="141">
        <v>7246822.9904190004</v>
      </c>
      <c r="D161" s="141"/>
      <c r="E161" s="141">
        <v>10184972</v>
      </c>
      <c r="F161" s="141"/>
      <c r="G161" s="141"/>
      <c r="H161" s="141"/>
      <c r="I161" s="141">
        <v>3163482</v>
      </c>
      <c r="J161" s="141">
        <v>2349992</v>
      </c>
      <c r="K161" s="141">
        <v>227277</v>
      </c>
      <c r="L161" s="141">
        <v>18465.095870000001</v>
      </c>
      <c r="M161" s="141"/>
    </row>
    <row r="162" spans="1:13" x14ac:dyDescent="0.3">
      <c r="A162" s="4" t="s">
        <v>503</v>
      </c>
      <c r="B162" s="4" t="s">
        <v>504</v>
      </c>
      <c r="C162" s="141">
        <v>94946.029381</v>
      </c>
      <c r="D162" s="141"/>
      <c r="E162" s="141">
        <v>131853</v>
      </c>
      <c r="F162" s="141"/>
      <c r="G162" s="141">
        <v>67894</v>
      </c>
      <c r="H162" s="141"/>
      <c r="I162" s="141"/>
      <c r="J162" s="141"/>
      <c r="K162" s="141"/>
      <c r="L162" s="141"/>
      <c r="M162" s="141">
        <v>693.23</v>
      </c>
    </row>
    <row r="163" spans="1:13" x14ac:dyDescent="0.3">
      <c r="A163" s="4" t="s">
        <v>383</v>
      </c>
      <c r="B163" s="4" t="s">
        <v>384</v>
      </c>
      <c r="C163" s="141">
        <v>80464.574303000001</v>
      </c>
      <c r="D163" s="141"/>
      <c r="E163" s="141">
        <v>115795</v>
      </c>
      <c r="F163" s="141"/>
      <c r="G163" s="141">
        <v>59089</v>
      </c>
      <c r="H163" s="141"/>
      <c r="I163" s="141"/>
      <c r="J163" s="141"/>
      <c r="K163" s="141"/>
      <c r="L163" s="141"/>
      <c r="M163" s="141">
        <v>693.23</v>
      </c>
    </row>
    <row r="164" spans="1:13" x14ac:dyDescent="0.3">
      <c r="A164" s="4" t="s">
        <v>157</v>
      </c>
      <c r="B164" s="4" t="s">
        <v>158</v>
      </c>
      <c r="C164" s="141">
        <v>1590346.568801</v>
      </c>
      <c r="D164" s="141"/>
      <c r="E164" s="141">
        <v>2256682</v>
      </c>
      <c r="F164" s="141"/>
      <c r="G164" s="141">
        <v>1149301</v>
      </c>
      <c r="H164" s="141"/>
      <c r="I164" s="141">
        <v>796612</v>
      </c>
      <c r="J164" s="141">
        <v>555102</v>
      </c>
      <c r="K164" s="141">
        <v>38611</v>
      </c>
      <c r="L164" s="141">
        <v>13848.821900000001</v>
      </c>
      <c r="M164" s="141">
        <v>693.23</v>
      </c>
    </row>
    <row r="165" spans="1:13" x14ac:dyDescent="0.3">
      <c r="A165" s="4" t="s">
        <v>571</v>
      </c>
      <c r="B165" s="4" t="s">
        <v>572</v>
      </c>
      <c r="C165" s="141">
        <v>60501.249522999999</v>
      </c>
      <c r="D165" s="141"/>
      <c r="E165" s="141">
        <v>84399</v>
      </c>
      <c r="F165" s="141"/>
      <c r="G165" s="141">
        <v>43439</v>
      </c>
      <c r="H165" s="141"/>
      <c r="I165" s="141"/>
      <c r="J165" s="141"/>
      <c r="K165" s="141"/>
      <c r="L165" s="141"/>
      <c r="M165" s="141">
        <v>693.23</v>
      </c>
    </row>
    <row r="166" spans="1:13" x14ac:dyDescent="0.3">
      <c r="A166" s="4" t="s">
        <v>733</v>
      </c>
      <c r="B166" s="4" t="s">
        <v>734</v>
      </c>
      <c r="C166" s="141">
        <v>117166.458938</v>
      </c>
      <c r="D166" s="141">
        <v>1951.176471</v>
      </c>
      <c r="E166" s="141">
        <v>164829</v>
      </c>
      <c r="F166" s="141"/>
      <c r="G166" s="141">
        <v>85463</v>
      </c>
      <c r="H166" s="141"/>
      <c r="I166" s="141"/>
      <c r="J166" s="141"/>
      <c r="K166" s="141"/>
      <c r="L166" s="141"/>
      <c r="M166" s="141">
        <v>693.23</v>
      </c>
    </row>
    <row r="167" spans="1:13" x14ac:dyDescent="0.3">
      <c r="A167" s="4" t="s">
        <v>159</v>
      </c>
      <c r="B167" s="4" t="s">
        <v>160</v>
      </c>
      <c r="C167" s="141">
        <v>1365418.0619399999</v>
      </c>
      <c r="D167" s="141"/>
      <c r="E167" s="141">
        <v>1955657</v>
      </c>
      <c r="F167" s="141"/>
      <c r="G167" s="141">
        <v>997148</v>
      </c>
      <c r="H167" s="141"/>
      <c r="I167" s="141">
        <v>764656</v>
      </c>
      <c r="J167" s="141">
        <v>392743</v>
      </c>
      <c r="K167" s="141">
        <v>48193</v>
      </c>
      <c r="L167" s="141">
        <v>13848.821900000001</v>
      </c>
      <c r="M167" s="141">
        <v>693.23</v>
      </c>
    </row>
    <row r="168" spans="1:13" x14ac:dyDescent="0.3">
      <c r="A168" s="4" t="s">
        <v>771</v>
      </c>
      <c r="B168" s="4" t="s">
        <v>772</v>
      </c>
      <c r="C168" s="141">
        <v>323761.32372400002</v>
      </c>
      <c r="D168" s="141"/>
      <c r="E168" s="141">
        <v>446896</v>
      </c>
      <c r="F168" s="141"/>
      <c r="G168" s="141">
        <v>227614</v>
      </c>
      <c r="H168" s="141"/>
      <c r="I168" s="141"/>
      <c r="J168" s="141"/>
      <c r="K168" s="141"/>
      <c r="L168" s="141"/>
      <c r="M168" s="141"/>
    </row>
    <row r="169" spans="1:13" x14ac:dyDescent="0.3">
      <c r="A169" s="4" t="s">
        <v>745</v>
      </c>
      <c r="B169" s="4" t="s">
        <v>746</v>
      </c>
      <c r="C169" s="141">
        <v>106442.039534</v>
      </c>
      <c r="D169" s="141">
        <v>8151.1764709999998</v>
      </c>
      <c r="E169" s="141">
        <v>82291</v>
      </c>
      <c r="F169" s="141"/>
      <c r="G169" s="141">
        <v>83094</v>
      </c>
      <c r="H169" s="141"/>
      <c r="I169" s="141"/>
      <c r="J169" s="141"/>
      <c r="K169" s="141"/>
      <c r="L169" s="141"/>
      <c r="M169" s="141">
        <v>693.23</v>
      </c>
    </row>
    <row r="170" spans="1:13" x14ac:dyDescent="0.3">
      <c r="A170" s="4" t="s">
        <v>547</v>
      </c>
      <c r="B170" s="4" t="s">
        <v>548</v>
      </c>
      <c r="C170" s="141">
        <v>78145.765333000003</v>
      </c>
      <c r="D170" s="141"/>
      <c r="E170" s="141">
        <v>106814</v>
      </c>
      <c r="F170" s="141"/>
      <c r="G170" s="141">
        <v>53270</v>
      </c>
      <c r="H170" s="141">
        <v>223435</v>
      </c>
      <c r="I170" s="141"/>
      <c r="J170" s="141"/>
      <c r="K170" s="141"/>
      <c r="L170" s="141"/>
      <c r="M170" s="141">
        <v>693.23</v>
      </c>
    </row>
    <row r="171" spans="1:13" x14ac:dyDescent="0.3">
      <c r="A171" s="4" t="s">
        <v>683</v>
      </c>
      <c r="B171" s="4" t="s">
        <v>684</v>
      </c>
      <c r="C171" s="141">
        <v>186630.96333</v>
      </c>
      <c r="D171" s="141"/>
      <c r="E171" s="141"/>
      <c r="F171" s="141"/>
      <c r="G171" s="141"/>
      <c r="H171" s="141"/>
      <c r="I171" s="141"/>
      <c r="J171" s="141"/>
      <c r="K171" s="141"/>
      <c r="L171" s="141"/>
      <c r="M171" s="141">
        <v>693.23</v>
      </c>
    </row>
    <row r="172" spans="1:13" x14ac:dyDescent="0.3">
      <c r="A172" s="4" t="s">
        <v>343</v>
      </c>
      <c r="B172" s="4" t="s">
        <v>344</v>
      </c>
      <c r="C172" s="141">
        <v>17638.749062999999</v>
      </c>
      <c r="D172" s="141"/>
      <c r="E172" s="141">
        <v>13914</v>
      </c>
      <c r="F172" s="141"/>
      <c r="G172" s="141"/>
      <c r="H172" s="141"/>
      <c r="I172" s="141">
        <v>9688</v>
      </c>
      <c r="J172" s="141">
        <v>6575</v>
      </c>
      <c r="K172" s="141">
        <v>3361</v>
      </c>
      <c r="L172" s="141">
        <v>9232.5479369999994</v>
      </c>
      <c r="M172" s="141">
        <v>693.23</v>
      </c>
    </row>
    <row r="173" spans="1:13" x14ac:dyDescent="0.3">
      <c r="A173" s="4" t="s">
        <v>198</v>
      </c>
      <c r="B173" s="4" t="s">
        <v>199</v>
      </c>
      <c r="C173" s="141">
        <v>1030955.9624740001</v>
      </c>
      <c r="D173" s="141"/>
      <c r="E173" s="141">
        <v>724777</v>
      </c>
      <c r="F173" s="141">
        <v>-71916</v>
      </c>
      <c r="G173" s="141"/>
      <c r="H173" s="141"/>
      <c r="I173" s="141">
        <v>586431</v>
      </c>
      <c r="J173" s="141">
        <v>485219</v>
      </c>
      <c r="K173" s="141">
        <v>23610</v>
      </c>
      <c r="L173" s="141">
        <v>9232.5479369999994</v>
      </c>
      <c r="M173" s="141">
        <v>693.23</v>
      </c>
    </row>
    <row r="174" spans="1:13" x14ac:dyDescent="0.3">
      <c r="A174" s="4" t="s">
        <v>118</v>
      </c>
      <c r="B174" s="4" t="s">
        <v>119</v>
      </c>
      <c r="C174" s="141">
        <v>1219868.25092</v>
      </c>
      <c r="D174" s="141"/>
      <c r="E174" s="141">
        <v>1726389</v>
      </c>
      <c r="F174" s="141"/>
      <c r="G174" s="141"/>
      <c r="H174" s="141"/>
      <c r="I174" s="141">
        <v>983910</v>
      </c>
      <c r="J174" s="141">
        <v>291703</v>
      </c>
      <c r="K174" s="141">
        <v>55798</v>
      </c>
      <c r="L174" s="141">
        <v>9232.5479369999994</v>
      </c>
      <c r="M174" s="141">
        <v>693.23</v>
      </c>
    </row>
    <row r="175" spans="1:13" x14ac:dyDescent="0.3">
      <c r="A175" s="4" t="s">
        <v>120</v>
      </c>
      <c r="B175" s="4" t="s">
        <v>121</v>
      </c>
      <c r="C175" s="141">
        <v>1122930.3871239999</v>
      </c>
      <c r="D175" s="141"/>
      <c r="E175" s="141">
        <v>1608861</v>
      </c>
      <c r="F175" s="141"/>
      <c r="G175" s="141">
        <v>810721</v>
      </c>
      <c r="H175" s="141"/>
      <c r="I175" s="141">
        <v>663245</v>
      </c>
      <c r="J175" s="141">
        <v>293039</v>
      </c>
      <c r="K175" s="141">
        <v>50341</v>
      </c>
      <c r="L175" s="141">
        <v>9232.5479369999994</v>
      </c>
      <c r="M175" s="141">
        <v>693.23</v>
      </c>
    </row>
    <row r="176" spans="1:13" x14ac:dyDescent="0.3">
      <c r="A176" s="4" t="s">
        <v>335</v>
      </c>
      <c r="B176" s="4" t="s">
        <v>336</v>
      </c>
      <c r="C176" s="141">
        <v>8270796.5756209996</v>
      </c>
      <c r="D176" s="141"/>
      <c r="E176" s="141">
        <v>5775872</v>
      </c>
      <c r="F176" s="141"/>
      <c r="G176" s="141"/>
      <c r="H176" s="141"/>
      <c r="I176" s="141">
        <v>4716769</v>
      </c>
      <c r="J176" s="141">
        <v>3408417</v>
      </c>
      <c r="K176" s="141">
        <v>326667</v>
      </c>
      <c r="L176" s="141">
        <v>18465.095870000001</v>
      </c>
      <c r="M176" s="141"/>
    </row>
    <row r="177" spans="1:13" x14ac:dyDescent="0.3">
      <c r="A177" s="4" t="s">
        <v>801</v>
      </c>
      <c r="B177" s="4" t="s">
        <v>802</v>
      </c>
      <c r="C177" s="141">
        <v>622612.60708700004</v>
      </c>
      <c r="D177" s="141"/>
      <c r="E177" s="141">
        <v>434433</v>
      </c>
      <c r="F177" s="141"/>
      <c r="G177" s="141"/>
      <c r="H177" s="141"/>
      <c r="I177" s="141"/>
      <c r="J177" s="141"/>
      <c r="K177" s="141"/>
      <c r="L177" s="141"/>
      <c r="M177" s="141"/>
    </row>
    <row r="178" spans="1:13" x14ac:dyDescent="0.3">
      <c r="A178" s="4" t="s">
        <v>613</v>
      </c>
      <c r="B178" s="4" t="s">
        <v>614</v>
      </c>
      <c r="C178" s="141">
        <v>92104.176456999994</v>
      </c>
      <c r="D178" s="141"/>
      <c r="E178" s="141">
        <v>130106</v>
      </c>
      <c r="F178" s="141"/>
      <c r="G178" s="141">
        <v>66903</v>
      </c>
      <c r="H178" s="141"/>
      <c r="I178" s="141"/>
      <c r="J178" s="141"/>
      <c r="K178" s="141"/>
      <c r="L178" s="141"/>
      <c r="M178" s="141">
        <v>693.23</v>
      </c>
    </row>
    <row r="179" spans="1:13" x14ac:dyDescent="0.3">
      <c r="A179" s="4" t="s">
        <v>605</v>
      </c>
      <c r="B179" s="4" t="s">
        <v>606</v>
      </c>
      <c r="C179" s="141">
        <v>90791.088164000001</v>
      </c>
      <c r="D179" s="141">
        <v>88567</v>
      </c>
      <c r="E179" s="141">
        <v>130094</v>
      </c>
      <c r="F179" s="141"/>
      <c r="G179" s="141">
        <v>65500</v>
      </c>
      <c r="H179" s="141"/>
      <c r="I179" s="141"/>
      <c r="J179" s="141"/>
      <c r="K179" s="141"/>
      <c r="L179" s="141"/>
      <c r="M179" s="141">
        <v>693.23</v>
      </c>
    </row>
    <row r="180" spans="1:13" x14ac:dyDescent="0.3">
      <c r="A180" s="4" t="s">
        <v>220</v>
      </c>
      <c r="B180" s="4" t="s">
        <v>221</v>
      </c>
      <c r="C180" s="141">
        <v>1112120.619864</v>
      </c>
      <c r="D180" s="141"/>
      <c r="E180" s="141"/>
      <c r="F180" s="141"/>
      <c r="G180" s="141"/>
      <c r="H180" s="141"/>
      <c r="I180" s="141">
        <v>1111732</v>
      </c>
      <c r="J180" s="141">
        <v>469458</v>
      </c>
      <c r="K180" s="141">
        <v>195636</v>
      </c>
      <c r="L180" s="141">
        <v>9232.5479369999994</v>
      </c>
      <c r="M180" s="141">
        <v>693.23</v>
      </c>
    </row>
    <row r="181" spans="1:13" x14ac:dyDescent="0.3">
      <c r="A181" s="4" t="s">
        <v>161</v>
      </c>
      <c r="B181" s="4" t="s">
        <v>162</v>
      </c>
      <c r="C181" s="141">
        <v>1225778.0132500001</v>
      </c>
      <c r="D181" s="141"/>
      <c r="E181" s="141">
        <v>892015</v>
      </c>
      <c r="F181" s="141">
        <v>-84521</v>
      </c>
      <c r="G181" s="141">
        <v>907574</v>
      </c>
      <c r="H181" s="141"/>
      <c r="I181" s="141">
        <v>438574</v>
      </c>
      <c r="J181" s="141">
        <v>338541</v>
      </c>
      <c r="K181" s="141">
        <v>24708</v>
      </c>
      <c r="L181" s="141">
        <v>9232.5479369999994</v>
      </c>
      <c r="M181" s="141">
        <v>693.23</v>
      </c>
    </row>
    <row r="182" spans="1:13" x14ac:dyDescent="0.3">
      <c r="A182" s="4" t="s">
        <v>101</v>
      </c>
      <c r="B182" s="4" t="s">
        <v>102</v>
      </c>
      <c r="C182" s="141">
        <v>2241653.3556329999</v>
      </c>
      <c r="D182" s="141"/>
      <c r="E182" s="141">
        <v>1598869</v>
      </c>
      <c r="F182" s="141"/>
      <c r="G182" s="141"/>
      <c r="H182" s="141"/>
      <c r="I182" s="141">
        <v>1423106</v>
      </c>
      <c r="J182" s="141">
        <v>848901</v>
      </c>
      <c r="K182" s="141">
        <v>66577</v>
      </c>
      <c r="L182" s="141">
        <v>13848.821900000001</v>
      </c>
      <c r="M182" s="141">
        <v>693.23</v>
      </c>
    </row>
    <row r="183" spans="1:13" x14ac:dyDescent="0.3">
      <c r="A183" s="4" t="s">
        <v>55</v>
      </c>
      <c r="B183" s="4" t="s">
        <v>56</v>
      </c>
      <c r="C183" s="141">
        <v>756918.99147200002</v>
      </c>
      <c r="D183" s="141"/>
      <c r="E183" s="141">
        <v>1045964</v>
      </c>
      <c r="F183" s="141"/>
      <c r="G183" s="141">
        <v>539815</v>
      </c>
      <c r="H183" s="141"/>
      <c r="I183" s="141">
        <v>747602</v>
      </c>
      <c r="J183" s="141">
        <v>386527</v>
      </c>
      <c r="K183" s="141">
        <v>11415</v>
      </c>
      <c r="L183" s="141">
        <v>9232.5479369999994</v>
      </c>
      <c r="M183" s="141">
        <v>693.23</v>
      </c>
    </row>
    <row r="184" spans="1:13" x14ac:dyDescent="0.3">
      <c r="A184" s="4" t="s">
        <v>122</v>
      </c>
      <c r="B184" s="4" t="s">
        <v>123</v>
      </c>
      <c r="C184" s="141">
        <v>1420139.8776149999</v>
      </c>
      <c r="D184" s="141"/>
      <c r="E184" s="141">
        <v>2034816</v>
      </c>
      <c r="F184" s="141"/>
      <c r="G184" s="141"/>
      <c r="H184" s="141"/>
      <c r="I184" s="141">
        <v>1154561</v>
      </c>
      <c r="J184" s="141">
        <v>391280</v>
      </c>
      <c r="K184" s="141">
        <v>93917</v>
      </c>
      <c r="L184" s="141">
        <v>9232.5479369999994</v>
      </c>
      <c r="M184" s="141">
        <v>693.23</v>
      </c>
    </row>
    <row r="185" spans="1:13" x14ac:dyDescent="0.3">
      <c r="A185" s="4" t="s">
        <v>337</v>
      </c>
      <c r="B185" s="4" t="s">
        <v>338</v>
      </c>
      <c r="C185" s="141">
        <v>6123281.3281129999</v>
      </c>
      <c r="D185" s="141"/>
      <c r="E185" s="141">
        <v>4280969</v>
      </c>
      <c r="F185" s="141"/>
      <c r="G185" s="141"/>
      <c r="H185" s="141"/>
      <c r="I185" s="141">
        <v>4222263</v>
      </c>
      <c r="J185" s="141">
        <v>3076344</v>
      </c>
      <c r="K185" s="141">
        <v>210752</v>
      </c>
      <c r="L185" s="141">
        <v>18465.095870000001</v>
      </c>
      <c r="M185" s="141"/>
    </row>
    <row r="186" spans="1:13" x14ac:dyDescent="0.3">
      <c r="A186" s="4" t="s">
        <v>803</v>
      </c>
      <c r="B186" s="4" t="s">
        <v>804</v>
      </c>
      <c r="C186" s="141">
        <v>430139.92904100002</v>
      </c>
      <c r="D186" s="141"/>
      <c r="E186" s="141">
        <v>604418</v>
      </c>
      <c r="F186" s="141"/>
      <c r="G186" s="141"/>
      <c r="H186" s="141"/>
      <c r="I186" s="141"/>
      <c r="J186" s="141"/>
      <c r="K186" s="141"/>
      <c r="L186" s="141"/>
      <c r="M186" s="141"/>
    </row>
    <row r="187" spans="1:13" x14ac:dyDescent="0.3">
      <c r="A187" s="4" t="s">
        <v>549</v>
      </c>
      <c r="B187" s="4" t="s">
        <v>550</v>
      </c>
      <c r="C187" s="141">
        <v>120428.13104399999</v>
      </c>
      <c r="D187" s="141"/>
      <c r="E187" s="141"/>
      <c r="F187" s="141"/>
      <c r="G187" s="141"/>
      <c r="H187" s="141">
        <v>84328</v>
      </c>
      <c r="I187" s="141"/>
      <c r="J187" s="141"/>
      <c r="K187" s="141"/>
      <c r="L187" s="141"/>
      <c r="M187" s="141">
        <v>693.23</v>
      </c>
    </row>
    <row r="188" spans="1:13" x14ac:dyDescent="0.3">
      <c r="A188" s="4" t="s">
        <v>103</v>
      </c>
      <c r="B188" s="4" t="s">
        <v>104</v>
      </c>
      <c r="C188" s="141">
        <v>3858935.823018</v>
      </c>
      <c r="D188" s="141"/>
      <c r="E188" s="141">
        <v>2765723</v>
      </c>
      <c r="F188" s="141"/>
      <c r="G188" s="141"/>
      <c r="H188" s="141"/>
      <c r="I188" s="141">
        <v>2533233</v>
      </c>
      <c r="J188" s="141">
        <v>1428970</v>
      </c>
      <c r="K188" s="141">
        <v>83235</v>
      </c>
      <c r="L188" s="141">
        <v>18465.095870000001</v>
      </c>
      <c r="M188" s="141">
        <v>693.23</v>
      </c>
    </row>
    <row r="189" spans="1:13" x14ac:dyDescent="0.3">
      <c r="A189" s="4" t="s">
        <v>246</v>
      </c>
      <c r="B189" s="4" t="s">
        <v>247</v>
      </c>
      <c r="C189" s="141">
        <v>1350716.893801</v>
      </c>
      <c r="D189" s="141"/>
      <c r="E189" s="141"/>
      <c r="F189" s="141"/>
      <c r="G189" s="141"/>
      <c r="H189" s="141"/>
      <c r="I189" s="141">
        <v>1204160</v>
      </c>
      <c r="J189" s="141">
        <v>567722</v>
      </c>
      <c r="K189" s="141">
        <v>65343</v>
      </c>
      <c r="L189" s="141">
        <v>13848.821900000001</v>
      </c>
      <c r="M189" s="141">
        <v>693.23</v>
      </c>
    </row>
    <row r="190" spans="1:13" x14ac:dyDescent="0.3">
      <c r="A190" s="4" t="s">
        <v>325</v>
      </c>
      <c r="B190" s="4" t="s">
        <v>326</v>
      </c>
      <c r="C190" s="141">
        <v>3443051.2925720001</v>
      </c>
      <c r="D190" s="141"/>
      <c r="E190" s="141">
        <v>4880225</v>
      </c>
      <c r="F190" s="141"/>
      <c r="G190" s="141"/>
      <c r="H190" s="141"/>
      <c r="I190" s="141">
        <v>1847283</v>
      </c>
      <c r="J190" s="141">
        <v>1507209</v>
      </c>
      <c r="K190" s="141">
        <v>100930</v>
      </c>
      <c r="L190" s="141">
        <v>18465.095870000001</v>
      </c>
      <c r="M190" s="141"/>
    </row>
    <row r="191" spans="1:13" x14ac:dyDescent="0.3">
      <c r="A191" s="4" t="s">
        <v>787</v>
      </c>
      <c r="B191" s="4" t="s">
        <v>788</v>
      </c>
      <c r="C191" s="141">
        <v>244888.94826899999</v>
      </c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</row>
    <row r="192" spans="1:13" x14ac:dyDescent="0.3">
      <c r="A192" s="4" t="s">
        <v>423</v>
      </c>
      <c r="B192" s="4" t="s">
        <v>424</v>
      </c>
      <c r="C192" s="141">
        <v>106846.86517400001</v>
      </c>
      <c r="D192" s="141"/>
      <c r="E192" s="141">
        <v>150374</v>
      </c>
      <c r="F192" s="141"/>
      <c r="G192" s="141">
        <v>76084</v>
      </c>
      <c r="H192" s="141"/>
      <c r="I192" s="141"/>
      <c r="J192" s="141"/>
      <c r="K192" s="141"/>
      <c r="L192" s="141"/>
      <c r="M192" s="141">
        <v>693.23</v>
      </c>
    </row>
    <row r="193" spans="1:13" x14ac:dyDescent="0.3">
      <c r="A193" s="4" t="s">
        <v>124</v>
      </c>
      <c r="B193" s="4" t="s">
        <v>125</v>
      </c>
      <c r="C193" s="141">
        <v>1329425.487186</v>
      </c>
      <c r="D193" s="141"/>
      <c r="E193" s="141">
        <v>968432</v>
      </c>
      <c r="F193" s="141">
        <v>-150727</v>
      </c>
      <c r="G193" s="141">
        <v>993954</v>
      </c>
      <c r="H193" s="141"/>
      <c r="I193" s="141">
        <v>1046648</v>
      </c>
      <c r="J193" s="141">
        <v>444933</v>
      </c>
      <c r="K193" s="141">
        <v>78407</v>
      </c>
      <c r="L193" s="141">
        <v>9232.5479369999994</v>
      </c>
      <c r="M193" s="141">
        <v>693.23</v>
      </c>
    </row>
    <row r="194" spans="1:13" x14ac:dyDescent="0.3">
      <c r="A194" s="4" t="s">
        <v>667</v>
      </c>
      <c r="B194" s="4" t="s">
        <v>668</v>
      </c>
      <c r="C194" s="141">
        <v>77698.265765000004</v>
      </c>
      <c r="D194" s="141"/>
      <c r="E194" s="141"/>
      <c r="F194" s="141"/>
      <c r="G194" s="141"/>
      <c r="H194" s="141"/>
      <c r="I194" s="141"/>
      <c r="J194" s="141"/>
      <c r="K194" s="141"/>
      <c r="L194" s="141"/>
      <c r="M194" s="141">
        <v>693.23</v>
      </c>
    </row>
    <row r="195" spans="1:13" x14ac:dyDescent="0.3">
      <c r="A195" s="4" t="s">
        <v>583</v>
      </c>
      <c r="B195" s="4" t="s">
        <v>584</v>
      </c>
      <c r="C195" s="141">
        <v>90452.580115000004</v>
      </c>
      <c r="D195" s="141"/>
      <c r="E195" s="141"/>
      <c r="F195" s="141"/>
      <c r="G195" s="141"/>
      <c r="H195" s="141"/>
      <c r="I195" s="141"/>
      <c r="J195" s="141"/>
      <c r="K195" s="141"/>
      <c r="L195" s="141"/>
      <c r="M195" s="141">
        <v>693.23</v>
      </c>
    </row>
    <row r="196" spans="1:13" x14ac:dyDescent="0.3">
      <c r="A196" s="4" t="s">
        <v>182</v>
      </c>
      <c r="B196" s="4" t="s">
        <v>183</v>
      </c>
      <c r="C196" s="141">
        <v>3629015.619949</v>
      </c>
      <c r="D196" s="141">
        <v>1327053.470588</v>
      </c>
      <c r="E196" s="141">
        <v>5131135</v>
      </c>
      <c r="F196" s="141">
        <v>-186061</v>
      </c>
      <c r="G196" s="141"/>
      <c r="H196" s="141"/>
      <c r="I196" s="141">
        <v>2577015</v>
      </c>
      <c r="J196" s="141">
        <v>1690325</v>
      </c>
      <c r="K196" s="141">
        <v>300513</v>
      </c>
      <c r="L196" s="141">
        <v>18465.095870000001</v>
      </c>
      <c r="M196" s="141"/>
    </row>
    <row r="197" spans="1:13" x14ac:dyDescent="0.3">
      <c r="A197" s="4" t="s">
        <v>57</v>
      </c>
      <c r="B197" s="4" t="s">
        <v>58</v>
      </c>
      <c r="C197" s="141">
        <v>2346015.3295229999</v>
      </c>
      <c r="D197" s="141"/>
      <c r="E197" s="141"/>
      <c r="F197" s="141"/>
      <c r="G197" s="141"/>
      <c r="H197" s="141"/>
      <c r="I197" s="141">
        <v>2262656</v>
      </c>
      <c r="J197" s="141">
        <v>1076693</v>
      </c>
      <c r="K197" s="141">
        <v>44732</v>
      </c>
      <c r="L197" s="141">
        <v>18465.095870000001</v>
      </c>
      <c r="M197" s="141">
        <v>693.23</v>
      </c>
    </row>
    <row r="198" spans="1:13" x14ac:dyDescent="0.3">
      <c r="A198" s="4" t="s">
        <v>228</v>
      </c>
      <c r="B198" s="4" t="s">
        <v>229</v>
      </c>
      <c r="C198" s="141">
        <v>907483.56568700005</v>
      </c>
      <c r="D198" s="141"/>
      <c r="E198" s="141"/>
      <c r="F198" s="141">
        <v>-80090</v>
      </c>
      <c r="G198" s="141"/>
      <c r="H198" s="141"/>
      <c r="I198" s="141">
        <v>603041</v>
      </c>
      <c r="J198" s="141">
        <v>338411</v>
      </c>
      <c r="K198" s="141">
        <v>34021</v>
      </c>
      <c r="L198" s="141">
        <v>9232.5479369999994</v>
      </c>
      <c r="M198" s="141">
        <v>693.23</v>
      </c>
    </row>
    <row r="199" spans="1:13" x14ac:dyDescent="0.3">
      <c r="A199" s="4" t="s">
        <v>527</v>
      </c>
      <c r="B199" s="4" t="s">
        <v>528</v>
      </c>
      <c r="C199" s="141">
        <v>193341.726819</v>
      </c>
      <c r="D199" s="141"/>
      <c r="E199" s="141"/>
      <c r="F199" s="141"/>
      <c r="G199" s="141"/>
      <c r="H199" s="141"/>
      <c r="I199" s="141"/>
      <c r="J199" s="141"/>
      <c r="K199" s="141"/>
      <c r="L199" s="141"/>
      <c r="M199" s="141">
        <v>693.23</v>
      </c>
    </row>
    <row r="200" spans="1:13" x14ac:dyDescent="0.3">
      <c r="A200" s="4" t="s">
        <v>445</v>
      </c>
      <c r="B200" s="4" t="s">
        <v>446</v>
      </c>
      <c r="C200" s="141">
        <v>60925.105428000003</v>
      </c>
      <c r="D200" s="141">
        <v>5897.2941179999998</v>
      </c>
      <c r="E200" s="141"/>
      <c r="F200" s="141"/>
      <c r="G200" s="141"/>
      <c r="H200" s="141"/>
      <c r="I200" s="141"/>
      <c r="J200" s="141"/>
      <c r="K200" s="141"/>
      <c r="L200" s="141"/>
      <c r="M200" s="141">
        <v>693.23</v>
      </c>
    </row>
    <row r="201" spans="1:13" x14ac:dyDescent="0.3">
      <c r="A201" s="4" t="s">
        <v>747</v>
      </c>
      <c r="B201" s="4" t="s">
        <v>748</v>
      </c>
      <c r="C201" s="141">
        <v>58244.144744999998</v>
      </c>
      <c r="D201" s="141">
        <v>43529.470587999996</v>
      </c>
      <c r="E201" s="141"/>
      <c r="F201" s="141"/>
      <c r="G201" s="141">
        <v>43660</v>
      </c>
      <c r="H201" s="141"/>
      <c r="I201" s="141"/>
      <c r="J201" s="141"/>
      <c r="K201" s="141"/>
      <c r="L201" s="141"/>
      <c r="M201" s="141">
        <v>693.23</v>
      </c>
    </row>
    <row r="202" spans="1:13" x14ac:dyDescent="0.3">
      <c r="A202" s="4" t="s">
        <v>39</v>
      </c>
      <c r="B202" s="4" t="s">
        <v>40</v>
      </c>
      <c r="C202" s="141">
        <v>2019620.332442</v>
      </c>
      <c r="D202" s="141"/>
      <c r="E202" s="141">
        <v>1524478</v>
      </c>
      <c r="F202" s="141"/>
      <c r="G202" s="141">
        <v>1531990</v>
      </c>
      <c r="H202" s="141"/>
      <c r="I202" s="141">
        <v>2039951</v>
      </c>
      <c r="J202" s="141">
        <v>775655</v>
      </c>
      <c r="K202" s="141">
        <v>55750</v>
      </c>
      <c r="L202" s="141">
        <v>13848.821900000001</v>
      </c>
      <c r="M202" s="141">
        <v>693.23</v>
      </c>
    </row>
    <row r="203" spans="1:13" x14ac:dyDescent="0.3">
      <c r="A203" s="4" t="s">
        <v>637</v>
      </c>
      <c r="B203" s="4" t="s">
        <v>638</v>
      </c>
      <c r="C203" s="141">
        <v>84203.733061000006</v>
      </c>
      <c r="D203" s="141"/>
      <c r="E203" s="141">
        <v>117319</v>
      </c>
      <c r="F203" s="141"/>
      <c r="G203" s="141">
        <v>60745</v>
      </c>
      <c r="H203" s="141"/>
      <c r="I203" s="141"/>
      <c r="J203" s="141"/>
      <c r="K203" s="141"/>
      <c r="L203" s="141"/>
      <c r="M203" s="141">
        <v>693.23</v>
      </c>
    </row>
    <row r="204" spans="1:13" x14ac:dyDescent="0.3">
      <c r="A204" s="4" t="s">
        <v>282</v>
      </c>
      <c r="B204" s="4" t="s">
        <v>283</v>
      </c>
      <c r="C204" s="141">
        <v>1420391.8844590001</v>
      </c>
      <c r="D204" s="141"/>
      <c r="E204" s="141"/>
      <c r="F204" s="141"/>
      <c r="G204" s="141"/>
      <c r="H204" s="141"/>
      <c r="I204" s="141">
        <v>763531</v>
      </c>
      <c r="J204" s="141">
        <v>519996</v>
      </c>
      <c r="K204" s="141">
        <v>51190</v>
      </c>
      <c r="L204" s="141">
        <v>9232.5479369999994</v>
      </c>
      <c r="M204" s="141">
        <v>693.23</v>
      </c>
    </row>
    <row r="205" spans="1:13" x14ac:dyDescent="0.3">
      <c r="A205" s="4" t="s">
        <v>573</v>
      </c>
      <c r="B205" s="4" t="s">
        <v>574</v>
      </c>
      <c r="C205" s="141">
        <v>48538.709537000002</v>
      </c>
      <c r="D205" s="141">
        <v>34771.058824</v>
      </c>
      <c r="E205" s="141">
        <v>68307</v>
      </c>
      <c r="F205" s="141"/>
      <c r="G205" s="141"/>
      <c r="H205" s="141"/>
      <c r="I205" s="141"/>
      <c r="J205" s="141"/>
      <c r="K205" s="141"/>
      <c r="L205" s="141"/>
      <c r="M205" s="141">
        <v>693.23</v>
      </c>
    </row>
    <row r="206" spans="1:13" x14ac:dyDescent="0.3">
      <c r="A206" s="4" t="s">
        <v>653</v>
      </c>
      <c r="B206" s="4" t="s">
        <v>654</v>
      </c>
      <c r="C206" s="141">
        <v>86619.423381000001</v>
      </c>
      <c r="D206" s="141">
        <v>46552.882353000001</v>
      </c>
      <c r="E206" s="141">
        <v>120525</v>
      </c>
      <c r="F206" s="141"/>
      <c r="G206" s="141">
        <v>61864</v>
      </c>
      <c r="H206" s="141"/>
      <c r="I206" s="141"/>
      <c r="J206" s="141"/>
      <c r="K206" s="141"/>
      <c r="L206" s="141"/>
      <c r="M206" s="141">
        <v>693.23</v>
      </c>
    </row>
    <row r="207" spans="1:13" x14ac:dyDescent="0.3">
      <c r="A207" s="4" t="s">
        <v>752</v>
      </c>
      <c r="B207" s="4" t="s">
        <v>753</v>
      </c>
      <c r="C207" s="141">
        <v>392742.57471700001</v>
      </c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</row>
    <row r="208" spans="1:13" x14ac:dyDescent="0.3">
      <c r="A208" s="4" t="s">
        <v>163</v>
      </c>
      <c r="B208" s="4" t="s">
        <v>164</v>
      </c>
      <c r="C208" s="141">
        <v>1188294.157721</v>
      </c>
      <c r="D208" s="141"/>
      <c r="E208" s="141">
        <v>1700062</v>
      </c>
      <c r="F208" s="141">
        <v>-67954</v>
      </c>
      <c r="G208" s="141">
        <v>867310</v>
      </c>
      <c r="H208" s="141"/>
      <c r="I208" s="141">
        <v>572269</v>
      </c>
      <c r="J208" s="141">
        <v>376378</v>
      </c>
      <c r="K208" s="141">
        <v>40809</v>
      </c>
      <c r="L208" s="141">
        <v>9232.5479369999994</v>
      </c>
      <c r="M208" s="141">
        <v>693.23</v>
      </c>
    </row>
    <row r="209" spans="1:13" x14ac:dyDescent="0.3">
      <c r="A209" s="4" t="s">
        <v>401</v>
      </c>
      <c r="B209" s="4" t="s">
        <v>402</v>
      </c>
      <c r="C209" s="141">
        <v>74269.357996000006</v>
      </c>
      <c r="D209" s="141">
        <v>89305.529412000004</v>
      </c>
      <c r="E209" s="141">
        <v>107015</v>
      </c>
      <c r="F209" s="141"/>
      <c r="G209" s="141">
        <v>54171</v>
      </c>
      <c r="H209" s="141"/>
      <c r="I209" s="141"/>
      <c r="J209" s="141"/>
      <c r="K209" s="141"/>
      <c r="L209" s="141"/>
      <c r="M209" s="141">
        <v>693.23</v>
      </c>
    </row>
    <row r="210" spans="1:13" x14ac:dyDescent="0.3">
      <c r="A210" s="4" t="s">
        <v>685</v>
      </c>
      <c r="B210" s="4" t="s">
        <v>686</v>
      </c>
      <c r="C210" s="141">
        <v>78009.093429</v>
      </c>
      <c r="D210" s="141">
        <v>82855.705881999995</v>
      </c>
      <c r="E210" s="141">
        <v>55615</v>
      </c>
      <c r="F210" s="141"/>
      <c r="G210" s="141"/>
      <c r="H210" s="141"/>
      <c r="I210" s="141"/>
      <c r="J210" s="141"/>
      <c r="K210" s="141"/>
      <c r="L210" s="141"/>
      <c r="M210" s="141">
        <v>693.23</v>
      </c>
    </row>
    <row r="211" spans="1:13" x14ac:dyDescent="0.3">
      <c r="A211" s="4" t="s">
        <v>735</v>
      </c>
      <c r="B211" s="4" t="s">
        <v>736</v>
      </c>
      <c r="C211" s="141">
        <v>123733.630427</v>
      </c>
      <c r="D211" s="141"/>
      <c r="E211" s="141">
        <v>177044</v>
      </c>
      <c r="F211" s="141"/>
      <c r="G211" s="141">
        <v>90415</v>
      </c>
      <c r="H211" s="141"/>
      <c r="I211" s="141"/>
      <c r="J211" s="141"/>
      <c r="K211" s="141"/>
      <c r="L211" s="141"/>
      <c r="M211" s="141">
        <v>693.23</v>
      </c>
    </row>
    <row r="212" spans="1:13" x14ac:dyDescent="0.3">
      <c r="A212" s="4" t="s">
        <v>212</v>
      </c>
      <c r="B212" s="4" t="s">
        <v>213</v>
      </c>
      <c r="C212" s="141">
        <v>722455.18134899996</v>
      </c>
      <c r="D212" s="141"/>
      <c r="E212" s="141"/>
      <c r="F212" s="141"/>
      <c r="G212" s="141"/>
      <c r="H212" s="141"/>
      <c r="I212" s="141">
        <v>579942</v>
      </c>
      <c r="J212" s="141">
        <v>308626</v>
      </c>
      <c r="K212" s="141">
        <v>14797</v>
      </c>
      <c r="L212" s="141">
        <v>9232.5479369999994</v>
      </c>
      <c r="M212" s="141">
        <v>693.23</v>
      </c>
    </row>
    <row r="213" spans="1:13" x14ac:dyDescent="0.3">
      <c r="A213" s="4" t="s">
        <v>230</v>
      </c>
      <c r="B213" s="4" t="s">
        <v>231</v>
      </c>
      <c r="C213" s="141">
        <v>1333658.856162</v>
      </c>
      <c r="D213" s="141"/>
      <c r="E213" s="141">
        <v>973814</v>
      </c>
      <c r="F213" s="141">
        <v>-89669</v>
      </c>
      <c r="G213" s="141"/>
      <c r="H213" s="141"/>
      <c r="I213" s="141">
        <v>694824</v>
      </c>
      <c r="J213" s="141">
        <v>365560</v>
      </c>
      <c r="K213" s="141">
        <v>24667</v>
      </c>
      <c r="L213" s="141">
        <v>9232.5479369999994</v>
      </c>
      <c r="M213" s="141">
        <v>693.23</v>
      </c>
    </row>
    <row r="214" spans="1:13" x14ac:dyDescent="0.3">
      <c r="A214" s="4" t="s">
        <v>699</v>
      </c>
      <c r="B214" s="4" t="s">
        <v>700</v>
      </c>
      <c r="C214" s="141">
        <v>88851.154471999995</v>
      </c>
      <c r="D214" s="141"/>
      <c r="E214" s="141"/>
      <c r="F214" s="141"/>
      <c r="G214" s="141"/>
      <c r="H214" s="141"/>
      <c r="I214" s="141"/>
      <c r="J214" s="141"/>
      <c r="K214" s="141"/>
      <c r="L214" s="141"/>
      <c r="M214" s="141">
        <v>693.23</v>
      </c>
    </row>
    <row r="215" spans="1:13" x14ac:dyDescent="0.3">
      <c r="A215" s="4" t="s">
        <v>479</v>
      </c>
      <c r="B215" s="4" t="s">
        <v>480</v>
      </c>
      <c r="C215" s="141">
        <v>164033.388519</v>
      </c>
      <c r="D215" s="141"/>
      <c r="E215" s="141">
        <v>231965</v>
      </c>
      <c r="F215" s="141"/>
      <c r="G215" s="141">
        <v>116658</v>
      </c>
      <c r="H215" s="141"/>
      <c r="I215" s="141"/>
      <c r="J215" s="141"/>
      <c r="K215" s="141"/>
      <c r="L215" s="141"/>
      <c r="M215" s="141">
        <v>693.23</v>
      </c>
    </row>
    <row r="216" spans="1:13" x14ac:dyDescent="0.3">
      <c r="A216" s="4" t="s">
        <v>639</v>
      </c>
      <c r="B216" s="4" t="s">
        <v>640</v>
      </c>
      <c r="C216" s="141">
        <v>93386.700991000005</v>
      </c>
      <c r="D216" s="141">
        <v>7268.5882350000002</v>
      </c>
      <c r="E216" s="141">
        <v>128298</v>
      </c>
      <c r="F216" s="141"/>
      <c r="G216" s="141">
        <v>65187</v>
      </c>
      <c r="H216" s="141"/>
      <c r="I216" s="141"/>
      <c r="J216" s="141"/>
      <c r="K216" s="141"/>
      <c r="L216" s="141"/>
      <c r="M216" s="141">
        <v>693.23</v>
      </c>
    </row>
    <row r="217" spans="1:13" x14ac:dyDescent="0.3">
      <c r="A217" s="4" t="s">
        <v>75</v>
      </c>
      <c r="B217" s="4" t="s">
        <v>76</v>
      </c>
      <c r="C217" s="141">
        <v>1528084.7314180001</v>
      </c>
      <c r="D217" s="141"/>
      <c r="E217" s="141">
        <v>2095365</v>
      </c>
      <c r="F217" s="141"/>
      <c r="G217" s="141"/>
      <c r="H217" s="141"/>
      <c r="I217" s="141">
        <v>1148373</v>
      </c>
      <c r="J217" s="141">
        <v>591990</v>
      </c>
      <c r="K217" s="141">
        <v>19917</v>
      </c>
      <c r="L217" s="141">
        <v>9232.5479369999994</v>
      </c>
      <c r="M217" s="141">
        <v>693.23</v>
      </c>
    </row>
    <row r="218" spans="1:13" x14ac:dyDescent="0.3">
      <c r="A218" s="4" t="s">
        <v>669</v>
      </c>
      <c r="B218" s="4" t="s">
        <v>670</v>
      </c>
      <c r="C218" s="141">
        <v>99636.124718999999</v>
      </c>
      <c r="D218" s="141"/>
      <c r="E218" s="141">
        <v>139481</v>
      </c>
      <c r="F218" s="141"/>
      <c r="G218" s="141">
        <v>70497</v>
      </c>
      <c r="H218" s="141"/>
      <c r="I218" s="141"/>
      <c r="J218" s="141"/>
      <c r="K218" s="141"/>
      <c r="L218" s="141"/>
      <c r="M218" s="141">
        <v>693.23</v>
      </c>
    </row>
    <row r="219" spans="1:13" x14ac:dyDescent="0.3">
      <c r="A219" s="4" t="s">
        <v>165</v>
      </c>
      <c r="B219" s="4" t="s">
        <v>166</v>
      </c>
      <c r="C219" s="141">
        <v>1031231.612981</v>
      </c>
      <c r="D219" s="141"/>
      <c r="E219" s="141">
        <v>1480503</v>
      </c>
      <c r="F219" s="141"/>
      <c r="G219" s="141">
        <v>758420</v>
      </c>
      <c r="H219" s="141"/>
      <c r="I219" s="141">
        <v>1123567</v>
      </c>
      <c r="J219" s="141">
        <v>335515</v>
      </c>
      <c r="K219" s="141">
        <v>86183</v>
      </c>
      <c r="L219" s="141">
        <v>9232.5479369999994</v>
      </c>
      <c r="M219" s="141">
        <v>693.23</v>
      </c>
    </row>
    <row r="220" spans="1:13" x14ac:dyDescent="0.3">
      <c r="A220" s="4" t="s">
        <v>184</v>
      </c>
      <c r="B220" s="4" t="s">
        <v>185</v>
      </c>
      <c r="C220" s="141">
        <v>4932449.2250359999</v>
      </c>
      <c r="D220" s="141">
        <v>761887</v>
      </c>
      <c r="E220" s="141">
        <v>7002726</v>
      </c>
      <c r="F220" s="141"/>
      <c r="G220" s="141">
        <v>3531380</v>
      </c>
      <c r="H220" s="141"/>
      <c r="I220" s="141">
        <v>3197351</v>
      </c>
      <c r="J220" s="141">
        <v>2200698</v>
      </c>
      <c r="K220" s="141">
        <v>207095</v>
      </c>
      <c r="L220" s="141">
        <v>18465.095870000001</v>
      </c>
      <c r="M220" s="141"/>
    </row>
    <row r="221" spans="1:13" x14ac:dyDescent="0.3">
      <c r="A221" s="4" t="s">
        <v>395</v>
      </c>
      <c r="B221" s="4" t="s">
        <v>396</v>
      </c>
      <c r="C221" s="141">
        <v>82588.467225</v>
      </c>
      <c r="D221" s="141">
        <v>59357.705882000002</v>
      </c>
      <c r="E221" s="141">
        <v>115888</v>
      </c>
      <c r="F221" s="141"/>
      <c r="G221" s="141">
        <v>58174</v>
      </c>
      <c r="H221" s="141"/>
      <c r="I221" s="141"/>
      <c r="J221" s="141"/>
      <c r="K221" s="141"/>
      <c r="L221" s="141"/>
      <c r="M221" s="141">
        <v>693.23</v>
      </c>
    </row>
    <row r="222" spans="1:13" x14ac:dyDescent="0.3">
      <c r="A222" s="4" t="s">
        <v>409</v>
      </c>
      <c r="B222" s="4" t="s">
        <v>410</v>
      </c>
      <c r="C222" s="141">
        <v>41099.029225999999</v>
      </c>
      <c r="D222" s="141">
        <v>58363.882353000001</v>
      </c>
      <c r="E222" s="141"/>
      <c r="F222" s="141"/>
      <c r="G222" s="141">
        <v>32015</v>
      </c>
      <c r="H222" s="141"/>
      <c r="I222" s="141"/>
      <c r="J222" s="141"/>
      <c r="K222" s="141"/>
      <c r="L222" s="141"/>
      <c r="M222" s="141">
        <v>693.23</v>
      </c>
    </row>
    <row r="223" spans="1:13" x14ac:dyDescent="0.3">
      <c r="A223" s="4" t="s">
        <v>385</v>
      </c>
      <c r="B223" s="4" t="s">
        <v>386</v>
      </c>
      <c r="C223" s="141">
        <v>81322.666257000004</v>
      </c>
      <c r="D223" s="141"/>
      <c r="E223" s="141">
        <v>58038</v>
      </c>
      <c r="F223" s="141"/>
      <c r="G223" s="141">
        <v>58206</v>
      </c>
      <c r="H223" s="141"/>
      <c r="I223" s="141"/>
      <c r="J223" s="141"/>
      <c r="K223" s="141"/>
      <c r="L223" s="141"/>
      <c r="M223" s="141">
        <v>693.23</v>
      </c>
    </row>
    <row r="224" spans="1:13" x14ac:dyDescent="0.3">
      <c r="A224" s="4" t="s">
        <v>222</v>
      </c>
      <c r="B224" s="4" t="s">
        <v>223</v>
      </c>
      <c r="C224" s="141">
        <v>856538.9693</v>
      </c>
      <c r="D224" s="141"/>
      <c r="E224" s="141">
        <v>612351</v>
      </c>
      <c r="F224" s="141">
        <v>-107437</v>
      </c>
      <c r="G224" s="141"/>
      <c r="H224" s="141"/>
      <c r="I224" s="141">
        <v>596602</v>
      </c>
      <c r="J224" s="141">
        <v>392112</v>
      </c>
      <c r="K224" s="141">
        <v>75858</v>
      </c>
      <c r="L224" s="141">
        <v>9232.5479369999994</v>
      </c>
      <c r="M224" s="141">
        <v>693.23</v>
      </c>
    </row>
    <row r="225" spans="1:13" x14ac:dyDescent="0.3">
      <c r="A225" s="4" t="s">
        <v>505</v>
      </c>
      <c r="B225" s="4" t="s">
        <v>506</v>
      </c>
      <c r="C225" s="141">
        <v>142510.15867400001</v>
      </c>
      <c r="D225" s="141"/>
      <c r="E225" s="141"/>
      <c r="F225" s="141"/>
      <c r="G225" s="141"/>
      <c r="H225" s="141"/>
      <c r="I225" s="141"/>
      <c r="J225" s="141"/>
      <c r="K225" s="141"/>
      <c r="L225" s="141"/>
      <c r="M225" s="141">
        <v>693.23</v>
      </c>
    </row>
    <row r="226" spans="1:13" x14ac:dyDescent="0.3">
      <c r="A226" s="4" t="s">
        <v>585</v>
      </c>
      <c r="B226" s="4" t="s">
        <v>586</v>
      </c>
      <c r="C226" s="141">
        <v>73655.776115000001</v>
      </c>
      <c r="D226" s="141">
        <v>68796.294118000005</v>
      </c>
      <c r="E226" s="141"/>
      <c r="F226" s="141"/>
      <c r="G226" s="141"/>
      <c r="H226" s="141"/>
      <c r="I226" s="141"/>
      <c r="J226" s="141"/>
      <c r="K226" s="141"/>
      <c r="L226" s="141"/>
      <c r="M226" s="141">
        <v>693.23</v>
      </c>
    </row>
    <row r="227" spans="1:13" x14ac:dyDescent="0.3">
      <c r="A227" s="4" t="s">
        <v>224</v>
      </c>
      <c r="B227" s="4" t="s">
        <v>225</v>
      </c>
      <c r="C227" s="141">
        <v>955667.04360800004</v>
      </c>
      <c r="D227" s="141">
        <v>39328.058824</v>
      </c>
      <c r="E227" s="141">
        <v>1343866</v>
      </c>
      <c r="F227" s="141">
        <v>-123037</v>
      </c>
      <c r="G227" s="141">
        <v>676332</v>
      </c>
      <c r="H227" s="141"/>
      <c r="I227" s="141">
        <v>582225</v>
      </c>
      <c r="J227" s="141">
        <v>370954</v>
      </c>
      <c r="K227" s="141">
        <v>50123</v>
      </c>
      <c r="L227" s="141">
        <v>9232.5479369999994</v>
      </c>
      <c r="M227" s="141">
        <v>693.23</v>
      </c>
    </row>
    <row r="228" spans="1:13" x14ac:dyDescent="0.3">
      <c r="A228" s="4" t="s">
        <v>599</v>
      </c>
      <c r="B228" s="4" t="s">
        <v>600</v>
      </c>
      <c r="C228" s="141">
        <v>82541.756573999999</v>
      </c>
      <c r="D228" s="141">
        <v>92573.294118000005</v>
      </c>
      <c r="E228" s="141">
        <v>115508</v>
      </c>
      <c r="F228" s="141"/>
      <c r="G228" s="141">
        <v>58070</v>
      </c>
      <c r="H228" s="141"/>
      <c r="I228" s="141"/>
      <c r="J228" s="141"/>
      <c r="K228" s="141"/>
      <c r="L228" s="141"/>
      <c r="M228" s="141">
        <v>693.23</v>
      </c>
    </row>
    <row r="229" spans="1:13" x14ac:dyDescent="0.3">
      <c r="A229" s="4" t="s">
        <v>208</v>
      </c>
      <c r="B229" s="4" t="s">
        <v>209</v>
      </c>
      <c r="C229" s="141">
        <v>1300682.290091</v>
      </c>
      <c r="D229" s="141"/>
      <c r="E229" s="141">
        <v>941863</v>
      </c>
      <c r="F229" s="141">
        <v>-182099</v>
      </c>
      <c r="G229" s="141">
        <v>948561</v>
      </c>
      <c r="H229" s="141"/>
      <c r="I229" s="141">
        <v>706964</v>
      </c>
      <c r="J229" s="141">
        <v>599891</v>
      </c>
      <c r="K229" s="141">
        <v>80648</v>
      </c>
      <c r="L229" s="141">
        <v>9232.5479369999994</v>
      </c>
      <c r="M229" s="141">
        <v>693.23</v>
      </c>
    </row>
    <row r="230" spans="1:13" x14ac:dyDescent="0.3">
      <c r="A230" s="4" t="s">
        <v>77</v>
      </c>
      <c r="B230" s="4" t="s">
        <v>78</v>
      </c>
      <c r="C230" s="141">
        <v>1228190.243522</v>
      </c>
      <c r="D230" s="141"/>
      <c r="E230" s="141">
        <v>1723463</v>
      </c>
      <c r="F230" s="141"/>
      <c r="G230" s="141">
        <v>873309</v>
      </c>
      <c r="H230" s="141"/>
      <c r="I230" s="141">
        <v>788939</v>
      </c>
      <c r="J230" s="141">
        <v>501681</v>
      </c>
      <c r="K230" s="141">
        <v>12210</v>
      </c>
      <c r="L230" s="141">
        <v>9232.5479369999994</v>
      </c>
      <c r="M230" s="141">
        <v>693.23</v>
      </c>
    </row>
    <row r="231" spans="1:13" x14ac:dyDescent="0.3">
      <c r="A231" s="4" t="s">
        <v>715</v>
      </c>
      <c r="B231" s="4" t="s">
        <v>716</v>
      </c>
      <c r="C231" s="141">
        <v>64441.091075999997</v>
      </c>
      <c r="D231" s="141"/>
      <c r="E231" s="141">
        <v>90061</v>
      </c>
      <c r="F231" s="141"/>
      <c r="G231" s="141">
        <v>45999</v>
      </c>
      <c r="H231" s="141"/>
      <c r="I231" s="141"/>
      <c r="J231" s="141"/>
      <c r="K231" s="141"/>
      <c r="L231" s="141"/>
      <c r="M231" s="141">
        <v>693.23</v>
      </c>
    </row>
    <row r="232" spans="1:13" x14ac:dyDescent="0.3">
      <c r="A232" s="4" t="s">
        <v>575</v>
      </c>
      <c r="B232" s="4" t="s">
        <v>576</v>
      </c>
      <c r="C232" s="141">
        <v>81658.290932999997</v>
      </c>
      <c r="D232" s="141"/>
      <c r="E232" s="141">
        <v>113732</v>
      </c>
      <c r="F232" s="141"/>
      <c r="G232" s="141">
        <v>60188</v>
      </c>
      <c r="H232" s="141"/>
      <c r="I232" s="141"/>
      <c r="J232" s="141"/>
      <c r="K232" s="141"/>
      <c r="L232" s="141"/>
      <c r="M232" s="141">
        <v>693.23</v>
      </c>
    </row>
    <row r="233" spans="1:13" x14ac:dyDescent="0.3">
      <c r="A233" s="4" t="s">
        <v>313</v>
      </c>
      <c r="B233" s="4" t="s">
        <v>314</v>
      </c>
      <c r="C233" s="141">
        <v>3545883.9251560001</v>
      </c>
      <c r="D233" s="141">
        <v>1585345.470588</v>
      </c>
      <c r="E233" s="141">
        <v>2495488</v>
      </c>
      <c r="F233" s="141">
        <v>-136016</v>
      </c>
      <c r="G233" s="141"/>
      <c r="H233" s="141"/>
      <c r="I233" s="141">
        <v>1854440</v>
      </c>
      <c r="J233" s="141">
        <v>1451376</v>
      </c>
      <c r="K233" s="141">
        <v>135769</v>
      </c>
      <c r="L233" s="141">
        <v>18465.095870000001</v>
      </c>
      <c r="M233" s="141"/>
    </row>
    <row r="234" spans="1:13" x14ac:dyDescent="0.3">
      <c r="A234" s="4" t="s">
        <v>773</v>
      </c>
      <c r="B234" s="4" t="s">
        <v>774</v>
      </c>
      <c r="C234" s="141">
        <v>268251.77040799998</v>
      </c>
      <c r="D234" s="141">
        <v>98483.352941000005</v>
      </c>
      <c r="E234" s="141">
        <v>188095</v>
      </c>
      <c r="F234" s="141"/>
      <c r="G234" s="141"/>
      <c r="H234" s="141"/>
      <c r="I234" s="141"/>
      <c r="J234" s="141"/>
      <c r="K234" s="141"/>
      <c r="L234" s="141"/>
      <c r="M234" s="141"/>
    </row>
    <row r="235" spans="1:13" x14ac:dyDescent="0.3">
      <c r="A235" s="4" t="s">
        <v>615</v>
      </c>
      <c r="B235" s="4" t="s">
        <v>616</v>
      </c>
      <c r="C235" s="141">
        <v>202201.75691699999</v>
      </c>
      <c r="D235" s="141"/>
      <c r="E235" s="141">
        <v>298108</v>
      </c>
      <c r="F235" s="141"/>
      <c r="G235" s="141">
        <v>141456</v>
      </c>
      <c r="H235" s="141"/>
      <c r="I235" s="141"/>
      <c r="J235" s="141"/>
      <c r="K235" s="141"/>
      <c r="L235" s="141"/>
      <c r="M235" s="141">
        <v>693.23</v>
      </c>
    </row>
    <row r="236" spans="1:13" x14ac:dyDescent="0.3">
      <c r="A236" s="4" t="s">
        <v>186</v>
      </c>
      <c r="B236" s="4" t="s">
        <v>187</v>
      </c>
      <c r="C236" s="141">
        <v>3472378.0844629998</v>
      </c>
      <c r="D236" s="141"/>
      <c r="E236" s="141">
        <v>2445350</v>
      </c>
      <c r="F236" s="141"/>
      <c r="G236" s="141"/>
      <c r="H236" s="141"/>
      <c r="I236" s="141">
        <v>2079018</v>
      </c>
      <c r="J236" s="141">
        <v>1336855</v>
      </c>
      <c r="K236" s="141">
        <v>93385</v>
      </c>
      <c r="L236" s="141">
        <v>18465.095870000001</v>
      </c>
      <c r="M236" s="141"/>
    </row>
    <row r="237" spans="1:13" x14ac:dyDescent="0.3">
      <c r="A237" s="4" t="s">
        <v>296</v>
      </c>
      <c r="B237" s="4" t="s">
        <v>297</v>
      </c>
      <c r="C237" s="141">
        <v>2162229.10249</v>
      </c>
      <c r="D237" s="141">
        <v>447826</v>
      </c>
      <c r="E237" s="141">
        <v>1537664</v>
      </c>
      <c r="F237" s="141"/>
      <c r="G237" s="141"/>
      <c r="H237" s="141"/>
      <c r="I237" s="141">
        <v>1164153</v>
      </c>
      <c r="J237" s="141">
        <v>718742</v>
      </c>
      <c r="K237" s="141">
        <v>47552</v>
      </c>
      <c r="L237" s="141">
        <v>13848.821900000001</v>
      </c>
      <c r="M237" s="141">
        <v>693.23</v>
      </c>
    </row>
    <row r="238" spans="1:13" x14ac:dyDescent="0.3">
      <c r="A238" s="4" t="s">
        <v>601</v>
      </c>
      <c r="B238" s="4" t="s">
        <v>602</v>
      </c>
      <c r="C238" s="141">
        <v>132747.63266999999</v>
      </c>
      <c r="D238" s="141"/>
      <c r="E238" s="141"/>
      <c r="F238" s="141"/>
      <c r="G238" s="141"/>
      <c r="H238" s="141"/>
      <c r="I238" s="141"/>
      <c r="J238" s="141"/>
      <c r="K238" s="141"/>
      <c r="L238" s="141"/>
      <c r="M238" s="141">
        <v>693.23</v>
      </c>
    </row>
    <row r="239" spans="1:13" x14ac:dyDescent="0.3">
      <c r="A239" s="4" t="s">
        <v>288</v>
      </c>
      <c r="B239" s="4" t="s">
        <v>289</v>
      </c>
      <c r="C239" s="141">
        <v>1447846.790272</v>
      </c>
      <c r="D239" s="141"/>
      <c r="E239" s="141"/>
      <c r="F239" s="141"/>
      <c r="G239" s="141"/>
      <c r="H239" s="141"/>
      <c r="I239" s="141">
        <v>1186018</v>
      </c>
      <c r="J239" s="141">
        <v>547050</v>
      </c>
      <c r="K239" s="141">
        <v>52990</v>
      </c>
      <c r="L239" s="141">
        <v>9232.5479369999994</v>
      </c>
      <c r="M239" s="141">
        <v>693.23</v>
      </c>
    </row>
    <row r="240" spans="1:13" x14ac:dyDescent="0.3">
      <c r="A240" s="4" t="s">
        <v>339</v>
      </c>
      <c r="B240" s="4" t="s">
        <v>340</v>
      </c>
      <c r="C240" s="141">
        <v>4428050.8948179996</v>
      </c>
      <c r="D240" s="141"/>
      <c r="E240" s="141">
        <v>3123928</v>
      </c>
      <c r="F240" s="141"/>
      <c r="G240" s="141"/>
      <c r="H240" s="141"/>
      <c r="I240" s="141">
        <v>2698769</v>
      </c>
      <c r="J240" s="141">
        <v>1870185</v>
      </c>
      <c r="K240" s="141">
        <v>152120</v>
      </c>
      <c r="L240" s="141">
        <v>18465.095870000001</v>
      </c>
      <c r="M240" s="141"/>
    </row>
    <row r="241" spans="1:13" x14ac:dyDescent="0.3">
      <c r="A241" s="4" t="s">
        <v>805</v>
      </c>
      <c r="B241" s="4" t="s">
        <v>806</v>
      </c>
      <c r="C241" s="141">
        <v>334364.06476600002</v>
      </c>
      <c r="D241" s="141"/>
      <c r="E241" s="141">
        <v>235811</v>
      </c>
      <c r="F241" s="141"/>
      <c r="G241" s="141"/>
      <c r="H241" s="141"/>
      <c r="I241" s="141"/>
      <c r="J241" s="141"/>
      <c r="K241" s="141"/>
      <c r="L241" s="141"/>
      <c r="M241" s="141"/>
    </row>
    <row r="242" spans="1:13" x14ac:dyDescent="0.3">
      <c r="A242" s="4" t="s">
        <v>717</v>
      </c>
      <c r="B242" s="4" t="s">
        <v>718</v>
      </c>
      <c r="C242" s="141">
        <v>115744.955802</v>
      </c>
      <c r="D242" s="141"/>
      <c r="E242" s="141">
        <v>80058</v>
      </c>
      <c r="F242" s="141"/>
      <c r="G242" s="141"/>
      <c r="H242" s="141"/>
      <c r="I242" s="141"/>
      <c r="J242" s="141"/>
      <c r="K242" s="141"/>
      <c r="L242" s="141"/>
      <c r="M242" s="141">
        <v>693.23</v>
      </c>
    </row>
    <row r="243" spans="1:13" x14ac:dyDescent="0.3">
      <c r="A243" s="4" t="s">
        <v>577</v>
      </c>
      <c r="B243" s="4" t="s">
        <v>578</v>
      </c>
      <c r="C243" s="141">
        <v>52407.043426999997</v>
      </c>
      <c r="D243" s="141"/>
      <c r="E243" s="141">
        <v>75573</v>
      </c>
      <c r="F243" s="141"/>
      <c r="G243" s="141">
        <v>37207</v>
      </c>
      <c r="H243" s="141"/>
      <c r="I243" s="141"/>
      <c r="J243" s="141"/>
      <c r="K243" s="141"/>
      <c r="L243" s="141"/>
      <c r="M243" s="141">
        <v>693.23</v>
      </c>
    </row>
    <row r="244" spans="1:13" x14ac:dyDescent="0.3">
      <c r="A244" s="4" t="s">
        <v>41</v>
      </c>
      <c r="B244" s="4" t="s">
        <v>42</v>
      </c>
      <c r="C244" s="141">
        <v>1222501.9242769999</v>
      </c>
      <c r="D244" s="141"/>
      <c r="E244" s="141">
        <v>866269</v>
      </c>
      <c r="F244" s="141"/>
      <c r="G244" s="141">
        <v>897935</v>
      </c>
      <c r="H244" s="141"/>
      <c r="I244" s="141">
        <v>858778</v>
      </c>
      <c r="J244" s="141">
        <v>499488</v>
      </c>
      <c r="K244" s="141">
        <v>25916</v>
      </c>
      <c r="L244" s="141">
        <v>9232.5479369999994</v>
      </c>
      <c r="M244" s="141">
        <v>693.23</v>
      </c>
    </row>
    <row r="245" spans="1:13" x14ac:dyDescent="0.3">
      <c r="A245" s="4" t="s">
        <v>645</v>
      </c>
      <c r="B245" s="4" t="s">
        <v>646</v>
      </c>
      <c r="C245" s="141">
        <v>178118.66807700001</v>
      </c>
      <c r="D245" s="141"/>
      <c r="E245" s="141"/>
      <c r="F245" s="141"/>
      <c r="G245" s="141"/>
      <c r="H245" s="141"/>
      <c r="I245" s="141"/>
      <c r="J245" s="141"/>
      <c r="K245" s="141"/>
      <c r="L245" s="141"/>
      <c r="M245" s="141">
        <v>693.23</v>
      </c>
    </row>
    <row r="246" spans="1:13" x14ac:dyDescent="0.3">
      <c r="A246" s="4" t="s">
        <v>188</v>
      </c>
      <c r="B246" s="4" t="s">
        <v>189</v>
      </c>
      <c r="C246" s="141">
        <v>4075268.9934689999</v>
      </c>
      <c r="D246" s="141"/>
      <c r="E246" s="141"/>
      <c r="F246" s="141">
        <v>-143520</v>
      </c>
      <c r="G246" s="141"/>
      <c r="H246" s="141"/>
      <c r="I246" s="141">
        <v>1753403</v>
      </c>
      <c r="J246" s="141">
        <v>1288734</v>
      </c>
      <c r="K246" s="141">
        <v>111500</v>
      </c>
      <c r="L246" s="141">
        <v>18465.095870000001</v>
      </c>
      <c r="M246" s="141"/>
    </row>
    <row r="247" spans="1:13" x14ac:dyDescent="0.3">
      <c r="A247" s="4" t="s">
        <v>551</v>
      </c>
      <c r="B247" s="4" t="s">
        <v>552</v>
      </c>
      <c r="C247" s="141">
        <v>90880.472743000006</v>
      </c>
      <c r="D247" s="141"/>
      <c r="E247" s="141">
        <v>126689</v>
      </c>
      <c r="F247" s="141"/>
      <c r="G247" s="141">
        <v>64907</v>
      </c>
      <c r="H247" s="141">
        <v>40969</v>
      </c>
      <c r="I247" s="141"/>
      <c r="J247" s="141"/>
      <c r="K247" s="141"/>
      <c r="L247" s="141"/>
      <c r="M247" s="141">
        <v>693.23</v>
      </c>
    </row>
    <row r="248" spans="1:13" x14ac:dyDescent="0.3">
      <c r="A248" s="4" t="s">
        <v>266</v>
      </c>
      <c r="B248" s="4" t="s">
        <v>267</v>
      </c>
      <c r="C248" s="141">
        <v>884160.53410199995</v>
      </c>
      <c r="D248" s="141"/>
      <c r="E248" s="141">
        <v>1311878</v>
      </c>
      <c r="F248" s="141"/>
      <c r="G248" s="141">
        <v>676761</v>
      </c>
      <c r="H248" s="141"/>
      <c r="I248" s="141">
        <v>607276</v>
      </c>
      <c r="J248" s="141">
        <v>352438</v>
      </c>
      <c r="K248" s="141">
        <v>20127</v>
      </c>
      <c r="L248" s="141">
        <v>9232.5479369999994</v>
      </c>
      <c r="M248" s="141">
        <v>693.23</v>
      </c>
    </row>
    <row r="249" spans="1:13" x14ac:dyDescent="0.3">
      <c r="A249" s="4" t="s">
        <v>272</v>
      </c>
      <c r="B249" s="4" t="s">
        <v>273</v>
      </c>
      <c r="C249" s="141">
        <v>1382893.0353870001</v>
      </c>
      <c r="D249" s="141"/>
      <c r="E249" s="141"/>
      <c r="F249" s="141">
        <v>-141102</v>
      </c>
      <c r="G249" s="141"/>
      <c r="H249" s="141"/>
      <c r="I249" s="141">
        <v>982543</v>
      </c>
      <c r="J249" s="141">
        <v>578749</v>
      </c>
      <c r="K249" s="141">
        <v>22977</v>
      </c>
      <c r="L249" s="141">
        <v>18465.095870000001</v>
      </c>
      <c r="M249" s="141">
        <v>693.23</v>
      </c>
    </row>
    <row r="250" spans="1:13" x14ac:dyDescent="0.3">
      <c r="A250" s="4" t="s">
        <v>236</v>
      </c>
      <c r="B250" s="4" t="s">
        <v>237</v>
      </c>
      <c r="C250" s="141">
        <v>1025828.171038</v>
      </c>
      <c r="D250" s="141"/>
      <c r="E250" s="141">
        <v>1462511</v>
      </c>
      <c r="F250" s="141">
        <v>-57626</v>
      </c>
      <c r="G250" s="141">
        <v>752476</v>
      </c>
      <c r="H250" s="141"/>
      <c r="I250" s="141">
        <v>487826</v>
      </c>
      <c r="J250" s="141">
        <v>410066</v>
      </c>
      <c r="K250" s="141">
        <v>14626</v>
      </c>
      <c r="L250" s="141">
        <v>9232.5479369999994</v>
      </c>
      <c r="M250" s="141">
        <v>693.23</v>
      </c>
    </row>
    <row r="251" spans="1:13" x14ac:dyDescent="0.3">
      <c r="A251" s="4" t="s">
        <v>242</v>
      </c>
      <c r="B251" s="4" t="s">
        <v>243</v>
      </c>
      <c r="C251" s="141">
        <v>992592.67802700005</v>
      </c>
      <c r="D251" s="141"/>
      <c r="E251" s="141">
        <v>714689</v>
      </c>
      <c r="F251" s="141"/>
      <c r="G251" s="141">
        <v>729102</v>
      </c>
      <c r="H251" s="141"/>
      <c r="I251" s="141">
        <v>681311</v>
      </c>
      <c r="J251" s="141">
        <v>434251</v>
      </c>
      <c r="K251" s="141">
        <v>44270</v>
      </c>
      <c r="L251" s="141">
        <v>9232.5479369999994</v>
      </c>
      <c r="M251" s="141">
        <v>693.23</v>
      </c>
    </row>
    <row r="252" spans="1:13" x14ac:dyDescent="0.3">
      <c r="A252" s="4" t="s">
        <v>553</v>
      </c>
      <c r="B252" s="4" t="s">
        <v>554</v>
      </c>
      <c r="C252" s="141">
        <v>150591.10125099999</v>
      </c>
      <c r="D252" s="141"/>
      <c r="E252" s="141"/>
      <c r="F252" s="141"/>
      <c r="G252" s="141"/>
      <c r="H252" s="141">
        <v>179307</v>
      </c>
      <c r="I252" s="141"/>
      <c r="J252" s="141"/>
      <c r="K252" s="141"/>
      <c r="L252" s="141"/>
      <c r="M252" s="141">
        <v>693.23</v>
      </c>
    </row>
    <row r="253" spans="1:13" x14ac:dyDescent="0.3">
      <c r="A253" s="4" t="s">
        <v>411</v>
      </c>
      <c r="B253" s="4" t="s">
        <v>412</v>
      </c>
      <c r="C253" s="141">
        <v>46647.216519000001</v>
      </c>
      <c r="D253" s="141">
        <v>9688.4117650000007</v>
      </c>
      <c r="E253" s="141"/>
      <c r="F253" s="141"/>
      <c r="G253" s="141"/>
      <c r="H253" s="141"/>
      <c r="I253" s="141"/>
      <c r="J253" s="141"/>
      <c r="K253" s="141"/>
      <c r="L253" s="141"/>
      <c r="M253" s="141">
        <v>693.23</v>
      </c>
    </row>
    <row r="254" spans="1:13" x14ac:dyDescent="0.3">
      <c r="A254" s="4" t="s">
        <v>258</v>
      </c>
      <c r="B254" s="4" t="s">
        <v>259</v>
      </c>
      <c r="C254" s="141">
        <v>992270.89354399999</v>
      </c>
      <c r="D254" s="141"/>
      <c r="E254" s="141"/>
      <c r="F254" s="141">
        <v>-112086</v>
      </c>
      <c r="G254" s="141"/>
      <c r="H254" s="141"/>
      <c r="I254" s="141">
        <v>435758</v>
      </c>
      <c r="J254" s="141">
        <v>276464</v>
      </c>
      <c r="K254" s="141">
        <v>32904</v>
      </c>
      <c r="L254" s="141">
        <v>9232.5479369999994</v>
      </c>
      <c r="M254" s="141">
        <v>693.23</v>
      </c>
    </row>
    <row r="255" spans="1:13" x14ac:dyDescent="0.3">
      <c r="A255" s="4" t="s">
        <v>167</v>
      </c>
      <c r="B255" s="4" t="s">
        <v>168</v>
      </c>
      <c r="C255" s="141">
        <v>1435109.7761639999</v>
      </c>
      <c r="D255" s="141"/>
      <c r="E255" s="141">
        <v>2051692</v>
      </c>
      <c r="F255" s="141"/>
      <c r="G255" s="141">
        <v>1041009</v>
      </c>
      <c r="H255" s="141"/>
      <c r="I255" s="141">
        <v>853897</v>
      </c>
      <c r="J255" s="141">
        <v>562757</v>
      </c>
      <c r="K255" s="141">
        <v>34213</v>
      </c>
      <c r="L255" s="141">
        <v>9232.5479369999994</v>
      </c>
      <c r="M255" s="141">
        <v>693.23</v>
      </c>
    </row>
    <row r="256" spans="1:13" x14ac:dyDescent="0.3">
      <c r="A256" s="4" t="s">
        <v>214</v>
      </c>
      <c r="B256" s="4" t="s">
        <v>215</v>
      </c>
      <c r="C256" s="141">
        <v>814087.63790099998</v>
      </c>
      <c r="D256" s="141"/>
      <c r="E256" s="141"/>
      <c r="F256" s="141">
        <v>-56238</v>
      </c>
      <c r="G256" s="141">
        <v>629664</v>
      </c>
      <c r="H256" s="141"/>
      <c r="I256" s="141">
        <v>551086</v>
      </c>
      <c r="J256" s="141">
        <v>342043</v>
      </c>
      <c r="K256" s="141">
        <v>17385</v>
      </c>
      <c r="L256" s="141">
        <v>9232.5479369999994</v>
      </c>
      <c r="M256" s="141">
        <v>693.23</v>
      </c>
    </row>
    <row r="257" spans="1:13" x14ac:dyDescent="0.3">
      <c r="A257" s="4" t="s">
        <v>489</v>
      </c>
      <c r="B257" s="4" t="s">
        <v>490</v>
      </c>
      <c r="C257" s="141">
        <v>83140.921587999997</v>
      </c>
      <c r="D257" s="141"/>
      <c r="E257" s="141">
        <v>58191</v>
      </c>
      <c r="F257" s="141"/>
      <c r="G257" s="141"/>
      <c r="H257" s="141"/>
      <c r="I257" s="141"/>
      <c r="J257" s="141"/>
      <c r="K257" s="141"/>
      <c r="L257" s="141"/>
      <c r="M257" s="141">
        <v>693.23</v>
      </c>
    </row>
    <row r="258" spans="1:13" x14ac:dyDescent="0.3">
      <c r="A258" s="4" t="s">
        <v>701</v>
      </c>
      <c r="B258" s="4" t="s">
        <v>702</v>
      </c>
      <c r="C258" s="141">
        <v>164853.996617</v>
      </c>
      <c r="D258" s="141"/>
      <c r="E258" s="141"/>
      <c r="F258" s="141"/>
      <c r="G258" s="141"/>
      <c r="H258" s="141"/>
      <c r="I258" s="141"/>
      <c r="J258" s="141"/>
      <c r="K258" s="141"/>
      <c r="L258" s="141"/>
      <c r="M258" s="141">
        <v>693.23</v>
      </c>
    </row>
    <row r="259" spans="1:13" x14ac:dyDescent="0.3">
      <c r="A259" s="4" t="s">
        <v>555</v>
      </c>
      <c r="B259" s="4" t="s">
        <v>556</v>
      </c>
      <c r="C259" s="141">
        <v>45361.231936999997</v>
      </c>
      <c r="D259" s="141">
        <v>20651.470588</v>
      </c>
      <c r="E259" s="141">
        <v>63520</v>
      </c>
      <c r="F259" s="141"/>
      <c r="G259" s="141">
        <v>32380</v>
      </c>
      <c r="H259" s="141"/>
      <c r="I259" s="141"/>
      <c r="J259" s="141"/>
      <c r="K259" s="141"/>
      <c r="L259" s="141"/>
      <c r="M259" s="141">
        <v>693.23</v>
      </c>
    </row>
    <row r="260" spans="1:13" x14ac:dyDescent="0.3">
      <c r="A260" s="4" t="s">
        <v>169</v>
      </c>
      <c r="B260" s="4" t="s">
        <v>170</v>
      </c>
      <c r="C260" s="141">
        <v>1657254.6742459999</v>
      </c>
      <c r="D260" s="141"/>
      <c r="E260" s="141">
        <v>2365817</v>
      </c>
      <c r="F260" s="141">
        <v>-64990</v>
      </c>
      <c r="G260" s="141">
        <v>1196790</v>
      </c>
      <c r="H260" s="141"/>
      <c r="I260" s="141">
        <v>505650</v>
      </c>
      <c r="J260" s="141">
        <v>418447</v>
      </c>
      <c r="K260" s="141">
        <v>47481</v>
      </c>
      <c r="L260" s="141">
        <v>9232.5479369999994</v>
      </c>
      <c r="M260" s="141">
        <v>693.23</v>
      </c>
    </row>
    <row r="261" spans="1:13" x14ac:dyDescent="0.3">
      <c r="A261" s="4" t="s">
        <v>625</v>
      </c>
      <c r="B261" s="4" t="s">
        <v>626</v>
      </c>
      <c r="C261" s="141">
        <v>52723.637838000002</v>
      </c>
      <c r="D261" s="141">
        <v>69250.352941000005</v>
      </c>
      <c r="E261" s="141"/>
      <c r="F261" s="141"/>
      <c r="G261" s="141">
        <v>40284</v>
      </c>
      <c r="H261" s="141"/>
      <c r="I261" s="141"/>
      <c r="J261" s="141"/>
      <c r="K261" s="141"/>
      <c r="L261" s="141"/>
      <c r="M261" s="141">
        <v>693.23</v>
      </c>
    </row>
    <row r="262" spans="1:13" x14ac:dyDescent="0.3">
      <c r="A262" s="4" t="s">
        <v>43</v>
      </c>
      <c r="B262" s="4" t="s">
        <v>44</v>
      </c>
      <c r="C262" s="141">
        <v>1137071.6041280001</v>
      </c>
      <c r="D262" s="141"/>
      <c r="E262" s="141">
        <v>813548</v>
      </c>
      <c r="F262" s="141">
        <v>-93288</v>
      </c>
      <c r="G262" s="141">
        <v>818986</v>
      </c>
      <c r="H262" s="141"/>
      <c r="I262" s="141">
        <v>848071</v>
      </c>
      <c r="J262" s="141">
        <v>462046</v>
      </c>
      <c r="K262" s="141">
        <v>33344</v>
      </c>
      <c r="L262" s="141">
        <v>9232.5479369999994</v>
      </c>
      <c r="M262" s="141">
        <v>693.23</v>
      </c>
    </row>
    <row r="263" spans="1:13" x14ac:dyDescent="0.3">
      <c r="A263" s="4" t="s">
        <v>447</v>
      </c>
      <c r="B263" s="4" t="s">
        <v>448</v>
      </c>
      <c r="C263" s="141">
        <v>91017.144646999994</v>
      </c>
      <c r="D263" s="141"/>
      <c r="E263" s="141"/>
      <c r="F263" s="141"/>
      <c r="G263" s="141">
        <v>68671</v>
      </c>
      <c r="H263" s="141"/>
      <c r="I263" s="141"/>
      <c r="J263" s="141"/>
      <c r="K263" s="141"/>
      <c r="L263" s="141"/>
      <c r="M263" s="141">
        <v>693.23</v>
      </c>
    </row>
    <row r="264" spans="1:13" x14ac:dyDescent="0.3">
      <c r="A264" s="4" t="s">
        <v>557</v>
      </c>
      <c r="B264" s="4" t="s">
        <v>558</v>
      </c>
      <c r="C264" s="141">
        <v>79323.911745999998</v>
      </c>
      <c r="D264" s="141"/>
      <c r="E264" s="141">
        <v>109251</v>
      </c>
      <c r="F264" s="141"/>
      <c r="G264" s="141">
        <v>53505</v>
      </c>
      <c r="H264" s="141"/>
      <c r="I264" s="141"/>
      <c r="J264" s="141"/>
      <c r="K264" s="141"/>
      <c r="L264" s="141"/>
      <c r="M264" s="141">
        <v>693.23</v>
      </c>
    </row>
    <row r="265" spans="1:13" x14ac:dyDescent="0.3">
      <c r="A265" s="4" t="s">
        <v>425</v>
      </c>
      <c r="B265" s="4" t="s">
        <v>426</v>
      </c>
      <c r="C265" s="141">
        <v>103189.017549</v>
      </c>
      <c r="D265" s="141">
        <v>11749</v>
      </c>
      <c r="E265" s="141">
        <v>146266</v>
      </c>
      <c r="F265" s="141"/>
      <c r="G265" s="141">
        <v>72986</v>
      </c>
      <c r="H265" s="141"/>
      <c r="I265" s="141"/>
      <c r="J265" s="141"/>
      <c r="K265" s="141"/>
      <c r="L265" s="141"/>
      <c r="M265" s="141">
        <v>693.23</v>
      </c>
    </row>
    <row r="266" spans="1:13" x14ac:dyDescent="0.3">
      <c r="A266" s="4" t="s">
        <v>69</v>
      </c>
      <c r="B266" s="4" t="s">
        <v>70</v>
      </c>
      <c r="C266" s="141">
        <v>1335514.0186729999</v>
      </c>
      <c r="D266" s="141"/>
      <c r="E266" s="141">
        <v>964721</v>
      </c>
      <c r="F266" s="141"/>
      <c r="G266" s="141"/>
      <c r="H266" s="141"/>
      <c r="I266" s="141">
        <v>1029359</v>
      </c>
      <c r="J266" s="141">
        <v>530601</v>
      </c>
      <c r="K266" s="141">
        <v>24038</v>
      </c>
      <c r="L266" s="141">
        <v>9232.5479369999994</v>
      </c>
      <c r="M266" s="141">
        <v>693.23</v>
      </c>
    </row>
    <row r="267" spans="1:13" x14ac:dyDescent="0.3">
      <c r="A267" s="4" t="s">
        <v>719</v>
      </c>
      <c r="B267" s="4" t="s">
        <v>720</v>
      </c>
      <c r="C267" s="141">
        <v>86955.048057000007</v>
      </c>
      <c r="D267" s="141"/>
      <c r="E267" s="141">
        <v>123626</v>
      </c>
      <c r="F267" s="141"/>
      <c r="G267" s="141">
        <v>63044</v>
      </c>
      <c r="H267" s="141"/>
      <c r="I267" s="141"/>
      <c r="J267" s="141"/>
      <c r="K267" s="141"/>
      <c r="L267" s="141"/>
      <c r="M267" s="141">
        <v>693.23</v>
      </c>
    </row>
    <row r="268" spans="1:13" x14ac:dyDescent="0.3">
      <c r="A268" s="4" t="s">
        <v>703</v>
      </c>
      <c r="B268" s="4" t="s">
        <v>704</v>
      </c>
      <c r="C268" s="141">
        <v>66415.048576000001</v>
      </c>
      <c r="D268" s="141"/>
      <c r="E268" s="141">
        <v>46517</v>
      </c>
      <c r="F268" s="141"/>
      <c r="G268" s="141"/>
      <c r="H268" s="141"/>
      <c r="I268" s="141"/>
      <c r="J268" s="141"/>
      <c r="K268" s="141"/>
      <c r="L268" s="141"/>
      <c r="M268" s="141">
        <v>693.23</v>
      </c>
    </row>
    <row r="269" spans="1:13" x14ac:dyDescent="0.3">
      <c r="A269" s="4" t="s">
        <v>641</v>
      </c>
      <c r="B269" s="4" t="s">
        <v>642</v>
      </c>
      <c r="C269" s="141">
        <v>78186.709235999995</v>
      </c>
      <c r="D269" s="141"/>
      <c r="E269" s="141">
        <v>58099</v>
      </c>
      <c r="F269" s="141"/>
      <c r="G269" s="141">
        <v>58137</v>
      </c>
      <c r="H269" s="141"/>
      <c r="I269" s="141"/>
      <c r="J269" s="141"/>
      <c r="K269" s="141"/>
      <c r="L269" s="141"/>
      <c r="M269" s="141">
        <v>693.23</v>
      </c>
    </row>
    <row r="270" spans="1:13" x14ac:dyDescent="0.3">
      <c r="A270" s="4" t="s">
        <v>481</v>
      </c>
      <c r="B270" s="4" t="s">
        <v>482</v>
      </c>
      <c r="C270" s="141">
        <v>84048.030891999995</v>
      </c>
      <c r="D270" s="141"/>
      <c r="E270" s="141">
        <v>121546</v>
      </c>
      <c r="F270" s="141"/>
      <c r="G270" s="141">
        <v>60379</v>
      </c>
      <c r="H270" s="141"/>
      <c r="I270" s="141"/>
      <c r="J270" s="141"/>
      <c r="K270" s="141"/>
      <c r="L270" s="141"/>
      <c r="M270" s="141">
        <v>693.23</v>
      </c>
    </row>
    <row r="271" spans="1:13" x14ac:dyDescent="0.3">
      <c r="A271" s="4" t="s">
        <v>248</v>
      </c>
      <c r="B271" s="4" t="s">
        <v>249</v>
      </c>
      <c r="C271" s="141">
        <v>300391.00481299998</v>
      </c>
      <c r="D271" s="141">
        <v>162367.05882400001</v>
      </c>
      <c r="E271" s="141">
        <v>427356</v>
      </c>
      <c r="F271" s="141"/>
      <c r="G271" s="141">
        <v>218634</v>
      </c>
      <c r="H271" s="141"/>
      <c r="I271" s="141">
        <v>103847</v>
      </c>
      <c r="J271" s="141">
        <v>75432</v>
      </c>
      <c r="K271" s="141">
        <v>5804</v>
      </c>
      <c r="L271" s="141">
        <v>9232.5479369999994</v>
      </c>
      <c r="M271" s="141">
        <v>693.23</v>
      </c>
    </row>
    <row r="272" spans="1:13" x14ac:dyDescent="0.3">
      <c r="A272" s="4" t="s">
        <v>741</v>
      </c>
      <c r="B272" s="4" t="s">
        <v>742</v>
      </c>
      <c r="C272" s="141">
        <v>54312.376638000002</v>
      </c>
      <c r="D272" s="141">
        <v>109497.470588</v>
      </c>
      <c r="E272" s="141">
        <v>77305</v>
      </c>
      <c r="F272" s="141"/>
      <c r="G272" s="141">
        <v>40066</v>
      </c>
      <c r="H272" s="141"/>
      <c r="I272" s="141"/>
      <c r="J272" s="141"/>
      <c r="K272" s="141"/>
      <c r="L272" s="141"/>
      <c r="M272" s="141">
        <v>693.23</v>
      </c>
    </row>
    <row r="273" spans="1:13" x14ac:dyDescent="0.3">
      <c r="A273" s="4" t="s">
        <v>45</v>
      </c>
      <c r="B273" s="4" t="s">
        <v>46</v>
      </c>
      <c r="C273" s="141">
        <v>1339729.510733</v>
      </c>
      <c r="D273" s="141"/>
      <c r="E273" s="141">
        <v>1890632</v>
      </c>
      <c r="F273" s="141"/>
      <c r="G273" s="141">
        <v>960739</v>
      </c>
      <c r="H273" s="141"/>
      <c r="I273" s="141">
        <v>1008226</v>
      </c>
      <c r="J273" s="141">
        <v>496413</v>
      </c>
      <c r="K273" s="141">
        <v>29474</v>
      </c>
      <c r="L273" s="141">
        <v>9232.5479369999994</v>
      </c>
      <c r="M273" s="141">
        <v>693.23</v>
      </c>
    </row>
    <row r="274" spans="1:13" x14ac:dyDescent="0.3">
      <c r="A274" s="4" t="s">
        <v>89</v>
      </c>
      <c r="B274" s="4" t="s">
        <v>90</v>
      </c>
      <c r="C274" s="141">
        <v>1453873.617567</v>
      </c>
      <c r="D274" s="141"/>
      <c r="E274" s="141">
        <v>2081618</v>
      </c>
      <c r="F274" s="141"/>
      <c r="G274" s="141">
        <v>1050957</v>
      </c>
      <c r="H274" s="141"/>
      <c r="I274" s="141">
        <v>1413957</v>
      </c>
      <c r="J274" s="141">
        <v>736691</v>
      </c>
      <c r="K274" s="141">
        <v>36420</v>
      </c>
      <c r="L274" s="141">
        <v>9232.5479369999994</v>
      </c>
      <c r="M274" s="141">
        <v>693.23</v>
      </c>
    </row>
    <row r="275" spans="1:13" x14ac:dyDescent="0.3">
      <c r="A275" s="4" t="s">
        <v>627</v>
      </c>
      <c r="B275" s="4" t="s">
        <v>628</v>
      </c>
      <c r="C275" s="141">
        <v>126562.219833</v>
      </c>
      <c r="D275" s="141">
        <v>3966.1764710000002</v>
      </c>
      <c r="E275" s="141">
        <v>179471</v>
      </c>
      <c r="F275" s="141"/>
      <c r="G275" s="141">
        <v>89882</v>
      </c>
      <c r="H275" s="141">
        <v>78000</v>
      </c>
      <c r="I275" s="141"/>
      <c r="J275" s="141"/>
      <c r="K275" s="141"/>
      <c r="L275" s="141"/>
      <c r="M275" s="141">
        <v>693.23</v>
      </c>
    </row>
    <row r="276" spans="1:13" x14ac:dyDescent="0.3">
      <c r="A276" s="4" t="s">
        <v>655</v>
      </c>
      <c r="B276" s="4" t="s">
        <v>656</v>
      </c>
      <c r="C276" s="141">
        <v>75595.133132000003</v>
      </c>
      <c r="D276" s="141"/>
      <c r="E276" s="141"/>
      <c r="F276" s="141"/>
      <c r="G276" s="141"/>
      <c r="H276" s="141"/>
      <c r="I276" s="141"/>
      <c r="J276" s="141"/>
      <c r="K276" s="141"/>
      <c r="L276" s="141"/>
      <c r="M276" s="141">
        <v>693.23</v>
      </c>
    </row>
    <row r="277" spans="1:13" x14ac:dyDescent="0.3">
      <c r="A277" s="4" t="s">
        <v>61</v>
      </c>
      <c r="B277" s="4" t="s">
        <v>62</v>
      </c>
      <c r="C277" s="141">
        <v>1699711.1957169999</v>
      </c>
      <c r="D277" s="141"/>
      <c r="E277" s="141">
        <v>1172789</v>
      </c>
      <c r="F277" s="141"/>
      <c r="G277" s="141"/>
      <c r="H277" s="141"/>
      <c r="I277" s="141">
        <v>1166780</v>
      </c>
      <c r="J277" s="141">
        <v>892156</v>
      </c>
      <c r="K277" s="141">
        <v>25031</v>
      </c>
      <c r="L277" s="141">
        <v>9232.5479369999994</v>
      </c>
      <c r="M277" s="141">
        <v>693.23</v>
      </c>
    </row>
    <row r="278" spans="1:13" x14ac:dyDescent="0.3">
      <c r="A278" s="4" t="s">
        <v>743</v>
      </c>
      <c r="B278" s="4" t="s">
        <v>744</v>
      </c>
      <c r="C278" s="141">
        <v>68666.386606999993</v>
      </c>
      <c r="D278" s="141">
        <v>25850.352941000001</v>
      </c>
      <c r="E278" s="141">
        <v>48128</v>
      </c>
      <c r="F278" s="141"/>
      <c r="G278" s="141">
        <v>50991</v>
      </c>
      <c r="H278" s="141"/>
      <c r="I278" s="141"/>
      <c r="J278" s="141"/>
      <c r="K278" s="141"/>
      <c r="L278" s="141"/>
      <c r="M278" s="141">
        <v>693.23</v>
      </c>
    </row>
    <row r="279" spans="1:13" x14ac:dyDescent="0.3">
      <c r="A279" s="4" t="s">
        <v>529</v>
      </c>
      <c r="B279" s="4" t="s">
        <v>530</v>
      </c>
      <c r="C279" s="141">
        <v>132620.76423599999</v>
      </c>
      <c r="D279" s="141"/>
      <c r="E279" s="141"/>
      <c r="F279" s="141"/>
      <c r="G279" s="141"/>
      <c r="H279" s="141"/>
      <c r="I279" s="141"/>
      <c r="J279" s="141"/>
      <c r="K279" s="141"/>
      <c r="L279" s="141"/>
      <c r="M279" s="141">
        <v>693.23</v>
      </c>
    </row>
    <row r="280" spans="1:13" x14ac:dyDescent="0.3">
      <c r="A280" s="4" t="s">
        <v>71</v>
      </c>
      <c r="B280" s="4" t="s">
        <v>72</v>
      </c>
      <c r="C280" s="141">
        <v>2836703.2187370001</v>
      </c>
      <c r="D280" s="141"/>
      <c r="E280" s="141">
        <v>3882102</v>
      </c>
      <c r="F280" s="141"/>
      <c r="G280" s="141"/>
      <c r="H280" s="141"/>
      <c r="I280" s="141">
        <v>2069955</v>
      </c>
      <c r="J280" s="141">
        <v>1099884</v>
      </c>
      <c r="K280" s="141">
        <v>57653</v>
      </c>
      <c r="L280" s="141">
        <v>18465.095870000001</v>
      </c>
      <c r="M280" s="141">
        <v>693.23</v>
      </c>
    </row>
    <row r="281" spans="1:13" x14ac:dyDescent="0.3">
      <c r="A281" s="4" t="s">
        <v>531</v>
      </c>
      <c r="B281" s="4" t="s">
        <v>532</v>
      </c>
      <c r="C281" s="141">
        <v>140673.44975299999</v>
      </c>
      <c r="D281" s="141"/>
      <c r="E281" s="141">
        <v>196862</v>
      </c>
      <c r="F281" s="141"/>
      <c r="G281" s="141">
        <v>99559</v>
      </c>
      <c r="H281" s="141"/>
      <c r="I281" s="141"/>
      <c r="J281" s="141"/>
      <c r="K281" s="141"/>
      <c r="L281" s="141"/>
      <c r="M281" s="141">
        <v>693.23</v>
      </c>
    </row>
    <row r="282" spans="1:13" x14ac:dyDescent="0.3">
      <c r="A282" s="4" t="s">
        <v>298</v>
      </c>
      <c r="B282" s="4" t="s">
        <v>299</v>
      </c>
      <c r="C282" s="141">
        <v>1859630.010248</v>
      </c>
      <c r="D282" s="141">
        <v>1265666.1764710001</v>
      </c>
      <c r="E282" s="141">
        <v>2619814</v>
      </c>
      <c r="F282" s="141"/>
      <c r="G282" s="141">
        <v>1325233</v>
      </c>
      <c r="H282" s="141"/>
      <c r="I282" s="141">
        <v>1066497</v>
      </c>
      <c r="J282" s="141">
        <v>814521</v>
      </c>
      <c r="K282" s="141">
        <v>59509</v>
      </c>
      <c r="L282" s="141">
        <v>13848.821900000001</v>
      </c>
      <c r="M282" s="141">
        <v>693.23</v>
      </c>
    </row>
    <row r="283" spans="1:13" x14ac:dyDescent="0.3">
      <c r="A283" s="4" t="s">
        <v>807</v>
      </c>
      <c r="B283" s="4" t="s">
        <v>808</v>
      </c>
      <c r="C283" s="141">
        <v>193716.56537500001</v>
      </c>
      <c r="D283" s="141">
        <v>61201.294117999998</v>
      </c>
      <c r="E283" s="141"/>
      <c r="F283" s="141"/>
      <c r="G283" s="141"/>
      <c r="H283" s="141"/>
      <c r="I283" s="141"/>
      <c r="J283" s="141"/>
      <c r="K283" s="141"/>
      <c r="L283" s="141"/>
      <c r="M283" s="141"/>
    </row>
    <row r="284" spans="1:13" x14ac:dyDescent="0.3">
      <c r="A284" s="4" t="s">
        <v>260</v>
      </c>
      <c r="B284" s="4" t="s">
        <v>261</v>
      </c>
      <c r="C284" s="141">
        <v>689991.85576199996</v>
      </c>
      <c r="D284" s="141"/>
      <c r="E284" s="141">
        <v>500272</v>
      </c>
      <c r="F284" s="141">
        <v>-25537</v>
      </c>
      <c r="G284" s="141">
        <v>513802</v>
      </c>
      <c r="H284" s="141"/>
      <c r="I284" s="141">
        <v>394402</v>
      </c>
      <c r="J284" s="141">
        <v>186378</v>
      </c>
      <c r="K284" s="141">
        <v>26354</v>
      </c>
      <c r="L284" s="141">
        <v>9232.5479369999994</v>
      </c>
      <c r="M284" s="141">
        <v>693.23</v>
      </c>
    </row>
    <row r="285" spans="1:13" x14ac:dyDescent="0.3">
      <c r="A285" s="4" t="s">
        <v>91</v>
      </c>
      <c r="B285" s="4" t="s">
        <v>92</v>
      </c>
      <c r="C285" s="141">
        <v>1350425.0964029999</v>
      </c>
      <c r="D285" s="141"/>
      <c r="E285" s="141">
        <v>1899629</v>
      </c>
      <c r="F285" s="141"/>
      <c r="G285" s="141">
        <v>960447</v>
      </c>
      <c r="H285" s="141"/>
      <c r="I285" s="141">
        <v>665961</v>
      </c>
      <c r="J285" s="141">
        <v>553900</v>
      </c>
      <c r="K285" s="141">
        <v>20680</v>
      </c>
      <c r="L285" s="141">
        <v>9232.5479369999994</v>
      </c>
      <c r="M285" s="141">
        <v>693.23</v>
      </c>
    </row>
    <row r="286" spans="1:13" x14ac:dyDescent="0.3">
      <c r="A286" s="4" t="s">
        <v>310</v>
      </c>
      <c r="B286" s="4" t="s">
        <v>311</v>
      </c>
      <c r="C286" s="141">
        <v>2903882.9379659998</v>
      </c>
      <c r="D286" s="141">
        <v>459764.64705899998</v>
      </c>
      <c r="E286" s="141">
        <v>4131683</v>
      </c>
      <c r="F286" s="141">
        <v>-86986</v>
      </c>
      <c r="G286" s="141">
        <v>2113658</v>
      </c>
      <c r="H286" s="141"/>
      <c r="I286" s="141">
        <v>1911034</v>
      </c>
      <c r="J286" s="141">
        <v>1449547</v>
      </c>
      <c r="K286" s="141">
        <v>182043</v>
      </c>
      <c r="L286" s="141">
        <v>18465.095870000001</v>
      </c>
      <c r="M286" s="141"/>
    </row>
    <row r="287" spans="1:13" x14ac:dyDescent="0.3">
      <c r="A287" s="4" t="s">
        <v>349</v>
      </c>
      <c r="B287" s="4" t="s">
        <v>350</v>
      </c>
      <c r="C287" s="141">
        <v>67662.395952999999</v>
      </c>
      <c r="D287" s="141"/>
      <c r="E287" s="141">
        <v>95193</v>
      </c>
      <c r="F287" s="141"/>
      <c r="G287" s="141">
        <v>48005</v>
      </c>
      <c r="H287" s="141"/>
      <c r="I287" s="141"/>
      <c r="J287" s="141"/>
      <c r="K287" s="141"/>
      <c r="L287" s="141"/>
      <c r="M287" s="141">
        <v>693.23</v>
      </c>
    </row>
    <row r="288" spans="1:13" x14ac:dyDescent="0.3">
      <c r="A288" s="4" t="s">
        <v>361</v>
      </c>
      <c r="B288" s="4" t="s">
        <v>362</v>
      </c>
      <c r="C288" s="141">
        <v>99969.442695999998</v>
      </c>
      <c r="D288" s="141">
        <v>25002.411765000001</v>
      </c>
      <c r="E288" s="141"/>
      <c r="F288" s="141"/>
      <c r="G288" s="141"/>
      <c r="H288" s="141"/>
      <c r="I288" s="141"/>
      <c r="J288" s="141"/>
      <c r="K288" s="141"/>
      <c r="L288" s="141"/>
      <c r="M288" s="141">
        <v>693.23</v>
      </c>
    </row>
    <row r="289" spans="1:13" x14ac:dyDescent="0.3">
      <c r="A289" s="4" t="s">
        <v>387</v>
      </c>
      <c r="B289" s="4" t="s">
        <v>388</v>
      </c>
      <c r="C289" s="141">
        <v>69002.011282000007</v>
      </c>
      <c r="D289" s="141"/>
      <c r="E289" s="141">
        <v>98913</v>
      </c>
      <c r="F289" s="141"/>
      <c r="G289" s="141">
        <v>50014</v>
      </c>
      <c r="H289" s="141"/>
      <c r="I289" s="141"/>
      <c r="J289" s="141"/>
      <c r="K289" s="141"/>
      <c r="L289" s="141"/>
      <c r="M289" s="141">
        <v>693.23</v>
      </c>
    </row>
    <row r="290" spans="1:13" x14ac:dyDescent="0.3">
      <c r="A290" s="4" t="s">
        <v>206</v>
      </c>
      <c r="B290" s="4" t="s">
        <v>207</v>
      </c>
      <c r="C290" s="141">
        <v>1629474.5239019999</v>
      </c>
      <c r="D290" s="141"/>
      <c r="E290" s="141">
        <v>2334336</v>
      </c>
      <c r="F290" s="141">
        <v>-78421</v>
      </c>
      <c r="G290" s="141">
        <v>1176566</v>
      </c>
      <c r="H290" s="141"/>
      <c r="I290" s="141">
        <v>715457</v>
      </c>
      <c r="J290" s="141">
        <v>589863</v>
      </c>
      <c r="K290" s="141">
        <v>34448</v>
      </c>
      <c r="L290" s="141">
        <v>18465.095870000001</v>
      </c>
      <c r="M290" s="141">
        <v>693.23</v>
      </c>
    </row>
    <row r="291" spans="1:13" x14ac:dyDescent="0.3">
      <c r="A291" s="4" t="s">
        <v>397</v>
      </c>
      <c r="B291" s="4" t="s">
        <v>398</v>
      </c>
      <c r="C291" s="141">
        <v>73891.059393000003</v>
      </c>
      <c r="D291" s="141">
        <v>78085.352941000005</v>
      </c>
      <c r="E291" s="141"/>
      <c r="F291" s="141"/>
      <c r="G291" s="141">
        <v>57624</v>
      </c>
      <c r="H291" s="141"/>
      <c r="I291" s="141"/>
      <c r="J291" s="141"/>
      <c r="K291" s="141"/>
      <c r="L291" s="141"/>
      <c r="M291" s="141">
        <v>693.23</v>
      </c>
    </row>
    <row r="292" spans="1:13" x14ac:dyDescent="0.3">
      <c r="A292" s="4" t="s">
        <v>587</v>
      </c>
      <c r="B292" s="4" t="s">
        <v>588</v>
      </c>
      <c r="C292" s="141">
        <v>67172.222458000004</v>
      </c>
      <c r="D292" s="141">
        <v>30462.058824</v>
      </c>
      <c r="E292" s="141">
        <v>93745</v>
      </c>
      <c r="F292" s="141"/>
      <c r="G292" s="141">
        <v>47369</v>
      </c>
      <c r="H292" s="141"/>
      <c r="I292" s="141"/>
      <c r="J292" s="141"/>
      <c r="K292" s="141"/>
      <c r="L292" s="141"/>
      <c r="M292" s="141">
        <v>693.23</v>
      </c>
    </row>
    <row r="293" spans="1:13" x14ac:dyDescent="0.3">
      <c r="A293" s="4" t="s">
        <v>589</v>
      </c>
      <c r="B293" s="4" t="s">
        <v>590</v>
      </c>
      <c r="C293" s="141">
        <v>90713.813754000003</v>
      </c>
      <c r="D293" s="141">
        <v>56376.235293999998</v>
      </c>
      <c r="E293" s="141">
        <v>67241</v>
      </c>
      <c r="F293" s="141"/>
      <c r="G293" s="141">
        <v>68829</v>
      </c>
      <c r="H293" s="141"/>
      <c r="I293" s="141"/>
      <c r="J293" s="141"/>
      <c r="K293" s="141"/>
      <c r="L293" s="141"/>
      <c r="M293" s="141">
        <v>693.23</v>
      </c>
    </row>
    <row r="294" spans="1:13" x14ac:dyDescent="0.3">
      <c r="A294" s="4" t="s">
        <v>373</v>
      </c>
      <c r="B294" s="4" t="s">
        <v>374</v>
      </c>
      <c r="C294" s="141">
        <v>117533.80072299999</v>
      </c>
      <c r="D294" s="141">
        <v>82961.470587999996</v>
      </c>
      <c r="E294" s="141">
        <v>165696</v>
      </c>
      <c r="F294" s="141"/>
      <c r="G294" s="141">
        <v>83343</v>
      </c>
      <c r="H294" s="141"/>
      <c r="I294" s="141"/>
      <c r="J294" s="141"/>
      <c r="K294" s="141"/>
      <c r="L294" s="141"/>
      <c r="M294" s="141">
        <v>693.23</v>
      </c>
    </row>
    <row r="295" spans="1:13" x14ac:dyDescent="0.3">
      <c r="A295" s="4" t="s">
        <v>603</v>
      </c>
      <c r="B295" s="4" t="s">
        <v>604</v>
      </c>
      <c r="C295" s="141">
        <v>87588.813552000007</v>
      </c>
      <c r="D295" s="141">
        <v>54576.411764999997</v>
      </c>
      <c r="E295" s="141">
        <v>125506</v>
      </c>
      <c r="F295" s="141"/>
      <c r="G295" s="141">
        <v>63422</v>
      </c>
      <c r="H295" s="141"/>
      <c r="I295" s="141"/>
      <c r="J295" s="141"/>
      <c r="K295" s="141"/>
      <c r="L295" s="141"/>
      <c r="M295" s="141">
        <v>693.23</v>
      </c>
    </row>
    <row r="296" spans="1:13" x14ac:dyDescent="0.3">
      <c r="A296" s="4" t="s">
        <v>617</v>
      </c>
      <c r="B296" s="4" t="s">
        <v>618</v>
      </c>
      <c r="C296" s="141">
        <v>82400.471271999995</v>
      </c>
      <c r="D296" s="141">
        <v>36093.117646999999</v>
      </c>
      <c r="E296" s="141">
        <v>117015</v>
      </c>
      <c r="F296" s="141"/>
      <c r="G296" s="141">
        <v>59824</v>
      </c>
      <c r="H296" s="141"/>
      <c r="I296" s="141"/>
      <c r="J296" s="141"/>
      <c r="K296" s="141"/>
      <c r="L296" s="141"/>
      <c r="M296" s="141">
        <v>693.23</v>
      </c>
    </row>
    <row r="297" spans="1:13" x14ac:dyDescent="0.3">
      <c r="A297" s="4" t="s">
        <v>647</v>
      </c>
      <c r="B297" s="4" t="s">
        <v>648</v>
      </c>
      <c r="C297" s="141">
        <v>98750.352379999997</v>
      </c>
      <c r="D297" s="141">
        <v>8080.0588239999997</v>
      </c>
      <c r="E297" s="141">
        <v>134472</v>
      </c>
      <c r="F297" s="141"/>
      <c r="G297" s="141">
        <v>66290</v>
      </c>
      <c r="H297" s="141"/>
      <c r="I297" s="141"/>
      <c r="J297" s="141"/>
      <c r="K297" s="141"/>
      <c r="L297" s="141"/>
      <c r="M297" s="141">
        <v>693.23</v>
      </c>
    </row>
    <row r="298" spans="1:13" x14ac:dyDescent="0.3">
      <c r="A298" s="4" t="s">
        <v>559</v>
      </c>
      <c r="B298" s="4" t="s">
        <v>560</v>
      </c>
      <c r="C298" s="141">
        <v>109428.061133</v>
      </c>
      <c r="D298" s="141"/>
      <c r="E298" s="141">
        <v>154073</v>
      </c>
      <c r="F298" s="141"/>
      <c r="G298" s="141">
        <v>77128</v>
      </c>
      <c r="H298" s="141"/>
      <c r="I298" s="141"/>
      <c r="J298" s="141"/>
      <c r="K298" s="141"/>
      <c r="L298" s="141"/>
      <c r="M298" s="141">
        <v>693.23</v>
      </c>
    </row>
    <row r="299" spans="1:13" x14ac:dyDescent="0.3">
      <c r="A299" s="4" t="s">
        <v>661</v>
      </c>
      <c r="B299" s="4" t="s">
        <v>662</v>
      </c>
      <c r="C299" s="141">
        <v>131412.054064</v>
      </c>
      <c r="D299" s="141">
        <v>31820.588234999999</v>
      </c>
      <c r="E299" s="141">
        <v>184285</v>
      </c>
      <c r="F299" s="141"/>
      <c r="G299" s="141">
        <v>95096</v>
      </c>
      <c r="H299" s="141"/>
      <c r="I299" s="141"/>
      <c r="J299" s="141"/>
      <c r="K299" s="141"/>
      <c r="L299" s="141"/>
      <c r="M299" s="141">
        <v>693.23</v>
      </c>
    </row>
    <row r="300" spans="1:13" x14ac:dyDescent="0.3">
      <c r="A300" s="4" t="s">
        <v>671</v>
      </c>
      <c r="B300" s="4" t="s">
        <v>672</v>
      </c>
      <c r="C300" s="141">
        <v>54557.463385000003</v>
      </c>
      <c r="D300" s="141"/>
      <c r="E300" s="141">
        <v>76410</v>
      </c>
      <c r="F300" s="141"/>
      <c r="G300" s="141">
        <v>39334</v>
      </c>
      <c r="H300" s="141"/>
      <c r="I300" s="141"/>
      <c r="J300" s="141"/>
      <c r="K300" s="141"/>
      <c r="L300" s="141"/>
      <c r="M300" s="141">
        <v>693.23</v>
      </c>
    </row>
    <row r="301" spans="1:13" x14ac:dyDescent="0.3">
      <c r="A301" s="4" t="s">
        <v>79</v>
      </c>
      <c r="B301" s="4" t="s">
        <v>80</v>
      </c>
      <c r="C301" s="141">
        <v>836255.01338599995</v>
      </c>
      <c r="D301" s="141"/>
      <c r="E301" s="141">
        <v>1167947</v>
      </c>
      <c r="F301" s="141"/>
      <c r="G301" s="141"/>
      <c r="H301" s="141"/>
      <c r="I301" s="141">
        <v>700320</v>
      </c>
      <c r="J301" s="141">
        <v>375613</v>
      </c>
      <c r="K301" s="141">
        <v>12054</v>
      </c>
      <c r="L301" s="141">
        <v>9232.5479369999994</v>
      </c>
      <c r="M301" s="141">
        <v>693.23</v>
      </c>
    </row>
    <row r="302" spans="1:13" x14ac:dyDescent="0.3">
      <c r="A302" s="4" t="s">
        <v>754</v>
      </c>
      <c r="B302" s="4" t="s">
        <v>755</v>
      </c>
      <c r="C302" s="141">
        <v>332731.49868900003</v>
      </c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</row>
    <row r="303" spans="1:13" x14ac:dyDescent="0.3">
      <c r="A303" s="4" t="s">
        <v>244</v>
      </c>
      <c r="B303" s="4" t="s">
        <v>245</v>
      </c>
      <c r="C303" s="141">
        <v>1190630.2669319999</v>
      </c>
      <c r="D303" s="141"/>
      <c r="E303" s="141"/>
      <c r="F303" s="141"/>
      <c r="G303" s="141"/>
      <c r="H303" s="141"/>
      <c r="I303" s="141">
        <v>848855</v>
      </c>
      <c r="J303" s="141">
        <v>450609</v>
      </c>
      <c r="K303" s="141">
        <v>23179</v>
      </c>
      <c r="L303" s="141">
        <v>9232.5479369999994</v>
      </c>
      <c r="M303" s="141">
        <v>693.23</v>
      </c>
    </row>
    <row r="304" spans="1:13" x14ac:dyDescent="0.3">
      <c r="A304" s="4" t="s">
        <v>276</v>
      </c>
      <c r="B304" s="4" t="s">
        <v>277</v>
      </c>
      <c r="C304" s="141">
        <v>989538.60881300003</v>
      </c>
      <c r="D304" s="141"/>
      <c r="E304" s="141">
        <v>708660</v>
      </c>
      <c r="F304" s="141"/>
      <c r="G304" s="141"/>
      <c r="H304" s="141"/>
      <c r="I304" s="141">
        <v>630491</v>
      </c>
      <c r="J304" s="141">
        <v>473882</v>
      </c>
      <c r="K304" s="141">
        <v>28919</v>
      </c>
      <c r="L304" s="141">
        <v>9232.5479369999994</v>
      </c>
      <c r="M304" s="141">
        <v>693.23</v>
      </c>
    </row>
    <row r="305" spans="1:13" x14ac:dyDescent="0.3">
      <c r="A305" s="4" t="s">
        <v>126</v>
      </c>
      <c r="B305" s="4" t="s">
        <v>127</v>
      </c>
      <c r="C305" s="141">
        <v>1301791.23554</v>
      </c>
      <c r="D305" s="141"/>
      <c r="E305" s="141">
        <v>1869819</v>
      </c>
      <c r="F305" s="141">
        <v>-121430</v>
      </c>
      <c r="G305" s="141">
        <v>964312</v>
      </c>
      <c r="H305" s="141"/>
      <c r="I305" s="141">
        <v>1201794</v>
      </c>
      <c r="J305" s="141">
        <v>355484</v>
      </c>
      <c r="K305" s="141">
        <v>170285</v>
      </c>
      <c r="L305" s="141">
        <v>13848.821900000001</v>
      </c>
      <c r="M305" s="141">
        <v>693.23</v>
      </c>
    </row>
    <row r="306" spans="1:13" x14ac:dyDescent="0.3">
      <c r="A306" s="4" t="s">
        <v>705</v>
      </c>
      <c r="B306" s="4" t="s">
        <v>706</v>
      </c>
      <c r="C306" s="141">
        <v>97656.977148000005</v>
      </c>
      <c r="D306" s="141"/>
      <c r="E306" s="141"/>
      <c r="F306" s="141"/>
      <c r="G306" s="141"/>
      <c r="H306" s="141"/>
      <c r="I306" s="141"/>
      <c r="J306" s="141"/>
      <c r="K306" s="141"/>
      <c r="L306" s="141"/>
      <c r="M306" s="141">
        <v>693.23</v>
      </c>
    </row>
    <row r="307" spans="1:13" x14ac:dyDescent="0.3">
      <c r="A307" s="4" t="s">
        <v>507</v>
      </c>
      <c r="B307" s="4" t="s">
        <v>508</v>
      </c>
      <c r="C307" s="141">
        <v>150625.12505800001</v>
      </c>
      <c r="D307" s="141"/>
      <c r="E307" s="141">
        <v>211701</v>
      </c>
      <c r="F307" s="141"/>
      <c r="G307" s="141">
        <v>106990</v>
      </c>
      <c r="H307" s="141"/>
      <c r="I307" s="141"/>
      <c r="J307" s="141"/>
      <c r="K307" s="141"/>
      <c r="L307" s="141"/>
      <c r="M307" s="141">
        <v>693.23</v>
      </c>
    </row>
    <row r="308" spans="1:13" x14ac:dyDescent="0.3">
      <c r="A308" s="4" t="s">
        <v>687</v>
      </c>
      <c r="B308" s="4" t="s">
        <v>688</v>
      </c>
      <c r="C308" s="141">
        <v>96473.640662000005</v>
      </c>
      <c r="D308" s="141">
        <v>28901.117646999999</v>
      </c>
      <c r="E308" s="141">
        <v>133199</v>
      </c>
      <c r="F308" s="141"/>
      <c r="G308" s="141">
        <v>68329</v>
      </c>
      <c r="H308" s="141"/>
      <c r="I308" s="141"/>
      <c r="J308" s="141"/>
      <c r="K308" s="141"/>
      <c r="L308" s="141"/>
      <c r="M308" s="141">
        <v>693.23</v>
      </c>
    </row>
    <row r="309" spans="1:13" x14ac:dyDescent="0.3">
      <c r="A309" s="4" t="s">
        <v>59</v>
      </c>
      <c r="B309" s="4" t="s">
        <v>60</v>
      </c>
      <c r="C309" s="141">
        <v>930075.95042600005</v>
      </c>
      <c r="D309" s="141"/>
      <c r="E309" s="141">
        <v>656253</v>
      </c>
      <c r="F309" s="141">
        <v>-102554</v>
      </c>
      <c r="G309" s="141"/>
      <c r="H309" s="141"/>
      <c r="I309" s="141">
        <v>736736</v>
      </c>
      <c r="J309" s="141">
        <v>481331</v>
      </c>
      <c r="K309" s="141">
        <v>21803</v>
      </c>
      <c r="L309" s="141">
        <v>9232.5479369999994</v>
      </c>
      <c r="M309" s="141">
        <v>693.23</v>
      </c>
    </row>
    <row r="310" spans="1:13" x14ac:dyDescent="0.3">
      <c r="A310" s="4" t="s">
        <v>673</v>
      </c>
      <c r="B310" s="4" t="s">
        <v>674</v>
      </c>
      <c r="C310" s="141">
        <v>99302.230068000004</v>
      </c>
      <c r="D310" s="141">
        <v>4810.4705880000001</v>
      </c>
      <c r="E310" s="141">
        <v>139526</v>
      </c>
      <c r="F310" s="141"/>
      <c r="G310" s="141">
        <v>69519</v>
      </c>
      <c r="H310" s="141"/>
      <c r="I310" s="141"/>
      <c r="J310" s="141"/>
      <c r="K310" s="141"/>
      <c r="L310" s="141"/>
      <c r="M310" s="141">
        <v>693.23</v>
      </c>
    </row>
    <row r="311" spans="1:13" x14ac:dyDescent="0.3">
      <c r="A311" s="4" t="s">
        <v>327</v>
      </c>
      <c r="B311" s="4" t="s">
        <v>328</v>
      </c>
      <c r="C311" s="141">
        <v>4269830.3872800004</v>
      </c>
      <c r="D311" s="141"/>
      <c r="E311" s="141">
        <v>5993148</v>
      </c>
      <c r="F311" s="141"/>
      <c r="G311" s="141"/>
      <c r="H311" s="141"/>
      <c r="I311" s="141">
        <v>2710164</v>
      </c>
      <c r="J311" s="141">
        <v>2023492</v>
      </c>
      <c r="K311" s="141">
        <v>126991</v>
      </c>
      <c r="L311" s="141">
        <v>18465.095870000001</v>
      </c>
      <c r="M311" s="141"/>
    </row>
    <row r="312" spans="1:13" x14ac:dyDescent="0.3">
      <c r="A312" s="4" t="s">
        <v>789</v>
      </c>
      <c r="B312" s="4" t="s">
        <v>790</v>
      </c>
      <c r="C312" s="141">
        <v>350257.21951000002</v>
      </c>
      <c r="D312" s="141"/>
      <c r="E312" s="141">
        <v>491097</v>
      </c>
      <c r="F312" s="141"/>
      <c r="G312" s="141"/>
      <c r="H312" s="141"/>
      <c r="I312" s="141"/>
      <c r="J312" s="141"/>
      <c r="K312" s="141"/>
      <c r="L312" s="141"/>
      <c r="M312" s="141"/>
    </row>
    <row r="313" spans="1:13" x14ac:dyDescent="0.3">
      <c r="A313" s="4" t="s">
        <v>675</v>
      </c>
      <c r="B313" s="4" t="s">
        <v>676</v>
      </c>
      <c r="C313" s="141">
        <v>75038.065371999997</v>
      </c>
      <c r="D313" s="141">
        <v>11568.470588</v>
      </c>
      <c r="E313" s="141">
        <v>106891</v>
      </c>
      <c r="F313" s="141"/>
      <c r="G313" s="141">
        <v>53194</v>
      </c>
      <c r="H313" s="141"/>
      <c r="I313" s="141"/>
      <c r="J313" s="141"/>
      <c r="K313" s="141"/>
      <c r="L313" s="141"/>
      <c r="M313" s="141">
        <v>693.23</v>
      </c>
    </row>
    <row r="314" spans="1:13" x14ac:dyDescent="0.3">
      <c r="A314" s="4" t="s">
        <v>509</v>
      </c>
      <c r="B314" s="4" t="s">
        <v>510</v>
      </c>
      <c r="C314" s="141">
        <v>78267.443694000001</v>
      </c>
      <c r="D314" s="141"/>
      <c r="E314" s="141">
        <v>110368</v>
      </c>
      <c r="F314" s="141"/>
      <c r="G314" s="141">
        <v>55875</v>
      </c>
      <c r="H314" s="141"/>
      <c r="I314" s="141"/>
      <c r="J314" s="141"/>
      <c r="K314" s="141"/>
      <c r="L314" s="141"/>
      <c r="M314" s="141">
        <v>693.23</v>
      </c>
    </row>
    <row r="315" spans="1:13" x14ac:dyDescent="0.3">
      <c r="A315" s="4" t="s">
        <v>47</v>
      </c>
      <c r="B315" s="4" t="s">
        <v>48</v>
      </c>
      <c r="C315" s="141">
        <v>1957921.9062409999</v>
      </c>
      <c r="D315" s="141"/>
      <c r="E315" s="141">
        <v>1392844</v>
      </c>
      <c r="F315" s="141">
        <v>-104442</v>
      </c>
      <c r="G315" s="141">
        <v>1417482</v>
      </c>
      <c r="H315" s="141"/>
      <c r="I315" s="141">
        <v>981865</v>
      </c>
      <c r="J315" s="141">
        <v>792968</v>
      </c>
      <c r="K315" s="141">
        <v>27577</v>
      </c>
      <c r="L315" s="141">
        <v>9232.5479369999994</v>
      </c>
      <c r="M315" s="141">
        <v>693.23</v>
      </c>
    </row>
    <row r="316" spans="1:13" x14ac:dyDescent="0.3">
      <c r="A316" s="4" t="s">
        <v>216</v>
      </c>
      <c r="B316" s="4" t="s">
        <v>217</v>
      </c>
      <c r="C316" s="141">
        <v>1038309.1415800001</v>
      </c>
      <c r="D316" s="141"/>
      <c r="E316" s="141"/>
      <c r="F316" s="141">
        <v>-100277</v>
      </c>
      <c r="G316" s="141"/>
      <c r="H316" s="141"/>
      <c r="I316" s="141">
        <v>646740</v>
      </c>
      <c r="J316" s="141">
        <v>388173</v>
      </c>
      <c r="K316" s="141">
        <v>14543</v>
      </c>
      <c r="L316" s="141">
        <v>9232.5479369999994</v>
      </c>
      <c r="M316" s="141">
        <v>693.23</v>
      </c>
    </row>
    <row r="317" spans="1:13" x14ac:dyDescent="0.3">
      <c r="A317" s="4" t="s">
        <v>250</v>
      </c>
      <c r="B317" s="4" t="s">
        <v>251</v>
      </c>
      <c r="C317" s="141">
        <v>1175561.7570100001</v>
      </c>
      <c r="D317" s="141"/>
      <c r="E317" s="141">
        <v>1693174</v>
      </c>
      <c r="F317" s="141"/>
      <c r="G317" s="141">
        <v>863393</v>
      </c>
      <c r="H317" s="141"/>
      <c r="I317" s="141">
        <v>1019112</v>
      </c>
      <c r="J317" s="141">
        <v>566381</v>
      </c>
      <c r="K317" s="141">
        <v>25046</v>
      </c>
      <c r="L317" s="141">
        <v>9232.5479369999994</v>
      </c>
      <c r="M317" s="141">
        <v>693.23</v>
      </c>
    </row>
    <row r="318" spans="1:13" x14ac:dyDescent="0.3">
      <c r="A318" s="4" t="s">
        <v>721</v>
      </c>
      <c r="B318" s="4" t="s">
        <v>722</v>
      </c>
      <c r="C318" s="141">
        <v>96913.643458999999</v>
      </c>
      <c r="D318" s="141">
        <v>57238.764706000002</v>
      </c>
      <c r="E318" s="141">
        <v>136552</v>
      </c>
      <c r="F318" s="141"/>
      <c r="G318" s="141">
        <v>69966</v>
      </c>
      <c r="H318" s="141"/>
      <c r="I318" s="141"/>
      <c r="J318" s="141"/>
      <c r="K318" s="141"/>
      <c r="L318" s="141"/>
      <c r="M318" s="141">
        <v>693.23</v>
      </c>
    </row>
    <row r="319" spans="1:13" x14ac:dyDescent="0.3">
      <c r="A319" s="4" t="s">
        <v>461</v>
      </c>
      <c r="B319" s="4" t="s">
        <v>462</v>
      </c>
      <c r="C319" s="141">
        <v>116473.872623</v>
      </c>
      <c r="D319" s="141"/>
      <c r="E319" s="141">
        <v>164224</v>
      </c>
      <c r="F319" s="141"/>
      <c r="G319" s="141">
        <v>83524</v>
      </c>
      <c r="H319" s="141"/>
      <c r="I319" s="141"/>
      <c r="J319" s="141"/>
      <c r="K319" s="141"/>
      <c r="L319" s="141"/>
      <c r="M319" s="141">
        <v>693.23</v>
      </c>
    </row>
    <row r="320" spans="1:13" x14ac:dyDescent="0.3">
      <c r="A320" s="4" t="s">
        <v>190</v>
      </c>
      <c r="B320" s="4" t="s">
        <v>191</v>
      </c>
      <c r="C320" s="141">
        <v>4164015.76982</v>
      </c>
      <c r="D320" s="141">
        <v>415711.82352899999</v>
      </c>
      <c r="E320" s="141">
        <v>5840014</v>
      </c>
      <c r="F320" s="141"/>
      <c r="G320" s="141">
        <v>2982349</v>
      </c>
      <c r="H320" s="141"/>
      <c r="I320" s="141">
        <v>2495490</v>
      </c>
      <c r="J320" s="141">
        <v>1802059</v>
      </c>
      <c r="K320" s="141">
        <v>146775</v>
      </c>
      <c r="L320" s="141">
        <v>18465.095870000001</v>
      </c>
      <c r="M320" s="141"/>
    </row>
    <row r="321" spans="1:13" x14ac:dyDescent="0.3">
      <c r="A321" s="4" t="s">
        <v>689</v>
      </c>
      <c r="B321" s="4" t="s">
        <v>690</v>
      </c>
      <c r="C321" s="141">
        <v>107201.52011500001</v>
      </c>
      <c r="D321" s="141">
        <v>47475.588235000003</v>
      </c>
      <c r="E321" s="141">
        <v>149269</v>
      </c>
      <c r="F321" s="141"/>
      <c r="G321" s="141">
        <v>75825</v>
      </c>
      <c r="H321" s="141"/>
      <c r="I321" s="141"/>
      <c r="J321" s="141"/>
      <c r="K321" s="141"/>
      <c r="L321" s="141"/>
      <c r="M321" s="141">
        <v>693.23</v>
      </c>
    </row>
    <row r="322" spans="1:13" x14ac:dyDescent="0.3">
      <c r="A322" s="4" t="s">
        <v>81</v>
      </c>
      <c r="B322" s="4" t="s">
        <v>82</v>
      </c>
      <c r="C322" s="141">
        <v>1370677.911882</v>
      </c>
      <c r="D322" s="141"/>
      <c r="E322" s="141">
        <v>1943519</v>
      </c>
      <c r="F322" s="141"/>
      <c r="G322" s="141">
        <v>989259</v>
      </c>
      <c r="H322" s="141"/>
      <c r="I322" s="141">
        <v>1199600</v>
      </c>
      <c r="J322" s="141">
        <v>650165</v>
      </c>
      <c r="K322" s="141">
        <v>24851</v>
      </c>
      <c r="L322" s="141">
        <v>9232.5479369999994</v>
      </c>
      <c r="M322" s="141">
        <v>693.23</v>
      </c>
    </row>
    <row r="323" spans="1:13" x14ac:dyDescent="0.3">
      <c r="A323" s="4" t="s">
        <v>192</v>
      </c>
      <c r="B323" s="4" t="s">
        <v>193</v>
      </c>
      <c r="C323" s="141">
        <v>7979361.3289059997</v>
      </c>
      <c r="D323" s="141"/>
      <c r="E323" s="141"/>
      <c r="F323" s="141"/>
      <c r="G323" s="141"/>
      <c r="H323" s="141"/>
      <c r="I323" s="141">
        <v>3056532</v>
      </c>
      <c r="J323" s="141">
        <v>2656714</v>
      </c>
      <c r="K323" s="141">
        <v>250060</v>
      </c>
      <c r="L323" s="141">
        <v>18465.095870000001</v>
      </c>
      <c r="M323" s="141"/>
    </row>
    <row r="324" spans="1:13" x14ac:dyDescent="0.3">
      <c r="A324" s="4" t="s">
        <v>707</v>
      </c>
      <c r="B324" s="4" t="s">
        <v>708</v>
      </c>
      <c r="C324" s="141">
        <v>101375.375616</v>
      </c>
      <c r="D324" s="141"/>
      <c r="E324" s="141"/>
      <c r="F324" s="141"/>
      <c r="G324" s="141"/>
      <c r="H324" s="141"/>
      <c r="I324" s="141"/>
      <c r="J324" s="141"/>
      <c r="K324" s="141"/>
      <c r="L324" s="141"/>
      <c r="M324" s="141">
        <v>693.23</v>
      </c>
    </row>
    <row r="325" spans="1:13" x14ac:dyDescent="0.3">
      <c r="A325" s="4" t="s">
        <v>171</v>
      </c>
      <c r="B325" s="4" t="s">
        <v>172</v>
      </c>
      <c r="C325" s="141">
        <v>1216221.9367889999</v>
      </c>
      <c r="D325" s="141"/>
      <c r="E325" s="141">
        <v>1686544</v>
      </c>
      <c r="F325" s="141">
        <v>-105986</v>
      </c>
      <c r="G325" s="141"/>
      <c r="H325" s="141"/>
      <c r="I325" s="141">
        <v>564140</v>
      </c>
      <c r="J325" s="141">
        <v>450385</v>
      </c>
      <c r="K325" s="141">
        <v>35216</v>
      </c>
      <c r="L325" s="141">
        <v>9232.5479369999994</v>
      </c>
      <c r="M325" s="141">
        <v>693.23</v>
      </c>
    </row>
    <row r="326" spans="1:13" x14ac:dyDescent="0.3">
      <c r="A326" s="4" t="s">
        <v>533</v>
      </c>
      <c r="B326" s="4" t="s">
        <v>534</v>
      </c>
      <c r="C326" s="141">
        <v>110607.36089500001</v>
      </c>
      <c r="D326" s="141"/>
      <c r="E326" s="141">
        <v>156831</v>
      </c>
      <c r="F326" s="141"/>
      <c r="G326" s="141">
        <v>79316</v>
      </c>
      <c r="H326" s="141"/>
      <c r="I326" s="141"/>
      <c r="J326" s="141"/>
      <c r="K326" s="141"/>
      <c r="L326" s="141"/>
      <c r="M326" s="141">
        <v>693.23</v>
      </c>
    </row>
    <row r="327" spans="1:13" x14ac:dyDescent="0.3">
      <c r="A327" s="4" t="s">
        <v>252</v>
      </c>
      <c r="B327" s="4" t="s">
        <v>253</v>
      </c>
      <c r="C327" s="141">
        <v>1187053.1537649999</v>
      </c>
      <c r="D327" s="141"/>
      <c r="E327" s="141">
        <v>1693993</v>
      </c>
      <c r="F327" s="141"/>
      <c r="G327" s="141">
        <v>859176</v>
      </c>
      <c r="H327" s="141"/>
      <c r="I327" s="141">
        <v>588601</v>
      </c>
      <c r="J327" s="141">
        <v>376144</v>
      </c>
      <c r="K327" s="141">
        <v>21787</v>
      </c>
      <c r="L327" s="141">
        <v>13848.821900000001</v>
      </c>
      <c r="M327" s="141">
        <v>693.23</v>
      </c>
    </row>
    <row r="328" spans="1:13" x14ac:dyDescent="0.3">
      <c r="A328" s="4" t="s">
        <v>49</v>
      </c>
      <c r="B328" s="4" t="s">
        <v>50</v>
      </c>
      <c r="C328" s="141">
        <v>1115369.605126</v>
      </c>
      <c r="D328" s="141"/>
      <c r="E328" s="141">
        <v>802827</v>
      </c>
      <c r="F328" s="141">
        <v>-116750</v>
      </c>
      <c r="G328" s="141"/>
      <c r="H328" s="141"/>
      <c r="I328" s="141">
        <v>883021</v>
      </c>
      <c r="J328" s="141">
        <v>520795</v>
      </c>
      <c r="K328" s="141">
        <v>21771</v>
      </c>
      <c r="L328" s="141">
        <v>9232.5479369999994</v>
      </c>
      <c r="M328" s="141">
        <v>693.23</v>
      </c>
    </row>
    <row r="329" spans="1:13" x14ac:dyDescent="0.3">
      <c r="A329" s="4" t="s">
        <v>677</v>
      </c>
      <c r="B329" s="4" t="s">
        <v>678</v>
      </c>
      <c r="C329" s="141">
        <v>50244.513300999999</v>
      </c>
      <c r="D329" s="141"/>
      <c r="E329" s="141"/>
      <c r="F329" s="141"/>
      <c r="G329" s="141"/>
      <c r="H329" s="141">
        <v>144889</v>
      </c>
      <c r="I329" s="141"/>
      <c r="J329" s="141"/>
      <c r="K329" s="141"/>
      <c r="L329" s="141"/>
      <c r="M329" s="141">
        <v>693.23</v>
      </c>
    </row>
    <row r="330" spans="1:13" x14ac:dyDescent="0.3">
      <c r="A330" s="4" t="s">
        <v>709</v>
      </c>
      <c r="B330" s="4" t="s">
        <v>710</v>
      </c>
      <c r="C330" s="141">
        <v>105575.29745899999</v>
      </c>
      <c r="D330" s="141"/>
      <c r="E330" s="141">
        <v>149904</v>
      </c>
      <c r="F330" s="141"/>
      <c r="G330" s="141">
        <v>76124</v>
      </c>
      <c r="H330" s="141"/>
      <c r="I330" s="141"/>
      <c r="J330" s="141"/>
      <c r="K330" s="141"/>
      <c r="L330" s="141"/>
      <c r="M330" s="141">
        <v>693.23</v>
      </c>
    </row>
    <row r="331" spans="1:13" x14ac:dyDescent="0.3">
      <c r="A331" s="4" t="s">
        <v>657</v>
      </c>
      <c r="B331" s="4" t="s">
        <v>658</v>
      </c>
      <c r="C331" s="141">
        <v>79397.149432000006</v>
      </c>
      <c r="D331" s="141">
        <v>5310.117647</v>
      </c>
      <c r="E331" s="141">
        <v>56747</v>
      </c>
      <c r="F331" s="141"/>
      <c r="G331" s="141">
        <v>62061</v>
      </c>
      <c r="H331" s="141"/>
      <c r="I331" s="141"/>
      <c r="J331" s="141"/>
      <c r="K331" s="141"/>
      <c r="L331" s="141"/>
      <c r="M331" s="141">
        <v>693.23</v>
      </c>
    </row>
    <row r="332" spans="1:13" x14ac:dyDescent="0.3">
      <c r="A332" s="4" t="s">
        <v>399</v>
      </c>
      <c r="B332" s="4" t="s">
        <v>400</v>
      </c>
      <c r="C332" s="141">
        <v>106809.381318</v>
      </c>
      <c r="D332" s="141">
        <v>9223.4117650000007</v>
      </c>
      <c r="E332" s="141">
        <v>151550</v>
      </c>
      <c r="F332" s="141"/>
      <c r="G332" s="141">
        <v>77591</v>
      </c>
      <c r="H332" s="141"/>
      <c r="I332" s="141"/>
      <c r="J332" s="141"/>
      <c r="K332" s="141"/>
      <c r="L332" s="141"/>
      <c r="M332" s="141">
        <v>693.23</v>
      </c>
    </row>
    <row r="333" spans="1:13" x14ac:dyDescent="0.3">
      <c r="A333" s="4" t="s">
        <v>290</v>
      </c>
      <c r="B333" s="4" t="s">
        <v>291</v>
      </c>
      <c r="C333" s="141">
        <v>807053.93657899997</v>
      </c>
      <c r="D333" s="141"/>
      <c r="E333" s="141">
        <v>605864</v>
      </c>
      <c r="F333" s="141">
        <v>-75020</v>
      </c>
      <c r="G333" s="141">
        <v>612266</v>
      </c>
      <c r="H333" s="141"/>
      <c r="I333" s="141">
        <v>592456</v>
      </c>
      <c r="J333" s="141">
        <v>313439</v>
      </c>
      <c r="K333" s="141">
        <v>16851</v>
      </c>
      <c r="L333" s="141">
        <v>9232.5479369999994</v>
      </c>
      <c r="M333" s="141">
        <v>693.23</v>
      </c>
    </row>
    <row r="334" spans="1:13" x14ac:dyDescent="0.3">
      <c r="A334" s="4" t="s">
        <v>449</v>
      </c>
      <c r="B334" s="4" t="s">
        <v>450</v>
      </c>
      <c r="C334" s="141">
        <v>110835.72407700001</v>
      </c>
      <c r="D334" s="141"/>
      <c r="E334" s="141">
        <v>153069</v>
      </c>
      <c r="F334" s="141"/>
      <c r="G334" s="141">
        <v>77278</v>
      </c>
      <c r="H334" s="141">
        <v>53526</v>
      </c>
      <c r="I334" s="141"/>
      <c r="J334" s="141"/>
      <c r="K334" s="141"/>
      <c r="L334" s="141"/>
      <c r="M334" s="141">
        <v>693.23</v>
      </c>
    </row>
    <row r="335" spans="1:13" x14ac:dyDescent="0.3">
      <c r="A335" s="4" t="s">
        <v>483</v>
      </c>
      <c r="B335" s="4" t="s">
        <v>484</v>
      </c>
      <c r="C335" s="141">
        <v>85132.179327999998</v>
      </c>
      <c r="D335" s="141"/>
      <c r="E335" s="141">
        <v>63725</v>
      </c>
      <c r="F335" s="141"/>
      <c r="G335" s="141">
        <v>64987</v>
      </c>
      <c r="H335" s="141"/>
      <c r="I335" s="141"/>
      <c r="J335" s="141"/>
      <c r="K335" s="141"/>
      <c r="L335" s="141"/>
      <c r="M335" s="141">
        <v>693.23</v>
      </c>
    </row>
    <row r="336" spans="1:13" x14ac:dyDescent="0.3">
      <c r="A336" s="4" t="s">
        <v>463</v>
      </c>
      <c r="B336" s="4" t="s">
        <v>464</v>
      </c>
      <c r="C336" s="141">
        <v>45689.359841999998</v>
      </c>
      <c r="D336" s="141">
        <v>2636.8235289999998</v>
      </c>
      <c r="E336" s="141">
        <v>65026</v>
      </c>
      <c r="F336" s="141"/>
      <c r="G336" s="141">
        <v>33942</v>
      </c>
      <c r="H336" s="141"/>
      <c r="I336" s="141"/>
      <c r="J336" s="141"/>
      <c r="K336" s="141"/>
      <c r="L336" s="141"/>
      <c r="M336" s="141">
        <v>693.23</v>
      </c>
    </row>
    <row r="337" spans="1:13" x14ac:dyDescent="0.3">
      <c r="A337" s="4" t="s">
        <v>535</v>
      </c>
      <c r="B337" s="4" t="s">
        <v>536</v>
      </c>
      <c r="C337" s="141">
        <v>142291.02228800001</v>
      </c>
      <c r="D337" s="141"/>
      <c r="E337" s="141">
        <v>198745</v>
      </c>
      <c r="F337" s="141"/>
      <c r="G337" s="141">
        <v>103674</v>
      </c>
      <c r="H337" s="141"/>
      <c r="I337" s="141"/>
      <c r="J337" s="141"/>
      <c r="K337" s="141"/>
      <c r="L337" s="141"/>
      <c r="M337" s="141">
        <v>693.23</v>
      </c>
    </row>
    <row r="338" spans="1:13" x14ac:dyDescent="0.3">
      <c r="A338" s="4" t="s">
        <v>511</v>
      </c>
      <c r="B338" s="4" t="s">
        <v>512</v>
      </c>
      <c r="C338" s="141">
        <v>86535.228875000001</v>
      </c>
      <c r="D338" s="141"/>
      <c r="E338" s="141">
        <v>121931</v>
      </c>
      <c r="F338" s="141"/>
      <c r="G338" s="141">
        <v>62112</v>
      </c>
      <c r="H338" s="141"/>
      <c r="I338" s="141"/>
      <c r="J338" s="141"/>
      <c r="K338" s="141"/>
      <c r="L338" s="141"/>
      <c r="M338" s="141">
        <v>693.23</v>
      </c>
    </row>
    <row r="339" spans="1:13" x14ac:dyDescent="0.3">
      <c r="A339" s="4" t="s">
        <v>278</v>
      </c>
      <c r="B339" s="4" t="s">
        <v>279</v>
      </c>
      <c r="C339" s="141">
        <v>826900.19639499998</v>
      </c>
      <c r="D339" s="141"/>
      <c r="E339" s="141">
        <v>607306</v>
      </c>
      <c r="F339" s="141"/>
      <c r="G339" s="141">
        <v>614107</v>
      </c>
      <c r="H339" s="141"/>
      <c r="I339" s="141">
        <v>500571</v>
      </c>
      <c r="J339" s="141">
        <v>291339</v>
      </c>
      <c r="K339" s="141">
        <v>45005</v>
      </c>
      <c r="L339" s="141">
        <v>18465.095870000001</v>
      </c>
      <c r="M339" s="141">
        <v>693.23</v>
      </c>
    </row>
    <row r="340" spans="1:13" x14ac:dyDescent="0.3">
      <c r="A340" s="4" t="s">
        <v>537</v>
      </c>
      <c r="B340" s="4" t="s">
        <v>538</v>
      </c>
      <c r="C340" s="141">
        <v>121464.99215599999</v>
      </c>
      <c r="D340" s="141"/>
      <c r="E340" s="141"/>
      <c r="F340" s="141"/>
      <c r="G340" s="141"/>
      <c r="H340" s="141"/>
      <c r="I340" s="141"/>
      <c r="J340" s="141"/>
      <c r="K340" s="141"/>
      <c r="L340" s="141"/>
      <c r="M340" s="141">
        <v>693.23</v>
      </c>
    </row>
    <row r="341" spans="1:13" x14ac:dyDescent="0.3">
      <c r="A341" s="4" t="s">
        <v>274</v>
      </c>
      <c r="B341" s="4" t="s">
        <v>275</v>
      </c>
      <c r="C341" s="141">
        <v>887662.10288300004</v>
      </c>
      <c r="D341" s="141"/>
      <c r="E341" s="141">
        <v>1268580</v>
      </c>
      <c r="F341" s="141">
        <v>-111696</v>
      </c>
      <c r="G341" s="141">
        <v>635576</v>
      </c>
      <c r="H341" s="141"/>
      <c r="I341" s="141">
        <v>633995</v>
      </c>
      <c r="J341" s="141">
        <v>468028</v>
      </c>
      <c r="K341" s="141">
        <v>22727</v>
      </c>
      <c r="L341" s="141">
        <v>9232.5479369999994</v>
      </c>
      <c r="M341" s="141">
        <v>693.23</v>
      </c>
    </row>
    <row r="342" spans="1:13" x14ac:dyDescent="0.3">
      <c r="A342" s="4" t="s">
        <v>403</v>
      </c>
      <c r="B342" s="4" t="s">
        <v>404</v>
      </c>
      <c r="C342" s="141">
        <v>49309.723611000001</v>
      </c>
      <c r="D342" s="141">
        <v>90684.117647000006</v>
      </c>
      <c r="E342" s="141">
        <v>35181</v>
      </c>
      <c r="F342" s="141"/>
      <c r="G342" s="141">
        <v>36359</v>
      </c>
      <c r="H342" s="141"/>
      <c r="I342" s="141"/>
      <c r="J342" s="141"/>
      <c r="K342" s="141"/>
      <c r="L342" s="141"/>
      <c r="M342" s="141">
        <v>693.23</v>
      </c>
    </row>
    <row r="343" spans="1:13" x14ac:dyDescent="0.3">
      <c r="A343" s="4" t="s">
        <v>128</v>
      </c>
      <c r="B343" s="4" t="s">
        <v>129</v>
      </c>
      <c r="C343" s="141">
        <v>1135152.4307250001</v>
      </c>
      <c r="D343" s="141"/>
      <c r="E343" s="141">
        <v>1717642</v>
      </c>
      <c r="F343" s="141"/>
      <c r="G343" s="141">
        <v>900847</v>
      </c>
      <c r="H343" s="141"/>
      <c r="I343" s="141">
        <v>1120930</v>
      </c>
      <c r="J343" s="141">
        <v>237402</v>
      </c>
      <c r="K343" s="141">
        <v>85293</v>
      </c>
      <c r="L343" s="141">
        <v>13848.821900000001</v>
      </c>
      <c r="M343" s="141">
        <v>693.23</v>
      </c>
    </row>
    <row r="344" spans="1:13" x14ac:dyDescent="0.3">
      <c r="A344" s="4" t="s">
        <v>51</v>
      </c>
      <c r="B344" s="4" t="s">
        <v>52</v>
      </c>
      <c r="C344" s="141">
        <v>1269075.9031090001</v>
      </c>
      <c r="D344" s="141"/>
      <c r="E344" s="141">
        <v>1792229</v>
      </c>
      <c r="F344" s="141">
        <v>-74662</v>
      </c>
      <c r="G344" s="141">
        <v>898121</v>
      </c>
      <c r="H344" s="141"/>
      <c r="I344" s="141">
        <v>723614</v>
      </c>
      <c r="J344" s="141">
        <v>533276</v>
      </c>
      <c r="K344" s="141">
        <v>16607</v>
      </c>
      <c r="L344" s="141">
        <v>9232.5479369999994</v>
      </c>
      <c r="M344" s="141">
        <v>693.23</v>
      </c>
    </row>
    <row r="345" spans="1:13" x14ac:dyDescent="0.3">
      <c r="A345" s="4" t="s">
        <v>539</v>
      </c>
      <c r="B345" s="4" t="s">
        <v>540</v>
      </c>
      <c r="C345" s="141">
        <v>94631.741668999995</v>
      </c>
      <c r="D345" s="141"/>
      <c r="E345" s="141"/>
      <c r="F345" s="141"/>
      <c r="G345" s="141"/>
      <c r="H345" s="141"/>
      <c r="I345" s="141"/>
      <c r="J345" s="141"/>
      <c r="K345" s="141"/>
      <c r="L345" s="141"/>
      <c r="M345" s="141">
        <v>693.23</v>
      </c>
    </row>
    <row r="346" spans="1:13" x14ac:dyDescent="0.3">
      <c r="A346" s="4" t="s">
        <v>756</v>
      </c>
      <c r="B346" s="4" t="s">
        <v>757</v>
      </c>
      <c r="C346" s="141">
        <v>344609.26749400003</v>
      </c>
      <c r="D346" s="141"/>
      <c r="E346" s="141">
        <v>482501</v>
      </c>
      <c r="F346" s="141"/>
      <c r="G346" s="141"/>
      <c r="H346" s="141"/>
      <c r="I346" s="141"/>
      <c r="J346" s="141"/>
      <c r="K346" s="141"/>
      <c r="L346" s="141"/>
      <c r="M346" s="141"/>
    </row>
    <row r="347" spans="1:13" x14ac:dyDescent="0.3">
      <c r="A347" s="4" t="s">
        <v>451</v>
      </c>
      <c r="B347" s="4" t="s">
        <v>452</v>
      </c>
      <c r="C347" s="141">
        <v>70945.981696999996</v>
      </c>
      <c r="D347" s="141">
        <v>53478.647059000003</v>
      </c>
      <c r="E347" s="141">
        <v>101877</v>
      </c>
      <c r="F347" s="141"/>
      <c r="G347" s="141">
        <v>51052</v>
      </c>
      <c r="H347" s="141"/>
      <c r="I347" s="141"/>
      <c r="J347" s="141"/>
      <c r="K347" s="141"/>
      <c r="L347" s="141"/>
      <c r="M347" s="141">
        <v>693.23</v>
      </c>
    </row>
    <row r="348" spans="1:13" x14ac:dyDescent="0.3">
      <c r="A348" s="4" t="s">
        <v>649</v>
      </c>
      <c r="B348" s="4" t="s">
        <v>650</v>
      </c>
      <c r="C348" s="141">
        <v>81467.411607000002</v>
      </c>
      <c r="D348" s="141">
        <v>1741.4705879999999</v>
      </c>
      <c r="E348" s="141">
        <v>116577</v>
      </c>
      <c r="F348" s="141"/>
      <c r="G348" s="141">
        <v>59354</v>
      </c>
      <c r="H348" s="141"/>
      <c r="I348" s="141"/>
      <c r="J348" s="141"/>
      <c r="K348" s="141"/>
      <c r="L348" s="141"/>
      <c r="M348" s="141">
        <v>693.23</v>
      </c>
    </row>
    <row r="349" spans="1:13" x14ac:dyDescent="0.3">
      <c r="A349" s="4" t="s">
        <v>105</v>
      </c>
      <c r="B349" s="4" t="s">
        <v>106</v>
      </c>
      <c r="C349" s="141">
        <v>1615362.1406320001</v>
      </c>
      <c r="D349" s="141"/>
      <c r="E349" s="141"/>
      <c r="F349" s="141"/>
      <c r="G349" s="141"/>
      <c r="H349" s="141"/>
      <c r="I349" s="141">
        <v>1261650</v>
      </c>
      <c r="J349" s="141">
        <v>637654</v>
      </c>
      <c r="K349" s="141">
        <v>42661</v>
      </c>
      <c r="L349" s="141">
        <v>13848.821900000001</v>
      </c>
      <c r="M349" s="141">
        <v>693.23</v>
      </c>
    </row>
    <row r="350" spans="1:13" x14ac:dyDescent="0.3">
      <c r="A350" s="4" t="s">
        <v>93</v>
      </c>
      <c r="B350" s="4" t="s">
        <v>94</v>
      </c>
      <c r="C350" s="141">
        <v>1571178.4784329999</v>
      </c>
      <c r="D350" s="141"/>
      <c r="E350" s="141">
        <v>1131338</v>
      </c>
      <c r="F350" s="141"/>
      <c r="G350" s="141"/>
      <c r="H350" s="141"/>
      <c r="I350" s="141">
        <v>1095572</v>
      </c>
      <c r="J350" s="141">
        <v>671600</v>
      </c>
      <c r="K350" s="141">
        <v>27366</v>
      </c>
      <c r="L350" s="141">
        <v>9232.5479369999994</v>
      </c>
      <c r="M350" s="141">
        <v>693.23</v>
      </c>
    </row>
    <row r="351" spans="1:13" x14ac:dyDescent="0.3">
      <c r="A351" s="4" t="s">
        <v>173</v>
      </c>
      <c r="B351" s="4" t="s">
        <v>174</v>
      </c>
      <c r="C351" s="141">
        <v>1260365.808433</v>
      </c>
      <c r="D351" s="141"/>
      <c r="E351" s="141">
        <v>1830835</v>
      </c>
      <c r="F351" s="141">
        <v>-131789</v>
      </c>
      <c r="G351" s="141">
        <v>940306</v>
      </c>
      <c r="H351" s="141"/>
      <c r="I351" s="141">
        <v>833022</v>
      </c>
      <c r="J351" s="141">
        <v>409521</v>
      </c>
      <c r="K351" s="141">
        <v>40255</v>
      </c>
      <c r="L351" s="141">
        <v>9232.5479369999994</v>
      </c>
      <c r="M351" s="141">
        <v>693.23</v>
      </c>
    </row>
    <row r="352" spans="1:13" x14ac:dyDescent="0.3">
      <c r="A352" s="4" t="s">
        <v>130</v>
      </c>
      <c r="B352" s="4" t="s">
        <v>131</v>
      </c>
      <c r="C352" s="141">
        <v>689837.88361699996</v>
      </c>
      <c r="D352" s="141"/>
      <c r="E352" s="141">
        <v>511728</v>
      </c>
      <c r="F352" s="141"/>
      <c r="G352" s="141">
        <v>519206</v>
      </c>
      <c r="H352" s="141"/>
      <c r="I352" s="141">
        <v>992761</v>
      </c>
      <c r="J352" s="141">
        <v>478244</v>
      </c>
      <c r="K352" s="141">
        <v>104696</v>
      </c>
      <c r="L352" s="141">
        <v>13848.821900000001</v>
      </c>
      <c r="M352" s="141">
        <v>693.23</v>
      </c>
    </row>
    <row r="353" spans="1:13" x14ac:dyDescent="0.3">
      <c r="A353" s="4" t="s">
        <v>270</v>
      </c>
      <c r="B353" s="4" t="s">
        <v>271</v>
      </c>
      <c r="C353" s="141">
        <v>1149647.725996</v>
      </c>
      <c r="D353" s="141"/>
      <c r="E353" s="141"/>
      <c r="F353" s="141">
        <v>-152537</v>
      </c>
      <c r="G353" s="141"/>
      <c r="H353" s="141"/>
      <c r="I353" s="141">
        <v>630289</v>
      </c>
      <c r="J353" s="141">
        <v>453746</v>
      </c>
      <c r="K353" s="141">
        <v>32991</v>
      </c>
      <c r="L353" s="141">
        <v>9232.5479369999994</v>
      </c>
      <c r="M353" s="141">
        <v>693.23</v>
      </c>
    </row>
    <row r="354" spans="1:13" x14ac:dyDescent="0.3">
      <c r="A354" s="4" t="s">
        <v>723</v>
      </c>
      <c r="B354" s="4" t="s">
        <v>724</v>
      </c>
      <c r="C354" s="141">
        <v>112767.00764900001</v>
      </c>
      <c r="D354" s="141"/>
      <c r="E354" s="141">
        <v>157278</v>
      </c>
      <c r="F354" s="141"/>
      <c r="G354" s="141">
        <v>82070</v>
      </c>
      <c r="H354" s="141"/>
      <c r="I354" s="141"/>
      <c r="J354" s="141"/>
      <c r="K354" s="141"/>
      <c r="L354" s="141"/>
      <c r="M354" s="141">
        <v>693.23</v>
      </c>
    </row>
    <row r="355" spans="1:13" x14ac:dyDescent="0.3">
      <c r="A355" s="4" t="s">
        <v>194</v>
      </c>
      <c r="B355" s="4" t="s">
        <v>195</v>
      </c>
      <c r="C355" s="141">
        <v>3354377.753908</v>
      </c>
      <c r="D355" s="141"/>
      <c r="E355" s="141">
        <v>2348090</v>
      </c>
      <c r="F355" s="141">
        <v>-167872</v>
      </c>
      <c r="G355" s="141"/>
      <c r="H355" s="141"/>
      <c r="I355" s="141">
        <v>1709813</v>
      </c>
      <c r="J355" s="141">
        <v>1281334</v>
      </c>
      <c r="K355" s="141">
        <v>76122</v>
      </c>
      <c r="L355" s="141">
        <v>18465.095870000001</v>
      </c>
      <c r="M355" s="141"/>
    </row>
    <row r="356" spans="1:13" x14ac:dyDescent="0.3">
      <c r="A356" s="4" t="s">
        <v>513</v>
      </c>
      <c r="B356" s="4" t="s">
        <v>514</v>
      </c>
      <c r="C356" s="141">
        <v>118038.391085</v>
      </c>
      <c r="D356" s="141"/>
      <c r="E356" s="141">
        <v>165310</v>
      </c>
      <c r="F356" s="141"/>
      <c r="G356" s="141">
        <v>87607</v>
      </c>
      <c r="H356" s="141"/>
      <c r="I356" s="141"/>
      <c r="J356" s="141"/>
      <c r="K356" s="141"/>
      <c r="L356" s="141"/>
      <c r="M356" s="141">
        <v>693.23</v>
      </c>
    </row>
    <row r="357" spans="1:13" x14ac:dyDescent="0.3">
      <c r="A357" s="4" t="s">
        <v>691</v>
      </c>
      <c r="B357" s="4" t="s">
        <v>692</v>
      </c>
      <c r="C357" s="141">
        <v>85373.229353000002</v>
      </c>
      <c r="D357" s="141"/>
      <c r="E357" s="141">
        <v>118391</v>
      </c>
      <c r="F357" s="141"/>
      <c r="G357" s="141">
        <v>60131</v>
      </c>
      <c r="H357" s="141"/>
      <c r="I357" s="141"/>
      <c r="J357" s="141"/>
      <c r="K357" s="141"/>
      <c r="L357" s="141"/>
      <c r="M357" s="141">
        <v>693.23</v>
      </c>
    </row>
    <row r="358" spans="1:13" x14ac:dyDescent="0.3">
      <c r="A358" s="4" t="s">
        <v>711</v>
      </c>
      <c r="B358" s="4" t="s">
        <v>712</v>
      </c>
      <c r="C358" s="141">
        <v>127571.400559</v>
      </c>
      <c r="D358" s="141"/>
      <c r="E358" s="141">
        <v>180094</v>
      </c>
      <c r="F358" s="141"/>
      <c r="G358" s="141">
        <v>91253</v>
      </c>
      <c r="H358" s="141"/>
      <c r="I358" s="141"/>
      <c r="J358" s="141"/>
      <c r="K358" s="141"/>
      <c r="L358" s="141"/>
      <c r="M358" s="141">
        <v>693.23</v>
      </c>
    </row>
    <row r="359" spans="1:13" x14ac:dyDescent="0.3">
      <c r="A359" s="4" t="s">
        <v>427</v>
      </c>
      <c r="B359" s="4" t="s">
        <v>428</v>
      </c>
      <c r="C359" s="141">
        <v>157539.45471699999</v>
      </c>
      <c r="D359" s="141">
        <v>39528.647059000003</v>
      </c>
      <c r="E359" s="141">
        <v>227506</v>
      </c>
      <c r="F359" s="141"/>
      <c r="G359" s="141">
        <v>115907</v>
      </c>
      <c r="H359" s="141"/>
      <c r="I359" s="141"/>
      <c r="J359" s="141"/>
      <c r="K359" s="141"/>
      <c r="L359" s="141"/>
      <c r="M359" s="141">
        <v>693.23</v>
      </c>
    </row>
    <row r="360" spans="1:13" x14ac:dyDescent="0.3">
      <c r="A360" s="4" t="s">
        <v>619</v>
      </c>
      <c r="B360" s="4" t="s">
        <v>620</v>
      </c>
      <c r="C360" s="141">
        <v>46025.561192000001</v>
      </c>
      <c r="D360" s="141"/>
      <c r="E360" s="141">
        <v>31909</v>
      </c>
      <c r="F360" s="141"/>
      <c r="G360" s="141">
        <v>34117</v>
      </c>
      <c r="H360" s="141">
        <v>74557</v>
      </c>
      <c r="I360" s="141"/>
      <c r="J360" s="141"/>
      <c r="K360" s="141"/>
      <c r="L360" s="141"/>
      <c r="M360" s="141">
        <v>693.23</v>
      </c>
    </row>
    <row r="361" spans="1:13" x14ac:dyDescent="0.3">
      <c r="A361" s="4" t="s">
        <v>515</v>
      </c>
      <c r="B361" s="4" t="s">
        <v>516</v>
      </c>
      <c r="C361" s="141">
        <v>118864.18925700001</v>
      </c>
      <c r="D361" s="141"/>
      <c r="E361" s="141">
        <v>163989</v>
      </c>
      <c r="F361" s="141"/>
      <c r="G361" s="141">
        <v>85225</v>
      </c>
      <c r="H361" s="141"/>
      <c r="I361" s="141"/>
      <c r="J361" s="141"/>
      <c r="K361" s="141"/>
      <c r="L361" s="141"/>
      <c r="M361" s="141">
        <v>693.23</v>
      </c>
    </row>
    <row r="362" spans="1:13" x14ac:dyDescent="0.3">
      <c r="A362" s="4" t="s">
        <v>256</v>
      </c>
      <c r="B362" s="4" t="s">
        <v>257</v>
      </c>
      <c r="C362" s="141">
        <v>1143541.894267</v>
      </c>
      <c r="D362" s="141"/>
      <c r="E362" s="141">
        <v>836460</v>
      </c>
      <c r="F362" s="141">
        <v>-54491</v>
      </c>
      <c r="G362" s="141">
        <v>836462</v>
      </c>
      <c r="H362" s="141"/>
      <c r="I362" s="141">
        <v>383268</v>
      </c>
      <c r="J362" s="141">
        <v>273681</v>
      </c>
      <c r="K362" s="141">
        <v>39768</v>
      </c>
      <c r="L362" s="141">
        <v>9232.5479369999994</v>
      </c>
      <c r="M362" s="141">
        <v>693.23</v>
      </c>
    </row>
    <row r="363" spans="1:13" x14ac:dyDescent="0.3">
      <c r="A363" s="4" t="s">
        <v>405</v>
      </c>
      <c r="B363" s="4" t="s">
        <v>406</v>
      </c>
      <c r="C363" s="141">
        <v>57760.891345999997</v>
      </c>
      <c r="D363" s="141">
        <v>88860.588235000003</v>
      </c>
      <c r="E363" s="141"/>
      <c r="F363" s="141"/>
      <c r="G363" s="141"/>
      <c r="H363" s="141"/>
      <c r="I363" s="141"/>
      <c r="J363" s="141"/>
      <c r="K363" s="141"/>
      <c r="L363" s="141"/>
      <c r="M363" s="141">
        <v>693.23</v>
      </c>
    </row>
    <row r="364" spans="1:13" x14ac:dyDescent="0.3">
      <c r="A364" s="4" t="s">
        <v>413</v>
      </c>
      <c r="B364" s="4" t="s">
        <v>414</v>
      </c>
      <c r="C364" s="141">
        <v>77779.576897999999</v>
      </c>
      <c r="D364" s="141">
        <v>92245.058824000007</v>
      </c>
      <c r="E364" s="141">
        <v>53977</v>
      </c>
      <c r="F364" s="141"/>
      <c r="G364" s="141"/>
      <c r="H364" s="141"/>
      <c r="I364" s="141"/>
      <c r="J364" s="141"/>
      <c r="K364" s="141"/>
      <c r="L364" s="141"/>
      <c r="M364" s="141">
        <v>693.23</v>
      </c>
    </row>
    <row r="365" spans="1:13" x14ac:dyDescent="0.3">
      <c r="A365" s="4" t="s">
        <v>561</v>
      </c>
      <c r="B365" s="4" t="s">
        <v>562</v>
      </c>
      <c r="C365" s="141">
        <v>99818.353925000003</v>
      </c>
      <c r="D365" s="141"/>
      <c r="E365" s="141">
        <v>140347</v>
      </c>
      <c r="F365" s="141"/>
      <c r="G365" s="141">
        <v>70727</v>
      </c>
      <c r="H365" s="141"/>
      <c r="I365" s="141"/>
      <c r="J365" s="141"/>
      <c r="K365" s="141"/>
      <c r="L365" s="141"/>
      <c r="M365" s="141">
        <v>693.23</v>
      </c>
    </row>
    <row r="366" spans="1:13" x14ac:dyDescent="0.3">
      <c r="A366" s="4" t="s">
        <v>591</v>
      </c>
      <c r="B366" s="4" t="s">
        <v>592</v>
      </c>
      <c r="C366" s="141">
        <v>83065.377202000003</v>
      </c>
      <c r="D366" s="141">
        <v>90751.588235000003</v>
      </c>
      <c r="E366" s="141">
        <v>59462</v>
      </c>
      <c r="F366" s="141"/>
      <c r="G366" s="141">
        <v>60875</v>
      </c>
      <c r="H366" s="141"/>
      <c r="I366" s="141"/>
      <c r="J366" s="141"/>
      <c r="K366" s="141"/>
      <c r="L366" s="141"/>
      <c r="M366" s="141">
        <v>693.23</v>
      </c>
    </row>
    <row r="367" spans="1:13" x14ac:dyDescent="0.3">
      <c r="A367" s="4" t="s">
        <v>758</v>
      </c>
      <c r="B367" s="4" t="s">
        <v>759</v>
      </c>
      <c r="C367" s="141">
        <v>552296.93083700002</v>
      </c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</row>
    <row r="368" spans="1:13" x14ac:dyDescent="0.3">
      <c r="A368" s="4" t="s">
        <v>651</v>
      </c>
      <c r="B368" s="4" t="s">
        <v>652</v>
      </c>
      <c r="C368" s="141">
        <v>49685.138841</v>
      </c>
      <c r="D368" s="141">
        <v>24294.882353000001</v>
      </c>
      <c r="E368" s="141">
        <v>71002</v>
      </c>
      <c r="F368" s="141"/>
      <c r="G368" s="141">
        <v>35945</v>
      </c>
      <c r="H368" s="141"/>
      <c r="I368" s="141"/>
      <c r="J368" s="141"/>
      <c r="K368" s="141"/>
      <c r="L368" s="141"/>
      <c r="M368" s="141">
        <v>693.23</v>
      </c>
    </row>
    <row r="369" spans="1:13" x14ac:dyDescent="0.3">
      <c r="A369" s="4" t="s">
        <v>659</v>
      </c>
      <c r="B369" s="4" t="s">
        <v>660</v>
      </c>
      <c r="C369" s="141">
        <v>28264.557092999999</v>
      </c>
      <c r="D369" s="141">
        <v>40903.588235000003</v>
      </c>
      <c r="E369" s="141">
        <v>20532</v>
      </c>
      <c r="F369" s="141"/>
      <c r="G369" s="141"/>
      <c r="H369" s="141"/>
      <c r="I369" s="141"/>
      <c r="J369" s="141"/>
      <c r="K369" s="141"/>
      <c r="L369" s="141"/>
      <c r="M369" s="141">
        <v>693.23</v>
      </c>
    </row>
    <row r="370" spans="1:13" x14ac:dyDescent="0.3">
      <c r="A370" s="4" t="s">
        <v>196</v>
      </c>
      <c r="B370" s="4" t="s">
        <v>197</v>
      </c>
      <c r="C370" s="141">
        <v>5482177.6467570001</v>
      </c>
      <c r="D370" s="141"/>
      <c r="E370" s="141">
        <v>7809350</v>
      </c>
      <c r="F370" s="141"/>
      <c r="G370" s="141">
        <v>3979665</v>
      </c>
      <c r="H370" s="141"/>
      <c r="I370" s="141">
        <v>2527664</v>
      </c>
      <c r="J370" s="141">
        <v>2284579</v>
      </c>
      <c r="K370" s="141">
        <v>155965</v>
      </c>
      <c r="L370" s="141">
        <v>18465.095870000001</v>
      </c>
      <c r="M370" s="141"/>
    </row>
    <row r="371" spans="1:13" x14ac:dyDescent="0.3">
      <c r="A371" s="4" t="s">
        <v>760</v>
      </c>
      <c r="B371" s="4" t="s">
        <v>761</v>
      </c>
      <c r="C371" s="141">
        <v>515497.01150199998</v>
      </c>
      <c r="D371" s="141"/>
      <c r="E371" s="141">
        <v>399045</v>
      </c>
      <c r="F371" s="141"/>
      <c r="G371" s="141"/>
      <c r="H371" s="141"/>
      <c r="I371" s="141"/>
      <c r="J371" s="141"/>
      <c r="K371" s="141"/>
      <c r="L371" s="141"/>
      <c r="M371" s="141"/>
    </row>
    <row r="372" spans="1:13" x14ac:dyDescent="0.3">
      <c r="A372" s="4" t="s">
        <v>132</v>
      </c>
      <c r="B372" s="4" t="s">
        <v>133</v>
      </c>
      <c r="C372" s="141">
        <v>708184.21253699996</v>
      </c>
      <c r="D372" s="141"/>
      <c r="E372" s="141">
        <v>988068</v>
      </c>
      <c r="F372" s="141"/>
      <c r="G372" s="141">
        <v>518002</v>
      </c>
      <c r="H372" s="141"/>
      <c r="I372" s="141">
        <v>1012428</v>
      </c>
      <c r="J372" s="141">
        <v>376333</v>
      </c>
      <c r="K372" s="141">
        <v>113263</v>
      </c>
      <c r="L372" s="141">
        <v>18465.095870000001</v>
      </c>
      <c r="M372" s="141">
        <v>693.23</v>
      </c>
    </row>
    <row r="373" spans="1:13" x14ac:dyDescent="0.3">
      <c r="A373" s="4" t="s">
        <v>415</v>
      </c>
      <c r="B373" s="4" t="s">
        <v>416</v>
      </c>
      <c r="C373" s="141">
        <v>88719.672640000004</v>
      </c>
      <c r="D373" s="141"/>
      <c r="E373" s="141"/>
      <c r="F373" s="141"/>
      <c r="G373" s="141"/>
      <c r="H373" s="141"/>
      <c r="I373" s="141"/>
      <c r="J373" s="141"/>
      <c r="K373" s="141"/>
      <c r="L373" s="141"/>
      <c r="M373" s="141">
        <v>693.23</v>
      </c>
    </row>
    <row r="374" spans="1:13" x14ac:dyDescent="0.3">
      <c r="A374" s="4" t="s">
        <v>53</v>
      </c>
      <c r="B374" s="4" t="s">
        <v>54</v>
      </c>
      <c r="C374" s="141">
        <v>1631904.631089</v>
      </c>
      <c r="D374" s="141"/>
      <c r="E374" s="141">
        <v>1198800</v>
      </c>
      <c r="F374" s="141"/>
      <c r="G374" s="141">
        <v>1200341</v>
      </c>
      <c r="H374" s="141"/>
      <c r="I374" s="141">
        <v>1218305</v>
      </c>
      <c r="J374" s="141">
        <v>728827</v>
      </c>
      <c r="K374" s="141">
        <v>42966</v>
      </c>
      <c r="L374" s="141">
        <v>9232.5479369999994</v>
      </c>
      <c r="M374" s="141">
        <v>693.23</v>
      </c>
    </row>
    <row r="375" spans="1:13" x14ac:dyDescent="0.3">
      <c r="A375" s="4" t="s">
        <v>300</v>
      </c>
      <c r="B375" s="4" t="s">
        <v>301</v>
      </c>
      <c r="C375" s="141">
        <v>3159872.8742180001</v>
      </c>
      <c r="D375" s="141">
        <v>634559.05882399995</v>
      </c>
      <c r="E375" s="141">
        <v>4451705</v>
      </c>
      <c r="F375" s="141"/>
      <c r="G375" s="141">
        <v>2376656</v>
      </c>
      <c r="H375" s="141"/>
      <c r="I375" s="141">
        <v>1394932</v>
      </c>
      <c r="J375" s="141">
        <v>1044864</v>
      </c>
      <c r="K375" s="141">
        <v>100538</v>
      </c>
      <c r="L375" s="141">
        <v>18465.095870000001</v>
      </c>
      <c r="M375" s="141">
        <v>693.23</v>
      </c>
    </row>
    <row r="376" spans="1:13" x14ac:dyDescent="0.3">
      <c r="A376" s="4" t="s">
        <v>485</v>
      </c>
      <c r="B376" s="4" t="s">
        <v>486</v>
      </c>
      <c r="C376" s="141">
        <v>99871.407997000002</v>
      </c>
      <c r="D376" s="141">
        <v>8862.3529409999992</v>
      </c>
      <c r="E376" s="141">
        <v>141651</v>
      </c>
      <c r="F376" s="141"/>
      <c r="G376" s="141">
        <v>71683</v>
      </c>
      <c r="H376" s="141"/>
      <c r="I376" s="141"/>
      <c r="J376" s="141"/>
      <c r="K376" s="141"/>
      <c r="L376" s="141"/>
      <c r="M376" s="141">
        <v>693.23</v>
      </c>
    </row>
    <row r="377" spans="1:13" x14ac:dyDescent="0.3">
      <c r="A377" s="4" t="s">
        <v>262</v>
      </c>
      <c r="B377" s="4" t="s">
        <v>263</v>
      </c>
      <c r="C377" s="141">
        <v>938755.48134299996</v>
      </c>
      <c r="D377" s="141"/>
      <c r="E377" s="141">
        <v>1247181</v>
      </c>
      <c r="F377" s="141">
        <v>-102274</v>
      </c>
      <c r="G377" s="141">
        <v>627761</v>
      </c>
      <c r="H377" s="141"/>
      <c r="I377" s="141">
        <v>364566</v>
      </c>
      <c r="J377" s="141">
        <v>303509</v>
      </c>
      <c r="K377" s="141">
        <v>47033</v>
      </c>
      <c r="L377" s="141">
        <v>9232.5479369999994</v>
      </c>
      <c r="M377" s="141">
        <v>693.23</v>
      </c>
    </row>
    <row r="378" spans="1:13" x14ac:dyDescent="0.3">
      <c r="A378" s="4" t="s">
        <v>63</v>
      </c>
      <c r="B378" s="4" t="s">
        <v>64</v>
      </c>
      <c r="C378" s="141">
        <v>1894866.5644700001</v>
      </c>
      <c r="D378" s="141"/>
      <c r="E378" s="141">
        <v>1353712</v>
      </c>
      <c r="F378" s="141"/>
      <c r="G378" s="141">
        <v>1306678</v>
      </c>
      <c r="H378" s="141"/>
      <c r="I378" s="141">
        <v>1377570</v>
      </c>
      <c r="J378" s="141">
        <v>983535</v>
      </c>
      <c r="K378" s="141">
        <v>30063</v>
      </c>
      <c r="L378" s="141">
        <v>9232.5479369999994</v>
      </c>
      <c r="M378" s="141">
        <v>693.23</v>
      </c>
    </row>
    <row r="379" spans="1:13" x14ac:dyDescent="0.3">
      <c r="A379" s="4" t="s">
        <v>713</v>
      </c>
      <c r="B379" s="4" t="s">
        <v>714</v>
      </c>
      <c r="C379" s="141">
        <v>120309.336056</v>
      </c>
      <c r="D379" s="141"/>
      <c r="E379" s="141"/>
      <c r="F379" s="141"/>
      <c r="G379" s="141"/>
      <c r="H379" s="141"/>
      <c r="I379" s="141"/>
      <c r="J379" s="141"/>
      <c r="K379" s="141"/>
      <c r="L379" s="141"/>
      <c r="M379" s="141">
        <v>693.23</v>
      </c>
    </row>
    <row r="380" spans="1:13" x14ac:dyDescent="0.3">
      <c r="A380" s="4" t="s">
        <v>264</v>
      </c>
      <c r="B380" s="4" t="s">
        <v>265</v>
      </c>
      <c r="C380" s="141">
        <v>1131661.2420890001</v>
      </c>
      <c r="D380" s="141"/>
      <c r="E380" s="141"/>
      <c r="F380" s="141">
        <v>-54491</v>
      </c>
      <c r="G380" s="141">
        <v>841673</v>
      </c>
      <c r="H380" s="141"/>
      <c r="I380" s="141">
        <v>307278</v>
      </c>
      <c r="J380" s="141">
        <v>274350</v>
      </c>
      <c r="K380" s="141">
        <v>22295</v>
      </c>
      <c r="L380" s="141">
        <v>9232.5479369999994</v>
      </c>
      <c r="M380" s="141">
        <v>693.23</v>
      </c>
    </row>
    <row r="381" spans="1:13" x14ac:dyDescent="0.3">
      <c r="A381" s="4" t="s">
        <v>95</v>
      </c>
      <c r="B381" s="4" t="s">
        <v>96</v>
      </c>
      <c r="C381" s="141">
        <v>1348235.4625649999</v>
      </c>
      <c r="D381" s="141"/>
      <c r="E381" s="141">
        <v>951637</v>
      </c>
      <c r="F381" s="141"/>
      <c r="G381" s="141"/>
      <c r="H381" s="141"/>
      <c r="I381" s="141">
        <v>1053222</v>
      </c>
      <c r="J381" s="141">
        <v>623241</v>
      </c>
      <c r="K381" s="141">
        <v>31608</v>
      </c>
      <c r="L381" s="141">
        <v>9232.5479369999994</v>
      </c>
      <c r="M381" s="141">
        <v>693.23</v>
      </c>
    </row>
    <row r="382" spans="1:13" x14ac:dyDescent="0.3">
      <c r="A382" s="4" t="s">
        <v>491</v>
      </c>
      <c r="B382" s="4" t="s">
        <v>492</v>
      </c>
      <c r="C382" s="141">
        <v>77099.100751000005</v>
      </c>
      <c r="D382" s="141"/>
      <c r="E382" s="141">
        <v>53809</v>
      </c>
      <c r="F382" s="141"/>
      <c r="G382" s="141">
        <v>56521</v>
      </c>
      <c r="H382" s="141"/>
      <c r="I382" s="141"/>
      <c r="J382" s="141"/>
      <c r="K382" s="141"/>
      <c r="L382" s="141"/>
      <c r="M382" s="141">
        <v>693.23</v>
      </c>
    </row>
    <row r="383" spans="1:13" x14ac:dyDescent="0.3">
      <c r="A383" s="4" t="s">
        <v>341</v>
      </c>
      <c r="B383" s="4" t="s">
        <v>342</v>
      </c>
      <c r="C383" s="141">
        <v>3151716.387255</v>
      </c>
      <c r="D383" s="141"/>
      <c r="E383" s="141">
        <v>2204309</v>
      </c>
      <c r="F383" s="141"/>
      <c r="G383" s="141"/>
      <c r="H383" s="141"/>
      <c r="I383" s="141">
        <v>1824618</v>
      </c>
      <c r="J383" s="141">
        <v>1400787</v>
      </c>
      <c r="K383" s="141">
        <v>77937</v>
      </c>
      <c r="L383" s="141">
        <v>18465.095870000001</v>
      </c>
      <c r="M383" s="141"/>
    </row>
    <row r="384" spans="1:13" x14ac:dyDescent="0.3">
      <c r="A384" s="4" t="s">
        <v>737</v>
      </c>
      <c r="B384" s="4" t="s">
        <v>738</v>
      </c>
      <c r="C384" s="141">
        <v>120966.745214</v>
      </c>
      <c r="D384" s="141"/>
      <c r="E384" s="141">
        <v>172037</v>
      </c>
      <c r="F384" s="141"/>
      <c r="G384" s="141">
        <v>87670</v>
      </c>
      <c r="H384" s="141"/>
      <c r="I384" s="141"/>
      <c r="J384" s="141"/>
      <c r="K384" s="141"/>
      <c r="L384" s="141"/>
      <c r="M384" s="141">
        <v>693.23</v>
      </c>
    </row>
    <row r="385" spans="1:13" x14ac:dyDescent="0.3">
      <c r="A385" s="4" t="s">
        <v>493</v>
      </c>
      <c r="B385" s="4" t="s">
        <v>494</v>
      </c>
      <c r="C385" s="141">
        <v>75472.878096</v>
      </c>
      <c r="D385" s="141">
        <v>10556.411765000001</v>
      </c>
      <c r="E385" s="141">
        <v>53046</v>
      </c>
      <c r="F385" s="141"/>
      <c r="G385" s="141"/>
      <c r="H385" s="141"/>
      <c r="I385" s="141"/>
      <c r="J385" s="141"/>
      <c r="K385" s="141"/>
      <c r="L385" s="141"/>
      <c r="M385" s="141">
        <v>693.23</v>
      </c>
    </row>
    <row r="386" spans="1:13" x14ac:dyDescent="0.3">
      <c r="A386" s="4" t="s">
        <v>353</v>
      </c>
      <c r="B386" s="4" t="s">
        <v>354</v>
      </c>
      <c r="C386" s="141">
        <v>132503.699272</v>
      </c>
      <c r="D386" s="141"/>
      <c r="E386" s="141">
        <v>185916</v>
      </c>
      <c r="F386" s="141"/>
      <c r="G386" s="141">
        <v>94093</v>
      </c>
      <c r="H386" s="141"/>
      <c r="I386" s="141"/>
      <c r="J386" s="141"/>
      <c r="K386" s="141"/>
      <c r="L386" s="141"/>
      <c r="M386" s="141">
        <v>693.23</v>
      </c>
    </row>
    <row r="387" spans="1:13" x14ac:dyDescent="0.3">
      <c r="A387" s="4" t="s">
        <v>563</v>
      </c>
      <c r="B387" s="4" t="s">
        <v>564</v>
      </c>
      <c r="C387" s="141">
        <v>101892.07614799999</v>
      </c>
      <c r="D387" s="141"/>
      <c r="E387" s="141">
        <v>143287</v>
      </c>
      <c r="F387" s="141"/>
      <c r="G387" s="141">
        <v>72607</v>
      </c>
      <c r="H387" s="141"/>
      <c r="I387" s="141"/>
      <c r="J387" s="141"/>
      <c r="K387" s="141"/>
      <c r="L387" s="141"/>
      <c r="M387" s="141">
        <v>693.23</v>
      </c>
    </row>
    <row r="388" spans="1:13" x14ac:dyDescent="0.3">
      <c r="A388" s="4" t="s">
        <v>495</v>
      </c>
      <c r="B388" s="4" t="s">
        <v>496</v>
      </c>
      <c r="C388" s="141">
        <v>100016.153347</v>
      </c>
      <c r="D388" s="141"/>
      <c r="E388" s="141">
        <v>69428</v>
      </c>
      <c r="F388" s="141"/>
      <c r="G388" s="141"/>
      <c r="H388" s="141"/>
      <c r="I388" s="141"/>
      <c r="J388" s="141"/>
      <c r="K388" s="141"/>
      <c r="L388" s="141"/>
      <c r="M388" s="141">
        <v>693.23</v>
      </c>
    </row>
    <row r="389" spans="1:13" x14ac:dyDescent="0.3">
      <c r="A389" s="4" t="s">
        <v>226</v>
      </c>
      <c r="B389" s="4" t="s">
        <v>227</v>
      </c>
      <c r="C389" s="141">
        <v>1054336.084855</v>
      </c>
      <c r="D389" s="141"/>
      <c r="E389" s="141"/>
      <c r="F389" s="141">
        <v>-123942</v>
      </c>
      <c r="G389" s="141">
        <v>788684</v>
      </c>
      <c r="H389" s="141"/>
      <c r="I389" s="141">
        <v>559944</v>
      </c>
      <c r="J389" s="141">
        <v>463844</v>
      </c>
      <c r="K389" s="141">
        <v>23565</v>
      </c>
      <c r="L389" s="141">
        <v>9232.5479369999994</v>
      </c>
      <c r="M389" s="141">
        <v>693.23</v>
      </c>
    </row>
    <row r="390" spans="1:13" x14ac:dyDescent="0.3">
      <c r="A390" s="117" t="s">
        <v>1043</v>
      </c>
      <c r="B390" s="1" t="s">
        <v>1045</v>
      </c>
      <c r="C390" s="144"/>
      <c r="D390" s="144"/>
      <c r="E390" s="144"/>
      <c r="F390" s="141"/>
      <c r="G390" s="141"/>
      <c r="H390" s="144"/>
      <c r="I390" s="144"/>
      <c r="J390" s="144"/>
      <c r="K390" s="144"/>
      <c r="L390" s="144"/>
      <c r="M390" s="144"/>
    </row>
    <row r="391" spans="1:13" x14ac:dyDescent="0.3">
      <c r="A391" s="1"/>
      <c r="B391" s="1" t="s">
        <v>857</v>
      </c>
      <c r="C391" s="144">
        <f>SUM(C5:C389)</f>
        <v>342170317.00001383</v>
      </c>
      <c r="D391" s="144"/>
      <c r="E391" s="144"/>
      <c r="F391" s="141">
        <f>SUM(F5:F389)</f>
        <v>-6355569</v>
      </c>
      <c r="G391" s="141"/>
      <c r="H391" s="144"/>
      <c r="I391" s="144"/>
      <c r="J391" s="144"/>
      <c r="K391" s="144"/>
      <c r="L391" s="144"/>
      <c r="M391" s="144"/>
    </row>
    <row r="392" spans="1:13" x14ac:dyDescent="0.3">
      <c r="A392" s="1"/>
      <c r="B392" s="1" t="s">
        <v>856</v>
      </c>
      <c r="C392" s="144"/>
      <c r="D392" s="144"/>
      <c r="E392" s="144"/>
      <c r="F392" s="141"/>
      <c r="G392" s="141"/>
      <c r="H392" s="144"/>
      <c r="I392" s="144"/>
      <c r="J392" s="144"/>
      <c r="K392" s="144"/>
      <c r="L392" s="144"/>
      <c r="M392" s="144"/>
    </row>
    <row r="393" spans="1:13" x14ac:dyDescent="0.3">
      <c r="A393" s="1"/>
      <c r="B393" s="1"/>
    </row>
    <row r="394" spans="1:13" x14ac:dyDescent="0.3">
      <c r="A394" s="1"/>
      <c r="B394" s="1"/>
    </row>
    <row r="395" spans="1:13" x14ac:dyDescent="0.3">
      <c r="A395" s="1"/>
      <c r="B395" s="1"/>
    </row>
    <row r="396" spans="1:13" x14ac:dyDescent="0.3">
      <c r="A396" s="1"/>
      <c r="B396" s="1"/>
    </row>
    <row r="397" spans="1:13" x14ac:dyDescent="0.3">
      <c r="A397" s="1"/>
      <c r="B397" s="1"/>
    </row>
    <row r="398" spans="1:13" x14ac:dyDescent="0.3">
      <c r="A398" s="1"/>
      <c r="B398" s="1"/>
    </row>
    <row r="399" spans="1:13" x14ac:dyDescent="0.3">
      <c r="A399" s="1"/>
      <c r="B399" s="1"/>
    </row>
    <row r="400" spans="1:13" x14ac:dyDescent="0.3">
      <c r="A400" s="1"/>
      <c r="B400" s="1"/>
    </row>
    <row r="401" spans="1:2" x14ac:dyDescent="0.3">
      <c r="A401" s="1"/>
      <c r="B401" s="1"/>
    </row>
    <row r="402" spans="1:2" x14ac:dyDescent="0.3">
      <c r="A402" s="1"/>
      <c r="B402" s="1"/>
    </row>
    <row r="403" spans="1:2" x14ac:dyDescent="0.3">
      <c r="A403" s="1"/>
      <c r="B403" s="1"/>
    </row>
    <row r="404" spans="1:2" x14ac:dyDescent="0.3">
      <c r="A404" s="1"/>
      <c r="B404" s="1"/>
    </row>
    <row r="405" spans="1:2" x14ac:dyDescent="0.3">
      <c r="A405" s="1"/>
      <c r="B405" s="1"/>
    </row>
    <row r="406" spans="1:2" x14ac:dyDescent="0.3">
      <c r="A406" s="1"/>
      <c r="B406" s="1"/>
    </row>
    <row r="407" spans="1:2" x14ac:dyDescent="0.3">
      <c r="A407" s="1"/>
      <c r="B407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topLeftCell="A4" workbookViewId="0">
      <selection activeCell="D28" sqref="D28"/>
    </sheetView>
  </sheetViews>
  <sheetFormatPr defaultRowHeight="14.4" x14ac:dyDescent="0.3"/>
  <sheetData>
    <row r="1" spans="1:18" ht="30" customHeight="1" x14ac:dyDescent="0.55000000000000004">
      <c r="A1" s="136" t="s">
        <v>1405</v>
      </c>
    </row>
    <row r="3" spans="1:18" x14ac:dyDescent="0.3">
      <c r="A3" t="s">
        <v>1403</v>
      </c>
    </row>
    <row r="4" spans="1:18" x14ac:dyDescent="0.3">
      <c r="A4" s="19" t="s">
        <v>1361</v>
      </c>
      <c r="R4" s="19"/>
    </row>
    <row r="6" spans="1:18" ht="18" x14ac:dyDescent="0.35">
      <c r="A6" s="139" t="s">
        <v>816</v>
      </c>
      <c r="B6" t="s">
        <v>1404</v>
      </c>
    </row>
    <row r="8" spans="1:18" x14ac:dyDescent="0.3">
      <c r="B8" t="s">
        <v>822</v>
      </c>
    </row>
    <row r="10" spans="1:18" x14ac:dyDescent="0.3">
      <c r="B10" t="s">
        <v>1407</v>
      </c>
    </row>
    <row r="12" spans="1:18" x14ac:dyDescent="0.3">
      <c r="B12" t="s">
        <v>818</v>
      </c>
    </row>
    <row r="13" spans="1:18" x14ac:dyDescent="0.3">
      <c r="C13" s="122" t="s">
        <v>819</v>
      </c>
      <c r="D13" t="s">
        <v>820</v>
      </c>
    </row>
    <row r="14" spans="1:18" x14ac:dyDescent="0.3">
      <c r="C14" s="122" t="s">
        <v>821</v>
      </c>
      <c r="D14" t="s">
        <v>1408</v>
      </c>
    </row>
    <row r="15" spans="1:18" x14ac:dyDescent="0.3">
      <c r="C15" s="122" t="s">
        <v>823</v>
      </c>
      <c r="D15" t="s">
        <v>1410</v>
      </c>
    </row>
    <row r="16" spans="1:18" x14ac:dyDescent="0.3">
      <c r="C16" s="122" t="s">
        <v>825</v>
      </c>
      <c r="D16" t="s">
        <v>1411</v>
      </c>
    </row>
    <row r="17" spans="1:10" x14ac:dyDescent="0.3">
      <c r="D17" t="s">
        <v>1412</v>
      </c>
    </row>
    <row r="18" spans="1:10" x14ac:dyDescent="0.3">
      <c r="D18" t="s">
        <v>1415</v>
      </c>
    </row>
    <row r="20" spans="1:10" x14ac:dyDescent="0.3">
      <c r="B20" t="s">
        <v>1406</v>
      </c>
    </row>
    <row r="22" spans="1:10" ht="18" x14ac:dyDescent="0.35">
      <c r="A22" s="139" t="s">
        <v>817</v>
      </c>
      <c r="B22" t="s">
        <v>826</v>
      </c>
    </row>
    <row r="24" spans="1:10" x14ac:dyDescent="0.3">
      <c r="B24" t="s">
        <v>1417</v>
      </c>
    </row>
    <row r="25" spans="1:10" x14ac:dyDescent="0.3">
      <c r="C25" s="122" t="s">
        <v>827</v>
      </c>
      <c r="D25" t="s">
        <v>820</v>
      </c>
    </row>
    <row r="26" spans="1:10" x14ac:dyDescent="0.3">
      <c r="C26" s="122" t="s">
        <v>828</v>
      </c>
      <c r="D26" t="s">
        <v>829</v>
      </c>
    </row>
    <row r="27" spans="1:10" x14ac:dyDescent="0.3">
      <c r="C27" s="122" t="s">
        <v>830</v>
      </c>
      <c r="D27" t="s">
        <v>1419</v>
      </c>
    </row>
    <row r="28" spans="1:10" x14ac:dyDescent="0.3">
      <c r="C28" s="122" t="s">
        <v>831</v>
      </c>
      <c r="D28" t="s">
        <v>832</v>
      </c>
    </row>
    <row r="29" spans="1:10" x14ac:dyDescent="0.3">
      <c r="C29" s="122" t="s">
        <v>833</v>
      </c>
      <c r="D29" t="s">
        <v>834</v>
      </c>
    </row>
    <row r="30" spans="1:10" x14ac:dyDescent="0.3">
      <c r="C30" s="122" t="s">
        <v>835</v>
      </c>
      <c r="D30" t="s">
        <v>1414</v>
      </c>
    </row>
    <row r="32" spans="1:10" x14ac:dyDescent="0.3">
      <c r="A32" t="s">
        <v>881</v>
      </c>
      <c r="J32" s="19" t="s">
        <v>882</v>
      </c>
    </row>
    <row r="33" spans="1:8" x14ac:dyDescent="0.3">
      <c r="A33" t="s">
        <v>1413</v>
      </c>
      <c r="H33" s="19" t="s">
        <v>882</v>
      </c>
    </row>
    <row r="34" spans="1:8" x14ac:dyDescent="0.3">
      <c r="A34" t="s">
        <v>1416</v>
      </c>
      <c r="H34" s="19" t="s">
        <v>882</v>
      </c>
    </row>
  </sheetData>
  <hyperlinks>
    <hyperlink ref="J32" r:id="rId1"/>
    <hyperlink ref="H33" r:id="rId2"/>
    <hyperlink ref="A4" r:id="rId3"/>
    <hyperlink ref="H34" r:id="rId4"/>
  </hyperlinks>
  <pageMargins left="0.7" right="0.7" top="0.75" bottom="0.75" header="0.3" footer="0.3"/>
  <pageSetup paperSize="9" orientation="portrait" verticalDpi="0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22"/>
  <sheetViews>
    <sheetView workbookViewId="0">
      <selection activeCell="N25" sqref="N25"/>
    </sheetView>
  </sheetViews>
  <sheetFormatPr defaultRowHeight="14.4" x14ac:dyDescent="0.3"/>
  <cols>
    <col min="9" max="9" width="13.88671875" bestFit="1" customWidth="1"/>
  </cols>
  <sheetData>
    <row r="1" spans="1:9" x14ac:dyDescent="0.3">
      <c r="A1" s="122" t="s">
        <v>837</v>
      </c>
    </row>
    <row r="2" spans="1:9" x14ac:dyDescent="0.3">
      <c r="A2" t="s">
        <v>838</v>
      </c>
      <c r="I2" s="145">
        <v>1567610394</v>
      </c>
    </row>
    <row r="3" spans="1:9" x14ac:dyDescent="0.3">
      <c r="A3" t="s">
        <v>839</v>
      </c>
      <c r="I3" s="145">
        <v>129600000</v>
      </c>
    </row>
    <row r="4" spans="1:9" x14ac:dyDescent="0.3">
      <c r="A4" t="s">
        <v>840</v>
      </c>
      <c r="I4" s="145">
        <v>341463106</v>
      </c>
    </row>
    <row r="5" spans="1:9" x14ac:dyDescent="0.3">
      <c r="A5" t="s">
        <v>841</v>
      </c>
      <c r="I5" s="145">
        <v>339987334</v>
      </c>
    </row>
    <row r="6" spans="1:9" x14ac:dyDescent="0.3">
      <c r="A6" t="s">
        <v>842</v>
      </c>
      <c r="I6" s="145">
        <v>335233765</v>
      </c>
    </row>
    <row r="7" spans="1:9" x14ac:dyDescent="0.3">
      <c r="A7" t="s">
        <v>843</v>
      </c>
      <c r="I7" s="145">
        <v>483622539</v>
      </c>
    </row>
    <row r="8" spans="1:9" x14ac:dyDescent="0.3">
      <c r="A8" t="s">
        <v>844</v>
      </c>
      <c r="I8" s="145">
        <v>18917185</v>
      </c>
    </row>
    <row r="9" spans="1:9" x14ac:dyDescent="0.3">
      <c r="A9" t="s">
        <v>845</v>
      </c>
      <c r="I9" s="145">
        <v>44655639</v>
      </c>
    </row>
    <row r="10" spans="1:9" x14ac:dyDescent="0.3">
      <c r="A10" t="s">
        <v>846</v>
      </c>
      <c r="I10" s="145">
        <v>12442934</v>
      </c>
    </row>
    <row r="11" spans="1:9" x14ac:dyDescent="0.3">
      <c r="A11" t="s">
        <v>847</v>
      </c>
      <c r="I11" s="145">
        <v>877162802</v>
      </c>
    </row>
    <row r="12" spans="1:9" x14ac:dyDescent="0.3">
      <c r="A12" t="s">
        <v>848</v>
      </c>
      <c r="I12" s="145">
        <v>435000431</v>
      </c>
    </row>
    <row r="13" spans="1:9" x14ac:dyDescent="0.3">
      <c r="A13" t="s">
        <v>849</v>
      </c>
      <c r="I13" s="145">
        <v>9386434</v>
      </c>
    </row>
    <row r="14" spans="1:9" x14ac:dyDescent="0.3">
      <c r="A14" t="s">
        <v>850</v>
      </c>
      <c r="I14" s="145">
        <v>2191103</v>
      </c>
    </row>
    <row r="15" spans="1:9" x14ac:dyDescent="0.3">
      <c r="A15" t="s">
        <v>851</v>
      </c>
      <c r="I15" s="145">
        <v>236120000</v>
      </c>
    </row>
    <row r="16" spans="1:9" x14ac:dyDescent="0.3">
      <c r="A16" t="s">
        <v>852</v>
      </c>
      <c r="I16" s="145">
        <v>132130000</v>
      </c>
    </row>
    <row r="17" spans="1:17" x14ac:dyDescent="0.3">
      <c r="A17" t="s">
        <v>853</v>
      </c>
      <c r="I17" s="145">
        <v>10351044</v>
      </c>
    </row>
    <row r="18" spans="1:17" x14ac:dyDescent="0.3">
      <c r="A18" t="s">
        <v>854</v>
      </c>
      <c r="I18" s="145">
        <v>1842000</v>
      </c>
    </row>
    <row r="19" spans="1:17" x14ac:dyDescent="0.3">
      <c r="A19" t="s">
        <v>855</v>
      </c>
      <c r="I19" s="145">
        <v>246401</v>
      </c>
    </row>
    <row r="20" spans="1:17" x14ac:dyDescent="0.3">
      <c r="I20" s="145">
        <f>SUM(I2:I19)</f>
        <v>4977963111</v>
      </c>
    </row>
    <row r="22" spans="1:17" x14ac:dyDescent="0.3">
      <c r="A22" t="s">
        <v>1365</v>
      </c>
      <c r="Q22" s="19" t="s">
        <v>1361</v>
      </c>
    </row>
  </sheetData>
  <hyperlinks>
    <hyperlink ref="Q22" r:id="rId1"/>
  </hyperlinks>
  <pageMargins left="0.7" right="0.7" top="0.75" bottom="0.75" header="0.3" footer="0.3"/>
  <pageSetup paperSize="9"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eystoneDocumentAuthor xmlns="f21d76a0-9ad0-4f9b-a3be-283500ead975" xsi:nil="true"/>
    <KeystoneCreatedByFullName xmlns="f21d76a0-9ad0-4f9b-a3be-283500ead975" xsi:nil="true"/>
    <mf3e4976efcd4ecbbdd6e4bc8450feaa xmlns="f21d76a0-9ad0-4f9b-a3be-283500ead975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Local government financing</TermName>
          <TermId xmlns="http://schemas.microsoft.com/office/infopath/2007/PartnerControls">98f5c87b-9948-4cb9-9bd3-793a5caf2d44</TermId>
        </TermInfo>
      </Terms>
    </mf3e4976efcd4ecbbdd6e4bc8450feaa>
    <NintexExpirationDate xmlns="f21d76a0-9ad0-4f9b-a3be-283500ead975">1900-01-01T00:00:00+00:00</NintexExpirationDate>
    <GPMS xmlns="f21d76a0-9ad0-4f9b-a3be-283500ead975">Official</GPMS>
    <PersonalInfo xmlns="f21d76a0-9ad0-4f9b-a3be-283500ead975">false</PersonalInfo>
    <KeystoneDeclared xmlns="f21d76a0-9ad0-4f9b-a3be-283500ead975">false</KeystoneDeclared>
    <TaxCatchAll xmlns="f21d76a0-9ad0-4f9b-a3be-283500ead975">
      <Value>1001</Value>
      <Value>1577</Value>
      <Value>926</Value>
      <Value>1401</Value>
      <Value>329</Value>
      <Value>89</Value>
      <Value>357</Value>
    </TaxCatchAll>
    <EmailAuthor xmlns="f21d76a0-9ad0-4f9b-a3be-283500ead975" xsi:nil="true"/>
    <KeystoneDocumentNo xmlns="f21d76a0-9ad0-4f9b-a3be-283500ead975" xsi:nil="true"/>
    <k8ea5009ad4d407cb9b77e5af5162217 xmlns="f21d76a0-9ad0-4f9b-a3be-283500ead975">
      <Terms xmlns="http://schemas.microsoft.com/office/infopath/2007/PartnerControls"/>
    </k8ea5009ad4d407cb9b77e5af5162217>
    <EmailRecipients xmlns="f21d76a0-9ad0-4f9b-a3be-283500ead975" xsi:nil="true"/>
    <BIL xmlns="f21d76a0-9ad0-4f9b-a3be-283500ead975">0</BIL>
    <KeystoneDocumentLocation xmlns="f21d76a0-9ad0-4f9b-a3be-283500ead975" xsi:nil="true"/>
    <_dlc_DocId xmlns="6070561e-1d98-4c9d-a162-b4f939e302d6">JEMZR2VWYEJU-1-25022</_dlc_DocId>
    <_dlc_DocIdUrl xmlns="6070561e-1d98-4c9d-a162-b4f939e302d6">
      <Url>http://naotank.nao.gsi.gov.uk/Sites/CLG/_layouts/15/DocIdRedir.aspx?ID=JEMZR2VWYEJU-1-25022</Url>
      <Description>JEMZR2VWYEJU-1-25022</Description>
    </_dlc_DocIdUrl>
    <o1b39ff6eb174deca6f0776caf90966c xmlns="f21d76a0-9ad0-4f9b-a3be-283500ead975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Local authority transitional grant</TermName>
          <TermId xmlns="http://schemas.microsoft.com/office/infopath/2007/PartnerControls">f527b82e-0e5a-49fd-9429-c821748c6a43</TermId>
        </TermInfo>
      </Terms>
    </o1b39ff6eb174deca6f0776caf90966c>
    <m7579f702bdd46d0900a361f01f97131 xmlns="f21d76a0-9ad0-4f9b-a3be-283500ead975">
      <Terms xmlns="http://schemas.microsoft.com/office/infopath/2007/PartnerControls"/>
    </m7579f702bdd46d0900a361f01f97131>
    <m519c16a633b4e7183c553dc046453f6 xmlns="f21d76a0-9ad0-4f9b-a3be-283500ead975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Local service delivery and user experience</TermName>
          <TermId xmlns="http://schemas.microsoft.com/office/infopath/2007/PartnerControls">9312f599-5710-4180-b552-6cde1eaa00e3</TermId>
        </TermInfo>
      </Terms>
    </m519c16a633b4e7183c553dc046453f6>
    <acb1c27a28214edaae36bc6e1179b452 xmlns="f21d76a0-9ad0-4f9b-a3be-283500ead975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2016-17</TermName>
          <TermId xmlns="http://schemas.microsoft.com/office/infopath/2007/PartnerControls">b8ec14c5-7787-4893-b576-af6f1bf71286</TermId>
        </TermInfo>
      </Terms>
    </acb1c27a28214edaae36bc6e1179b452>
    <ad329ac7533946ffa4c78246c85932a0 xmlns="f21d76a0-9ad0-4f9b-a3be-283500ead97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Investigation</TermName>
          <TermId xmlns="http://schemas.microsoft.com/office/infopath/2007/PartnerControls">73afa604-33b9-4e64-b00b-aa19360ec7e8</TermId>
        </TermInfo>
      </Terms>
    </ad329ac7533946ffa4c78246c85932a0>
    <j5e1ead7bc124362a8c230ba45c1a582 xmlns="f21d76a0-9ad0-4f9b-a3be-283500ead975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Local Government</TermName>
          <TermId xmlns="http://schemas.microsoft.com/office/infopath/2007/PartnerControls">ecff3398-49b2-43b0-9afe-810c2369d041</TermId>
        </TermInfo>
      </Terms>
    </j5e1ead7bc124362a8c230ba45c1a582>
    <g608b6bb0bb74d619d4136e40401d1df xmlns="f21d76a0-9ad0-4f9b-a3be-283500ead975">
      <Terms xmlns="http://schemas.microsoft.com/office/infopath/2007/PartnerControls"/>
    </g608b6bb0bb74d619d4136e40401d1df>
    <c8c90c1fe655436193114e39d26464b8 xmlns="f21d76a0-9ad0-4f9b-a3be-283500ead975">
      <Terms xmlns="http://schemas.microsoft.com/office/infopath/2007/PartnerControls"/>
    </c8c90c1fe655436193114e39d26464b8>
    <CrossCutting xmlns="f21d76a0-9ad0-4f9b-a3be-283500ead975">true</CrossCutting>
    <n89f1c10659d42cb91f112ad2f8b0bea xmlns="f21d76a0-9ad0-4f9b-a3be-283500ead975">
      <Terms xmlns="http://schemas.microsoft.com/office/infopath/2007/PartnerControls"/>
    </n89f1c10659d42cb91f112ad2f8b0bea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vidence Document" ma:contentTypeID="0x0101004C0ADB98B512A647B4F8E41EE5DB38868D00F27D3A784D9F25409AA3D560EB20CDBE" ma:contentTypeVersion="274" ma:contentTypeDescription="" ma:contentTypeScope="" ma:versionID="798e4ec648a087695192a3f48f33d15b">
  <xsd:schema xmlns:xsd="http://www.w3.org/2001/XMLSchema" xmlns:xs="http://www.w3.org/2001/XMLSchema" xmlns:p="http://schemas.microsoft.com/office/2006/metadata/properties" xmlns:ns2="f21d76a0-9ad0-4f9b-a3be-283500ead975" xmlns:ns3="6070561e-1d98-4c9d-a162-b4f939e302d6" targetNamespace="http://schemas.microsoft.com/office/2006/metadata/properties" ma:root="true" ma:fieldsID="b8ec55212e35e3888c2751c3848aad45" ns2:_="" ns3:_="">
    <xsd:import namespace="f21d76a0-9ad0-4f9b-a3be-283500ead975"/>
    <xsd:import namespace="6070561e-1d98-4c9d-a162-b4f939e302d6"/>
    <xsd:element name="properties">
      <xsd:complexType>
        <xsd:sequence>
          <xsd:element name="documentManagement">
            <xsd:complexType>
              <xsd:all>
                <xsd:element ref="ns2:PersonalInfo" minOccurs="0"/>
                <xsd:element ref="ns2:BIL"/>
                <xsd:element ref="ns2:GPMS"/>
                <xsd:element ref="ns2:KeystoneDocumentNo" minOccurs="0"/>
                <xsd:element ref="ns2:KeystoneDocumentAuthor" minOccurs="0"/>
                <xsd:element ref="ns2:KeystoneDocumentLocation" minOccurs="0"/>
                <xsd:element ref="ns2:KeystoneCreatedByFullName" minOccurs="0"/>
                <xsd:element ref="ns2:KeystoneDeclared" minOccurs="0"/>
                <xsd:element ref="ns2:EmailRecipients" minOccurs="0"/>
                <xsd:element ref="ns2:EmailAuthor" minOccurs="0"/>
                <xsd:element ref="ns2:k8ea5009ad4d407cb9b77e5af5162217" minOccurs="0"/>
                <xsd:element ref="ns2:TaxCatchAll" minOccurs="0"/>
                <xsd:element ref="ns2:TaxCatchAllLabel" minOccurs="0"/>
                <xsd:element ref="ns2:NintexExpirationDate" minOccurs="0"/>
                <xsd:element ref="ns2:mf3e4976efcd4ecbbdd6e4bc8450feaa" minOccurs="0"/>
                <xsd:element ref="ns2:o1b39ff6eb174deca6f0776caf90966c" minOccurs="0"/>
                <xsd:element ref="ns2:ad329ac7533946ffa4c78246c85932a0" minOccurs="0"/>
                <xsd:element ref="ns2:CrossCutting" minOccurs="0"/>
                <xsd:element ref="ns2:m519c16a633b4e7183c553dc046453f6" minOccurs="0"/>
                <xsd:element ref="ns2:g608b6bb0bb74d619d4136e40401d1df" minOccurs="0"/>
                <xsd:element ref="ns2:n89f1c10659d42cb91f112ad2f8b0bea" minOccurs="0"/>
                <xsd:element ref="ns2:j5e1ead7bc124362a8c230ba45c1a582" minOccurs="0"/>
                <xsd:element ref="ns2:m7579f702bdd46d0900a361f01f97131" minOccurs="0"/>
                <xsd:element ref="ns2:c8c90c1fe655436193114e39d26464b8" minOccurs="0"/>
                <xsd:element ref="ns2:acb1c27a28214edaae36bc6e1179b452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1d76a0-9ad0-4f9b-a3be-283500ead975" elementFormDefault="qualified">
    <xsd:import namespace="http://schemas.microsoft.com/office/2006/documentManagement/types"/>
    <xsd:import namespace="http://schemas.microsoft.com/office/infopath/2007/PartnerControls"/>
    <xsd:element name="PersonalInfo" ma:index="3" nillable="true" ma:displayName="Personal Info" ma:default="0" ma:description="If the information in this document contains personal data please tick." ma:internalName="PersonalInfo" ma:readOnly="false">
      <xsd:simpleType>
        <xsd:restriction base="dms:Boolean"/>
      </xsd:simpleType>
    </xsd:element>
    <xsd:element name="BIL" ma:index="4" ma:displayName="Business Impact Level" ma:default="0" ma:description="Risk levels reflecting potential consequences of any compromise to confidentiality, integrity or availability of information." ma:format="Dropdown" ma:internalName="BIL" ma:readOnly="false">
      <xsd:simpleType>
        <xsd:restriction base="dms:Choice">
          <xsd:enumeration value="0"/>
          <xsd:enumeration value="1"/>
          <xsd:enumeration value="2"/>
          <xsd:enumeration value="3"/>
          <xsd:enumeration value="4"/>
        </xsd:restriction>
      </xsd:simpleType>
    </xsd:element>
    <xsd:element name="GPMS" ma:index="5" ma:displayName="Security Classification" ma:default="Official" ma:description="If information requires additional care in handling it may be assigned as Official-Sensitive." ma:format="Dropdown" ma:internalName="GPMS" ma:readOnly="false">
      <xsd:simpleType>
        <xsd:restriction base="dms:Choice">
          <xsd:enumeration value="Official"/>
          <xsd:enumeration value="Official-Sensitive"/>
        </xsd:restriction>
      </xsd:simpleType>
    </xsd:element>
    <xsd:element name="KeystoneDocumentNo" ma:index="6" nillable="true" ma:displayName="Keystone Document No" ma:description="Imported Keystone DOC_NO" ma:hidden="true" ma:indexed="true" ma:internalName="KeystoneDocumentNo">
      <xsd:simpleType>
        <xsd:restriction base="dms:Text">
          <xsd:maxLength value="255"/>
        </xsd:restriction>
      </xsd:simpleType>
    </xsd:element>
    <xsd:element name="KeystoneDocumentAuthor" ma:index="7" nillable="true" ma:displayName="Keystone Document Author" ma:description="Imported Keystone Author field" ma:hidden="true" ma:internalName="KeystoneDocumentAuthor">
      <xsd:simpleType>
        <xsd:restriction base="dms:Text">
          <xsd:maxLength value="255"/>
        </xsd:restriction>
      </xsd:simpleType>
    </xsd:element>
    <xsd:element name="KeystoneDocumentLocation" ma:index="8" nillable="true" ma:displayName="Keystone Document Location" ma:description="Original file location in Keystone" ma:hidden="true" ma:internalName="KeystoneDocumentLocation">
      <xsd:simpleType>
        <xsd:restriction base="dms:Note">
          <xsd:maxLength value="255"/>
        </xsd:restriction>
      </xsd:simpleType>
    </xsd:element>
    <xsd:element name="KeystoneCreatedByFullName" ma:index="9" nillable="true" ma:displayName="Keystone Created By Full Name" ma:description="Imported Keystone Created By field" ma:hidden="true" ma:internalName="KeystoneCreatedByFullName">
      <xsd:simpleType>
        <xsd:restriction base="dms:Text">
          <xsd:maxLength value="255"/>
        </xsd:restriction>
      </xsd:simpleType>
    </xsd:element>
    <xsd:element name="KeystoneDeclared" ma:index="10" nillable="true" ma:displayName="Keystone Declared" ma:default="0" ma:description="Has the document been declared as a record" ma:hidden="true" ma:internalName="KeystoneDeclared">
      <xsd:simpleType>
        <xsd:restriction base="dms:Boolean"/>
      </xsd:simpleType>
    </xsd:element>
    <xsd:element name="EmailRecipients" ma:index="11" nillable="true" ma:displayName="Email Recipients" ma:hidden="true" ma:internalName="EmailRecipients" ma:readOnly="false">
      <xsd:simpleType>
        <xsd:restriction base="dms:Text"/>
      </xsd:simpleType>
    </xsd:element>
    <xsd:element name="EmailAuthor" ma:index="12" nillable="true" ma:displayName="Email Author" ma:hidden="true" ma:internalName="EmailAuthor" ma:readOnly="false">
      <xsd:simpleType>
        <xsd:restriction base="dms:Text"/>
      </xsd:simpleType>
    </xsd:element>
    <xsd:element name="k8ea5009ad4d407cb9b77e5af5162217" ma:index="13" nillable="true" ma:taxonomy="true" ma:internalName="k8ea5009ad4d407cb9b77e5af5162217" ma:taxonomyFieldName="NAOSubject" ma:displayName="Secondary Subject" ma:readOnly="false" ma:default="" ma:fieldId="{48ea5009-ad4d-407c-b9b7-7e5af5162217}" ma:taxonomyMulti="true" ma:sspId="c8812c7e-cc97-4ca4-94bd-8d83d126dc36" ma:termSetId="eb2cb72a-badb-46a2-91fa-6b05b5ecc1f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cb91a1ac-3f2c-4e3d-88db-2828287a5308}" ma:internalName="TaxCatchAll" ma:showField="CatchAllData" ma:web="6070561e-1d98-4c9d-a162-b4f939e302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5" nillable="true" ma:displayName="Taxonomy Catch All Column1" ma:hidden="true" ma:list="{cb91a1ac-3f2c-4e3d-88db-2828287a5308}" ma:internalName="TaxCatchAllLabel" ma:readOnly="true" ma:showField="CatchAllDataLabel" ma:web="6070561e-1d98-4c9d-a162-b4f939e302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intexExpirationDate" ma:index="22" nillable="true" ma:displayName="Nintex Expiration Date" ma:default="1900-01-01T00:00:00Z" ma:description="Reference date used by document retention schedules. The date is set according to the field defined in the Content Type Grouping list and is set by a console application that runs daily" ma:format="DateOnly" ma:hidden="true" ma:internalName="NintexExpirationDate" ma:readOnly="false">
      <xsd:simpleType>
        <xsd:restriction base="dms:DateTime"/>
      </xsd:simpleType>
    </xsd:element>
    <xsd:element name="mf3e4976efcd4ecbbdd6e4bc8450feaa" ma:index="23" nillable="true" ma:taxonomy="true" ma:internalName="mf3e4976efcd4ecbbdd6e4bc8450feaa" ma:taxonomyFieldName="PrimarySubject" ma:displayName="Primary Subject" ma:indexed="true" ma:readOnly="false" ma:default="" ma:fieldId="{6f3e4976-efcd-4ecb-bdd6-e4bc8450feaa}" ma:sspId="c8812c7e-cc97-4ca4-94bd-8d83d126dc36" ma:termSetId="eb2cb72a-badb-46a2-91fa-6b05b5ecc1f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1b39ff6eb174deca6f0776caf90966c" ma:index="25" nillable="true" ma:taxonomy="true" ma:internalName="o1b39ff6eb174deca6f0776caf90966c" ma:taxonomyFieldName="ProductName" ma:displayName="Product Name" ma:default="" ma:fieldId="{81b39ff6-eb17-4dec-a6f0-776caf90966c}" ma:sspId="c8812c7e-cc97-4ca4-94bd-8d83d126dc36" ma:termSetId="e01617fe-322c-4498-9051-7854168b5c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ad329ac7533946ffa4c78246c85932a0" ma:index="27" nillable="true" ma:taxonomy="true" ma:internalName="ad329ac7533946ffa4c78246c85932a0" ma:taxonomyFieldName="ProductType" ma:displayName="Product Type" ma:default="" ma:fieldId="{ad329ac7-5339-46ff-a4c7-8246c85932a0}" ma:sspId="c8812c7e-cc97-4ca4-94bd-8d83d126dc36" ma:termSetId="3d6dbb51-a544-435d-ae9a-200cee0ab0dd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CrossCutting" ma:index="29" nillable="true" ma:displayName="Cross Cutting" ma:default="1" ma:internalName="CrossCutting">
      <xsd:simpleType>
        <xsd:restriction base="dms:Boolean"/>
      </xsd:simpleType>
    </xsd:element>
    <xsd:element name="m519c16a633b4e7183c553dc046453f6" ma:index="30" nillable="true" ma:taxonomy="true" ma:internalName="m519c16a633b4e7183c553dc046453f6" ma:taxonomyFieldName="Cluster" ma:displayName="Cluster" ma:fieldId="{6519c16a-633b-4e71-83c5-53dc046453f6}" ma:sspId="c8812c7e-cc97-4ca4-94bd-8d83d126dc36" ma:termSetId="694af1db-1d64-49bd-9c07-f701fa3d4b7d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g608b6bb0bb74d619d4136e40401d1df" ma:index="32" nillable="true" ma:taxonomy="true" ma:internalName="g608b6bb0bb74d619d4136e40401d1df" ma:taxonomyFieldName="ProjectStage" ma:displayName="Project Stage" ma:readOnly="false" ma:default="" ma:fieldId="{0608b6bb-0bb7-4d61-9d41-36e40401d1df}" ma:sspId="c8812c7e-cc97-4ca4-94bd-8d83d126dc36" ma:termSetId="9cb7564e-92e7-4842-b368-87a5a2ed6a33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n89f1c10659d42cb91f112ad2f8b0bea" ma:index="35" nillable="true" ma:taxonomy="true" ma:internalName="n89f1c10659d42cb91f112ad2f8b0bea" ma:taxonomyFieldName="Country" ma:displayName="Country" ma:default="" ma:fieldId="{789f1c10-659d-42cb-91f1-12ad2f8b0bea}" ma:sspId="c8812c7e-cc97-4ca4-94bd-8d83d126dc36" ma:termSetId="eb2cb72a-badb-46a2-91fa-6b05b5ecc1f5" ma:anchorId="f4bcee79-bd34-407d-9893-60fa4435a861" ma:open="true" ma:isKeyword="false">
      <xsd:complexType>
        <xsd:sequence>
          <xsd:element ref="pc:Terms" minOccurs="0" maxOccurs="1"/>
        </xsd:sequence>
      </xsd:complexType>
    </xsd:element>
    <xsd:element name="j5e1ead7bc124362a8c230ba45c1a582" ma:index="37" nillable="true" ma:taxonomy="true" ma:internalName="j5e1ead7bc124362a8c230ba45c1a582" ma:taxonomyFieldName="Primary_x0020_Organisation" ma:displayName="Primary Organisation" ma:default="" ma:fieldId="{35e1ead7-bc12-4362-a8c2-30ba45c1a582}" ma:sspId="c8812c7e-cc97-4ca4-94bd-8d83d126dc36" ma:termSetId="20d87d44-0a9d-4470-9d6c-05f748f8aa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7579f702bdd46d0900a361f01f97131" ma:index="39" nillable="true" ma:taxonomy="true" ma:internalName="m7579f702bdd46d0900a361f01f97131" ma:taxonomyFieldName="Secondary_x0020_Organisations" ma:displayName="Secondary Organisations" ma:default="" ma:fieldId="{67579f70-2bdd-46d0-900a-361f01f97131}" ma:taxonomyMulti="true" ma:sspId="c8812c7e-cc97-4ca4-94bd-8d83d126dc36" ma:termSetId="20d87d44-0a9d-4470-9d6c-05f748f8aa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8c90c1fe655436193114e39d26464b8" ma:index="42" nillable="true" ma:taxonomy="true" ma:internalName="c8c90c1fe655436193114e39d26464b8" ma:taxonomyFieldName="EvidenceType" ma:displayName="Evidence Type" ma:fieldId="{c8c90c1f-e655-4361-9311-4e39d26464b8}" ma:sspId="c8812c7e-cc97-4ca4-94bd-8d83d126dc36" ma:termSetId="eb2cb72a-badb-46a2-91fa-6b05b5ecc1f5" ma:anchorId="9b2be6c3-49cc-48b4-add6-119bab6fb91b" ma:open="true" ma:isKeyword="false">
      <xsd:complexType>
        <xsd:sequence>
          <xsd:element ref="pc:Terms" minOccurs="0" maxOccurs="1"/>
        </xsd:sequence>
      </xsd:complexType>
    </xsd:element>
    <xsd:element name="acb1c27a28214edaae36bc6e1179b452" ma:index="43" nillable="true" ma:taxonomy="true" ma:internalName="acb1c27a28214edaae36bc6e1179b452" ma:taxonomyFieldName="CoverageYear" ma:displayName="Coverage Year" ma:default="" ma:fieldId="{acb1c27a-2821-4eda-ae36-bc6e1179b452}" ma:sspId="c8812c7e-cc97-4ca4-94bd-8d83d126dc36" ma:termSetId="58d0820c-e8ec-4e3f-8508-50579be3280d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0561e-1d98-4c9d-a162-b4f939e302d6" elementFormDefault="qualified">
    <xsd:import namespace="http://schemas.microsoft.com/office/2006/documentManagement/types"/>
    <xsd:import namespace="http://schemas.microsoft.com/office/infopath/2007/PartnerControls"/>
    <xsd:element name="_dlc_DocId" ma:index="4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c8812c7e-cc97-4ca4-94bd-8d83d126dc36" ContentTypeId="0x0101004C0ADB98B512A647B4F8E41EE5DB38868D" PreviousValue="false"/>
</file>

<file path=customXml/itemProps1.xml><?xml version="1.0" encoding="utf-8"?>
<ds:datastoreItem xmlns:ds="http://schemas.openxmlformats.org/officeDocument/2006/customXml" ds:itemID="{40B10F2C-8802-4EBD-9B51-36A0DF04F3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0281DE-6E72-43FF-A86A-5EC74450B98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A0E64FB4-7FCF-44B2-A977-D7E7B82B0EA3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6070561e-1d98-4c9d-a162-b4f939e302d6"/>
    <ds:schemaRef ds:uri="f21d76a0-9ad0-4f9b-a3be-283500ead97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9EE5D1B-A732-4CF2-AC3E-000D88BEA2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1d76a0-9ad0-4f9b-a3be-283500ead975"/>
    <ds:schemaRef ds:uri="6070561e-1d98-4c9d-a162-b4f939e302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A5F3540-0F15-4BBC-936C-7F5AEE8FDD14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Introduction (16-17)</vt:lpstr>
      <vt:lpstr>Control Totals 2016-17</vt:lpstr>
      <vt:lpstr>Step 1 (16-17)</vt:lpstr>
      <vt:lpstr>Step 2 (16-17)</vt:lpstr>
      <vt:lpstr>RSG 2016-17</vt:lpstr>
      <vt:lpstr>CSP 2016-17</vt:lpstr>
      <vt:lpstr>Not used in Step 1 (16-17)</vt:lpstr>
      <vt:lpstr>Introduction (17-18)</vt:lpstr>
      <vt:lpstr>Control Totals 2017-18</vt:lpstr>
      <vt:lpstr>Step 1 (17-18)</vt:lpstr>
      <vt:lpstr>Step 2 (17-18)</vt:lpstr>
      <vt:lpstr>RSG 2017-18</vt:lpstr>
      <vt:lpstr>CSP 2017-18</vt:lpstr>
      <vt:lpstr>Not used in Step 1 (17-18)</vt:lpstr>
      <vt:lpstr>'CSP 2016-17'!Print_Titles</vt:lpstr>
      <vt:lpstr>'CSP 2017-18'!Print_Titles</vt:lpstr>
    </vt:vector>
  </TitlesOfParts>
  <Company>National Audit Office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LOWE, Simon</dc:creator>
  <cp:lastModifiedBy>SMITH, Denise</cp:lastModifiedBy>
  <dcterms:created xsi:type="dcterms:W3CDTF">2016-05-31T12:42:52Z</dcterms:created>
  <dcterms:modified xsi:type="dcterms:W3CDTF">2017-02-16T14:28:32Z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0x0101004C0ADB98B512A647B4F8E41EE5DB38868D00F27D3A784D9F25409AA3D560EB20CDBE</vt:lpwstr>
  </property>
  <property fmtid="{D5CDD505-2E9C-101B-9397-08002B2CF9AE}" pid="3" name="f1dac000fcdc4049bff9f9dd01e1f968">
    <vt:lpwstr>Local Government|dbaac598-91d8-4670-9fe2-1a9f0a2ace58</vt:lpwstr>
  </property>
  <property fmtid="{D5CDD505-2E9C-101B-9397-08002B2CF9AE}" pid="4" name="a2054fdd19c04267a9aa0e34cd1feefb">
    <vt:lpwstr/>
  </property>
  <property fmtid="{D5CDD505-2E9C-101B-9397-08002B2CF9AE}" pid="5" name="StandardsType">
    <vt:lpwstr/>
  </property>
  <property fmtid="{D5CDD505-2E9C-101B-9397-08002B2CF9AE}" pid="6" name="NAOEventType">
    <vt:lpwstr/>
  </property>
  <property fmtid="{D5CDD505-2E9C-101B-9397-08002B2CF9AE}" pid="7" name="Secondary Organisations">
    <vt:lpwstr/>
  </property>
  <property fmtid="{D5CDD505-2E9C-101B-9397-08002B2CF9AE}" pid="8" name="ked9ab204e5a49668c18b0d2692eef1d">
    <vt:lpwstr/>
  </property>
  <property fmtid="{D5CDD505-2E9C-101B-9397-08002B2CF9AE}" pid="9" name="k77dbc4b088749a5b7fbc6975f5892c7">
    <vt:lpwstr/>
  </property>
  <property fmtid="{D5CDD505-2E9C-101B-9397-08002B2CF9AE}" pid="10" name="NAOSubject">
    <vt:lpwstr/>
  </property>
  <property fmtid="{D5CDD505-2E9C-101B-9397-08002B2CF9AE}" pid="11" name="afe4cfc7c3e84635a20aa63431c6f343">
    <vt:lpwstr/>
  </property>
  <property fmtid="{D5CDD505-2E9C-101B-9397-08002B2CF9AE}" pid="12" name="c667d297458e49a89b240a0a8d2a741a">
    <vt:lpwstr/>
  </property>
  <property fmtid="{D5CDD505-2E9C-101B-9397-08002B2CF9AE}" pid="13" name="me59d2f140cf40479d72d98c10356a85">
    <vt:lpwstr/>
  </property>
  <property fmtid="{D5CDD505-2E9C-101B-9397-08002B2CF9AE}" pid="14" name="c8c90c1fe655436193114e39d26464b8">
    <vt:lpwstr/>
  </property>
  <property fmtid="{D5CDD505-2E9C-101B-9397-08002B2CF9AE}" pid="15" name="n7563c6dc1fb4a4497bcc2ea7ae3e6fd">
    <vt:lpwstr/>
  </property>
  <property fmtid="{D5CDD505-2E9C-101B-9397-08002B2CF9AE}" pid="16" name="g608b6bb0bb74d619d4136e40401d1df">
    <vt:lpwstr/>
  </property>
  <property fmtid="{D5CDD505-2E9C-101B-9397-08002B2CF9AE}" pid="17" name="d43fc05883f94c0088823a81df56210f">
    <vt:lpwstr/>
  </property>
  <property fmtid="{D5CDD505-2E9C-101B-9397-08002B2CF9AE}" pid="18" name="ClientType">
    <vt:lpwstr/>
  </property>
  <property fmtid="{D5CDD505-2E9C-101B-9397-08002B2CF9AE}" pid="19" name="o1b39ff6eb174deca6f0776caf90966c">
    <vt:lpwstr>Local authority transitional grant|f527b82e-0e5a-49fd-9429-c821748c6a43</vt:lpwstr>
  </property>
  <property fmtid="{D5CDD505-2E9C-101B-9397-08002B2CF9AE}" pid="20" name="o2109fe2bf934203894ecee74c784de5">
    <vt:lpwstr/>
  </property>
  <property fmtid="{D5CDD505-2E9C-101B-9397-08002B2CF9AE}" pid="21" name="le9ea00fa1b44d8eb8c218880c0845a9">
    <vt:lpwstr/>
  </property>
  <property fmtid="{D5CDD505-2E9C-101B-9397-08002B2CF9AE}" pid="22" name="d4f4f8d1b6144dce862ae38156ce3da3">
    <vt:lpwstr/>
  </property>
  <property fmtid="{D5CDD505-2E9C-101B-9397-08002B2CF9AE}" pid="23" name="b0d1d09f4f57465cb56893f1c65ce625">
    <vt:lpwstr/>
  </property>
  <property fmtid="{D5CDD505-2E9C-101B-9397-08002B2CF9AE}" pid="24" name="m7579f702bdd46d0900a361f01f97131">
    <vt:lpwstr/>
  </property>
  <property fmtid="{D5CDD505-2E9C-101B-9397-08002B2CF9AE}" pid="25" name="mdc53d4331ad4265b1e00c19732e6a24">
    <vt:lpwstr/>
  </property>
  <property fmtid="{D5CDD505-2E9C-101B-9397-08002B2CF9AE}" pid="26" name="l224d661db2a4435b922e97cf586a621">
    <vt:lpwstr/>
  </property>
  <property fmtid="{D5CDD505-2E9C-101B-9397-08002B2CF9AE}" pid="27" name="Issuedby">
    <vt:lpwstr/>
  </property>
  <property fmtid="{D5CDD505-2E9C-101B-9397-08002B2CF9AE}" pid="28" name="ReasonforBriefing">
    <vt:lpwstr/>
  </property>
  <property fmtid="{D5CDD505-2E9C-101B-9397-08002B2CF9AE}" pid="29" name="d78e761506bd4784aeb8e2b66771cf4b">
    <vt:lpwstr/>
  </property>
  <property fmtid="{D5CDD505-2E9C-101B-9397-08002B2CF9AE}" pid="30" name="NAOAudience">
    <vt:lpwstr/>
  </property>
  <property fmtid="{D5CDD505-2E9C-101B-9397-08002B2CF9AE}" pid="31" name="acb1c27a28214edaae36bc6e1179b452">
    <vt:lpwstr>2016-17|b8ec14c5-7787-4893-b576-af6f1bf71286</vt:lpwstr>
  </property>
  <property fmtid="{D5CDD505-2E9C-101B-9397-08002B2CF9AE}" pid="32" name="ad329ac7533946ffa4c78246c85932a0">
    <vt:lpwstr>Investigation|73afa604-33b9-4e64-b00b-aa19360ec7e8</vt:lpwstr>
  </property>
  <property fmtid="{D5CDD505-2E9C-101B-9397-08002B2CF9AE}" pid="33" name="ProjectStage">
    <vt:lpwstr/>
  </property>
  <property fmtid="{D5CDD505-2E9C-101B-9397-08002B2CF9AE}" pid="34" name="Country">
    <vt:lpwstr/>
  </property>
  <property fmtid="{D5CDD505-2E9C-101B-9397-08002B2CF9AE}" pid="35" name="m519c16a633b4e7183c553dc046453f6">
    <vt:lpwstr>Local service delivery and user experience|9312f599-5710-4180-b552-6cde1eaa00e3</vt:lpwstr>
  </property>
  <property fmtid="{D5CDD505-2E9C-101B-9397-08002B2CF9AE}" pid="36" name="Forreviewby">
    <vt:lpwstr/>
  </property>
  <property fmtid="{D5CDD505-2E9C-101B-9397-08002B2CF9AE}" pid="37" name="ProductDocumentType">
    <vt:lpwstr/>
  </property>
  <property fmtid="{D5CDD505-2E9C-101B-9397-08002B2CF9AE}" pid="38" name="VFMReviewStage">
    <vt:lpwstr/>
  </property>
  <property fmtid="{D5CDD505-2E9C-101B-9397-08002B2CF9AE}" pid="39" name="ProjectDocumentType">
    <vt:lpwstr/>
  </property>
  <property fmtid="{D5CDD505-2E9C-101B-9397-08002B2CF9AE}" pid="40" name="EvidenceType">
    <vt:lpwstr/>
  </property>
  <property fmtid="{D5CDD505-2E9C-101B-9397-08002B2CF9AE}" pid="41" name="CoverageMonth">
    <vt:lpwstr/>
  </property>
  <property fmtid="{D5CDD505-2E9C-101B-9397-08002B2CF9AE}" pid="42" name="Cluster">
    <vt:lpwstr>329;#Local service delivery and user experience|9312f599-5710-4180-b552-6cde1eaa00e3</vt:lpwstr>
  </property>
  <property fmtid="{D5CDD505-2E9C-101B-9397-08002B2CF9AE}" pid="43" name="fe9ebf49e0164e67bb4afe99e8164556">
    <vt:lpwstr/>
  </property>
  <property fmtid="{D5CDD505-2E9C-101B-9397-08002B2CF9AE}" pid="44" name="p20cc41e137345d3ac2e5ae4260dcb2b">
    <vt:lpwstr/>
  </property>
  <property fmtid="{D5CDD505-2E9C-101B-9397-08002B2CF9AE}" pid="45" name="g8f3a8b064ba4d3686f1a5c9eb82070d">
    <vt:lpwstr/>
  </property>
  <property fmtid="{D5CDD505-2E9C-101B-9397-08002B2CF9AE}" pid="46" name="AssignmentName">
    <vt:lpwstr/>
  </property>
  <property fmtid="{D5CDD505-2E9C-101B-9397-08002B2CF9AE}" pid="47" name="n89f1c10659d42cb91f112ad2f8b0bea">
    <vt:lpwstr/>
  </property>
  <property fmtid="{D5CDD505-2E9C-101B-9397-08002B2CF9AE}" pid="48" name="Legislationname">
    <vt:lpwstr/>
  </property>
  <property fmtid="{D5CDD505-2E9C-101B-9397-08002B2CF9AE}" pid="49" name="LiaisonType">
    <vt:lpwstr/>
  </property>
  <property fmtid="{D5CDD505-2E9C-101B-9397-08002B2CF9AE}" pid="50" name="e273ba0a222b4096a91f3e306e95b905">
    <vt:lpwstr/>
  </property>
  <property fmtid="{D5CDD505-2E9C-101B-9397-08002B2CF9AE}" pid="51" name="ProductType">
    <vt:lpwstr>926;#Investigation|73afa604-33b9-4e64-b00b-aa19360ec7e8</vt:lpwstr>
  </property>
  <property fmtid="{D5CDD505-2E9C-101B-9397-08002B2CF9AE}" pid="52" name="CommunicationType">
    <vt:lpwstr/>
  </property>
  <property fmtid="{D5CDD505-2E9C-101B-9397-08002B2CF9AE}" pid="53" name="j5e1ead7bc124362a8c230ba45c1a582">
    <vt:lpwstr>Local Government|ecff3398-49b2-43b0-9afe-810c2369d041</vt:lpwstr>
  </property>
  <property fmtid="{D5CDD505-2E9C-101B-9397-08002B2CF9AE}" pid="54" name="Liaisonwith">
    <vt:lpwstr/>
  </property>
  <property fmtid="{D5CDD505-2E9C-101B-9397-08002B2CF9AE}" pid="55" name="ProjectType">
    <vt:lpwstr/>
  </property>
  <property fmtid="{D5CDD505-2E9C-101B-9397-08002B2CF9AE}" pid="56" name="i949c3fa8d004454bda9872a115645e4">
    <vt:lpwstr/>
  </property>
  <property fmtid="{D5CDD505-2E9C-101B-9397-08002B2CF9AE}" pid="57" name="ProductName">
    <vt:lpwstr>1577;#Local authority transitional grant|f527b82e-0e5a-49fd-9429-c821748c6a43</vt:lpwstr>
  </property>
  <property fmtid="{D5CDD505-2E9C-101B-9397-08002B2CF9AE}" pid="58" name="ContractName">
    <vt:lpwstr/>
  </property>
  <property fmtid="{D5CDD505-2E9C-101B-9397-08002B2CF9AE}" pid="59" name="TeamAdminType">
    <vt:lpwstr/>
  </property>
  <property fmtid="{D5CDD505-2E9C-101B-9397-08002B2CF9AE}" pid="60" name="CoverageYear">
    <vt:lpwstr>1401;#2016-17|b8ec14c5-7787-4893-b576-af6f1bf71286</vt:lpwstr>
  </property>
  <property fmtid="{D5CDD505-2E9C-101B-9397-08002B2CF9AE}" pid="61" name="c1537196c4ba447da32ab7a051dd83a5">
    <vt:lpwstr/>
  </property>
  <property fmtid="{D5CDD505-2E9C-101B-9397-08002B2CF9AE}" pid="62" name="LocalTeam">
    <vt:lpwstr/>
  </property>
  <property fmtid="{D5CDD505-2E9C-101B-9397-08002B2CF9AE}" pid="63" name="Primary Organisation">
    <vt:lpwstr>1001;#Local Government|ecff3398-49b2-43b0-9afe-810c2369d041</vt:lpwstr>
  </property>
  <property fmtid="{D5CDD505-2E9C-101B-9397-08002B2CF9AE}" pid="64" name="m2e5188e34754b0f9161c83633071070">
    <vt:lpwstr/>
  </property>
  <property fmtid="{D5CDD505-2E9C-101B-9397-08002B2CF9AE}" pid="65" name="ImpactYear">
    <vt:lpwstr/>
  </property>
  <property fmtid="{D5CDD505-2E9C-101B-9397-08002B2CF9AE}" pid="66" name="PrimarySubject">
    <vt:lpwstr>89;#Local government financing|98f5c87b-9948-4cb9-9bd3-793a5caf2d44</vt:lpwstr>
  </property>
  <property fmtid="{D5CDD505-2E9C-101B-9397-08002B2CF9AE}" pid="67" name="CorporateTeam">
    <vt:lpwstr>357;#Local Government|dbaac598-91d8-4670-9fe2-1a9f0a2ace58</vt:lpwstr>
  </property>
  <property fmtid="{D5CDD505-2E9C-101B-9397-08002B2CF9AE}" pid="68" name="m144ead3e39048429749e8506bef6415">
    <vt:lpwstr/>
  </property>
  <property fmtid="{D5CDD505-2E9C-101B-9397-08002B2CF9AE}" pid="69" name="GuidanceType">
    <vt:lpwstr/>
  </property>
  <property fmtid="{D5CDD505-2E9C-101B-9397-08002B2CF9AE}" pid="70" name="Session">
    <vt:lpwstr/>
  </property>
  <property fmtid="{D5CDD505-2E9C-101B-9397-08002B2CF9AE}" pid="71" name="h4364a81ead44ef3889bb2bba17076e0">
    <vt:lpwstr/>
  </property>
  <property fmtid="{D5CDD505-2E9C-101B-9397-08002B2CF9AE}" pid="72" name="CoverageQuarter">
    <vt:lpwstr/>
  </property>
  <property fmtid="{D5CDD505-2E9C-101B-9397-08002B2CF9AE}" pid="73" name="ClientFamily">
    <vt:lpwstr/>
  </property>
  <property fmtid="{D5CDD505-2E9C-101B-9397-08002B2CF9AE}" pid="74" name="ef72519f598c4356a64b13123a718f5b">
    <vt:lpwstr/>
  </property>
  <property fmtid="{D5CDD505-2E9C-101B-9397-08002B2CF9AE}" pid="75" name="_dlc_DocIdItemGuid">
    <vt:lpwstr>ee476938-651e-4c90-8d95-d3d24aa5090e</vt:lpwstr>
  </property>
  <property fmtid="{D5CDD505-2E9C-101B-9397-08002B2CF9AE}" pid="76" name="AccountId">
    <vt:lpwstr>38bd0d2c-4876-4cb8-948a-43503dfb94a9</vt:lpwstr>
  </property>
  <property fmtid="{D5CDD505-2E9C-101B-9397-08002B2CF9AE}" pid="77" name="BookMark">
    <vt:lpwstr/>
  </property>
  <property fmtid="{D5CDD505-2E9C-101B-9397-08002B2CF9AE}" pid="78" name="Description">
    <vt:lpwstr>Calculation of transition grant in 2016-17 and 2017-18</vt:lpwstr>
  </property>
  <property fmtid="{D5CDD505-2E9C-101B-9397-08002B2CF9AE}" pid="79" name="ObjectId">
    <vt:lpwstr>d87047f1-7f4c-4234-8d38-4efb1016685c</vt:lpwstr>
  </property>
  <property fmtid="{D5CDD505-2E9C-101B-9397-08002B2CF9AE}" pid="80" name="TickMarkConfigPath">
    <vt:lpwstr>C:\Users\burf009\AppData\Roaming\MKinsight\LIVE\10.0\Temp\b8064512f799463e84b368a3ec19acb2.xlsx.ticks</vt:lpwstr>
  </property>
  <property fmtid="{D5CDD505-2E9C-101B-9397-08002B2CF9AE}" pid="81" name="Type">
    <vt:i4>76</vt:i4>
  </property>
</Properties>
</file>